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2017\PLAN DE MEJORAMIENTO POR PROCESOS\SEGUIMIENTO CON CORTE 31_03_2017\"/>
    </mc:Choice>
  </mc:AlternateContent>
  <bookViews>
    <workbookView xWindow="0" yWindow="0" windowWidth="20490" windowHeight="7455" tabRatio="855" activeTab="9"/>
  </bookViews>
  <sheets>
    <sheet name="MP" sheetId="1" r:id="rId1"/>
    <sheet name="CONSOLIDADO" sheetId="2" r:id="rId2"/>
    <sheet name="DIC-01" sheetId="3" r:id="rId3"/>
    <sheet name="DIP-02" sheetId="4" r:id="rId4"/>
    <sheet name="MIC-03" sheetId="5" r:id="rId5"/>
    <sheet name="EST-04" sheetId="6" r:id="rId6"/>
    <sheet name="DIS-05" sheetId="7" r:id="rId7"/>
    <sheet name="ETT-06" sheetId="8" r:id="rId8"/>
    <sheet name="GD-07" sheetId="9" r:id="rId9"/>
    <sheet name="GC-08" sheetId="10" r:id="rId10"/>
    <sheet name="GJ-09" sheetId="11" r:id="rId11"/>
    <sheet name="AU-10" sheetId="12" r:id="rId12"/>
    <sheet name="GRF-11" sheetId="13" r:id="rId13"/>
    <sheet name="GT-12" sheetId="14" r:id="rId14"/>
    <sheet name="GTH-13" sheetId="15" r:id="rId15"/>
    <sheet name="GF-14" sheetId="16" r:id="rId16"/>
    <sheet name="CID-15" sheetId="17" r:id="rId17"/>
    <sheet name="ESE-16" sheetId="18" r:id="rId18"/>
    <sheet name="Copia de DIP-02" sheetId="19" state="hidden" r:id="rId19"/>
  </sheets>
  <definedNames>
    <definedName name="_xlnm._FilterDatabase" localSheetId="11" hidden="1">'AU-10'!$A$39:$AH$64</definedName>
    <definedName name="_xlnm._FilterDatabase" localSheetId="16" hidden="1">'CID-15'!$A$39:$AH$57</definedName>
    <definedName name="_xlnm._FilterDatabase" localSheetId="18" hidden="1">'Copia de DIP-02'!$A$39:$Y$68</definedName>
    <definedName name="_xlnm._FilterDatabase" localSheetId="2" hidden="1">'DIC-01'!$A$39:$AH$129</definedName>
    <definedName name="_xlnm._FilterDatabase" localSheetId="3" hidden="1">'DIP-02'!$A$39:$Y$68</definedName>
    <definedName name="_xlnm._FilterDatabase" localSheetId="6" hidden="1">'DIS-05'!$A$39:$AH$46</definedName>
    <definedName name="_xlnm._FilterDatabase" localSheetId="5" hidden="1">'EST-04'!$A$39:$AH$159</definedName>
    <definedName name="_xlnm._FilterDatabase" localSheetId="7" hidden="1">'ETT-06'!$A$39:$AH$48</definedName>
    <definedName name="_xlnm._FilterDatabase" localSheetId="9" hidden="1">'GC-08'!$A$39:$AH$87</definedName>
    <definedName name="_xlnm._FilterDatabase" localSheetId="8" hidden="1">'GD-07'!$A$39:$AH$71</definedName>
    <definedName name="_xlnm._FilterDatabase" localSheetId="15" hidden="1">'GF-14'!$A$39:$AH$105</definedName>
    <definedName name="_xlnm._FilterDatabase" localSheetId="10" hidden="1">'GJ-09'!$A$39:$AH$57</definedName>
    <definedName name="_xlnm._FilterDatabase" localSheetId="12" hidden="1">'GRF-11'!$A$39:$AH$115</definedName>
    <definedName name="_xlnm._FilterDatabase" localSheetId="13" hidden="1">'GT-12'!$A$39:$AH$121</definedName>
    <definedName name="_xlnm._FilterDatabase" localSheetId="14" hidden="1">'GTH-13'!$A$39:$AH$126</definedName>
    <definedName name="_xlnm._FilterDatabase" localSheetId="4" hidden="1">'MIC-03'!$A$39:$AH$141</definedName>
  </definedNames>
  <calcPr calcId="152511"/>
</workbook>
</file>

<file path=xl/calcChain.xml><?xml version="1.0" encoding="utf-8"?>
<calcChain xmlns="http://schemas.openxmlformats.org/spreadsheetml/2006/main">
  <c r="L34" i="4" l="1"/>
  <c r="L33" i="4"/>
  <c r="L32" i="4"/>
  <c r="J35" i="4"/>
  <c r="J34" i="4"/>
  <c r="J33" i="4"/>
  <c r="J32" i="4"/>
  <c r="L34" i="3" l="1"/>
  <c r="L33" i="3"/>
  <c r="L32" i="3"/>
  <c r="J35" i="3"/>
  <c r="J34" i="3"/>
  <c r="J33" i="3"/>
  <c r="J32" i="3"/>
  <c r="X68" i="19" l="1"/>
  <c r="X67" i="19"/>
  <c r="X66" i="19"/>
  <c r="X65" i="19"/>
  <c r="X64" i="19"/>
  <c r="U64" i="19"/>
  <c r="R64" i="19"/>
  <c r="X63" i="19"/>
  <c r="U63" i="19"/>
  <c r="X62" i="19"/>
  <c r="U62" i="19"/>
  <c r="X61" i="19"/>
  <c r="U61" i="19"/>
  <c r="X60" i="19"/>
  <c r="X59" i="19"/>
  <c r="X58" i="19"/>
  <c r="X57" i="19"/>
  <c r="X56" i="19"/>
  <c r="X55" i="19"/>
  <c r="X54" i="19"/>
  <c r="X53" i="19"/>
  <c r="U53" i="19"/>
  <c r="R53" i="19"/>
  <c r="X52" i="19"/>
  <c r="U52" i="19"/>
  <c r="X51" i="19"/>
  <c r="X50" i="19"/>
  <c r="R50" i="19"/>
  <c r="X49" i="19"/>
  <c r="R49" i="19"/>
  <c r="X48" i="19"/>
  <c r="X47" i="19"/>
  <c r="U47" i="19"/>
  <c r="R47" i="19"/>
  <c r="X46" i="19"/>
  <c r="X45" i="19"/>
  <c r="X44" i="19"/>
  <c r="X43" i="19"/>
  <c r="R43" i="19"/>
  <c r="X42" i="19"/>
  <c r="X41" i="19"/>
  <c r="X40" i="19"/>
  <c r="J35" i="19"/>
  <c r="G35" i="19"/>
  <c r="L34" i="19"/>
  <c r="J34" i="19"/>
  <c r="G34" i="19"/>
  <c r="V33" i="19"/>
  <c r="U33" i="19"/>
  <c r="S33" i="19"/>
  <c r="R33" i="19"/>
  <c r="Q33" i="19"/>
  <c r="L33" i="19"/>
  <c r="J33" i="19"/>
  <c r="T32" i="19"/>
  <c r="L32" i="19"/>
  <c r="J32" i="19"/>
  <c r="M33" i="19" s="1"/>
  <c r="G32" i="19"/>
  <c r="T31" i="19"/>
  <c r="G31" i="19"/>
  <c r="G33" i="19" s="1"/>
  <c r="T30" i="19"/>
  <c r="L30" i="19"/>
  <c r="G30" i="19"/>
  <c r="T29" i="19"/>
  <c r="T33" i="19" s="1"/>
  <c r="L29" i="19"/>
  <c r="G29" i="19"/>
  <c r="L28" i="19"/>
  <c r="G28" i="19"/>
  <c r="L27" i="19"/>
  <c r="G27" i="19"/>
  <c r="F26" i="19"/>
  <c r="X45" i="18"/>
  <c r="X44" i="18"/>
  <c r="X43" i="18"/>
  <c r="X41" i="18"/>
  <c r="X40" i="18"/>
  <c r="J35" i="18"/>
  <c r="G35" i="18"/>
  <c r="L34" i="18"/>
  <c r="J34" i="18"/>
  <c r="G34" i="18"/>
  <c r="L33" i="18"/>
  <c r="J33" i="18"/>
  <c r="R32" i="18"/>
  <c r="Q32" i="18"/>
  <c r="S32" i="18" s="1"/>
  <c r="L32" i="18"/>
  <c r="J32" i="18"/>
  <c r="M33" i="18" s="1"/>
  <c r="G32" i="18"/>
  <c r="S31" i="18"/>
  <c r="G31" i="18"/>
  <c r="G33" i="18" s="1"/>
  <c r="S30" i="18"/>
  <c r="L30" i="18"/>
  <c r="G30" i="18"/>
  <c r="J57" i="2" s="1"/>
  <c r="S29" i="18"/>
  <c r="L29" i="18"/>
  <c r="G29" i="18"/>
  <c r="L28" i="18"/>
  <c r="G28" i="18"/>
  <c r="F57" i="2" s="1"/>
  <c r="L27" i="18"/>
  <c r="G27" i="18"/>
  <c r="F26" i="18"/>
  <c r="X57" i="17"/>
  <c r="X56" i="17"/>
  <c r="X55" i="17"/>
  <c r="X54" i="17"/>
  <c r="X53" i="17"/>
  <c r="X52" i="17"/>
  <c r="X51" i="17"/>
  <c r="X50" i="17"/>
  <c r="X49" i="17"/>
  <c r="X48" i="17"/>
  <c r="X47" i="17"/>
  <c r="X46" i="17"/>
  <c r="X45" i="17"/>
  <c r="X44" i="17"/>
  <c r="X43" i="17"/>
  <c r="X42" i="17"/>
  <c r="X41" i="17"/>
  <c r="X40" i="17"/>
  <c r="J35" i="17"/>
  <c r="G35" i="17"/>
  <c r="L34" i="17"/>
  <c r="J34" i="17"/>
  <c r="G34" i="17"/>
  <c r="V33" i="17"/>
  <c r="U33" i="17"/>
  <c r="S33" i="17"/>
  <c r="R33" i="17"/>
  <c r="Q33" i="17"/>
  <c r="L33" i="17"/>
  <c r="J33" i="17"/>
  <c r="T32" i="17"/>
  <c r="L32" i="17"/>
  <c r="J32" i="17"/>
  <c r="G32" i="17"/>
  <c r="G33" i="17" s="1"/>
  <c r="T31" i="17"/>
  <c r="G31" i="17"/>
  <c r="T30" i="17"/>
  <c r="L30" i="17"/>
  <c r="G30" i="17"/>
  <c r="J56" i="2" s="1"/>
  <c r="T29" i="17"/>
  <c r="T33" i="17" s="1"/>
  <c r="L29" i="17"/>
  <c r="G29" i="17"/>
  <c r="H56" i="2" s="1"/>
  <c r="L28" i="17"/>
  <c r="G28" i="17"/>
  <c r="L27" i="17"/>
  <c r="G27" i="17"/>
  <c r="F26" i="17"/>
  <c r="X105" i="16"/>
  <c r="X101" i="16"/>
  <c r="X100" i="16"/>
  <c r="X99" i="16"/>
  <c r="X98" i="16"/>
  <c r="X97" i="16"/>
  <c r="X96" i="16"/>
  <c r="X95" i="16"/>
  <c r="X94" i="16"/>
  <c r="U94" i="16"/>
  <c r="X93" i="16"/>
  <c r="X92" i="16"/>
  <c r="X91" i="16"/>
  <c r="X90" i="16"/>
  <c r="X89" i="16"/>
  <c r="X88" i="16"/>
  <c r="X87" i="16"/>
  <c r="X86" i="16"/>
  <c r="U86" i="16"/>
  <c r="X85" i="16"/>
  <c r="X84" i="16"/>
  <c r="U84" i="16"/>
  <c r="X83" i="16"/>
  <c r="X82" i="16"/>
  <c r="X81" i="16"/>
  <c r="X80" i="16"/>
  <c r="X79" i="16"/>
  <c r="X78" i="16"/>
  <c r="X77" i="16"/>
  <c r="X76" i="16"/>
  <c r="X75" i="16"/>
  <c r="X74" i="16"/>
  <c r="X73" i="16"/>
  <c r="X72" i="16"/>
  <c r="X71" i="16"/>
  <c r="X70" i="16"/>
  <c r="X69" i="16"/>
  <c r="X68" i="16"/>
  <c r="X67" i="16"/>
  <c r="X66" i="16"/>
  <c r="X65" i="16"/>
  <c r="X64" i="16"/>
  <c r="X63" i="16"/>
  <c r="X62" i="16"/>
  <c r="X61" i="16"/>
  <c r="X60" i="16"/>
  <c r="X59" i="16"/>
  <c r="X58" i="16"/>
  <c r="X57" i="16"/>
  <c r="X56" i="16"/>
  <c r="X55" i="16"/>
  <c r="X54" i="16"/>
  <c r="X53" i="16"/>
  <c r="X52" i="16"/>
  <c r="X51" i="16"/>
  <c r="X50" i="16"/>
  <c r="X49" i="16"/>
  <c r="X48" i="16"/>
  <c r="X47" i="16"/>
  <c r="X46" i="16"/>
  <c r="X45" i="16"/>
  <c r="X44" i="16"/>
  <c r="X43" i="16"/>
  <c r="X42" i="16"/>
  <c r="X41" i="16"/>
  <c r="X40" i="16"/>
  <c r="J35" i="16"/>
  <c r="G35" i="16"/>
  <c r="L34" i="16"/>
  <c r="J34" i="16"/>
  <c r="M33" i="16" s="1"/>
  <c r="G34" i="16"/>
  <c r="V33" i="16"/>
  <c r="U33" i="16"/>
  <c r="S33" i="16"/>
  <c r="R33" i="16"/>
  <c r="Q33" i="16"/>
  <c r="L33" i="16"/>
  <c r="J33" i="16"/>
  <c r="T32" i="16"/>
  <c r="L32" i="16"/>
  <c r="J32" i="16"/>
  <c r="G32" i="16"/>
  <c r="T31" i="16"/>
  <c r="G31" i="16"/>
  <c r="G33" i="16" s="1"/>
  <c r="T30" i="16"/>
  <c r="L30" i="16"/>
  <c r="G30" i="16"/>
  <c r="T29" i="16"/>
  <c r="T33" i="16" s="1"/>
  <c r="L29" i="16"/>
  <c r="G29" i="16"/>
  <c r="L28" i="16"/>
  <c r="G28" i="16"/>
  <c r="F55" i="2" s="1"/>
  <c r="L27" i="16"/>
  <c r="G27" i="16"/>
  <c r="F26" i="16"/>
  <c r="X124" i="15"/>
  <c r="X123" i="15"/>
  <c r="X122" i="15"/>
  <c r="X121" i="15"/>
  <c r="X120" i="15"/>
  <c r="X119" i="15"/>
  <c r="X118" i="15"/>
  <c r="X117" i="15"/>
  <c r="X116" i="15"/>
  <c r="X115" i="15"/>
  <c r="X114" i="15"/>
  <c r="X113" i="15"/>
  <c r="X112" i="15"/>
  <c r="X111" i="15"/>
  <c r="X110" i="15"/>
  <c r="X109" i="15"/>
  <c r="X108" i="15"/>
  <c r="X107" i="15"/>
  <c r="X106" i="15"/>
  <c r="X105" i="15"/>
  <c r="X104" i="15"/>
  <c r="X103" i="15"/>
  <c r="X102" i="15"/>
  <c r="X101" i="15"/>
  <c r="X100" i="15"/>
  <c r="X99" i="15"/>
  <c r="X98" i="15"/>
  <c r="X97" i="15"/>
  <c r="X96" i="15"/>
  <c r="X95" i="15"/>
  <c r="X94" i="15"/>
  <c r="X93" i="15"/>
  <c r="X92" i="15"/>
  <c r="X91" i="15"/>
  <c r="X90" i="15"/>
  <c r="X89" i="15"/>
  <c r="X88" i="15"/>
  <c r="X87" i="15"/>
  <c r="X86" i="15"/>
  <c r="X85" i="15"/>
  <c r="X84" i="15"/>
  <c r="X83" i="15"/>
  <c r="X82" i="15"/>
  <c r="X81" i="15"/>
  <c r="X80" i="15"/>
  <c r="X79" i="15"/>
  <c r="X78" i="15"/>
  <c r="X77" i="15"/>
  <c r="X76" i="15"/>
  <c r="X75" i="15"/>
  <c r="X74" i="15"/>
  <c r="X73" i="15"/>
  <c r="X72" i="15"/>
  <c r="X71" i="15"/>
  <c r="X70" i="15"/>
  <c r="X69" i="15"/>
  <c r="X68" i="15"/>
  <c r="X67" i="15"/>
  <c r="X66" i="15"/>
  <c r="X65" i="15"/>
  <c r="X64" i="15"/>
  <c r="X63" i="15"/>
  <c r="X62" i="15"/>
  <c r="X61" i="15"/>
  <c r="X60" i="15"/>
  <c r="X59" i="15"/>
  <c r="X58" i="15"/>
  <c r="X57" i="15"/>
  <c r="X56" i="15"/>
  <c r="X55" i="15"/>
  <c r="X54" i="15"/>
  <c r="X53" i="15"/>
  <c r="X52" i="15"/>
  <c r="X51" i="15"/>
  <c r="X50" i="15"/>
  <c r="X49" i="15"/>
  <c r="X48" i="15"/>
  <c r="X47" i="15"/>
  <c r="X46" i="15"/>
  <c r="X45" i="15"/>
  <c r="X44" i="15"/>
  <c r="X43" i="15"/>
  <c r="X42" i="15"/>
  <c r="X41" i="15"/>
  <c r="X40" i="15"/>
  <c r="J35" i="15"/>
  <c r="G35" i="15"/>
  <c r="L34" i="15"/>
  <c r="J34" i="15"/>
  <c r="G34" i="15"/>
  <c r="V33" i="15"/>
  <c r="U33" i="15"/>
  <c r="S33" i="15"/>
  <c r="R33" i="15"/>
  <c r="Q33" i="15"/>
  <c r="L33" i="15"/>
  <c r="J33" i="15"/>
  <c r="T32" i="15"/>
  <c r="L32" i="15"/>
  <c r="J32" i="15"/>
  <c r="G32" i="15"/>
  <c r="N54" i="2" s="1"/>
  <c r="T31" i="15"/>
  <c r="T33" i="15" s="1"/>
  <c r="G31" i="15"/>
  <c r="L54" i="2" s="1"/>
  <c r="T30" i="15"/>
  <c r="L30" i="15"/>
  <c r="G30" i="15"/>
  <c r="J54" i="2" s="1"/>
  <c r="T29" i="15"/>
  <c r="L29" i="15"/>
  <c r="G29" i="15"/>
  <c r="H54" i="2" s="1"/>
  <c r="L28" i="15"/>
  <c r="G28" i="15"/>
  <c r="F54" i="2" s="1"/>
  <c r="L27" i="15"/>
  <c r="G27" i="15"/>
  <c r="F26" i="15"/>
  <c r="X120" i="14"/>
  <c r="X119" i="14"/>
  <c r="X117" i="14"/>
  <c r="X116" i="14"/>
  <c r="X114" i="14"/>
  <c r="X113" i="14"/>
  <c r="X110" i="14"/>
  <c r="X107" i="14"/>
  <c r="X104" i="14"/>
  <c r="X101" i="14"/>
  <c r="X98" i="14"/>
  <c r="X95" i="14"/>
  <c r="X92" i="14"/>
  <c r="X89" i="14"/>
  <c r="X87" i="14"/>
  <c r="X86" i="14"/>
  <c r="X85" i="14"/>
  <c r="X84" i="14"/>
  <c r="X83" i="14"/>
  <c r="X82" i="14"/>
  <c r="X81" i="14"/>
  <c r="X80" i="14"/>
  <c r="X79" i="14"/>
  <c r="X78" i="14"/>
  <c r="X77" i="14"/>
  <c r="X76" i="14"/>
  <c r="X75" i="14"/>
  <c r="X74" i="14"/>
  <c r="X73" i="14"/>
  <c r="X72" i="14"/>
  <c r="X71" i="14"/>
  <c r="X70" i="14"/>
  <c r="X69" i="14"/>
  <c r="X68" i="14"/>
  <c r="X67" i="14"/>
  <c r="X66" i="14"/>
  <c r="X65" i="14"/>
  <c r="X64" i="14"/>
  <c r="X63" i="14"/>
  <c r="X62" i="14"/>
  <c r="X61" i="14"/>
  <c r="K61" i="14"/>
  <c r="X60" i="14"/>
  <c r="X59" i="14"/>
  <c r="X58" i="14"/>
  <c r="X57" i="14"/>
  <c r="X56" i="14"/>
  <c r="X55" i="14"/>
  <c r="X54" i="14"/>
  <c r="X53" i="14"/>
  <c r="X52" i="14"/>
  <c r="X51" i="14"/>
  <c r="X50" i="14"/>
  <c r="X49" i="14"/>
  <c r="X48" i="14"/>
  <c r="X47" i="14"/>
  <c r="X46" i="14"/>
  <c r="X45" i="14"/>
  <c r="X44" i="14"/>
  <c r="X43" i="14"/>
  <c r="X42" i="14"/>
  <c r="X41" i="14"/>
  <c r="X40" i="14"/>
  <c r="J35" i="14"/>
  <c r="G35" i="14"/>
  <c r="L34" i="14"/>
  <c r="J34" i="14"/>
  <c r="G34" i="14"/>
  <c r="V33" i="14"/>
  <c r="U33" i="14"/>
  <c r="S33" i="14"/>
  <c r="R33" i="14"/>
  <c r="Q33" i="14"/>
  <c r="L33" i="14"/>
  <c r="J33" i="14"/>
  <c r="T32" i="14"/>
  <c r="L32" i="14"/>
  <c r="J32" i="14"/>
  <c r="G32" i="14"/>
  <c r="N53" i="2" s="1"/>
  <c r="T31" i="14"/>
  <c r="G31" i="14"/>
  <c r="L53" i="2" s="1"/>
  <c r="T30" i="14"/>
  <c r="L30" i="14"/>
  <c r="G30" i="14"/>
  <c r="J53" i="2" s="1"/>
  <c r="T29" i="14"/>
  <c r="T33" i="14" s="1"/>
  <c r="L29" i="14"/>
  <c r="G29" i="14"/>
  <c r="H53" i="2" s="1"/>
  <c r="L28" i="14"/>
  <c r="G28" i="14"/>
  <c r="F53" i="2" s="1"/>
  <c r="L27" i="14"/>
  <c r="G27" i="14"/>
  <c r="F26" i="14"/>
  <c r="X115" i="13"/>
  <c r="X114" i="13"/>
  <c r="X113" i="13"/>
  <c r="X112" i="13"/>
  <c r="X111" i="13"/>
  <c r="X110" i="13"/>
  <c r="X109" i="13"/>
  <c r="X108" i="13"/>
  <c r="X107" i="13"/>
  <c r="X106" i="13"/>
  <c r="U106" i="13"/>
  <c r="X105" i="13"/>
  <c r="X104" i="13"/>
  <c r="X103" i="13"/>
  <c r="X102" i="13"/>
  <c r="X101" i="13"/>
  <c r="X100" i="13"/>
  <c r="X99" i="13"/>
  <c r="X98" i="13"/>
  <c r="X97" i="13"/>
  <c r="X96" i="13"/>
  <c r="X95" i="13"/>
  <c r="X94" i="13"/>
  <c r="X93" i="13"/>
  <c r="X92" i="13"/>
  <c r="X91" i="13"/>
  <c r="X90" i="13"/>
  <c r="X89" i="13"/>
  <c r="X88" i="13"/>
  <c r="X87" i="13"/>
  <c r="X86" i="13"/>
  <c r="X85" i="13"/>
  <c r="X84" i="13"/>
  <c r="X83" i="13"/>
  <c r="X82" i="13"/>
  <c r="X81" i="13"/>
  <c r="X80" i="13"/>
  <c r="X79" i="13"/>
  <c r="X78" i="13"/>
  <c r="X77" i="13"/>
  <c r="X76" i="13"/>
  <c r="X75" i="13"/>
  <c r="X74" i="13"/>
  <c r="X73" i="13"/>
  <c r="X72" i="13"/>
  <c r="X71" i="13"/>
  <c r="X70" i="13"/>
  <c r="U70" i="13"/>
  <c r="X69" i="13"/>
  <c r="X68" i="13"/>
  <c r="X67" i="13"/>
  <c r="U67" i="13"/>
  <c r="X66" i="13"/>
  <c r="X65" i="13"/>
  <c r="X64" i="13"/>
  <c r="U64" i="13"/>
  <c r="X63" i="13"/>
  <c r="X62" i="13"/>
  <c r="X61" i="13"/>
  <c r="U61" i="13"/>
  <c r="X60" i="13"/>
  <c r="X59" i="13"/>
  <c r="X58" i="13"/>
  <c r="U58" i="13"/>
  <c r="X57" i="13"/>
  <c r="X56" i="13"/>
  <c r="U56" i="13"/>
  <c r="X55" i="13"/>
  <c r="U55" i="13"/>
  <c r="X54" i="13"/>
  <c r="X53" i="13"/>
  <c r="X52" i="13"/>
  <c r="X51" i="13"/>
  <c r="X50" i="13"/>
  <c r="X49" i="13"/>
  <c r="X48" i="13"/>
  <c r="X47" i="13"/>
  <c r="X46" i="13"/>
  <c r="X45" i="13"/>
  <c r="X44" i="13"/>
  <c r="U44" i="13"/>
  <c r="X43" i="13"/>
  <c r="X42" i="13"/>
  <c r="X41" i="13"/>
  <c r="X40" i="13"/>
  <c r="J35" i="13"/>
  <c r="G35" i="13"/>
  <c r="L34" i="13"/>
  <c r="J34" i="13"/>
  <c r="G34" i="13"/>
  <c r="V33" i="13"/>
  <c r="U33" i="13"/>
  <c r="S33" i="13"/>
  <c r="R33" i="13"/>
  <c r="Q33" i="13"/>
  <c r="L33" i="13"/>
  <c r="J33" i="13"/>
  <c r="T32" i="13"/>
  <c r="L32" i="13"/>
  <c r="J32" i="13"/>
  <c r="G32" i="13"/>
  <c r="T31" i="13"/>
  <c r="T33" i="13" s="1"/>
  <c r="G31" i="13"/>
  <c r="L52" i="2" s="1"/>
  <c r="T30" i="13"/>
  <c r="L30" i="13"/>
  <c r="G30" i="13"/>
  <c r="J52" i="2" s="1"/>
  <c r="T29" i="13"/>
  <c r="L29" i="13"/>
  <c r="G29" i="13"/>
  <c r="L28" i="13"/>
  <c r="G28" i="13"/>
  <c r="F52" i="2" s="1"/>
  <c r="L27" i="13"/>
  <c r="G27" i="13"/>
  <c r="F26" i="13"/>
  <c r="X64" i="12"/>
  <c r="X63" i="12"/>
  <c r="X62" i="12"/>
  <c r="X61" i="12"/>
  <c r="X60" i="12"/>
  <c r="X59" i="12"/>
  <c r="X58" i="12"/>
  <c r="X57" i="12"/>
  <c r="X56" i="12"/>
  <c r="X55" i="12"/>
  <c r="X54" i="12"/>
  <c r="X53" i="12"/>
  <c r="X52" i="12"/>
  <c r="X51" i="12"/>
  <c r="X50" i="12"/>
  <c r="X49" i="12"/>
  <c r="X48" i="12"/>
  <c r="X47" i="12"/>
  <c r="X46" i="12"/>
  <c r="U46" i="12"/>
  <c r="X45" i="12"/>
  <c r="X44" i="12"/>
  <c r="X43" i="12"/>
  <c r="X42" i="12"/>
  <c r="X41" i="12"/>
  <c r="X40" i="12"/>
  <c r="J35" i="12"/>
  <c r="G35" i="12"/>
  <c r="L34" i="12"/>
  <c r="J34" i="12"/>
  <c r="G34" i="12"/>
  <c r="V33" i="12"/>
  <c r="U33" i="12"/>
  <c r="S33" i="12"/>
  <c r="R33" i="12"/>
  <c r="Q33" i="12"/>
  <c r="L33" i="12"/>
  <c r="J33" i="12"/>
  <c r="T32" i="12"/>
  <c r="L32" i="12"/>
  <c r="J32" i="12"/>
  <c r="M33" i="12" s="1"/>
  <c r="G32" i="12"/>
  <c r="T31" i="12"/>
  <c r="G31" i="12"/>
  <c r="G33" i="12" s="1"/>
  <c r="T30" i="12"/>
  <c r="L30" i="12"/>
  <c r="G30" i="12"/>
  <c r="T29" i="12"/>
  <c r="T33" i="12" s="1"/>
  <c r="L29" i="12"/>
  <c r="G29" i="12"/>
  <c r="L28" i="12"/>
  <c r="G28" i="12"/>
  <c r="F51" i="2" s="1"/>
  <c r="L27" i="12"/>
  <c r="G27" i="12"/>
  <c r="F26" i="12"/>
  <c r="X57" i="11"/>
  <c r="X56" i="11"/>
  <c r="X55" i="11"/>
  <c r="X54" i="11"/>
  <c r="X53" i="11"/>
  <c r="X52" i="11"/>
  <c r="X51" i="11"/>
  <c r="X50" i="11"/>
  <c r="X49" i="11"/>
  <c r="X48" i="11"/>
  <c r="X47" i="11"/>
  <c r="X46" i="11"/>
  <c r="X45" i="11"/>
  <c r="X44" i="11"/>
  <c r="X43" i="11"/>
  <c r="X42" i="11"/>
  <c r="X41" i="11"/>
  <c r="X40" i="11"/>
  <c r="J35" i="11"/>
  <c r="G35" i="11"/>
  <c r="L34" i="11"/>
  <c r="J34" i="11"/>
  <c r="M33" i="11" s="1"/>
  <c r="G34" i="11"/>
  <c r="V33" i="11"/>
  <c r="U33" i="11"/>
  <c r="S33" i="11"/>
  <c r="R33" i="11"/>
  <c r="Q33" i="11"/>
  <c r="L33" i="11"/>
  <c r="J33" i="11"/>
  <c r="L32" i="11"/>
  <c r="J32" i="11"/>
  <c r="G32" i="11"/>
  <c r="T31" i="11"/>
  <c r="G31" i="11"/>
  <c r="L50" i="2" s="1"/>
  <c r="T30" i="11"/>
  <c r="L30" i="11"/>
  <c r="G30" i="11"/>
  <c r="T29" i="11"/>
  <c r="T33" i="11" s="1"/>
  <c r="L29" i="11"/>
  <c r="G29" i="11"/>
  <c r="L28" i="11"/>
  <c r="G28" i="11"/>
  <c r="F50" i="2" s="1"/>
  <c r="L27" i="11"/>
  <c r="G27" i="11"/>
  <c r="F26" i="11"/>
  <c r="X87" i="10"/>
  <c r="X86" i="10"/>
  <c r="X85" i="10"/>
  <c r="X84" i="10"/>
  <c r="X83" i="10"/>
  <c r="X82" i="10"/>
  <c r="X81" i="10"/>
  <c r="X80" i="10"/>
  <c r="X79" i="10"/>
  <c r="X78" i="10"/>
  <c r="X77" i="10"/>
  <c r="X76" i="10"/>
  <c r="X75" i="10"/>
  <c r="X74" i="10"/>
  <c r="X73" i="10"/>
  <c r="X72" i="10"/>
  <c r="X71" i="10"/>
  <c r="X70" i="10"/>
  <c r="X69" i="10"/>
  <c r="X68"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J35" i="10"/>
  <c r="G35" i="10"/>
  <c r="L34" i="10"/>
  <c r="J34" i="10"/>
  <c r="M33" i="10" s="1"/>
  <c r="G34" i="10"/>
  <c r="V33" i="10"/>
  <c r="U33" i="10"/>
  <c r="S33" i="10"/>
  <c r="R33" i="10"/>
  <c r="Q33" i="10"/>
  <c r="L33" i="10"/>
  <c r="J33" i="10"/>
  <c r="T32" i="10"/>
  <c r="L32" i="10"/>
  <c r="J32" i="10"/>
  <c r="G32" i="10"/>
  <c r="N49" i="2" s="1"/>
  <c r="T31" i="10"/>
  <c r="G31" i="10"/>
  <c r="T30" i="10"/>
  <c r="L30" i="10"/>
  <c r="G30" i="10"/>
  <c r="J49" i="2" s="1"/>
  <c r="T29" i="10"/>
  <c r="T33" i="10" s="1"/>
  <c r="L29" i="10"/>
  <c r="G29" i="10"/>
  <c r="H49" i="2" s="1"/>
  <c r="L28" i="10"/>
  <c r="G28" i="10"/>
  <c r="F49" i="2" s="1"/>
  <c r="L27" i="10"/>
  <c r="G27" i="10"/>
  <c r="F26" i="10"/>
  <c r="X71" i="9"/>
  <c r="X70" i="9"/>
  <c r="X69" i="9"/>
  <c r="X68" i="9"/>
  <c r="X67" i="9"/>
  <c r="X66" i="9"/>
  <c r="X65" i="9"/>
  <c r="X64" i="9"/>
  <c r="X63" i="9"/>
  <c r="X62" i="9"/>
  <c r="X61" i="9"/>
  <c r="X60" i="9"/>
  <c r="X59" i="9"/>
  <c r="X58" i="9"/>
  <c r="X57" i="9"/>
  <c r="X56" i="9"/>
  <c r="X55" i="9"/>
  <c r="X54" i="9"/>
  <c r="X53" i="9"/>
  <c r="X52" i="9"/>
  <c r="X51" i="9"/>
  <c r="X50" i="9"/>
  <c r="X49" i="9"/>
  <c r="X48" i="9"/>
  <c r="X47" i="9"/>
  <c r="X46" i="9"/>
  <c r="X45" i="9"/>
  <c r="X44" i="9"/>
  <c r="X43" i="9"/>
  <c r="X42" i="9"/>
  <c r="X41" i="9"/>
  <c r="X40" i="9"/>
  <c r="J35" i="9"/>
  <c r="G35" i="9"/>
  <c r="L34" i="9"/>
  <c r="J34" i="9"/>
  <c r="M33" i="9" s="1"/>
  <c r="G34" i="9"/>
  <c r="V33" i="9"/>
  <c r="U33" i="9"/>
  <c r="S33" i="9"/>
  <c r="R33" i="9"/>
  <c r="Q33" i="9"/>
  <c r="L33" i="9"/>
  <c r="J33" i="9"/>
  <c r="T32" i="9"/>
  <c r="L32" i="9"/>
  <c r="J32" i="9"/>
  <c r="G32" i="9"/>
  <c r="T31" i="9"/>
  <c r="G31" i="9"/>
  <c r="L48" i="2" s="1"/>
  <c r="T30" i="9"/>
  <c r="L30" i="9"/>
  <c r="G30" i="9"/>
  <c r="J48" i="2" s="1"/>
  <c r="T29" i="9"/>
  <c r="T33" i="9" s="1"/>
  <c r="L29" i="9"/>
  <c r="G29" i="9"/>
  <c r="L28" i="9"/>
  <c r="G28" i="9"/>
  <c r="L27" i="9"/>
  <c r="G27" i="9"/>
  <c r="F26" i="9"/>
  <c r="X48" i="8"/>
  <c r="X47" i="8"/>
  <c r="X46" i="8"/>
  <c r="X45" i="8"/>
  <c r="X44" i="8"/>
  <c r="X43" i="8"/>
  <c r="U43" i="8"/>
  <c r="X42" i="8"/>
  <c r="X41" i="8"/>
  <c r="X40" i="8"/>
  <c r="U40" i="8"/>
  <c r="J35" i="8"/>
  <c r="G35" i="8"/>
  <c r="L34" i="8"/>
  <c r="J34" i="8"/>
  <c r="G34" i="8"/>
  <c r="V33" i="8"/>
  <c r="U33" i="8"/>
  <c r="S33" i="8"/>
  <c r="R33" i="8"/>
  <c r="Q33" i="8"/>
  <c r="L33" i="8"/>
  <c r="J33" i="8"/>
  <c r="L32" i="8"/>
  <c r="J32" i="8"/>
  <c r="G32" i="8"/>
  <c r="N47" i="2" s="1"/>
  <c r="T31" i="8"/>
  <c r="G31" i="8"/>
  <c r="T30" i="8"/>
  <c r="L30" i="8"/>
  <c r="G30" i="8"/>
  <c r="T29" i="8"/>
  <c r="T33" i="8" s="1"/>
  <c r="L29" i="8"/>
  <c r="G29" i="8"/>
  <c r="H47" i="2" s="1"/>
  <c r="L28" i="8"/>
  <c r="G28" i="8"/>
  <c r="L27" i="8"/>
  <c r="G27" i="8"/>
  <c r="F26" i="8"/>
  <c r="X46" i="7"/>
  <c r="X45" i="7"/>
  <c r="X44" i="7"/>
  <c r="X43" i="7"/>
  <c r="X42" i="7"/>
  <c r="U42" i="7"/>
  <c r="X41" i="7"/>
  <c r="X40" i="7"/>
  <c r="U40" i="7"/>
  <c r="J35" i="7"/>
  <c r="G35" i="7"/>
  <c r="L34" i="7"/>
  <c r="J34" i="7"/>
  <c r="G34" i="7"/>
  <c r="V33" i="7"/>
  <c r="U33" i="7"/>
  <c r="S33" i="7"/>
  <c r="R33" i="7"/>
  <c r="Q33" i="7"/>
  <c r="L33" i="7"/>
  <c r="J33" i="7"/>
  <c r="L32" i="7"/>
  <c r="J32" i="7"/>
  <c r="M33" i="7" s="1"/>
  <c r="G32" i="7"/>
  <c r="N46" i="2" s="1"/>
  <c r="T31" i="7"/>
  <c r="G31" i="7"/>
  <c r="G33" i="7" s="1"/>
  <c r="T30" i="7"/>
  <c r="L30" i="7"/>
  <c r="G30" i="7"/>
  <c r="T29" i="7"/>
  <c r="T33" i="7" s="1"/>
  <c r="L29" i="7"/>
  <c r="G29" i="7"/>
  <c r="H46" i="2" s="1"/>
  <c r="L28" i="7"/>
  <c r="G28" i="7"/>
  <c r="L27" i="7"/>
  <c r="G27" i="7"/>
  <c r="F26" i="7"/>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U40" i="6"/>
  <c r="J35" i="6"/>
  <c r="G35" i="6"/>
  <c r="L34" i="6"/>
  <c r="J34" i="6"/>
  <c r="G34" i="6"/>
  <c r="V33" i="6"/>
  <c r="U33" i="6"/>
  <c r="S33" i="6"/>
  <c r="R33" i="6"/>
  <c r="Q33" i="6"/>
  <c r="L33" i="6"/>
  <c r="J33" i="6"/>
  <c r="L32" i="6"/>
  <c r="J32" i="6"/>
  <c r="G32" i="6"/>
  <c r="N45" i="2" s="1"/>
  <c r="T31" i="6"/>
  <c r="G31" i="6"/>
  <c r="T30" i="6"/>
  <c r="L30" i="6"/>
  <c r="G30" i="6"/>
  <c r="J45" i="2" s="1"/>
  <c r="T29" i="6"/>
  <c r="T33" i="6" s="1"/>
  <c r="L29" i="6"/>
  <c r="G29" i="6"/>
  <c r="H45" i="2" s="1"/>
  <c r="L28" i="6"/>
  <c r="G28" i="6"/>
  <c r="F45" i="2" s="1"/>
  <c r="L27" i="6"/>
  <c r="G27" i="6"/>
  <c r="F26" i="6"/>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J35" i="5"/>
  <c r="G35" i="5"/>
  <c r="L34" i="5"/>
  <c r="J34" i="5"/>
  <c r="G34" i="5"/>
  <c r="V33" i="5"/>
  <c r="U33" i="5"/>
  <c r="S33" i="5"/>
  <c r="R33" i="5"/>
  <c r="Q33" i="5"/>
  <c r="L33" i="5"/>
  <c r="J33" i="5"/>
  <c r="T32" i="5"/>
  <c r="L32" i="5"/>
  <c r="J32" i="5"/>
  <c r="G32" i="5"/>
  <c r="N44" i="2" s="1"/>
  <c r="T31" i="5"/>
  <c r="G31" i="5"/>
  <c r="L44" i="2" s="1"/>
  <c r="T30" i="5"/>
  <c r="L30" i="5"/>
  <c r="G30" i="5"/>
  <c r="J44" i="2" s="1"/>
  <c r="T29" i="5"/>
  <c r="T33" i="5" s="1"/>
  <c r="L29" i="5"/>
  <c r="G29" i="5"/>
  <c r="H44" i="2" s="1"/>
  <c r="L28" i="5"/>
  <c r="G28" i="5"/>
  <c r="F44" i="2" s="1"/>
  <c r="L27" i="5"/>
  <c r="G27" i="5"/>
  <c r="F26" i="5"/>
  <c r="X68" i="4"/>
  <c r="X67" i="4"/>
  <c r="X66" i="4"/>
  <c r="X65" i="4"/>
  <c r="X64" i="4"/>
  <c r="U64" i="4"/>
  <c r="R64" i="4"/>
  <c r="X63" i="4"/>
  <c r="U63" i="4"/>
  <c r="X62" i="4"/>
  <c r="U62" i="4"/>
  <c r="X61" i="4"/>
  <c r="U61" i="4"/>
  <c r="X60" i="4"/>
  <c r="X59" i="4"/>
  <c r="X58" i="4"/>
  <c r="X57" i="4"/>
  <c r="X56" i="4"/>
  <c r="X55" i="4"/>
  <c r="X54" i="4"/>
  <c r="X53" i="4"/>
  <c r="U53" i="4"/>
  <c r="R53" i="4"/>
  <c r="X52" i="4"/>
  <c r="U52" i="4"/>
  <c r="X51" i="4"/>
  <c r="X50" i="4"/>
  <c r="R50" i="4"/>
  <c r="X49" i="4"/>
  <c r="R49" i="4"/>
  <c r="X48" i="4"/>
  <c r="X47" i="4"/>
  <c r="U47" i="4"/>
  <c r="R47" i="4"/>
  <c r="X46" i="4"/>
  <c r="X45" i="4"/>
  <c r="X44" i="4"/>
  <c r="X43" i="4"/>
  <c r="R43" i="4"/>
  <c r="X42" i="4"/>
  <c r="X41" i="4"/>
  <c r="X40" i="4"/>
  <c r="G35" i="4"/>
  <c r="G34" i="4"/>
  <c r="V33" i="4"/>
  <c r="U33" i="4"/>
  <c r="S33" i="4"/>
  <c r="R33" i="4"/>
  <c r="Q33" i="4"/>
  <c r="T32" i="4"/>
  <c r="G32" i="4"/>
  <c r="N43" i="2" s="1"/>
  <c r="T31" i="4"/>
  <c r="G31" i="4"/>
  <c r="L43" i="2" s="1"/>
  <c r="T30" i="4"/>
  <c r="L30" i="4"/>
  <c r="G30" i="4"/>
  <c r="J43" i="2" s="1"/>
  <c r="T29" i="4"/>
  <c r="T33" i="4" s="1"/>
  <c r="L29" i="4"/>
  <c r="G29" i="4"/>
  <c r="H43" i="2" s="1"/>
  <c r="L28" i="4"/>
  <c r="G28" i="4"/>
  <c r="F43" i="2" s="1"/>
  <c r="L27" i="4"/>
  <c r="G27" i="4"/>
  <c r="F26" i="4"/>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U52" i="3"/>
  <c r="X51" i="3"/>
  <c r="X50" i="3"/>
  <c r="X49" i="3"/>
  <c r="X48" i="3"/>
  <c r="X47" i="3"/>
  <c r="X46" i="3"/>
  <c r="X45" i="3"/>
  <c r="X44" i="3"/>
  <c r="X43" i="3"/>
  <c r="X42" i="3"/>
  <c r="X41" i="3"/>
  <c r="X40" i="3"/>
  <c r="G35" i="3"/>
  <c r="G34" i="3"/>
  <c r="V33" i="3"/>
  <c r="U33" i="3"/>
  <c r="S33" i="3"/>
  <c r="R33" i="3"/>
  <c r="Q33" i="3"/>
  <c r="G32" i="3"/>
  <c r="N42" i="2" s="1"/>
  <c r="T31" i="3"/>
  <c r="G31" i="3"/>
  <c r="L42" i="2" s="1"/>
  <c r="T30" i="3"/>
  <c r="L30" i="3"/>
  <c r="G30" i="3"/>
  <c r="J42" i="2" s="1"/>
  <c r="T29" i="3"/>
  <c r="T33" i="3" s="1"/>
  <c r="L29" i="3"/>
  <c r="G29" i="3"/>
  <c r="H42" i="2" s="1"/>
  <c r="L28" i="3"/>
  <c r="G28" i="3"/>
  <c r="F42" i="2" s="1"/>
  <c r="L27" i="3"/>
  <c r="G27" i="3"/>
  <c r="F26" i="3"/>
  <c r="P70" i="2"/>
  <c r="P69" i="2"/>
  <c r="O69" i="2"/>
  <c r="O70" i="2" s="1"/>
  <c r="Q68" i="2"/>
  <c r="Q70" i="2" s="1"/>
  <c r="P68" i="2"/>
  <c r="O68" i="2"/>
  <c r="L64" i="2"/>
  <c r="K64" i="2"/>
  <c r="I64" i="2"/>
  <c r="H64" i="2"/>
  <c r="L63" i="2"/>
  <c r="K63" i="2"/>
  <c r="I63" i="2"/>
  <c r="H63" i="2"/>
  <c r="N57" i="2"/>
  <c r="L57" i="2"/>
  <c r="H57" i="2"/>
  <c r="L56" i="2"/>
  <c r="F56" i="2"/>
  <c r="N55" i="2"/>
  <c r="J55" i="2"/>
  <c r="H55" i="2"/>
  <c r="N52" i="2"/>
  <c r="H52" i="2"/>
  <c r="N51" i="2"/>
  <c r="J51" i="2"/>
  <c r="H51" i="2"/>
  <c r="N50" i="2"/>
  <c r="J50" i="2"/>
  <c r="H50" i="2"/>
  <c r="N48" i="2"/>
  <c r="H48" i="2"/>
  <c r="F48" i="2"/>
  <c r="J47" i="2"/>
  <c r="F47" i="2"/>
  <c r="J46" i="2"/>
  <c r="F46" i="2"/>
  <c r="M33" i="8" l="1"/>
  <c r="G33" i="8"/>
  <c r="L47" i="2"/>
  <c r="L46" i="2"/>
  <c r="G33" i="13"/>
  <c r="M33" i="13"/>
  <c r="M33" i="14"/>
  <c r="G33" i="14"/>
  <c r="G33" i="10"/>
  <c r="L49" i="2"/>
  <c r="M33" i="17"/>
  <c r="N56" i="2"/>
  <c r="M33" i="5"/>
  <c r="K27" i="2"/>
  <c r="I26" i="2" s="1"/>
  <c r="M33" i="4"/>
  <c r="G33" i="6"/>
  <c r="L45" i="2"/>
  <c r="M33" i="6"/>
  <c r="E14" i="2"/>
  <c r="N26" i="2"/>
  <c r="I29" i="2" s="1"/>
  <c r="E25" i="2"/>
  <c r="N27" i="2"/>
  <c r="I30" i="2" s="1"/>
  <c r="N25" i="2"/>
  <c r="I28" i="2" s="1"/>
  <c r="E12" i="2"/>
  <c r="E26" i="2"/>
  <c r="E27" i="2"/>
  <c r="M33" i="15"/>
  <c r="E19" i="2"/>
  <c r="E20" i="2"/>
  <c r="E28" i="2"/>
  <c r="K26" i="2"/>
  <c r="I25" i="2" s="1"/>
  <c r="E17" i="2"/>
  <c r="K28" i="2"/>
  <c r="I27" i="2" s="1"/>
  <c r="E13" i="2"/>
  <c r="M33" i="3"/>
  <c r="G33" i="11"/>
  <c r="G33" i="15"/>
  <c r="K25" i="2"/>
  <c r="L51" i="2"/>
  <c r="L55" i="2"/>
  <c r="G33" i="3"/>
  <c r="G33" i="5"/>
  <c r="G33" i="9"/>
  <c r="G33" i="4"/>
  <c r="F14" i="2" l="1"/>
  <c r="F17" i="2"/>
  <c r="E16" i="2"/>
  <c r="F16" i="2" s="1"/>
  <c r="E29" i="2"/>
  <c r="F25" i="2" s="1"/>
  <c r="F20" i="2"/>
  <c r="F19" i="2"/>
  <c r="F13" i="2"/>
  <c r="N28" i="2"/>
  <c r="I24" i="2"/>
  <c r="E15" i="2" l="1"/>
  <c r="F15" i="2" s="1"/>
  <c r="F28" i="2"/>
  <c r="F27" i="2"/>
  <c r="F26" i="2"/>
</calcChain>
</file>

<file path=xl/comments1.xml><?xml version="1.0" encoding="utf-8"?>
<comments xmlns="http://schemas.openxmlformats.org/spreadsheetml/2006/main">
  <authors>
    <author>Nadia Aixa Pineda Sarmiento</author>
  </authors>
  <commentList>
    <comment ref="R1" authorId="0" shapeId="0">
      <text>
        <r>
          <rPr>
            <b/>
            <sz val="9"/>
            <color indexed="81"/>
            <rFont val="Tahoma"/>
            <family val="2"/>
          </rPr>
          <t>Nadia Aixa Pineda Sarmiento:</t>
        </r>
        <r>
          <rPr>
            <sz val="9"/>
            <color indexed="81"/>
            <rFont val="Tahoma"/>
            <family val="2"/>
          </rPr>
          <t xml:space="preserve">
Equipo Oficina de Control Interno</t>
        </r>
      </text>
    </comment>
  </commentList>
</comments>
</file>

<file path=xl/comments2.xml><?xml version="1.0" encoding="utf-8"?>
<comments xmlns="http://schemas.openxmlformats.org/spreadsheetml/2006/main">
  <authors>
    <author/>
    <author>Nadia Aixa Pineda Sarmiento</author>
  </authors>
  <commentList>
    <comment ref="P97" authorId="0" shapeId="0">
      <text>
        <r>
          <rPr>
            <sz val="11"/>
            <color rgb="FF000000"/>
            <rFont val="Calibri"/>
            <family val="2"/>
          </rPr>
          <t>Sistema Integrado de Gestión:
Se realiza reprogramación de fecha por solicitud en correo de la Subdirectora Académica 14/03/2017</t>
        </r>
      </text>
    </comment>
    <comment ref="N100" authorId="0" shapeId="0">
      <text>
        <r>
          <rPr>
            <sz val="11"/>
            <color rgb="FF000000"/>
            <rFont val="Calibri"/>
            <family val="2"/>
          </rPr>
          <t>Sistema Integrado de Gestión:
Se ajusta fecha por solicitud del área a través de correo del 09/03/2017</t>
        </r>
      </text>
    </comment>
    <comment ref="O100" authorId="0" shapeId="0">
      <text>
        <r>
          <rPr>
            <sz val="11"/>
            <color rgb="FF000000"/>
            <rFont val="Calibri"/>
            <family val="2"/>
          </rPr>
          <t>Sistema Integrado de Gestión:
Se ajusta fecha por solicitud del área a través de correo del 09/03/2017</t>
        </r>
      </text>
    </comment>
    <comment ref="P100" authorId="1" shapeId="0">
      <text>
        <r>
          <rPr>
            <b/>
            <sz val="9"/>
            <color indexed="81"/>
            <rFont val="Tahoma"/>
            <family val="2"/>
          </rPr>
          <t xml:space="preserve">Sistema Integrado de Gestión:
</t>
        </r>
        <r>
          <rPr>
            <sz val="9"/>
            <color indexed="81"/>
            <rFont val="Tahoma"/>
            <family val="2"/>
          </rPr>
          <t>Se ajusta fecha por solicitud del área a través de correo del 09/03/2017</t>
        </r>
      </text>
    </comment>
    <comment ref="N101" authorId="0" shapeId="0">
      <text>
        <r>
          <rPr>
            <sz val="11"/>
            <color rgb="FF000000"/>
            <rFont val="Calibri"/>
            <family val="2"/>
          </rPr>
          <t>Sistema Integrado de Gestión:
Se ajusta fecha por solicitud del área a través de correo del 09/03/2017</t>
        </r>
      </text>
    </comment>
    <comment ref="O101" authorId="0" shapeId="0">
      <text>
        <r>
          <rPr>
            <sz val="11"/>
            <color rgb="FF000000"/>
            <rFont val="Calibri"/>
            <family val="2"/>
          </rPr>
          <t>Sistema Integrado de Gestión:
Se ajusta fecha por solicitud del área a través de correo del 09/03/2017</t>
        </r>
      </text>
    </comment>
    <comment ref="P101" authorId="0" shapeId="0">
      <text>
        <r>
          <rPr>
            <sz val="11"/>
            <color rgb="FF000000"/>
            <rFont val="Calibri"/>
            <family val="2"/>
          </rPr>
          <t xml:space="preserve">Sistema Integrado de Gestión:
</t>
        </r>
      </text>
    </comment>
    <comment ref="N109" authorId="1" shapeId="0">
      <text>
        <r>
          <rPr>
            <b/>
            <sz val="9"/>
            <color indexed="81"/>
            <rFont val="Tahoma"/>
            <family val="2"/>
          </rPr>
          <t>Sistema Integrado de Gestión:</t>
        </r>
        <r>
          <rPr>
            <sz val="9"/>
            <color indexed="81"/>
            <rFont val="Tahoma"/>
            <family val="2"/>
          </rPr>
          <t xml:space="preserve">
Se ajusta fecha por solicitud del área a través de correo del 09/03/2017
</t>
        </r>
      </text>
    </comment>
    <comment ref="O109" authorId="1" shapeId="0">
      <text>
        <r>
          <rPr>
            <b/>
            <sz val="9"/>
            <color indexed="81"/>
            <rFont val="Tahoma"/>
            <family val="2"/>
          </rPr>
          <t>Sistema Integrado de Gestión:</t>
        </r>
        <r>
          <rPr>
            <sz val="9"/>
            <color indexed="81"/>
            <rFont val="Tahoma"/>
            <family val="2"/>
          </rPr>
          <t xml:space="preserve">
Se ajusta fecha por solicitud del área a través de correo del 09/03/2017
</t>
        </r>
      </text>
    </comment>
    <comment ref="P109" authorId="1" shapeId="0">
      <text>
        <r>
          <rPr>
            <b/>
            <sz val="9"/>
            <color indexed="81"/>
            <rFont val="Tahoma"/>
            <family val="2"/>
          </rPr>
          <t>Sistema Integrado de Gestión:</t>
        </r>
        <r>
          <rPr>
            <sz val="9"/>
            <color indexed="81"/>
            <rFont val="Tahoma"/>
            <family val="2"/>
          </rPr>
          <t xml:space="preserve">
Se ajusta fecha por solicitud del área a través de correo del 09/03/2017
</t>
        </r>
      </text>
    </comment>
    <comment ref="N110" authorId="1" shapeId="0">
      <text>
        <r>
          <rPr>
            <b/>
            <sz val="9"/>
            <color indexed="81"/>
            <rFont val="Tahoma"/>
            <family val="2"/>
          </rPr>
          <t xml:space="preserve">Sistema Integrado de Gestión:
</t>
        </r>
        <r>
          <rPr>
            <sz val="9"/>
            <color indexed="81"/>
            <rFont val="Tahoma"/>
            <family val="2"/>
          </rPr>
          <t>Se ajusta fecha por solicitud del área a través de correo del 09/03/2017</t>
        </r>
      </text>
    </comment>
    <comment ref="O110" authorId="1" shapeId="0">
      <text>
        <r>
          <rPr>
            <b/>
            <sz val="9"/>
            <color indexed="81"/>
            <rFont val="Tahoma"/>
            <family val="2"/>
          </rPr>
          <t xml:space="preserve">Sistema Integrado de Gestión:
</t>
        </r>
        <r>
          <rPr>
            <sz val="9"/>
            <color indexed="81"/>
            <rFont val="Tahoma"/>
            <family val="2"/>
          </rPr>
          <t>Se ajusta fecha por solicitud del área a través de correo del 09/03/2017</t>
        </r>
      </text>
    </comment>
    <comment ref="P110" authorId="1" shapeId="0">
      <text>
        <r>
          <rPr>
            <b/>
            <sz val="9"/>
            <color indexed="81"/>
            <rFont val="Tahoma"/>
            <family val="2"/>
          </rPr>
          <t>Sistema Integrado de Gestión:</t>
        </r>
        <r>
          <rPr>
            <sz val="9"/>
            <color indexed="81"/>
            <rFont val="Tahoma"/>
            <family val="2"/>
          </rPr>
          <t xml:space="preserve">
Se ajusta fecha por solicitud del área a través de correo del 09/03/2017</t>
        </r>
      </text>
    </comment>
    <comment ref="N112" authorId="1" shapeId="0">
      <text>
        <r>
          <rPr>
            <b/>
            <sz val="9"/>
            <color indexed="81"/>
            <rFont val="Tahoma"/>
            <family val="2"/>
          </rPr>
          <t>Sistema Integrado de Gestión:</t>
        </r>
        <r>
          <rPr>
            <sz val="9"/>
            <color indexed="81"/>
            <rFont val="Tahoma"/>
            <family val="2"/>
          </rPr>
          <t xml:space="preserve">
Se ajusta fecha por solicitud del área a través de correo del 09/03/2017
</t>
        </r>
      </text>
    </comment>
    <comment ref="O112" authorId="1" shapeId="0">
      <text>
        <r>
          <rPr>
            <b/>
            <sz val="9"/>
            <color indexed="81"/>
            <rFont val="Tahoma"/>
            <family val="2"/>
          </rPr>
          <t xml:space="preserve">Sistema Integrado de Gestión:
</t>
        </r>
        <r>
          <rPr>
            <sz val="9"/>
            <color indexed="81"/>
            <rFont val="Tahoma"/>
            <family val="2"/>
          </rPr>
          <t>Se ajusta fecha por solicitud del área a través de correo del 09/03/2017</t>
        </r>
      </text>
    </comment>
    <comment ref="P112" authorId="1" shapeId="0">
      <text>
        <r>
          <rPr>
            <b/>
            <sz val="9"/>
            <color indexed="81"/>
            <rFont val="Tahoma"/>
            <family val="2"/>
          </rPr>
          <t xml:space="preserve">Sistema Integrado de Gestión:
</t>
        </r>
        <r>
          <rPr>
            <sz val="9"/>
            <color indexed="81"/>
            <rFont val="Tahoma"/>
            <family val="2"/>
          </rPr>
          <t>Se ajusta fecha por solicitud del área a través de correo del 09/03/2017</t>
        </r>
      </text>
    </comment>
  </commentList>
</comments>
</file>

<file path=xl/comments3.xml><?xml version="1.0" encoding="utf-8"?>
<comments xmlns="http://schemas.openxmlformats.org/spreadsheetml/2006/main">
  <authors>
    <author>Nadia Aixa Pineda Sarmiento</author>
  </authors>
  <commentList>
    <comment ref="P62" authorId="0" shapeId="0">
      <text>
        <r>
          <rPr>
            <b/>
            <sz val="9"/>
            <color indexed="81"/>
            <rFont val="Tahoma"/>
            <family val="2"/>
          </rPr>
          <t xml:space="preserve">Sistema Integrado de Gestión:
</t>
        </r>
        <r>
          <rPr>
            <sz val="9"/>
            <color indexed="81"/>
            <rFont val="Tahoma"/>
            <family val="2"/>
          </rPr>
          <t xml:space="preserve">Reprogramada mediante Correo de la Subdirectora Académica del 14/03/2017 </t>
        </r>
      </text>
    </comment>
  </commentList>
</comments>
</file>

<file path=xl/comments4.xml><?xml version="1.0" encoding="utf-8"?>
<comments xmlns="http://schemas.openxmlformats.org/spreadsheetml/2006/main">
  <authors>
    <author/>
  </authors>
  <commentList>
    <comment ref="P45" authorId="0" shapeId="0">
      <text>
        <r>
          <rPr>
            <sz val="11"/>
            <color rgb="FF000000"/>
            <rFont val="Calibri"/>
            <family val="2"/>
          </rPr>
          <t xml:space="preserve">Sistema Integrado de Gestión:
Reprogramada mediante Correo de la Subdirectora Académica del 14/03/2017 </t>
        </r>
      </text>
    </comment>
  </commentList>
</comments>
</file>

<file path=xl/comments5.xml><?xml version="1.0" encoding="utf-8"?>
<comments xmlns="http://schemas.openxmlformats.org/spreadsheetml/2006/main">
  <authors>
    <author/>
  </authors>
  <commentList>
    <comment ref="P47" authorId="0" shapeId="0">
      <text>
        <r>
          <rPr>
            <sz val="11"/>
            <color rgb="FF000000"/>
            <rFont val="Calibri"/>
            <family val="2"/>
          </rPr>
          <t xml:space="preserve">Sistema Integrado de Gestión:
Reprogramada mediante Correo de la Subdirectora Académica del 14/03/2017 </t>
        </r>
      </text>
    </comment>
  </commentList>
</comments>
</file>

<file path=xl/comments6.xml><?xml version="1.0" encoding="utf-8"?>
<comments xmlns="http://schemas.openxmlformats.org/spreadsheetml/2006/main">
  <authors>
    <author/>
  </authors>
  <commentList>
    <comment ref="W49" authorId="0" shapeId="0">
      <text>
        <r>
          <rPr>
            <sz val="11"/>
            <color rgb="FF000000"/>
            <rFont val="Calibri"/>
            <family val="2"/>
          </rPr>
          <t xml:space="preserve">Alix del Pilar Hurtado Pedraz:
</t>
        </r>
      </text>
    </comment>
  </commentList>
</comments>
</file>

<file path=xl/comments7.xml><?xml version="1.0" encoding="utf-8"?>
<comments xmlns="http://schemas.openxmlformats.org/spreadsheetml/2006/main">
  <authors>
    <author/>
    <author>Alix del Pilar Hurtado Pedraz</author>
  </authors>
  <commentList>
    <comment ref="P100" authorId="0" shapeId="0">
      <text>
        <r>
          <rPr>
            <sz val="11"/>
            <color rgb="FF000000"/>
            <rFont val="Calibri"/>
            <family val="2"/>
          </rPr>
          <t>Nadia Aixa Pineda Sarmiento:
Se modifica fecha de cierre de esta acción, acorde a correo electrónico allegado por la profesional de talento humano el 30/03/2017 a la jefe de la Oci.</t>
        </r>
      </text>
    </comment>
    <comment ref="P118" authorId="1" shapeId="0">
      <text>
        <r>
          <rPr>
            <sz val="9"/>
            <color indexed="81"/>
            <rFont val="Tahoma"/>
            <family val="2"/>
          </rPr>
          <t>Nadia Aixa Pineda Sarmiento:
Se modifica fecha de cierre de esta acción, acorde a correo electrónico allegado por la profesional de talento humano el 30/03/2017 a la jefe de la Oci.</t>
        </r>
      </text>
    </comment>
    <comment ref="P121" authorId="1" shapeId="0">
      <text>
        <r>
          <rPr>
            <sz val="9"/>
            <color indexed="81"/>
            <rFont val="Tahoma"/>
            <family val="2"/>
          </rPr>
          <t xml:space="preserve">Nadia Aixa Pineda Sarmiento:
Se modifica fecha de cierre de esta acción, acorde a correo electrónico allegado por la profesional de talento humano el 30/03/2017 a la jefe de la Oci.
</t>
        </r>
      </text>
    </comment>
  </commentList>
</comments>
</file>

<file path=xl/sharedStrings.xml><?xml version="1.0" encoding="utf-8"?>
<sst xmlns="http://schemas.openxmlformats.org/spreadsheetml/2006/main" count="7430" uniqueCount="2407">
  <si>
    <t>SIGLA PROCESO</t>
  </si>
  <si>
    <t>PROCESO</t>
  </si>
  <si>
    <t>DEPENDENCIAS</t>
  </si>
  <si>
    <t>FUENTE</t>
  </si>
  <si>
    <t>TIPO DE HALLAZGO</t>
  </si>
  <si>
    <t>TIPO DE ACCIÓN</t>
  </si>
  <si>
    <t>SUBSISTEMAS</t>
  </si>
  <si>
    <t>ESTADO DEL HALLAZGO</t>
  </si>
  <si>
    <t>DIC - 01</t>
  </si>
  <si>
    <t>DIVULGACIÓN Y COMUNICACIÓN</t>
  </si>
  <si>
    <t>Subdirección Académica</t>
  </si>
  <si>
    <t>Auditorías Internas</t>
  </si>
  <si>
    <t>No conformidad</t>
  </si>
  <si>
    <t>Corrección</t>
  </si>
  <si>
    <t>SGC</t>
  </si>
  <si>
    <t>DIP - 02</t>
  </si>
  <si>
    <t>DIRECCIÓN Y PLANEACIÓN</t>
  </si>
  <si>
    <t>Oficina Asesora de Planeación</t>
  </si>
  <si>
    <t>Autoevaluación del Control</t>
  </si>
  <si>
    <t>Observación</t>
  </si>
  <si>
    <t>Acción Preventiva</t>
  </si>
  <si>
    <t>SIGA</t>
  </si>
  <si>
    <t>Abierta - en Desarrollo</t>
  </si>
  <si>
    <t>MIC - 03</t>
  </si>
  <si>
    <t>MEJORAMIENTO INTEGRAL Y CONTINUO</t>
  </si>
  <si>
    <t>Oficina Asesora Jurídica</t>
  </si>
  <si>
    <t>Evaluación de Indicadores</t>
  </si>
  <si>
    <t>Acción Correctiva</t>
  </si>
  <si>
    <t>SGSI</t>
  </si>
  <si>
    <t>Abierta - Vencida</t>
  </si>
  <si>
    <t>EST - 04</t>
  </si>
  <si>
    <t>ESTUDIOS</t>
  </si>
  <si>
    <t>Sistemas</t>
  </si>
  <si>
    <t>Evaluación de Planes de acción y Planes Operativos</t>
  </si>
  <si>
    <t>Acción de Mejora</t>
  </si>
  <si>
    <t>S&amp;SO</t>
  </si>
  <si>
    <t>Cerrada</t>
  </si>
  <si>
    <t>DIS - 05</t>
  </si>
  <si>
    <t>DISEÑOS</t>
  </si>
  <si>
    <t>Archivo y Correspondencia</t>
  </si>
  <si>
    <t>Informes de Auditoría de Gestión</t>
  </si>
  <si>
    <t>SRS</t>
  </si>
  <si>
    <t>Cerrada Condicional</t>
  </si>
  <si>
    <t>ETT - 06</t>
  </si>
  <si>
    <t>ESTRATEGIAS</t>
  </si>
  <si>
    <t>SAFYCD-Presupuesto</t>
  </si>
  <si>
    <t>Informes de Auditoría Entes de Control</t>
  </si>
  <si>
    <t>SGA</t>
  </si>
  <si>
    <t>GD - 07</t>
  </si>
  <si>
    <t>GESTIÓN DOCUMENTAL</t>
  </si>
  <si>
    <t>SAFYCD-Tesorería</t>
  </si>
  <si>
    <t>Producto y/o servicio no conforme</t>
  </si>
  <si>
    <t>SCI</t>
  </si>
  <si>
    <t>GC - 08</t>
  </si>
  <si>
    <t>GESTIÓN CONTRACTUAL</t>
  </si>
  <si>
    <t>SAFYCD-Contabilidad</t>
  </si>
  <si>
    <t>Quejas y reclamos</t>
  </si>
  <si>
    <t>GJ - 09</t>
  </si>
  <si>
    <t>GESTIÓN JURÍDICA</t>
  </si>
  <si>
    <t>SAFYCD-Talento Humano - Nómina</t>
  </si>
  <si>
    <t>Otros</t>
  </si>
  <si>
    <t>AU - 10</t>
  </si>
  <si>
    <t>ATENCIÓN AL USUARIO</t>
  </si>
  <si>
    <t>SAFYCD-Servicios Generales</t>
  </si>
  <si>
    <t>GRF - 11</t>
  </si>
  <si>
    <t>GESTIÓN DE RECURSOS FÍSICOS</t>
  </si>
  <si>
    <t>Centro de Documentación</t>
  </si>
  <si>
    <t>GT - 12</t>
  </si>
  <si>
    <t>GESTIÓN TECNOLÓGICA</t>
  </si>
  <si>
    <t>Dirección General</t>
  </si>
  <si>
    <t>GTH - 13</t>
  </si>
  <si>
    <t>GESTIÓN DEL TALENTO HUMANO</t>
  </si>
  <si>
    <t>Oficina Control Interno</t>
  </si>
  <si>
    <t>GF - 14</t>
  </si>
  <si>
    <t>GESTIÓN FINANCIERA</t>
  </si>
  <si>
    <t>CID - 15</t>
  </si>
  <si>
    <t>CONTROL INTERNO DISCIPLINARIO</t>
  </si>
  <si>
    <t xml:space="preserve">ESE - 16 </t>
  </si>
  <si>
    <t>EVALUACIÓN Y SEGUIMIENTO</t>
  </si>
  <si>
    <t>PLAN DE MEJORAMIENTO POR PROCESO</t>
  </si>
  <si>
    <t>CÓDIGO:  FT-MIC-03-03</t>
  </si>
  <si>
    <t>VERSIÓN :  4</t>
  </si>
  <si>
    <t>CORTE DE ÚLTIMO SEGUIMIENTO</t>
  </si>
  <si>
    <t>Fecha Aprobación: 21/08/2015</t>
  </si>
  <si>
    <t>PÁGINA:  ______   de   ______</t>
  </si>
  <si>
    <t>PROCESO:</t>
  </si>
  <si>
    <t>ACCIONES FORMULADAS (Por Tipo de Acción)</t>
  </si>
  <si>
    <t>NÚMERO DE HALLAZGOS DEL PROCESO</t>
  </si>
  <si>
    <t>CORRECCIONES</t>
  </si>
  <si>
    <t>ACCIONES VIGENCIAS ANTERIORES</t>
  </si>
  <si>
    <t>TOTAL DE ACCIONES FORMULADAS</t>
  </si>
  <si>
    <t>ACCION PREVENTIVA</t>
  </si>
  <si>
    <t>AÑO</t>
  </si>
  <si>
    <t>ABIERTAS</t>
  </si>
  <si>
    <t>CERRADAS</t>
  </si>
  <si>
    <t>CERRADAS CONDICIONALES</t>
  </si>
  <si>
    <t>TOTAL</t>
  </si>
  <si>
    <t>AUTOSEGUIMEINTO</t>
  </si>
  <si>
    <t>SEGUIMIENTO OCI</t>
  </si>
  <si>
    <t>ACCIONES CERRADAS</t>
  </si>
  <si>
    <t>ACCIÓN CORRECTIVA</t>
  </si>
  <si>
    <t>ACCIONES CERRADAS CONDICIONAL</t>
  </si>
  <si>
    <t>ACCION DE MEJORA</t>
  </si>
  <si>
    <t>MENÚ DEL REPORTE CONSOLIDADO</t>
  </si>
  <si>
    <t>ACCIONES ABIERTAS/EN DESARROLLO</t>
  </si>
  <si>
    <t>ACCIONES FORMULADAS POR SUBSISTEMA DE GESTIÓN</t>
  </si>
  <si>
    <t>ACCIONES ABIERTAS/ VENCIDAS</t>
  </si>
  <si>
    <t>TOTAL ACCIONES ABIERTAS</t>
  </si>
  <si>
    <t>TOTALES</t>
  </si>
  <si>
    <t xml:space="preserve">ACCIONES CON AUTOSEGUIMIENTO </t>
  </si>
  <si>
    <t>ACCIONES  CON SEGUIMIENTO OCI</t>
  </si>
  <si>
    <t>1. RESULTADOS GENERALES DEL PLAN  DE MEJORAMIENTO IDEP</t>
  </si>
  <si>
    <t>2. RESULTADOS POR TIPOLOGÍA DE ACCIONES</t>
  </si>
  <si>
    <t>3. RESULTADOS DE ACCIONES POR PROCESO</t>
  </si>
  <si>
    <t>DATOS GENERALES DEL HALLAZGO</t>
  </si>
  <si>
    <t xml:space="preserve">4. TENDENCIAS DE FORMULACIÓN DE ACCIONES </t>
  </si>
  <si>
    <t>FORMULACIÓN DE ACCIONES</t>
  </si>
  <si>
    <t>SEGUIMIENTO LÍDER DEL PROCESO</t>
  </si>
  <si>
    <t xml:space="preserve"> SEGUIMIENTO OFICINA DE CONTROL INTERNO</t>
  </si>
  <si>
    <t>VENCIMIENTO</t>
  </si>
  <si>
    <t>Cons.</t>
  </si>
  <si>
    <t>DEPENDENCIA</t>
  </si>
  <si>
    <t>FECHA DE HALLAZGO  
(dd/mm/aaaa)</t>
  </si>
  <si>
    <t>DESCRIPCIÓN  DEL HALLAZGO</t>
  </si>
  <si>
    <t>ANÁLISIS DE CAUSAS</t>
  </si>
  <si>
    <t>ACCION(S) GENERADAS POR EL HALLAZGO</t>
  </si>
  <si>
    <t>SUBSISTEMA DE GESTIÓN</t>
  </si>
  <si>
    <t>FUENTE VERIFICABLE DE LA ACCIÓN</t>
  </si>
  <si>
    <t>NOMBRE DEL RESPONSABLE DE LA ACCIÓN</t>
  </si>
  <si>
    <t>CARGO DEL RESPONSABLE</t>
  </si>
  <si>
    <t>FECHA DE FORMULACIÓN DE LA ACCIÓN
(dd/mm/aaaa)</t>
  </si>
  <si>
    <t>INICIO
(dd/mm/aaaa)</t>
  </si>
  <si>
    <t>FIN
(dd/mm/aaaa)</t>
  </si>
  <si>
    <t>DESCRIPCIÓN DEL SEGUIMIENTO</t>
  </si>
  <si>
    <t>EVIDENCIAS</t>
  </si>
  <si>
    <t>FECHA DE LA EVALUACIÓN
(dd/mm/aaaa)</t>
  </si>
  <si>
    <t>ESTADO DE LAS ACCIONES GENERADAS EN EL  HALLAZGO</t>
  </si>
  <si>
    <t>AUDITOR</t>
  </si>
  <si>
    <t>Se recomienda realizar ejercicios de articulación entre los reportes de Plan Operativo, Informe de Gestión, PMR y SEGPLAN para asegurar su congruencia y uniformidad en cifras, avances y otros, ya que se encontraron diferencias entre los avances programados en POA, vs la meta del año según Plan de Acción 2012-2016 y los avances programados y registrados en POA vs los reportados en PMR.</t>
  </si>
  <si>
    <t>La Oficina Asesora de Planeación no ha informado a la Subdirección sobre las metodologías para integrar la información de los indicadores. Se requiere mayor coordinación en el marco del SIG. Los PMR no contienen avances de la estrategia de comunicación.</t>
  </si>
  <si>
    <t xml:space="preserve"> Solicitar a la Oficina Asesora de Planeación la asesoría  para adelantar la artículación de información. </t>
  </si>
  <si>
    <t>Acta de trabajo con la Oficina Asesora de Planeación</t>
  </si>
  <si>
    <t>Paulo Alberto Molina Bolívar
Diana María Prada Romero
Jefe Oficina Asesora de Planeación</t>
  </si>
  <si>
    <t>Subdirector Académico
Profesional Especializada 222-05
Jefe Oficina Asesora de Planeación</t>
  </si>
  <si>
    <t>Se realizó una reunión con la OAP con el fin de articular los instrumentos  de gestión y seguimiento</t>
  </si>
  <si>
    <t>Acta de reunión 24 de Febrero de 2015</t>
  </si>
  <si>
    <t>05 de mayo de 2015</t>
  </si>
  <si>
    <t>Se cierra de forma condicional para unificar esta acción en Dirección y Planificación, asociada al ajuste de un mecanismo de unificación de información. Adicionalmente se han reportado avances considerables asociados al reporte de informe de gestión.</t>
  </si>
  <si>
    <t>Informe Gestión primer trimestre 2015</t>
  </si>
  <si>
    <t>Diana Karina Ruiz Perilla-Jefe OCI</t>
  </si>
  <si>
    <t>Reportar a las dependencias involucradas, información que permita la artículación de información.</t>
  </si>
  <si>
    <t>Acta de reunión 24 de Febrero de 2016</t>
  </si>
  <si>
    <t>6 de mayo de 2015</t>
  </si>
  <si>
    <t>Se cierra de forma condicional para unificar esta acción en Dirección y Planificación, asociada al ajuste de un mecanismo de unificación de información. Adicionalmente se han reportado avances considerables asociados al reporte de informe de gestión, las reuniones en comité académico, el permanente canal de comunicación con el referente técnico de la SUbacadémica designado y el desarrollo de la herramienta desde la OAP.</t>
  </si>
  <si>
    <t>Una vez revisado el expediente de fichas estudios, diseños y estrategias vigencia 2014 (Formatos FT-PE-01-05), se revisa la actualización de la ficha de la Estrategia de Divulgación y Comunicación, frente a la información suministrada por la Subdirección académica, y al seguimiento del Plan de Adquisiciones 2014 con corte al 30 de Noviembre de 2014, se evidencia que de las 4 actividades a desarrollar dentro de la estrategia, 3 se encuentran desactualizadas frente al valor del presupuesto asignado.</t>
  </si>
  <si>
    <t>La Oficina Asesora de Planeación no cuenta con los expedientes actualizados con las fichas entregadas por la Subdirección Académica</t>
  </si>
  <si>
    <t xml:space="preserve">Hacer seguimiento y verificación de la información reportada. </t>
  </si>
  <si>
    <t>Fichas del Componente de Comunicación, Socialización y Divulgación</t>
  </si>
  <si>
    <t>Jefe de la Oficina Asesora de Planeación</t>
  </si>
  <si>
    <t>Jefe Oficina Asesora de Planeación</t>
  </si>
  <si>
    <t>Se remitieron las fichas actualizadas</t>
  </si>
  <si>
    <t>fichas actualizadas</t>
  </si>
  <si>
    <t>14 de Junio de 2015</t>
  </si>
  <si>
    <t>Se revisan fichas remitidas el 14 de junio  de 2015 y corresponden a último plan de adquisiciones. Se cierra acción.</t>
  </si>
  <si>
    <t>Formatos FT-PE-01-05</t>
  </si>
  <si>
    <t>No se han realizado la totalidad de  ajustes requeridos  en Página WEB del  Informe de Veeduría: Proceso de Verificación Preventiva Fundamentado en la Ley 1712 del 6 de Marzo de 2014.</t>
  </si>
  <si>
    <t xml:space="preserve">Se esta trabajando con la Alta Consejería para las TIC para ajustar la página web del IDEP.  </t>
  </si>
  <si>
    <t xml:space="preserve">Actualizar la página web con apoyo de las dependencias del IDEP para la entrega de información que permita la actualización de los ítems requeridos en reporte de la Veeduría. </t>
  </si>
  <si>
    <t>Página Web del IDEP actualizada</t>
  </si>
  <si>
    <t>Diana María Prada Romero</t>
  </si>
  <si>
    <t>Profesional Especializada 222-05</t>
  </si>
  <si>
    <t>Se actualizó la información relacionada con el directorio de funcionarios y la alta Dirección del instituto. De acuerdo a las observaciones dadas por veeduría se ha realizado la gestión con las diferentes dependencias para actualizar la información.
Se hizo la solicitud a la OAP a la mesa de ayuda para la actualización de los hipervínculos y de la información.
Está pendiente la consolidación de información en la nueva página web y hacer seguimiento a la información que depende de las otras áreas del IDEP.
01/07/2015: En la página del IDEP se encuentra el directorio de funcionarios del IDEP  con la relación de la asignación básica mensual de los funcionarios
De igual forma, se cuenta con el mapa de navegación actualizado con los hipervínculos, además  toda la información se encuentra disponible y actualizada en la página, y las noticias y eventos tienen las fechas de registro que fue publicada. Además, se cuenta con plantillas de gestión de contenidos que actualmente dispone la web. 
28/09/2015: Se realizó el esquema de publicación de información y se subió en la página del IDEP en el siguiente link: http://www.idep.edu.co/sites/default/files/IDEP%20Esquema%20de%20Publicaci%C3%B3n%20de%20Informacion.pdf#overlay-context=content/transparencia-y-acceso-la-informaci%25C3%25B3n-p%25C3%25BAblica-idep%3Fq%3Dcontent/transparencia-y-acceso-la-informaci%25C3%25B3n-p%25C3%25BAblica-idep 
Se realizó el registro de activos con el apoyo de las diferentes dependencias. La información se puede encontrar en el siguiente link: http://www.idep.edu.co/sites/default/files/CONTROL%20DE%20REGISTROS%20IDEP.pdf#overlay-context=content/transparencia-y-acceso-la-informaci%25C3%25B3n-p%25C3%25BAblica-idep%3Fq%3Dcontent/transparencia-y-acceso-la-informaci%25C3%25B3n-p%25C3%25BAblica-idep</t>
  </si>
  <si>
    <t>Página web y reporte de seguimiento 
01/07/2015: http://www.idep.edu.co/wp-content/uploads/2015/06/Directorio-IDEP-1.pdf 
28/09/2015: Esquema de publicación: http://www.idep.edu.co/sites/default/files/IDEP%20Esquema%20de%20Publicaci%C3%B3n%20de%20Informacion.pdf#overlay-context=content/transparencia-y-acceso-la-informaci%25C3%25B3n-p%25C3%25BAblica-idep%3Fq%3Dcontent/transparencia-y-acceso-la-informaci%25C3%25B3n-p%25C3%25BAblica-idep 
Registro  de activos : http://www.idep.edu.co/sites/default/files/CONTROL%20DE%20REGISTROS%20IDEP.pdf#overlay-context=content/transparencia-y-acceso-la-informaci%25C3%25B3n-p%25C3%25BAblica-idep%3Fq%3Dcontent/transparencia-y-acceso-la-informaci%25C3%25B3n-p%25C3%25BAblica-idep</t>
  </si>
  <si>
    <t>05/05/2015
10/06/2015
26 de Junio de 2015
28septiembre de 2015
07/Octubre de 2015</t>
  </si>
  <si>
    <t>10/06/2015: Se encuentra el 94% de requisitos de la ley 1712 implementados, quedando pendiente: Tablas de honorarios, Registro de activos de información, El esquema de publicación de información. 
27/07/2015: Falta registro de  Registro de activos de información y El esquema de publicación de información.
30/09/2015:  Ya se encuentra publicado  el registro de  activos de información:http://www.idep.edu.co/sites/default/files/CONTROL%20DE%20REGISTROS%20IDEP.pdf#overlay-context=content/transparencia-y-acceso-la-informaci%25C3%25B3n-p%25C3%25BAblica-idep%3Fq%3Dcontent/transparencia-y-acceso-la-informaci%25C3%25B3n-p%25C3%25BAblica-idep. Se encuentra pendiente  El esquema de publicación de información.
07/10/2015: Se encuentra todo el esquema ley 1712  de 2014 y decretos reglamentarios  publicados en página WEB.  Se realizará seguimiento en el marco de Auditoría Divulgación y Comunicacion. Se cierra Acción.</t>
  </si>
  <si>
    <t xml:space="preserve">Registro de verificación ley 1712 de 2014, Registro de activos de información: 
http://www.idep.edu.co/sites/default/files/CONTROL%20DE%20REGISTROS%20IDEP.pdf#overlay-context=content/transparencia-y-acceso-la-informaci%25C3%25B3n-p%25C3%25BAblica-idep%3Fq%3Dcontent/transparencia-y-acceso-la-informaci%25C3%25B3n-p%25C3%25BAblica-idep
ESQUEMA DE PUBLICACION: http://www.idep.edu.co/sites/default/files/IDEP%20Esquema%20de%20Publicaci%C3%B3n%20de%20Informacion.pdf#overlay-context=content/transparencia-y-acceso-la-informaci%25C3%25B3n-p%25C3%25BAblica-idep%3Fq%3Dcontent/transparencia-y-acceso-la-informaci%25C3%25B3n-p%25C3%25BAblica-idep </t>
  </si>
  <si>
    <t>Diana Karina Ruiz Perilla-Jefe OCI
30/09/2015: Diana Karina Ruiz Perilla-Jefe OCI</t>
  </si>
  <si>
    <t>En el EJE TRANSVERSAL DE  INFORMACIÓN Y COMUNICACIÓN, componente SISTEMAS DE INFORMACIÓN Y COMUNICACIÓN  de MECI 1000:2014,  producto mínimo Página WEB se presentan los siguientes hallazgos:
• El mapa del sitio no cuenta con vínculos de acceso habilitados.
• En Maloca Aula SIG, el Subsistema de Salud y Seguridad Ocupacional no se ha actualizado.
• Sitios y micrositios WEB deben registrar última fecha de actualización.</t>
  </si>
  <si>
    <t>La página web se encuentra en diseño y ajustes.</t>
  </si>
  <si>
    <t xml:space="preserve">Solicitar a la Oficina Asesora de Planeación, responsable de la administración de la Página Web y de Maloca Aula SIG, la habilitación de los vínculos en el mapa de navegación de la Pagina WEB y de Maloca Aula SIG.  Así mismo gestionar los micrositios del registro de fecha de actualización. </t>
  </si>
  <si>
    <t>Memorando de Solicitud habilitación de hipervínculos a la página web</t>
  </si>
  <si>
    <t>Paulo Alberto Molina Bolívar
Jefe Oficina Asesora de Planeación</t>
  </si>
  <si>
    <t>Subdirector Académico
Jefe Oficina Asesora de Planeación</t>
  </si>
  <si>
    <t>En lo referente a la ubicación de hipervinculos en el mapa de navegación, estos fueron realizados.  Se solicitó a través del memorando No.000256 del 11 de febrero de  2015</t>
  </si>
  <si>
    <t>Página web
Memorando radicado 000256 del 11 de febrero de 2015</t>
  </si>
  <si>
    <t xml:space="preserve">Se revisan Vínculos reportados en el hallazgo y ya se encuentran actualizados. </t>
  </si>
  <si>
    <t>link: http://www.idep.edu.co/?page_id=5530</t>
  </si>
  <si>
    <t>10/06/2015: Diana Karina Ruiz Perilla-Jefe OCI
27/07/2015: Diana Karina Ruiz Perilla-Jefe OCI</t>
  </si>
  <si>
    <t>La Estrategia de Comunicación, divulgación y socialización del  Componente de Comunicación, socialización y divulgación, no ha sido adoptada  de acuerdo a la Resolución 007 de 2014- Artículo 8  Estructura para la adopción de documentos del Sistema Integrado de Gestión.</t>
  </si>
  <si>
    <t>La Estrategía fue vínculada al SIG a través de los procesos.  Falta su control en el Listado Maestro de Documentos</t>
  </si>
  <si>
    <t>Enviar la Estretegia de Comunicación a la Oficina Asesora de Planeación solicitando su codificación y control a través de Maloca Aula SIG</t>
  </si>
  <si>
    <t>Estrategia de Comunicaciones codificada y controlada por el SIG</t>
  </si>
  <si>
    <t>Se cuenta con la ficha de la estrategia para 2015. Se están haciendo ajustes necesarios que derivan de la modificación del Plan de Adquisiciones para proceder a la solicitud de  la codificación de la misma. Se han desarrollado dos reuniones de discusión sobre la misma. Se cuenta con seguimiento en el POA a la Estrategia.
01/07/2015: Mediante memorando1314 del 11 de junio de 2015 se solicito la codificación y publicación de la estrategia de comunicaciones. El código asignado fue MN-DIC-01-02 Aprobado el 10 de Junio de 2015</t>
  </si>
  <si>
    <t xml:space="preserve">Estrategia de comunicación 2015 
01/07/2015: En la página web de la entidad se puede evidenciar la estrategia codificada mediante el link: http://www.idep.edu.co/wp-content/uploads/2015/04/MN-DIC-01-02-Estrategia-de-Comunicacion-divulgacion-y-socializaci%C3%B3n-2015.pdf  </t>
  </si>
  <si>
    <t>11 de mayo de 2015
01 de Julio de 2015</t>
  </si>
  <si>
    <t>10/06/2015: No se ha relizado la formalización mediante SIG, sin embargo ya se encuentra publicada en Página WEB.
27/07/2015: Se revisa l link: http://www.idep.edu.co/wp-content/uploads/2015/04/MN-DIC-01-02-Estrategia-de-Comunicacion-divulgacion-y-socializaci%C3%B3n-2015.pdf , esta fue previamente discutida en Comité Académico y de comunicaciones. Su desarrollo esta registrado en Informe de Gestión, POAs de la vigencia.</t>
  </si>
  <si>
    <t>Dentro de la revisión al Plan Operativo Anual vigencia 2014, correspondiente al proceso de Divulgación y Comunicación, los indicadores que aportan al cumplimiento del proceso, se encuentran vinculados al proceso de Estrategia, se recomienda realizar la reasignación de los indicadores al proceso de Divulgación y Comunicación. (Actividad 7).</t>
  </si>
  <si>
    <t>El proceso fue actualizado recientemente, faltan por revisar los indicadores.</t>
  </si>
  <si>
    <t>Ajustar los indicadores al proceso de Divulgación y Comunicación e incluirlos en el POA</t>
  </si>
  <si>
    <t>Indicadores del Proceso de Divulgación y Comunicación ajustado y aprobado por Maloca Aula SIG</t>
  </si>
  <si>
    <t>Se actualizaron los indicadores del componente en la Ficha de comunicaciones y se incluyeron en el POA 2015</t>
  </si>
  <si>
    <t>Ficha de comunicaciones
POA 2015</t>
  </si>
  <si>
    <t>Nadia Pineda Sarmiento-
Contratista OCI
10/06/2015: Diana Karina Ruiz Perilla-Jefe OCI</t>
  </si>
  <si>
    <t>Una vez revisada la gestión documental del SIG, no se evidencian algunos documentos relacionados en las actividades de los procedimientos auditados y vigentes a la fecha, y corresponden a los siguientes:
• Manual de Procesamiento técnico (incluidas allí las Políticas de Operación) y relacionado en la actividad del procedimiento “Procesamiento técnico y físico de las publicaciones del centro de documentación”
• Instructivo IN-DIC-01-XX, relacionado en la actividad del procedimiento “Procesamiento técnico y físico de las publicaciones del centro de documentación”.
Se recomienda normalizar todos los documentos que hacen parte de las actividades de los procedimientos, bajo el Sistema Integrado de Gestión. (Actividad 2).</t>
  </si>
  <si>
    <t>Se elaboraron los documentos pero no fueron entregados a la oficina asesora de Planeación a tiempo.</t>
  </si>
  <si>
    <t>Entregar los siguientes documentos a la Oficina Asesora de Planeación con el formato de creación o modificación de documentos:
1.  Manual de Procesos Técnicos 
2. Instructivo para la entrega de informes finales al Centro de Documentación</t>
  </si>
  <si>
    <t>Maloca Aula SIG</t>
  </si>
  <si>
    <t>Fanny Cuesta Olivos
Paulo Alberto Molina Bolívar</t>
  </si>
  <si>
    <t>Profesional Especializada 222-03
Subdirector Académico</t>
  </si>
  <si>
    <t>Se entregaron a la Oficina Asesora de Planeación los siguientes documentos para ser controlados a través del SIG.
1.  Manual de Procesos Técnicos - MN-DIC-01-01
2. Instructivo para la entrega de informes finales al Centro de Documentación IN-DIC-01-01
Dichos documentos fueron aprobados y codificados por Maloca Aula SIG</t>
  </si>
  <si>
    <t>1.  Manual de Procesos Técnicos - MN-DIC-01-01
2. Instructivo para la entrega de informes finales al Centro de Documentación IN-DIC-01-01</t>
  </si>
  <si>
    <t>20/04/2015. La Oficina Asesora de Planeación, recibió por parte de la Oficina de Comunicaciones los documentos (Manual de Procesos Técnicos e Instructivo Centro de Documentación), sin embargo éstos se encuentran en proceso de ajuste frente a observaciones realizadas y se encuentra pendiente por normalización en el SIG.
10/06/2015: ya se encuentran formalizados los documentos 1.  Manual de Procesos Técnicos - MN-DIC-01-01
2. Instructivo para la entrega de informes finales al Centro de Documentación IN-DIC-01-01, publicados en el link: http://www.idep.edu.co/?page_id=17294</t>
  </si>
  <si>
    <t xml:space="preserve"> 1.  Manual de Procesos Técnicos - MN-DIC-01-01
2. Instructivo para la entrega de informes finales al Centro de Documentación IN-DIC-01-01, publicados en el link: http://www.idep.edu.co/?page_id=17294
</t>
  </si>
  <si>
    <t>Dentro del procedimiento de Gestión de Publicaciones, no se evidencia el paso a seguir cuando la Imprenta Distrital no cuenta con la disponibilidad de imprimir los ejemplares y esta labor debe hacerla el Instituto, es por esta razón que se recomienda realizar un ajuste a las actividades contenidas en el procedimiento de acuerdo a la operación actual del proceso. (Actividad 2).</t>
  </si>
  <si>
    <t>En el levantamiento del procedimiento no se tuvo en cuenta los pasos a seguir en los casos en que la Imprenta Distrital no pueda imprimir los libros del IDEP</t>
  </si>
  <si>
    <t>Actualizar el procedimiento de Gestión de Publicaciones, para que se especifique las rutas a seguir en relación con la Impresión de publicaciones (si cuentan con disponibilidad para impresión de publicaciones en condiciones no convencionales).</t>
  </si>
  <si>
    <t>Procedimiento de Gestión de Publicaciones actualizado y aprobado por Maloca Aula SIG</t>
  </si>
  <si>
    <t>Se realizó la solicitud a la OAP para la actualización del procedimiento de gestión de publicaciones</t>
  </si>
  <si>
    <t xml:space="preserve">Documento de recibido de la OAP 29 de abril de 2015
PRO-DIC-01-01 Gestión de Publicaciones </t>
  </si>
  <si>
    <t>20/04/2015: La OAP y la Subdirección académica, realizaron los ajustes al documento, sin embargo este se encuentra en proceso de revisión por parte del Profesional de Comunicaciones, y se encuentra pendiente por normalización en el SIG.
10/06/2015: Se constata publicación del documento relacionado en http://www.idep.edu.co/wp-content/uploads/2015/04/PRO-DIC-01-09-Gesti%C3%B3n-de-Publicaciones1.pdf</t>
  </si>
  <si>
    <t>Documentos en proceso de Normalización por el SIG
10/06/2015: http://www.idep.edu.co/wp-content/uploads/2015/04/PRO-DIC-01-09-Gesti%C3%B3n-de-Publicaciones1.pdf</t>
  </si>
  <si>
    <t>No se está dando total cumplimiento a lo estipulado en a lo estipulado en el Decreto 173 de 2004. Artículo segundo.-  La entidades señaladas en el artículo anterior, deberán igualmente remitir de manera gratuita al Archivo de Bogotá el 5% del número de los ejemplares editados, de cualquier título, para ser distribuidos y comercializados a través de la librería del Archivo. (Actividad 6).</t>
  </si>
  <si>
    <t>Las resoluciones contemplan el número de ejempalres a entregar al Archivo Distrital de acuerdo al Decreto 173 de 2004.
Existen publicaciones que  imprimen las instituciones con las que se tienen convenio o contrato y ellas hacen directamente el depósito legal. En el Instituto no se deja constancia de ello.</t>
  </si>
  <si>
    <t>Se incluirá dentro de las políticas de operación del procedimiento de Gestión de publicaciones y se proyectará una circular para la firma de la Directora que contenga lo reglado en esta materia.</t>
  </si>
  <si>
    <t>Paulo Alberto Molina Bolívar
Fanny Cuesta Olivos</t>
  </si>
  <si>
    <t>Subdirector Académico
Profesional Especializado</t>
  </si>
  <si>
    <t>Se ajusto el procedimiento de Gestión de Publicaciones con la política de cumplimiento del Decreto 19 de 2012.</t>
  </si>
  <si>
    <t xml:space="preserve">PRO-DIC-01-01 Gestión de Publicaciones </t>
  </si>
  <si>
    <t xml:space="preserve">20/04/2015: Se incluyó dentro del procedimiento como Políticas de operación, sin embargo se encuentra en proceso de revisión por parte del Profesional de Comunicaciones, y se encuentra pendiente por normalización en el SIG.
No se ha generado ningún comunicado, circular con la información al respecto, pendiente evaluar su cumplimiento.
10/06/2015: Se constata publicación del documento relacionado en http://www.idep.edu.co/wp-content/uploads/2015/04/PRO-DIC-01-09-Gesti%C3%B3n-de-Publicaciones1.pdf. </t>
  </si>
  <si>
    <t>Nadia Pineda Sarmiento-
Contratista OCI
10/06/2015: Diana Karina Ruiz Perilla-Jefe OCI
27/07/2015: Diana Karina Ruiz Perilla-Jefe OCI</t>
  </si>
  <si>
    <t>No se está dando total cumplimiento a lo estipulado en a lo estipulado en el Decreto 19 de 2012 "Ley Antitrámites" Artículo 213. Depósito para Canje de publicaciones… “parágrafo.  En los contratos celebrados entre Gobierno y particulares sobre publicación de obras, a costa del Gobierno, y en los cuales la propiedad de la edición quede a favor del autor, se considera incluida la cláusula de que el Gobierno dispondrá de los sesenta (60) ejemplares a que se refiere el presente Decreto". (Actividad 6).</t>
  </si>
  <si>
    <t>Las resoluciones contemplan el número de ejempalres a entregar a la Biblioteca Nacional de Colombia, de acuerdo al Decreto 19 de 2012.
Existen publicaciones que  imprimen las instituciones con las que se tienen convenio o contrato y ellas hacen directamente el depósito legal. En el Instituto no se deja constancia de ello.</t>
  </si>
  <si>
    <t>Se ajustó el procedimiento de Gestión de Publicaciones con la política de cumplimiento del Decreto 19 de 2012.
01/07/2015: Se solicita el cierre de este hallazgo dado que se expidió y socializó la circular 07 del 17 de junio de 2015</t>
  </si>
  <si>
    <t>PRO-DIC-01-01 Gestión de Publicaciones 
01/07/2015: Circular 07 del 17 de Junio de 2015 "Lineamientos generales para la distribución de publicaciones del IDEP"</t>
  </si>
  <si>
    <t>30/04/2015
01 de Julio de 2015</t>
  </si>
  <si>
    <t>20/04/2015: Se incluyó dentro del procedimiento como Políticas de operación, sin embargo se encuentra en proceso de revisión por parte del Profesional de Comunicaciones, y se encuentra pendiente por normalización en el SIG.
No se ha generado ningún comunicado, circular con la información al respecto, pendiente evaluar su cumplimiento.
10/06/2015: Se ajusto procedimiento relacionado mas no se ha proyectado circular desde la dirección con esta directriz.
27/07/2015: Se revisa circular donde en su punto  5 y 6  especifica destino de las publicaciones a Biblioteca UNAL, Bib. Nacional de Colombia, Archivo de Bogotá y otras entidades para publicaciones mayores a 500 ejemplares.
Se revisaron las resoluciones y se tienen en cuenta las disposiciones de la Circular, igualmente se revisaron algunas cartas de envío estipuladas en cada una de las resoluciones.</t>
  </si>
  <si>
    <t>Documentos en proceso de Normalización por el SIG
27/07/2015: Circular No. 007 del 17/06/2015, expedida por la Dirección General</t>
  </si>
  <si>
    <t>10/06/2015: Diana Karina Ruiz Perilla-Jefe OCI</t>
  </si>
  <si>
    <t>Se recomienda establecer un cronograma  de planificación totalizado de acciones y actividades  comunicaciones en donde  se consoliden  las actividades  de promoción y socialización, acciones locales, distritales, regionales nacionales e internacionales, en las cuales el IDEP participa.</t>
  </si>
  <si>
    <t>El cronograma de eventos del IDEP se maneja a través del calendario ubicado en la página web del IDEP.  Falta difundir la aplicación.</t>
  </si>
  <si>
    <t>Actualizar de manera permanente el calendario de Eventos del IDEP ubicado en la página web institucional.</t>
  </si>
  <si>
    <t xml:space="preserve">Calendario del IDEP publicado en la página web Institucional </t>
  </si>
  <si>
    <t>Pilar Rubio</t>
  </si>
  <si>
    <t>Profesional</t>
  </si>
  <si>
    <t>Se publica semanalmente el cronograma de actividades y eventos a través de los boletines internos y la página web (calendario ubicado en el home) http://www.idep.edu.co/</t>
  </si>
  <si>
    <t>Boletines internos semanales
Calendario en la página web</t>
  </si>
  <si>
    <t>12 de mayo de 2015</t>
  </si>
  <si>
    <t>Se realiza revisión en página WEB y se encuentra calendario actualizado y publicado.</t>
  </si>
  <si>
    <t>(calendario ubicado en el home) http://www.idep.edu.co/</t>
  </si>
  <si>
    <t>RESULTADOS DE CUMPLIMIENTO DE ACCIONES</t>
  </si>
  <si>
    <t>Una vez revisada la actualización de la ficha de la Estrategia de Divulgación y Comunicación (con fecha 16/06/2015), frente a la información del Presupuesto Plan de Acción 2015 y Seguimiento del Plan de Adquisiciones 15-10-15- Versión7. Se encuentra una actividad desactualizada</t>
  </si>
  <si>
    <t>No se actualiza la información de las fichas en los mismos tiempos que se modifica el plan de adquisiciones</t>
  </si>
  <si>
    <t>Realizar la actualización de las ficha de la estrategia de comunicación  2 veces al año, consolidarlas y remitirlas a la OAP. La información consignada debe ser concordante con la del Plan de Adquisiciones del corte que se remitan</t>
  </si>
  <si>
    <t>Fichas de la estrategia de comunicación actualizada</t>
  </si>
  <si>
    <t>Paulo Alberto Molina Bolívar</t>
  </si>
  <si>
    <r>
      <t>22 de Febrero de 2016. El 21 de Diciembre de 2015 se remitió a la OAP la ficha de la estrategia de CSD v1.
El 04 de febrero de 2016 se remitió a la OAP la V2 de la estrategia de CSD, de acuerdo a la Versión 2 del Plan de adquisiciones con la Suspensión presupuestal definida ena circular conjunta 001 de 2016 emitida por SHD y Secretaría de Planeación.
3 de Junio de 2016: El 31 de mayo se radico a la OAP la Versión 4 de la ficha de la Estrategia de Comunicación, Socialización y Divulgación
12 de octubre de 2016:
Se remitió a la OAP la versión de la ficha Nº 1, en el marco del Plan de Desarrollo "Bogotá Mejor para Todos", Comunicación, socialización y Divulgación, igualmente, se actualizó la versión de la ficha de acuerdo con el plan de adquisiciones a versión 2 y 3.</t>
    </r>
    <r>
      <rPr>
        <b/>
        <sz val="11"/>
        <rFont val="Calibri"/>
        <family val="2"/>
      </rPr>
      <t>19 de enero de 2017:</t>
    </r>
    <r>
      <rPr>
        <sz val="11"/>
        <color rgb="FF000000"/>
        <rFont val="Calibri"/>
        <family val="2"/>
      </rPr>
      <t>Se remitió a la oficina asesora de planeación la ficha verisón 4, por lo anterior solicito el cierre de la acción.</t>
    </r>
  </si>
  <si>
    <t>Memorando 002486 del 21 de Diciembre de 2015
Ficha de la estartegia CSD V1
Memorando 000125 del 04 de febrero de 2016
Ficha de la estrategia de CSD V2
Fichas Versión 1, 2 y 3
Correos Electrónicos
Ficha versión 4</t>
  </si>
  <si>
    <t>22 de febrero de 03/06/2016</t>
  </si>
  <si>
    <r>
      <rPr>
        <b/>
        <sz val="10"/>
        <rFont val="Arial"/>
        <family val="2"/>
      </rPr>
      <t>15/03/2016:</t>
    </r>
    <r>
      <rPr>
        <sz val="10"/>
        <rFont val="Arial"/>
        <family val="2"/>
      </rPr>
      <t xml:space="preserve"> Se revisa la ficha con versión 3, diligenciada el 22 de enero de 2016 con las respectivas modificaciones en el control de cambios. 
</t>
    </r>
    <r>
      <rPr>
        <b/>
        <sz val="10"/>
        <rFont val="Arial"/>
        <family val="2"/>
      </rPr>
      <t xml:space="preserve">01/08/2016: </t>
    </r>
    <r>
      <rPr>
        <sz val="10"/>
        <rFont val="Arial"/>
        <family val="2"/>
      </rPr>
      <t xml:space="preserve">Se revisa en SIAFI y con radicado No. 732 del </t>
    </r>
    <r>
      <rPr>
        <b/>
        <sz val="10"/>
        <rFont val="Arial"/>
        <family val="2"/>
      </rPr>
      <t xml:space="preserve">31/05/2016: </t>
    </r>
    <r>
      <rPr>
        <sz val="10"/>
        <rFont val="Arial"/>
        <family val="2"/>
      </rPr>
      <t xml:space="preserve">Se hace entrega a la OAP la ficha  correspondiente a la  Estrategia comunicación, socialización y divulgación V4 con las respectivas modificaciones que se reflejan en el control de cambios.
</t>
    </r>
    <r>
      <rPr>
        <b/>
        <sz val="10"/>
        <rFont val="Arial"/>
        <family val="2"/>
      </rPr>
      <t>27/01/2017</t>
    </r>
    <r>
      <rPr>
        <sz val="10"/>
        <rFont val="Arial"/>
        <family val="2"/>
      </rPr>
      <t>: Se cierra la acción verificando fichas vigentes y entregadas V4.</t>
    </r>
  </si>
  <si>
    <t>Ficha FT- DIP-02-05 V-3
Ficha FT-DIP-02-05 V4</t>
  </si>
  <si>
    <r>
      <rPr>
        <b/>
        <sz val="10"/>
        <color rgb="FF000000"/>
        <rFont val="Arial"/>
        <family val="2"/>
      </rPr>
      <t xml:space="preserve">15/03/2016: </t>
    </r>
    <r>
      <rPr>
        <sz val="10"/>
        <color rgb="FF000000"/>
        <rFont val="Arial"/>
        <family val="2"/>
      </rPr>
      <t xml:space="preserve">Diana Karina Ruiz Perilla-Jefe OCI
</t>
    </r>
    <r>
      <rPr>
        <b/>
        <sz val="10"/>
        <color rgb="FF000000"/>
        <rFont val="Arial"/>
        <family val="2"/>
      </rPr>
      <t>01/08/2016</t>
    </r>
    <r>
      <rPr>
        <sz val="10"/>
        <color rgb="FF000000"/>
        <rFont val="Arial"/>
        <family val="2"/>
      </rPr>
      <t xml:space="preserve">: Alix del Pilar Hurtado P.
</t>
    </r>
    <r>
      <rPr>
        <b/>
        <sz val="10"/>
        <color rgb="FF000000"/>
        <rFont val="Arial"/>
        <family val="2"/>
      </rPr>
      <t>27/01/2017:</t>
    </r>
    <r>
      <rPr>
        <sz val="10"/>
        <color rgb="FF000000"/>
        <rFont val="Arial"/>
        <family val="2"/>
      </rPr>
      <t xml:space="preserve"> Diana Ruiz- jefe OCI</t>
    </r>
  </si>
  <si>
    <t>TOTAL DE ACCIONES CERRADAS</t>
  </si>
  <si>
    <t>El proceso de Divulgación y Comunicaicón reporta información con dos (2) indicadores en los siguientes formatos:
Ficha estrategia de comunicación, divulgación y socialización.
Hoja de vida del indicador, Código: FT-MIC-03-05. Aunque se enfocan en actividades similares, se recomienda su unificación, en la hoja de vida del indicador FT -MIC-03-05 (actividad 1)</t>
  </si>
  <si>
    <t>La ficha de la estrategia de CSD fue elaborada anterior a la aprobación de la hoja de vida de indicador de Divulgación y  Comunicación , aunque se reporta la misma información se debe tener el mismo nombre del indicador y formula del mismo.</t>
  </si>
  <si>
    <t xml:space="preserve">Formular  la ficha de la estrategia de CSD  2016 de tal forma que los indicadores sean concordantes con los indicadores del PMR y del reporte trimestral de la Hoja de vida del Indicador de Comunicación y Divulgación. </t>
  </si>
  <si>
    <t>Ficha de la estrategia de CSD</t>
  </si>
  <si>
    <t>Profesional especializada</t>
  </si>
  <si>
    <t>22 de Febrero de 2016. En la formulación de la ficha de CSD se tuvieron en cuenta los indicadores PMR y la hoja de vida de los indicadores de Comunicación y Divulgación</t>
  </si>
  <si>
    <t>Ficha de la estrategia de CSD  V1 y V2</t>
  </si>
  <si>
    <t>22 de febrero de 2016</t>
  </si>
  <si>
    <t>Ficha FT- DIP-02-05 V-3</t>
  </si>
  <si>
    <t>15/03/2016: Diana Karina Ruiz Perilla-Jefe OCI</t>
  </si>
  <si>
    <t>De acuerdo a los resultados de las encuestas, se definieron algunas acciones de mejora con las propuestas, observaciones y sugerencias de los usuarios. Entre las que se encuentran difundir el programa radial Aula Urbana Dial</t>
  </si>
  <si>
    <t>El programa radial se emite todos los domingos, pero se hace necesario su divulgación para que tenga mayor reconomiento por parte de actores de la comunidad educativa.</t>
  </si>
  <si>
    <t>Realizar difusión del programa radial Aula Urbana Dial en la pagina web y en las redes sociales, incrementando el tiempo de emisión en cada uno de los programas</t>
  </si>
  <si>
    <t>Página web
Redes sociales</t>
  </si>
  <si>
    <t>Richard Romo</t>
  </si>
  <si>
    <t>Asesor</t>
  </si>
  <si>
    <r>
      <t>12 de octubre de 2016:
-Se publicó en la página Web del IDEP los programas desarrollados en Aula urbana Dial del 04, 08 y 11 de Septiembre de 2016. 
- Se promocionó la divulgación del programa Aula Urbana Dial en Facebook y Twitter.
Respecto a la acción de incrementar el tiempo de duración del programa Aula Dial, la estrategia de comunicación no tiene proyectado incrementar el tiempo de duración al aire del mismo, igualmente, no cuenta con recursos para financiar la ampliación, por tanto se solicita el cierre de la acción y se reformula una cción que permita eliminar la observación.</t>
    </r>
    <r>
      <rPr>
        <b/>
        <sz val="9"/>
        <rFont val="Calibri"/>
        <family val="2"/>
      </rPr>
      <t>19 de enero de 2017:</t>
    </r>
    <r>
      <rPr>
        <sz val="9"/>
        <color rgb="FF000000"/>
        <rFont val="Calibri"/>
        <family val="2"/>
      </rPr>
      <t>-Se promocionó la divulgación en redes sociales (Facebook y Twitter) es importante recalcar que estas publicaciones fueron realizadas como fijas, es decir duraron como Tweets o publicaciones durante semanas.
09 y 21 de octubre y 11 de diciembre de 2016 
21 y 23 de octubre y 9 de diciembre de 2016 
Respecto a la acción de incrementar el tiempo de duración del programa Aula Dial, la estrategia de comunicación no tiene proyectado incrementar el tiempo de duración al aire del mismo, igualmente, no cuenta con recursos para financiar la ampliación, por tanto se solicita el cierre de la acción y se reformuló una cción que permita cerrar la observación, por lo anterior solicito el cierre de la acción</t>
    </r>
  </si>
  <si>
    <t>"Pàgina Web del IDEP
Redes Social FaceBook y Twitter"</t>
  </si>
  <si>
    <r>
      <rPr>
        <b/>
        <sz val="10"/>
        <color rgb="FF000000"/>
        <rFont val="Calibri"/>
        <family val="2"/>
      </rPr>
      <t>27/01/2017:</t>
    </r>
    <r>
      <rPr>
        <sz val="10"/>
        <color rgb="FF000000"/>
        <rFont val="Calibri"/>
        <family val="2"/>
      </rPr>
      <t xml:space="preserve"> Se cierra condicionalmente por limitación de recursos. Nueva acción : Remitir información de producciones del IDEP vía correo electrónico, entre los que se encuentra el programa Aula Urbana Dial, al 20% de colegios oficiales.</t>
    </r>
  </si>
  <si>
    <t>Accion nueva
Fortalecimiento de redes social media</t>
  </si>
  <si>
    <r>
      <rPr>
        <b/>
        <sz val="10"/>
        <color rgb="FF000000"/>
        <rFont val="Arial"/>
        <family val="2"/>
      </rPr>
      <t xml:space="preserve">27/01/2017: </t>
    </r>
    <r>
      <rPr>
        <sz val="10"/>
        <color rgb="FF000000"/>
        <rFont val="Arial"/>
        <family val="2"/>
      </rPr>
      <t>Diana Ruiz- jefe OCI</t>
    </r>
  </si>
  <si>
    <t>De acuerdo a los resultados de las encuestas, se definieron algunas acciones de mejora con las propuestas, observaciones y sugerencias de los usuarios. Entre las que se encuentran  el fortalecimiento de la página WEB</t>
  </si>
  <si>
    <t xml:space="preserve">La página web es el principal medio de comunicación entre el IDEP y los usuarios. Se require su actualización de manera que sea de fácil utilización para los usuarios y permita conocer la información más relevante del Instituto. </t>
  </si>
  <si>
    <t xml:space="preserve">Continuar el proceso de actualización  de la página web, como medio de difusión institucional,  que permita promover la comunicación permanente entre elinstituto y los usuarios a través de información de actividades académicas, publicaciones e institucional.  </t>
  </si>
  <si>
    <t>De acuerdo a los resultados de las encuestas, se definieron algunas acciones de mejora con las propuestas, observaciones y sugerencias de los usuarios. Entre las que se encuentra que el IDEP fortalezca los procesos de socialización y divulgación de actividades académicas y proyectos de investigación e innovación entre los maestros, maestras y directivos docentes del Distrito</t>
  </si>
  <si>
    <t>Teniendo en cuenta la misión del Instituto de divulgar y socializar el conocimiento producido por los maestros, es pertinente que la comunidad académica conozca los proyectos y estudios desarrollados por el IDEP</t>
  </si>
  <si>
    <t>Fortalecer la estrategia de comunicaciones del IDEP para llegar a un  mayor número de docentes y directivos docentes en las localidades del Distrito.</t>
  </si>
  <si>
    <t>Eventos de socialización y divulgación académica</t>
  </si>
  <si>
    <t>Equipo  Académico
Equipo de Comunicaciones</t>
  </si>
  <si>
    <t>TOTAL DE ACCIONES CERRADAS CONDICIONALES</t>
  </si>
  <si>
    <t>Remitir información de producciones del IDEP vía correo electrónico, entre los que se encuentra el programa Aula Urbana Dial, al 20% de colegios oficiales.</t>
  </si>
  <si>
    <t>SEGUIMIENTO LIDER DEL PROCESO</t>
  </si>
  <si>
    <t>TOTAL DE ACCIONES ABIERTAS</t>
  </si>
  <si>
    <t>Correos Electrónicos - Base de datos de correos enviados</t>
  </si>
  <si>
    <t>Martha Cuevas</t>
  </si>
  <si>
    <t>TOTAL DE ACCIONES ABIERTAS EN DESARROLLO</t>
  </si>
  <si>
    <t>Asesor Despacho</t>
  </si>
  <si>
    <t>Borrador de diseño
base de datos Constant Contact</t>
  </si>
  <si>
    <t>Los procesos de Divulgación y comunicación, Gestión contractual, Atención al usuario, Gestión tecnológica, Control interno disciplinario, no se encuentran reflejados en  los POAS 2014.</t>
  </si>
  <si>
    <t xml:space="preserve">Al momento de la elaboración del POA, se definieron las actividades independientemente de los procesos con que cuenta la entidad. </t>
  </si>
  <si>
    <t>Cada actividad será revisada y clasificada según los procesos correspondientes</t>
  </si>
  <si>
    <t xml:space="preserve">Procesos del POA debidamente incluidos </t>
  </si>
  <si>
    <t>Luis Arturo Forero</t>
  </si>
  <si>
    <t>Se ajusta el formato de POA y se actualiza el instructivo de diligenciamiento. El profesional de la Oficina Asesora de Planeación revisa y ajusta con los referentes técnicos las actividades registradas en el POA de la vigencia con el fin de alinearlo con el modelo de operación por procesos de la entidad. Los indicadores de cada uno de los procesos se revisan y se ajustan de modo que los reportes de avance sean coherentes con los mismos.
Se evalúa la posibilidad de ajustar algunas actividades suscritas en el POA y resulta inviable realizarlas en la vigencia 2015 puesto que se ha reportado dicha información a entes de control durante los dos primeros trimestres del año, por lo que se realizará el ejercicio de ajuste para la vigencia 2016. 
Durante el primer trimestre de la vigencia 2016 se dispone la base de datos en drive y se clasifican por procesos las actividades priorizadas durante el mes de enero con acompañamiento de la OAP.  En el mes de marzo, la OAP realiza la respectiva revisión cualitativa y cuantitativa de los reportes realizados por las dependencias y se envían correciones que son subsanadas por los responsables, para proceder a la publicación del primer seguimiento en el sitio web institucional.12 de octubre de 2016: Se encuentra publicado en la página Web del IDEP en el Aula maloka SIG, el Plan Operativo Anual que contiene todos los procesos de la Entidad.</t>
  </si>
  <si>
    <t>Drive - POA I trimestre 2016 IDEP
Maloca Aula SIG12 de octubre de 2016: Página Wen del IDEP Aula Maloca SIG http://www.idep.edu.co/?q=node/41#overlay-context=</t>
  </si>
  <si>
    <t>TOTAL DE ACCIONES ABIERTAS VENCIDAS</t>
  </si>
  <si>
    <t>16/01/2015: No se ajustaron POAS 2014 de acuerdo a recomendación, Debe hacerse el ajuste en 2015. La acción continua abierta.
10/06/2015: Una vez revisado el consolidado de POA de primer trimestre de 2015, se sigue presentando esta situación pues en los POA no aparecen reflejados los procesos de Comunicación y Divulgación y el de Control Interno Disciplinario esta asociado a una actividad que no corersponde a su objetivo: "Atender las disposiciones de la Función Pública y del Archivo General de la Nación para los expedientes laborales"
31/07/2015:  La metodología de ajusted e POA se encuentra en desarrollo y continua con el estado revisado el 10 d ejunio de 2015, continúa abierta.
30/09/2015: La metodología de ajusted e POA se encuentra en desarrollo y continua con el estado, revisado el 30 de Septiembre de 2015, continúa abierta.
02/12/2015:  Aunque se encuentra ajustada  la matriz de POA  que se encuentra con corte a tercer trimestre publicada en página WEB el ajuste no considera el enfoque por procesos,  esta menciona dependencias  por lo que se distancia de la intención estructural del  Ley 872 de 2003 SIG, MECI  que tiene como principio general la gestión por procesos. No se ha actualizado el procedimiento de POA.
15/03/2016:  Fue actualizado procedimiento POA, El ajuste de POAS  no considera el enfoque por procesos,  esta menciona dependencias  por lo que se distancia de la intención estructural del  Ley 872 de 2003 SIG. Se recomienda ajustar, la accion permanece abierta.
16/05/2016: Se realizó el respectivo ajuste por procesos y se ha publicado, pero no se encuentra reflejado el proceso de Control Interno Disciplinario, situación antes descrita por el hallazgo. Continúa abierta- vencida.
04/0/2016: Los últimos planes operativos no tienen incluidos los procesos de Control Interno Disciplinario y Mejoramiento Continuo. Continua abierta.
4/11/2016: Una vez revisado en el link: http://www.idep.edu.co/?q=node/41#overlay-context=, se encuentran poas publicados con corte a 30 de septiembre de 2016, con todos los procesos incluidos. Se recomienda realizar un trabajo de articulación enfoque por procesos y planeación estratégica , a partir del diagnóstico a generar de acuerdo a hallazgo 16. Se cierra acción .</t>
  </si>
  <si>
    <t>Poas revisados 2014
Poas 2015 consolidado primer trimestre
Poas 2015 consolidado tercer trimestre
POA 2016</t>
  </si>
  <si>
    <t>Diana Karina Ruiz- Jefe OCI
31/07/2015: Diana Karina Ruiz- Jefe OCI
30/09/2015: Diana Karina Ruiz- Jefe OCI
02/12/2015: Diana Karina Ruiz- Jefe OCI
15/03/2016: Diana Karina Ruiz- jefe OCI
16/05/2016: Diana Karina Ruiz- jefe OCI
04/08/2016: Diana Karina Ruiz- jefe OCI</t>
  </si>
  <si>
    <t>RESULTADOS DE SEGUIMIENTO</t>
  </si>
  <si>
    <t>AUTOSEGUIMIENTO  DE PROCESOS</t>
  </si>
  <si>
    <t>Se recomienda realizar un ejercicio de validación y unificación de resultados de POAS frente a los resultados  del  informe de gestión,  donde los reportes de un instrumento alimenten el otro y se realice una única actividad de seguimiento y medición de logros y metas del Instituto.</t>
  </si>
  <si>
    <t>Se requiere cruzar la información de los diferentes indicadores a la hora de elaborar la validación y unificación de resultados del POA</t>
  </si>
  <si>
    <t xml:space="preserve">Se remitió el  oficio con radicado 1085 del 19 de mayo del 2014, mediante el cual los POA serán remitidos ocho (8) días después de la fecha de entrega del informe de gestión, a fin de contar con el informe de gestión definitivo y cruzar los avances correspondientes. </t>
  </si>
  <si>
    <t>POA definitivo con corte al II trimestre de 2014, Vs Informe de Gestión</t>
  </si>
  <si>
    <t>EPI- Luis Arturo Forero</t>
  </si>
  <si>
    <t>Jefe Oficina Asesora de planeación</t>
  </si>
  <si>
    <t>IR AL INICIO</t>
  </si>
  <si>
    <t>Documento Diagnostico</t>
  </si>
  <si>
    <t xml:space="preserve">Drive - POA I trimestre 2016 IDEP
Maloca Aula SIG12 de octubre de 2016 FT-MIC-03-03 suscrito a 30 de septiembre de 2016. </t>
  </si>
  <si>
    <t>ACCIONES FORMULADAS 
(Por Tipo de Acción)</t>
  </si>
  <si>
    <t>Página WEB</t>
  </si>
  <si>
    <t>Realizar seguimiento trimestral a la información de actividades académicas publicadas en la página WEB del IDEP para verificar su pertinencia, coherencia y vigencia.</t>
  </si>
  <si>
    <t>Plan de Medios</t>
  </si>
  <si>
    <t>Informe de Gestion 2014
POAS 2015, tercer trimestre
POA I trimestre 2016, Informe de gestion 1er trimestre 2016, PMR publicados en página WEB.</t>
  </si>
  <si>
    <t>Se encontró que el SEGUIMIENTO PLAN ESTRATÉGICO. PL-DIP-02-01 2014,  no fue socializado en comité directivo de acuerdo a  actividad 8 del procedimiento PRO-DIP-02-01  FORMULACIÓN DEL PLAN ESTRATÉGICO DE DESARROLLO INSTITUCIONAL, este fue un ejercicio por parte de la Profesional especializada, que se encuentra en expediente físico.</t>
  </si>
  <si>
    <t>Se realiza seguimiento a la vigencia 2014 sin embargo no se socializó en Comité Directivo sino en Maloca Aula SIG</t>
  </si>
  <si>
    <t>Socializar en  comité directivo el seguimiento al Plan estratégico vigencia 2014</t>
  </si>
  <si>
    <t>Acta Comité Directivo</t>
  </si>
  <si>
    <t>Luz Mery Portela David</t>
  </si>
  <si>
    <r>
      <t>Se realiza la consolidación del documento seguimiento a PEDI con corte a 31 de diciembre y se envía al Jefe encargado de la Oficina Asesora de Planeación para que realice la socializacion de las dos vigencias anteriores en comité directivo. El resultado de la actividad será reportado en el siguiente seguimiento al Plan de Mejoramiento.</t>
    </r>
    <r>
      <rPr>
        <sz val="9"/>
        <rFont val="Calibri"/>
        <family val="2"/>
      </rPr>
      <t>12 de octubre de 2016</t>
    </r>
    <r>
      <rPr>
        <sz val="9"/>
        <color rgb="FF000000"/>
        <rFont val="Calibri"/>
        <family val="2"/>
      </rPr>
      <t>:En la Página Web del IDEP, en el link de transparencia Aula Maloca SIG, fueron publicadas la matriz de seguimiento del PEDI 2015  y la matriz de seguimiento al PEDI 2016 con corte a 31 de mayo de 2016.
Se solicita cierre de la acción teniendo en cuenta las acciones planteadas, como resultado de la auditoria al proceso DIP 2016, en el hallazgo nùmero 17 del presente plan de mejoramiento, toda vez que éstas permitirán eliminar la causa del hallazgo: "Se encontró que el SEGUIMIENTO PLAN ESTRATÉGICO. PL-DIP-02-01 2014,  no fue socializado en comité directivo de acuerdo a  actividad 8 del procedimiento PRO-DIP-02-01  FORMULACIÓN DEL PLAN ESTRATÉGICO DE DESARROLLO INSTITUCIONAL, este fue un ejercicio por parte de la Profesional especializada, que se encuentra en expediente físico".</t>
    </r>
    <r>
      <rPr>
        <b/>
        <sz val="9"/>
        <rFont val="Calibri"/>
        <family val="2"/>
      </rPr>
      <t>20 de enero de 2016:</t>
    </r>
    <r>
      <rPr>
        <sz val="9"/>
        <color rgb="FF000000"/>
        <rFont val="Calibri"/>
        <family val="2"/>
      </rPr>
      <t xml:space="preserve"> En comité Directivo del 23 de diciembre se socializaron los resultados del PEDI 2012 -2016 Bogotá Humana, especificados  por cada vigencia. De igual manera se socializaron  los avances del PEDI 2016 Bogotá Mejor para Todos. Adicionalmente se modificó el PRO-DIP-02-01 FORMULACIÓN DEL PLAN ESTRATÉGICO DE DESARROLLO INSTITUCIONAL, en donde se establece que se realizará seguimiento en Comité Directivo. En este sentido, se solicita el cierre de la acción. </t>
    </r>
  </si>
  <si>
    <t>PL-DIP-02-01 Seguimiento PEDI 201512 de octubre de 2016:Link de transparencia Aula Maloca SIG - Planes y Proyectos Institucionales.
FT-MIC-03-03 suscrito a 30 de septiembre de 2016
Acta del Comité Directivo del 23 de dicembre de 2016 y presentación OAP.</t>
  </si>
  <si>
    <r>
      <t xml:space="preserve">No se registra autoseguimiento
</t>
    </r>
    <r>
      <rPr>
        <b/>
        <sz val="10"/>
        <color rgb="FF000000"/>
        <rFont val="Arial"/>
        <family val="2"/>
      </rPr>
      <t>15/05/2016:</t>
    </r>
    <r>
      <rPr>
        <sz val="10"/>
        <color rgb="FF000000"/>
        <rFont val="Arial"/>
        <family val="2"/>
      </rPr>
      <t xml:space="preserve">  De acuerdoa lo registrado como el resultado de la actividad será reportado en el siguiente seguimiento al Plan de Mejoramiento, continúa en su estado actual.
</t>
    </r>
    <r>
      <rPr>
        <b/>
        <sz val="10"/>
        <color rgb="FF000000"/>
        <rFont val="Arial"/>
        <family val="2"/>
      </rPr>
      <t>05/11/2016:</t>
    </r>
    <r>
      <rPr>
        <sz val="10"/>
        <color rgb="FF000000"/>
        <rFont val="Arial"/>
        <family val="2"/>
      </rPr>
      <t xml:space="preserve"> Hasta que se evidencie la realización de la actividad, esta acción puede cerrarse. Se debe tener en cuenta que cuando se repite un hallazgo en auditoría de distintas vigencias, el último no anula el anterior, el cierre es posible hasta que deje de repetirse con las acciones planteadas. Continúa abierta. 
</t>
    </r>
    <r>
      <rPr>
        <b/>
        <sz val="10"/>
        <color rgb="FF000000"/>
        <rFont val="Arial"/>
        <family val="2"/>
      </rPr>
      <t>25/01/2017:</t>
    </r>
    <r>
      <rPr>
        <sz val="10"/>
        <color rgb="FF000000"/>
        <rFont val="Arial"/>
        <family val="2"/>
      </rPr>
      <t xml:space="preserve"> Se cierra la acción por verificación de acta :socialización de matriz de plan estratégico vigente en Comité Directivo.</t>
    </r>
  </si>
  <si>
    <t>Página Web</t>
  </si>
  <si>
    <r>
      <rPr>
        <b/>
        <sz val="10"/>
        <color rgb="FF000000"/>
        <rFont val="Arial"/>
        <family val="2"/>
      </rPr>
      <t xml:space="preserve">15/03/2016: </t>
    </r>
    <r>
      <rPr>
        <sz val="10"/>
        <color rgb="FF000000"/>
        <rFont val="Arial"/>
        <family val="2"/>
      </rPr>
      <t xml:space="preserve">Diana Karina Ruiz- Jefe OCI
</t>
    </r>
    <r>
      <rPr>
        <b/>
        <sz val="10"/>
        <color rgb="FF000000"/>
        <rFont val="Arial"/>
        <family val="2"/>
      </rPr>
      <t xml:space="preserve"> 05/11/2016: </t>
    </r>
    <r>
      <rPr>
        <sz val="10"/>
        <color rgb="FF000000"/>
        <rFont val="Arial"/>
        <family val="2"/>
      </rPr>
      <t xml:space="preserve">Diana Karina Ruiz- Jefe OCI
</t>
    </r>
    <r>
      <rPr>
        <b/>
        <sz val="10"/>
        <color rgb="FF000000"/>
        <rFont val="Arial"/>
        <family val="2"/>
      </rPr>
      <t>25/01/2017:</t>
    </r>
    <r>
      <rPr>
        <sz val="10"/>
        <color rgb="FF000000"/>
        <rFont val="Arial"/>
        <family val="2"/>
      </rPr>
      <t xml:space="preserve"> Diana Karina Jefe OCI</t>
    </r>
  </si>
  <si>
    <t>Deben ajustarse parámetros de formulación, registro y seguimiento de POAS que se adecúen a la ejecución actual en términos de tiempos de elaboración y envío, soportes de remisión y retroalimentación, ya que se encuentran actividades que no se llevan de acuerdo a lo planteado en el procedimiento (Actividades 6,  política de operación 1 y 3) y documentos no vigentes o disponibles para su consulta (IN-MIC-03-03).</t>
  </si>
  <si>
    <t>Se ajustan los instrumentos relacionados con la Formulación del POA sin embargo se omitió la actualización del procedimiento PRO-DIP-02-05 Formulación POA</t>
  </si>
  <si>
    <t>Actualizar el procedimiento PRO-DIP-02-05 Formulación POA de acuerdo a los parámetros de ejecución actual.</t>
  </si>
  <si>
    <t>PRO-DIC-02-05 Formulación POA actualizado
Maloca Aula SIG</t>
  </si>
  <si>
    <t>Charles David Chávez Briceño
Luz Mery Portela David</t>
  </si>
  <si>
    <t>Profesional Universitario OAP
Jefe Oficina Asesora de Planeación</t>
  </si>
  <si>
    <t>Se realiza la modificación al procedimiento PRO-DIC-02-05 Formulación POA así como al instructivo de diligenciamiento conforme a los nuevos parámetros de ejecución. En el último trimestre de la vigencia 2015 se realiza el seguimiento en el nuevo instrumento por parte de los referentes técnicos y se consolidan y publican los resuntados de la vigencia en el sitio web institucional. En el mes de enero de 2016 se formula el POA 2016 que se enceuntra publicado para su respectivo seguimiento en inicios de abril de 2016,</t>
  </si>
  <si>
    <t>ACCIONES PREVENTIVAS</t>
  </si>
  <si>
    <t>No se registra autoseguimiento
15/03/2016: Los documentos se encuenran ajustados, se recomiendfa incluir para proxima versión el enfoque por procesos. Se cierra la acción.</t>
  </si>
  <si>
    <t>PRO-DIC-02-05 Formulación POA e instructivo de diligenciamiento de POA</t>
  </si>
  <si>
    <t>Diana Karina Ruiz- Jefe OCI
15/03/2016 Diana Karina Ruiz- Jefe OCI</t>
  </si>
  <si>
    <t>Remitir vía correo electrónico el catálogo bibliográfico actualizado con el material del Instituto, al 20% de colegios oficiales.</t>
  </si>
  <si>
    <t>Correos Electrónicos - Base de datos de correos enviados.</t>
  </si>
  <si>
    <t>Se encuentra con corte a segunda semana de noviembre (13 de noviembre de 2015) que no se encuentra formalizado el informe de gestión del tercer trimestre de 2015, ni publicado en página WEB, esta situación también se presenta con el Plan Operativo Anual de Tercer Trimestre.</t>
  </si>
  <si>
    <t>Retrasos en la aprobación de la versión final de los documentos.</t>
  </si>
  <si>
    <t>Publicar en el sitio web institucional el informe de gestión y el seguimiento al plan operativo anual del tercer trimestre de 2015</t>
  </si>
  <si>
    <t>Sitio web institucional</t>
  </si>
  <si>
    <t>Cindy Rocío López Villanueva
Martha Cecilia Quintero Barreiro</t>
  </si>
  <si>
    <t>Profesional Universitario OAP
Profesional Especializado OAP</t>
  </si>
  <si>
    <r>
      <t>Se publica el en el sitio web institucional el informe de gestión y el seguimiento al plan operativo anual del tercer trimestre de 2015
Se publica el informe de gestión del primer trimestre de 2016 el día  28 de abril de 2016. El POA se consolida el 29 de abril de 2016 y se publica el día 05 de Mayo de 2016</t>
    </r>
    <r>
      <rPr>
        <sz val="9"/>
        <rFont val="Calibri"/>
        <family val="2"/>
      </rPr>
      <t>12 de octubre de 2016:</t>
    </r>
    <r>
      <rPr>
        <sz val="9"/>
        <color rgb="FF000000"/>
        <rFont val="Calibri"/>
        <family val="2"/>
      </rPr>
      <t>Se solicita cierre de la acción teniendo en cuenta las acciones planteadas, como resultado de la auditoria al proceso DIP 2016, en el hallazgo nùmero 16 del presente plan de mejoramiento, toda vez que éstas permitirán eliminar la causa del hallazgo: "Se encuentra con corte a segunda semana de noviembre (13 de noviembre de 2015) que no se encuentra formalizado el informe de gestión del tercer trimestre de 2015, ni publicado en página WEB, esta situación también se presenta con el Plan Operativo Anual de Tercer Trimestre."</t>
    </r>
    <r>
      <rPr>
        <b/>
        <sz val="9"/>
        <rFont val="Calibri"/>
        <family val="2"/>
      </rPr>
      <t>20 de enero de 2017:</t>
    </r>
    <r>
      <rPr>
        <sz val="9"/>
        <color rgb="FF000000"/>
        <rFont val="Calibri"/>
        <family val="2"/>
      </rPr>
      <t xml:space="preserve"> Se elaboró un cronograma para las entregas de los reportes y seguimientos a las herramientas de planeación, el cual se comunicó mediante memorando No. 1564 del 12 de octubre de 2016 a los líderes de proceso. La OAP hace seguimiento al cumplimiento de estas fechas. Adicionalmente, se envían correos electrónicos solicitando la información, previo al vencimiento.
</t>
    </r>
  </si>
  <si>
    <t>Borrador de diseño
base de dato Constant Contact</t>
  </si>
  <si>
    <t>"http://www.idep.edu.co/";"www.idep.edu.co")12 de octubre de 2016: Página Wen del IDEP Aula Maloka SIG http://www.idep.edu.co/?q=node/41#overlay-context=
FT-MIC-03-03 suscrito a 30 de septiembre de 2016</t>
  </si>
  <si>
    <r>
      <rPr>
        <b/>
        <sz val="10"/>
        <color rgb="FF000000"/>
        <rFont val="Arial"/>
        <family val="2"/>
      </rPr>
      <t>15/03/2016</t>
    </r>
    <r>
      <rPr>
        <sz val="10"/>
        <color rgb="FF000000"/>
        <rFont val="Arial"/>
        <family val="2"/>
      </rPr>
      <t xml:space="preserve">: El informe de gestión fue publicado en términos de ley, se revisará  reporte de primer trimestre para verificar sostenibilidad en el cumplimiento por lo que hasta ese periodo continuará abierta.
</t>
    </r>
    <r>
      <rPr>
        <b/>
        <sz val="10"/>
        <color rgb="FF000000"/>
        <rFont val="Arial"/>
        <family val="2"/>
      </rPr>
      <t>15/05/2016:</t>
    </r>
    <r>
      <rPr>
        <sz val="10"/>
        <color rgb="FF000000"/>
        <rFont val="Arial"/>
        <family val="2"/>
      </rPr>
      <t xml:space="preserve">  Se deben ajustar  los tiempos de publicación, ya que la politica de POA menciona su recoleción 10 días calendario del mes siguiente y su publicación se realiza  hasta 25 dias después. Continua abierta.
</t>
    </r>
    <r>
      <rPr>
        <b/>
        <sz val="10"/>
        <color rgb="FF000000"/>
        <rFont val="Arial"/>
        <family val="2"/>
      </rPr>
      <t>29/07/2016:</t>
    </r>
    <r>
      <rPr>
        <sz val="10"/>
        <color rgb="FF000000"/>
        <rFont val="Arial"/>
        <family val="2"/>
      </rPr>
      <t xml:space="preserve"> Se repite situacion de retraso en consolidación de POA 2016. Continua abierta.
</t>
    </r>
    <r>
      <rPr>
        <b/>
        <sz val="10"/>
        <color rgb="FF000000"/>
        <rFont val="Arial"/>
        <family val="2"/>
      </rPr>
      <t>3/11/2016:</t>
    </r>
    <r>
      <rPr>
        <sz val="10"/>
        <color rgb="FF000000"/>
        <rFont val="Arial"/>
        <family val="2"/>
      </rPr>
      <t xml:space="preserve"> Aunque se subsana 
</t>
    </r>
    <r>
      <rPr>
        <b/>
        <sz val="10"/>
        <color rgb="FF000000"/>
        <rFont val="Arial"/>
        <family val="2"/>
      </rPr>
      <t>05/11/2016:</t>
    </r>
    <r>
      <rPr>
        <sz val="10"/>
        <color rgb="FF000000"/>
        <rFont val="Arial"/>
        <family val="2"/>
      </rPr>
      <t xml:space="preserve"> Hasta que se evidencie la realización de la actividad, esta acción puede cerrarse. Se debe tener en cuenta que cuando se repite un hallazgo en auditoría de distintas vigencias, el último no anula el anterior, el cierre es posible hasta que deje de repetirse con las acciones planteadas. Continúa abierta
</t>
    </r>
    <r>
      <rPr>
        <b/>
        <sz val="10"/>
        <color rgb="FF000000"/>
        <rFont val="Arial"/>
        <family val="2"/>
      </rPr>
      <t>27/01/2017</t>
    </r>
    <r>
      <rPr>
        <sz val="10"/>
        <color rgb="FF000000"/>
        <rFont val="Arial"/>
        <family val="2"/>
      </rPr>
      <t>:  Se cierra condicionalmente en términos de la corrección y sujeta a nueva acción del hallazgo 18, acción 1 que menciona "</t>
    </r>
    <r>
      <rPr>
        <i/>
        <sz val="10"/>
        <color rgb="FF000000"/>
        <rFont val="Arial"/>
        <family val="2"/>
      </rPr>
      <t>se formulará una acción correctiva en el FT-MIC-03-03 para que sea objeto de seguimiento en el próximo corte</t>
    </r>
    <r>
      <rPr>
        <sz val="10"/>
        <color rgb="FF000000"/>
        <rFont val="Arial"/>
        <family val="2"/>
      </rPr>
      <t>." Se informa en estos mismos términos que se verificará fecha de publicación de informe de gestion 2016 y planes operativos consolidados 2016.</t>
    </r>
  </si>
  <si>
    <t>Realizar un diagnóstico a partir de encuesta efectuada al 20% de los colegios distritales, con el fin de evidenciar el conocimiento que tienen los directivos docentes de los productos que ofrece el IDEP</t>
  </si>
  <si>
    <t>ACCIONES CORRECTIVAS</t>
  </si>
  <si>
    <r>
      <t xml:space="preserve">Diana Karina Ruiz- Jefe OCI
</t>
    </r>
    <r>
      <rPr>
        <b/>
        <sz val="10"/>
        <color rgb="FF000000"/>
        <rFont val="Arial"/>
        <family val="2"/>
      </rPr>
      <t>15/03/2016</t>
    </r>
    <r>
      <rPr>
        <sz val="10"/>
        <color rgb="FF000000"/>
        <rFont val="Arial"/>
        <family val="2"/>
      </rPr>
      <t xml:space="preserve">: Diana Karina Ruiz- Jefe OCI
</t>
    </r>
    <r>
      <rPr>
        <b/>
        <sz val="10"/>
        <color rgb="FF000000"/>
        <rFont val="Arial"/>
        <family val="2"/>
      </rPr>
      <t>15/05/2016: :</t>
    </r>
    <r>
      <rPr>
        <sz val="10"/>
        <color rgb="FF000000"/>
        <rFont val="Arial"/>
        <family val="2"/>
      </rPr>
      <t xml:space="preserve"> Diana Karina Ruiz- Jefe OCI
</t>
    </r>
    <r>
      <rPr>
        <b/>
        <sz val="10"/>
        <color rgb="FF000000"/>
        <rFont val="Arial"/>
        <family val="2"/>
      </rPr>
      <t>29/07/2016</t>
    </r>
    <r>
      <rPr>
        <sz val="10"/>
        <color rgb="FF000000"/>
        <rFont val="Arial"/>
        <family val="2"/>
      </rPr>
      <t xml:space="preserve">- Diana Karina Jefe OCI
</t>
    </r>
    <r>
      <rPr>
        <b/>
        <sz val="10"/>
        <color rgb="FF000000"/>
        <rFont val="Arial"/>
        <family val="2"/>
      </rPr>
      <t xml:space="preserve">05/11/2016: </t>
    </r>
    <r>
      <rPr>
        <sz val="10"/>
        <color rgb="FF000000"/>
        <rFont val="Arial"/>
        <family val="2"/>
      </rPr>
      <t xml:space="preserve">Diana Karina Ruiz- Jefe OCI
</t>
    </r>
    <r>
      <rPr>
        <b/>
        <sz val="10"/>
        <color rgb="FF000000"/>
        <rFont val="Arial"/>
        <family val="2"/>
      </rPr>
      <t>25/01/2017:</t>
    </r>
    <r>
      <rPr>
        <sz val="10"/>
        <color rgb="FF000000"/>
        <rFont val="Arial"/>
        <family val="2"/>
      </rPr>
      <t xml:space="preserve"> Diana Karina Jefe OCI</t>
    </r>
  </si>
  <si>
    <t>No se identificó  la asistencia especializada en la tarea de “Gestión de indicadores”, la cual hace parte de las obligaciones del contratista IT GOP S.A.S.</t>
  </si>
  <si>
    <t>El contrato se enceuntra en ejecución y hay plazo hasta marzo 15 de 2016 para laejecución de dicha actividad</t>
  </si>
  <si>
    <t>Ejecutar la actividad en el primer trimestre de 2016</t>
  </si>
  <si>
    <t>Informe de actividades del supervisor del contrato y el proveedor</t>
  </si>
  <si>
    <t>Danny Villota Dulce</t>
  </si>
  <si>
    <t>Profesional Especializado OAP</t>
  </si>
  <si>
    <t>En relación con las políticas de operación, no se identificó soporte donde se evidencie la emisión de una circular con un cronograma especificando las fechas límites para la entrega de Fichas de proyecto por parte de la Oficina Asesora de Planeación, esto corresponde a la política de operación registrada en este procedimiento.</t>
  </si>
  <si>
    <t>Se envíaron solicitudes a través de correo electrónico para la entrega de las Fichas de Proyecto a los responsables de la actividad, sin embargo al se una comunicaciòn para una sola dependencia no se realizò circular.</t>
  </si>
  <si>
    <t>Actualizar el procedimiento PRO-DIP-02-06 Elaboración de fichas de acuerdo a los parámetros de ejecución actual.</t>
  </si>
  <si>
    <t>PRO-DIC-02-06 Elaboración de fichas actualizado
Maloca Aula SIG</t>
  </si>
  <si>
    <t>Martha Cecilia Quintero Barreiro
Luz Mery Portela David</t>
  </si>
  <si>
    <t>Profesional Especializado OAP
Jefe Oficina Asesora de Planeación</t>
  </si>
  <si>
    <t>Se realiza la modificación al Procedimiento PRO-DIP-02-06 Elaboración de fichas y se publica y socializa en Maloca Aula SIG.12 de octubre de 2016: Se remitió memorando con cronograma para la elaboración y entrega de las herramientas de planeación del IDEP, en donde se incluyen las Fichas de estudio, diseño y estrategia.</t>
  </si>
  <si>
    <t>"http://www.idep.edu.co/?q=content/dip-02-proceso-de-direcci%C3%B3n-y-planeaci%C3%B3n#overlay-context=12 de octubre de 2016:Memorando 001564</t>
  </si>
  <si>
    <t>15/05/2016Se verifica actualización de procedimiento RO-DIP-02-06 Elaboración de fichas, con fecha 29/04/2016 y al realizar la verificación de la política "La Oficina Asesora de Planeación emitirá memorando con un cronograma especificando las fechas límites para la entrega de Fichas por proyecto", no se encuentran registros de su cumplimiento.
29/07/2016: Se registra solicitud de entrega por correo electrónico , mas no un cronograma definido tal como lo expresa la política.
24/10/2016: Se revisa memorando con el cronograma asociado. Se recomienda tenerlo en cuenta en los términos de la política para proximas vigencias. Se cierra la acción.</t>
  </si>
  <si>
    <t>Diana Karina Ruiz- Jefe OCI
15/05/2016: Diana Karina Ruiz- Jefe OCI
29/07/2016- Diana Karina Jefe OCI
24/10/2016 Diana Karina Jefe OCI</t>
  </si>
  <si>
    <t>No se da cumplimiento a las actividades No. 1 "Elaborar las fichas de proyectos", las cuales deben ser elaboradas y aprobadas antes de la consolidación, construcción y aprobación del plan de adquisiciones de la vigencia construcción del Plan de compras de la vigencia. Las fichas son elaboradas una vez es consolidado el Plan Anual de Adquisiciones, de acuerdo a lo manifestado por la Profesional Especializada.
En este punto se requiere un ajuste del procedimiento ya que no aparecen diferenciadas las fichas  en estado “básico” de las que deben ser completamente desarrolladas,  por lo que se asume que las fichas a entregar antes de Plan Anual de adquisiciones  son aquellas que requieren un completo registro de su estructura.</t>
  </si>
  <si>
    <t>No ha sido actualziado el procedimiento PRO-DIP-02-06 Elaboración de fichas de acuerdo a los parámetros de ejecución actual</t>
  </si>
  <si>
    <t>Martha Cecilia Quintero Barreiro
Luz Mery Portela David
Paulo Alberto Molina</t>
  </si>
  <si>
    <t>Profesional Especializado OAP
Jefe Oficina Asesora de Planeación
Subdirector Académico</t>
  </si>
  <si>
    <t>Se realiza la modificación al Procedimiento PRO-DIP-02-06 Elaboración de fichas y se publica y socializa en Maloca Aula SIG.</t>
  </si>
  <si>
    <t>ACCIONES DE MEJORA</t>
  </si>
  <si>
    <t>No se registra autoseguimiento
15/05/2016: Se verifica actualización de procedimiento y las actividades modificadas. Se cierra la acción.</t>
  </si>
  <si>
    <t>Diana Karina Ruiz- Jefe OCI
15/05/2016: Diana Karina Ruiz- Jefe OCI</t>
  </si>
  <si>
    <t>No se está dando cumplimiento a la Circular Externa No 2 de 16 de agosto de 2013, numeral 6. "Las Entidades Estatales deben actualizar su Plan Anual de Adquisiciones en el mes de Julio de cada año, utilizando el formato al que se refiere el numeral 1 de la presente circular. La actualización debe ser publicada en la página web y en el SECOP, de tal manera que sólo será visible el Plan Anual de Adquisiciones actualizado.
Adicionalmente, las Entidades Estatales pueden actualizar el Plan Anual de Adquisiciones en cualquier otra fecha, utilizando el formato al que se refiere el numeral 1 de la presente circular. La actualización del PAA debe ser publicada en la página web y en el SECOP, de tal manera que sólo será visible el Plan Anual de Adquisiciones actualizado"
Así mismo a la fecha se encuentra publicada la versión 6 (Formato IDEP), sin embargo revisando el expediente y de acuerdo a información enviada por correo ya está suscrita la versión No. 7.</t>
  </si>
  <si>
    <t>El plan de adquisiciones se socializa siguiendo el procedimiento vigente PRO-DIP-02-07, sin embargo no se ha  solicitado a la Oficina Asesora Jurídica su poblicación en el SECOP de acuerdo a la actividad 4 del mencionado procedimiento.</t>
  </si>
  <si>
    <t>De acuerdo al procedimiento, la Oficina Asesora de Planeación socializará la última versión del plan de adquisiciones y solicitará a la Oficina Asesora Jurídica para que sea publicado en Colombia Compra Eficiente - SECOP.</t>
  </si>
  <si>
    <t>Comunicación de socialización de Plan de Adquisiciones en su última versión</t>
  </si>
  <si>
    <t>El día 29 de enero de 2016 se realiza la socialización  de la publicación del Plan de Adquisiciones en el SECOP y se brindan las indicaciones para su consulta. Como lo indica el procedimiento se continúa realizando el seguimiento quincenal al plan de adquisiciones, y se notifican sus resultados a través de correo electrónico a todos los servidores del Instituto.</t>
  </si>
  <si>
    <t>Correo electrónico  asunto "publicación PLAN DE ADQUISICIONES 2016 EN SECOP" del día 29 de enero de 2016</t>
  </si>
  <si>
    <t>No se registra autoseguimiento
15/03/2016: SE encuentran los resportes publicados en términos de LEY , tanto en WEB como en SECOP así: Vigencia 2016
Plan de Adquisiciones Colombia Compra Eficiente V.1 2016
Plan de Adquisiciones para Funcionamiento V.1 2016
Plan de Adquisiciones para Inversión V.1 2016
Plan de Adquisiciones para Funcionamiento V.2 2016
Plan de Adquisiciones para Inversión V.2 2016. Esta acción se cierra, revisión en marco de nueva auditoría 2016.</t>
  </si>
  <si>
    <t>Plan de Adquisiciones Colombia Compra Eficiente V.1 2016
Plan de Adquisiciones para Funcionamiento V.1 2016
Plan de Adquisiciones para Inversión V.1 2016
Plan de Adquisiciones para Funcionamiento V.2 2016
Plan de Adquisiciones para Inversión V.2 2016.</t>
  </si>
  <si>
    <t>No se encuentra actualizada la publicación de la última versión del plan de acción, dado que en la página web del IDEP,  allí publicada es la 6 del 17 de junio de 2015 y la actualizada es Versión 7 del  7 de Octubre de 2015.</t>
  </si>
  <si>
    <t>Retrasos en la publicación de la versión final del plan de acción</t>
  </si>
  <si>
    <t>Publicar la última versión del Plan de Acción en el sitio web institucional</t>
  </si>
  <si>
    <t>Martha Cecilia Quintero Barreiro
Danny Villota Dulce</t>
  </si>
  <si>
    <t>Profesional Especializado OAP
Profesional Especializado OAP</t>
  </si>
  <si>
    <t>Se realiza la revisión de las versiones publicadas en el sitio web, y se publica la versión 9 del año 2015, y desde la vigencia 2016 se mantiene el histórico del documento. Por lo anterior, en el sitio web ya se enceutnra la primera versión del plan de acción, así como la versión 2 aprobada el 12 de enero de 2016</t>
  </si>
  <si>
    <t>No se registra autoseguimiento
15/03/2016: Se verifica página WEB y se encuentran los siguientes archivos:  - Plan De Acción V.1 2016 y 
- Plan De Acción V.2 2016. Se cierra la acción. Acción Cerrada</t>
  </si>
  <si>
    <t>Plan De Acción V.1 2016
- Plan De Acción V.2 2016</t>
  </si>
  <si>
    <t>Diana Karina Ruiz- Jefe OCI
15/03/2016: El informe de gestión fue publicado en términos de ley, se revisará  reporte de primer trimestre para verificar sostenibilidad en el cumplimiento por lo que hasta ese periodo continuará abierta.</t>
  </si>
  <si>
    <t>No se identificaron las Políticas de Socialización y difusión de las Políticas de Seguimiento de los planes, programas y proyectos, ni su difusión en medio magnética o físico como lo menciona esta actividad. Se recomienda ajustar los términos de esta política cuando se refiere a los "los intereses propios de la Dirección General "</t>
  </si>
  <si>
    <t>No han sido actualizadas las políticas de operación del procedimiento  PRO-DIP-02-01  de acuerdo a los parámetros de ejecución actual</t>
  </si>
  <si>
    <t>Actualizar las políticas de operación del procedimiento PRO-DIP-02-01  de acuerdo a los parámetros de ejecución actual.</t>
  </si>
  <si>
    <t>PRO-DIP-02-01  Formulación del PEDI actualizado</t>
  </si>
  <si>
    <t>Se ajusta la redacción de la política de operación con el fin de evitar confusiones en la comprensión de la misma.  Se realiza la modificación al Procedimiento PRO-DIP-02-01 Formulación del PEDI y se publica y socializa en Maloca Aula SIG.</t>
  </si>
  <si>
    <t>No se registra autoseguimiento
15/05/2016: Se verifica procedimiento actualizado con la modificación de políticas. Se cierra acción.</t>
  </si>
  <si>
    <t>Realizar reunión entre la SAFyCD y el líder de proceso de comunicaciones para la revisión, ajuste, aprobación, publicación y socialización del procedimiento.</t>
  </si>
  <si>
    <t>Se recomienda que como soporte de cada uno de los proyectos de inversión y sus modificaciones, repose copia de las actas del Comité Directivo en donde se aprueba dichas modificaciones.</t>
  </si>
  <si>
    <t>No se evidencia soporte en el archivo de gestión sobre la aprobación de los proyectos de inversión y sus modificaciones.</t>
  </si>
  <si>
    <t>Adjuntar en el archivo de gestión  copia de las actas del Comité Directivo en donde se aprueban los proyectos de inversión y sus modificaciones</t>
  </si>
  <si>
    <t>Archivo de gestión proyectos de inversión</t>
  </si>
  <si>
    <t>Martha Cuevas
Carlos Germán Plazas</t>
  </si>
  <si>
    <t>Asesora (Lider proceso comunicaciones)
Subdirector de la SAFyCD</t>
  </si>
  <si>
    <r>
      <t>La formulación de los nuevos proyectos de inversión se encuentra en proceso atendiendo las directivas  de Plan de Desarrollo Distrital "Bogotá Mejor para Todos". Las actas de reunión de Comité Directivo serán adjuntadas conforme al procedimiento durante la vigencia, teniendo en cuenta que estamos en proceso de armonización y los documentos serán aprobados en el segundo trimestre del año. Se solicita atentamente a la Oficina de control Interno aumentar el plazo de ejecución de la acción a 30 de junio de 2016.</t>
    </r>
    <r>
      <rPr>
        <b/>
        <sz val="9"/>
        <rFont val="Calibri"/>
        <family val="2"/>
      </rPr>
      <t>12 de octubre de 2016:</t>
    </r>
    <r>
      <rPr>
        <sz val="9"/>
        <color rgb="FF000000"/>
        <rFont val="Calibri"/>
        <family val="2"/>
      </rPr>
      <t xml:space="preserve"> Se adjunta Acta 002, 004 y  005 del Consejo Directivo que aprueba modificaciones al proyecto de inversión 1079
</t>
    </r>
    <r>
      <rPr>
        <b/>
        <sz val="9"/>
        <rFont val="Calibri"/>
        <family val="2"/>
      </rPr>
      <t xml:space="preserve">20 de enero de 2017: </t>
    </r>
    <r>
      <rPr>
        <sz val="9"/>
        <color rgb="FF000000"/>
        <rFont val="Calibri"/>
        <family val="2"/>
      </rPr>
      <t xml:space="preserve">
El procedimiento PRO-DIP-02-02 no tiene establecido como registro las actas del comité directivo  que soporten de las modificaciones de los proyectos de inversión. Sin embargo, en la carpeta del proyecto, reposan las actas del comité directivo en las que se evidencia que en esta instancia se discuten temas relacionados con  los proyectos de inversión. teniendo en cuanta que no se debe tener duplicidad de documentación en los expedientes del IDEP, esta acción se realizó con corte a 30/12/2016. Por lo anterior, se solicita el cierre de la acción. </t>
    </r>
  </si>
  <si>
    <t>Archivo de gestión "Proyectos de inversión"12 de octubre de 2016:Acta2, 4 y 05 de Consejo Directivo
20 de enero de 2017: Archivo de gestión "Proyectos de inversión"</t>
  </si>
  <si>
    <r>
      <rPr>
        <b/>
        <sz val="10"/>
        <color rgb="FF000000"/>
        <rFont val="Arial"/>
        <family val="2"/>
      </rPr>
      <t>15/05/2016:</t>
    </r>
    <r>
      <rPr>
        <sz val="10"/>
        <color rgb="FF000000"/>
        <rFont val="Arial"/>
        <family val="2"/>
      </rPr>
      <t xml:space="preserve"> Se acepta solicitud solo én en términos del cronograma de la circular 005 de la  Circular conjunta SHD-SDP No. 005 de 2016 por medio de la cual se establece el procedimiento necesario para adelantar el proceso de armonización presupuestal 2016.  Fecha modificada.
</t>
    </r>
    <r>
      <rPr>
        <b/>
        <sz val="10"/>
        <color rgb="FF000000"/>
        <rFont val="Arial"/>
        <family val="2"/>
      </rPr>
      <t>27/07/2016</t>
    </r>
    <r>
      <rPr>
        <sz val="10"/>
        <color rgb="FF000000"/>
        <rFont val="Arial"/>
        <family val="2"/>
      </rPr>
      <t xml:space="preserve">: De acuerdo a revisión no hay copia de las actas, tan solo existe el documento "documento proyecto de inversión IDEP 2016 -2020" firmados. Abierta Vencida
</t>
    </r>
    <r>
      <rPr>
        <b/>
        <sz val="10"/>
        <color rgb="FF000000"/>
        <rFont val="Arial"/>
        <family val="2"/>
      </rPr>
      <t>5/11/2016:</t>
    </r>
    <r>
      <rPr>
        <sz val="10"/>
        <color rgb="FF000000"/>
        <rFont val="Arial"/>
        <family val="2"/>
      </rPr>
      <t xml:space="preserve"> Aunque el consejo directivo es una instancia superior, la acción y seguimientos previos  se refieren a comité directivo. Debe aclararse la instancia de aprobación de modificaciones de los proyectos. Continua abierta.
</t>
    </r>
    <r>
      <rPr>
        <b/>
        <sz val="10"/>
        <color rgb="FF000000"/>
        <rFont val="Arial"/>
        <family val="2"/>
      </rPr>
      <t>27/01/2017</t>
    </r>
    <r>
      <rPr>
        <sz val="10"/>
        <color rgb="FF000000"/>
        <rFont val="Arial"/>
        <family val="2"/>
      </rPr>
      <t>: Se verificó archivo de gestión de proyectos de inversión vigentes 1039 y 1079 con las respectivas actas de comité directivo y consejo directivo. Se recomienda legajar las actas sueltas. Se cierra acción.</t>
    </r>
  </si>
  <si>
    <r>
      <rPr>
        <b/>
        <sz val="10"/>
        <color rgb="FF000000"/>
        <rFont val="Arial"/>
        <family val="2"/>
      </rPr>
      <t>15/05/2016:</t>
    </r>
    <r>
      <rPr>
        <sz val="10"/>
        <color rgb="FF000000"/>
        <rFont val="Arial"/>
        <family val="2"/>
      </rPr>
      <t xml:space="preserve"> Diana Karina Ruiz- Jefe OCI
</t>
    </r>
    <r>
      <rPr>
        <b/>
        <sz val="10"/>
        <color rgb="FF000000"/>
        <rFont val="Arial"/>
        <family val="2"/>
      </rPr>
      <t xml:space="preserve">27/07/2016: </t>
    </r>
    <r>
      <rPr>
        <sz val="10"/>
        <color rgb="FF000000"/>
        <rFont val="Arial"/>
        <family val="2"/>
      </rPr>
      <t xml:space="preserve">Diana Karina Jefe OCI
</t>
    </r>
    <r>
      <rPr>
        <b/>
        <sz val="10"/>
        <color rgb="FF000000"/>
        <rFont val="Arial"/>
        <family val="2"/>
      </rPr>
      <t xml:space="preserve">5/11/2016: </t>
    </r>
    <r>
      <rPr>
        <sz val="10"/>
        <color rgb="FF000000"/>
        <rFont val="Arial"/>
        <family val="2"/>
      </rPr>
      <t xml:space="preserve">Diana Karina Jefe OCI
</t>
    </r>
    <r>
      <rPr>
        <b/>
        <sz val="10"/>
        <color rgb="FF000000"/>
        <rFont val="Arial"/>
        <family val="2"/>
      </rPr>
      <t>27/01/2017:</t>
    </r>
    <r>
      <rPr>
        <sz val="10"/>
        <color rgb="FF000000"/>
        <rFont val="Arial"/>
        <family val="2"/>
      </rPr>
      <t xml:space="preserve"> Diana Karina Jefe OCI</t>
    </r>
  </si>
  <si>
    <t>Se recomienda realizar un ajuste al procedimiento Revisión por la Dirección,  para que responda a la dinámica institucional, donde se realizan revisiones por la dirección en diferentes escenarios asegurándose de contemplar todas las entradas registradas en la norma NTDSIG-001 de 2011, ya que se observó que la mayoría de fuentes de revisión de la dirección son analizadas pero en mesas o comités diferentes, no en una única sesión programada que relaciona el procedimiento.</t>
  </si>
  <si>
    <t>No ha sido actualziado el procedimiento PRO-DIP-02-07 Revisión por la Dirección de acuerdo a los parámetros de ejecución actual</t>
  </si>
  <si>
    <t>Actualizar el procedimiento PRO-DIP-02-07 Revisión por la Dirección de acuerdo a los parámetros de ejecución actual.</t>
  </si>
  <si>
    <t>RO-DIP-02-07 Revisión por la Dirección actualizado
Maloca Aula SIG</t>
  </si>
  <si>
    <t>Cindy Rocío López Villanueva
Luz Mery Portela David</t>
  </si>
  <si>
    <t>Profesional Universitario  OAP
Jefe Oficina Asesora de Planeación</t>
  </si>
  <si>
    <t>Se realiza la actualización del procedimiento PRO-DIP-02-07 Revisión por la Dirección el día 28 de octubre de 2015 de acuerdo a los lineamientos y los requisitos que debe tener al ser uno de los productos del SIG, dados por la Dirección Distrital de Desarrollo Institucional de la Secretaría General de la Alcaldía Mayor. No se incluyen las demás instancias de revisión indicadas en al auditoría por cuanto los resultados específicos de la Revisión por la Dirección se presentan mediante informe y las mejoras identificadas se registran en el Plan Gerencial del SIG al cual se le realiza seguimiento en Comité del SIG y CI.</t>
  </si>
  <si>
    <t>15/03/2016: Se revisa rocedimiento PRO-DIP-02-07 Revisión por la Dirección publicado en  http://www.idep.edu.co/sites/default/files/PRO-DIP-02-08%20Revisi%C3%B3n%20por%20la%20Direcci%C3%B3n_0.pdf. Se cierra acción.</t>
  </si>
  <si>
    <t>Listados de asistencia y actas</t>
  </si>
  <si>
    <t>Se recomienda utilizar el formato FT-DIP-02-04 "Caracterización de Productos y/o Servicios del IDEP", el cual fue aprobado el 8/09/2015, dado que durante la revisión documental, se estaba utilizando un documento sin ser formalizado en el SIG.</t>
  </si>
  <si>
    <t>Se actualizó el formato de Caracterización de productos y servicios sin embargo no se había migrado y revisado la información del formato anterior.</t>
  </si>
  <si>
    <t>Diligenciar y publicar la caracterización de productos y servicios del IDEP en el formato vigente</t>
  </si>
  <si>
    <t>FT-DIP-02-04 Caracterización de Productos y/o Servicios diligenciado y publicado en el sitio web institucional</t>
  </si>
  <si>
    <t>Paulo Alberto Molina
Fanny Cuesta Olivos</t>
  </si>
  <si>
    <t>Subdirector Académico
Profesional Especializado  Subdirección Académica</t>
  </si>
  <si>
    <t>Se realiza el ejercicio de revisión  y diligenciamiento del formato FT-DIP-02-04 Caracterización de Productos y/o Servicios del IDEP y se publica en el sitio web en Maloca Aula SIG.</t>
  </si>
  <si>
    <t xml:space="preserve">No se registra autoseguimiento
15/03/2016: Se revisa  caracterización de productos publicada y se  cumple como requisito mínimo pero se recomienda en su actualización  realizar una descripción detallada de productos y servicios  particularmente de  lo relacionado. Acción Cerrada. </t>
  </si>
  <si>
    <t>Diana Karina Ruiz- Jefe OCI</t>
  </si>
  <si>
    <t>Se encuentran 7 acciones de mejora vencidas, las cuales corresponden a dos (2) de la vigencia 2014 y cinco (5) de la Vigencia 2015.</t>
  </si>
  <si>
    <t>Se presenta debilidad en la cultura del autocontrol.
Debilidad en el análisis de causas y plantemiento de acciones.
No se cumplieron los tiempos establecidos para el desarrollo de las acciones planteadas.</t>
  </si>
  <si>
    <t>Revisar las 7 acciones  vencidas y formular las acciones necesarias para subsanar los hallazgos correspondientes.</t>
  </si>
  <si>
    <t>Plan de mejoramiento del Proceso DIP</t>
  </si>
  <si>
    <t>Olga Lucía Sánchez</t>
  </si>
  <si>
    <t>Jefe OAP</t>
  </si>
  <si>
    <r>
      <t>12 de octubre de 2016: se revisaron las acciones vencidas con el fin de analizar su pertinencia y se reformularon de acuerdo con el análisis realizado.</t>
    </r>
    <r>
      <rPr>
        <b/>
        <sz val="11"/>
        <rFont val="Calibri"/>
        <family val="2"/>
      </rPr>
      <t>20 de enero de 2017:</t>
    </r>
    <r>
      <rPr>
        <sz val="11"/>
        <color rgb="FF000000"/>
        <rFont val="Calibri"/>
        <family val="2"/>
      </rPr>
      <t xml:space="preserve"> se revisaron las 5 acciones abiertas vencidas a la fecha y se realacionó en el seguimiento las actividades que se han venido desarrollando para su cierre. Se solicita el cierre de las acciones formuladas para los hallazgos 3 y 12.</t>
    </r>
  </si>
  <si>
    <t>12 de octubre de 2016: FT-MIC-03-03 suscrito a 30 de septiembre de 2016</t>
  </si>
  <si>
    <r>
      <rPr>
        <b/>
        <sz val="10"/>
        <color rgb="FF000000"/>
        <rFont val="Arial"/>
        <family val="2"/>
      </rPr>
      <t>27/01/2017</t>
    </r>
    <r>
      <rPr>
        <sz val="10"/>
        <color rgb="FF000000"/>
        <rFont val="Arial"/>
        <family val="2"/>
      </rPr>
      <t>:  Se cierra acción una vez revisados los seguimientos y reformulaciones.</t>
    </r>
  </si>
  <si>
    <r>
      <rPr>
        <b/>
        <sz val="10"/>
        <color rgb="FF000000"/>
        <rFont val="Arial"/>
        <family val="2"/>
      </rPr>
      <t>27/01/2017:</t>
    </r>
    <r>
      <rPr>
        <sz val="10"/>
        <color rgb="FF000000"/>
        <rFont val="Arial"/>
        <family val="2"/>
      </rPr>
      <t xml:space="preserve"> Diana Karina Jefe OCI</t>
    </r>
  </si>
  <si>
    <t>Realizar diagnóstico del Proceso de Mejoramiento Integral y Continuo.</t>
  </si>
  <si>
    <t>Documento diagnóstico.</t>
  </si>
  <si>
    <r>
      <rPr>
        <b/>
        <sz val="11"/>
        <rFont val="Calibri"/>
        <family val="2"/>
      </rPr>
      <t xml:space="preserve">20 de enero de 2017 </t>
    </r>
    <r>
      <rPr>
        <sz val="11"/>
        <color rgb="FF000000"/>
        <rFont val="Calibri"/>
        <family val="2"/>
      </rPr>
      <t>Se realizó el diagnóstico del proceso de Mejoramiento Integral y continuo.</t>
    </r>
  </si>
  <si>
    <t>Documento diagnóstico disponible en el archvo digital de la OAP.</t>
  </si>
  <si>
    <r>
      <rPr>
        <b/>
        <sz val="10"/>
        <color rgb="FF000000"/>
        <rFont val="Arial"/>
        <family val="2"/>
      </rPr>
      <t>27/01/2017</t>
    </r>
    <r>
      <rPr>
        <sz val="10"/>
        <color rgb="FF000000"/>
        <rFont val="Arial"/>
        <family val="2"/>
      </rPr>
      <t>:  Se cierra acción una vez revisados el diagnóstico remitido por la Referente SIG mediante correo electrónico, es un documento consolidado a aprtiz de matriz instrumental de verificación.</t>
    </r>
  </si>
  <si>
    <r>
      <rPr>
        <b/>
        <sz val="10"/>
        <color rgb="FF000000"/>
        <rFont val="Arial"/>
        <family val="2"/>
      </rPr>
      <t>27/01/2017:</t>
    </r>
    <r>
      <rPr>
        <sz val="10"/>
        <color rgb="FF000000"/>
        <rFont val="Arial"/>
        <family val="2"/>
      </rPr>
      <t xml:space="preserve"> Diana Karina Jefe OCI</t>
    </r>
  </si>
  <si>
    <t>Se presenta debilidad en la cultura del autocontrol.
Debilidad en el análisis de causas y plantemiento de acciones.
No se cumplieron los tiempos establecidos para el desarrollo de las acciones planteadas.</t>
  </si>
  <si>
    <t>Formular Plan de acción para fortalecer el proceso de Mejoramiento Integral y Continuo que incluya actividades orientadas a disminuir el número de acciones vencidas.</t>
  </si>
  <si>
    <t>Plan de Acción.</t>
  </si>
  <si>
    <t>No se realizó la modificación de metas de POA 2016, cuando se llevó a cabo la modificación en Plan Anual de Adquisiciones en el primer trimestre de 2016, por lo que se vieron afectados los resultados por incumplimiento de lo programado en el Plan  Operativo.</t>
  </si>
  <si>
    <t>Falta articulación entre las herramientas internas de planeación como el PEDI, POA, PMR, Informe de Gestión, Plan de Acción, Indicadores de proceso, entre otros.</t>
  </si>
  <si>
    <t>Realizar diagnóstico del Proceso de Dirección Y Planeación.</t>
  </si>
  <si>
    <t>Se realizó el diagnóstico del Proceso de Dirección y Planeación</t>
  </si>
  <si>
    <r>
      <rPr>
        <b/>
        <sz val="10"/>
        <color rgb="FF000000"/>
        <rFont val="Arial"/>
        <family val="2"/>
      </rPr>
      <t>27/01/2017:</t>
    </r>
    <r>
      <rPr>
        <sz val="10"/>
        <color rgb="FF000000"/>
        <rFont val="Arial"/>
        <family val="2"/>
      </rPr>
      <t xml:space="preserve">  Se cierra acción una vez revisados el diagnóstico remitido por la Referente SIG mediante correo electrónico, es un documento consolidado a aprtiz de matriz instrumental de verificación.</t>
    </r>
  </si>
  <si>
    <r>
      <rPr>
        <b/>
        <sz val="10"/>
        <color rgb="FF000000"/>
        <rFont val="Arial"/>
        <family val="2"/>
      </rPr>
      <t>27/01/2017:</t>
    </r>
    <r>
      <rPr>
        <sz val="10"/>
        <color rgb="FF000000"/>
        <rFont val="Arial"/>
        <family val="2"/>
      </rPr>
      <t xml:space="preserve"> Diana Karina Jefe OCI</t>
    </r>
  </si>
  <si>
    <t>En Maloca AulaSIG, se encuentra publicado el documento MN-DIC-01-02 "ESTRATEGIA DE
COMUNICACIÓN, DIVULGACIÓN Y SOCIALIZACIÓN" versión 1, con fecha de aprobación
10/06/2015, el cual se encuentra sin actualizar dado que está asociado al Plan de Desarrollo
Bogotá Humana.</t>
  </si>
  <si>
    <t>Se estaba terminando la armonización de actividades a partir del cambio de administración (contratación, plan de adquisiciones, etc.).</t>
  </si>
  <si>
    <t>Asesor de Despacho</t>
  </si>
  <si>
    <t>Formular Plan de acción para fortalecer el proceso de DIP que incluya actividades orientadas a la articulación de  las herramientas de planificación de la entidad.</t>
  </si>
  <si>
    <t xml:space="preserve">https://goo.gl/i9KmCY </t>
  </si>
  <si>
    <t>CODIFI.</t>
  </si>
  <si>
    <t>Formular un plan de actividades para fortalecer el proceso DIC orientado a la revisión y actualización de los procedimientos.</t>
  </si>
  <si>
    <t>Documentación de los procedimientos actualizados</t>
  </si>
  <si>
    <t>TOTAL ACCIONES POR PROCESO</t>
  </si>
  <si>
    <t>ABIERTAS EN DESARROLLO</t>
  </si>
  <si>
    <t>ABIERTAS VENCIDAS</t>
  </si>
  <si>
    <t>Se identificó materialización en 2016 de los siguientes riesgos que presentan zona de residual
baja, con los eventos descritos en el Anexo (Instrumento de Verificación Proceso Divulgación y
Comunicación): Deterioro de la imagen institucional asociada a la información y comunicación
institucional, Incumplimiento de la Estrategia de comunicación de la entidad, Retrasos en la
entrega de materiales producto de proyectos apoyados o promovidos por el IDEP, previstos para
ser publicados en medios y títulos institucionales, por lo que debe revalorarse su impacto y
probabilidad.</t>
  </si>
  <si>
    <t>Falta socialización institucional que facilite el conocimiento, la apropiación y el seguimiento del proceso de Divulgación y Comunicación por parte de la totalidad del equipo que participa en el proceso</t>
  </si>
  <si>
    <t xml:space="preserve">Realizar una socialización del proceso de Comunicaciones con el apoyo de la Oficina Asesora de Planeación. </t>
  </si>
  <si>
    <t>Listado de asistencia</t>
  </si>
  <si>
    <t xml:space="preserve">Martha Cuevas
</t>
  </si>
  <si>
    <t>Asesora (Lider proceso comunicaciones)</t>
  </si>
  <si>
    <t>DIC-01</t>
  </si>
  <si>
    <t>Formular Plan de acción para fortalecer el proceso de DIC que incluya actividades orientadas a la revisión y actualización del mapa de riesgos y procedimientos.</t>
  </si>
  <si>
    <t>Documentación de los procedimientos y el mapa de riesgos actualizados</t>
  </si>
  <si>
    <t>Divulgación y Comunicación</t>
  </si>
  <si>
    <t>Correo Electrónico
PRO-DIC-01-12 Procesamiento Técnico y Físico de las Publicaciones del Centro de Documentación
PRO-DIC-01-13 Servicios de atención al usuario a través del Centro de Documentación</t>
  </si>
  <si>
    <t>Se materializó el riesgo en zona extrema de "Retrasos en los tiempos de entrega de publicaciones impresas" y el reporte indica que No se materializó el riesgo, pero la comunicación
Radicado 1240 de 2016 de la Imprenta manifiesta lo contrario.</t>
  </si>
  <si>
    <t>Falta apropiación y conocimiento de los riesgos asociados al proceso de Divulgación y Comunicación por parte de la totalidad del equipo que participa en éste.</t>
  </si>
  <si>
    <t>Acta</t>
  </si>
  <si>
    <t>Se requieren ajustes y revisión sobre administración de los siguientes contenidos de página WEB asociados a PROYECTOS MISIONALES, TALENTO HUMANO, GOBIERNO EN LÍNEA, BIBLIOTECA DIGITAL, PUBLICACIONES SERIADAS, AULAS VIRTUALES, MICROSITIOS, PROYECTOS ACADÉMICOS, IDEP AL TERRITORIO 2016, COMUNICACIÓN Y DIVULGACIÓN, PARTICIPACIÓN CIUDADANA, ya que tanto el instrumento como la entrevista realizada a los referentes del proceso, presenta ambigüedad sobre los roles en montaje, aprobación de contenidos, desarrollo y actualización de la información y se evidencia desactualización de la misma.</t>
  </si>
  <si>
    <t xml:space="preserve">La forma de solicitud y suministro de la información  no ha sido efectiva.
</t>
  </si>
  <si>
    <t>Realizar y ejecutar un plan de actividades para la solicitud de información de contenidos de la página web con el fin de publicarla.</t>
  </si>
  <si>
    <t>Página Web
Listados de asistencia</t>
  </si>
  <si>
    <t>Realizar y socilalizar el instructivo para la gestión de sitios web y redes sociales del IDEP.</t>
  </si>
  <si>
    <t>Documento del Instructivo</t>
  </si>
  <si>
    <t>DIP-02</t>
  </si>
  <si>
    <t>No se está dando cumplimiento a la política de operación "Actividades que no tengan aprobado eI Formato FT-DIP-02-05 Ficha no se incluyen en eI Plan de Adquisiciones", dado que las fichas debidamente firmadas son entregadas en la Oficina Asesora de Planeación luego de la suscripción del Plan de AdquIsiciones.</t>
  </si>
  <si>
    <t>Falta articulación entre las herramientas internas de planeación como el PEDI, POA, PMR, InfoEme de Gestión, Plan de Acción, Ficha de estudio, diseño y estrategia, Plan de adquisiciones, Indicadores de proceso, entre otros.</t>
  </si>
  <si>
    <t>Realizar diagnóstico del Proceso de Dirección  y Planeación.</t>
  </si>
  <si>
    <t>Dirección y Planeación</t>
  </si>
  <si>
    <r>
      <rPr>
        <b/>
        <sz val="10"/>
        <color rgb="FF000000"/>
        <rFont val="Arial"/>
        <family val="2"/>
      </rPr>
      <t>27/01/2017</t>
    </r>
    <r>
      <rPr>
        <sz val="10"/>
        <color rgb="FF000000"/>
        <rFont val="Arial"/>
        <family val="2"/>
      </rPr>
      <t>:  Se cierra acción una vez revisados el diagnóstico remitido por la Referente SIG mediante correo electrónico, es un documento consolidado a aprtiz de matriz instrumental de verificación.</t>
    </r>
  </si>
  <si>
    <t>Diagnóstico remitido por correo Referente SIG</t>
  </si>
  <si>
    <t xml:space="preserve">El IDEP no ha publicado ni actualizado la totalidad de la información prevista en la Ley 1712 de 2014 y Decreto 103 de 2015, Ley de Transparencia y del Derecho de Acceso a la información Pública Nacional. Del total de actividades por realizar, el 63,87% se encuentra actualizado, el 26,89% requiere algún tipo de actualización y/o ajuste y el 9,24% no se ha desarrollado o está presentando algún tipo de falla.
</t>
  </si>
  <si>
    <r>
      <rPr>
        <b/>
        <sz val="10"/>
        <color rgb="FF000000"/>
        <rFont val="Arial"/>
        <family val="2"/>
      </rPr>
      <t xml:space="preserve">27/01/2017: </t>
    </r>
    <r>
      <rPr>
        <sz val="10"/>
        <color rgb="FF000000"/>
        <rFont val="Arial"/>
        <family val="2"/>
      </rPr>
      <t>Diana Karina Jefe OCI</t>
    </r>
  </si>
  <si>
    <t>Realizar y ejecutar un plan de actividades para la solicitud de información de contenidos establecidos por la Ley 1712 de 2014 y el Decreto 103 de 2015 con el fiin de publicarlos en la página web.</t>
  </si>
  <si>
    <t>La evidencia de estas actividades se refleja en el seguimiento realizado en la Matriz de Cumplimiento de la Ley 1712 de 2014.</t>
  </si>
  <si>
    <t>Con corte a 23 de Agosto de 2016 no se encuentran los POAS consolidados de los procesos de la Entidad, Valoración trimestral de Riesgos e indicadores de proceso y publicados en el vínculo establecido: http://www.idep.edu.co/?q=content/maloca-aulasig#overlay- context=content/sistema-integrado-de-gesti%25C3%25B3n%3Dcontent/sistema-integrado-de-gesti%25C3%25B3n</t>
  </si>
  <si>
    <t>La consolidación y publicación de los POAS, Valoración trimestral de Riesgos e indicadores de proceso correspondientes al segundo trimestre estaba bajo la responsabilidad de profesionales pertecientes a la planta temporal y a personal de libre nombramiento y remoción. Los profesionales a cargo de estas tareas se  empezaron a vincular a la entidad a partir del 29 de agosto de 2016.</t>
  </si>
  <si>
    <t>Consolidar la información relacionada con POAS,  con corte al 30  de junio de 2016 y realizar su respectiva publicación el la página web del Idep.</t>
  </si>
  <si>
    <t>Consulta en la página web del Idep:
POAS:http://www.idep.edu.co/?q=node/41#overlay-context=</t>
  </si>
  <si>
    <t>12 de octubre de 2016: se consolidó el POA con corte al 30 de junio de 2016 y se publicó en la Página Web del Idep.
24 de enero de 2017. El seguimiento a POA se encuentra publicado con corte al tercer trimestre de 2016. Teniendo en cuenta la observación de la OCI, se formulará una acción correctiva en el FT-MIC-03-03 para que sea objeto de seguimiento en el próximo corte.Se solicita el cierre en cuanto en lo pertinente a la corrección.</t>
  </si>
  <si>
    <t>12 de octubre de 2016:Maloca Aula SIG
http://www.idep.edu.co/?q=node/41#overlay-context=</t>
  </si>
  <si>
    <t>MIC-03</t>
  </si>
  <si>
    <t>Mejoramiento Integral y Continuo</t>
  </si>
  <si>
    <r>
      <rPr>
        <b/>
        <sz val="10"/>
        <color rgb="FF000000"/>
        <rFont val="Arial"/>
        <family val="2"/>
      </rPr>
      <t>5/11/2016:</t>
    </r>
    <r>
      <rPr>
        <sz val="10"/>
        <color rgb="FF000000"/>
        <rFont val="Arial"/>
        <family val="2"/>
      </rPr>
      <t xml:space="preserve"> la acción es una corrección , mas no una acción correctiva que debe atacar la causa de la ocurrencia del hallazgo, tales como revisión de las actas de entrega, subsanación de pendientes en estas y la recomendación sobre un fortalecimiento y continuidad entre la gestión saliente y la recien posesionada. Abierta en desarrollo.
</t>
    </r>
    <r>
      <rPr>
        <b/>
        <sz val="10"/>
        <color rgb="FF000000"/>
        <rFont val="Arial"/>
        <family val="2"/>
      </rPr>
      <t>27/01/2017</t>
    </r>
    <r>
      <rPr>
        <sz val="10"/>
        <color rgb="FF000000"/>
        <rFont val="Arial"/>
        <family val="2"/>
      </rPr>
      <t xml:space="preserve">: Se cierra condicionalmente  la corrección, sujeta a la nueva acción correctiva que ataque las causas del hallazgo respectivo. </t>
    </r>
  </si>
  <si>
    <r>
      <rPr>
        <b/>
        <sz val="10"/>
        <color rgb="FF000000"/>
        <rFont val="Arial"/>
        <family val="2"/>
      </rPr>
      <t>5/11/2016</t>
    </r>
    <r>
      <rPr>
        <sz val="10"/>
        <color rgb="FF000000"/>
        <rFont val="Arial"/>
        <family val="2"/>
      </rPr>
      <t xml:space="preserve">: Diana Karina Jefe OCI
</t>
    </r>
    <r>
      <rPr>
        <b/>
        <sz val="10"/>
        <color rgb="FF000000"/>
        <rFont val="Arial"/>
        <family val="2"/>
      </rPr>
      <t>27/01/2017</t>
    </r>
    <r>
      <rPr>
        <sz val="10"/>
        <color rgb="FF000000"/>
        <rFont val="Arial"/>
        <family val="2"/>
      </rPr>
      <t>: Diana Karina Jefe OCI</t>
    </r>
  </si>
  <si>
    <t>Consolidar la información de valoración trimestral de riesgos con corte al 30  de junio de 2016 y realizar su respectiva publicación el la página web del Idep.</t>
  </si>
  <si>
    <t>Consulta en la página web del Idep:MAPAS DE RIESGOS: http://www.idep.edu.co/?q=content/mapa-de-riesgos-por-proceso#overlay-context=</t>
  </si>
  <si>
    <t>24 de enero de 2017: Se encuentra publicado el seguimiento a riesgos  a 30 de junio de 2016,
Teniendo en cuenta la observación de la OCI, se formulará una acción correctiva en el FT-MIC-03-03 para que sea objeto de seguimiento en el próximo corte.Se solicita el cierre en lo pertinente a la corrección.</t>
  </si>
  <si>
    <t>EST-04</t>
  </si>
  <si>
    <t>Estudios</t>
  </si>
  <si>
    <r>
      <rPr>
        <b/>
        <sz val="10"/>
        <color rgb="FF000000"/>
        <rFont val="Arial"/>
        <family val="2"/>
      </rPr>
      <t>27/01/2017</t>
    </r>
    <r>
      <rPr>
        <sz val="10"/>
        <color rgb="FF000000"/>
        <rFont val="Arial"/>
        <family val="2"/>
      </rPr>
      <t>: Se cierra condicionalmente frente a la correccion sujeta a acción correctiva referente a seguimiento de riesgos.</t>
    </r>
  </si>
  <si>
    <r>
      <rPr>
        <b/>
        <sz val="10"/>
        <color rgb="FF000000"/>
        <rFont val="Arial"/>
        <family val="2"/>
      </rPr>
      <t>27/01/2017</t>
    </r>
    <r>
      <rPr>
        <sz val="10"/>
        <color rgb="FF000000"/>
        <rFont val="Arial"/>
        <family val="2"/>
      </rPr>
      <t>: Diana Karina Jefe OCI</t>
    </r>
  </si>
  <si>
    <t>Consolidar la información relacionada con indicadores de proceso con corte al 30  de junio de 2016 y realizar su respectiva publicación el la página web del Idep.</t>
  </si>
  <si>
    <t>Consulta en la página web del Idep:
INDICADORES DE PROCESO: http://www.idep.edu.co/?q=content/indicadores-de-gesti%C3%B3n</t>
  </si>
  <si>
    <t>DIS-05</t>
  </si>
  <si>
    <t>Diseños</t>
  </si>
  <si>
    <t>12 de octubre de 2016: se solicitóa a los líderes de proceso realizar el seguimiento de los indicadores de gestión por porceso con corte a junio 30 y a septiembre 30 de 2016. El plazo establecido para la remisión de la información a la OAP es el 14 de octubre de 2016.
24 de enero de 2017: los indicadores de gestión se encuentran publicados con corte a 30 de septiembre de 2016. Teniendo en cuenta la observación de la OCI, se formulará una acción correctiva en el FT-MIC-03-03 para que sea objeto de seguimiento en el próximo corte.Se solicita el cierre en lo pertinente a la corrección.</t>
  </si>
  <si>
    <t>12 de octubre de 2016: Correo electrónico enviado por la Profesional responsable del SIG a líderes de proceso.
24 de enero de 2017: Maloca Aula SIG</t>
  </si>
  <si>
    <r>
      <rPr>
        <b/>
        <sz val="10"/>
        <color rgb="FF000000"/>
        <rFont val="Arial"/>
        <family val="2"/>
      </rPr>
      <t>27/01/2017</t>
    </r>
    <r>
      <rPr>
        <sz val="10"/>
        <color rgb="FF000000"/>
        <rFont val="Arial"/>
        <family val="2"/>
      </rPr>
      <t>: Se cierra condicionalmente frente a la correccion sujeta a acción correctiva referente Indicadores</t>
    </r>
  </si>
  <si>
    <r>
      <rPr>
        <b/>
        <sz val="10"/>
        <color rgb="FF000000"/>
        <rFont val="Arial"/>
        <family val="2"/>
      </rPr>
      <t>27/01/2017</t>
    </r>
    <r>
      <rPr>
        <sz val="10"/>
        <color rgb="FF000000"/>
        <rFont val="Arial"/>
        <family val="2"/>
      </rPr>
      <t>: Diana Karina Jefe OCI</t>
    </r>
  </si>
  <si>
    <t>ETT-06</t>
  </si>
  <si>
    <t>Estrategias</t>
  </si>
  <si>
    <t>No se encuentra publicado en lá página web el lnforme de Gestión del ll  Trimestre de 2O16 de acuerdo a ley 1712 de 2014 y al acta de visita especial obligatoria respecto a servicios, procedimientos y funcionamientodel sujeto obligado de la Procuraduría General de la Nación.</t>
  </si>
  <si>
    <t>GD-07</t>
  </si>
  <si>
    <t>Gestión Documental</t>
  </si>
  <si>
    <t>1.Hay confusión en el uso de la terminología "Informe de gestión" y  "publicación trimestral de los proyectos de inversión o programas que se ejecuten en cada vigencia con cargo a recursos públicos y la publicación del informe de gestión de la entidad, teniendo en cuenta lo que lo que  expresan la Ley 1474 de 2011" ( art. 77:..."todas las entidades del estado a más tardar el 31 de enero de cada año, deberán publicar en su respectiva página web el plan de acción para el año siguiente...deberá estar acompañado del informe de gestión del año inmediatamente anterior);   la Ley 1712 de 2014  (art. 11:...todo sujeto obligado deberá publicar la siugiente información mínima obligatoria de manera proactiva:...e)Todos los informes de gestión, evaluación y auditoría del sujeto obligado) y la Resolución 3564 de 2015 (Anexo 1 punto 6.3: 6.3 Programas y proyectos en ejecución: El sujeto obligado debe publicar los proyectos de inversión o programas que se ejecuten en cada vigencia con cargo a recursos públicos. Los proyectos de inversión deben ordenarse según la fecha de inscripción en el Banco de Programas y Proyectos de Inversión nacional, departamental, municipal o distrital según sea el caso, según lo establecido en el artículo 77 de la Ley 1474 de 2011 (Estatuto Anticorrupción). La presente obligación se entenderá cumplida si en la sección de “Transparencia y Acceso a la Información Pública” el sujeto obligado vincula el enlace al Banco de Programas y Proyectos de Inversión, donde se registró el proyecto. Se debe publicar el avance en su ejecución,  mínimo cada 3 meses).
2. Falta articulación entre las herramientas internas de planeación como el PEDI, POA, PMR, Informe de Gestión, Plan de Acción, Indicadores de proceso, entre otros.</t>
  </si>
  <si>
    <t>Realizar la publicación del informe de gestión del II trimestre de 2016 en la página web.</t>
  </si>
  <si>
    <t>Informe de gestión publicado en la página web</t>
  </si>
  <si>
    <t>24/01/2016: Los informes de Gestión del segundo y tercer trimestre se ecuentran publicados en la página Web del Idep. Se solicita el cierre de esta acción en lo pertinente a la corrección.</t>
  </si>
  <si>
    <t>GC-08</t>
  </si>
  <si>
    <t>Gestión Contractual</t>
  </si>
  <si>
    <t>GJ-09</t>
  </si>
  <si>
    <t>Gestión Jurídica</t>
  </si>
  <si>
    <r>
      <rPr>
        <b/>
        <sz val="10"/>
        <color rgb="FF000000"/>
        <rFont val="Arial"/>
        <family val="2"/>
      </rPr>
      <t>27/01/2017</t>
    </r>
    <r>
      <rPr>
        <sz val="10"/>
        <color rgb="FF000000"/>
        <rFont val="Arial"/>
        <family val="2"/>
      </rPr>
      <t xml:space="preserve">: Se cierra corrección una vez verificada publicación. </t>
    </r>
  </si>
  <si>
    <r>
      <rPr>
        <b/>
        <sz val="10"/>
        <color rgb="FF000000"/>
        <rFont val="Arial"/>
        <family val="2"/>
      </rPr>
      <t>27/01/2017:</t>
    </r>
    <r>
      <rPr>
        <sz val="10"/>
        <color rgb="FF000000"/>
        <rFont val="Arial"/>
        <family val="2"/>
      </rPr>
      <t xml:space="preserve"> Diana Karina Jefe OCI</t>
    </r>
  </si>
  <si>
    <t>Documento diagnóstico disponible en el archivo digital de la OAP.</t>
  </si>
  <si>
    <r>
      <rPr>
        <b/>
        <sz val="10"/>
        <color rgb="FF000000"/>
        <rFont val="Arial"/>
        <family val="2"/>
      </rPr>
      <t>27/01/2017:</t>
    </r>
    <r>
      <rPr>
        <sz val="10"/>
        <color rgb="FF000000"/>
        <rFont val="Arial"/>
        <family val="2"/>
      </rPr>
      <t xml:space="preserve">  Se cierra acción una vez revisados el diagnóstico remitido por la Referente SIG mediante correo electrónico, es un documento consolidado a aprtiz de matriz instrumental de verificación.</t>
    </r>
  </si>
  <si>
    <r>
      <rPr>
        <b/>
        <sz val="10"/>
        <color rgb="FF000000"/>
        <rFont val="Arial"/>
        <family val="2"/>
      </rPr>
      <t>27/01/2017</t>
    </r>
    <r>
      <rPr>
        <sz val="10"/>
        <color rgb="FF000000"/>
        <rFont val="Arial"/>
        <family val="2"/>
      </rPr>
      <t>: Diana Karina Jefe OCI</t>
    </r>
  </si>
  <si>
    <t xml:space="preserve">1.Hay confusión en el uso de la terminología "Informe de gestión" y  "publicación trimestral de los proyectos de inversión o programas que se ejecuten en cada vigencia con cargo a recursos públicos y la publicación del informe de gestión de la entidad, teniendo en cuenta lo que lo que  expresan la Ley 1474 de 2011" ( art. 77:..."todas las entidades del estado a más tardar el 31 de enero de cada año, deberán publicar en su respectiva página web el plan de acción para el año siguiente...deberá estar acompañado del informe de gestión del año inmediatamente anterior);   la Ley 1712 de 2014  (art. 11:...todo sujeto obligado deberá publicar la siugiente información mínima obligatoria de manera proactiva:...e)Todos los informes de gestión, evaluación y auditoría del sujeto obligado) y la Resolución 3564 de 2015 (Anexo 1 punto 6.3: 6.3 Programas y proyectos en ejecución: El sujeto obligado debe publicar los proyectos de inversión o programas que se ejecuten en cada vigencia con cargo a recursos públicos. Los proyectos de inversión deben ordenarse según la fecha de inscripción en el Banco de Programas y Proyectos de Inversión nacional, </t>
  </si>
  <si>
    <t>Formular Plan de acción para fortalecer el proceso de DIP que incluya actividades orientadas  a la rendición y publicación de informes</t>
  </si>
  <si>
    <t>AU-10</t>
  </si>
  <si>
    <t>Atención al Usuario</t>
  </si>
  <si>
    <r>
      <t xml:space="preserve">20
</t>
    </r>
    <r>
      <rPr>
        <b/>
        <sz val="6"/>
        <color rgb="FF000000"/>
        <rFont val="Arial"/>
        <family val="2"/>
      </rPr>
      <t xml:space="preserve">(acciones
correctivas para hallazgo 18) </t>
    </r>
  </si>
  <si>
    <t>Elaborar y enviar a los líderes de procesos un cronograma (que inlcuya una columna se verificción por parte de la OAP)  para las entregas de los reportes y seguimientos a las herramientas de planeación tales como POA, indicadores, mapas de riegos, entre otros, como mecanismo de alerta para evitar retrasos en las entregas.</t>
  </si>
  <si>
    <t>Cronograma elaborado
Memorando
Correo electrónico</t>
  </si>
  <si>
    <t>GRF-11</t>
  </si>
  <si>
    <t>Gestión de Recursos Físicos</t>
  </si>
  <si>
    <t>Generar alertas en Comité Directivo o en Comité del Sistema Integrado de Gestión y de Control Interno para la entrega de los reportes y seguimientos a las herramientas de planeación tales como POA, indicadores, mapas de riegos, entre otros. De igual forma reportar en estos Comités los procesos que se encuentren retrasados en la entrega de información.</t>
  </si>
  <si>
    <t>Cronograma con verficación por parte de la OAP.
Actas de Comité Directivo o del Comité´del SIG y CI</t>
  </si>
  <si>
    <t>GT-12</t>
  </si>
  <si>
    <t>Gestión Tecnológica</t>
  </si>
  <si>
    <t>GTH-13</t>
  </si>
  <si>
    <t>Gestión del Talento Humano</t>
  </si>
  <si>
    <t>GF-14</t>
  </si>
  <si>
    <t>Gestión Financiera</t>
  </si>
  <si>
    <t>CID-15</t>
  </si>
  <si>
    <t>Control Interno Disciplinario</t>
  </si>
  <si>
    <t>ESE-16</t>
  </si>
  <si>
    <t>Evaluación y Seguimiento</t>
  </si>
  <si>
    <t>Total Acciones Formuladas</t>
  </si>
  <si>
    <t xml:space="preserve">4. TENDENCIAS DE FORMULACIÓN Y CIERRE DE ACCIONES </t>
  </si>
  <si>
    <t>1er SEM 2015</t>
  </si>
  <si>
    <t>%</t>
  </si>
  <si>
    <t>VAR. PERIODO ANTERIOR</t>
  </si>
  <si>
    <t>2do SEM 2015</t>
  </si>
  <si>
    <t>ACCIONES FORMULADAS POR PERIODO</t>
  </si>
  <si>
    <t>ACCIONES CERRADAS POR PERIODO</t>
  </si>
  <si>
    <t>1ER SEM 2015</t>
  </si>
  <si>
    <t>2DO SEM 2015</t>
  </si>
  <si>
    <t>ACCIONES ABIERTAS</t>
  </si>
  <si>
    <t>Espacio en construcción!</t>
  </si>
  <si>
    <t>Se encuentran acciones de Plan de Mejoramiento suscrito con Contraloría por fuera de términos de ejecución, con corte a Junio 30 de 2016, así:
 8) 2.3.1.2.1 Plan Anual de Inventarios (FV 30/04/2016)
 9) 2.3.1.2.2 capacitación sobre el registro de operaciones a nivel de terceros y
centros de costo (FV 28/02/2016)  10) 2.3.1.3.1 Realizar la conciliación física y teórica de las Propiedades, planta y equipo de la entidad de la vigencia 2015 (FV 30/04/2016)  11) 2.3.1.3.2 Conciliación de los saldos de las cuentas por pagar a Corte de Diciembre 31 de 2015 (FV 29/02/2016)
FV: Fecha de Vencimiento</t>
  </si>
  <si>
    <t>Se presenta debilidad en la cultura del autocontrol.
Debilidad en el análisis de causas y plantemiento de acciones.
El seguimiento y cierre de las acciones están a cargo de la OCI de acuerdo con la actividad No.10 del PRO-MIC-03-03. En el procedimiento PRO-MIC-03-04, actividad 6 se establece que "La Oficina Asesora de Planeación realizará la consolidación y análisis de la Información reportada por cada proceso y enviará a la Oficina de Control Interno"</t>
  </si>
  <si>
    <t>Documento diagnóstico</t>
  </si>
  <si>
    <t>Olga Lucía Sánchez Mendieta</t>
  </si>
  <si>
    <t>Se realizó el diagnóstico del proceso de MIC.</t>
  </si>
  <si>
    <r>
      <t xml:space="preserve">26/01/2017: </t>
    </r>
    <r>
      <rPr>
        <sz val="10"/>
        <color rgb="FF000000"/>
        <rFont val="Arial"/>
        <family val="2"/>
      </rPr>
      <t>La Oficina Asesora de Planeación, realiza el Diagnóstico del Proceso de Mejoramiento Integral y Continuo. En concordancia con la acción planteada se da cierre a esta acción.</t>
    </r>
  </si>
  <si>
    <r>
      <rPr>
        <b/>
        <sz val="10"/>
        <color rgb="FF000000"/>
        <rFont val="Arial"/>
        <family val="2"/>
      </rPr>
      <t>26/01/2017</t>
    </r>
    <r>
      <rPr>
        <sz val="10"/>
        <color rgb="FF000000"/>
        <rFont val="Arial"/>
        <family val="2"/>
      </rPr>
      <t>: Nadia Aixa Pineda Sarmiento-Contratista OCI</t>
    </r>
  </si>
  <si>
    <t>Se presenta debilidad en la cultura del autocontrol.
Debilidad en el análisis de causas y plantemiento de acciones.
El seguimiento y cierre de las acciones están a cargo de la OCI de acuerdo con la actividad No.10 del PRO-MIC-03-03. En el procedimiento PRO-MIC-03-04, actividad 6 se establece que "La Oficina Asesora de Planeación realizará la consolidación y análisis de la Información reportada por cada proceso y enviará a la Oficina de Control Interno"</t>
  </si>
  <si>
    <t xml:space="preserve">Plan de acción </t>
  </si>
  <si>
    <t>Archivo de Excel con el Plan de Acción Proceso MIC Vigencia 2017, el cual reposa en la siguiente ruta: Servidor: Planeacion (\\Zeus), P:\INFORMACION_SIG\120_42_100_Plan_Gerencial_SIG\3.2017 Nombre del Archivo: 2.Plan_de_Acción_Proceso_DIP_Vigencia_2017</t>
  </si>
  <si>
    <t>Se identificó en la muestra de acciones correctivas y preventivas revisadas, análisis de causas y efectos de los hallazgos con descripciones superficiales y que no eliminan las causas de las no conformidades con el objeto de evitar que vuelvan a ocurrir. Así mismo estas no son metodológicamente correspondientes a los efectos de las no conformidades encontradas. Frente a esta situación, tampoco se registra retroalimentación metodológica de la Oficina Asesora de Planeación quien debe llevar a cabo esta actividad, de acuerdo a lo descrito en el procedimiento. (Revisión en Anexo de valoración de acciones) 8,5 Mejora, 8,5,2 Acciones Correctivas, 8,5,3 Acciones Preventivas.</t>
  </si>
  <si>
    <t>No se están aplicando las técnicas para el análisis de causas sugeridas en el  IN-MIC-03-02.</t>
  </si>
  <si>
    <t xml:space="preserve">Olga Lucía Sánchez </t>
  </si>
  <si>
    <r>
      <rPr>
        <b/>
        <sz val="10"/>
        <rFont val="Arial"/>
        <family val="2"/>
      </rPr>
      <t>19/01/2017:</t>
    </r>
    <r>
      <rPr>
        <sz val="10"/>
        <color rgb="FF000000"/>
        <rFont val="Arial"/>
        <family val="2"/>
      </rPr>
      <t xml:space="preserve"> Se realizó el diagnóstico del proceso de MIC.</t>
    </r>
  </si>
  <si>
    <r>
      <t xml:space="preserve">26/01/2017: </t>
    </r>
    <r>
      <rPr>
        <sz val="10"/>
        <color rgb="FF000000"/>
        <rFont val="Arial"/>
        <family val="2"/>
      </rPr>
      <t>Se evidencia Diagnóstico del proceso de Mejoramiento Integral y Continuo.</t>
    </r>
  </si>
  <si>
    <r>
      <rPr>
        <b/>
        <sz val="10"/>
        <color rgb="FF000000"/>
        <rFont val="Arial"/>
        <family val="2"/>
      </rPr>
      <t>26/01/2017:</t>
    </r>
    <r>
      <rPr>
        <sz val="10"/>
        <color rgb="FF000000"/>
        <rFont val="Arial"/>
        <family val="2"/>
      </rPr>
      <t xml:space="preserve"> Nadia Aixa Pineda Sarmiento-Contratista OCI</t>
    </r>
  </si>
  <si>
    <t>Formular Plan de acción para fortalecer el proceso de Mejoramiento Integral y Continuo que incluya actividades orientadas a formular acciones de mejora que eliminen la causa de la no conformidad.</t>
  </si>
  <si>
    <t>Una vez revisada la gestión documental del SIG, a la fecha no se encuentran la totalidad de los procedimientos actualizados del modelo de operación o mapa de procesos vigente (Modelo vigente desde 2012).  Se requiere la elaboración y/o actualización de:
*Elaborar el procedimiento de Validación de Estudios
* Firma de procedimiento Planeación de diseños y Ejecución de diseños y Elaboración y aprobación de procedimiento correspondiente a la Validación de Diseños.
* Elaboración de Procedimientos correspondientes a Desarrollo de la Estrategia y Acciones de la Estrategia.</t>
  </si>
  <si>
    <t>Se realizó la modificación, pero hacia falta la aprobación de planeación.</t>
  </si>
  <si>
    <t>Elaborar, aprobar y codificar el procedimiento de Validación de Estudios; así mismo, firmar los procedimientos del Proceso de Diseños y elaborar los procedimientos correspondientes a el Desarrollo y Acciones de la Estrategia.</t>
  </si>
  <si>
    <t>Sistema Integrado de Gestión
MALOCA AULASIG</t>
  </si>
  <si>
    <t>Paulo Alberto Molina Bolívar
Luz Mery Portela David</t>
  </si>
  <si>
    <t>Se entregó mediante memorando a la oficina asesora de planeación los documentos respectivos para aprobación de procedimientos a través del SIG
Se realizó el procedimiento de validación de los estudios  y se realizó la solicitud a la OAP para su codificación y publicación.</t>
  </si>
  <si>
    <t xml:space="preserve">CR-EST-04-01
PRO-EST-04-01
PRO-EST-04-02
PRO-EST-04-03 VER en el link:
http://www.idep.edu.co/wp-content/uploads/2015/04/PRO-EST-04-03-Validaci%C3%B3n-de-los-Estudios.pdf </t>
  </si>
  <si>
    <t xml:space="preserve">30/04/2015
01/07/2015 </t>
  </si>
  <si>
    <t>No se ha realizado  la elaboración, aprobación y codificación del procedimiento de Validación de Estudios
27/07/2015: Se revisa link http://www.idep.edu.co/wp-content/uploads/2015/04/PRO-EST-04-03-Validaci%C3%B3n-de-los-Estudios.pdf con aprobación de 25/06/2015, se cierra la acción.</t>
  </si>
  <si>
    <t>Acta de Gestión de la OAP No.16
Archivo de Excel con el Plan de Acción Proceso MIC Vigencia 2017, el cual reposa en la siguiente ruta: Servidor: Planeacion (\\Zeus), P:\INFORMACION_SIG\120_42_100_Plan_Gerencial_SIG\3.2017 Nombre del Archivo: 2.Plan_de_Acción_Proceso_DIP_Vigencia_2017</t>
  </si>
  <si>
    <t>Diana Karina Ruiz Jefe OCI</t>
  </si>
  <si>
    <t>Se requiere ajuste en la estructura de indicadores de los siguientes procesos:
- Dirección y Planeación: Registra la totalidad de los indicadores de Plan de Acción correspondientes a otros procesos, generando duplicidad de registro.
- Gestión Contractual: La fórmula no es clara frente al objetivo del indicador</t>
  </si>
  <si>
    <t>El procedimeinto PRO-MIC-03-04 
Autoevaluación a la Gestión y el Instructivo están asociados al Proceso de Mejoramiento Integral y Continuo IN-MIC-03-03 Instructivo para la formulación y seguimiento de indicadores de gestión evidenciando que no se encuentra articulación de los indicadores de gestión de los procesos con respecto al Plan de Desarrollo (PDD) y al Plan Estratatégico (PEDI)</t>
  </si>
  <si>
    <r>
      <rPr>
        <b/>
        <sz val="10"/>
        <rFont val="Arial"/>
        <family val="2"/>
      </rPr>
      <t>19/01/2017:</t>
    </r>
    <r>
      <rPr>
        <sz val="10"/>
        <color rgb="FF000000"/>
        <rFont val="Arial"/>
        <family val="2"/>
      </rPr>
      <t xml:space="preserve"> Se realizó el diagnóstico del proceso de MIC.</t>
    </r>
  </si>
  <si>
    <r>
      <t xml:space="preserve">26/01/2017: </t>
    </r>
    <r>
      <rPr>
        <sz val="10"/>
        <color rgb="FF000000"/>
        <rFont val="Arial"/>
        <family val="2"/>
      </rPr>
      <t>La Oficina Asesora de Planeación, realiza el Diagnóstico del Proceso de Mejoramiento Integral y Continuo. En concordancia con la acción planteada se da cierre a esta acción.</t>
    </r>
  </si>
  <si>
    <t>Una vez revisado el expediente de fichas de estudios, diseños y estrategias vigencia 2014 (Formatos FT-PE-01-05) se evidencia que estas se encuentran desactualizadas frente al valor del presupuesto asignado a cada uno de los objetos del contrato.  De las trece (13) fichas de Estudios revisadas, siete (7) se encuentran desactualizadas frente al presupuesto del Plan de Adquisiciones con seguimiento al 30 de noviembre de 2014.</t>
  </si>
  <si>
    <t>Las fichas son entregadas a la Oficina Asesora de Planeación, pero no se actualiza de inmediato en el expediente de fichas</t>
  </si>
  <si>
    <t>Solicitar a la oficina Asesora de Planeación mantener actualizado el expediente de fichas de los Estudios.
Se solitará mediante memorando a todas las personas responsables de actividad, la actualización de las Fichas en un tiempo máximo de 15 días hábiles.</t>
  </si>
  <si>
    <t>Expediente de Fichas</t>
  </si>
  <si>
    <t>Se está evaluando el proceso de actualización de las fichas, con el fin de no incurrir en gasto de papel, sino manejar las actualizaciones por medio magnético y conservar el físico de inicio, mitad y final de año. Se espera la actualización.
16/06/2015: Se remitieron fichas actualizadas a la OAP con datos  ajustados.</t>
  </si>
  <si>
    <t>16/06/2015: Fichas custodia magnética OAP</t>
  </si>
  <si>
    <t>Nadia Aixa Pineda Sarmiento
Contratista OCI
16/06/2015: Diana Karina Ruiz Jefe OCI</t>
  </si>
  <si>
    <r>
      <rPr>
        <b/>
        <sz val="10"/>
        <color rgb="FF000000"/>
        <rFont val="Arial"/>
        <family val="2"/>
      </rPr>
      <t>26/01/2017:</t>
    </r>
    <r>
      <rPr>
        <sz val="10"/>
        <color rgb="FF000000"/>
        <rFont val="Arial"/>
        <family val="2"/>
      </rPr>
      <t xml:space="preserve"> Nadia Aixa Pineda Sarmiento-Contratista OCI</t>
    </r>
  </si>
  <si>
    <t>Se requiere ajuste en la estructura de indicadores de los siguientes procesos:
- Dirección y Planeación: Registra la totalidad de los indicadores de Plan de Acción correspondientes a otros procesos, generando duplicidad de registro.
- Gestión Contractual: La fórmula no es clara frente al objetivo del indicador</t>
  </si>
  <si>
    <t>Se recomienda realizar ejercicios de articulación entre los reportes de Plan Operativo, Informe de Gestión, PMR y SEGPLAN para asegurar su congruencia y uniformidad en cifras, avances y otros, ya que se encontraron diferencias entre los avances programados en POA vs la meta del año según Plan de Acción 2012-2016 y los avances programados y registrados en POA vs los reportados en PMR.</t>
  </si>
  <si>
    <t>El procedimeinto PRO-MIC-03-04 
Autoevaluación a la Gestión y el Instructivo están asociados al Proceso de Mejoramiento Integral y Continuo IN-MIC-03-03 Instructivo para la formulación y seguimiento de indicadores de gestión evidenciando que no se encuentra articulación de los indicadores de gestión de los procesos con respecto al Plan de Desarrollo (PDD) y al Plan Estratatégico (PEDI)</t>
  </si>
  <si>
    <t>Formular Plan de acción para fortalecer el proceso de Mejoramiento Integral y Continuo que incluya actividades orientadas a la articulación de los indicadores de procesos con las herramientas de planificación de la entidad.</t>
  </si>
  <si>
    <t>Se tienen diferentes formatos para la entrega de reportes que son entregados a la Oficina Asesora de Planeación, los cuales no se han artículado debido a que se daba por entendido que Planeación hacia la integración de éstos.</t>
  </si>
  <si>
    <t>Desarrollar cuatro reuniones entre la Subdirección Académica y la Oficina Asesora de Planeación como punto de control de los reportes emitidos en el Plan Operativo, Informe de Gestión, PMR y SEGPLAN.</t>
  </si>
  <si>
    <t>Actas de reunión</t>
  </si>
  <si>
    <t xml:space="preserve">Se realizó reuniones con la OAP el 24 de febrero para aclarar dudas sobre la unificación de los instrumentos y el pasado 04 de mayo se realizó reunión con Ivan Quiroz para aclarar aspectos referentes al formato del POA
01/07/2015: El 17 de Junio de 2015 y el 22 de Junio se realizaron reuniones de articulación entre la OAP y la Subdirección académica para revisión y validación de los instrumentos de planificación. Fuente de verificación (actas de reunión)
28/09/2015: Se realizó una reunión con el Subdirector Académico y la Jefe de la Oficina Asesora de Planeación con el fin de revisar el cumplimiento de metas de la Subdirección Académica y ervisar los informes de getsióny otros instrumentos de pl 
06/01/2016:  Se realizaron 2 reuniones de articulación entre la OAP y la Subdirección Académica con el fin de realizar la planeación de la rendición de cuentas, las reuniones se desarrollaron el 04 y el 26 de noviembre de 2015, los temas tratados en estas reuniones fueron: Seguimiento a metas y a ejecución presupuestal, cumplimiento de los logros más relevantes por componente y proyecto de inversión y se estableció la realización de unos plegables con los logros más significativos durante este cuatrenio. </t>
  </si>
  <si>
    <t>Acta de reunión del 24 de Febrero 
Acta de reunión 04 de mayo
01/07/2015: Actas de reunión del 17 y el 22 de junio de 2015
28/09/2015: Acta de reunión realizada el 26 deagosto de 2015, entre la Subdirección académica y la OAP. 
06/01/2016: Actas de las reuniones desarrolladas el 04 y el 16 de noviembre de 2015</t>
  </si>
  <si>
    <t>08/05/2015
01/07/2015
28/09/2015 
06/01/2016</t>
  </si>
  <si>
    <t>21/01/2016: Se han realizado las reuniones entre La Subdirección Académica y la Oficina Asesora de Planeación, con el fin de articular la información reportada en los diferentes informes.
Igualmente, el informe de rendición de cuentas se elaboró de manera conjunta.
Una vez la Oficina de Control Interno evalue la información reportada en el marco de la Cuenta anual, se procederá a Cerrar la acción.
15/03/2016: Se realizaron las reuniones planteadas y una vez revisados diferentes instrumentos se refkefa mayor correspondencia entre indicadores de proceso, indicadores POA, formulación de fichas y reportes realizados en informe de gestión. Se cierra acción y se recomienda a continuar con esta dinámica que tambien apunta a  hallazgod e contraloría.</t>
  </si>
  <si>
    <t>Actas de reunión
Informe de Rendición  de cuentas.
Reportes fichas, informe de gestión, rendiciónd e cuentas.</t>
  </si>
  <si>
    <t>21/01/2016: Alix del Pilar Hurtado P.
15/03/2016 Diana Karina Ruiz- Jefe OCI</t>
  </si>
  <si>
    <t>Aunque los registros de realización del producto y/o prestación del servicio se encuentran en expedientes contractuales relacionados en los informes de gestión, se recomienda establecer un avance integrado por componente, o por actividad; es decir no solamente en términos de productos por contrato.  Adicionalmente las especificaciones operativas registradas en dificultades como "Demora en el proceso de asesoría y revisión de carta de cotización por parte de la Oficina Asesora Jurídica", "Desconocimiento de la realización del proceso de Concurso de méritos por parte de la supervisora y de dependencias del Instituto" (página 8 informe de gestión 3er trimestre 2014), pueden describirse ampliamente en la herramienta dispuesta para tal fin: Plan Operativo Anual de la dependencia y resolverse en los términos que haya dispuesto la entidad.</t>
  </si>
  <si>
    <t xml:space="preserve">La Subdirección Académica realiza los informes de gestión conforme a las indicaciones dadas por la Oficina Asesora de Planeación.  </t>
  </si>
  <si>
    <t>Entregar el informe de gestión del año 2014 respondiendo a los nuevos lineamientos estblecidos por la Oficina Asesora de Planeación para ello.</t>
  </si>
  <si>
    <t>Acta de Reunión</t>
  </si>
  <si>
    <t>El índice de cumplimiento del procedimiento de producto No conforme se encuentra en el 9%, equivalente a 1 de 11 actividades, siendo un requisito tanto de la ley 872 de 2003 y del Decreto Distrital 652 de 2011 y sus anexos técnicos.</t>
  </si>
  <si>
    <t>El informe  de gestión del año 2014 fue remitido a la OAP mediante correos electrónicos los días 19 de enero y 23 enero de los corrientes, quienes se encargaron de consolidar la información de todas las dependencias y publicar el informe de gestión final en el especio del SIG</t>
  </si>
  <si>
    <t>Informe de gestión 2014
http://www.idep.edu.co/wp-content/uploads/2014/10/INFORME-CONSOLIDADO-2014.pdf</t>
  </si>
  <si>
    <t>No está diligenciado el FT-DIP-02-04 CARACTERIZACIÓN DE PRODUCTOS Y/O SERVICIOS DEL IDEP y no hay ningún procedimiento que tenga definido la responsabilidad de diligenciarlo. Figura como en el punto de control el Procedimiento de producto no conforme.</t>
  </si>
  <si>
    <t>21/04/2015: A la fecha la OAP informa que no ha recibido el Informe de Gestión de la Subdirección Académica con los lienamientos impartidos por la OAP con base en el Instructivo de la vigencia 2015. (Primer trimestre).
10/06/2015: Se revisa informe del primer trimestre 2015, donde se refleja la progresiva articulación y síntesis de las acciones de valor del proyecto misional, los componentes, la contratación y actividades que enriquecen el proceso. Se consolidó el informe en 64 páginas, frente a un referente de 2013 de 119,y 2014 de 84 páginas.</t>
  </si>
  <si>
    <t>Informe de Gestión primer trimestre 2015</t>
  </si>
  <si>
    <t>Nadia Aixa Pineda Sarmiento
Contratista OCI
10/06/2015: Diana Karina Ruiz Jefe OCI</t>
  </si>
  <si>
    <t>Realizar diagnóstico del Proceso de Dirección y Planeación.</t>
  </si>
  <si>
    <r>
      <rPr>
        <b/>
        <sz val="10"/>
        <rFont val="Arial"/>
        <family val="2"/>
      </rPr>
      <t>19/01/2017:</t>
    </r>
    <r>
      <rPr>
        <sz val="10"/>
        <color rgb="FF000000"/>
        <rFont val="Arial"/>
        <family val="2"/>
      </rPr>
      <t xml:space="preserve"> Se realizó el diagnóstico del proceso de Dirección y Planeación.</t>
    </r>
  </si>
  <si>
    <r>
      <t xml:space="preserve">26/01/2017: </t>
    </r>
    <r>
      <rPr>
        <sz val="10"/>
        <color rgb="FF000000"/>
        <rFont val="Arial"/>
        <family val="2"/>
      </rPr>
      <t>La Oficina Asesora de Planeación, realiza el Diagnóstico del Proceso de Mejoramiento Integral y Continuo. En concordancia con la acción planteada se da cierre a esta acción.</t>
    </r>
  </si>
  <si>
    <t>Registrar acciones de mejora del proceso derivadas de diferentes fuentes de su gestión de acuerdo a los lineamientos del Plan de mejoramiento, acciones correctivas y preventivas de la entidad y lineamientos del SIG.</t>
  </si>
  <si>
    <t>La Subdirección Académica realiza acciones de mejora que no son registrados en el Plan de Mejoramiento Isntitucional</t>
  </si>
  <si>
    <r>
      <rPr>
        <b/>
        <sz val="10"/>
        <color rgb="FF000000"/>
        <rFont val="Arial"/>
        <family val="2"/>
      </rPr>
      <t>26/01/2017:</t>
    </r>
    <r>
      <rPr>
        <sz val="10"/>
        <color rgb="FF000000"/>
        <rFont val="Arial"/>
        <family val="2"/>
      </rPr>
      <t xml:space="preserve"> Nadia Aixa Pineda Sarmiento-Contratista OCI</t>
    </r>
  </si>
  <si>
    <t>Registrar por lo menos cuatro (4) acciones de mejora de la Subdirección Académica en el Plan de Mejoramiento Institucional de acuerdo a las políticas del SIG</t>
  </si>
  <si>
    <t>Plan de Mejoramiento Institucional</t>
  </si>
  <si>
    <t>Subdirector Académico</t>
  </si>
  <si>
    <t>Formular Plan de acción para fortalecer el proceso de Dirección y Planeación que incluya actividades orientadas a la definición de los criterios de aceptación de los productos y servicios del IDEP.</t>
  </si>
  <si>
    <t>06/01/2016: De acuerdo a las auditorias realizadas por control interno durante el año 2015 a los procesos de Diseños y comunicaicón y divulgación, se definieron las siguientes acciones de mejora, las cuales fueron incluidas en los planes de mejoramiento:  
*Realizar una jornada de socialización de los principales formatos de seguimiento de las actividades de los contratistas incluido el documento concepto del supervisor sobre el informe de avance del contrato (FT-GC-08-44)
*Realizar el ajuste del proceso de diseños ampliando su marco conceptual y metodológico
*Realizar una jornada de capacitación para la formulación y seguimiento de los indicadores de la Subdirección Académica.
*Realizar la actualización de las fichas de los estudios y estrategias 2 veces al año, consolidarlas y remitirlas a la OAP. La información consignada debe ser concordante con la del Plan de Adquisiciones del corte que se remitan
*Formular  la ficha de la estrategia de CSD  2016 de tal forma que los indicadores sean concordantes con los indicadores del PMR y del reporte trimestral de la Hoja de vida del Indicador de Comunicación y Divulgación.</t>
  </si>
  <si>
    <t>Plan de mejoramiento remitido en octubre de 2015 donde se incluyen estas acciones de mejora</t>
  </si>
  <si>
    <t>21/01/2016:  Acciones formuladas en plan de mejoramiento de los procedimientos misonales. Se cierra esta acción y desde cada procediento se evaluará su cumplimiento.</t>
  </si>
  <si>
    <t>Plan de mejoramiento por procesos</t>
  </si>
  <si>
    <t>21/01/2016: Alix del Pilar Hurtado P.</t>
  </si>
  <si>
    <t>Se materializaron los siguientes riesgos en el proceso de Mejoramiento Integral y Continuo: Inadecuado tratamiento de las no conformidades, hallazgos, acciones preventivas correctivas y de mejora, por lo que requiere una revaloración del impacto y probabilidad de los mismos en la gestión de riesgo del proceso.</t>
  </si>
  <si>
    <t>En la columna denominada  control, se determinó como control una actividad que no ejerce control sobre el riesgo.</t>
  </si>
  <si>
    <r>
      <rPr>
        <b/>
        <sz val="10"/>
        <rFont val="Arial"/>
        <family val="2"/>
      </rPr>
      <t>19/01/2017:</t>
    </r>
    <r>
      <rPr>
        <sz val="10"/>
        <color rgb="FF000000"/>
        <rFont val="Arial"/>
        <family val="2"/>
      </rPr>
      <t xml:space="preserve"> Se realizó el diagnóstico del proceso de MIC.</t>
    </r>
  </si>
  <si>
    <t>Aunque se evidencia la celebración de un contrato con el fin de Evaluar el impacto de Proyectos (MEI), al revisar los documentos controlados por el Sistema Integrado de Gestión, éste no se contempló en la actualización de los procesos y procedimientos.  Esta actividad debe ser abordada metodológicamente por la Oficina Asesora de Planeación y posteriormente en su implementación por los referentes técnicos de procesos.</t>
  </si>
  <si>
    <r>
      <t xml:space="preserve">26/01/2017: </t>
    </r>
    <r>
      <rPr>
        <sz val="10"/>
        <color rgb="FF000000"/>
        <rFont val="Arial"/>
        <family val="2"/>
      </rPr>
      <t>La Oficina Asesora de Planeación, realiza el Diagnóstico del Proceso de Mejoramiento Integral y Continuo. En concordancia con la acción planteada se da cierre a esta acción.</t>
    </r>
  </si>
  <si>
    <t>La Subdirección Académica ha venido apoyando la ejecución de la MEI,  con el procedimeinto que se tiene establecido institucionalmente. Es necesario que la Oficina Asesora de Planeación actualice el procedimiento respectivo</t>
  </si>
  <si>
    <t>Solicitar a la Oficina Asesora de Planeación actualizar el procedimiento de la MEI y que ésta quede bajo el Proceso de Mejoramiento Integral y Continuo (MIC-03)</t>
  </si>
  <si>
    <t>Memorando radicado</t>
  </si>
  <si>
    <t>Subdirector Académic</t>
  </si>
  <si>
    <r>
      <rPr>
        <b/>
        <sz val="10"/>
        <color rgb="FF000000"/>
        <rFont val="Arial"/>
        <family val="2"/>
      </rPr>
      <t xml:space="preserve">26/01/2017: </t>
    </r>
    <r>
      <rPr>
        <sz val="10"/>
        <color rgb="FF000000"/>
        <rFont val="Arial"/>
        <family val="2"/>
      </rPr>
      <t>Nadia Aixa Pineda Sarmiento-Contratista OCI</t>
    </r>
  </si>
  <si>
    <t>Se remitió memorando a la OAP con la solicitud de actualización del procedimiento y que ésta quede bajo el Proceso de Dirección y Planeación (DIP-02)
01/07/2015: Se realizó el procedimiento de aplicación de la Metodología de Evaluación de Impacto. Se realizó solicitud a la OAP para su codificación y publicación en la página web</t>
  </si>
  <si>
    <t>Memorando remisorio a la OAP No. 001093 del 12 de mayo de 2015
01/07/2015: Formato de Solicitud de creación, modificación o anulación de documentos
Procedimiento de aplicación de la Metodología de Evaluación de Impacto</t>
  </si>
  <si>
    <t>12 de mayo de 2015
01 de Julio de 2015</t>
  </si>
  <si>
    <t>21/04/2015: La Oficina Asesora de Planeación, informa que no ha recibido ninguna comunicación al respecto, y revisando en DRIVE no se encuentra actualizado el procedimiento en ninguno de los procesos del Instituto.
10/06/2015: No se ha establecido actualización del procedimiento para que  ésta quede bajo el Proceso de Dirección y Planeación . Continua abierta
27/07/2015: Se verificó procedimiento  en link http://www.idep.edu.co/wp-content/uploads/2015/04/PRO-MIC-03-06-Aplicaci%C3%B3n-de-la-Metodolog%C3%ADa-de-Evaluaci%C3%B3n-de-Impacto.pdf,  que se adoptó el 30 de junio y quedó dentro del proceso de Mejoramiento Continuo con responsabilidadd e la Subdirección Académica. Se cierra acción.</t>
  </si>
  <si>
    <t>Memorando remisorio a la OAP No. 001093 del 12 de mayo de 2015</t>
  </si>
  <si>
    <t>21/04/2015: Nadia Aixa Pineda Sarmiento
Contratista OCI
0/06/2015: Diana Karina Ruiz Jefe OCI</t>
  </si>
  <si>
    <t>Se sugiere que dentro del formato de las fichas se renombre el ítem ALCANCE DEL PROYECTO, por ALCANDE DEL ESTUDIO, eso para dar más claridad en la ficha técnica, ya que la información corresponde a un estudio y/o estrategia y no a la ficha EBI de un proyecto</t>
  </si>
  <si>
    <t>El formato mantiene la estructura de la Ficha EBI y se requiere que se especifique alcance del estudio, diseño y/o estrategia</t>
  </si>
  <si>
    <t>Actualizar el formato y solicitar a la OAP la actualización del documento en la Maloca Aula SIG</t>
  </si>
  <si>
    <t>Formato actualizado</t>
  </si>
  <si>
    <t>18/04/2016: Se realizó la actualización de la ficha de estudio, diseño y estrategia y se solició la actualización ante la OAP</t>
  </si>
  <si>
    <t>FT-DIP-02-05</t>
  </si>
  <si>
    <t>Se verifica formato de ficha FT-DIP-02-05 con la nueva adecuación. Se cierra acción.</t>
  </si>
  <si>
    <t>http://www.idep.edu.co/?q=content/dip-02-proceso-de-direcci%C3%B3n-y-planeaci%C3%B3n#overlay-context=</t>
  </si>
  <si>
    <t>Formular Plan de acción para fortalecer el proceso de Mejoramiento Integral y Continuo que incluya actividades orientadas a la revisión y actualización del mapa de riesgos para la vigencia 2017.</t>
  </si>
  <si>
    <t>15/05/2016: Diana Karina Ruiz Jefe OCI</t>
  </si>
  <si>
    <t>Una vez revisados los indicadores, se encuentra duplicidad de éstos frente a los registrados en el proceso Dirección y Planeación que también  registra la medición para desarrollo de estudios, diseños y estrategias y aun así presenta  resultados distintos      (http://www.idep.edu.co/?q=content/indicadores-de-gesti%C3%B3n), ya que los procesos misionales vinculan tanto Bogotá humana y Bogotá mejor para todos y el proceso Dirección y Planeación no, razón por la cual deben ajustarse para definir  una medición única en el modelo de operación por procesos</t>
  </si>
  <si>
    <t>Los indicadores del proceso de Dirección y Planeación evidencian lo ejecutado en los planes  de adquisiciones y de acción en cuanto a actividades desarrolladas dentro de los procesos misionales. 
Igualmente, no existía un indicador para registrar los avances de las metas del PDD “Bogotá Mejor para Todos” en los indicadores misionales, por lo cual se adicionó esta información en los indicadores existentes y esta adición no se  realizó a los indicadores del DIP.</t>
  </si>
  <si>
    <t>Crear 3 indicadores en el proceso estudios, que permitan evidenciar el avance de los estudios de las líneas de investigación en los componentes uno y dos; igualmente un indicador que refleje el avance del estudio en el sistema de Seguimiento a la política educativa distrital en los contextos escolares</t>
  </si>
  <si>
    <t>Indicadores de Gestión</t>
  </si>
  <si>
    <t>Juliana Gutierrez</t>
  </si>
  <si>
    <t>Subdirector Académico y equipo Subdirección Académica</t>
  </si>
  <si>
    <t>http://www.idep.edu.co/sites/default/files/Indicadores_gestion_IDEP_seguimiento_diciembre_2016.pdf
http://www.idep.edu.co/sites/default/files/4IndicadorEstudios2016_IV_Trimestre2016.pdf</t>
  </si>
  <si>
    <t xml:space="preserve">Los indicadores de procesos están asociados a una meta proyecto de inversión y Plan de Desarrollo y no al avance del proceso misional como respuesta a la toma de decisiones por parte de la Dirección. </t>
  </si>
  <si>
    <t>Revisar los procesos misionales y ajustar los indicadores de gestión de acuerdo con las necesidades del proceso</t>
  </si>
  <si>
    <t>Indicadores de Gestión ajustados</t>
  </si>
  <si>
    <t>Firma de procedimiento Planeación de diseños y Ejecución de diseños y Elaboración y aprobación de procedimiento correspondiente a la Validación de Diseños.</t>
  </si>
  <si>
    <t>Firmar los procedimientos del Proceso de Diseños y elaborar los procedimientos correspondientes a la validación de diseños</t>
  </si>
  <si>
    <t>Sistema Integrado de Gestión-MALOCA AULASIG</t>
  </si>
  <si>
    <t>Paulo Alberto Molina Bolívar
Luis Arturo Forero</t>
  </si>
  <si>
    <t>Se entregó a la oficina asesora de planeación los documentos respectivos para aprobación de procedimientos a través del SIG, mediante  memorando 000014 del 14 enero de 2015 
01/07/2015: Se realizó el procedimiento de validación de los diseños y se realizó la solicitud a la OAP para su codificación y publicación.</t>
  </si>
  <si>
    <t>CR-DIS-05-01
PRO-DIS-05-01
PRO-DIS-05-02
01/07/2015: PRO-DIS-05-03
Se encuentra en el link: http://www.idep.edu.co/wp-content/uploads/2015/04/PRO-DIS-05-03-Validaci%C3%B3n-de-los-dise%C3%B1os.pdf</t>
  </si>
  <si>
    <t>30/04/2015
01/07/2015</t>
  </si>
  <si>
    <t>La OAP informa que no ha recibido los procedimeintos actualizados para ser normalizados a través del SIG
12/06/2015: No se ha realizado procedimiento de validación de los diseños.
27/07/2015: Se revisa link http://www.idep.edu.co/wp-content/uploads/2015/04/PRO-DIS-05-03-Validaci%C3%B3n-de-los-dise%C3%B1os.pdf con  aprobados el 25 de Junio de 2015. Se cierra acción</t>
  </si>
  <si>
    <t>Nadia Aixa Pineda Sarmiento
Contratista OCI
12/06/2015: Diana Ruiz Jefe OCI
27/07/2015: Diana Ruiz Jefe OCI</t>
  </si>
  <si>
    <t xml:space="preserve">Se recomienda realizar una mesa de socialización (Subdirección Académica, Supervisores, contratistas entre otros), para que sea conocido y manejo uniforme del documento "CONCEPTO DEL SUPERVISOR SOBRE EL INFORME DE AVANCE DEL CONTRATO "FT-GC-08-44 (Concepto de cumplimiento de actividades)", ya que es uno de los registros formales de la entrega a conformidad del producto asociado al Diseño. </t>
  </si>
  <si>
    <t xml:space="preserve">No se ha realizado la socialización del documento a todos los funcionarios y contratistas de la Subdirección Académica en especial los que se han vinculado recientemente. </t>
  </si>
  <si>
    <t>Realizar una jornada de socialización de los principales formatos de seguimiento de las actividades de los contratistas incluido el documento concepto del supervisor sobre el informe de avance del contrato (FT-GC-08-44)</t>
  </si>
  <si>
    <t>Acta de reunión  comité Académico</t>
  </si>
  <si>
    <t>Se realizó una reunión entre el Subdirector Académico, Profesional especializada 222-03 encargada de apoyar procesos de Gestión Documental y la Profesional especializada 222-03 encargada de los temas de planeación y los apoyos administrativos con el fin de socializar temas de gestión documental e instrumentos de planeación como lo son el PMR, indicadores, POA, fichas  e informe de gestión
11 de marzo de 2016: En Comité Académico se socializó sobre las diferencias entre la certificación de terminación y el acta de cierre del expediente contractual.</t>
  </si>
  <si>
    <t>Acta de reunión  27 de enero de 2016
Acta del Comité Académico de fecha 11 de marzo de 2016</t>
  </si>
  <si>
    <t>15/03/2016: Acción en Curso
1/08/2016: Se cierra por la gestion adelantada desde la subdirección académica  tanto en liquidación contractual como en certificados de terminación.  Se continuara con seguimiento en los comités de contratación.</t>
  </si>
  <si>
    <t>15/03/2016 Diana Karina Ruiz- Jefe OCI
1/08/2016: Diana Karina Ruiz- Jefe OCI</t>
  </si>
  <si>
    <t xml:space="preserve">Se recomienda tener en cuenta las siguientes observaciones para el ajuste del procedimientos del proceso Diseños:
Ampliar la explicación del concepto de diseño, ya que al ser ruta prospectiva de la misión del IDEP, requiere de unos referentes técnicos y metodológicos específicos, se sugiere establecerlo en los términos  de la política de operación registrada que menciona " definición y consolidación e marcos conceptuales y metodológicos; y es indicativo porque entrega orientaciones a los estudios y a las estrategias". Esto con el fin de mitigar riesgos asociados a la armonización de planes de desarrollo u otras actividades de empalme, así como incluir otras definiciones núcleo del proceso tales como componente, marco referencial, protocolo entre otras. </t>
  </si>
  <si>
    <t>No se han consolidado los documentos finales de los diseños de Escuela Currículo y Pedagogía y de Escuela Currículo y Pedagogía, que son la base para realizar el ajuste del procedimiento de diseños</t>
  </si>
  <si>
    <t>Realizar el ajuste del proceso de diseños ampliando su marco conceptual y metodológico</t>
  </si>
  <si>
    <t>Documentación del proceso Diseños actualizada</t>
  </si>
  <si>
    <t>18/04/2016: Se realizó la actualización de los procedimientos de planeación y ejecución  de los  Diseños ampliando el marco conceptual y se solicitó la actualización a la OAP</t>
  </si>
  <si>
    <t>PRO-DIS-05-01
PRO-DIS-05-02</t>
  </si>
  <si>
    <t>15/03/2016: Acción en Curso
15/05/2016: Se verifican procedimientos del vínculo: http://www.idep.edu.co/?q=content/dis-05-proceso-de-dise%C3%B1os#overlay-context=. Se cierra acción</t>
  </si>
  <si>
    <t>15/03/2016 Diana Karina Ruiz- Jefe OCI
15/05/2016:Diana Ruiz Jefe OCI</t>
  </si>
  <si>
    <t xml:space="preserve">Se recomienda establecer un mecanismo unificado de medición e indicadores de la ficha del diseño, ya que estos reportan su medición en distintos instrumentos con diferentes denominaciones. </t>
  </si>
  <si>
    <t xml:space="preserve">Cada responsable del diligenciamiento de las fichas de diseños formula sus propios indicadores, por lo que se hace necesario unificarlos con los que se reportan en el PMR de SHD. </t>
  </si>
  <si>
    <t>Realizar una jornada de capacitación para la formulación y seguimiento de los indicadores de la Subdirección Académica.</t>
  </si>
  <si>
    <t>Se realizó una reunión entre el Subdirector Académico, Profesional especializada 222-03 encargada de apoyar procesos de Gestión Documental y la Profesional especializada 222-03 encargada de los temas de planeación y los apoyos administrativos con el fin de socializar temas de gestión documental e instrumentos de planeación como lo son el PMR, indicadores, POA, fichas  e informe de gestión.
Junio 08 de 2016: Se realizó la actualización de la ficha para la formulación de los estudios, diseños y estrategias a la Versión 5 del formato FT- DIP-02-05, específicamente en el ítem 10 INDICADORES, y se informa que los indicadores asociados a la ejecución del estudio, diseño y estartegia   se encuentran relacionados en la batería de indicadores de gestión del Instituto, disponibles para su consulta en el sitio web institucional. Se realiza seguimiento a los indicadores de gestión trimestralmente. Al incluir este texto se evita la construcción de indicadores adicionales a los reportados en la bateria de indicadores que en la amyoría de casos no se les realiza un seguimiento periodico.</t>
  </si>
  <si>
    <t>Acta de reunión  27 de enero de 2016</t>
  </si>
  <si>
    <t>15/03/2016: Acción en Curso
15/05/2016: Acción en curso.
1/08/2016:  Se cierra por los ajustes realizados en las fichas de proyecto  702 de 2016. las de nuevo proyecto seran revisadas en segundo semestre.</t>
  </si>
  <si>
    <t>15/03/2016 Diana Karina Ruiz- Jefe OCI</t>
  </si>
  <si>
    <t>Crear 2 indicadores en el proceso de Diseño, uno que reporte el avance del Diseño del Componente 1 y otro que reporte el avance del Diseño del Componente 2</t>
  </si>
  <si>
    <t xml:space="preserve">07/04/2017
Para el seguimiento del último trimestre de la vigencia 2016, se crearon indicadores que reportan el seguimiento delos  Diseños:
- Avance anual del diseño del componente 2 Cualificación, investigación e
innovación docente: comunidades de saber y de práctica pedagógica
-Avance anual del diseño del componente 1 Seguimiento a la política educativa distrital en los contextos escolares
</t>
  </si>
  <si>
    <t>http://www.idep.edu.co/sites/default/files/Indicadores_gestion_IDEP_seguimiento_diciembre_2016.pdf
http://www.idep.edu.co/sites/default/files/5IndicadorDisenos2016_IV_Trimestre_2016.pdf</t>
  </si>
  <si>
    <t>Elaboración de Procedimientos correspondientes a Desarrollo de la Estrategia y Acciones de la Estrategia.</t>
  </si>
  <si>
    <t>Elaborar los procedimientos correspondientes a el Desarrollo y Acciones de la Estrategia.</t>
  </si>
  <si>
    <t xml:space="preserve">01/07/2015: Se realizó la modificación de la caracterización del proceso de las estrategias y se creo el procedimiento de identificación de acciones de la estrategia y proyección de la ejecución de la estrategia y se realizó la solicitud  de creación y modificación de documentos ante la OAP para su codificación y actualización en la página web. </t>
  </si>
  <si>
    <t>01/07/2015: http://www.idep.edu.co/wp-content/uploads/2015/04/CR-ETT-06-01CARACTERIZACION-ESTRATEGIAS1.pdf
http://www.idep.edu.co/wp-content/uploads/2015/04/PRO-ETT-06-01-IDENTIFICACION-DE-LAS-ACCIONES-DE-LAS-ESTRATEGIAS.pdf
http://www.idep.edu.co/wp-content/uploads/2015/04/PRO-ETT-06-03-PROYECCI%C3%93N-DE-LA-EJECUCI%C3%93N-DE-LA-ESTRATEGIA1.pdf</t>
  </si>
  <si>
    <t xml:space="preserve">01 de Julio de 2015 </t>
  </si>
  <si>
    <t>No se ha realizado la documentación asociada a la acción registrada.
27/07/2015: se revisan PRO-ETT-06-01 Identificación de las acciones de las estrategias
PRO-ETT-06-03 Proyección de la ejecución de la estrategia adoptados el 25 de junio de 2015</t>
  </si>
  <si>
    <t>En la operativización del modulo se evidencia que no se está cargando la información del tiempo de respuesta que tiene el funcionario a quien se le asigna la correspondencia recibida, así como tampoco se está enlazando en el sistema los radicados de correspondencia enviada que da respuesta a las solicitudes y demás comunicaciones ingresada por la correspondencia externa recibida.  Actividades éstas que deben implementarse a través del modulo de gestión documental-SIAFI, ya que garantizan la efectividad del control y trazabilidad que debe ejercer la entidad sobre las solicitudes de información, peticiones, quejas y/o reclamos interpuestos por la ciudadanía, órganos de control, entidades administrativas y demás partes interesadas.</t>
  </si>
  <si>
    <t>Existen comunicaciones que no presentan la refencia o asunto de respuesta a otra comunicación, por lo cual no se puede asociar al documento relacionado.</t>
  </si>
  <si>
    <t>Elaborar una circular con el objetivo de implementar la actividad de asignación de correspondencia, socializarlo y realizar el seguimiento de su implementación por parte de los funcionarios que de acuerdo a su competencia lo operativizan.</t>
  </si>
  <si>
    <t>Registro de capacitación</t>
  </si>
  <si>
    <t>Carlos Andres Prieto Olarte</t>
  </si>
  <si>
    <t>Subdirector Administrativo Financiero y de Control Disciplinario</t>
  </si>
  <si>
    <t>Se realiza cambio de responsable de la acción y se reprograma fecha de cierre
30-08-2015 No se hace necesario la emisión de Circular porque no se ha hecho entrega en el módulo SIAFI de lo correspondiente a asignación de correspondencia, se reitera la necesidad del cambio de responsable y por otra parte se está a la espera de la presentación del nuevo módulo de SIAFI actualizado.
24-11-2015  No se hace necesario la emisión de Circular hasta cuando el proveedor del sistema SIAFI haga entrega oficial de un módulo actualizado de gestión documental, que permita la asignación de correspondencia.  Se solicita el cambio de fecha de terminación de la acción dependiente de entrega del núevo módulo por parte del proveedor del sistema SIAFI. Se propone fecha de cierre 31 de diciembre de 2015.
31-12-2015  Se reitera que no se considera necesario la emisión de Circular hasta cuando el proveedor del sistema SIAFI haga entrega oficial de un módulo actualizado de gestión documental, que permita la asignación de correspondencia.  Se solicita el cambio de fecha de terminación de la acción dependiente de entrega del núevo módulo por parte del proveedor del sistema SIAFI. Se propone fecha de cierre 28 de febrero de 2015. Se solicita a la Ofcina Asesora de Planeación hacer los cambios pertinentes.
29-2-2016 Se reitera que no se considera necesario la emisión de Circular hasta cuando el proveedor del sistema SIAFI haga entrega oficial de un módulo actualizado de gestión documental, que permita la asignación de correspondencia.  Se solicita el cambio de fecha de terminación de la acción dependiente de entrega del núevo módulo por parte del proveedor del sistema SIAFI. Se propone fecha de cierre 28 de febrero de 2015. Se solicita a la Ofcina Asesora de Planeación hacer los cambios pertinentes.
30-4-2016 Se reitera que no se considera necesario la emisión de Circular hasta cuando el proveedor del sistema SIAFI haga entrega oficial de un módulo actualizado de gestión documental, que permita la asignación de correspondencia.   Se tiene programada la entrega del nuevo módulo el 13 de mayo de 2016 según información del supervisor del contrato.</t>
  </si>
  <si>
    <t>Diana Ruiz Jefe OCI</t>
  </si>
  <si>
    <t>Planilla de correspondencia de dirección.
Acta de Procesos y Procedimientos
Instructivo.
______________
Comunicación remitida a OAP solicitando la asignación correspòndencia.
24-11-2015  Comunicación enviada a la OAP Nº 2269
31-12-2015. Solicitud de cambio de fecha 
30-4-2016 Solicitud de cierre de la acción</t>
  </si>
  <si>
    <t>.XXXXX
16-7-2015
30-8-2015
34-11-2015
31-12-2015
29/02/2016
30-4-2016</t>
  </si>
  <si>
    <t>Una vez verificado en Google Drive el procedimiento "PRO-GD-07-03 
RECEPCIÓN Y DISTRIBUCIÓN DE 
CORRESPONDENCIA", aprobado el 15/07/2014, esta acción continua abierta dado que el módulo de SIAFI aún no opera al 100% (PUBLICADO EL 11/08/2014)
21/04/2015: No se evidencia avance, el proveedor del Sistema inició contrato el 16/04/2015
09/06/2015:  Se han enviado solicitudes a la OAP las modificaciones que se hacen necesarias para dar cumplimiento a esta acción.
31/07/2015: No se evidecian avances en la acción
16/04/2016: Continúa igual, el proveedor del Sistema 
02/10/2015: Se encuentra pendiente por parte de SIAFI la presentación del módulo actualizado
04/12/2015: Continua igual
22/01/2016: Continúa igual
14/03/2016: Continua Igual. 
16/05/2016: El proveedor del Sistema no ha entregado el módulo de correspondiencia actualizado. Continua abierta
04/08/2016: Revisado en SIAFI, se identifica que la correspondencia se encuentra asociada al documento relacionado.  Lo cual hace posible la trazabilidad de la misma.</t>
  </si>
  <si>
    <t>Ficha técnica anexa al contrato No. 142 de 2011.
El proveedor del Sistema, hizo  entrega del aplicativo SIAFI con los nuevos desarrollos del módulo de correspondencia, el cual entrará en étapa de prueba por parte de los funcionarios responsables una vez estos sean capacitados por parte del contratista.
09/06/2015: Correo electrónico y solicitud a Mesa de Ayuda.
04/08/2016: SIAFI módulo gestión documental</t>
  </si>
  <si>
    <t>Diana Karina Ruiz Perilla-Jefe OCI
Alix del Pilar Hurtado P. Técnico Operativo OCI
21/04/2015: Alix del Pilar Hurtado P.
09/06/2015: Alix del Pilar Hurtado P.
31/07/2015: Alix del Pilar Hurtado P.
02/10/20105: Alix del Pilar Hurtado P.
04/12/2015: Alix del Pilar Hurtado P.
22/01/2016: Alix del Pilar Hurtado P.
16/05/2016: Alix del Pilar Hurtado P.
04/08/2016: Alix del Pilar Hurtado P.</t>
  </si>
  <si>
    <t xml:space="preserve">A pesar de contar con el aplicativo Administrativo y Financiero SIAFI y su modulo de Gestión Documental, el cual entró en producción a partir de enero de 2012 se han venido presentando dificultades en la implementación de algunos atributos del aplicativo  lo que ha dificultado controlar la trazabilidad de algunos documentos. </t>
  </si>
  <si>
    <t>Falta de implementaciòn del aplicativo</t>
  </si>
  <si>
    <t xml:space="preserve">Se recomienda que en la próxima actualización de los procedimientos se tenga en cuenta registrar en la columna "Documento o Registro soporte de la actividad" todos y cada uno de los formatos asociados a cada actividad y que los mismos estén aprobados por el SIG. Entre ellos: PRO-ETT-06-03 "Proyección de la ejecución de la Estrategia"actividad 2, formatos FT-GD-07-11: Registro de asistencia a eventos y otras. </t>
  </si>
  <si>
    <t>Es necesario solicitar .al responsable la parametrización del aplicativo que permita el desarrollo y producción de la totalidad de los procesos requeridos para la gestión documental: producción, recepción, distribución, trámite, organización, consulta, conservación y disposición final.</t>
  </si>
  <si>
    <t xml:space="preserve">Se tienen y utilizan los formatos pero no todos estan incluidos dentro del proceso de estrategias. </t>
  </si>
  <si>
    <t>Realizar una revisión de todos los formatos que se utilizan dentro del proceso de estrategias e incluirlos en el AULA Maloca SIG</t>
  </si>
  <si>
    <t>Aplicativo en producciòn al 100%</t>
  </si>
  <si>
    <t>Luis Arturor Forero</t>
  </si>
  <si>
    <t>18/04/2016: Se realizó una revisión de la documentación soporte de las actividades  y se incluyeron en el Procedimiento de la ejecución de la estrategia. Se solicitó la modificación a la OAP</t>
  </si>
  <si>
    <t>PRO-ETT-06-03</t>
  </si>
  <si>
    <t>15/05/2016 Se verifica procedimiento en : http://www.idep.edu.co/sites/default/files/PRO-ETT-06-03%20Proyecci%C3%B3n%20de%20la%20ejecuci%C3%B3n%20de%20la%20estrategia%20v3.pdf#overlay-context=content/ett-06-proceso-de-estrategias%3Fq%3Dcontent/ett-06-proceso-de-estrategias. Se incluyeron formatos y gestión documental soporte. Se cierra acción.</t>
  </si>
  <si>
    <t xml:space="preserve">Es responsabilidad de la Oficina Asesora de Planeación la atención de la acción, estamos a la espera de la presentación del nuevo módulo de gestión documental.
30-8-2015 Se está a la espera de la entrega del nuevo módulo de SIAFI de Gestión Documental.
------------------------------
24-11-2015  El proveedor del sistema SIAFI no ha hecho entrega oficial de un módulo actualizado de gestión documental, que permita la asignación de correspondencia, entre otras funcionalidades nuevas.  Se solicita el cambio de fecha de terminación de la acción dependiente de entrega del nuevo módulo por parte del proveedor del sistema SIAFI. Se propone fecha de cierre 31 de diciembre de 2015.
------------------------------
31-12-2015  El proveedor del sistema SIAFI no ha hecho entrega oficial de un módulo actualizado de gestión documental, que permita la asignación de correspondencia, entre otras funcionalidades nuevas.  Se solicita el cambio de fecha de terminación de la acción dependiente de entrega del nuevo módulo por parte del proveedor del sistema SIAFI. Se propone fecha de cierre 28-2-2016.  Se solicita a la Ofcina Asesora de Planeación hacer los cambios pertinentes.
------------------------------
30-4-2016   El proveedor del sistema SIAFI no ha hecho entrega oficial de un módulo actualizado de gestión documental, que permita la asignación de correspondencia, entre otras funcionalidades nuevas.  No obstante el proveerdo hara presentación y entrega del nuevo módulo el 13-5-2016. De igual manera no se considera pertiente la acción hasta cuando no se evalúe el nuevo módulo. 
13-10-2016 Se esta adelantando una revisión entre la Oficina Asesora de Planeaciòn y los referentes técnicos, ya han habido entregas iniciales, sin embargo esta pendiente la realización de unos ajustes solicitados por la SAFyCD
</t>
  </si>
  <si>
    <t>Comunicación remitida a OAP solicitando la asignación correspòndencia.
30-8-2015
24-11-2015  Comunicación enviada a la OAP Nº 2269
31-12-2015. Solicitud de cambio de fecha 
29-2-2016 La oficina asesora de planeación no ha entregado el nuevo módulo de siafi en prueva, son dependientes de los desarrollos del proveedor.
30-4-2016 Cierre de la acción
13-10-2016  verificacion de justes realizados en el aplicativo SIAFI</t>
  </si>
  <si>
    <t>16/07/2015
30-8-2015
24-11-2015
31-12-2015
29-2-2016
30-4-2016
13-10-2016</t>
  </si>
  <si>
    <t>15/05/2016:  Diana Ruiz Jefe OCI</t>
  </si>
  <si>
    <t>Una vez revisados los indicadores, se encuentra duplicidad de éstos frente a los registrados en el proceso Dirección y Planeación que también  registra la medición para desarrollo de estudios, diseños y estrategias y aun así presenta  resultados distintos (http://www.idep.edu.co/?q=content/indicadores-de-gesti%C3%B3n), ya que los procesos misionales vinculan tanto Bogotá humana y Bogotá mejor para todos y el proceso Dirección y Planeación no, razón por la cual deben ajustarse para definir  una medición única en el modelo de operación por procesos</t>
  </si>
  <si>
    <t>Crear un indicador que refleje el avance de del estudio realizado en a  Estrategia de cualificación, investigación e innovación docente: comunidades de saber y de práctica pedagógica</t>
  </si>
  <si>
    <r>
      <t xml:space="preserve">Ficha técnica anexa al contrato No. 142 de 2011.
El proveedor del Sistema, hizo  entrega del aplicativo SIAFI con los nuevos desarrollos del módulo de correspondencia, el cual entrará en étapa de prueba por parte de los funcionarios responsables una vez estos sean capacitados por parte del contratista.
</t>
    </r>
    <r>
      <rPr>
        <b/>
        <sz val="10"/>
        <color rgb="FF000000"/>
        <rFont val="Arial"/>
        <family val="2"/>
      </rPr>
      <t>09/06/2015</t>
    </r>
    <r>
      <rPr>
        <sz val="10"/>
        <color rgb="FF000000"/>
        <rFont val="Arial"/>
        <family val="2"/>
      </rPr>
      <t xml:space="preserve">: Correo electrónico y solicitud a Mesa de Ayuda.
</t>
    </r>
    <r>
      <rPr>
        <b/>
        <sz val="10"/>
        <color rgb="FF000000"/>
        <rFont val="Arial"/>
        <family val="2"/>
      </rPr>
      <t>03/11/2016:</t>
    </r>
    <r>
      <rPr>
        <sz val="10"/>
        <color rgb="FF000000"/>
        <rFont val="Arial"/>
        <family val="2"/>
      </rPr>
      <t xml:space="preserve"> SIAFI - Módulo Gestión Documental </t>
    </r>
  </si>
  <si>
    <t xml:space="preserve">07/04/2017
Para el seguimiento del último trimestre de la vigencia 2016, se creó el indicador del proceso estrategias:
- Cantidad de estudios realizados de la Estrategia de cualificación, investigación e innovación docente: comunidades de saber y de práctica pedagógica
</t>
  </si>
  <si>
    <t>http://www.idep.edu.co/sites/default/files/Indicadores_gestion_IDEP_seguimiento_diciembre_2016.pdf
http://www.idep.edu.co/sites/default/files/6Indicador%20Estrategia_IV_Trimestre2016.pdf</t>
  </si>
  <si>
    <t>Subdirectora Académica</t>
  </si>
  <si>
    <t>La entidad no cuenta con tablas de retención documental aprobadas por las entidades competentes</t>
  </si>
  <si>
    <t>La acción y el hallazgo No. 1 no tienen relación.</t>
  </si>
  <si>
    <t>Actualizar la TRD y presentar a consejo distrital de archivos para su aprobación</t>
  </si>
  <si>
    <t>Envío de TRD al Archivo de Bogotá</t>
  </si>
  <si>
    <t>Fanny Cuesta</t>
  </si>
  <si>
    <t>Profesional Especializado 222-03</t>
  </si>
  <si>
    <t>24-11-2015 Se continua en proceso de desarrollo
31-1-2015  En el segundo semestre del 2015 se realizaron reuniones con las diferentes áreas para ajustar la TRD a los procesos actualizados del IDEP.  Actualmente la TRD se encuentra en ajustes finales para presentar al Consejo Distrital de Archivos el 30 de enero de 2016.
29-2-2016, Se cuenta con TRD actualizada y se encuentra en proceso de cambio de formato, se solicita cambio de fecha de cierre para el 30 de marzo de 2016.</t>
  </si>
  <si>
    <t>N/A
29-2-2016 Cambio de fecha</t>
  </si>
  <si>
    <t>24/11/2015
12/01/2016
29-2-2016</t>
  </si>
  <si>
    <t>22/01/2016: Las TRD se encuentran en proceso de ajustes para ser presentadas al Consejo Distrital de Archivo
14/03/2016: Se cierra condicional, teniendo en cuenta que con el informe de auditoria presentado en 21/01/2016, continua este hallazgo. La acción de mejora es reformulada en el consecutivo No. 12</t>
  </si>
  <si>
    <t>22/01/2016: Alix del Pilar Hurtado P.
14/03/2016: Alix del Pilar Hurtado P.</t>
  </si>
  <si>
    <t>No se evidencia el seguimiento de las actividades descritas en el Plan Vs. Registros de ejecución.  Dicho seguimiento de las actividades debe hacerse periódicamente.  De acuerdo a lo descrito en la actividad 5 del procedimiento  PRO-GD-07-01</t>
  </si>
  <si>
    <t>Se realiza seguimiento pero no se deja evidencia de ello</t>
  </si>
  <si>
    <t>En el informe trimestral de gestión, en el capítulo de Gestión Documental, se incluirá un informe sobre el avance del PGD cuando las actividades lo ameriten</t>
  </si>
  <si>
    <t>Informe de Gestión</t>
  </si>
  <si>
    <t>Fanny Yanet Cuesta Olivos</t>
  </si>
  <si>
    <t>30-4-2016.  En el Informe de gestión trimestras que el Grupo de Gestión Documental entrega a la SAFYCD se presentó el informe de avance del PGD (Programa de Gestión Documental), el cual fue entregado  a la Oficina Asesora de Planeación para su consolidación en el Informe de Gestión Institucional.
Se solicita cierre de la acción.</t>
  </si>
  <si>
    <t>30-04-2016. Informe de Gestión Institucional del Primer Trimestre de 2016</t>
  </si>
  <si>
    <t>14/03/2016: La oficina de control Interno realizará evaluación una vez se presente el informe de Gestión del primer trimestre de 2016.
16/05/2016: Revisado el Informe de Gestión del Primer trimestre 2016, se presenta el informe del estado del Programa de Gestión Documental, reportándose un 98% de cumplimiento.</t>
  </si>
  <si>
    <t>Informe de Gestión con corte 30/03/2016, publicado en la página web del IDEP
http://www.idep.edu.co/?q=node/41#overlay-context=</t>
  </si>
  <si>
    <t>14/03/2016 Alix del Pilar Hurtado P.
16/05/2016 Alix del Pilar Hurtado P.</t>
  </si>
  <si>
    <t>Realizado el seguimiento a la oportunidad de reporte de la información correspondiente en SIAFI (bitácora estados) a contratos, orden de aceptación de bienes, orden de aceptación de servicios, actas de liquidación, se evidencia que se están presentando registros con fechas anteriores a la fecha real (fecha del sistema).</t>
  </si>
  <si>
    <t>El sistema de información SIAFI tiene parametrizado en el campo de fecha la última modificación de cada documento relacionado, por lo cual quien crea una nueva acción, tendrá que actualizar la fecha  manualmente ,lo que evidencia diferencias entre la bitácora y los registros.</t>
  </si>
  <si>
    <t>Solicitar por parte del supervisor del contrato capacitaciones desarrolladas por el contratista para el manejo adecuado del sistema de información y el conocimiento de las funciones y parámetros de los módulos en operación.</t>
  </si>
  <si>
    <t>Plan de trabajo y cronograma entregado por el contratista</t>
  </si>
  <si>
    <t xml:space="preserve">Luz Mery Portela </t>
  </si>
  <si>
    <t xml:space="preserve">Oficina de Planeación y sistemas </t>
  </si>
  <si>
    <t>30/06/2015: Se programa con el contratista capacitación a todos los funcionarios del IDEP para el día 16 de julio de 2015 con el fin de fortalecer el correcto uso del sistema de información.
21/09/2015: El área de sistemas confirma que se tiene programada la capacitación para el mes de Octubre, por incumplimiento del contratista.
30/10/2015: El área de Sistemas indica que la capacitación para los funcionarios sobre el aplicativo SIAFI se realizará en el mes de diciembre una vez se termine con el proceso de migración a la nueva versión del aplicativo.
30/06/2016: La capacitación se realizó el 13/05/2016.</t>
  </si>
  <si>
    <t>La Tabla de Retención Documental formalmente aprobada en Diciembre de 2010, no corresponde al modelo de operación por procesos vigente</t>
  </si>
  <si>
    <t>El IDEP lleva tres años en el proceso de levantamiento de las TRD, las cuales fueron presentadas en dos ocaciones al Consejo Distrital de Archivos para su aprobación, pero el Consejo las ha devuelto por que la TRD presentada presenta áreas que no se encuentran dentro del organigrama del Instituto</t>
  </si>
  <si>
    <t>Ajustar las TRD de acuerdo a la solicitud del Consejo Distrital de Archivos</t>
  </si>
  <si>
    <t>TRD aprobada por el Comité Interno de Gestión Documental del IDEP</t>
  </si>
  <si>
    <t>Correo electrónico de programación de capacitación.
30/06/2016: Las planillas de asistencia a la capacitación reposan en el expediente del contrato No. 033 de 2015.</t>
  </si>
  <si>
    <t>30/10/2015
30/06/2016</t>
  </si>
  <si>
    <t>31/07/2015: Capacitación fue reprograma por parte del contratista para el 3 de agosto de 2015
30/09/2015: La capacitación fue reprogramada para octubre de 2015.
04/12/2015: No se se ha realizado la capacitación.
22/01/2016: Continúa igual  
15/03/2016: Continua pendiente la capacitación por parte del proveedor de SIAFI
16/05/2016: No presenta autoseguimiento al cumplimiento de esta acción
27/07/2016: Se realiza capacitación y se ha mejorado el registrod e acuerdo a seguimiento de liquidaciones y cert de terminacion en comites de contratación. Se cierra y se realizará revisión en auditoría 2016, para garantizar su sostenibilidad.</t>
  </si>
  <si>
    <t>N.A.</t>
  </si>
  <si>
    <t>Alix del Pilar Hurtado P.
31/07/2015: Alix del Pilar Hurtado P.
04/12/2015: Alix del Pilar Hurtado P.
22/01/2016: Alix del Pilar Hurtado P.
15/03/2016: Alix del Pilar Hurtado P.
27/07/2016 Diana Ruiz</t>
  </si>
  <si>
    <t>30-4-2016. El Comité Interno de Gestión Documental y archivo del IDEP, se reunió en el mes de marzo para la revisión de la TRD.
Se solicita cierre de la acción.</t>
  </si>
  <si>
    <t>Acta del comité Interno de Gestión Documental No.3 del 7 de abril de 2016.</t>
  </si>
  <si>
    <t>16/05/2016:  Las tablas de Retención Documental se ajustaron y  fueron presentadas y aprobadas por el Comité Interno de Gestión Documental  y Archivo en Comité del 7 de abril de 2016.</t>
  </si>
  <si>
    <t>Acta de reunión No.  2 del 7/04/2016  y TRD enviadas al correo electrónico de los líderes</t>
  </si>
  <si>
    <t>16/05/2016: Alix del Pilar Hurtado P.</t>
  </si>
  <si>
    <t>Presentar la TRD al Consejo Distrital de Archivos para suy convalidación.</t>
  </si>
  <si>
    <t>Comunicación oficial remitiendo la TRD al Consejo Distrital de Archivos</t>
  </si>
  <si>
    <t>30-4-2016. El Comité Interno de Gestión Documental y archivo del IDEP, se reunió en el mes de marzo para la revisión de la TRD, reunión en la cual se aprobó y se remitió al Consejo Distrital de Archivos para su convalidación.
Se solicita cierre de la acción.
30/06/2016.  El 29 de abril de 2016 a través de la comunicación con radicado IDEP 290, se entregó al Consejo Distrital de Archivos la TRD.
Se solicita cierre de la acción.</t>
  </si>
  <si>
    <t>Comunicación Externa No. 2090 de 2016.</t>
  </si>
  <si>
    <t>16/05/2016:  Una vez aprobadas  las TRD por el Comité Interno de Gestión Documental y Archivo, estas fueron radicadas al Consejo Distrital de Archivos para su revisión y aprobación.
Teniendo en cuenta que la fecha de finalización de esta accion es el 30/06/2016, la OCI realizará evaluación del estado de la acción en el próximo seguimiento.
1/08/2016: a la fecha se ha dado cumplimiento a la acción teniendo en cuenta que se envío la TRD para revisión del Consejo Distrital de Archivo.  Con circular No. 006 del 02/06/2016 emitida por la Dirección General del Instituto, se solicita se dé aplicación a estas por parte de todos los procesos. Se da cierre condicional a esta acción y en auditoria de la vigencia 2016 al proceso de Gestión Documental  se hará seguimiento a la validación por parte del CDA.</t>
  </si>
  <si>
    <t>Radicado No. 290 del 29/04/2016.
Circular Dirección General No. 06 del 02/06/2016</t>
  </si>
  <si>
    <t>16/05/2016: Alix del Pilar Hurtado P.
01/08/2016: Alix del Pilar Hurtado P.
01/08/2016: Alix del Pilar Hurtado P.</t>
  </si>
  <si>
    <t xml:space="preserve"> La Veeduría Distrital a partir de la revisión de los Estándares Mínimos de Calidad del proceso contractual, que hace parte integral de la metodología para la implementación del mapa de Riesgos de la Gestión Contractual,  realiza las siguientes recomendaciones a la entidad:
-Incluir en los procesos y procedimientos, documentos que permitan evidenciar el cumplimiento a las obligaciones posteriores a la liquidación de las que trata el Decreto 1082 de 2015.
 -Realizar procesos de capacitación a quienes participan en el proceso contractual respecto a los Acuerdos Comerciales y los requisitos documentales para cada modalidad de contratación. </t>
  </si>
  <si>
    <t>Debilidad en los procesos de capacitación respecto a los lineamientos de estudios de sector y acuerdos comerciales
No se encuentra estandarizada la constancia de cierre de contrato cuando existen bienes u obras en garantía</t>
  </si>
  <si>
    <t>Realizar una jornada de capacitación respecto a la aplicabilidad y lineamientos de estudios de sector y acuerdos comerciales</t>
  </si>
  <si>
    <t>Listado de Asistencia</t>
  </si>
  <si>
    <t>Nelba Faride Beltrán
Irma Chamorro Toquica</t>
  </si>
  <si>
    <t>Profesional especializado Talento Humano 
Jefe Oficina Asesora Jurídica</t>
  </si>
  <si>
    <t xml:space="preserve">La Oficina Asesora de Planeación realizó solicitud a la Veeeduría para la capacitación propuesta (Radicado No. 000719 del 01/09/2015). 
Según respuesta con radicado 001396 de fecha 21/09/2015 se recibe confirmación por parte de la Veeduría Distrital para dictar la capacitación en el mes de noviembre al equipo del IDEP sobre acuerdos comerciales y estudios de mercado. Queda pendiente por parte de Talento Humano coordinar el sitio y la fecha. 
30/10/2015: La capacitación se programa para el 10 de noviembre.
30/06/2016: Las planillas de asistencia a la capacitación reposan en el expediente del contrato No. 033 de 2015.11/10/2016 Se confirma capacitación por parte de la veeduría distrital para el jueves 13 de Octubre de 2016, con el fin de tratar los temas de: Estudios del Sector, Acuerdos Comerciales y Mapa de Riesgos. </t>
  </si>
  <si>
    <t>Radicado No. 001396
30/06/2016: Las planillas de asistencia a la capacitación reposan en el expediente del contrato No. 033 de 2015.11/10/2016 Respuesta a solicitud por parte de la veeduría distrital de fecha 05-10/16.</t>
  </si>
  <si>
    <t>21/09/2015
30/06/2016</t>
  </si>
  <si>
    <t>30/09/2015:  Se evaluará por parte de la Oficina de Control Interno, una vez se lleve a cabo la capacitación por parte de la Veeduría Distrital
04/12/2015: No se ha realizado la capacitación. Se reprogramará para la vigencia 2016.
22/01/2016: Continúa igual
15/02/2016: Se esta pendiente de la programación por parte de la Veeduría Distrital
16/05/2016: No presenta autoseguimiento al cumplimiento de esta acción
27/07/2016: La capacitacion referenciada no  corresponde a la accion, que se refiere a una impartida por Veeduria , q se encuentra pendiente en el marco del compromiso de desempñeo firmado con esta entidad. Continua abierta y vencida.3/11/2016: Se reaizó capacitación el 13/10/2016, Los temas trabajos fueron: a) Estudios del sector; b) Acuerdos comerciales; c) Mapa de riesgos- componente contractual. Asistieron: 25 funcionarios (contratistas y de planta)</t>
  </si>
  <si>
    <t>Lista de asistencia y carta de la Veeduría</t>
  </si>
  <si>
    <t>30/09/2015: Alix del Pilar Hurtado P.
09/12/2015: Alix del Pilar Hurtado P.
22/01/2016: Alix del Pilar Hurtado P.
15/03/2016: Alix del Pilar Hurtado P.
27/07/2016: Diana Ruiz Jefe OCI3/11/2016: Alix del Pilar Hurtado P.</t>
  </si>
  <si>
    <t>No se está dando cumplimiento a la generación de alertas para la entrega de tareas asignadas por parte del aplicativo SIAFI, dado que esta parametrización no se encuentra en funcionamiento)</t>
  </si>
  <si>
    <t>Para que el aplicativo SIAFI realice asignación y alertas de correspondencia, se tiene que contratar el desarrollo.  Acción que se encuentra analizando el área de sistema con los desarrolladores del software.</t>
  </si>
  <si>
    <t>Estandarizar en el proceso de gestión contractual el formato de constancia de cierre de contrato</t>
  </si>
  <si>
    <t>Actualizar el procedimiento PRO-GD--07-03 de acuerdo a las posibilidades que tiene el aplicativo automatizado de Correspondencia.</t>
  </si>
  <si>
    <t>Formato normalizado en SIG</t>
  </si>
  <si>
    <t>Irma Chamorro Toquica</t>
  </si>
  <si>
    <t>Sistema Integrado de Gestión</t>
  </si>
  <si>
    <t>MALOCA AULA SIG
PRO-GD-07-03</t>
  </si>
  <si>
    <t>Jefe Oficina Asesora Jurídica</t>
  </si>
  <si>
    <t>Mediante solicitud radicada el día 11 de septiembre de 2015 a la OAP, se crea el formato FT-GC-08-48 Certificación de cierre del expediente contractual.</t>
  </si>
  <si>
    <t>30/09/2015:  Se encuentra aprobado el formato FT-GC-08-48 Certificación de cierre del expediente contractual con fecha de aprobación del 11/09/2015, el cual fue socializado con circular No. 10 del 24/09/2015.
La Oficina de Control Interno, llevará a cabo seguimiento de su implementación, dentro del marco de la auditoria del Proceso de Gestión Contractual
04/12/2015: a la fecha no se observa que se este dando cumplimiento a la expedición del formato FT-GC-08-48 Certificación de cierre del expediente contractual.
22/01/2016: en informe de Auditoria del Proceso de Gestión Contractual realizado durante la vigencia 2015 se evidencia no se esta dando cumplimiento a la expedición del formato de cierre del expediente
14/03/2016: Se da cierre condicional, teniendo en cuenta que en la acción que corresponde al hallazgo No. 23, se llevará a cabo acción de mejora para este.</t>
  </si>
  <si>
    <t>Maloca Aula SIG
Circular 10 de 2015</t>
  </si>
  <si>
    <t>30/09/2015: Alix del Pilar Hurtado P.
04/12/2015: Alix del Pilar Hurtado P.
22/01/2016: Alix del Pilar Hurtado P.
15/03/2016: Alix del Pilar Hurtado P.</t>
  </si>
  <si>
    <r>
      <t xml:space="preserve">PRO-GD-07-03 Recepción y distribución de correspondienca
</t>
    </r>
    <r>
      <rPr>
        <b/>
        <sz val="10"/>
        <color rgb="FF000000"/>
        <rFont val="Arial"/>
        <family val="2"/>
      </rPr>
      <t xml:space="preserve">
03/11/2016:</t>
    </r>
    <r>
      <rPr>
        <sz val="10"/>
        <color rgb="FF000000"/>
        <rFont val="Arial"/>
        <family val="2"/>
      </rPr>
      <t xml:space="preserve"> SIAFI - Módulo Gestión Documental </t>
    </r>
  </si>
  <si>
    <t>Aunque se adoptó y socializó la Guía de Compras con Criterios Ambientales perteneciente al proceso de Gestión Contractual y  formulada en el marco de la implementación del PIGA; una vez revisados expedientes contractuales aplicables  para verificar su uso, esta no ha sido incorporada documentalmente (En estudios previos, oferta, etc. de suministro de combustibles, lubricantes y llantas para los vehículos, Suministro de papelería, útiles de escritorio y artículos de oficina y toners originales, suministro de repuestos nuevos, baterías parque automotor y  equipos de cómputo).</t>
  </si>
  <si>
    <t>En los estudios previos no estaba incorporado el contenido de la  Guía de Compras con Criterios Ambientales, teniendo en cuenta  que esta contempla unas obligaciones y compromisos de Ley a cargo del Contratista los cuales por esta naturaleza son propios del clausulado del contrato,  y no propiamente de los estudios previos que es un documento de planeación de una futura contratación.  Sin embargo, se considera la inclusión en el texto del estudio previo acapite de obligaciones generales del Contratista según sea el objeto a contratar.</t>
  </si>
  <si>
    <t>Actualizar el formato de los estudios previos de convocatorias públicas, en el sentido de incluir en el aparte de obligaciones generales a cargo del Contratista.</t>
  </si>
  <si>
    <t xml:space="preserve">Formato estudios previos:
- Minima Cuantía
- Convocatorias Públicas </t>
  </si>
  <si>
    <t>Irma Carmenza Chamorro Toquica</t>
  </si>
  <si>
    <t>Jefe de la OAJ</t>
  </si>
  <si>
    <t>02/03/2016 - Se incluyó en los estudios previos de Contratación Directa, Mínima Cuantía y Convocatorias Públicas, en el numeral "obligaciones generales del contratista", un numeral en el cual se indica que se deben incluir las obligaciones contempladas en la guía de criterios ambientales para para las compras y la gestión contractual que aplique según el objeto a contratar.
30/04/2016 - En los estudios previos de los Procesos No. 01  y 02 de 2016 -SA-SI,  para el suministro de insumos de impresión y los servicios de aseo y cafetería, respectivamente y en el Porceso No. 02 de MMA para el alquiler de las fotocopiadoras, se incluyeron las obligaciones contempladas en la guía de criterios ambientales para para las compras y la gestión contractual.</t>
  </si>
  <si>
    <t>No se evidencia el diligenciamiento del formato "FT-GD.07-03 Prestamo de Expedientes" lo que hace dificil cumplir con las actividades No. 3, 4 y 5 del procedimiento PRO-GD-07-06, lo que no permite control de los documentos</t>
  </si>
  <si>
    <t>El funcionario del Archivo Central del IDEP no esta aplicando el formato de prestamo que menciona el procedimiento PRO-GD-07-06</t>
  </si>
  <si>
    <t>Socializar e implementar el procedimiento "PRO-GD-07-06  y el formato "FT-GD.07-03 Prestamo de Expedientes" con el funcionario responsable del Archivo Central.</t>
  </si>
  <si>
    <t>Formato debidamente diligenciado de acuerdo a los requerimientos realizados al Archivo Central</t>
  </si>
  <si>
    <t>Carlos Andrés Prieto Olarte</t>
  </si>
  <si>
    <t>Subdirector, Administrativo, Financiero y de Control Disciplinario</t>
  </si>
  <si>
    <t>Formato FT-MIC-03-04 - “Solicitud de creación, modificación o anulación de documentos”, radicada en la OAP el 01/03/2016, solictando la actualización de los formatos.
Maloca AulaSIG.
30/04/2016 - Expedientes de los Procesos Relacionados.</t>
  </si>
  <si>
    <t>30-4-2016. Se realizó una reunión entre el Coordinador del SIGA, la profesional de Gestión documental y el Secretario encargado del Archivo Central donde se le informó sobre el procedimiento y el formato aprobado por el SIG para el préstamo de expedientes.
Se solicita cierre de la acción.
30/06/2016. Se cuenta con la planilla de préstamo de expedientes en el archivo de gestión de SAFYCD - Gestión documental y Atención al Usuario a cargo de Bethy Blanco.
Se solicita cierre de la acción.</t>
  </si>
  <si>
    <t>Acta de Trabajo del Grupo de Gestión Documental</t>
  </si>
  <si>
    <t>14/03/2016: Teniendo en cuenta que la fecha de cierre de esta acción es el 30 de marzo de 2016, la Oficina de Control Interno revisará los estudios previos y contratos suscritos para evaluar el cumplimiento de la acción.
16/05/2016: Se revisaron los estudios previos de los procesos mencionados en la autoevaluación, y se evidencia las obligaciones contempladas en la guía de criterios ambientales para las compras y la gestión contractual.</t>
  </si>
  <si>
    <t>Procesos publicados en SECOP</t>
  </si>
  <si>
    <t>16/05/2016: Teniendo en cuenta que no se ha evidenciado que el Formato de préstamo de expedientes se esta diligenciando  de acuerdo a los requerimientos realizados al Archivo Central, la Oficina de Control Interno realizará evaluación del cumplimiento de esta acción en el próximo seguimiento de plan de mejoramiento.
04/08/2016: Se cierra la acción teniendo en cuenta que cumple con la acción de mejora.  Se realizará seguimiento al cumplimiento de esta dentro del marco de la auditoria al Proceso de Gestión Documental de la vigencia 2016.</t>
  </si>
  <si>
    <t>14/03/2016: Alix del Pilar Hurtado P.
16/05/2016 Alix del Pilar Hurtado P.</t>
  </si>
  <si>
    <t>Expediente "Registro de préstamo de documentos de archivo central" Formato diligenciado del mes de junio de 2016</t>
  </si>
  <si>
    <t>16/05/2016: Alix del Pilar Hurtado P.
04/08/2016: Alix del Pilar Hurtado P.</t>
  </si>
  <si>
    <t>Se evidencia que el formato FT-GD-07-02 Tablas de Retención Documental por procesos, aprobado en el 20/02/2014, el cual se encuentra publicado en el SIG, no se esta implementando en el proceso de levantamiento de las TRD</t>
  </si>
  <si>
    <t>El Grupo de Gestión Documental se encuentra en proceso de levantamiento de las TRD y utilizó un formato que no incluía algunos apartes del formato.</t>
  </si>
  <si>
    <t>Presentar las TRD en el formato vigente "FT-GD-07-02 Tablas de Retención Documental por procesos" al Comité Interno de Archivos  para su aprobación</t>
  </si>
  <si>
    <t>30-4-2016. Se actualizó el formato de TRD de acuerdo a los lineamientos dados por el Archivo General de la Nación, el cual fue aplicado para el levantamiento, elaboración y presentación de las TRD del IDEP.
Se solicita cierre de la acción.</t>
  </si>
  <si>
    <t>MALOCA AULA SIG
MN-GD-07-02</t>
  </si>
  <si>
    <t>16/05/2016: Verificadas las TRD presentadas en Comité Interno de Gestión Documental y Archivo, se utilizó el formato  FT-GD-07-02, actualizado el 25/02/2016</t>
  </si>
  <si>
    <t>FT-GD-07-02 Tablas de Retención Documental
Maloca Aula SIG
http://www.idep.edu.co/?q=content/gd-07-proceso-de-gesti%C3%B3n-documental#overlay-context=</t>
  </si>
  <si>
    <t>De los años 2011, 2012, 2013 y 2014 se encuentran los siguientes contratos pendientes de trámite de  liquidación  o certificación de terminación,  la relación discriminada se encuentra en el Anexo_2:</t>
  </si>
  <si>
    <t>En algunos expedientes contractuales se encontraron las liquidaciones,  sin embargo no se había actualizado el estado en el sistema SIAFI, lo cual evidenciaba la no liquidación. De los demás expedientes que según la relación de SIAFI no se han liquidado, las áreas bajo los cuales estuvo la Supervisión deben continuar con la revisión de expedientes y la elaboración de la liquidación o certificación de terminación cuando hay pérdida de competencia para liquidar por la prescripción del término y de esta manera cerrar el expediente contractual y actualizar el estado en SIAFI.</t>
  </si>
  <si>
    <t>Continuar con la revisión de los expedientes en "estado en ejecución" en SIAFI, y determinar si hay documento de liquidación perfeccionado y reportarlo al sistema, o en su defecto elaborar la liquidación o la certificación de terminación del contrarto y subirlo al sistema y así cerrar el expediente.</t>
  </si>
  <si>
    <t>Expediente contractual (liquidación o certificación de terminación de contrato) 
Sistema SIAFI</t>
  </si>
  <si>
    <t>- Paulo Alberto Molina Bolívar
- Luz Mery Portela David</t>
  </si>
  <si>
    <t>- Subdirector Académico
- Jefe Oficina Asesora de Planeación</t>
  </si>
  <si>
    <t>No está siendo implementado por parte de los funcionarios responsables del Archivo de Gestión el formato FT-GD-07-19 Hoja de Control de Expedientes.</t>
  </si>
  <si>
    <t>Teniendo en cuenta que el formato fue aprobado en el mes de agosto de 2015, fue muy dificil su aplicación en los archivos dado que las carpetas ya tenían muchos documentos de los meses pasados para relacionar.</t>
  </si>
  <si>
    <t>Enviar una circular informando a los servidores(as) públicas del IDEP el uso del formato FT-GD-07-19 Hoja de control de expedientes  para los archivos de gestión.</t>
  </si>
  <si>
    <t>Circular</t>
  </si>
  <si>
    <t>30-4-2016. Se esta elaborando una circular con la difusión del formato FT-GD-07-19 Hoja de Control de Expediente.
30/06/2016.  A través de la Circular 006 de 2016 se divulgó la elaboración de la hoja de control para los expedients del IDEP.
Se solicita cierre de la acción</t>
  </si>
  <si>
    <t>16/05/2016:  Teniendo en cuenta que esta acción tiene fecha límite de cierre el 30/06/2016, la oficina de Control Interno llevará a cabo revisión de expedientes de archivo de gestión con el fin de verificar  la  implementación por parte de los funcionarios responsables  del formato FT-GD-07-19 Hoja de Control de Expediente.
04/08/2016: Con circular No. 006 del 02/06/2016 emitida por la Dirección General del Instituto, se divulgó la obligatoriedad de la implementación de la hoja de control, la cual se esta diligenciando por algunos funcionarios responsables del archivo de gestión. Esta acción se le da cierra condicional y en auditoria del proceso de Gestión Documental de la vigencia 2016, se hará seguimiento al cumplimiento de su implementación.</t>
  </si>
  <si>
    <t>Circular Dirección General No. 06 del 02/06/2016</t>
  </si>
  <si>
    <t>No se han definido políticas y procedimientos para la entrega y recibo de arhivos a cargo de los funcionarios y funcionarias responsables de los archivos de gestión, en caso de situaciones administrativas, tales como, traslados, remplazos, desvinculaciones, etc.</t>
  </si>
  <si>
    <t>El IDEP cuenta con un formato de paz y salvo en entrega de documentos, sin embargo no cuenta con el procedimiento</t>
  </si>
  <si>
    <t xml:space="preserve">Definir el procedimiento para la entrega y recibo de archivos de gestión en el IDEP en el Comité Interno de Archivos </t>
  </si>
  <si>
    <t>Acta del Comité Interno de Archivos donde se apruebe el procedimiento</t>
  </si>
  <si>
    <t>30-4-2016. Con el apoyo del Profesional del SIG del IDEP, se definió que en lugar del procedimiento se debia hacer un instructivo, el cual fue elaborado y esta en proceso de aprobación.
Se solicita cierre de la acción.
30/06/2016.  En Maloca Aula SIG se encuentra publicado el Instructivo para entrega de archivos por parte de los funcionarios del IDEP que dejan su cargo.
Se solicita cierre de la acción.</t>
  </si>
  <si>
    <t>MALOCA AULA SIG
IN-GD-07-01</t>
  </si>
  <si>
    <t xml:space="preserve">Sistema SIAFI
11-10/2016 Correos electronicos enviados el día 07 de Octubre de 2016.
12/01/2017 Correos electrónicos enviados el 26/12/2016. </t>
  </si>
  <si>
    <t>16/05/2016: Revisado en Maloca AulaSIG, no se evidencia el Instructivo al que se hace mención en el seguimiento por parte del Líder de Proceso, a la fecha no se encuentra publicado
04/08/2016: Con fecha de aprobación 29/04/2016 se aprobó y publicó en Maloca AulaSIG el instructivo para la entrega de archivo de gestión.  Esta acción se cierra de manera condicional y desde la auditoria al proceso de Gestión Documental de la vigencia 2016 se llevará a cabo seguimiento al cumplimiento del mismo.</t>
  </si>
  <si>
    <t>Maloca Aula Sig
http://www.idep.edu.co/?q=content/gd-07-proceso-de-gesti%C3%B3n-documental#overlay-context=
 IN-GD-07-01  INSTRUCTIVO PARA LA ENTREGA DE
ARCHIVOS DE GESTIÓN</t>
  </si>
  <si>
    <t>26/02/2016
30/06/2016</t>
  </si>
  <si>
    <t>Aprobar el procedimiento para la entrega y recibo de archivos de gestión en el IDEP en el SIG de la entidad</t>
  </si>
  <si>
    <t>30-4-2016. Con el apoyo del Profesional del SIG del IDEP, se definió que en lugar del procedimiento se debia hacer un instructivo, el cual fue elaborado y esta en proceso de aprobación.
Se solicita cierre de la acción.
30/06/2016.  En Maloca Aula SIG se encuentra publicado el Instructivo para entrega de archivos por parte de los funcionarios del IDEP que dejan su cargo.
Se solicita cierre de la acción.</t>
  </si>
  <si>
    <t xml:space="preserve">16/05/2016: Revisado en Maloca AulaSIG, no se evidencia el Instructivo al que se hace mención en el seguimiento por parte del Líder de Proceso, a la fecha no se encuentra publicado
04/08/2016: Con fecha de aprobación 29/04/2016 se aprobó y publicó en Maloca AulaSIG el instructivo para la entrega de archivo de gestión.  </t>
  </si>
  <si>
    <t>Aplicación formato "Cierre del expediente contractual": La Oficina Asesora Jurídica insistirá a través de memorando dirigido a todas las áreas, la aplicación de la circular No. 010 "Aplicación del formato Certificación de Cierre del Expediente Contractual" del 24 de septiembnre de 2015, y por ende la aplicación del formato para el cierre de los expedientes contractuales, en caso de que el contrato estuviese amparado con póliza de calidad de bienes vigente a la fecha de expedición del Decreto 1082 de 2015, es decir, 26 de mayo de 2015.</t>
  </si>
  <si>
    <t xml:space="preserve">- Memorando dirigido a las áreas 
- Expediente contractual (Póliza de garantía de calidad de bienes)
- Formato cierre del expediente contractual. </t>
  </si>
  <si>
    <t>Jefe OAJ
Subdirector SAFyCD
Subdirector SA
Jefe OAP</t>
  </si>
  <si>
    <t>Irma Carmenza Chamorro Toquica
Carlos Andrés Prieto Olarte
Paulo Alberto Molina Bolívar
Luz Mery Portela David</t>
  </si>
  <si>
    <t>26/02/2016 - La OAJ proyectó el memorando dirigido a los funcionarios para firma de la Directora, en el cual se solicita la aplicación del formato "Cierre del expediente contractual" y el mismo se radicó y envió por correo electrónico.
30/04/2016: La SAFyCD realizó el cierre de 3 expedientes contractuales de los contratos Nos. 045 de 2014, 122 de 2014 y 058 de 2015.
30/04/2016: OAP: Realizó el cierre del Contrato No. 101 de 2015
11 de marzo de 2016: En Comité Académico se socializó sobre las diferencias entre la certificación de terminación y el acta de cierre del expediente contractual, con el fin de identificar los contratos que estan sujetos al levantamiento del formato "Cierre del expediente Contrctual".</t>
  </si>
  <si>
    <t>Memorando con Radicado IDEP Internas No. 000279 de 26 de febrero de 2016.
30/04/2016: Expedientes de los contratos: 045 de 2014, 122 de 2014 , 058 de 2015 y 101 de 2015.
Acta del Comité Académico de fecha 11 de marzo de 2016.</t>
  </si>
  <si>
    <t>14/03/2016: Se verificó el envío del oficio en la que se solicita la aplicación del formato. La Oficina de Control Interno, realizará evaluación del cumplimiento de esta acción para el próximo corte de seguimiento.
16/05/2016: Teniendo en cuenta que el cierre de esta acción esta programado para el 30/06/2016, la Oficina de Control Interno realizará evaluación de cumplimiento con corte 30/06/2016.
27/07/2016: Se encuentra ya implementado este lineamiento de cierre del expediente contractual  y socializado en distintos espacios: Comites de contratacion, Comites directivos. Se cierra, y se revisara su sostenibilidad en auditoría del proceso 2016.</t>
  </si>
  <si>
    <t>Memornado Radicado No. 279 del 26/02/2016</t>
  </si>
  <si>
    <t>14/03/2016: Alix del Pilar Hurtado P.
16/05/2016 Alix del Pilar Hurtado P.
27/07/2016: Diana Ruiz Jefe OCI
27/07/2016: Diana Ruiz Jefe OCI</t>
  </si>
  <si>
    <t>Capacitación Acuerdos Comerciales: Se coordinará la reprogramación de la capacitación a los funcionarios del IDEP sobre "acuerdos comerciales" en la vigencia 2016 con la Veeduría Distrital y a través del área de Talento Humano del IDEP.</t>
  </si>
  <si>
    <t>Solicitud de capacitación a la Veeduría Distrital y desarrollo de la capacitación.</t>
  </si>
  <si>
    <t xml:space="preserve">Nelba Faride Beltrán </t>
  </si>
  <si>
    <t>Profesional de Talento Humano</t>
  </si>
  <si>
    <t xml:space="preserve">26/02/2016: No se ha programado la capacitación.
29/04/2016: El Subdirector AFyCD mediante correo electrónico dirigido a la Jefe de la OAJ, manifiesta que se encuentra en trámite la programación de la capacitación con la Veeduría.
30/06/2016: No se ha programado la capacitación.11/10/2016 Se confirma capacitación por parte de la veeduría distrital para el jueves 13 de Octubre de 2016, con el fin de tratar los temas de: Estudios del Sector, Acuerdos Comerciales y Mapa de Riesgos. </t>
  </si>
  <si>
    <t>Correo enviado por el SAFyCD a la Jefe de la OAJ de fecha 29/04/2016.11/10/2016 Respuesta a solicitud por parte de la veeduría distrital de fecha 05-10/16.</t>
  </si>
  <si>
    <t>30/04/2016
30/06/2016</t>
  </si>
  <si>
    <t>27/07/2016: No se ha realizado capacitacion. Continua Abierta.3/11/2016: Se reaizó capacitación el 13/10/2016, Los temas trabajos fueron: a) Estudios del sector; b) Acuerdos comerciales; c) Mapa de riesgos- componente contractual. Asistieron: 25 funcionarios (contratistas y de planta)</t>
  </si>
  <si>
    <t>Lista de asistencia de funcionarios</t>
  </si>
  <si>
    <t>27/07/2016: Diana Ruiz Jefe OCI3/11/2016: Alix del Pilar Hurtado P.</t>
  </si>
  <si>
    <t>Capacitación SIAFI: 
Dentro del nuevo contrato de soporte técnico se incluye una capacitación a funcionarios una vez se instale la nueva versión del sistema SIAFI.</t>
  </si>
  <si>
    <t>Actas de capacitación
Lista de asistencia</t>
  </si>
  <si>
    <t>Danny Villota</t>
  </si>
  <si>
    <t>Profesional Especializado Oficina Asesora de Planeación</t>
  </si>
  <si>
    <t>26/02/2016: No se ha programado la capacitación.
30/04/2016: La capacitación está programada para el jueves 12 de mayo de 2016.
30/06/2016: La capacitación se realizó el 13/05/2016.</t>
  </si>
  <si>
    <t>Expediente Contractual No. 033 de 2015 - IT GOP S.A.S a folio 150  se encuentra el Plan de trabajo propuesto por el contratista en donde se encuentra programada la capacitación.
En el expediente contractual a folios 159 a 162 se encuentran las planillas de asistencia a la capacitación.</t>
  </si>
  <si>
    <t>27/07/2016La capacitación se realizó el 13/05/2016, pero fue genérica, se cierra para los efectos genericos de esta acción pero se recomienda realizar une squema de entrenamiento sistemático y especifico por módulos. SE cierra</t>
  </si>
  <si>
    <t>27/07/2016: Diana Ruiz Jefe OCI</t>
  </si>
  <si>
    <t>Actualizar la carpeta con los documentos de la nueva delegación  de la supervisión y documentos que permitan ver el soporte técnico prestado por el contratista durante la ejecución del contrato.</t>
  </si>
  <si>
    <t>Expediente Contractual No. 033 de 2015 - IT-GOP S.A.S.</t>
  </si>
  <si>
    <t>Profesional Especializado 222-04</t>
  </si>
  <si>
    <t xml:space="preserve">26/02/2016 - LA OAJ procedió a revisar el expediente del contrato No. 033 de 2015 y encontró que la supervisión del contrato archivó la impresión de los correos electrónicos enviados al contratista en los cuales solicita soporte técnico con sus respectivas respuestas por parte del contratista.
En cuanto al cambio de supervisor, a folio 94 se encuentra archivado el memorando firmado por la Directora con el cual se delega al Ingeniero Danny Villota, Profesional Especializado de la OAP la supervisión del contrato en mención. Y a folio 95 reposa el acta de entrega de la supervisión, en la cual se refleja el estado de ejecución del contrato. </t>
  </si>
  <si>
    <t>Expediente Contractual No. 033 de 2015</t>
  </si>
  <si>
    <t>14/03/2016: Revisado el expediente contractual, se evidencia que se encuentran los documentos a que hace referencia este hallazgo</t>
  </si>
  <si>
    <t>Expediente contractual</t>
  </si>
  <si>
    <t>15/03/2016: Alix del Pilar Hurtado P.</t>
  </si>
  <si>
    <t>Cada 4 meses los jefes de área coordinarán la revisión del 30% de los contratos a su cargo, verificando tres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manuela de archivo y correspondencia institucional. Para lo anterior se levantará un acta y/o informe con comentarios y sugerencias el cual será socilizado en el comité de contratación y reportado a la OAJ a más tardar la cuarta semana del mes correspondiente, para su consolidación en el seguimiento al Plan de Mejoramiento de la Gestión Contractual.
A continuación se presenta el cronograma establecido para la revisión y seguimiento a la supervisión de contratos:
marzo: Subdirección Académica
abril: Subdirección Administrativa
mayo: Oficina Asesora de Planeación
junio: Oficina Asesora Jurídica
julio: Subdirección Académica
agosto: Subdirección Administrativa
septiembre: Oficina Asesora de Planeación
octubre: Oficina Asesora Jurídica</t>
  </si>
  <si>
    <t>Expedientes Contractuales revisados</t>
  </si>
  <si>
    <t>Todos los supervisores de contratos</t>
  </si>
  <si>
    <t>Subdirectores, Asesores y profesionales</t>
  </si>
  <si>
    <t>30/04/2016
30/06/2016
27/07/2016
13/01/2017</t>
  </si>
  <si>
    <t>En el contrato 70 de 2015 con la EMPRESA DE TELECOMUNICACIONES DE BOGOTA S.A.  E.S.P se presenta lo siguiente:
- Se identifica que el contrato fue suscrito el 29/05/2015 y la póliza fue aprobada con fecha 16/06/2015, Incumpliendo la cláusula novena.- parágrafo primero: … dentro de los tres (3) días hábiles siguientes a la suscripción del contrato…"
- A folio 136 se encuentra certificado de supervisión de fecha 30/07/2015 en el cual no se específica el periodo certificado, igualmente se reporta un Número de CDP y RP que no corresponde a este contrato
- No se observa  el acta de inicio que se estipula en el contrato.
- El cambio de supervisión se formalizó el día 2 de Julio de 2015, mas sin embargo no se cumplió con el PARAGRAFO PRIMERO – CAMBIO DE SUPERVISOR…
- Se presentan diferencias en la liquidación de los pagos en el memorando de autorización y en la certificación de supervisión (ver cuadro" Estado de Contrato 70_2015 ETB" (Folios 142 y 149 del expediente contractual).</t>
  </si>
  <si>
    <t>Aprobación de la Póliza: El acto de aprobación de la póliza se expide por la OAJ una vez el contratista presenta la póliza de cumplimiento exigida en el texto del contrato, sin embargo tratándose de una entidad pública, es razonable que la presentación se realice en un termino superior a los tres días hábiles establecidos en el contrato, dado que se tiene que prever el presupuesto para la constitución y pago de la prima a la aseguradora, lo cual implica un trámite administrativo y financiero al interior de la entidad. No obstante,  es de resaltar que la vigencia de la póliza ampara el contrato desde la fecha de suscripción.- Certificado de supervisión (AOP)
-  Acta de inicio: 
Por llevar una carpeta de gestión se han traspapelado algunos documentos que deben ir en la carpeta del contrato.
- Cambio de Supervisión: 
Por llevar una carpeta de gestión se han traspapelado algunos documentos que deben ir en la carpeta del contrato.
- Pagos 
La sobrecarga laboral lleva a que se cometan errores en los formatos que se deben diligenciar.</t>
  </si>
  <si>
    <t xml:space="preserve">Aprobación de la Póliza: Cuando la naturaleza jurídica del contratista sea una entidad pública, en la minuta del contrato se determinará diez (10) días hábiles para la presentación de la póliza, desde la fecha de suscripción,  previendo el trámite presupuestal para la obtención de recursos correspondientes a la constitución y pago de la prima de la póliza.  
Cada vez que se suscriba un contrato la OAJ realizará el  seguimiento  sobre el cumplimiento de la presentación de la póliza por parte del contratista, y de ser necesario lo requerirá ante su inobservancia. </t>
  </si>
  <si>
    <t>Minuta del contrato</t>
  </si>
  <si>
    <r>
      <t xml:space="preserve">02/03/2016: A corte 29/02/2016 se han celebrado 17 contratos, de los cuales 13 contemplan la cláusula de garantías. Los 13 contratistas presentaron póliza dentro de los 3 días hábiles siguientes a la firma del contrato, sin embargo, en un caso la misma se aprobó hasta el 5 día hábil, porque el contratista tuvo que ampliar la vigencia de las garantías. La OAJ requirió dos veces al contratista al 2 y 4 día hábil para que presentara los ajustes solicitados.
30/06/2016: Durante los meses de abril a junio se han celebrado 12 contratos y 3 convenios. De los 12 contratos celebrados, la totalidad de contratistas  cumplieron con la entrega de la póliza dentro de los 3 siguientes días a la suscripción del contrato, sin embargo, la poliza del contrat No. 023 de 2016 se aprobó hasta el 6 día hábil porque fue necesario que el contrarista ampliara las vigecias de las garantías.
</t>
    </r>
    <r>
      <rPr>
        <b/>
        <sz val="11"/>
        <rFont val="Calibri"/>
        <family val="2"/>
      </rPr>
      <t xml:space="preserve">01/13/2017: </t>
    </r>
    <r>
      <rPr>
        <sz val="11"/>
        <rFont val="Calibri"/>
        <family val="2"/>
      </rPr>
      <t>Durante los meses de julio a octubre de 2016 se celebraron 76 contratos; De los 76 celebrados 71 cumplieron con la entrega de la póliza de cumplimiento dentro de los 3 días siguientes a la suscripción del contrato, los restantes no presentaron la póliza dentro del tiempo estipulado debido a modificaciones de dichas garantías.
De igual manera durante los meses de noviembre a diciembre de 2016, se celebraron 22 contratos, de los 22 contratos 12 cumplieron con la entrega de la póliza de cumplimiento dentro de los 3 días siguientes a la suscripción del contrato, los restantes fueron presentados a los 4 días siguientes.</t>
    </r>
  </si>
  <si>
    <r>
      <t>Expedientes de los Contratos 1, 2, 7 al 17.
Expediente No. 12 a folios 88 y 89 - Impresión de los correos enviados al contratista.</t>
    </r>
    <r>
      <rPr>
        <sz val="11"/>
        <rFont val="Calibri"/>
        <family val="2"/>
      </rPr>
      <t>Expedientes contractuales 33 al 109 de 2016.</t>
    </r>
    <r>
      <rPr>
        <b/>
        <sz val="11"/>
        <rFont val="Calibri"/>
        <family val="2"/>
      </rPr>
      <t xml:space="preserve">
</t>
    </r>
    <r>
      <rPr>
        <sz val="11"/>
        <rFont val="Calibri"/>
        <family val="2"/>
      </rPr>
      <t xml:space="preserve">Expedientes contractuales del 109 al 130. </t>
    </r>
  </si>
  <si>
    <t>02/03/2016
30/06/2016
01/13/2017</t>
  </si>
  <si>
    <r>
      <t xml:space="preserve">27/01/2017:  </t>
    </r>
    <r>
      <rPr>
        <sz val="10"/>
        <color rgb="FF000000"/>
        <rFont val="Arial"/>
        <family val="2"/>
      </rPr>
      <t>Teniendo en cuenta el informe de seguimiento a la publicación en SECOP de los contratos suscritos durante la vigencia 2016, se evidencia que se dió cumplimiento al término para la entrega de la póliza de los contratos y/o convenios suscritos durante la vigencia.</t>
    </r>
  </si>
  <si>
    <t>Informe de seguimiento a la publicación en SECOP</t>
  </si>
  <si>
    <r>
      <t xml:space="preserve">27/01/2017: </t>
    </r>
    <r>
      <rPr>
        <sz val="10"/>
        <color rgb="FF000000"/>
        <rFont val="Arial"/>
        <family val="2"/>
      </rPr>
      <t>Alix del Pilar Hurtado P.</t>
    </r>
  </si>
  <si>
    <t>Del contrato 6 de 2015 (NELBA FARIDE BELTRAN BELTRÁN - Cesión - LISSET ANDREA PEÑA CARDENAS)¸se encuentra lo siguiente: 
- No se identifica el formato “FT-GC-08-18 Solicitud de modificación contractual” en los documentos presentados para la cesión del contrato.</t>
  </si>
  <si>
    <t xml:space="preserve">La cesión del contrato No. 006 de 2015, se tramitó con fundamento en las razones expuestas en los memorandos que soportaron la solicitud de modificación, firmados por la ordenadora del gasto y el supervisor del contrato, cuyo contenido corresponde con la información que exige el formato "solicitud de modificación contractual".  </t>
  </si>
  <si>
    <t>Incluir en los formatos "FT-GC-08-25 y  FT-GC-08-31" listas de chequeo los documentos exigidos para el trámite de las modificaciones contractuales.</t>
  </si>
  <si>
    <t>- Formatos listas de chequeo publicadas en Maloca Aula SIG</t>
  </si>
  <si>
    <t>01/03/2016 - La OAJ procedió a actualizar las listas de chequeo e incuyó un apartado en donde se indican los documentos que se requieren para las diferentes modificaciones contractuales.</t>
  </si>
  <si>
    <t>Formato FT-MIC-03-04 - “Solicitud de creación, modificación o anulación de documentos”, radicada en la OAP el 01/03/2016, solictando la actualización de los formatos.</t>
  </si>
  <si>
    <t>15/03/2016: Teniendo en cuenta la fecha de vencimiento de esta acción, la Oficina de Control Interno realizará evaluación a su cumplimiento en el próximo corte de seguimiento.
16/05/2016:  Se revisa en Maloca Aula SIG el FT-GC-08-25 LISTA DE CHEQUEO MODALIDAD DE SELECCIÓN: CONTRATACIÓN DIRECTA, en donde se evidencia que se indican cada uno de los documentos que deben hacer parte de las modificaciones contratuales.
Igualmente se revisa FT-GC-08-31 LISTA DE CHEQUEO  CONVOCATORIAS PÚBLICAS 01/03/2016</t>
  </si>
  <si>
    <t>Maloca Aula SIG
 - FT-GC-08-25 LISTA DE CHEQUEO MODALIDAD DE SELECCIÓN: CONTRATACIÓN  IRECTA
Fecha de aprobación Versión 5: 01/03/2016
 - FT-GC-08-31 LISTA DE CHEQUEO  CONVOCATORIAS PÚBLICAS 01/03/2016</t>
  </si>
  <si>
    <t>15/03/2016: Alix del Pilar Hurtado P.
16/05/2016 Alix del Pilar Hurtado P.</t>
  </si>
  <si>
    <t>Del contrato 11 de 2015 (JANELEENE MELISSA LÓPEZ CELY – Cesión - NINI DAHYANA IDARRAGA GARAY), se observa:
1) A folio 1, se encuentra solicitud de contratación sin radicar y sin recibido de la Oficina Asesora Jurídica
2) A folios: 62, 76, 90, 177, la contratista hace mención en los oficios de radicación del informe de actividades que corresponden al “cuarto pago”
3) a folio 97 se encuentra certificado de supervisión en el cual el periodo certificado o facturado es del 10/04 al 20/05/2015, el cual no corresponde a la mensualidad acordada en el contrato y al reportado por la contratista y al reportado en el concepto del supervisor que reposa a folio 98.
4) A folio 229 en el informe de avance que suscribe la contratista, hace referencia al No. del desembolso como el "siete (7)", siendo realmente el Octavo (8)
5) a folio 253 se encuentra certificado de supervisión el cual el periodo facturado no corresponde al reportado por la contratista y el concepto del supervisor.</t>
  </si>
  <si>
    <t>Memorando solicitud de contratación: En el memorando de solicitud de contratación dirigido a la OAJ no se evidencia el radicado o la firma de recibo en esta dependencia.
Informes de actividades: (SA): Faltó control en la verificación de la información reportada por la contratista.
Certificado de supervisión: (SA): Faltó control en la verificación de la información reportada por la contratista.</t>
  </si>
  <si>
    <t>Memorando de solicitud de la contratación: El funcionario que recibe los documentos precontractuales, debe verificar que el memorando de solicitud de contratación esté radicado en SIAFI y debe dejar constancia del recibido (visarlo registrando fecha y hora).</t>
  </si>
  <si>
    <t>Expedientes contractuales (Memorando de solicitud de contratación).</t>
  </si>
  <si>
    <r>
      <t xml:space="preserve">01/03/2016: A corte 29/02/2016 se han celebrado 17 contratos y en la totalidad de expedientes se encuentra el memorando "Solicitud de Contratación" radicada en el Sistema SIAFI y con la firma del funcionario de la OAJ que recibió los documentos.
30/06/2016: Durante los meses de marzo a junio se han celebrado 12 contratos y 3 convenios interadministrativos, estos en su totalidad cuentan con el memorando de solicitud de contratación firmado por la ordenadora del gasto, radicados en el sistema SIAFI y firmados por el funcionario que recibió los documentos en la OAJ.
</t>
    </r>
    <r>
      <rPr>
        <b/>
        <sz val="11"/>
        <rFont val="Calibri"/>
        <family val="2"/>
      </rPr>
      <t xml:space="preserve">13/01/2017 </t>
    </r>
    <r>
      <rPr>
        <sz val="11"/>
        <rFont val="Calibri"/>
        <family val="2"/>
      </rPr>
      <t>Durante los meses de julio a octubre de 2016 se celebraron 76 contratos; estos en su totalidad cuentan con el memorando de solicitud de contratación firmado por la ordenadora del gasto, radicados en el sistema SIAFI y firmados por el funcionario que recibió los documentos en la OAJ.
 De igual manera durante los meses de noviembre a diciembre de 2016 se celebraron 22 contratos,  estos en su totalidad cuentan con el memorando de solicitud de contratación firmado por la ordenadora del gasto, radicados en el sistema SIAFI y firmados por el funcionario que recibió los documentos en la OAJ.</t>
    </r>
  </si>
  <si>
    <t xml:space="preserve">Expedientes de los contratos 1 al 17.
Expedientes contractuales </t>
  </si>
  <si>
    <t>01/03/2016
30/06/2016
13/01/2017</t>
  </si>
  <si>
    <r>
      <t>27/01/2017</t>
    </r>
    <r>
      <rPr>
        <sz val="10"/>
        <color rgb="FF000000"/>
        <rFont val="Arial"/>
        <family val="2"/>
      </rPr>
      <t>: Revisados aleatoriamente expedientes de los contratos suscritos durante la vigencia 2016, se evidencia que se encuentra el memorando de solicitud de contratación firmado por la ordenadora del gasto, radicados en el sistema SIAFI y firmados por el funcionario que recibió los documentos en la OAJ.</t>
    </r>
  </si>
  <si>
    <t>Expedientes contractuales vigencia 2016</t>
  </si>
  <si>
    <r>
      <t xml:space="preserve">27/01/2017: </t>
    </r>
    <r>
      <rPr>
        <sz val="10"/>
        <color rgb="FF000000"/>
        <rFont val="Arial"/>
        <family val="2"/>
      </rPr>
      <t>Alix del Pilar Hurtado P.</t>
    </r>
  </si>
  <si>
    <t>Del contrato  68  de 2015 con UNVIERSIDAD DISTRITAL FRANCISO JOSÉ DE CALDAS, se observa:
En el primer desembolso (folios 177 al 181), no se evidencia el concepto de supervisión y revisado en SIAFI este documento no fue anexado como soporte al pago correspondiente.</t>
  </si>
  <si>
    <t>Se tenía el documento pero no se legajó oportunamente en la carpeta.</t>
  </si>
  <si>
    <r>
      <rPr>
        <b/>
        <sz val="10"/>
        <color rgb="FF000000"/>
        <rFont val="Arial"/>
        <family val="2"/>
      </rPr>
      <t xml:space="preserve">16/05/2016: </t>
    </r>
    <r>
      <rPr>
        <sz val="10"/>
        <color rgb="FF000000"/>
        <rFont val="Arial"/>
        <family val="2"/>
      </rPr>
      <t xml:space="preserve">Alix del Pilar Hurtado P.3/11/2016: Alix del Pilar Hurtado P.
</t>
    </r>
    <r>
      <rPr>
        <b/>
        <sz val="10"/>
        <color rgb="FF000000"/>
        <rFont val="Arial"/>
        <family val="2"/>
      </rPr>
      <t>27/01/2017:</t>
    </r>
    <r>
      <rPr>
        <sz val="10"/>
        <color rgb="FF000000"/>
        <rFont val="Arial"/>
        <family val="2"/>
      </rPr>
      <t xml:space="preserve"> Alix del Pilar Hurtado P.</t>
    </r>
  </si>
  <si>
    <t>En 3 de los 12 contratos de la muestra revisada, se supera el periodo establecido para la presentación de la póliza, incumpliendo la Cláusula Novena de los contratos  Parágrafo Noveno  Constitución de la Garantía única.</t>
  </si>
  <si>
    <t xml:space="preserve">De los tres contratos auditados,  cuya fecha de presentación  de la póliza supera los tres (3)  establecidos en el contratos  se debe establecer los siguiente: 
1. ETB:  tratándose de una entidad pública, es razonable que la presentación se realice en un término superior a los tres días hábiles establecidos en el contrato, dado que se tiene que prever el presupuesto para la constitución y pago de la prima a la aseguradora, lo cual implica un trámite administrativo y financiero al interior de la entidad. No obstante,  es de resaltar que la vigencia de la póliza ampara el contrato desde la fecha de suscripción.
2. IT GOP S.A.S.:   pasados los tres días de rigor, el contratista fue requerido para la presentación de la póliza, posterior a su presentación, debió ser ajustada por los datos de vigencia. Todo lo anterior, implicó que se sumara 13 días  para que se aprobara la póliza. 
3. U. CAFAM.   los tres días para la presentación de la póliza  coincidieron con la entrada de la semana santa, y como el contratista es una universidad, hay cese de actividades  en este semana, razón por la cual la presentación de la póliza  se realizó el primer día hábil luego de semana santa, es decir  4 días hábiles posteriores a la suscripción del contrato. </t>
  </si>
  <si>
    <t>Cuando la naturaleza jurídica del contratista sea una entidad pública, en la minuta del contrato se determinará diez (10) días hábiles para la presentación de la póliza, desde la fecha de suscripción,  previendo el trámite presupuestal para la obtención de recursos correspondientes a la constitución y pago de la prima de la póliza.  
Cada vez que se suscriba un contrato la OAJ realizará el  seguimiento  sobre el cumplimiento de la presentación de la póliza por parte del contratista, y de ser necesario lo requerirá ante su inobservancia.</t>
  </si>
  <si>
    <r>
      <t xml:space="preserve">26/02/2016: A corte 25/02/2016 se han celebrado 12 contratos y en todos el contratista ha presentado la póliza dentro de los 3 días hábiles siguientes a la firma del contrato.
30/06/2016: Durante los meses de abril a junio se han celebrado 12 contratos y 3 convenios. De los 12 contratos celebrados, la totalidad de contratistas  cumplieron con la entrega de la póliza dentro de los 3 siguientes días a la suscripción del contrato, sin embargo, la poliza del contrat No. 023 de 2016 se aprobó hasta el 6 día hábil porque fue necesario que el contrarista ampliara las vigecias de las garantías.
</t>
    </r>
    <r>
      <rPr>
        <b/>
        <sz val="11"/>
        <rFont val="Calibri"/>
        <family val="2"/>
      </rPr>
      <t xml:space="preserve">01/13/2017: </t>
    </r>
    <r>
      <rPr>
        <sz val="11"/>
        <rFont val="Calibri"/>
        <family val="2"/>
      </rPr>
      <t xml:space="preserve">Durante los meses de julio a octubre de 2016 se celebraron 76 contratos; De los 76 celebrados 71 cumplieron con la entrega de la póliza de cumplimiento dentro de los 3 días siguientes a la suscripción del contrato, los restantes en su mayoría no presentaron la póliza dentro del tiempo estipulado debido a modificaciones de dichas garantías.
De igual manera durante los meses de noviembre a diciembre de 2016, se celebraron 22 contratos, de los 22 contratos 12 cumplieron con la entrega de la póliza de cumplimiento dentro de los 3 días siguientes a la suscripción del contrato, los restantes en su mayoría fueron presentados a los 4 días hábiles.  </t>
    </r>
  </si>
  <si>
    <t>Expedientes de los 12 contratos celebrados en el mes de febrero la vigencia 2016.</t>
  </si>
  <si>
    <r>
      <t xml:space="preserve">27/01/2017:  </t>
    </r>
    <r>
      <rPr>
        <sz val="10"/>
        <color rgb="FF000000"/>
        <rFont val="Arial"/>
        <family val="2"/>
      </rPr>
      <t>Teniendo en cuenta el informe de seguimiento a la publicación en SECOP de los contratos suscritos durante la vigencia 2016, se evidencia que se dió cumplimiento al término para la entrega de la póliza de los contratos y/o convenios suscritos durante la vigencia.</t>
    </r>
  </si>
  <si>
    <r>
      <t xml:space="preserve">27/01/2017: </t>
    </r>
    <r>
      <rPr>
        <sz val="10"/>
        <color rgb="FF000000"/>
        <rFont val="Arial"/>
        <family val="2"/>
      </rPr>
      <t>Alix del Pilar Hurtado P.</t>
    </r>
  </si>
  <si>
    <t>Se recomienda actualizar la caracterización y los procedimientos del proceso de Gestión Contractual que se encuentran aprobados a la fecha, debido a que se encuentra desactualizada el punto 4. Base legal, por ejemplo: 
1) Registra Resolución interna 082 de 2011 y/o Resolución 077 de 2014,  Manual de Contratación (a la fecha se encuentra actualizado el Manual con la  Resolución 166 de 2015)
2) Igualmente, no se encuentran registrados las siguientes normas, las cuales se encuentran en la caracterización del proceso:
• Decreto ley  019 de 2012 ; "Por el cual se dictan normas para suprimir o reformar regulaciones, procedimientos y trámites innecesarios existentes en la Administración Pública"
• Decreto Reglamentario 1082 de 2015</t>
  </si>
  <si>
    <t>La Oficina Asesora Jurídica realizó en primera instancia el ajuste y actualización de los formatos a la nueva normatividad vigente, para posteriormente proceder al ajuste de los procedimientos.</t>
  </si>
  <si>
    <t>Terminar y formalizar la actualización de la caracterización y procedimientos de la Gestión contractual.</t>
  </si>
  <si>
    <t>Procedimientos publicados en Maloca Aula SIG</t>
  </si>
  <si>
    <r>
      <t>30/04/2016: Los procedimientos se encuentran en proceso de revisión por parte de la OAJ, en el mes de mayo se procederá a realizar la solicitud de actualización ante la Oficina Asesora de Planeación para su respectiva publicación en Maloca Aula SIG.
11/07/2016: La OAJ actualizó la totalidad de procedimientos de la Gestión Contractual, el día 11/07/2016 entregó a la AOP el formato  de solicitud de actualización, para su respectiva aprobación y posterior publicación en Maloca Aula SIG.11/10/2016 El 12 de Octubre de 2016 la Oficina Asesora de Planeación aprobo la revisión metodológica de los procedimientos del proceso de Gestión Contractual, posteriormente a esto ordeno la publicación de los mismos en el Aula Maloca SIG.</t>
    </r>
    <r>
      <rPr>
        <b/>
        <sz val="11"/>
        <rFont val="Calibri"/>
        <family val="2"/>
      </rPr>
      <t>13/01/2017 Una vez revisados todos los procedimientos se evidencia el ajuste de la Resolución interna No.  077 de 2014 por la Resolución No. 166 de 2015.</t>
    </r>
  </si>
  <si>
    <r>
      <t>Prodecimientos de la Gestión Contractual
11/07/2016: Prodecimientos de la Gestión Contractual enviados por correo al Jefe de la OAP (E ) de fecha 11/07/2016 y el formato "Solictud de creación, modificación o anulación de documentos"11-10/2016 Procedimientos publicados en el Aula Maloca SIG.</t>
    </r>
    <r>
      <rPr>
        <b/>
        <sz val="11"/>
        <rFont val="Calibri"/>
        <family val="2"/>
      </rPr>
      <t xml:space="preserve">
13/01/2017</t>
    </r>
    <r>
      <rPr>
        <sz val="11"/>
        <rFont val="Calibri"/>
        <family val="2"/>
      </rPr>
      <t xml:space="preserve"> Procedimientos de la gestión contractual públicados en el Aula Maloca SIG. </t>
    </r>
  </si>
  <si>
    <t>30/04/2016
11/07/2016</t>
  </si>
  <si>
    <r>
      <t xml:space="preserve">16/05/2016: Procedimientos en revisión por parte de la OAJ, continúa abierta
27/07/2016: Se encuentra pendiente  tramite de montaje por parte de Planeación. Continua abierta.3/11/2016: Revisado en Maloca AulaSIG, los procedimientos de Gestión Contractual fueron actualizados con fecha de aprobación del  06/10/2016, sin embargo, al revisar el numeral 4, continúa relacionada la "Resolución Interna No. 077 de 2014. Manual de Contratación IDEP", los procedimientos son: PRO-GC-08-17 Selección por Licitación Pública; PRO-GC-08-18 Selección por Concurso De Méritos; PRO-GC-08-19 Selección Abreviada; PRO-GC-08-20 Selección por Mínima Cuantía
</t>
    </r>
    <r>
      <rPr>
        <b/>
        <sz val="10"/>
        <color rgb="FF000000"/>
        <rFont val="Arial"/>
        <family val="2"/>
      </rPr>
      <t xml:space="preserve">30/01/2017: </t>
    </r>
    <r>
      <rPr>
        <sz val="10"/>
        <color rgb="FF000000"/>
        <rFont val="Arial"/>
        <family val="2"/>
      </rPr>
      <t>Revisados los procedimientos PRO-GC-08-17 Selección por Licitación Pública; PRO-GC-08-18 Selección por Concurso De Méritos; PRO-GC-08-19 Selección Abreviada; PRO-GC-08-20 Selección por Mínima Cuantía, que se encuentran publicados en Maloca AulaSIG, se evidencia que han sido actualizada la información correspondiente.</t>
    </r>
  </si>
  <si>
    <t>Maloca AulaSIG - Procedimientos Gestión Contractual
http://www.idep.edu.co/?q=content/gc-08-proceso-de-gesti%C3%B3n-contractual#overlay-context=
http://www.idep.edu.co/?q=content/gc-08-proceso-de-gesti%C3%B3n-contractual#overlay-context=</t>
  </si>
  <si>
    <r>
      <t xml:space="preserve">16/05/2016 Alix del Pilar Hurtado P.
27/07/2016: Diana Ruiz Jefe OCI3/11/2016: Alix del Pilar Hurtado P.
</t>
    </r>
    <r>
      <rPr>
        <b/>
        <sz val="10"/>
        <color rgb="FF000000"/>
        <rFont val="Arial"/>
        <family val="2"/>
      </rPr>
      <t xml:space="preserve">27/01/2017: </t>
    </r>
    <r>
      <rPr>
        <sz val="10"/>
        <color rgb="FF000000"/>
        <rFont val="Arial"/>
        <family val="2"/>
      </rPr>
      <t>Alix del Pilar Hurtado P.</t>
    </r>
  </si>
  <si>
    <t>Se recomienda realizar agendamiento en Calendario Institucional de los Comités de Contratación.</t>
  </si>
  <si>
    <t>El agendamiento de la sesiones del comité de contratación se realizó a través de medios de comunicación oficiales, tales como, correo electrónico y/o programación en el calendario institucional.</t>
  </si>
  <si>
    <t>Previa aprobación de los miembros del comité, la OAJ efectuó el agendamiento en la aplicación google calendar cada una de las sesiones del comité de contratación a realizar durante la vigencia 2016,  y lo compartió con los funcionarios que integran el comité y sus secretarias.</t>
  </si>
  <si>
    <t>Aplicativo Google Calendar Institucional</t>
  </si>
  <si>
    <t>Edison Enrique Barrero Torres</t>
  </si>
  <si>
    <t>Profesional Especializado OAJ</t>
  </si>
  <si>
    <t>27/01/2016: El día 22 de enero de 2016 el profesional especializado de la OAJ, Secretario técnico del Comité de Contratación, agendó en google calendar las sesiones del comité durante la vigencia 2016, y lo compartió con los miembros del mismo para su seguimiento y cumplimiento.</t>
  </si>
  <si>
    <t>Calendario "Comités de contratación" de google calendar.</t>
  </si>
  <si>
    <t>14/03/2016: En reunión del Comité de Contratación del día 19/01/2016, se socializo el cronograma para la vigencia 2016 de dicho comité, igualmente fue agendado en el calendario institucional.</t>
  </si>
  <si>
    <t>Calendario</t>
  </si>
  <si>
    <t>Se recomienda continuar con las transferencias documentales al Archivo Central, en las fechas establecidas en la circular No. 04 de 2015.</t>
  </si>
  <si>
    <t>La OAJ ha preparado las transferencias documentales primarias de las series de gestión hasta la vigencia 2013. Está pendiente la radicación y entrega a la SAFyCD.
En cuanto a las transferencias de las series contratos y convenios, debido al volumen y cantidad de expedientes se someterá a consideración del comité de archivo el ajuste del cronograma.</t>
  </si>
  <si>
    <t>La OAJ realizará la transferenica de las series de gestión vigencias 2008 a 2013 y de las series contratos (interadministrativos) y convenios vigencias 2009 - 2011, dentro de los dos primeros meses del año 2016.
En cuanto a las transferencias de las series que en el 2016 cumplan su tiempo de retención en gestión, se gestionará lo pertinente para cumplir con el cronograma que establezca el Área de Archivo y Correspondencia para la actual vigencia.</t>
  </si>
  <si>
    <t>Memorando radicado a la SAFyCD, en el cual se hace entrega de la transferencias.</t>
  </si>
  <si>
    <r>
      <t xml:space="preserve">01/03/2016 - La OAJ el 07/01/2016, realizó la transferencia de 51 expedientes correspondientes a las series de gestión de las vigencias 2008 a 2013 y el 01/02/2016, realizó la transferencia de 152 expedientes de las series contratos (interadministrativos) y convenios de las vigencias 2009 a 2011. 
En el comité de archivo del 9 de febrero de 2016, se aprobó el calendario de las transferencias a realizar durante la vigencia 2016. La OAJ tramitará lo correspondiente para cumplir con las fechas establecidas en lo que respecta a las series de gestión.
En cuanto a las transferencias de las series contratos y convenios, se coordinará con la Subdirección Administrativa la entrega de las transferencia de la serie contratos vigencia 2011, una vez que se tenga la transferencia completa.
30/06/2016: La OAJ en cumplimiento del cronograma de trasnferencias documentales el 30/06/2016 realizó la transferencia de las series de Gestión de las vigencia 2015 y de cincuenta (50) expedientes de la serie contratos vigencia 2011.
</t>
    </r>
    <r>
      <rPr>
        <b/>
        <sz val="11"/>
        <rFont val="Calibri"/>
        <family val="2"/>
      </rPr>
      <t xml:space="preserve">13/01/2017: </t>
    </r>
    <r>
      <rPr>
        <sz val="11"/>
        <rFont val="Calibri"/>
        <family val="2"/>
      </rPr>
      <t>Teniendo en cuenta que actualmente se esta revisando las tablas de retención documental para la aprobación por el Archivo General no se ha gestionado nuevas transferencias esperando a que se de aprobación de las mismas, estén legalizadas y socializadas.</t>
    </r>
  </si>
  <si>
    <t>Expediente Transferencias Documentales que reposa en el archivo de la OAJ, Memorando con Rad. IDEP Intermnas No. 10 de 07/01/2016 y Memorando con Rad. IDEP Intermnas No. 112 de 01/02/2016
Acta comité de archivo de fecha 09/02/2016.
30/06/2016: Expediente "Transferencias documentales 201-2016" folios 57 a 65.</t>
  </si>
  <si>
    <r>
      <t xml:space="preserve">27/01/2017: </t>
    </r>
    <r>
      <rPr>
        <sz val="10"/>
        <color rgb="FF000000"/>
        <rFont val="Arial"/>
        <family val="2"/>
      </rPr>
      <t>Teniendo en cuenta que el Instituto se encuentra realizando los ajustes a las TRD, de acuerdo al "Concepto de revisión, evaluación y convalidación de ajustes a la tabla de retención documental del IDEP",  emitido por el Cons</t>
    </r>
    <r>
      <rPr>
        <sz val="10"/>
        <rFont val="Arial"/>
        <family val="2"/>
      </rPr>
      <t>ejo Distrital de Archivo de Bogotá, radicado Idep No. 1084 del 19/09/2016,  se da CIERRE CONDICIONAL al hallazgo.</t>
    </r>
    <r>
      <rPr>
        <sz val="10"/>
        <color rgb="FF000000"/>
        <rFont val="Arial"/>
        <family val="2"/>
      </rPr>
      <t xml:space="preserve">
</t>
    </r>
  </si>
  <si>
    <t>Concepto de revisión, evaluación y convalidación de ajustes a la tabla de retención documental del IDEP Rad 1084</t>
  </si>
  <si>
    <r>
      <t xml:space="preserve">27/01/2017: </t>
    </r>
    <r>
      <rPr>
        <sz val="10"/>
        <color rgb="FF000000"/>
        <rFont val="Arial"/>
        <family val="2"/>
      </rPr>
      <t>Alix del Pilar Hurtado P.</t>
    </r>
  </si>
  <si>
    <t>Se recomienda realizar seguimiento a las acciones de plan de mejoramiento institucional suscrito con Contraloría Distrital para garantizar tanto la ejecución de acciones como su sostenibilidad. Los hallazgos y  acciones asociadas al proceso de Gestión contractual son los numerales del plan 2.1.3.1 y 2.1.3.2.</t>
  </si>
  <si>
    <t xml:space="preserve">La OAJ   está atenta a realizar el seguimiento en la ejecución del plan de mejoramiento institucional, en lo que compete a los numerales en mención. </t>
  </si>
  <si>
    <t xml:space="preserve">La OAJ   seguirá realizando el seguimiento al  plan de mejoramiento institucional   en  los que respecta a los ítems 2.1.3.1 y 2.1.3.2. </t>
  </si>
  <si>
    <t>Plan de Mejoramiento institucional  publicado en Maloca AulaSIG</t>
  </si>
  <si>
    <t>01/03/2016: La OAJ en el mes de enero de 2016, realizó el seguimiento a las acciones a su cargo en el Plan de Mejoramiento Institucional.</t>
  </si>
  <si>
    <t>Correo enviado a la Jefe de la Oficina de Planeación de fecha 12/01/2016.</t>
  </si>
  <si>
    <t>16/05/2016:  Teniendo en cuenta el seguimiento y evaluación con corte 30/04/2016,  por parte de la Oficina de Control Interno al Plan de Mejoramiento suscrito con la Contraloría de Bogotá, estas dos acciones dieron cumplimiento al 100%.</t>
  </si>
  <si>
    <t>Plan de Mejoramiento Institucional con corte 30/06/2016, Archivos de Gestión de la Oficina de Control Interno</t>
  </si>
  <si>
    <t>16/05/2016 Alix del Pilar Hurtado P.</t>
  </si>
  <si>
    <t xml:space="preserve">Las actividades del procedimiento PRO-GJ-09-01 Revisión, análisis y observación de términos para respuesta a solicitudes, deben ajustarse a lo realmente ejecutado en el proceso, ya que los conceptos jurídicos emitidos en diferentes materias no siguen   el curso manifestado en el procedimiento que los  asocia a su registro desde su solicitud a un único formato y no  se identifica el uso de FT-GJ-09-01- CONCEPTO VERBAL, adicionalmente debe ajustarse la tabla de retención documental que establece que existe una serie  y subserie para conceptos jurídicos </t>
  </si>
  <si>
    <t>La OAJ a través de sus distintos canales de comunicación realiza la emisión y divulgación de los conceptos solicitados bien sea de manera verbal o por escrito, muestra de ello se encuentra en los distintos memorandos,  correos electrónicos y el libro de radicación.</t>
  </si>
  <si>
    <t>Revisar y ajustar el procedimiento PRO-GJ-09-01 "Revisión, análisis y observación de términos para respuesta a solicitudes",  con fundamento en la resolución de consultas jurídicas realizadas por las áreas y el tiempo de respuesta emitida por la OAJ.</t>
  </si>
  <si>
    <t>Procedimiento PRO-GJ-09-01 "Revisión, análisis y observación de términos para respuesta a solicitudes", publicado en Maloca  AulaSIG</t>
  </si>
  <si>
    <t>30/04/2016: La OAJ revisó el procedimiento y considera que el mismo se debe mantener. En cuanto al formato FT-GJ-09-03 - "Asesoría jurídica a las dependencias del IDEP", se realizarán algunos ajustes al formato y aplicará a partir del mes de mayo.</t>
  </si>
  <si>
    <t>Expediente "asesoría Jurídica a las Dependencias del DEP"</t>
  </si>
  <si>
    <r>
      <rPr>
        <b/>
        <sz val="10"/>
        <rFont val="Arial"/>
        <family val="2"/>
      </rPr>
      <t>19/05/2016:</t>
    </r>
    <r>
      <rPr>
        <sz val="10"/>
        <rFont val="Arial"/>
        <family val="2"/>
      </rPr>
      <t xml:space="preserve"> Las actividades del procedimiento PRO-GJ-09-01, fueron revisadas y análisadas por la Oficina Juridica y consideraron la no necesidad de realizar cambios,  en consecuencia, realizaron algunos ajustes al formato FT-GJ-09-01- CONCEPTO VERBAL,(Fecha Aprobación: 10/05/2016)  e igualmente iniciaron aplicabilidad y uso del mismo a partir del mes de mayo, 
ajustandose a lo realmente señalado en el procedimiento.</t>
    </r>
  </si>
  <si>
    <t xml:space="preserve"> FT-GJ-09-01- CONCEPTO VERBAL,(Fecha Aprobación: 10/05/2016)</t>
  </si>
  <si>
    <r>
      <rPr>
        <b/>
        <sz val="10"/>
        <color rgb="FF000000"/>
        <rFont val="Arial"/>
        <family val="2"/>
      </rPr>
      <t xml:space="preserve">19/05/2016: </t>
    </r>
    <r>
      <rPr>
        <sz val="10"/>
        <color rgb="FF000000"/>
        <rFont val="Arial"/>
        <family val="2"/>
      </rPr>
      <t>Ana Omaira Tarazona Profesional  OCI</t>
    </r>
  </si>
  <si>
    <t>Ajustar la tabla de retención documental con la respectiva serie y subserie  en la emisión de conceptos jurídicos.</t>
  </si>
  <si>
    <t>Tabla de retención documental</t>
  </si>
  <si>
    <t xml:space="preserve">El 04/03/2016 - La OAJ en trabajo colaborativo con la Profesional Especializada de Archivo y Correspondencia, identificó y determinó cuales deben ser las series para la OAJ en las nuevas Tablas de Retención Documental, dentro de las cuales se incluyó la Serie "Conceptos" y la Subserie "Conceptos Jurídicos".
30/04/2016: Las Tablas de Retención institucionales se aprobaron en el Comité de Gestión Documental y Archivo en el mes de abril.
En cuanto a la aplicación del formato  FT-GJ-09-01- CONCEPTO VERBAL, se hizo la apertura del expediente "Conceptos Verbales" dentro de la serie "Documentos facilitativos". </t>
  </si>
  <si>
    <t>Acta de Comité Gestión Documental y Archivo de fecha 07/04/2016.
Tablas de Retención aprobadas por el comité de Gestión Documental y Archivo.
Expediente Conceptos verbales.</t>
  </si>
  <si>
    <r>
      <rPr>
        <b/>
        <sz val="10"/>
        <rFont val="Arial"/>
        <family val="2"/>
      </rPr>
      <t xml:space="preserve">19/05/2016: </t>
    </r>
    <r>
      <rPr>
        <sz val="10"/>
        <rFont val="Arial"/>
        <family val="2"/>
      </rPr>
      <t>Mediante Comité (Acta No. 2 de fecha 07/04/2016) se aprueba la tabla de retención documental del IDEP, en el cual se establece el No. de Series y No. de Subseries</t>
    </r>
  </si>
  <si>
    <t>Acta de comitè No. 2 07/04/2016</t>
  </si>
  <si>
    <r>
      <rPr>
        <b/>
        <sz val="10"/>
        <color rgb="FF000000"/>
        <rFont val="Arial"/>
        <family val="2"/>
      </rPr>
      <t xml:space="preserve">19/05/2016: </t>
    </r>
    <r>
      <rPr>
        <sz val="10"/>
        <color rgb="FF000000"/>
        <rFont val="Arial"/>
        <family val="2"/>
      </rPr>
      <t>Ana Omaira Tarazona Profesional  OCI</t>
    </r>
  </si>
  <si>
    <t>El nomograma no se encuentra elaborado en su totalidad por procesos si no por dependencias lo que no responde a los lineamientos establecidos por la Secretaría General de la Alcaldía Mayor de Bogotá.</t>
  </si>
  <si>
    <t xml:space="preserve">Particularmente la Subdirección Académica presentó el normograma de manera integral por la Subdirección y no por los procesos a su cargo. </t>
  </si>
  <si>
    <t>Ajutar el normograma institucional por procesos y publicarlo en Maloca Aula SIG</t>
  </si>
  <si>
    <t>Normograma institucional publicado en la página web</t>
  </si>
  <si>
    <t xml:space="preserve">02/03/2016: LA OAJ envió a la OAP, mediante correo electrónico, el Normograma por procesos actualizado.
30/04/2016 - La Oficina Asesora Jurídica realizó la revisión al normograma y encontró:
- En el proceso de Talento Humano se relacionan normas que corresponden a Gestión Financiera y Control Interno Disciplinario.
- El normograma correspondiente a SS&amp;T, se presenta de forma independiente y el mismo hace parte del proceso de Talento Humano. Por lo anterior, el 13 de abril se realizó una reunión con la Profesional Especilizada de Talento Humano y el Profesional de Piga y la Profesional Contratista de la OAJ, con el fin de socializar las inconsistencias en mención y coordinar el ajuste al normograma, a la fecha Talento Humano no ha presentado el normograma ajustado.11-10/16 Se ajusta el normograma por parte de la OAJ. </t>
  </si>
  <si>
    <t>Correo electrónico enviado por la Jefe de la OAJ a la OAP de fecha 01/03/2016.
Normograma publicado en Maloca AulaSIG.
Correo en el cual se envía el normograma a la Profesional Especilizada de Talento Humano y al Profesional de Piga, de fecha 13 de abril de 2016.11-10/16  Normograma publicado en Maloca Aula SIG.</t>
  </si>
  <si>
    <r>
      <rPr>
        <b/>
        <sz val="10"/>
        <rFont val="Arial"/>
        <family val="2"/>
      </rPr>
      <t xml:space="preserve">19/05/2016: </t>
    </r>
    <r>
      <rPr>
        <sz val="10"/>
        <rFont val="Arial"/>
        <family val="2"/>
      </rPr>
      <t xml:space="preserve">La oficina Juridica realizó la revisión del normograma evidenciando que en el mismo se encuentran normas que no corresponden, en consecuencia realizan reunión de socialización (con la Profesional Especilizada de Talento Humano y el Profesional de Piga),  a la fecha Talento Humano no ha presentado el normograma ajustado.
</t>
    </r>
    <r>
      <rPr>
        <b/>
        <sz val="10"/>
        <rFont val="Arial"/>
        <family val="2"/>
      </rPr>
      <t>27/07/2016</t>
    </r>
    <r>
      <rPr>
        <sz val="10"/>
        <rFont val="Arial"/>
        <family val="2"/>
      </rPr>
      <t>: no se ha realziado ajuste desde talento humano. Continua abierta.3/11/2016: Revisada la "Matriz de normatividad externa, interna y lineamientos del IDEP" publicada en Maloca AulaSIG, a la fecha se evidencia que la normatividad de SS&amp;T se encuentra incluida en el Proceso de Talento Humano. Se cierra la Acción</t>
    </r>
  </si>
  <si>
    <t>Correos electrónicos institucionales 
Normograma publicado en Maloca AulaSIG.
Matriz de normatividad externa, interna y lineamientos del IDEP, publicada en Maloca AulaSIG</t>
  </si>
  <si>
    <r>
      <rPr>
        <b/>
        <sz val="10"/>
        <color rgb="FF000000"/>
        <rFont val="Arial"/>
        <family val="2"/>
      </rPr>
      <t>19/05/2016:</t>
    </r>
    <r>
      <rPr>
        <sz val="10"/>
        <color rgb="FF000000"/>
        <rFont val="Arial"/>
        <family val="2"/>
      </rPr>
      <t xml:space="preserve"> Ana Omaira Tarazona Profesional  OCI
</t>
    </r>
    <r>
      <rPr>
        <b/>
        <sz val="10"/>
        <color rgb="FF000000"/>
        <rFont val="Arial"/>
        <family val="2"/>
      </rPr>
      <t>27/07/2016:</t>
    </r>
    <r>
      <rPr>
        <sz val="10"/>
        <color rgb="FF000000"/>
        <rFont val="Arial"/>
        <family val="2"/>
      </rPr>
      <t xml:space="preserve"> Diana Ruiz Jefe OCI 
</t>
    </r>
    <r>
      <rPr>
        <b/>
        <sz val="10"/>
        <color rgb="FF000000"/>
        <rFont val="Arial"/>
        <family val="2"/>
      </rPr>
      <t>3/11/2016</t>
    </r>
    <r>
      <rPr>
        <sz val="10"/>
        <color rgb="FF000000"/>
        <rFont val="Arial"/>
        <family val="2"/>
      </rPr>
      <t>: Alix del Pilar Hurtado P.</t>
    </r>
  </si>
  <si>
    <t>Se debe ajustar el rotulo de expediente informes judiciales ya que no corresponde a los lineamientos de marcación de expedientes Código: FT-GD-07-17. La serie Informes Judiciales no se encuentra registrada en las Tablas de Retención Documental del Proceso.</t>
  </si>
  <si>
    <t xml:space="preserve">La OAJ estableció un expediente sobre  informes judiciales en el cual  reposan las solicitudes realizadas por los Entes de Control sobre el tema de representación judicial y extrajudicial de la entidad, así como los requerimientos de la Dirección de Asuntos Judiciales de la Alcaldía Mayor de Bogotá, con las respectivas respuestas radicadas. Lo anterior con el propósito de hacerle seguimiento a las respuestas del tema judicial.  </t>
  </si>
  <si>
    <t>30/06/2016: Expediente "Informes Judiciales vigencias 2016 a 2016".</t>
  </si>
  <si>
    <t xml:space="preserve">Tabla de retención documental y  expediente de informes judiciales </t>
  </si>
  <si>
    <t>El 04/03/2016 - La OAJ en trabajo colaborativo con la Profesional Especializada de Archivo y Correspondencia, estableció las series de la OAJ en las nuevas Tablas de Retención Documental, dentro de las cuales incluyó la Subserie "Informes Judiciales".
30/04/2016: LA OAJ procedió a cambiar el rótulo del expediente "Informes Judiciales". Sin embargo, como las tablas de Retención se encuentran en Proceso de revisión por parte del Archivo de Bogotá, el expediente se ubicó en la Serie "Documentos Facilitativos".
30/06/2016: De acuerdo con la Circular Interna No. 006 de 02/06/2016, en la cual se indica que a partir de la fecha se deben aplicar las Nuevas Tablas de Retención Documental, la OAJ procedió a cambiar el rótulo del expediente "Informes Judicales"</t>
  </si>
  <si>
    <t>Proyecto Tabla de Retención Documental de la OAJ del área de Archivo y Correspondencia.
Expediente "Informes judiciales vigencia 2012 a 2016"
30/06/2016: Expediente "Informes Judiciales vigencias 2016 a 2016".</t>
  </si>
  <si>
    <r>
      <rPr>
        <b/>
        <sz val="10"/>
        <color rgb="FF000000"/>
        <rFont val="Arial"/>
        <family val="2"/>
      </rPr>
      <t xml:space="preserve">19/05/2016: </t>
    </r>
    <r>
      <rPr>
        <sz val="10"/>
        <color rgb="FF000000"/>
        <rFont val="Arial"/>
        <family val="2"/>
      </rPr>
      <t xml:space="preserve">Se ajustó el rotulo de expediente"informes judiciales"  correspondiendo el mismo a los lineamientos de marcación de expedientes Código: FT-GD-07-17. 
Sin embargo, como las tablas de Retención se encuentran en Proceso de revisión por parte del Archivo de Bogotá, el expediente se ubicó en la Serie "Documentos Facilitativos". Continua abierta en desarrollo
</t>
    </r>
    <r>
      <rPr>
        <b/>
        <sz val="10"/>
        <color rgb="FF000000"/>
        <rFont val="Arial"/>
        <family val="2"/>
      </rPr>
      <t>27/07/2016:</t>
    </r>
    <r>
      <rPr>
        <sz val="10"/>
        <color rgb="FF000000"/>
        <rFont val="Arial"/>
        <family val="2"/>
      </rPr>
      <t xml:space="preserve"> Se revisa nueva rotulación y se cierra acción.</t>
    </r>
  </si>
  <si>
    <t>Proyecto Tabla de Retención Documental de la OAJ del área de Archivo y Correspondencia.
Expediente "Informes judiciales vigencia 2012 a 2016"</t>
  </si>
  <si>
    <r>
      <rPr>
        <b/>
        <sz val="10"/>
        <color rgb="FF000000"/>
        <rFont val="Arial"/>
        <family val="2"/>
      </rPr>
      <t>19/05/2016:</t>
    </r>
    <r>
      <rPr>
        <sz val="10"/>
        <color rgb="FF000000"/>
        <rFont val="Arial"/>
        <family val="2"/>
      </rPr>
      <t xml:space="preserve"> Ana Omaira Tarazona Profesional  OCI
</t>
    </r>
    <r>
      <rPr>
        <b/>
        <sz val="10"/>
        <color rgb="FF000000"/>
        <rFont val="Arial"/>
        <family val="2"/>
      </rPr>
      <t>27/07/2016</t>
    </r>
    <r>
      <rPr>
        <sz val="10"/>
        <color rgb="FF000000"/>
        <rFont val="Arial"/>
        <family val="2"/>
      </rPr>
      <t>: Diana Ruiz Jefe OCI</t>
    </r>
  </si>
  <si>
    <t>Para asegurar la salvaguarda magnética de las resoluciones debe establecerse un control que permita realizar su back up periódico, sin depender de su guardado en un único equipo</t>
  </si>
  <si>
    <t xml:space="preserve">Una vez firmadas, numeradas y fechadas las resoluciones, la secretaria ejecutiva de la Dirección General, procede al envío mediante correo electrónico al área que originó la resolución, y guarda una copia  escaneada en su equipo. </t>
  </si>
  <si>
    <t>El área de sistemas creará una carpeta electrónica compartida en el servidor cuya administración será de la Secretaria Ejecutiva de la Dirección General en la cual se guardarán todas los Actos Administrativos que expida el Instituto</t>
  </si>
  <si>
    <t xml:space="preserve">Carpeta electrónica compartida </t>
  </si>
  <si>
    <t>Jenny del Socorro Renteria y Cesar Alonso Linares</t>
  </si>
  <si>
    <t>Secretaria Ejecutiva de la Dirección General y Técnico de Sistemas</t>
  </si>
  <si>
    <t>01/03/2016: El Técnico de Sistemas, César Alonso Linares, creó una carpeta en el Servidor en la cual, la Secretaria Ejecutiva de la Dirección General guardará las resoluciones de las vigencias 2010 a 2016. A la fecha se encuentran en la carpeta las resoluciones de las vigencias 2011, 2015 y 2016 y progresivamente se irán incorporando las demás vigencias.
Nota: La administración de la carpeta estará a cargo de la Secretaria de Dirección, los demás funcionarios sólo tendrán permiso para consultar, es decir, que no podrán modificar o eliminar su contenido.
30/04/2016: La OAJ realizó la revisión a la carpeta compartida "RESOLUCIONES" y encontró lo siguiente: 
1. La base de datos en Excel en donde se relacionan las resoluciones internas está desde el año 1998 hasta el 2012, quedando pendiente la incorporación del listado correspondiente a las vigencias 2013 a 2016. 
2. En cuanto a los archivos de las resoluciones se encuentran algunas subcarpetas por años así:
2011: Están disponibles las 234 resoluciones que se relacionan en la base de datos.
2015: Están disponibles 273 resoluciones
2016: Están disponibles 61 resoluciones.
30/06/2016: La OAJ verificó la carpeta "resoluciones" alojada en el servidor y encontró que se encuentran disponibles los archivos de las resoluciones de las vigencias 2010, 2011, 2012, 2014, 2015 y 2016.</t>
  </si>
  <si>
    <t>Carpeta "Resoluciones" compartida en la red interna del Instituto en la ruta: \\Zeus\RESOLUCIONES</t>
  </si>
  <si>
    <t>Una vez realizada la revisión a la carpeta compartida "RESOLUCIONES" se encontró  con la siguiente información:
Vigencia:                                     No. de Rs     
1). Subcarperta 2007                         1
2). Subcarperta 2010                     232
3). Subcarperta 2011                     234
4). Subcarperta 2012                     194
5). Subcarperta 2014                      142
6) Subcarperta 2015                       273
7). Subcarperta 2016                       061
8).Subcarperta  "Consecutivo Resoluciones" Archivo en formato  Excel, con la información de los años: 1998 a 2016.
Por lo anterior, se recomienda la inclusión de las subcarpetas de las vigencias faltantes,  con cada una de las resoluciones emitidas en formato PDF, igualmente verificar que en la subcarpeta "Consecutivo Resoluciones"  coincida con las cantidades de las resoluciones incluidas en cada subcarpeta de cada vigencia.
27/07/2016: Se  cierra por haber habilitado el mecanismo. Se recomienda incluir años faltantes.</t>
  </si>
  <si>
    <t xml:space="preserve">Print de las carpetas incluidas en la compartida de la RED interna del Instituto </t>
  </si>
  <si>
    <r>
      <rPr>
        <b/>
        <sz val="10"/>
        <color rgb="FF000000"/>
        <rFont val="Arial"/>
        <family val="2"/>
      </rPr>
      <t xml:space="preserve">19/05/2016: </t>
    </r>
    <r>
      <rPr>
        <sz val="10"/>
        <color rgb="FF000000"/>
        <rFont val="Arial"/>
        <family val="2"/>
      </rPr>
      <t xml:space="preserve">Ana Omaira Tarazona Profesional  OCI
</t>
    </r>
    <r>
      <rPr>
        <b/>
        <sz val="10"/>
        <color rgb="FF000000"/>
        <rFont val="Arial"/>
        <family val="2"/>
      </rPr>
      <t>27/07/2016:</t>
    </r>
    <r>
      <rPr>
        <sz val="10"/>
        <color rgb="FF000000"/>
        <rFont val="Arial"/>
        <family val="2"/>
      </rPr>
      <t xml:space="preserve"> Diana Ruiz Jefe OCI</t>
    </r>
  </si>
  <si>
    <t xml:space="preserve">Se recomienda fortalecer el análisis de indicadores de Plan Operativo Anual, en términos de lo ejecutado en el trimestre, ya que aparece una definición general de la actividad más no lo realizado en el proceso por periodo. </t>
  </si>
  <si>
    <t xml:space="preserve">El indicador del POA se establece teniendo en consideración la presentación de acciones judiciales o extrajudiciales en contra de la entidad lo cual es impredecible. En consecuencia, la presentación de la ejecución del indicador  se da conforme a las acciones presentadas contra la Entidad durante el trimestre y los actos propios de defensa judicial en los procesos   </t>
  </si>
  <si>
    <t>Para el planteamiento del POA 2016 se tendrá en cuenta la observación y se solicitará acompañamiento sobre este particular a la OAP.</t>
  </si>
  <si>
    <t>POA vigencia 2016</t>
  </si>
  <si>
    <t>30/04/2016: En el seguimiento al POA correspondiente al Primer Trimestre de la vigencia 2016, se relacionan las acciones efectuadas por el Apoderado de la Entidad en el desarrollo del Proceso Ejecutivo No. 2004-00576 en contra de María Magdalena Morales Sarmiento y la Conciliación extrajudicial con la ETB.</t>
  </si>
  <si>
    <t>POA Seguimiento I trimestre 2016, disponible en la página web institucional.
Link: http://www.idep.edu.co/?q=node/41#overlay-context=</t>
  </si>
  <si>
    <r>
      <rPr>
        <b/>
        <sz val="10"/>
        <color rgb="FF000000"/>
        <rFont val="Arial"/>
        <family val="2"/>
      </rPr>
      <t>16/05/2016:</t>
    </r>
    <r>
      <rPr>
        <sz val="10"/>
        <color rgb="FF000000"/>
        <rFont val="Arial"/>
        <family val="2"/>
      </rPr>
      <t xml:space="preserve"> En el POA  I Trimestre de la vigencia 2016,  con relación a la actividad "Contestación y sustanciación de procesos judiciales  (Activa - Pasiva)."  se evidencia la información relacionada con los "Logros Alcanzados"  y/o acciones realizadas en forma  más detallada, las cuales son efectuadas e informadas por el Apoderado de la Entidad ( Proceso Ejecutivo No. 2004-00576)</t>
    </r>
  </si>
  <si>
    <t>POA Seguimiento I trimestre 2016
: (http://www.idep.edu.co/?q=node/41#overlay-context=)</t>
  </si>
  <si>
    <r>
      <rPr>
        <b/>
        <sz val="10"/>
        <color rgb="FF000000"/>
        <rFont val="Arial"/>
        <family val="2"/>
      </rPr>
      <t xml:space="preserve">19/05/2016: </t>
    </r>
    <r>
      <rPr>
        <sz val="10"/>
        <color rgb="FF000000"/>
        <rFont val="Arial"/>
        <family val="2"/>
      </rPr>
      <t>Ana Omaira Tarazona Profesional  OCI</t>
    </r>
  </si>
  <si>
    <t xml:space="preserve">2013:154 </t>
  </si>
  <si>
    <t>2012: 194</t>
  </si>
  <si>
    <t>No se identifica la realización de la actividad 6 del procedimiento "PRO-AU-7O-O7 NUMERAL Planificación de los procesos , en la que como producto de los resultados de la identificación de necesidades y expectativas de las usuarias y usuarios, se deben formular acciones de mejora las cuales deben responder a dichas necesidades y NTCGP 1000. expectativas, las acciones de mejora del Plan de Mejoramiento por procesos  responden a ejercicios de vigencias anteriores.</t>
  </si>
  <si>
    <t xml:space="preserve">Se tienen los informes de la encuestas pero se deben formular acciones de mejora de acuerdo a los resultados de las mismas  </t>
  </si>
  <si>
    <t>Realizar la evaluación de los resultados de las encuestas y de ser necesario formular acciones de mejora en el Plan de Mejoramiento del proceso.</t>
  </si>
  <si>
    <t>Plan de mejoramiento proceso atención al usuario</t>
  </si>
  <si>
    <t>Clara Marcela Chaparro</t>
  </si>
  <si>
    <t>Profesional especializado 222-3</t>
  </si>
  <si>
    <t xml:space="preserve">30/03/2016
Se realizó el informe de las encuestas 2015, se remitió a la OAP y a la Subdirección Académica y se publicó en la página web del IDEP </t>
  </si>
  <si>
    <t>INFORME ENCUESTAS 2015
http://www.idep.edu.co/sites/default/files/INFORME%20ENCUESTAS%202015.pdf#overlay-context=content/participaci%25C3%25B3n-ciudadana%3Fq%3Dcontent/participaci%25C3%25B3n-ciudadana</t>
  </si>
  <si>
    <r>
      <rPr>
        <b/>
        <sz val="10"/>
        <color rgb="FF000000"/>
        <rFont val="Arial"/>
        <family val="2"/>
      </rPr>
      <t>19/05/2016:</t>
    </r>
    <r>
      <rPr>
        <sz val="10"/>
        <color rgb="FF000000"/>
        <rFont val="Arial"/>
        <family val="2"/>
      </rPr>
      <t xml:space="preserve">  Se evidencia el Informe Encuestas 2015, en donde se presentan las CONCLUSIONES Y ACCIONES DE MEJORA (páginas 54 a 56) , sin embargo, estas no se ven reflejadas en el Plan de Mejoramiento por procesos.
Una vez se formulen las acciones correspondientes, se procederá a cerrar este hallazgo.
</t>
    </r>
    <r>
      <rPr>
        <b/>
        <sz val="10"/>
        <color rgb="FF000000"/>
        <rFont val="Arial"/>
        <family val="2"/>
      </rPr>
      <t>04/08/2016:</t>
    </r>
    <r>
      <rPr>
        <sz val="10"/>
        <color rgb="FF000000"/>
        <rFont val="Arial"/>
        <family val="2"/>
      </rPr>
      <t xml:space="preserve"> Fueron formuladas tres (3) acciones en el proceso de Comunicación y divulgación las cuales se encuentran en proceso.</t>
    </r>
  </si>
  <si>
    <t>http://www.idep.edu.co/?q=content/participaci%C3%B3n-ciudadana
http://www.idep.edu.co/?q=content/participaci%C3%B3n-ciudadana
Acciones formuladas en DIC-01</t>
  </si>
  <si>
    <r>
      <rPr>
        <b/>
        <sz val="10"/>
        <color rgb="FF000000"/>
        <rFont val="Arial"/>
        <family val="2"/>
      </rPr>
      <t>19/05/2016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P.</t>
    </r>
  </si>
  <si>
    <t>No se evidencia la remisión del informe final de identificación de necesidades y expectativas de las usuarias y los usuarios, a la Oficina Asesora de Planeación con comunicación interna, como se estipula en la actividad No. 8 de este procedimiento</t>
  </si>
  <si>
    <t>El informe se publicaba en la página del IDEP pero no se remitía mediante memorando a la OAP-</t>
  </si>
  <si>
    <t xml:space="preserve">Remitir a la OAP mediante memorando del informe de las encuestas de atención al usuario (evaluación de eventos, satisfacción de usuarios e identificación de necesidades y expectativas de los usuarios). </t>
  </si>
  <si>
    <t>Memorando remisorio e informes de las encuestas</t>
  </si>
  <si>
    <t>19/04/2016
Se remitió por medio de correo electrónico y memorando a la OAP el informe de las encuestas 2015</t>
  </si>
  <si>
    <t>Memorando remisorio
Informe de Encuestas
Correo electrónico</t>
  </si>
  <si>
    <r>
      <rPr>
        <b/>
        <sz val="10"/>
        <color rgb="FF000000"/>
        <rFont val="Arial"/>
        <family val="2"/>
      </rPr>
      <t xml:space="preserve">19/05/2016: </t>
    </r>
    <r>
      <rPr>
        <sz val="10"/>
        <color rgb="FF000000"/>
        <rFont val="Arial"/>
        <family val="2"/>
      </rPr>
      <t xml:space="preserve"> Se evidencia el Informe Encuestas 2015 , en donde se presentan las CONCLUSIONES Y ACCIONES DE MEJORA (páginas 54 a 56) , sin embargo, estas no se ven reflejadas en el Plan de Mejoramiento por procesos.
Una vez se formulen las acciones correspondientes, se procederá a cerrar este hallazgo.
</t>
    </r>
    <r>
      <rPr>
        <b/>
        <sz val="10"/>
        <color rgb="FF000000"/>
        <rFont val="Arial"/>
        <family val="2"/>
      </rPr>
      <t>04/08/2016:</t>
    </r>
    <r>
      <rPr>
        <sz val="10"/>
        <color rgb="FF000000"/>
        <rFont val="Arial"/>
        <family val="2"/>
      </rPr>
      <t xml:space="preserve"> Fueron formuladas tres (3) acciones en el proceso de Comunicación y divulgación las cuales se encuentran en proceso.</t>
    </r>
  </si>
  <si>
    <r>
      <rPr>
        <b/>
        <sz val="10"/>
        <color rgb="FF000000"/>
        <rFont val="Arial"/>
        <family val="2"/>
      </rPr>
      <t>19/05/2016: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P.</t>
    </r>
  </si>
  <si>
    <t>No se identifica de qué manera el informe de identificación de necesidades y expectativas procesos de las usuarias y usuarios sirven como insumo para la planeación institucional, teniendo en cuenta la política de este procedimiento</t>
  </si>
  <si>
    <t>Se tienen los informes de las encuestas pero estos deben socializarse y definir plan de acción que mejore los mecanismos de planeación de la entidad.</t>
  </si>
  <si>
    <t>Complementar el plan de acción y desarrollarlo con el fin de  mejorar la atención al ciudadano, teniendo en cuenta los resultados del informe de las encuestas 2015</t>
  </si>
  <si>
    <t>Plan de acción atención al ciudadano</t>
  </si>
  <si>
    <r>
      <rPr>
        <b/>
        <sz val="10"/>
        <rFont val="Arial"/>
        <family val="2"/>
      </rPr>
      <t>19/05/2016:</t>
    </r>
    <r>
      <rPr>
        <sz val="10"/>
        <rFont val="Arial"/>
        <family val="2"/>
      </rPr>
      <t xml:space="preserve"> Los resultados y su análisis generaron acciones en la estrategia anticorrupción de la vigencia publicado en: http://www.idep.edu.co/sites/default/files/PAAC%202016.pdf. Se cierra acción</t>
    </r>
  </si>
  <si>
    <r>
      <rPr>
        <b/>
        <sz val="10"/>
        <color rgb="FF000000"/>
        <rFont val="Arial"/>
        <family val="2"/>
      </rPr>
      <t>19/05/2016</t>
    </r>
    <r>
      <rPr>
        <sz val="10"/>
        <color rgb="FF000000"/>
        <rFont val="Arial"/>
        <family val="2"/>
      </rPr>
      <t>:Diana Ruiz Jefe OCI</t>
    </r>
  </si>
  <si>
    <t>Revisado el expediente denominado "actas de Comité Académico" a folios 43, se encuentra acta del Comité de 30 de enero de 2015, en donde en el numeral 4. Varios: se menciona que se presentan resultados de encuesta de satisfacción de usuarios y se dice que se anexa Ia presentación, la cual no se evidencia en el expediente. igualmente en el contenido de acta no se identifica un resumen y/o conclusiones de dichos resultados.</t>
  </si>
  <si>
    <t>Se realizó la presentación pero en el acta no se detalló esta información.</t>
  </si>
  <si>
    <t xml:space="preserve">Realizar una jornada de socialización  de los resultados de las encuestas con comité académico y directivo y realizar un acta que detalle lo desarrollado en la reunión. Se remitirá a todos los funcionarios el acta y la presentación ppt de la exposición. </t>
  </si>
  <si>
    <t>Presentación ppt.de los resultados de las encuestas y acta de la socialización</t>
  </si>
  <si>
    <t xml:space="preserve">15/04/2016
Se realizó la socialización de las encuestas  ante el Comité Directivo (11 de abril de 2016) y el Comité Académico (15 de abril de 2016) </t>
  </si>
  <si>
    <t xml:space="preserve">Actas de las reuniones
Presentación ppt. </t>
  </si>
  <si>
    <r>
      <rPr>
        <b/>
        <sz val="10"/>
        <color rgb="FF000000"/>
        <rFont val="Arial"/>
        <family val="2"/>
      </rPr>
      <t>16/05/2016</t>
    </r>
    <r>
      <rPr>
        <sz val="10"/>
        <color rgb="FF000000"/>
        <rFont val="Arial"/>
        <family val="2"/>
      </rPr>
      <t xml:space="preserve">: No se encuentra acta del 11 de abril  Comité Directivo suscrita. 
</t>
    </r>
    <r>
      <rPr>
        <b/>
        <sz val="10"/>
        <color rgb="FF000000"/>
        <rFont val="Arial"/>
        <family val="2"/>
      </rPr>
      <t>04/08/2016:</t>
    </r>
    <r>
      <rPr>
        <sz val="10"/>
        <color rgb="FF000000"/>
        <rFont val="Arial"/>
        <family val="2"/>
      </rPr>
      <t xml:space="preserve"> Presentada en Comité Académico y Comité Directivo.</t>
    </r>
  </si>
  <si>
    <t>Actas correspondientes</t>
  </si>
  <si>
    <r>
      <rPr>
        <b/>
        <sz val="10"/>
        <color rgb="FF000000"/>
        <rFont val="Arial"/>
        <family val="2"/>
      </rPr>
      <t>19/05/2016:</t>
    </r>
    <r>
      <rPr>
        <sz val="10"/>
        <color rgb="FF000000"/>
        <rFont val="Arial"/>
        <family val="2"/>
      </rPr>
      <t xml:space="preserve"> Diana Ruiz
</t>
    </r>
    <r>
      <rPr>
        <b/>
        <sz val="10"/>
        <color rgb="FF000000"/>
        <rFont val="Arial"/>
        <family val="2"/>
      </rPr>
      <t xml:space="preserve">04/08/2016: </t>
    </r>
    <r>
      <rPr>
        <sz val="10"/>
        <color rgb="FF000000"/>
        <rFont val="Arial"/>
        <family val="2"/>
      </rPr>
      <t>Alix del Pilar Hurtado P.</t>
    </r>
  </si>
  <si>
    <t>No se realizaron inventarios en la vigencia 2013, ni en vigencia 2014 (corte a Mayo de 2015), generando incumplimiento a una de las funciones de la Administración y control de bienes de la resolución 001 de 2001 la cual establece que “Se debe Planear, coordinar y realizar el inventario físico total, en forma anual o en el periodo fijado por la Administración y conciliar el resultado con las cifras contables”.</t>
  </si>
  <si>
    <t xml:space="preserve">Los inventarios se han realizado parcialmente, por informalidad en el cumplimiento del procedimiento establecido. </t>
  </si>
  <si>
    <t xml:space="preserve">Elaborar el Plan Anual de inventarios que concluya con Inventario definitivo y presentarlo al comité de inventarios. </t>
  </si>
  <si>
    <t>Acta de comité de inventarios en la que se incluya la presentación de la actualización del plan anual de inventarios.</t>
  </si>
  <si>
    <t>Lilia Amparo Correa Moreno</t>
  </si>
  <si>
    <t>Profesional Universitario 219-02
Area de Servicios Generales</t>
  </si>
  <si>
    <t>Se recomienda que desde el Proceso de Atención al usuario se establezca una política para Planificación de los procesos del expediente de "Derechos de Petición" teniendo en cuenta que es esta serie documental se encuentra dentro de este proceso, y a la fecha se encuentran varios expedientes dado que cada responsable de producir la respuestas a Derechos de Petición archiva el documento correspondiente.</t>
  </si>
  <si>
    <t>No se había identificado la necesidad</t>
  </si>
  <si>
    <t>Actualizar el procedimiento de PRO-AU-10-03 Atención DE PQRS donde se incluirá la política de organización de expedientes de derechos de petición</t>
  </si>
  <si>
    <r>
      <rPr>
        <b/>
        <sz val="10"/>
        <rFont val="Arial"/>
        <family val="2"/>
      </rPr>
      <t>30-8-2015:</t>
    </r>
    <r>
      <rPr>
        <sz val="10"/>
        <rFont val="Arial"/>
        <family val="2"/>
      </rPr>
      <t xml:space="preserve"> Se programó comité de inventario para la última semana de septiembre en el que se presenta el plan de inventario . En desarrollo 
</t>
    </r>
    <r>
      <rPr>
        <b/>
        <sz val="10"/>
        <rFont val="Arial"/>
        <family val="2"/>
      </rPr>
      <t xml:space="preserve">24-11-2015: </t>
    </r>
    <r>
      <rPr>
        <sz val="10"/>
        <rFont val="Arial"/>
        <family val="2"/>
      </rPr>
      <t xml:space="preserve">Se cuenta con plan anual de inventarios para la vigencia 2015 aprobado por comité de inventarios. 
</t>
    </r>
    <r>
      <rPr>
        <b/>
        <sz val="10"/>
        <rFont val="Arial"/>
        <family val="2"/>
      </rPr>
      <t xml:space="preserve">29-2-2016: </t>
    </r>
    <r>
      <rPr>
        <sz val="10"/>
        <rFont val="Arial"/>
        <family val="2"/>
      </rPr>
      <t xml:space="preserve">Se cuenta con Plan de inventarios vigencia 2015 aprobado por comité de inventarios en acta Nº 3 de 2015. Se solicita cierre de la acción.
</t>
    </r>
    <r>
      <rPr>
        <b/>
        <sz val="10"/>
        <rFont val="Arial"/>
        <family val="2"/>
      </rPr>
      <t xml:space="preserve">11/05/2016: </t>
    </r>
    <r>
      <rPr>
        <sz val="10"/>
        <rFont val="Arial"/>
        <family val="2"/>
      </rPr>
      <t xml:space="preserve">Se cuenta con Plan de inventarios vigencia 2015 aprobado por comité de inventarios en acta Nº 3 de 2015, es de tener en cuenta que se cuenta con inventario definitivo, como es lo solicitado en la acción. El plan de inventario se encuentra en ejecución y con corte a 29 de abril se preparan los conceptos para elaborar los proyectos de resolución de bajas.
</t>
    </r>
    <r>
      <rPr>
        <b/>
        <sz val="10"/>
        <rFont val="Arial"/>
        <family val="2"/>
      </rPr>
      <t xml:space="preserve">12/10/2016: </t>
    </r>
    <r>
      <rPr>
        <sz val="10"/>
        <rFont val="Arial"/>
        <family val="2"/>
      </rPr>
      <t xml:space="preserve">Se suscribieron las Resoluciones No. 149 del 30 de septiembre de 2016 "Por la cual se autoriza dar de baja un (1) software y setenta y ocho (78) licencias clasificados como obsoletos y que se encuentran en los inventarios del IDEP".  y 150 del 30 de septiembre de 2016 "Por la cual se autoriza y se formaliza la baja definitiva de los bienes que se transfirieron en la vigencia 2003 a la Secretaría de Educacion del Distrito y que se encuentran registrados en los inventarios del IDEP"
</t>
    </r>
    <r>
      <rPr>
        <b/>
        <sz val="10"/>
        <rFont val="Arial"/>
        <family val="2"/>
      </rPr>
      <t>20/01/2017:</t>
    </r>
    <r>
      <rPr>
        <sz val="10"/>
        <rFont val="Arial"/>
        <family val="2"/>
      </rPr>
      <t xml:space="preserve"> Mediante Acta de Comité de Inventarios No. 03 del 23 de noviembre de 2016 se presentó el Plan de Inventarios para la vigencia 2016.</t>
    </r>
  </si>
  <si>
    <t>24-11-2015 Acta de comité de inventarios y plan anual de inventarios vigencia 2015.
29-2-2016 Acta de comité de inventarios
12/10/2016 Resoluciones 149 y 159 de 2016</t>
  </si>
  <si>
    <t>PRO-AU-10-03 Atención de PQRS actualizado</t>
  </si>
  <si>
    <t>12/01/2016 Se dio inicio al proceso de actualización de los procedimientos y formatos del proceso de Atención al Usuario.
18/04/2016  
18/04/2016: Se realizó la actualización del Procedimiento PRO-AU-10-03 Atención DE PQRS y se envió a la OAP para su modificación
30/06/2016.  Se actualizó el procedimiento de Atención de PQRS el 23 de junio de 2016.  Esta pendiente por parte de la OAP su publicación en la web. 
Se solicita cierre de la acción</t>
  </si>
  <si>
    <t>18-04-2016:  Procedimiento PRO-AU-10-03 Atención DE PQRS</t>
  </si>
  <si>
    <t>30/08/2015
24-11-2015
29-2-2016
11/05/2016</t>
  </si>
  <si>
    <r>
      <rPr>
        <b/>
        <sz val="10"/>
        <rFont val="Arial"/>
        <family val="2"/>
      </rPr>
      <t>16/05/2016:</t>
    </r>
    <r>
      <rPr>
        <sz val="10"/>
        <rFont val="Arial"/>
        <family val="2"/>
      </rPr>
      <t xml:space="preserve"> Revisado en Maloca AulaSIG, no se evidencia la modificación del procedimiento PRO-AU-10-03, el que se encuentra aprobado y publicado tiene fecha del 20/11/2015, igualmente se confirmo con la OAP y no se tiene este documento en proceso de revisión.
</t>
    </r>
    <r>
      <rPr>
        <b/>
        <sz val="10"/>
        <rFont val="Arial"/>
        <family val="2"/>
      </rPr>
      <t xml:space="preserve">
04/08/2016: </t>
    </r>
    <r>
      <rPr>
        <sz val="10"/>
        <rFont val="Arial"/>
        <family val="2"/>
      </rPr>
      <t>Con fecha 23/06/2016 fue aprobado el procedimiento PRO-AU-10-03 Atención DE PQRS, en donde en la actividad No. 14 "Archivar Derechos de Petición e informes de seguimiento de atención de PQRS", se identifica que el archivo de los PQRS se encuentra en las TRD del proceso de Atención al Usuario"</t>
    </r>
  </si>
  <si>
    <t>Maloca Aula SIG
http://www.idep.edu.co/sites/default/files/PRO-AU-10-03%20Atenci%C3%B3n%20a%20PQRS.pdf
Maloca Aula SIG http://www.idep.edu.co/sites/default/files/PRO-AU-10-03%20Atenci%C3%B3n%20de%20PQRS%20v6..pdf#overlay-context=content/au-10-proceso-de-atenci%25C3%25B3n-al-usuario%3Fq%3Dcontent/au-10-proceso-de-atenci%25C3%25B3n-al-usuario</t>
  </si>
  <si>
    <r>
      <rPr>
        <b/>
        <sz val="10"/>
        <color rgb="FF000000"/>
        <rFont val="Arial"/>
        <family val="2"/>
      </rPr>
      <t xml:space="preserve">19/05/2016: </t>
    </r>
    <r>
      <rPr>
        <sz val="10"/>
        <color rgb="FF000000"/>
        <rFont val="Arial"/>
        <family val="2"/>
      </rPr>
      <t xml:space="preserve">Alix del Pilar Hurtado P.
</t>
    </r>
    <r>
      <rPr>
        <b/>
        <sz val="10"/>
        <color rgb="FF000000"/>
        <rFont val="Arial"/>
        <family val="2"/>
      </rPr>
      <t>04/08/2016</t>
    </r>
    <r>
      <rPr>
        <sz val="10"/>
        <color rgb="FF000000"/>
        <rFont val="Arial"/>
        <family val="2"/>
      </rPr>
      <t>: Alix del Pilar Hurtado P.</t>
    </r>
  </si>
  <si>
    <r>
      <rPr>
        <b/>
        <sz val="10"/>
        <color rgb="FF000000"/>
        <rFont val="Arial"/>
        <family val="2"/>
      </rPr>
      <t>02/12/2015:</t>
    </r>
    <r>
      <rPr>
        <sz val="10"/>
        <color rgb="FF000000"/>
        <rFont val="Arial"/>
        <family val="2"/>
      </rPr>
      <t xml:space="preserve"> Se evidenció que la La profesional del Área de Servicios Generales -Lilia A. Correa M., realizó pruebas selectivas del inventario del IDEP y  en consecuencia se cuenta completo el  levantamiento del inventario.
</t>
    </r>
    <r>
      <rPr>
        <b/>
        <sz val="10"/>
        <color rgb="FF000000"/>
        <rFont val="Arial"/>
        <family val="2"/>
      </rPr>
      <t>21/01/2015:</t>
    </r>
    <r>
      <rPr>
        <sz val="10"/>
        <color rgb="FF000000"/>
        <rFont val="Arial"/>
        <family val="2"/>
      </rPr>
      <t xml:space="preserve"> La acción de "Elaborar el plan anual de inventarios que concluya con Inventario definitivo y presentarlo al comité de inventarios a la fecha se encuentra en desarroolo., e n Acta (Borrador) de comité de cnventarios No. 4 de fecha 18/12/2015, se  acordó finalizarse durante los meses de enero y febrero de 2016.
</t>
    </r>
    <r>
      <rPr>
        <b/>
        <sz val="10"/>
        <color rgb="FF000000"/>
        <rFont val="Arial"/>
        <family val="2"/>
      </rPr>
      <t>15/03/2016:</t>
    </r>
    <r>
      <rPr>
        <sz val="10"/>
        <color rgb="FF000000"/>
        <rFont val="Arial"/>
        <family val="2"/>
      </rPr>
      <t xml:space="preserve"> Con corte a 29/02/2016, esta acción se viene desarrollando conforme a plan y de acuerdo a lo trnasmitido finalizará cuando se ejecute la última actividad asociada a bajas que quedó incluida en plan. Continúa abierta.
</t>
    </r>
    <r>
      <rPr>
        <b/>
        <sz val="10"/>
        <color rgb="FF000000"/>
        <rFont val="Arial"/>
        <family val="2"/>
      </rPr>
      <t>20/05/2016</t>
    </r>
    <r>
      <rPr>
        <sz val="10"/>
        <color rgb="FF000000"/>
        <rFont val="Arial"/>
        <family val="2"/>
      </rPr>
      <t xml:space="preserve">: Teniendo en cuenta el reporte por parte de la Profesional encargada de Servicios Generales y la revisión de los soportes correspondientes, se reporta que cuenta con 19 actividades programadas en el Plan de Inventarios aprobado en octubre de 2015, se ha dado cumplimiento  a 12 actividades completas que equivalen a un 63.16% . Se preparan los conceptos para elaborar los proyectos de resolución de bajas, en consecuencia, continúa abierta.
</t>
    </r>
    <r>
      <rPr>
        <b/>
        <sz val="10"/>
        <color rgb="FF000000"/>
        <rFont val="Arial"/>
        <family val="2"/>
      </rPr>
      <t>04/08/2016:</t>
    </r>
    <r>
      <rPr>
        <sz val="10"/>
        <color rgb="FF000000"/>
        <rFont val="Arial"/>
        <family val="2"/>
      </rPr>
      <t xml:space="preserve"> Continúa igual, no se presentó seguimiento a los avances realizados en esta acción.
</t>
    </r>
    <r>
      <rPr>
        <b/>
        <sz val="10"/>
        <color rgb="FF000000"/>
        <rFont val="Arial"/>
        <family val="2"/>
      </rPr>
      <t>03/11/2016:</t>
    </r>
    <r>
      <rPr>
        <sz val="10"/>
        <color rgb="FF000000"/>
        <rFont val="Arial"/>
        <family val="2"/>
      </rPr>
      <t xml:space="preserve"> Si bien dentro del seguimiento del líder del proceso se relacionan las dos Resoluciones de baja  No. 149 del 30 de Septiembre de 2016 "Por la cual se autoriza dar de baja un (1) software y setenta y ocho (78) licencias clasificados como obsoletos y que se encuentran en los inventarios del IDEP". y 150 del 30 de Septiembre de 2016 "Por la cual se autoriza y se formaliza la baja definitiva de los bienes que se transfirieron en la vigencia 2003 a la Secretaría de Educacion del Distrito y que se encuentran registrados en los inventarios del IDEP", no existe evidencia del Acta de Comité de Inventarios con la actualización del Plan Anual de Inventarios definitivo.
</t>
    </r>
    <r>
      <rPr>
        <b/>
        <sz val="10"/>
        <color rgb="FF000000"/>
        <rFont val="Arial"/>
        <family val="2"/>
      </rPr>
      <t>27/01/2017:</t>
    </r>
    <r>
      <rPr>
        <sz val="10"/>
        <color rgb="FF000000"/>
        <rFont val="Arial"/>
        <family val="2"/>
      </rPr>
      <t xml:space="preserve"> Se evidencia Acta de Comité de Inventarios #3 de 2016, donde se presenta y se aprueba por parte de los miembros del comité el Plan de Inventarios para la vigencia 2016. Se da cierre a esta acción, pero se dará seguimiento a la presentación del Inventario definitivo incluido en el Informe Final relacionado en la acción # 2 del presente hallazgo.</t>
    </r>
  </si>
  <si>
    <r>
      <rPr>
        <b/>
        <sz val="10"/>
        <rFont val="Arial"/>
        <family val="2"/>
      </rPr>
      <t>21/012016:</t>
    </r>
    <r>
      <rPr>
        <sz val="10"/>
        <rFont val="Arial"/>
        <family val="2"/>
      </rPr>
      <t xml:space="preserve">Borrador Acta de Comité   de Inventarios,  No. 4 de fecha </t>
    </r>
    <r>
      <rPr>
        <b/>
        <sz val="10"/>
        <rFont val="Arial"/>
        <family val="2"/>
      </rPr>
      <t>18/12/2015</t>
    </r>
    <r>
      <rPr>
        <sz val="10"/>
        <rFont val="Arial"/>
        <family val="2"/>
      </rPr>
      <t>:Seguimiento al Plan de Mejoramiento Institucional con corte 30 de abril de 2016.</t>
    </r>
  </si>
  <si>
    <t xml:space="preserve">Difundir el nuevo procedimiento de atención al ciudadano con las políticas que intervienen. </t>
  </si>
  <si>
    <r>
      <rPr>
        <b/>
        <sz val="10"/>
        <rFont val="Arial"/>
        <family val="2"/>
      </rPr>
      <t>02/12/2015:</t>
    </r>
    <r>
      <rPr>
        <sz val="10"/>
        <rFont val="Arial"/>
        <family val="2"/>
      </rPr>
      <t xml:space="preserve"> Ana Omaira Tarazona-Profesional OCI
</t>
    </r>
    <r>
      <rPr>
        <b/>
        <sz val="10"/>
        <rFont val="Arial"/>
        <family val="2"/>
      </rPr>
      <t>21/01/2016:</t>
    </r>
    <r>
      <rPr>
        <sz val="10"/>
        <rFont val="Arial"/>
        <family val="2"/>
      </rPr>
      <t xml:space="preserve"> Ana Omaira Tarazona -Profesional OCI
</t>
    </r>
    <r>
      <rPr>
        <b/>
        <sz val="10"/>
        <rFont val="Arial"/>
        <family val="2"/>
      </rPr>
      <t>15/03/2016</t>
    </r>
    <r>
      <rPr>
        <sz val="10"/>
        <rFont val="Arial"/>
        <family val="2"/>
      </rPr>
      <t xml:space="preserve">:Diana Karina Ruiz- Jefe OCI
</t>
    </r>
    <r>
      <rPr>
        <b/>
        <sz val="10"/>
        <rFont val="Arial"/>
        <family val="2"/>
      </rPr>
      <t>20/05/2016</t>
    </r>
    <r>
      <rPr>
        <sz val="10"/>
        <rFont val="Arial"/>
        <family val="2"/>
      </rPr>
      <t xml:space="preserve">: Ana Omaira Tarazona-Profesional OCI
</t>
    </r>
    <r>
      <rPr>
        <b/>
        <sz val="10"/>
        <rFont val="Arial"/>
        <family val="2"/>
      </rPr>
      <t xml:space="preserve">04/08/2016: </t>
    </r>
    <r>
      <rPr>
        <sz val="10"/>
        <rFont val="Arial"/>
        <family val="2"/>
      </rPr>
      <t xml:space="preserve">Alix del Pilar Hurtado P.
</t>
    </r>
    <r>
      <rPr>
        <b/>
        <sz val="10"/>
        <rFont val="Arial"/>
        <family val="2"/>
      </rPr>
      <t>03/11/2016:</t>
    </r>
    <r>
      <rPr>
        <sz val="10"/>
        <rFont val="Arial"/>
        <family val="2"/>
      </rPr>
      <t xml:space="preserve"> Nadia Aixa Pineda Sarmiento-Contratista OCI
</t>
    </r>
    <r>
      <rPr>
        <b/>
        <sz val="10"/>
        <rFont val="Arial"/>
        <family val="2"/>
      </rPr>
      <t>27/01/2017</t>
    </r>
    <r>
      <rPr>
        <sz val="10"/>
        <rFont val="Arial"/>
        <family val="2"/>
      </rPr>
      <t>: Nadia Aixa Pineda Sarmiento-Contratista OCI</t>
    </r>
  </si>
  <si>
    <t>Correo electrónico remisorio del nuevo procedimiento de atención al ciudadano. 
Procedimiento subido a la Maloca Aula SIG</t>
  </si>
  <si>
    <t>12/01/2016 Se dio inicio al proceso de actualización de los procedimientos y formatos del proceso de Atención al Usuario.
18/04/2016: Se socializó el Procedimiento PRO-AU-10-03 Atención DE PQRS en el boletín interno
30/06/2016.  Se actualizó el procedimiento de Atención de PQRS el 23 de junio de 2016.  Esta pendiente por parte de la OAP su publicación en la web. 
Se solicita cierre de la acción</t>
  </si>
  <si>
    <t>18/04/2016: Boletín No.14 de 2016</t>
  </si>
  <si>
    <r>
      <rPr>
        <b/>
        <sz val="10"/>
        <rFont val="Arial"/>
        <family val="2"/>
      </rPr>
      <t>16/05/2016</t>
    </r>
    <r>
      <rPr>
        <sz val="10"/>
        <rFont val="Arial"/>
        <family val="2"/>
      </rPr>
      <t xml:space="preserve">: Revisado en Maloca AulaSIG, no se evidencia la modificación del procedimiento PRO-AU-10-03, el que se encuentra aprobado y publicado tiene fecha del 20/11/2015, igualmente se confirmo con la OAP y no se tiene este documento en proceso de revisión.
</t>
    </r>
    <r>
      <rPr>
        <b/>
        <sz val="10"/>
        <rFont val="Arial"/>
        <family val="2"/>
      </rPr>
      <t xml:space="preserve">
04/08/2016:</t>
    </r>
    <r>
      <rPr>
        <sz val="10"/>
        <rFont val="Arial"/>
        <family val="2"/>
      </rPr>
      <t xml:space="preserve"> Con fecha 23/06/2016 fue aprobado el procedimiento PRO-AU-10-03 Atención de PQRS, el cual fue enviado por correo electrónico a los funcionarios y contratistas del IDEP desde el SIG y se encuentra publicada en Maloca AulaSIG</t>
    </r>
  </si>
  <si>
    <r>
      <rPr>
        <b/>
        <sz val="10"/>
        <color rgb="FF000000"/>
        <rFont val="Arial"/>
        <family val="2"/>
      </rPr>
      <t xml:space="preserve">19/05/2016 </t>
    </r>
    <r>
      <rPr>
        <sz val="10"/>
        <color rgb="FF000000"/>
        <rFont val="Arial"/>
        <family val="2"/>
      </rPr>
      <t xml:space="preserve">Alix del Pilar Hurtado P.
</t>
    </r>
    <r>
      <rPr>
        <b/>
        <sz val="10"/>
        <color rgb="FF000000"/>
        <rFont val="Arial"/>
        <family val="2"/>
      </rPr>
      <t>04/08/2016:</t>
    </r>
    <r>
      <rPr>
        <sz val="10"/>
        <color rgb="FF000000"/>
        <rFont val="Arial"/>
        <family val="2"/>
      </rPr>
      <t xml:space="preserve"> Alix del Pilar Hurtado P.</t>
    </r>
  </si>
  <si>
    <t>Ejecutar las actividades descritas
en el Plan Anual de inventarios teniendo en cuenta la verificación física
de los bienes y recursos a cargo
de las dependencias de la
entidad y funcionarios que se
desempeñen en ellas, teniendo
en cuenta la RESOLUCIÓN 001
DE 2001, el cual concluya con un informe final y con un inventario definitivo.</t>
  </si>
  <si>
    <t>Dado que se emitió por parte del Alcalde Mayor el Decreto 392 de 2015 'Por medio o del cual se reglamenta la figura de Defensor de la Ciudadanía en las entidades y organismos del Distrito Capital y se dictan otras disposiciones", y teniendo en cuenta el plazo de cuatro (4)  meses que allí se estípula para la implementación de este decreto por parte de las entidades distritales, su cumplimiento será auditado durante la siguiente vigencia</t>
  </si>
  <si>
    <t>Los lineamientos que establece este Decreto se encuentran en proceso de implementación.</t>
  </si>
  <si>
    <t>Designar mediante resolución al nuevo defensor del atención al ciudadano</t>
  </si>
  <si>
    <t xml:space="preserve">Resolución de delegación del nuevo defensor de atención al ciudadano. </t>
  </si>
  <si>
    <t>Carlos Andrés Prieto Olarte
Fanny Yanet Cuesta Olivos</t>
  </si>
  <si>
    <t>Subdirector Administrativo, Financiero y de Control Disciplinario</t>
  </si>
  <si>
    <t>Informe Final</t>
  </si>
  <si>
    <t>12/01/2016 Se cuenta con un primer borrador de la resolución para la delegación del nuevo defensor al ciudadano del IDEP.</t>
  </si>
  <si>
    <t>N/A</t>
  </si>
  <si>
    <r>
      <rPr>
        <b/>
        <sz val="10"/>
        <rFont val="Arial"/>
        <family val="2"/>
      </rPr>
      <t xml:space="preserve">14/03/2016: </t>
    </r>
    <r>
      <rPr>
        <sz val="10"/>
        <rFont val="Arial"/>
        <family val="2"/>
      </rPr>
      <t xml:space="preserve"> Se emitió por parte de la Directora General, la Resolución No. 11 del 11 de febrero de 2016, por la cual se desigana el Defensor del Ciudadano, teniendo los lineamientos emitidos en el  Decreto 392 de 2015.</t>
    </r>
  </si>
  <si>
    <t>Resolución No. 11 de 2016
Página web link defensor del Ciudadano</t>
  </si>
  <si>
    <r>
      <rPr>
        <b/>
        <sz val="10"/>
        <color rgb="FF000000"/>
        <rFont val="Arial"/>
        <family val="2"/>
      </rPr>
      <t>19/05/2016</t>
    </r>
    <r>
      <rPr>
        <sz val="10"/>
        <color rgb="FF000000"/>
        <rFont val="Arial"/>
        <family val="2"/>
      </rPr>
      <t>: Alix del Pilar Hurtado P.</t>
    </r>
  </si>
  <si>
    <t>24-11-2015 Comunicación 2249 del 20-11-2015 
29-2-2016 Soportes de avance de plan inventarios 2015. Informe
12/10/2016 Resoluciones 149 y 159 de 2016
20/01/2017 Acta No. 3 Comité de inventarios
07/04/2017 Acta No. 1 de 2017 Comité de inventarios</t>
  </si>
  <si>
    <t>Se recomienda la articulación del procedimiento "PRO-DIP-02-09 Participación ciudadana" el cual hace parte del Proceso de Dirección y Planeación, con el proceso de atención al usuario.</t>
  </si>
  <si>
    <t>Realizar una  reunión con el área de planeación por la articulación de los dos procesos</t>
  </si>
  <si>
    <t>Carlos Andrés Prieto Olarte
Luz Mery Portela David
Paulo Alberto Molina Bolívar</t>
  </si>
  <si>
    <t>Subdirector Administrativo, Financiero y de Control Disciplinario
Jefe de la OAP
Subdirector Académico</t>
  </si>
  <si>
    <t>12/01/2016 Se citó a reunión de las áreas de Planeación y las dos Subdirecciones para acordar como se podrían articular las acciones de participación ciudadana.
21/04/2016: Se realizó una reunión entre la OAP y la Subdirección Académica con el fin de articular las acciones de participación ciudadana y el proceso de Atención al Usuario. Esta reunión se llevó a cabo el 21 de abril</t>
  </si>
  <si>
    <t>Acta de reunión</t>
  </si>
  <si>
    <t>30/08/2015
24-11-2015
29-2-2016
11/05/2016
20/01/2017</t>
  </si>
  <si>
    <r>
      <rPr>
        <b/>
        <sz val="10"/>
        <rFont val="Arial"/>
        <family val="2"/>
      </rPr>
      <t>15/03/2016:</t>
    </r>
    <r>
      <rPr>
        <sz val="10"/>
        <rFont val="Arial"/>
        <family val="2"/>
      </rPr>
      <t xml:space="preserve"> Se encuentra pendiente de realizar la reunión con el fin de articular las acciones de participación ciudadana con el proceso de atención al usuario
</t>
    </r>
    <r>
      <rPr>
        <b/>
        <sz val="10"/>
        <rFont val="Arial"/>
        <family val="2"/>
      </rPr>
      <t xml:space="preserve">
19/05/2016:</t>
    </r>
    <r>
      <rPr>
        <sz val="10"/>
        <rFont val="Arial"/>
        <family val="2"/>
      </rPr>
      <t xml:space="preserve"> Se realizó reunión del 21 de abril en el cual se estableció corresponsabilidad entre la Subd Académica y la OAP para la formulación de las estrategías de participación ciudadana, en las  cuales se incluye los resultados de las encuestas.
Se modificó, aprobo y publicó el proceso PRO-DIP-02-09 Participación Ciudadana con fecha de aprobación 29/04/2016.</t>
    </r>
  </si>
  <si>
    <t>Malaoca Aula SIG
http://www.idep.edu.co/sites/default/files/PRO-DIP-02-09%20Participaci%C3%B3n%20Ciudadana%20v3.pdf#overlay-context=content/dip-02-proceso-de-direcci%25C3%25B3n-y-planeaci%25C3%25B3n%3Fq%3Dcontent/dip-02-proceso-de-direcci%25C3%25B3n-y-planeaci%25C3%25B3n</t>
  </si>
  <si>
    <r>
      <rPr>
        <b/>
        <sz val="10"/>
        <color rgb="FF000000"/>
        <rFont val="Arial"/>
        <family val="2"/>
      </rPr>
      <t>15/03/2016:</t>
    </r>
    <r>
      <rPr>
        <sz val="10"/>
        <color rgb="FF000000"/>
        <rFont val="Arial"/>
        <family val="2"/>
      </rPr>
      <t xml:space="preserve"> Alix del Pilar Hurtado P.
</t>
    </r>
    <r>
      <rPr>
        <b/>
        <sz val="10"/>
        <color rgb="FF000000"/>
        <rFont val="Arial"/>
        <family val="2"/>
      </rPr>
      <t xml:space="preserve">
20/05/2016: </t>
    </r>
    <r>
      <rPr>
        <sz val="10"/>
        <color rgb="FF000000"/>
        <rFont val="Arial"/>
        <family val="2"/>
      </rPr>
      <t>Alix del Pilar Hurtado P.</t>
    </r>
  </si>
  <si>
    <r>
      <rPr>
        <b/>
        <sz val="10"/>
        <color rgb="FF000000"/>
        <rFont val="Arial"/>
        <family val="2"/>
      </rPr>
      <t>21/012016:</t>
    </r>
    <r>
      <rPr>
        <sz val="10"/>
        <color rgb="FF000000"/>
        <rFont val="Arial"/>
        <family val="2"/>
      </rPr>
      <t xml:space="preserve"> Borrador Acta de Comité   de Inventarios,  No. 4 de fecha 18/12/2015.
Seguimiento al Plan de Mejoramiento Institucional con corte 30 de abril de 2016.</t>
    </r>
  </si>
  <si>
    <r>
      <rPr>
        <b/>
        <sz val="10"/>
        <rFont val="Arial"/>
        <family val="2"/>
      </rPr>
      <t>02/12/2015:</t>
    </r>
    <r>
      <rPr>
        <sz val="10"/>
        <rFont val="Arial"/>
        <family val="2"/>
      </rPr>
      <t xml:space="preserve"> Ana Omaira Tarazona-Profesional OCI
</t>
    </r>
    <r>
      <rPr>
        <b/>
        <sz val="10"/>
        <rFont val="Arial"/>
        <family val="2"/>
      </rPr>
      <t>21/01/2016:</t>
    </r>
    <r>
      <rPr>
        <sz val="10"/>
        <rFont val="Arial"/>
        <family val="2"/>
      </rPr>
      <t xml:space="preserve"> Ana Omaira Tarazona -Profesional OCI
</t>
    </r>
    <r>
      <rPr>
        <b/>
        <sz val="10"/>
        <rFont val="Arial"/>
        <family val="2"/>
      </rPr>
      <t>15/03/2016:</t>
    </r>
    <r>
      <rPr>
        <sz val="10"/>
        <rFont val="Arial"/>
        <family val="2"/>
      </rPr>
      <t xml:space="preserve"> Diana Karina Ruiz- Jefe OCI
</t>
    </r>
    <r>
      <rPr>
        <b/>
        <sz val="10"/>
        <rFont val="Arial"/>
        <family val="2"/>
      </rPr>
      <t>20/05/2016:</t>
    </r>
    <r>
      <rPr>
        <sz val="10"/>
        <rFont val="Arial"/>
        <family val="2"/>
      </rPr>
      <t xml:space="preserve"> Ana Omaira Tarazona-Profesional OCI
</t>
    </r>
    <r>
      <rPr>
        <b/>
        <sz val="10"/>
        <rFont val="Arial"/>
        <family val="2"/>
      </rPr>
      <t>04/08/2016:</t>
    </r>
    <r>
      <rPr>
        <sz val="10"/>
        <rFont val="Arial"/>
        <family val="2"/>
      </rPr>
      <t xml:space="preserve"> Alix del Pilar Hurtado P.
</t>
    </r>
    <r>
      <rPr>
        <b/>
        <sz val="10"/>
        <rFont val="Arial"/>
        <family val="2"/>
      </rPr>
      <t>03/11/2016:</t>
    </r>
    <r>
      <rPr>
        <sz val="10"/>
        <rFont val="Arial"/>
        <family val="2"/>
      </rPr>
      <t xml:space="preserve"> Nadia Aixa Pineda Sarmiento-Contratista OCI
</t>
    </r>
    <r>
      <rPr>
        <b/>
        <sz val="10"/>
        <rFont val="Arial"/>
        <family val="2"/>
      </rPr>
      <t>27/01/2017:</t>
    </r>
    <r>
      <rPr>
        <sz val="10"/>
        <rFont val="Arial"/>
        <family val="2"/>
      </rPr>
      <t xml:space="preserve"> Nadia Aixa Pineda Sarmiento-Contratista OCI</t>
    </r>
  </si>
  <si>
    <t>De acuerdo a la tabulación de las encuestas realizadas en el 2015, se observa que algunas preguntas no son claras y se requiere actualizarlas para facilitar su aplicación y tabulación</t>
  </si>
  <si>
    <t>No se había identificado la necesidad de actualización de las encuestas</t>
  </si>
  <si>
    <t>Revisar y actualizar las encuestas 1.Identificación de necesidades y expectativas de los usuarios y usuarias,  2. Satisfacción de usuarias y usuarios y 3.  Evaluación de eventos</t>
  </si>
  <si>
    <t>Encuestas actualizadas</t>
  </si>
  <si>
    <t>18/03/2016: 18/04/2016  Se realizó la actualización de las encuestas: 1.Identificación de necesidades y expectativas de los usuarios y usuarias,  2. Satisfacción de usuarias y usuarios y 3.  Evaluación de eventos. Se realizó la revisión y visto bueno por parte del Subdirector Académico y la Directora General y se remitió a la OAP para su actualización en el Aula Maloca SIG 
Se remitió correo a todos los funcionarios del IDEP informando la actualización de las encuestas</t>
  </si>
  <si>
    <t>18/04/2016 Formatos actualizados: FT-AU-10-02 Herramienta de Identificación de Necesidades y Expectativas de los Usuarios y Usuarias del IDEP
FT-AU-10-03 Encuesta de satisfacción de usuarias y usuarios del IDEP
FT-AU-10-04 Evaluación de eventos IDEP</t>
  </si>
  <si>
    <r>
      <rPr>
        <b/>
        <sz val="10"/>
        <rFont val="Arial"/>
        <family val="2"/>
      </rPr>
      <t>20/05/2016</t>
    </r>
    <r>
      <rPr>
        <sz val="10"/>
        <rFont val="Arial"/>
        <family val="2"/>
      </rPr>
      <t>: Revisado en Maloca Aula SIG, se evidencia FT-AU-10-03 fue actualizado y se encuentra publicado con fecha de aprobación del 14/03/2016</t>
    </r>
  </si>
  <si>
    <t>Maloca Aula SIG
http://www.idep.edu.co/sites/default/files/FT-AU-10-03%20Encuesta%20de%20satisfacci%C3%B3n%20de%20usuarios%20y%20usuarias%20del%20IDEP.pdf</t>
  </si>
  <si>
    <r>
      <rPr>
        <b/>
        <sz val="10"/>
        <color rgb="FF000000"/>
        <rFont val="Arial"/>
        <family val="2"/>
      </rPr>
      <t>20/05/2016</t>
    </r>
    <r>
      <rPr>
        <sz val="10"/>
        <color rgb="FF000000"/>
        <rFont val="Arial"/>
        <family val="2"/>
      </rPr>
      <t xml:space="preserve"> Alix del Pilar Hurtado P.</t>
    </r>
  </si>
  <si>
    <t>Realizar la Conciliación final de Inventarios entre Contabilidad y Almacén</t>
  </si>
  <si>
    <t>30/08/2015 Pendiente de inicio
24-11-2015 Se encuentra en desarrollo el plan anual de inventarios vigencia 2015, mediante comunicación 2249 del 20-11-2015 se solicitó avance de plan anual de inventarios y reformulación de ser casdo de fechas a la profesional con funciones sobre el referente, no obstante lo anterior se solicita la actualización de la fecha de cierre para el 31-12-2015
29-2-2016 Se realizó conciliación entre saldos de categoría de almacen contra saldos de cuentas contables del balance general. Se solicita el cierre de la acción.</t>
  </si>
  <si>
    <t>24-11-2015 Comunicación 2249 del 20-11-2015 
29-2-2016 Documento de conciliación entre almacen y contabilidad</t>
  </si>
  <si>
    <t>30/08/2015
24-11-2015
29-2-2016</t>
  </si>
  <si>
    <t>02/12/2015: 
Esta acción se encuentra ligada al  hallazgo de contraloría 2.3.1.2 AUDITORÍA DE REGULARIDAD Período Auditado 2014- PAD 2015, Cumplimiento del Plan Anual de Inventarios programado para 30/03/2016. por lo que se recomienda revisar fecha de cierre  propuesta, hasta esta confirmación continuará con el estado actual.  El cambio de fecha se realizará por  su suscripción en Plan de Mejoramiento de Contraloría  pero  de acuerdo a linemientos nacionales y distritales  en términos de modificación de plazos la política sobre fechas de cierre se aplica a acciones abiertas- en desarrollo, no despues de su vencimiento. Pasa de Abierta Vencida a Abierta en desarrollo en Seguimiento de Diciembre 2015  bajo estas condiciones.  Se realiza el correspondiente cambio en plan de mejoramiento, con comentario.
20/01/2016
La acción de realizar la Conciliación final de Inventarios entre Contabilidad y Almacén continua a la fecha pendiente, debido a que se encuentra en desarrollo el Plan Anual de Inventarios, en consecuencia continúa la abierta en desarrollo esta acción. Se modifica fecha de cierre por Plan  de Mejoramiento Contraloría.
15/03/2016: Ya se han realizado las conciliaciones  entre  Contabilidad y Almacén  con el respectivo reporte que será socializado en Comité de Inventarios, asi mismo las conciliaciones mensuales. Se cierra acción.</t>
  </si>
  <si>
    <t>21/01/2016
Borrador Acta de Comité   de Inventarios,  No. 4 de fecha 18/12/2015.
15/03/2016: Reportes de conciliación</t>
  </si>
  <si>
    <t>02/12/2015:
Ana Omaira Tarazona
Profesional OCI
21/01/2016
Ana Omaira Tarazona 
Profesional OCI
15/03/2016 Diana Karina Ruiz- Jefe OCI</t>
  </si>
  <si>
    <t>No se encuentra  vigente en el SIG, el “Formato Paz y Salvo de Inventarios”, (Borrador Código FT-GRF-XX-XX), el cual sirve de instrumento de control del inventario entregado por funcionarios o contratistas al momento de su retiro. 
No se está dando cumplimiento a la política de operación del procedimiento "Las solicitudes de recursos y bienes por dependencias deben hacerse bimestralmente"</t>
  </si>
  <si>
    <t xml:space="preserve">En el procedimiento no exitia este formato, por cambio de política de operación </t>
  </si>
  <si>
    <t>Normalizar en el SIG el formato de Paz y salvo para la entrega de inventarios de funcionarios y/o contratistas.</t>
  </si>
  <si>
    <t>Formato de Paz y salvo para la entrega de inventarios de funcionarios y/o contratistas.</t>
  </si>
  <si>
    <t>30-8-2015 Se cuenta con Formato de Paz y salvo FT-GRF-11-15 para la entrega de inventarios de funcionarios y/o contratistas.
24-11-2015 Se reitera lo manifiesto en el seguimiento del 30-8-2015, se solicita el cierre de la acción.
31-12-2015. Se cuenta con formato</t>
  </si>
  <si>
    <t>Formato
31-12-2015 Formato</t>
  </si>
  <si>
    <t>31/08/2015
31-12-2015</t>
  </si>
  <si>
    <t>02/12/2015:
Se encuentra en el link http://www.idep.edu.co/?q=content/grf-11-proceso-de-gesti%C3%B3n-de-recursos-f%C3%ADsicos#overlay-context=, el formato FT-GRF-11-15 " PAZ Y SALVO  PARA LA ENTREGA  DE INVENTARIOS DE FUNCIONARIOS Y/O CONTRATISTAS". En consecuencia se cierra en forma definitiva la acción.</t>
  </si>
  <si>
    <t>02/12/2015:
Ana Omaira Tarazona
Profesional OCI</t>
  </si>
  <si>
    <t>Modificar la política de operación en lo referente a la periodicidad de solicitudes de recursos y bienes.</t>
  </si>
  <si>
    <t>Política de operación en lo referente a la periodicidad de solicitudes de recursos y bienes.</t>
  </si>
  <si>
    <t>30-8-2015 Se desarrolla en el mes de septiembre
31-12-2015 Política de operaciones actualizada, se solicita el cierre de la acción.</t>
  </si>
  <si>
    <t>N/A
31-12-2015 Política de operación</t>
  </si>
  <si>
    <t>30/08/2015
31-12-2015</t>
  </si>
  <si>
    <t>02/12/2015:
No se reporta avance por parte del lider del proceso.
EL 10 de julio del 2015, fue aprobado por en el marco del SGC el formato FT-GRF-11-15 "PAZ Y SALVO  PARA LA ENTREGA  DE INVENTARIOS DE FUNCIONARIOS Y/O CONTRATISTAS" y  Se esta actualizando la Politica de Operación Area de Servicios Generales y Oficina Asesora de Planeación, para que quede en firme en el mes de diciembre del 2015.
21/01/2016
Dentro del  Proceso de Gestión de Recursos Fisicos- Procedimiento  PRO-GRF-11-01 Egresos: o salidas de Almacén,  versión 4 de  fecha 15/12/2015,  se evidencia la acción generada de este hallazgo "Política de operación en lo referente a la periodicidad de solicitudes de recursos y bienes." en el item No. 9  Políticas de Operación:, el cual señala "Las solicitudes de recursos y bienes por dependencias debe hacerse bimestralmente y/o cuando se requiera por necesidad un elemento o bien, diligenciando el formato FTGRF-11-03 Solicitud de bienes y servicio...". Disponible en la Maloca Aula SIG de nuestro sitio WEB
En consecuencia se cierra la acción generada del Hallazgo.</t>
  </si>
  <si>
    <t>02/12/2015:
Ana Omaira Tarazona
Profesional OCI
21/01/2016
Ana Omaira Tarazona 
Profesional OCI</t>
  </si>
  <si>
    <t>Se encuentra pendiente la Conciliación final de inventarios, que se efectúa en conjunto con el área de contabilidad a partir del resultado de la toma física y su confrontación con la información de almacén y bodega (kárdex, inventarios individuales) y los registros contables. Este hallazgo también se encuentra registrado en el Informe del Sistema de Control Interno Contable.</t>
  </si>
  <si>
    <t xml:space="preserve">Informalidad en el cumplimiento del procedimiento establecido por parte del Secretario Técnico. </t>
  </si>
  <si>
    <t>Papeles de Trabajo con las área involucradas.</t>
  </si>
  <si>
    <t>30-8-2015, Se solicita la unificación con la acción 12 de Gestión Financiera.  se avanzó en el mes de agosto en la revisión de categorias en el sistema, se soporta mediante acta. Queda en desarrollo culminar con la conciliación física del inventario.
24-11-2015 Se reitera lo manifiesto en el seguimiento del 30/8/2015, de igual manera se solicita la unificación con la acción 11 c, toda vez que buscan el mismo fin.
----------------
31-12-2015 Se reitera lo manifiesto en el seguimiento del 30/8/2015, de igual manera se solicita la unificación con la acción 11 c, toda vez que buscan el mismo fin.
-------
29-2-2016 Se reitera lo manifiesto en el seguimiento del 24-11-2016, de igual manera se solicita la unificación con la acción 11 c, toda vez que buscan el mismo fin. y el 29-2-2016 se describe la solicitud del cierre de la acción.</t>
  </si>
  <si>
    <t>24-11-2015 Unificación
31-12-2015 Unificación
29-2-2016 Unificación</t>
  </si>
  <si>
    <t>30/08/2015
24-11-2015
31-12-2015
29-2-2016</t>
  </si>
  <si>
    <t>02/12/2015: Esta acción se encuentra ligada al  hallazgo de contraloría 2.3.1.2 AUDITORÍA DE REGULARIDAD Período Auditado 2014- PAD 2015, Cumplimiento del Plan Anual de Inventarios programado para 30/03/2016. por lo que se recomienda revisar fecha de cierre  propuesta, hasta esta confirmación continuará con el estado actual.  El cambio de fecha se realizará por  su suscripción en Plan de Mejoramiento de Contraloría  pero  de acuerdo a linemientos nacionales y distritales  en términos de modificación de plazos la política sobre fechas de cierre se aplica a acciones abiertas- en desarrollo, no despues de su vencimiento. Pasa de Abierta Vencida a Abierta en desarrollo en Seguimiento de Diciembre 2015  bajo estas condiciones.  Se realiza el correspondiente cambio en plan de mejoramiento, con comentario.
21/01/2016
Aún cuando esta acción esta buscando el mismo fin de la acción 11C, las mismas se encuentran  ligadas al  hallazgo de contraloría 2.3.1.2 AUDITORÍA DE REGULARIDAD Período Auditado 2014- PAD 2015,  en consecuencia continúa Abierta en desarrollo.
15/03/2016: Ya se han realizado las conciliaciones  entre  Contabilidad y Almacén  con el respectivo reporte que será socializado en Comité de Inventarios, asi mismo las conciliaciones mensuales. Se cierra acción.</t>
  </si>
  <si>
    <t>15/03/2016: Reportes de conciliación contabilidad y almacén</t>
  </si>
  <si>
    <t>02/12/2015:
Ana Omaira Tarazona
Profesional OCI
21/01/2016
Ana Omaira Tarazona 
Profesional OCI
15/03/2016 Diana Karina Ruiz- Jefe OCI</t>
  </si>
  <si>
    <t>No se está dando cumplimiento a la periodicidad de las reuniones del comité de inventarios de acuerdo a la Resolución No.  158 de 2010, en la cual establece que   “…El comité de Inventarios se debe reunir como mínimo ordinariamente cada dos meses, el tercer día hábil siguiente a la finalización de cada bimestre</t>
  </si>
  <si>
    <t xml:space="preserve">Citar por parte de la Secretaría Técnica, profesional 219-02, y realizar comité de inventarios según lo establecido en la Resolución Nº 158 de 2010 ordinariamente cada dos meses el tercer día hábil siguiente la finalización de cada bimestre. </t>
  </si>
  <si>
    <t xml:space="preserve">Citación y realización de comité de inventarios </t>
  </si>
  <si>
    <t>30-8-2015 Se programó comité de inventario para la última semana de septiembre 
31-12-2015 Se realizó comité de inventarios en el último trimestre del año. Para el 2016 se modificará la periodicidad, pero lo anterior no tiene nada que ver con la acción. Se solicita el cierre de la acción.
29-2-2016 Se solicita el cierre de la acción, toda vez que se modificó la periodicidad de reuniones del comité mediante acto administrativo. Resolución 19 de 2016. Se reitera la solicitud de cierre de la acción.
11/05/2016 Según Resolución 19 del 24 de febrero 2016 se modifica la periodicidad de reunion al  comité cada tres meses, por lo que se realiza la primera sesión en el mes de marzo de 2016.  Se solicita el cierre de la acción, toda vez que se modificó la periodicidad de reuniones del comité mediante acto administrativo</t>
  </si>
  <si>
    <t>Acta
31-12-2015 Acta de Comité
29-2-2016 Resolución</t>
  </si>
  <si>
    <t>30/08/2015
31-12-2015
29-2-2016
11/05/2016</t>
  </si>
  <si>
    <t>02/12/2015:
No se reportó avance por parte del lider del proceso.
10/12/2015 
Esta en proyecto una resolucíon para el cambio de sesiones en la periodicidad que sea trimestral, aprobada mediante comité de inventarios del 9 de octubre del 2015 (Acta en borrador - revisión y posteriormente para firmas). En el mes de diciembre se expedirá el respectivo acto administrativo.
21/01/2016
La acción generada de este hallazgo es "Citar por parte de la Secretaría Técnica, profesional 219-02, y realizar comité de inventarios según lo establecido en la Resolución Nº 158 de 2010 ordinariamente cada dos meses el tercer día hábil siguiente la finalización de cada bimestre."
Durante la vigencia del 2015 se realizaron los siguientes comités de inventarios;: 
No.     Comité Realizado                      Estado del Acta
1.         31/03/2015                                     Firmada
2.         24/06/2015                                     Firmada
3.         09/10/2015                                     En firma                   
4.         18/12/2015                                     En Borrador.
De acuerdo a lo anterior, se concluye que solo se realizaron durante la vignecia 2015 cuatro (4) comtés de seis (6). Igualmente a la fecha,  se encuentran las dos últimas Actas de Comité pendientes.
15/03/2016: Se verifica modificación de periodicidad, se cerrará la acción  una vez se verifique cumplimiento de esta.
20/05/2016  Se verifica modificación de periodicidad, "Resolución 19 del 24 de febrero 2016 ", (reunion de comité cada tres meses),  se cerrará la acción,  una vez se verifique el cumplimiento de ésta, en consecuencia la Oficina de Control interno para garantizar la sostenibilidad de la acción cambia la fecha de su vencimiento con corte a  30/07/2016, por lo cual pasa a estado  Abierta en desarrollo. la Oficina de Control interno para garantizar la sostenibilidad de la acción cambia la fecha de su vencimiento con corte a  30/07/2016.
04/08/2016: No se presentó seguimiento por parte del responsable de la acción. Sin embargo se cierra la acción teniendo en cuenta que la Oficina de Control Interno hizo revisión de las actas firmadas hasta el mes de febrero de 2016.</t>
  </si>
  <si>
    <t>Actas de comité</t>
  </si>
  <si>
    <t>02/12/2015:
Ana Omaira Tarazona
Profesional OCI
21/01/2016
Ana Omaira Tarazona 
Profesional OCI
15/03/2016 Diana Karina Ruiz- Jefe OCI
20/05/2016
Ana Omaira Tarazona 
Profesional OCI
04/08/2016: Alix del Pilar Hurtado P.</t>
  </si>
  <si>
    <t>No es posible identificar el  valor de las variables de los indicadores  asociado al resultado del indicador en POA.  Esto sucede para los indicadores: No. procesos atendidos / No. procesos programados, No. solicitudes de mantenimiento realizados / No. solicitudes de mantenimiento programados*100</t>
  </si>
  <si>
    <t>La formulación de los indicadores no reflejan las variables a evaluar en el POA</t>
  </si>
  <si>
    <t>Reformular los indicadores en el POA.</t>
  </si>
  <si>
    <t>Informe de Gestión  y POA</t>
  </si>
  <si>
    <t>Lilia Amparo Correa Moreno
Carlos Andrés Prieto Olarte</t>
  </si>
  <si>
    <t>Profesional Universitario 219-02
Area de Servicios Generales
Subdirector Administrativo, Financiero y de Control Disciplinario</t>
  </si>
  <si>
    <t>30-8-2015 Se solicita unificar con la acción Nº 1. En la cual se solicita cambio de fecha de cierre de la acción, lo anterior debido a que el próximo POA es con corte de septiembre de 2015, se solicita cambio para el 30-10-2015.
24-11-2015 Se reitera la solicitud del seguimiento del 30-8-2015
31-12-2015 El POA esta evaluado a 31 de diciembre de 2015 y con la OAP fueron validados los indicadores, se solicita el cierre de la acción.</t>
  </si>
  <si>
    <t>30/08/2015
24-11-2015 Unificación
31-12-2015 POA a 31 de diciembre de 2015</t>
  </si>
  <si>
    <t>30/08/2015
24-11-2015
31-12-2015</t>
  </si>
  <si>
    <t>02/12/201:
Esta acción es  unificación con la acción Nº 1,  la cual para a estado Cerrada Condicional. teniendo en cuenta el análisis de indicadores (fecha fin 15/10/2015).
No se reporta avance por parte del lider del proceso.
21/01/2016
Se cierra de forma condiiconal por cambio de parámetros en POA 2015</t>
  </si>
  <si>
    <t xml:space="preserve">Se requiere la inclusión y/o actualización de actividades  ya en ejecución, al  proceso de Gestión  de Recursos Físicos  tales como: -Control de inventarios de bienes de consumo,  -Traslado de bienes devolutivos. -Formato Paz y Salvo de Inventarios. </t>
  </si>
  <si>
    <t>Los requirimientos de las áreas mantienen un consumo bajo de elementos, que facilita su control.</t>
  </si>
  <si>
    <t>Incluir en el procedimiento correspondiente que Servicios Generales reporta cada tres meses y consolidado anual sobre elemento de consumo a los jefes de área y/o Subdirectores.</t>
  </si>
  <si>
    <t>Modificación del procedimiento y/o política de operación</t>
  </si>
  <si>
    <t>30-8-2015 Se desarrolla en el mes de septiembre
31-12-2015 Política de operaciones y procedimiento actualizados, se solicita el cierre de la acción.</t>
  </si>
  <si>
    <t>N/A
31-12-2015 Política de operación y procedimiento</t>
  </si>
  <si>
    <t>02/09/2015
31-12-2015</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</si>
  <si>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Fisicos- Procedimiento  PRO-GRF-11-03  Inventarios,  versión 4 de  fecha 15/12/2015,  se evidencia la acción generada de este hallazgo Política de operación en lo referente "El área de Servicios Generales reportará cada tres meses y consolidado anual sobre elemento de consumo a los jefes de área y/o Subdirectore, en el ITEM No. 9  Políticas de Operación: del procedimeinto,  Disponible en la Maloca Aula SIG de nuestro sitio WEB
En consecuencia se cierra la acción generada del Hallazgo.</t>
  </si>
  <si>
    <t>Incluir en la política de operación del procedimiento de inventario el traslado de bienes, de igual manera ante la modificación del procedimiento de inventario anual modificar el nombre a inventario.</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</si>
  <si>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Fìsicos-Procedimiento PRO-GRF-11-03 Inventario, se registro en su actualización, versión 4, de fecha 15/12/2015, ITEM No. 9  Polìtica de Operación la accion de "Incluir en la política de operación del procedimiento de inventario el traslado de bienes, de igual manera ante la modificación del procedimiento de inventario anual modificar el nombre a inventario."   así: ..."Los Inventarios quedan registrados en el aplicativo SIAFI y en el formato correspondiente a FT-GRF-11-11 Recolección de información inventario anual Los ajustes requeridos dentro del proceso de inventarios se diligenciaran los formatos que se describen a continuación y que servirán de soporte del movimiento que se requiera en el modulo del sistema SIAFI como son: FT-GRF-11-10 Solicitud Movimiento de Almacén; FT-GRF-11-12 Solicitud dada de baja; FT-GRF-11-15 Paz y salvo para la entrega de inventarios de funcionarios y/o contratistas"....    Disponible en la Maloca Aula SIG de nuestro sitio WEB
En consecuencia se cierra la acción generada del Hallazgo.</t>
  </si>
  <si>
    <t>Se recomienda establecer  una  política, instructivo u otro documento  en el que se establezcan las condiciones de conservación de bienes y recursos para  realizar  la actividad relacionada con almacenamiento: "Se almacenan los bienes y recursos ingresados en SIAFI de acuerdo a las condiciones establecidas para su conservación, de conformidad con las normas y requisitos de calidad establecidos."</t>
  </si>
  <si>
    <t>La entidad tiene los espacios para almacenamiento de sus elementos y bienes, se hace necaro dejarlo explicito en la politicas de operación del procedimiento respectivo.</t>
  </si>
  <si>
    <t>Modificar la politica del procedimiento de ingresos, incluyendo los espacios de conservación de bienes</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</si>
  <si>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Fìsicos-Procedimiento PRO-GRF-11-02 Ingresos se registro en su actualización, versión 4, de fecha 15/12/2015, ITEM No. 9  Polìtica de Operación la accion de "Modificar la politica del procedimiento de ingresos, incluyendo los espacios de conservación de bienes"   así: "La entrega de elementos derivada de la ejecución de un contrato o Carta de Aceptación de la Oferta, deberá programarse previamente con almacén con el fin de garantizar la disponibilidad del espacio y de personal designado para recibo de bienes.Disponible en la Maloca Aula SIG de nuestro sitio WEB
En consecuencia se cierra la acción generada del Hallazgo.</t>
  </si>
  <si>
    <t>Se hace necesario revisar el procedimiento  "GRF-GT-11-01 Egresos o Salidas de Bienes", teniendo en cuenta que el formato relacionado a esta actividad, no corresponde el código, ya que se presenta como Formato FT-GRF-11-09, el que aparece publicado en Maloca AulaSIG ES EL FT-GRF-11-03.</t>
  </si>
  <si>
    <t>Existe un error de digitación.</t>
  </si>
  <si>
    <t>Modificar el número de formato  FT-GRF-11-03 Solicitud de bienes y servicios en la actividad correspondiente del procedimiento egreso y salidas.</t>
  </si>
  <si>
    <t>30-8-2015 Se desarrolla en el mes de septiembre
31-12-2015 Formato actualizado, se solicita el cierre de la acción.</t>
  </si>
  <si>
    <t>N/A
31-12-2015 Formato actualizado</t>
  </si>
  <si>
    <t>02/12/2015:
Se realizó la actualización el número del formato en el procedimiento.
21/01/2016
En la actualización de los procedimeintos se modificó el número de formato  FT-GRF-11-03 Solicitud de bienes y servicios en la actividad correspondiente del procedimiento egreso y salidas PRO-GRF-11-01. con fecha 15/12/15.  Disponible en la Maloca Aula SIG de nuestro sitio WEB
En consecuencia se cierra la acción generada del Hallazgo.</t>
  </si>
  <si>
    <t>No  se evidencia un procedimiento establecido al interior de la entidad, tendiente  a  iniciar  procesos   por   responsabilidades   por   pérdida   o   robo   de   elementos devolutivos asignados a funcionarios o contratistas (Responsabilidad por manejo de bienes y activos), (Ley 42 de 1993,  “Sobre la organización del sistema de control fiscal financiero y los organismos que lo ejercen “ Ley 610 de 2000, y Manual de Responsabilidades vigente “por la cual se establece el trámite de los procesos de responsabilidad fiscal de competencia de las contralorías.”)</t>
  </si>
  <si>
    <t>El instituto adoptó "La resolución No. 001 del 2002 expedida por el Contador del Distrito "Manual de Procedimiento Administrativo y contable…."  sin embargo debe reflejarse en las actividades del Procedimeinto para tal fin.</t>
  </si>
  <si>
    <t>Incluir en el Procedimiento correspondiente, referencia respecto a los procesos de responsabilidad por pérdida o robo de elementos devolutivos asignados a funcionario.</t>
  </si>
  <si>
    <t>30-8-2015 Se desarrolla en el mes de septiembre
31-12-2015 Procedimiento actualizados, se solicita el cierre de la acción.</t>
  </si>
  <si>
    <t>N/A
31-12-2015 Procedimiento</t>
  </si>
  <si>
    <t>02/12/2015:
No se reportó avance por parte del lider del proceso.
21/01/2016
Dentro del proceso de Gestión de Recursos Fìsicos-Procedimiento PRO-GRF-11-03 Inventario, se registro en su actualización, versión 4, de fecha 15/12/2015, ITEM No. 9  Polìtica de Operación la accion de " Incluir en el Procedimiento correspondiente, referencia respecto a los procesos de responsabilidad por pérdida o robo de elementos devolutivos asignados a funcionario, así: "La Subdirección Administrativa, Financiera y de Control Disciplinaria del IDEP, dará iniciar a los procesos por responsabilidades por pérdida o robo de elementos devolutivos asignados a funcionarios o contratistas (Responsabilidad por manejo de bienes y activos), (Ley 42 de 1993, “Sobre la organización del sistema de control fiscal financiero y los organismos que lo ejercen “ Ley 610 de 2000, y Manual de Responsabilidades vigente “por la cual se establece el trámite de los procesos de responsabilidad fiscal de competencia de las contralorías.”)". Disponible en la Maloca Aula SIG de nuestro sitio WEB
En consecuencia se cierra la acción generada del Hallazgo.</t>
  </si>
  <si>
    <t>Se recomienda además de la realización del Inventario Anual, planificar ejercicios establecidos en el numeral 4.10 de la Resolución 001 de 2001, el cual señala:
4.10. TOMA FÍSICA O INVENTARIO  …“Adicional al inventario anual obligatorio, la entidad podrá realizar inventarios rotativos o de verificación de forma periódica que le permitan mantener actualizadas las cifras que componen su patrimonio y controlar los bienes en especial los que se encuentran en servicio”.
4.10.1.1. PROCEDIMIENTO ADMINISTRATIVO Proceso de Preinventario *Fecha de realización …“Todas las Entidades del Distrito Capital realizarán cada vez que lo consideren necesario inventarios físicos, pero como mínimo deberán realizar uno anualmente y presentar a 31 de diciembre de cada año, una relación detallada, ordenada y valorizada de los bienes bajo su propiedad y a cargo.
Para efectuar el inventario se debe escoger una fecha en la que se presente el menor número de novedades de personal (vacaciones, compensatorios, reestructuraciones orgánicas o de la planta de personal) y en lo posible que la cantidad de bienes en Almacén o bodega sea la menor del año”…</t>
  </si>
  <si>
    <t>Se detecta la necesidad de: 
- modificar el procedimiento de inventario, incluyendo una política de operación de inventario rotativos.</t>
  </si>
  <si>
    <t>Incluir una política de operación de inventario rotativo</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</si>
  <si>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Fìsicos-Procedimiento PRO-GRF-11-03 Inventario, se registro en su actualización, versión 4, de fecha 15/12/2015, ITEM No. 9  Polìtica de Operación la accion de   ..."  inventario rotativos." ...así: "El área de Servicios Generales realizará inventarios rotativos y aleatorios en la vigencia, dejando constancia en el formato FT-GRF-11-11 Recolección de información inventario"... Disponible en la Maloca Aula SIG de nuestro sitio WEB.
En consecuencia se cierra la acción generada del Hallazgo.</t>
  </si>
  <si>
    <t>Durante la vigencia 2014 el IDEP no realizó el inventario cada seis (6) meses del parque automotor, los cuales deben que ser enviados a la Secretaria Distrital de Movilidad.</t>
  </si>
  <si>
    <t>Se detecta la necesidad de: 
- modificar el procedimiento de inventario, incluyendo una política de operación de inventario del parque automotor de la entidad en complimiento de la Directiva 011 de 2013.</t>
  </si>
  <si>
    <t>Incluir una política de operación de de inventario del parque automotor de la entidad en complimiento de la Directiva 011 de 2013</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</si>
  <si>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Fìsicos-Procedimiento PRO-GRF-11-03 Inventario, se registro en su actualización, versión 4, de fecha 15/12/2015, ITEM No. 9  Polìtica de Operación la accion de   ..."  Incluir una política de operación de inventario del parque automotor de la entidad en complimiento de la Directiva 011 de 2013." ...así: "En cada vigencia con una periodicidad de seis (6) meses el IDEP realizará el inventario del parque automotor, los cuales deben ser reportados y enviados mediante comunicacióna la Secretaria Distrital de Movilidad."... Disponible en la Maloca Aula SIG de nuestro sitio WEB.
En consecuencia se cierra la acción generada del Hallazgo.</t>
  </si>
  <si>
    <t>No se evidencia en los expedientes contractuales de los contratistas de apoyo, el paz y salvo de entrega de inventarios, el cual debe ser soporte para el último pago, de acuerdo a lo establecido en la actividad: "El funcionario y/o contratista deberá hacer entrega de los bienes cargados en sus inventarios mediante el formato FT-GRF-11-15 Paz y salvo para la entrega de inventarios de funcionarios y/o contratistas, el cual servirá como soporte a Tesorería para el pago de liquidación y/o último desembolso en cada caso", del procedimiento PRO-GRF-11-03 Inventario.
Esto evidencia el incumplimiento de la directiva 003 de 2005 en su aparte:
“Al momento de la liquidación del contrato, además de tenerse en cuenta el cumplimiento del objeto como tal, se deberá tener presente que el contratista haya efectuado la devolución de los bienes entregados para el desarrollo del mismo; de lo contrario, el interventor u ordenador del gasto deberá dejar constancia para efecto de tomar las medidas administrativas y jurídicas a que haya lugar.”</t>
  </si>
  <si>
    <t>Dentro del Procedimiento de Recursos Físicios se encuentra el  Formato FT-GRF-11-15 Paz y Salvo para la entrega de inventarios de funcionarios y/o contratista, desde el Area de Servicios Generales se generá y se entrega  fotocopia a Tesorería.
No esta contemplado el requerimiento de este formato en los procedimientos de contratación.</t>
  </si>
  <si>
    <t>Solicitar la actualización de la política del Procedimiento Contractual, por parte del Lider de este proceso en el que se incluya que el Formato FT-GRF-11-15 Paz y Salvo para la entrega de inventarios de funcionarios y/o contratista, debe hacer parte del expediente contractual.</t>
  </si>
  <si>
    <t>Solicitud al Lider del Proceso de Contratación la inclusión dentro de la política de Operación.</t>
  </si>
  <si>
    <t>07/04/2017 Como responsable del Area de Servicos Generales se creo el formato descrito en este hallazgo, pero le corresponde al Iider del Proceso de Contratación solicitar la inclusión dentro de la política de operación. Hallazgo que debe culminar otro poceso.</t>
  </si>
  <si>
    <t>No se evidencia  cumplimiento a la política de operación "El área de Servicios Generales reportará cada tres meses y consolidado anual sobre elemento de consumo a los jefes de área y/o Subdirectores"</t>
  </si>
  <si>
    <t>Teniendo en cuenta que las áreas realizan solciitud de elemento de acuerdo a la necesidad de estos, y que esta información se puede consultar desde el aplicativo SIAFI por Centros de Costos, no se ve la necesidad de generar estos reportes.</t>
  </si>
  <si>
    <t>Solicitar el ajuste de la política de operación en el procedimeinto de INVENTARIOS.</t>
  </si>
  <si>
    <t>Procedimiento actualizado y adoptado</t>
  </si>
  <si>
    <t>Profesional Universitario - Área de Servicios Generales</t>
  </si>
  <si>
    <r>
      <rPr>
        <b/>
        <sz val="10"/>
        <rFont val="Calibri"/>
        <family val="2"/>
      </rPr>
      <t>20/01/2017:</t>
    </r>
    <r>
      <rPr>
        <sz val="10"/>
        <rFont val="Calibri"/>
        <family val="2"/>
      </rPr>
      <t xml:space="preserve"> Se solicitará el ajuste de la política de operación en el procedimeinto de INVENTARIOS dentro del tercer trimestre de 2017.
</t>
    </r>
    <r>
      <rPr>
        <sz val="11"/>
        <color rgb="FF000000"/>
        <rFont val="Calibri"/>
        <family val="2"/>
      </rPr>
      <t>07/04/2017: Se solicitará el ajuste de la política de operación en el procedimeinto de INVENTARIOS dentro del segundo trimestre de 2017.</t>
    </r>
  </si>
  <si>
    <t>No se está dando cumplimiento a la política de operación "El área de Servicios Generales realizará inventarios rotativos y aleatorios en la vigencia, dejando constancia en el formato FT-GRF-11-11 Recolección de información inventario"</t>
  </si>
  <si>
    <t>En el primer semestre de la presente vigencia no se realizaron inventarios rotativos</t>
  </si>
  <si>
    <t>Realizar inventarios rotativos a partir del segundo semestre de la presente vigencia y dejarlos evidenciados en el Formato FT-GRF-11-11 Recolección de información inventario
Actualizar Inventarios en servicio</t>
  </si>
  <si>
    <t>Formato FT-GRF-11-11 Recolección de información inventario
Inventarios impresos, reconocidos y firmados
En el aplicativo SIAFI</t>
  </si>
  <si>
    <r>
      <rPr>
        <b/>
        <sz val="10"/>
        <rFont val="Arial"/>
        <family val="2"/>
      </rPr>
      <t>20/01/2017:</t>
    </r>
    <r>
      <rPr>
        <sz val="10"/>
        <rFont val="Arial"/>
        <family val="2"/>
      </rPr>
      <t xml:space="preserve"> A 31 de diciembre de se realizó el inventario de la vigencia 2016 y se presentará el informe final en enero de 2017.</t>
    </r>
  </si>
  <si>
    <r>
      <t xml:space="preserve">27/01/2017: </t>
    </r>
    <r>
      <rPr>
        <sz val="10"/>
        <rFont val="Arial"/>
        <family val="2"/>
      </rPr>
      <t>De acuerdo a revisión de los siguientes documentos,  se evidencia que se dio cumplimiento a la acción: a) Reporte de inventario por cuentadante de SIAFI y  b) Expediente inventarios funcionarios y/o contratistas, sin embargo la OCI recomienda "establecer una estrategia articulada entre los responsables para definir el destino final de estos bienes, debido a que ya cuentan con el comprobante de baja expedido por Servicios Generales y el respectivo registro contable de esta, pero permanecen almacenados en espacios de la entidad". Recomendación realizada a través de la Alerta preventiva # 2, emitida por la OCI el pasado 20 de Enero de 2017.</t>
    </r>
  </si>
  <si>
    <t>Expediente inventarios funcionarios y/o contratistas 
SIAFI</t>
  </si>
  <si>
    <r>
      <rPr>
        <b/>
        <sz val="10"/>
        <rFont val="Arial"/>
        <family val="2"/>
      </rPr>
      <t xml:space="preserve">27/01/2017: </t>
    </r>
    <r>
      <rPr>
        <sz val="10"/>
        <rFont val="Arial"/>
        <family val="2"/>
      </rPr>
      <t>Nadia Aixa Pineda Sarmiento-Contratista OCI</t>
    </r>
  </si>
  <si>
    <t>En los registros de inventarios por funcionario se presentan diferencias entre los bienes inscritos en los  inventarios finales y suscritos por los responsables y las planillas de recolección de información - Inventario Anual FT-GRF-11-11 adicionalmente se encuentran inventarios sin la firma del funcionario responsable (ejemplo: Jarol Díaz, María Albania Arias, Jorge Palacios) (ver cuadro anexo de Revisión de Inventarios).</t>
  </si>
  <si>
    <t>En el momento de consolidación de inventario definitivo el funcionario no se ubico y se arhivo sin la respectiva firma.</t>
  </si>
  <si>
    <t>Realizar verificación del expediente donde estan archivados los inventarios impresos, reconocidos y firmados.</t>
  </si>
  <si>
    <t>Archivo de gestion del Área de Servicios Generales los respectivos Inventarios impresos reconocidos y firmados</t>
  </si>
  <si>
    <r>
      <rPr>
        <b/>
        <sz val="10"/>
        <rFont val="Arial"/>
        <family val="2"/>
      </rPr>
      <t xml:space="preserve">20/01/2017: </t>
    </r>
    <r>
      <rPr>
        <sz val="10"/>
        <rFont val="Arial"/>
        <family val="2"/>
      </rPr>
      <t>A</t>
    </r>
    <r>
      <rPr>
        <sz val="10"/>
        <rFont val="Arial"/>
        <family val="2"/>
      </rPr>
      <t xml:space="preserve"> 31 de diciembre los inventarios se encuentran reconocidos y firmados.</t>
    </r>
  </si>
  <si>
    <t>Inventarios 2016</t>
  </si>
  <si>
    <r>
      <t xml:space="preserve">27/01/2017: </t>
    </r>
    <r>
      <rPr>
        <sz val="10"/>
        <rFont val="Arial"/>
        <family val="2"/>
      </rPr>
      <t>De acuerdo a revisión de los siguientes documentos,  se evidencia que se dio cumplimiento a la acción: a) Reporte de inventario por cuentadante de SIAFI y  b) Expediente inventarios funcionarios y/o contratistas, sin embargo la OCI recomienda "establecer una estrategia articulada entre los responsables para definir el destino final de estos bienes, debido a que ya cuentan con el comprobante de baja expedido por Servicios Generales y el respectivo registro contable de esta, pero permanecen almacenados en espacios de la entidad". Recomendación realizada a través de la Alerta preventiva # 2, emitida por la OCI el pasado 20 de Enero de 2017.</t>
    </r>
  </si>
  <si>
    <r>
      <rPr>
        <b/>
        <sz val="10"/>
        <rFont val="Arial"/>
        <family val="2"/>
      </rPr>
      <t>27/01/2017:</t>
    </r>
    <r>
      <rPr>
        <sz val="10"/>
        <rFont val="Arial"/>
        <family val="2"/>
      </rPr>
      <t xml:space="preserve"> Nadia Aixa Pineda Sarmiento-Contratista OCI</t>
    </r>
  </si>
  <si>
    <t>Se evidencian inventarios de funcionarios retirados que a la fecha de última revisión (8 de junio de 2016) se encuentran con inventarios a su nombre. Ejemplo Maricelly Robayo y Paulo Molina.</t>
  </si>
  <si>
    <t>No se recibieron oportunamente por parte del Referente Tecnico el movimiento de Inventario mediante el diligenciamiento del formato FT-GRF-11 -10 Solicitud de Movimiento de Inventarios Traslado de bienes y/o elementos a cargo, cuando se de movimiento a los elementos y/o bienes a cargo al Área de Servicios Generales, para realizar el descargue en el aplicativo.</t>
  </si>
  <si>
    <t>Recibir por parte del referente técnico el formato FT-GRF-11-10 Solicitud de Movimientos de Inventarios Traslado de bienes y/o elementos a cargo diliegencia y firmado junto con el Formato FT-GRF-11-13 Paz y salvo para la entrega de inventarios de funcioanario y/o contratistas, para realizar el movimiento en el aplicativo SIAFI y mantenter los inventarios actualizados.</t>
  </si>
  <si>
    <t>Aplicativo SIAFI
Movimientos de Traslados del aplicativo SIAFI con los respectivos soportes.</t>
  </si>
  <si>
    <r>
      <rPr>
        <b/>
        <sz val="10"/>
        <rFont val="Arial"/>
        <family val="2"/>
      </rPr>
      <t>20/01/02017:</t>
    </r>
    <r>
      <rPr>
        <sz val="10"/>
        <rFont val="Arial"/>
        <family val="2"/>
      </rPr>
      <t xml:space="preserve"> A 31 de diciembre los inventarios se encuentran reconocidos y firmados.</t>
    </r>
  </si>
  <si>
    <t>Inventarios y traslados</t>
  </si>
  <si>
    <r>
      <t xml:space="preserve">27/01/2017: </t>
    </r>
    <r>
      <rPr>
        <sz val="10"/>
        <rFont val="Arial"/>
        <family val="2"/>
      </rPr>
      <t>De acuerdo a revisión de los siguientes documentos,  se evidencia que se dio cumplimiento a la acción: a) Reporte de inventario por cuentadante de SIAFI y  b) Expediente inventarios funcionarios y/o contratistas, sin embargo la OCI recomienda "establecer una estrategia articulada entre los responsables para definir el destino final de estos bienes, debido a que ya cuentan con el comprobante de baja expedido por Servicios Generales y el respectivo registro contable de esta, pero permanecen almacenados en espacios de la entidad". Recomendación realizada a través de la Alerta preventiva # 2, emitida por la OCI el pasado 20 de Enero de 2017.</t>
    </r>
  </si>
  <si>
    <r>
      <rPr>
        <b/>
        <sz val="10"/>
        <rFont val="Arial"/>
        <family val="2"/>
      </rPr>
      <t>27/01/2017:</t>
    </r>
    <r>
      <rPr>
        <sz val="10"/>
        <rFont val="Arial"/>
        <family val="2"/>
      </rPr>
      <t xml:space="preserve"> Nadia Aixa Pineda Sarmiento-Contratista OCI</t>
    </r>
  </si>
  <si>
    <t>Se identifica que algunas actas de comités del proceso se suscriben hasta más de dos meses después de la celebración de los mismos, lo que incide en el valor probatorio que para cualquier efecto estas poseen, en caso de ser requeridas para evidenciar toma de decisiones o identificar el cumplimiento de funciones del comité. Ejemplo: Acta No. 1 del 17/03/2016, suscrita el 24 de Mayo de 2016.</t>
  </si>
  <si>
    <t>No se procedío a la recolección de las respectivas firma.</t>
  </si>
  <si>
    <t xml:space="preserve">Elaborar y suscribir las actas del Comité de Inventarios en los tiempos que determina el acto administrativo de este comité. </t>
  </si>
  <si>
    <t>Actas elaboradas, firmas y archivadas en el marco de la politicas de las TRD</t>
  </si>
  <si>
    <r>
      <rPr>
        <b/>
        <sz val="10"/>
        <rFont val="Calibri"/>
        <family val="2"/>
      </rPr>
      <t xml:space="preserve">20/01/2017: </t>
    </r>
    <r>
      <rPr>
        <sz val="10"/>
        <rFont val="Calibri"/>
        <family val="2"/>
      </rPr>
      <t xml:space="preserve">A 31 de Diciembre la Actas de Comité de Inventarios de la vigencia 2016 se encuentran debidamente suscritas y archivadas.
</t>
    </r>
    <r>
      <rPr>
        <sz val="11"/>
        <color rgb="FF000000"/>
        <rFont val="Calibri"/>
        <family val="2"/>
      </rPr>
      <t>07/04/2017: El Acta de Comité de Inventarios No. 1 del 2017 se encuentran proyectada pendiente de pasar a los integrantes para su aprobación y firma.</t>
    </r>
  </si>
  <si>
    <t>Carpeta de Actas de Comité de Inventarios 2017</t>
  </si>
  <si>
    <t>Expediente Actas de comité de Inventarios</t>
  </si>
  <si>
    <t>El indicador del proceso de Gestión de Recursos Físicos, denominado “Oportunidad en la atención a solicitudes de recursos físicos”, no mide cumplimiento de estándar de tiempos como lo establece su objetivo “Medir la oportunidad en la atención de solicitudes de recursos físicos de las diferentes áreas de la entidad” ya que su fórmula, se refiere a cumplimiento de atención a solicitudes recibidas.</t>
  </si>
  <si>
    <t>Las solicitudes responden a demandas irregulares de las dependencias y no se tiene un tiempo estandar.</t>
  </si>
  <si>
    <t>Revisar y ajustar el indicador de acuerdo a los requerimientos institucionales, con la OAP.</t>
  </si>
  <si>
    <t>Indicador</t>
  </si>
  <si>
    <r>
      <rPr>
        <b/>
        <sz val="10"/>
        <rFont val="Calibri"/>
        <family val="2"/>
      </rPr>
      <t xml:space="preserve">20/01/2017: </t>
    </r>
    <r>
      <rPr>
        <sz val="10"/>
        <rFont val="Calibri"/>
        <family val="2"/>
      </rPr>
      <t>Se Solicitará el ajuste del indicador durante el primer 07/04</t>
    </r>
    <r>
      <rPr>
        <sz val="11"/>
        <color rgb="FF000000"/>
        <rFont val="Calibri"/>
        <family val="2"/>
      </rPr>
      <t>/2017: Se Solicitará el ajuste del indicador durante el segundo trimestre de 2017.</t>
    </r>
  </si>
  <si>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</si>
  <si>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gestion de procesos que provocaron la materializacion de estos.</t>
  </si>
  <si>
    <t>Revisar y ajustar  la valoracion de probabilidad e impacto de los riesgos del proceso  y los controles relacionados, con la OAP</t>
  </si>
  <si>
    <t xml:space="preserve">Matriz de riesgos y controles del proceso </t>
  </si>
  <si>
    <r>
      <rPr>
        <b/>
        <sz val="10"/>
        <rFont val="Calibri"/>
        <family val="2"/>
      </rPr>
      <t>20/01/2017:</t>
    </r>
    <r>
      <rPr>
        <sz val="10"/>
        <rFont val="Calibri"/>
        <family val="2"/>
      </rPr>
      <t xml:space="preserve"> Se revisará y ajustará la valoracion de probabilidad e impacto de los riesgos del proceso  y los controles relacionados con la OAP durante el primer trimestre de 2017.
</t>
    </r>
    <r>
      <rPr>
        <sz val="11"/>
        <color rgb="FF000000"/>
        <rFont val="Calibri"/>
        <family val="2"/>
      </rPr>
      <t>07/04/2017: Se revisará y ajustará la valoracion de probabilidad e impacto de los riesgos del proceso  y los controles relacionados con la OAP durante el segundo trimestre de 2017.</t>
    </r>
  </si>
  <si>
    <t>El plan de inventarios Vigencia 2015, presenta actividades sin finalizar y estableció fechas de culminación el 09/12/2015. (Anexo)</t>
  </si>
  <si>
    <t>Se elaboraron los proyectos de Resolución de baja los cuales estan revisados por parte de la Oficina Asesora Jurídica, se encuentran pendiente de firma por parte de Representante Legal debido al cambio de la Directora.</t>
  </si>
  <si>
    <t>Expedir los actos administrativos de baja.
Realizar la Baja en el aplicativo SIAFI</t>
  </si>
  <si>
    <t>Aplicativo SIAFI
Resoluciones  de  bienes dados de baja</t>
  </si>
  <si>
    <r>
      <rPr>
        <b/>
        <sz val="10"/>
        <rFont val="Arial"/>
        <family val="2"/>
      </rPr>
      <t xml:space="preserve">20/01/2017: </t>
    </r>
    <r>
      <rPr>
        <sz val="10"/>
        <rFont val="Arial"/>
        <family val="2"/>
      </rPr>
      <t>A 31 de diciembre se suscribieron los respectivos actos administrativos y las bajas pendientes del Plan de Inventarios de la vigencia 2015.</t>
    </r>
  </si>
  <si>
    <t>Actos Administrativos 173, 174 y 175 de 2016</t>
  </si>
  <si>
    <r>
      <rPr>
        <b/>
        <sz val="10"/>
        <rFont val="Arial"/>
        <family val="2"/>
      </rPr>
      <t>04/11/2016</t>
    </r>
    <r>
      <rPr>
        <sz val="10"/>
        <rFont val="Arial"/>
        <family val="2"/>
      </rPr>
      <t xml:space="preserve">: No se reporta avance de la acción por parte del líder del proceso.
</t>
    </r>
    <r>
      <rPr>
        <b/>
        <sz val="10"/>
        <rFont val="Arial"/>
        <family val="2"/>
      </rPr>
      <t xml:space="preserve">27/01/2017: </t>
    </r>
    <r>
      <rPr>
        <sz val="10"/>
        <rFont val="Arial"/>
        <family val="2"/>
      </rPr>
      <t>Se evidencian las Resoluciones de baja #173, #174 y #175 del 18 de Noviembre de 2016 y se encuentran dados de baja en SIAFI.  Se da cierre a la acción, sin embargo la OCI recomienda "establecer una estrategia articulada entre los responsables para definir el destino final de estos bienes, debido a que ya cuentan con el comprobante de baja expedido por Servicios Generales y el respectivo registro contable de esta, pero permanecen almacenados en espacios de la entidad". Recomendación realizada a través de la Alerta preventiva # 2, emitida por la OCI el pasado 20 de Enero de 2017.</t>
    </r>
  </si>
  <si>
    <t xml:space="preserve">Resoluciones de baja No. 173, 174 y 175.
Bajas No. 3, 4, 5, 8, 9, 10, 11 y 12 de 2016. </t>
  </si>
  <si>
    <r>
      <rPr>
        <b/>
        <sz val="10"/>
        <rFont val="Arial"/>
        <family val="2"/>
      </rPr>
      <t xml:space="preserve">27/01/2017: </t>
    </r>
    <r>
      <rPr>
        <sz val="10"/>
        <rFont val="Arial"/>
        <family val="2"/>
      </rPr>
      <t>Nadia Aixa Pineda Sarmiento-Contratista OCI</t>
    </r>
  </si>
  <si>
    <t>No fue posible acceder a la caja fuerte de Archivo Central en sede SED, por inconvenientes relacionados con el  desconocimiento de la clave por parte de los  referentes del proceso (Visita 19 de Mayo de 2016 SED).</t>
  </si>
  <si>
    <t>No fue posible recordar la clave de acceso a la Caja Fuerte.</t>
  </si>
  <si>
    <t xml:space="preserve">Solicitar el recurso por Caja Menor para la apertura
Abrir Caja Fuerte y hacer entrega de este Bien a la SED </t>
  </si>
  <si>
    <t>Caja Fuerte con acceso</t>
  </si>
  <si>
    <r>
      <rPr>
        <b/>
        <sz val="10"/>
        <rFont val="Arial"/>
        <family val="2"/>
      </rPr>
      <t xml:space="preserve">20/01/2017: </t>
    </r>
    <r>
      <rPr>
        <sz val="10"/>
        <rFont val="Arial"/>
        <family val="2"/>
      </rPr>
      <t>A 31 de diciembre la Caja Fuerte se encuentra a disposición de custodia de copias de seguridad de la OAP.</t>
    </r>
  </si>
  <si>
    <t xml:space="preserve">Caja Fuerte </t>
  </si>
  <si>
    <r>
      <rPr>
        <b/>
        <sz val="10"/>
        <rFont val="Arial"/>
        <family val="2"/>
      </rPr>
      <t>04/11/2016:</t>
    </r>
    <r>
      <rPr>
        <sz val="10"/>
        <rFont val="Arial"/>
        <family val="2"/>
      </rPr>
      <t xml:space="preserve"> No se reporta avance de la acción por parte del líder del proceso.
</t>
    </r>
    <r>
      <rPr>
        <b/>
        <sz val="10"/>
        <rFont val="Arial"/>
        <family val="2"/>
      </rPr>
      <t xml:space="preserve">27/01/2017:  </t>
    </r>
    <r>
      <rPr>
        <sz val="10"/>
        <rFont val="Arial"/>
        <family val="2"/>
      </rPr>
      <t>La caja fuerte que se encuentra en la SED, se encuentra en servicio y a disposición de las copias de seguridad externas que maneja la OAP (Sistemas). Se cierra la acción</t>
    </r>
  </si>
  <si>
    <r>
      <rPr>
        <b/>
        <sz val="10"/>
        <rFont val="Arial"/>
        <family val="2"/>
      </rPr>
      <t>27/01/2017:</t>
    </r>
    <r>
      <rPr>
        <sz val="10"/>
        <rFont val="Arial"/>
        <family val="2"/>
      </rPr>
      <t xml:space="preserve"> Nadia Aixa Pineda Sarmiento-Contratista OCI</t>
    </r>
  </si>
  <si>
    <t>Se da uso al formato FT-GRF-11-10  "Solicitud de Movimiento de inventario traslado de bienes y/o elementos a cargo- Área de Servicios Generales", sin embargo dentro del formato no de evidencia el ítem para el registro de la fecha de diligenciamiento del mismo.</t>
  </si>
  <si>
    <t>En el formato no existe la casilla de fecha de solicitud.</t>
  </si>
  <si>
    <t xml:space="preserve">Solicitar la modificación del formato  FT-GRF-11-10 Solicitud de moviento de bienes y/o elementos, incluyendo la casilla de la fecha. </t>
  </si>
  <si>
    <t>Formato  FT-GRF-11-10 Solicitud de movimento de bienes y/o elementos actualizado</t>
  </si>
  <si>
    <r>
      <rPr>
        <b/>
        <sz val="10"/>
        <rFont val="Calibri"/>
        <family val="2"/>
      </rPr>
      <t xml:space="preserve">20/01/2017: </t>
    </r>
    <r>
      <rPr>
        <sz val="10"/>
        <rFont val="Calibri"/>
        <family val="2"/>
      </rPr>
      <t xml:space="preserve">Se solicitará  la modificación del formato  FT-GRF-11-10 Solicitud de moviento de bienes y/o elementos, incluyendo la casilla de la fecha.
</t>
    </r>
    <r>
      <rPr>
        <sz val="11"/>
        <color rgb="FF000000"/>
        <rFont val="Calibri"/>
        <family val="2"/>
      </rPr>
      <t>07/04/2017: Se solicitará  la modificación del formato  FT-GRF-11-10 Solicitud de moviento de bienes y/o elementos, incluyendo la casilla de la fecha durante el segundo trimestre del 2017</t>
    </r>
  </si>
  <si>
    <t>Maloca Aula SIG http://www.idep.edu.co/?q=content/grf-11-proceso-de-gesti%C3%B3n-de-recursos-f%C3%ADsicos#overlay-context=</t>
  </si>
  <si>
    <t>La política de  Operación Item No. 6- GRF-GT-11-02 INGRESOS que señala "El supervisor de los contratos y/o Carta de Aceptación de la Oferta, deben revisar y certificar las especificaciones técnicas, calidad y funcionalidad de los elementos."
En la actualidad para dar cumplimento a esta política el supervisor diligencia el formato Cod.FT-GC-08-44 “ Concepto del supervisor sobre el informe de avance del contrato", en el cual se relaciona las obligaciones especificas y productos pactados, con el fin de autorizar el pago al contratista.
Por lo anterior, se recomienda o ajustar la política referenciando el Concepto de supervisor para ingreso en almacén o diseñar un formato más apropiado, a fin de que el supervisor certifique puntualmente si las especificaciones técnicas, calidad y funcionalidad de los elementos, que se van a adquirir y a ingresar al almacén, son o no las requeridas y solicitadas.
La política de  Operación Item No. 6- GRF-GT-11-02 INGRESOS que señala "El supervisor de los contratos y/o Carta de Aceptación de la Oferta, deben revisar y certificar las especificaciones técnicas, calidad y funcionalidad de los elementos."
En la actualidad para dar cumplimento a esta política el supervisor diligencia el formato Cod.FT-GC-08-44 “ Concepto del supervisor sobre el informe de avance del contrato", en el cual se relaciona las obligaciones especificas y productos pactados, con el fin de autorizar el pago al contratista.
Por lo anterior, se recomienda o ajustar la política referenciando el Concepto de supervisor para ingreso en almacén o diseñar un formato más apropiado, a fin de que el supervisor certifique puntualmente si las especificaciones técnicas, calidad y funcionalidad de los elementos, que se van a adquirir y a ingresar al almacén, son o no las requeridas y solicitadas.</t>
  </si>
  <si>
    <t>Solicitar la actualización de la política del Procedimiento Contractual, por parte del Lider de este proceso el formato FT-GC-08-44 en el que se incluya  que se describan las especificaciones técnicas, calidad y funcionalidad de los elementos, que se van a adquirir y a ingresar al almacén, son o no las requeridas y solicitadas, dentro del formato.</t>
  </si>
  <si>
    <t>FT-GC-08-44 Concepto del supervisor sobre el informe de avance del contrato.</t>
  </si>
  <si>
    <t>Se recomienda que se lleve un archivo de control de las solicitudes de mantenimiento  de mantenimientos correctivos, ya que no fue posible establecer el trámite que se realiza a estas solicitudes que hace el conductor por medio de memorando ya que estás son enviadas al contratista y en el expediente no queda trazabilidad de estos mantenimientos, tan solo se evidencia la cotización y entrega a satisfacción del mantenimiento realizado.</t>
  </si>
  <si>
    <t>Crear el archivo documental referente al formato FT-GRF-11-01 Autorización Servicio de Mantenimiento de Vehículos del IDEP en el Área de Servicios Generales</t>
  </si>
  <si>
    <t>Folder documental del Formato FT-GRF-11-01 Autorización Servicio de Mantenimiento de Vehículos del IDEP  en el Área de Servicios Generales</t>
  </si>
  <si>
    <r>
      <rPr>
        <b/>
        <sz val="10"/>
        <rFont val="Arial"/>
        <family val="2"/>
      </rPr>
      <t xml:space="preserve">20/01/2017: </t>
    </r>
    <r>
      <rPr>
        <sz val="10"/>
        <rFont val="Arial"/>
        <family val="2"/>
      </rPr>
      <t>A 31 de diciembre el archivo referenta se encuentra diligenciado en el folder de contrato vigente para la prestación de servicos de preventivo y correctivo del parque automotor del IDEP</t>
    </r>
  </si>
  <si>
    <t>Expediente contractual mantenimiento vehículos</t>
  </si>
  <si>
    <r>
      <t xml:space="preserve">27/01/2017: </t>
    </r>
    <r>
      <rPr>
        <sz val="10"/>
        <rFont val="Arial"/>
        <family val="2"/>
      </rPr>
      <t>Revisado el expediente del contrato No. 90 de 2015, se evidencia que el formato</t>
    </r>
    <r>
      <rPr>
        <i/>
        <sz val="10"/>
        <rFont val="Arial"/>
        <family val="2"/>
      </rPr>
      <t xml:space="preserve"> FT-GRF-11-01 Autorización Servicio de Mantenimiento de Vehículos del IDEP, </t>
    </r>
    <r>
      <rPr>
        <sz val="10"/>
        <rFont val="Arial"/>
        <family val="2"/>
      </rPr>
      <t>se incluyó como soporte al mismo y se encuentra debidamente suscrito.  Se cierra la acción</t>
    </r>
  </si>
  <si>
    <t>Expediente Contrato No. 090 de 2015</t>
  </si>
  <si>
    <r>
      <rPr>
        <b/>
        <sz val="10"/>
        <rFont val="Arial"/>
        <family val="2"/>
      </rPr>
      <t>27/01/2017:</t>
    </r>
    <r>
      <rPr>
        <sz val="10"/>
        <rFont val="Arial"/>
        <family val="2"/>
      </rPr>
      <t xml:space="preserve"> Nadia Aixa Pineda Sarmiento-Contratista OCI</t>
    </r>
  </si>
  <si>
    <t>Se recomienda que se lleve control de los registros de las planillas diligenciadas por el conductor  FT-GRF-11-14 Planilla Seguimiento transporte parte automotor IDEP, teniendo  en cuenta que estas son custodiadas por el conductor y no por la responsable de servicios generales. No fue posible acceder al expediente.</t>
  </si>
  <si>
    <t>Archivo documental referente al formato FT-GRF-11-14 Planilla Seguimineto transporte parque automotor del IDEP en el Área de Servicios Generales y verificar su diligenciamiento.</t>
  </si>
  <si>
    <t>Folder documental del FormatoFT-GRF-11-14 Planilla Seguimineto transporte parque automotor del IDEP en el Área de Servicios Generales</t>
  </si>
  <si>
    <r>
      <rPr>
        <b/>
        <sz val="10"/>
        <rFont val="Arial"/>
        <family val="2"/>
      </rPr>
      <t xml:space="preserve">20/01/2017: </t>
    </r>
    <r>
      <rPr>
        <sz val="10"/>
        <rFont val="Arial"/>
        <family val="2"/>
      </rPr>
      <t>A 31 de diciembre el Folder documental del FormatoFT-GRF-11-14 Planilla Seguimiento transporte parque automotor del IDEP se encuentra en custodia del Área de Servicios Generales</t>
    </r>
  </si>
  <si>
    <t>Folder documental en servicios Generales</t>
  </si>
  <si>
    <r>
      <t xml:space="preserve">27/01/2017: </t>
    </r>
    <r>
      <rPr>
        <sz val="10"/>
        <rFont val="Arial"/>
        <family val="2"/>
      </rPr>
      <t>Revisado el expediente denominado Expediente de vehículos del archivo de gestión de Servicios Generales, se evidencia que se esta llevando el control de los registros de las planillas diligenciadas por el conductor</t>
    </r>
  </si>
  <si>
    <t>Formato FT-GRF-11-14 Planilla Seguimiento transporte parque automotor del IDEP</t>
  </si>
  <si>
    <r>
      <rPr>
        <b/>
        <sz val="10"/>
        <rFont val="Arial"/>
        <family val="2"/>
      </rPr>
      <t>27/01/2017:</t>
    </r>
    <r>
      <rPr>
        <sz val="10"/>
        <rFont val="Arial"/>
        <family val="2"/>
      </rPr>
      <t xml:space="preserve"> Nadia Aixa Pineda Sarmiento-Contratista OCI</t>
    </r>
  </si>
  <si>
    <t>No se está dando cumplimiento a la política de operación del procedimiento  PRO-GT-12-02 Asignación de usuarios "..Realizará una depuración mensual de cuentas de correo electrónico y de usuarios de dominio.. ", dado que una vez revisado el Directorio Activo se encuentran exfuncionarios y funcionarios con cuenta de correo y de dominio.
Se hace necesario que desde el proceso de Gestión Tecnológica, se den lineamientos para que Talento Humano y los supervisores, informen a Sistemas el retiro de personal y contratistas para la desactivación de cuentas de correo y de dominio, esto minimiza riesgos sobre roles y permisos asignados en los Sistemas de Información del Instituto.</t>
  </si>
  <si>
    <t>Sobrecarga Laboral</t>
  </si>
  <si>
    <t>Se realiza una tarea de depuracion de usuarios de correo y dominio para actualizarla de acuerdo a la planta de funcionarios activos en el IDEP</t>
  </si>
  <si>
    <t>Luz Mery Portela, Danny Villota, Cesar Linares</t>
  </si>
  <si>
    <t>JOAP, Prof. Especializado, Tecnico Operativo</t>
  </si>
  <si>
    <t>Se realizó la deputarción de usuarios por parte del Técnico de Sistemas para dar cierre al hallazgo.</t>
  </si>
  <si>
    <t>Directorio Activo y Cuentas de correo Gmail.</t>
  </si>
  <si>
    <r>
      <rPr>
        <b/>
        <sz val="10"/>
        <color rgb="FF000000"/>
        <rFont val="Arial"/>
        <family val="2"/>
      </rPr>
      <t>30/09/2015:</t>
    </r>
    <r>
      <rPr>
        <sz val="10"/>
        <color rgb="FF000000"/>
        <rFont val="Arial"/>
        <family val="2"/>
      </rPr>
      <t xml:space="preserve"> Se cierra la acción dado que se verificó el directorio de usuarios  de correo y dominio activos a la fecha.</t>
    </r>
  </si>
  <si>
    <t>Directorio de Usuarios de Correo y Dominio (revisado con el Administrador)</t>
  </si>
  <si>
    <t>30/09/2015: Alix del Pilar Hurtado P.</t>
  </si>
  <si>
    <t>No se han actualizado actividades en términos documentales,  que ya se encuentran implementadas  en el instituto y que deben ser asociadas al procedimiento PRO-GT-12-05 MANTENIMIENTOS PREVENTIVOS Y CORRECTIVOS EQUIPOS DE TECNOLOGIA:        
1. El punto 3 "Descripción de actividades" el cual señala: "Recibir solicitudes asistencia técnica", documento soporte "correo Electrónico" (se implementó a finales de marzo de 2015 el aplicativo: Mesa de Ayuda).
2. El punto 4 "Descripción de actividades" la cual señala "Establecer el diagnóstico de la solicitud recibida"  (no está incluida la inducción y/o sensibilización al personal del Instituto a fin de mitigar las solicitudes).
3. El punto 5 "Observación": no se señala el tiempo de ejecución promedio para hacer efectiva las garantías (Teniendo en cuenta  que el contratista debe realizar las pruebas al equipo).
4. El punto 6 "Observación" señala: "se solicitará el informe diagnóstico del equipo al contratista"  (No se están solicitando en todos los casos los informes de diagnóstico de los equipos al contratista de mantenimiento, únicamente cuando se requiere el mismo).
5. El punto 9. Políticas de Operación-Generales, no se está cumpliendo la  condición de informar con un día hábil de anticipación debido a que los mantenimientos se realizan en horas no laborales.
6, El formato de "Reporte de Empresas para Mantenimiento de Computadores" FT-GT-12-06 VERSIÓN 1, se encuentra pendiente de ser aprobado por el SIG</t>
  </si>
  <si>
    <t>Realizar el nuevo contrato de mantenimiento de equipos correspondiente a la vigencia 2015</t>
  </si>
  <si>
    <t>Cesar Linares</t>
  </si>
  <si>
    <t>Técnico Operativo de Sistemas 314/02</t>
  </si>
  <si>
    <t>Se realizaron o por parte de la empresa LCD ELECTRONICS, los reportes  correspondientes a los equipos a los cuales se le realizó mantenimiento durante los meses de febrero y  marzo de 2015.</t>
  </si>
  <si>
    <t>Formatos   FT-GT-12-06  "eportes de empresas para mantenimiento de computadores" diligenciados</t>
  </si>
  <si>
    <r>
      <rPr>
        <b/>
        <sz val="10"/>
        <color rgb="FF000000"/>
        <rFont val="Arial"/>
        <family val="2"/>
      </rPr>
      <t>31/07/2015:</t>
    </r>
    <r>
      <rPr>
        <sz val="10"/>
        <color rgb="FF000000"/>
        <rFont val="Arial"/>
        <family val="2"/>
      </rPr>
      <t xml:space="preserve"> se recomienda reformular  la acción de mejora , teniendo en cuenta el hallazgo.
</t>
    </r>
    <r>
      <rPr>
        <b/>
        <sz val="10"/>
        <color rgb="FF000000"/>
        <rFont val="Arial"/>
        <family val="2"/>
      </rPr>
      <t xml:space="preserve">
30/09/2015:</t>
    </r>
    <r>
      <rPr>
        <sz val="10"/>
        <color rgb="FF000000"/>
        <rFont val="Arial"/>
        <family val="2"/>
      </rPr>
      <t xml:space="preserve"> Se revisan los reportes de empresas para mantenimiento de computadores FT-GT-12-06, los cuales están siendo diligenciados por parte del técnico de sistemas en el cual se hace seguimietno al manteniemiento realizado por LCD ELETRONICS.  Estos reportes corresponden al primer semestre de 2015.</t>
    </r>
  </si>
  <si>
    <t>FT-GT-12-06  "eportes de empresas para mantenimiento de computadores" , debidamente diligenciados.</t>
  </si>
  <si>
    <t>31/07/2015: Alix del Pilar Hurtado P.
30/09/2015: Alix del Pilar Hurtado P.</t>
  </si>
  <si>
    <t>Las hojas de vida de cada uno de los equipos a la fecha no se encuentran actualizadas y su archivo no se clasifica  por equipo como lo manifiesta el procedimiento, sino en un expediente consolidado de la totalidad de equipos del Instituto, donde no se distingue cronología y lineamientos archivísticos implementados. Este hallazgo tiene una recurrencia de acuerdo al desarrollo de Auditoría 2014 del proceso, donde no se efectuaron acciones correctivas para subsanar el hallazgo.</t>
  </si>
  <si>
    <t>Realizar la actualizacion de hojas de vida de los equipos teniendo en cuenta los ultimos movimientos de los puestos de trabajo del instituto.</t>
  </si>
  <si>
    <t>30/04/2016 Hoja de vida de equipos a dar de baja.
12/10/2016 
Expedientes Equipos.
Servidor de la Entidad
17/04/2017: Hojas de Vida de los equipos diligenciadas. Area de Sistemas de la OAP</t>
  </si>
  <si>
    <t>15/01/2016
29/02/2016
30/04/2016
17/04/2017</t>
  </si>
  <si>
    <t>Hojas de vida de 11 equipos que estan para dar de baja</t>
  </si>
  <si>
    <t xml:space="preserve">No se está dando cumplimiento a las actividades del procedimiento PRO-GT-12-07 Levantamiento Inventario de  Hardware y Software y en particular revisado el reporte que arroja la consola central del antivirus, no se encuentran actualizados la totalidad de los equipos. Esto se observó en los equipos de funcionarios de   planta temporal y la contratista de nómina. </t>
  </si>
  <si>
    <t>30/04/2016 Hoja de vida de equipos a dar de baja.
12/10/2016 
Servidor de la Entidad
Software Winaudit
17/04/2017: Hojas de Vida de los equipos diligenciadas. Area de Sistemas de la OAP</t>
  </si>
  <si>
    <t>15/01/2016
29/02/2016
30/04/2016
17/04/2017</t>
  </si>
  <si>
    <t>No se han realizado las actividades asociadas al PROCEDIMIENTO PRO-GT-12-08 FORMULACIÓN Y SEGUIMIENTO AL PETIC, desde su formulación en Diciembre de 2014, en   donde de acuerdo a este   debía evaluarse el PETIC de la vigencia anterior  y formularse el PETIC de la siguiente vigencia  en el primer trimestre de  esta.</t>
  </si>
  <si>
    <t>Se tomaron en cuenta todas las recomendaciones recibidas sobre el PETIC 2014 para la elaboracion del documento PETIC 2015 el cual se presentara en el proximo comité de Sistemas</t>
  </si>
  <si>
    <t>Profesional especializado</t>
  </si>
  <si>
    <t>El documento PETIC fue  presentado  y aprobado en el Comité de Sistemas del 27 de julio de 2015, se realizó la socialización en el comité y su publicación en la página web del Instituto, con esto se da por cerrado el hallazgo.</t>
  </si>
  <si>
    <t>Acta Comité de Sistemas
PETIC</t>
  </si>
  <si>
    <r>
      <rPr>
        <b/>
        <sz val="10"/>
        <color rgb="FF000000"/>
        <rFont val="Arial"/>
        <family val="2"/>
      </rPr>
      <t>31/07/2015:</t>
    </r>
    <r>
      <rPr>
        <sz val="10"/>
        <color rgb="FF000000"/>
        <rFont val="Arial"/>
        <family val="2"/>
      </rPr>
      <t xml:space="preserve">  El documento PETIC fue  presentado  y aprobado en el Comité de Sistemas del 27 de julio de 2015, se encuentra pendiente de su normalización en el SIG y socialización a los funcionarios del IDEP.
</t>
    </r>
    <r>
      <rPr>
        <b/>
        <sz val="10"/>
        <color rgb="FF000000"/>
        <rFont val="Arial"/>
        <family val="2"/>
      </rPr>
      <t>30/09/2015</t>
    </r>
    <r>
      <rPr>
        <sz val="10"/>
        <color rgb="FF000000"/>
        <rFont val="Arial"/>
        <family val="2"/>
      </rPr>
      <t>:  El PETIC fue aprobado en el SIG el 13/08/2015 y publicado en Maloca Aula SIG, igualmente enviado por correo a todos los funcionarios (as) y contratistas del IDEP para su conocimiento. Igualmente fueron acatualizados los formatos del proceso de Gestión Tecnológica quedando aprobados el 27/04/2015.  Se cierra la acción</t>
    </r>
  </si>
  <si>
    <t>"Acta Comité Extraordinario de Sistemas del 13/08/2015.
Maloca Aula SIG"</t>
  </si>
  <si>
    <t xml:space="preserve">Los indicadores formulados para la medición del proceso de Gestión Tecnológica  en el POA de primer trimestre de 2015, no reflejan el resultado de las variables planteadas para su medición y deben ajustarse en su formulación. </t>
  </si>
  <si>
    <t>El equipo de la OAP, se hacia insuficiente para atender todas las situaciones, por lo que le dio prioridad a otras actividades propias también del ejercicio de la planeación</t>
  </si>
  <si>
    <t>Realizar el analisis y ajuste necesario para realizar una correcta medicion del proceso de Gestión Tecnológica</t>
  </si>
  <si>
    <t>POA 2015</t>
  </si>
  <si>
    <t>Se actualizaron los indicadores de Gestión Tecnológica y se lleva su seguimiento trimestral</t>
  </si>
  <si>
    <t>Página web del IDEP</t>
  </si>
  <si>
    <r>
      <rPr>
        <b/>
        <sz val="10"/>
        <rFont val="Arial"/>
        <family val="2"/>
      </rPr>
      <t>31/07/2015:</t>
    </r>
    <r>
      <rPr>
        <sz val="10"/>
        <rFont val="Arial"/>
        <family val="2"/>
      </rPr>
      <t xml:space="preserve"> La Oficina de Control Interno, dentro del marco de la Auditoria al proceso de Dirección y Planeación realizará evaluación a dichos indicadores.
</t>
    </r>
    <r>
      <rPr>
        <b/>
        <sz val="10"/>
        <rFont val="Arial"/>
        <family val="2"/>
      </rPr>
      <t>27/01/2016:</t>
    </r>
    <r>
      <rPr>
        <sz val="10"/>
        <rFont val="Arial"/>
        <family val="2"/>
      </rPr>
      <t xml:space="preserve"> Se realizó la actualización de los indicadores del proceso de Gestión Tecnológica que hacen parte del POA institucional y cuya medición se realizó trimestralmente.  En la página web se encuentra el consolidado con corte 31 de diciembre de 2015.</t>
    </r>
  </si>
  <si>
    <t>POA segundo trimestre 2015
POA TERCER TRIMESTRE DE 2015
POA cuarto trimestre 2015</t>
  </si>
  <si>
    <t>31/07/2015: Alix del Pilar Hurtado P.
27/01/2016: Alix del Pilar Hurtado P.</t>
  </si>
  <si>
    <t>No se está dando cumplimiento a las actividades del procedimiento PRO-GT-12-09 Monitoreo de uso de los medios de almacenamiento, ajustado y actualizado desde Diciembre de 2014, ya que no se ha elaborado el Plan de Monitoreo, no se han realizado las visitas a las estaciones de trabajo y no se han tomado las acciones preventivas y/o correctivas pertinentes.</t>
  </si>
  <si>
    <t>Elaborar un plan de monitoreo para el IDEP</t>
  </si>
  <si>
    <t>Plan de monitoreo</t>
  </si>
  <si>
    <t>Se realizó una actualización de procedimientos de Gestión Tecnológica en la cual se identifica la duplicidad de tareas, por esta razón se incluye el monitoreo dentro del procedimiento PRO-GT-12-05 MANTENIMIENTOS PREVENTIVOS Y CORRECTIVOS
EQUIPOS DE TECNOLOGIA y  PRO-GT-12-07 LEVANTAMIENTO INVENTARIO DE HARDWARE Y SOFTWARE,  eliminando el documento de Plan de Monitoreo.
30/04/2016  Ya no se requiere este procedimiento porque sus tareas se encuentran cubiertas con el mantenimiento preventivo en el cual se realiza un diagnóstico de todos los elementos de hardware y software con que cuenta cada equipo de cómputo, asi mismo con el equipo de Seguridad Perimetral instalado por medio de un Firewall se controla el acceso y descarga de contenidos y software de los funcionarios del Instituto.
Se solicita el cierre de la acción.
12 de octubre de 2016: Se reformula la acción en el hallazgo 15, teniendo en cuenta que el procedimiento mencionado en el hallazgo ya no se encuentra vigente, por lo anterior se solicita su cierre</t>
  </si>
  <si>
    <t>30/04/2016 Página web del IDEP
12/10/2016 Página Web del IDEP Maloka Aula SIG</t>
  </si>
  <si>
    <t>15/01/2016
30/04/2016</t>
  </si>
  <si>
    <r>
      <rPr>
        <b/>
        <sz val="10"/>
        <color rgb="FF000000"/>
        <rFont val="Arial"/>
        <family val="2"/>
      </rPr>
      <t>31/07/2015:</t>
    </r>
    <r>
      <rPr>
        <sz val="10"/>
        <color rgb="FF000000"/>
        <rFont val="Arial"/>
        <family val="2"/>
      </rPr>
      <t xml:space="preserve"> Se realizará seguimiento  mensual por parte de la Oficina de Control Interno , a al fecha no se evidencia avance de la acción
</t>
    </r>
    <r>
      <rPr>
        <b/>
        <sz val="10"/>
        <color rgb="FF000000"/>
        <rFont val="Arial"/>
        <family val="2"/>
      </rPr>
      <t>30/09/2015:</t>
    </r>
    <r>
      <rPr>
        <sz val="10"/>
        <color rgb="FF000000"/>
        <rFont val="Arial"/>
        <family val="2"/>
      </rPr>
      <t xml:space="preserve"> No se evidencia avance de la acción.
</t>
    </r>
    <r>
      <rPr>
        <b/>
        <sz val="10"/>
        <color rgb="FF000000"/>
        <rFont val="Arial"/>
        <family val="2"/>
      </rPr>
      <t>27/01/2016</t>
    </r>
    <r>
      <rPr>
        <sz val="10"/>
        <color rgb="FF000000"/>
        <rFont val="Arial"/>
        <family val="2"/>
      </rPr>
      <t xml:space="preserve">: Teniendo en cuenta que la acción de mejora planteada para este hallazgo  daba cuenta al cumpliento del Plan de Monitoreo al que hace referencia el procedimiento PRO-GT-12-09 Monitoreo de uso de los medios de almacenamiento,  se solicita al responsable del proceso reformular la acción en la cual se justifique la anulación de este proceso .  Una vez la Oficina de Control Interno evalue la pertinencia de la nueva acción de mejora, se procederá al CIERRE CONDICIONAL de esta.
</t>
    </r>
    <r>
      <rPr>
        <b/>
        <sz val="10"/>
        <color rgb="FF000000"/>
        <rFont val="Arial"/>
        <family val="2"/>
      </rPr>
      <t>17/03/2016</t>
    </r>
    <r>
      <rPr>
        <sz val="10"/>
        <color rgb="FF000000"/>
        <rFont val="Arial"/>
        <family val="2"/>
      </rPr>
      <t xml:space="preserve">: No se ha tenido en cuenta la recomendación de la Oficina de Control Interno, continúa igual
</t>
    </r>
    <r>
      <rPr>
        <b/>
        <sz val="10"/>
        <color rgb="FF000000"/>
        <rFont val="Arial"/>
        <family val="2"/>
      </rPr>
      <t>16/05/2016</t>
    </r>
    <r>
      <rPr>
        <sz val="10"/>
        <color rgb="FF000000"/>
        <rFont val="Arial"/>
        <family val="2"/>
      </rPr>
      <t xml:space="preserve">: Nuevamente, se solicita al responsable del proceso reformular la acción en la cual se justifique la anulación de este proceso .  Una vez la Oficina de Control Interno evalue la pertinencia de la nueva acción de mejora, se procederá al CIERRE CONDICIONAL de esta.
</t>
    </r>
    <r>
      <rPr>
        <b/>
        <sz val="10"/>
        <color rgb="FF000000"/>
        <rFont val="Arial"/>
        <family val="2"/>
      </rPr>
      <t>04/08/2016:</t>
    </r>
    <r>
      <rPr>
        <sz val="10"/>
        <color rgb="FF000000"/>
        <rFont val="Arial"/>
        <family val="2"/>
      </rPr>
      <t xml:space="preserve"> No se reporta seguimiento al avance de esta acción por parte del responsable.
</t>
    </r>
    <r>
      <rPr>
        <b/>
        <sz val="10"/>
        <color rgb="FF000000"/>
        <rFont val="Arial"/>
        <family val="2"/>
      </rPr>
      <t>04/11/2016:</t>
    </r>
    <r>
      <rPr>
        <sz val="10"/>
        <color rgb="FF000000"/>
        <rFont val="Arial"/>
        <family val="2"/>
      </rPr>
      <t xml:space="preserve"> Se cierra condicionalmente, debido a que se reformuló la acción y se relacionó en el hallazgo No.15, se monitoreará el desarrollo de la nueva acción "Revisar la documentación asociada al proceso Gestión Tecnológica con el fin de cumplir con lo establecido para Monitoreo del uso del Software".</t>
    </r>
  </si>
  <si>
    <t>Maloca aulaSIG
Proceso Gestión Tecnológica</t>
  </si>
  <si>
    <t>31/07/2015: Alix del Pilar Hurtado P.
30/09/2015: Alix del Pilar Hurtado P.
27/01/2016: Alix del Pilar Hurtado P.
17/03/2016: Alix del Pilar Hurtado P.
16/05/2016 Alix del Pilar Hurtado P.
04/08/2016: Alix del Pilar Hurtado P.
04/11/2016: Nadia Aixa Pineda Sarmiento-Contratista OCI</t>
  </si>
  <si>
    <t>No se ha realizado la   baja definitiva de  equipos y  de software que de acuerdo a concepto técnico,  análisis de uso y  depreciación requiere  de esta gestión tanto  a nivel técnico, de recursos físicos y contable. Uno de los conceptos técnicos revisados del área fue elaborado el 9 de Junio de 2014 sin que se haya resuelto la baja  a la fecha.</t>
  </si>
  <si>
    <t>Realizar la baja de equipos pendientes de acuerdo al comité de bajas de bienes del IDEP</t>
  </si>
  <si>
    <t xml:space="preserve">Se encuentra en proceso de modificación y ajuste de la resolución de equipos servible no utilizable debido a que algunos de ellos se encuentran dañados.
Se pasó a juridica el borrador de la nueva resolución que modificará la resolución 171 de 2015, el cual11 fue devuelto para realizarle ajustes.
30/04/2016 Se realizaron tres (3) nuevos conceptos técnicos que son:
equipos clasificados como inservibles
equipos clasificados como servibles no utilizables
software clasificado como obsoleto
y licencias clasificadas como obsoletas o caducadas.
Las cuales fueron radicadas con número 000648 el 04/05/2016
Se está trabajando en el procedimiento de baja.
12/10/2016 Se expidieron las Resolución No. 149 del 30 de septiembre del 2016 "Por la cual se autoriza dar de baja (1) software y setenta y ocho (78) licencias clasificados como obsoletos y que encuentran en los inventarios del IDEP y la  
Se emitió concepto técnico para dar de baja al hardware rotulado como inservibles y equipos clasificados como servibles no utilizables.
24/01/2017 Se expidió la Resolución No 173 del 18 de novimebre de 2016 "Por la cual se derogan las Resoluciones número 168 y 171 del 2015 y se autoriza dar de baja los inventarios del Idep hardware clasificado como servible no utilizable e inservible". </t>
  </si>
  <si>
    <t>30/04/2016 Conceptos de baja
12/10/2016 Resoluciones 149 y 150 de 2016
Concepto Técnico Correo Electrónico a Profesional Servicios Generales</t>
  </si>
  <si>
    <t xml:space="preserve">15/01/2016
29/02/2016
30/04/2016 
</t>
  </si>
  <si>
    <r>
      <rPr>
        <b/>
        <sz val="10"/>
        <color rgb="FF000000"/>
        <rFont val="Arial"/>
        <family val="2"/>
      </rPr>
      <t>31/07/2015:</t>
    </r>
    <r>
      <rPr>
        <sz val="10"/>
        <color rgb="FF000000"/>
        <rFont val="Arial"/>
        <family val="2"/>
      </rPr>
      <t xml:space="preserve">  No se evidencia avance de la acción:
Igualmente, se recomienda redactar la acción de mejora, dado que en el Instituto no existe un Comité de Bajas
</t>
    </r>
    <r>
      <rPr>
        <b/>
        <sz val="10"/>
        <color rgb="FF000000"/>
        <rFont val="Arial"/>
        <family val="2"/>
      </rPr>
      <t>30/07/2015:</t>
    </r>
    <r>
      <rPr>
        <sz val="10"/>
        <color rgb="FF000000"/>
        <rFont val="Arial"/>
        <family val="2"/>
      </rPr>
      <t xml:space="preserve"> No se eviedencia avance de la acción.  
Se reitera la recomiendación de redactar la acción de mejora, dado que en el Instituto no existe un Comité de Bajas
</t>
    </r>
    <r>
      <rPr>
        <b/>
        <sz val="10"/>
        <color rgb="FF000000"/>
        <rFont val="Arial"/>
        <family val="2"/>
      </rPr>
      <t>02/12/2015</t>
    </r>
    <r>
      <rPr>
        <sz val="10"/>
        <color rgb="FF000000"/>
        <rFont val="Arial"/>
        <family val="2"/>
      </rPr>
      <t xml:space="preserve">:   Se realizaron las siguientes actividades: 
RESOLUCIÓN 168 15/09/2015 "Por la cual se autoriza dar de baja hardware clasificado como servible no utilizable que se encuentra en los Inventarios del IDEP". 
RESOLUCIÓN 169 15/09/2015 "Por la cual se autoriza dar de baja licencias que se encuentra en los Inventarios del IDEP".
RESOLUCIÓN 170 15/09/2015 "Por la cual se autoriza dar de baja hardware clasificado como inservibles que se encuentra en los Inventarios del IDEP".
Se debe realizar un ajuste de las resoluciones  de acuerdo a lo manifestado por el Técnico de Sistemas  de los actos administrativos de Hardware, donde se reclasifican algunos bienes.  Hasta finalizar el ciclo para finalizar las bajas,  (Hasta acta suscrita del procedimiento  y actividades dependientes  de la resolucion ajustada y expedida) Continúa abierta.
</t>
    </r>
    <r>
      <rPr>
        <b/>
        <sz val="10"/>
        <color rgb="FF000000"/>
        <rFont val="Arial"/>
        <family val="2"/>
      </rPr>
      <t>27/01/2016</t>
    </r>
    <r>
      <rPr>
        <sz val="10"/>
        <color rgb="FF000000"/>
        <rFont val="Arial"/>
        <family val="2"/>
      </rPr>
      <t xml:space="preserve">:  Continúa igual, no se evidencia avance en esta acción 
</t>
    </r>
    <r>
      <rPr>
        <b/>
        <sz val="10"/>
        <color rgb="FF000000"/>
        <rFont val="Arial"/>
        <family val="2"/>
      </rPr>
      <t xml:space="preserve">17/03/2016: </t>
    </r>
    <r>
      <rPr>
        <sz val="10"/>
        <color rgb="FF000000"/>
        <rFont val="Arial"/>
        <family val="2"/>
      </rPr>
      <t xml:space="preserve">Continua igual
</t>
    </r>
    <r>
      <rPr>
        <b/>
        <sz val="10"/>
        <color rgb="FF000000"/>
        <rFont val="Arial"/>
        <family val="2"/>
      </rPr>
      <t>16/05/2016</t>
    </r>
    <r>
      <rPr>
        <sz val="10"/>
        <color rgb="FF000000"/>
        <rFont val="Arial"/>
        <family val="2"/>
      </rPr>
      <t xml:space="preserve">: Continúa pendiente. 
</t>
    </r>
    <r>
      <rPr>
        <b/>
        <sz val="10"/>
        <color rgb="FF000000"/>
        <rFont val="Arial"/>
        <family val="2"/>
      </rPr>
      <t>04/08/2016</t>
    </r>
    <r>
      <rPr>
        <sz val="10"/>
        <color rgb="FF000000"/>
        <rFont val="Arial"/>
        <family val="2"/>
      </rPr>
      <t xml:space="preserve">: No se reporta seguimiento al avance de esta acción por parte del responsable.  Continua igual
</t>
    </r>
    <r>
      <rPr>
        <b/>
        <sz val="10"/>
        <color rgb="FF000000"/>
        <rFont val="Arial"/>
        <family val="2"/>
      </rPr>
      <t>04/11/2016</t>
    </r>
    <r>
      <rPr>
        <sz val="10"/>
        <color rgb="FF000000"/>
        <rFont val="Arial"/>
        <family val="2"/>
      </rPr>
      <t xml:space="preserve">: Se expidió la Resolución de baja  No. 149 del 30 de Septiembre de 2016 "Por la cual se autoriza dar de baja un (1) software y setenta y ocho (78) licencias clasificados como obsoletos y que se encuentran en los inventarios del IDEP". no se ha realizado el procedimiento de baja de los equipos de cómputo en estado obsolencia. Continúa abierta.
</t>
    </r>
    <r>
      <rPr>
        <b/>
        <sz val="10"/>
        <color rgb="FF000000"/>
        <rFont val="Arial"/>
        <family val="2"/>
      </rPr>
      <t>25/01/2017: S</t>
    </r>
    <r>
      <rPr>
        <sz val="10"/>
        <color rgb="FF000000"/>
        <rFont val="Arial"/>
        <family val="2"/>
      </rPr>
      <t>e expidió la Resolución de baja No.173 de 2016 " Por la cual se derogan las Resoluciones #168 y #171 de 2015 y se autoriza dar de baja de los inventarios del IDEP hardware clasificado como servible no utilizable e inservible.", Se cierra la acción con las Resoluciones de baja # 149 y # 173,  sin embargo la OCI recomienda "establecer una estrategia articulada entre los responsables para definir el destino final de estos bienes, debido a que ya cuentan con el comprobante de baja expedido por Servicios Generales y el respectivo registro contable de esta, pero permanecen almacenados en espacios de la entidad". Recomendación realizada a través de la Alerta preventiva # 2, emitida por la OCI el pasado 20 de Enero de 2017.</t>
    </r>
  </si>
  <si>
    <t>Resolcuión 149 del 30 de Septiembre de 2016
Resolución 173 del 18 de Noviembre de 2016</t>
  </si>
  <si>
    <r>
      <rPr>
        <b/>
        <sz val="10"/>
        <color rgb="FF000000"/>
        <rFont val="Arial"/>
        <family val="2"/>
      </rPr>
      <t>31/07/2015:</t>
    </r>
    <r>
      <rPr>
        <sz val="10"/>
        <color rgb="FF000000"/>
        <rFont val="Arial"/>
        <family val="2"/>
      </rPr>
      <t xml:space="preserve"> Alix del Pilar Hurtado P.
</t>
    </r>
    <r>
      <rPr>
        <b/>
        <sz val="10"/>
        <color rgb="FF000000"/>
        <rFont val="Arial"/>
        <family val="2"/>
      </rPr>
      <t xml:space="preserve">30/09/2015: </t>
    </r>
    <r>
      <rPr>
        <sz val="10"/>
        <color rgb="FF000000"/>
        <rFont val="Arial"/>
        <family val="2"/>
      </rPr>
      <t xml:space="preserve">Alix del Pilar Hurtado P.
</t>
    </r>
    <r>
      <rPr>
        <b/>
        <sz val="10"/>
        <color rgb="FF000000"/>
        <rFont val="Arial"/>
        <family val="2"/>
      </rPr>
      <t>02/12/2015</t>
    </r>
    <r>
      <rPr>
        <sz val="10"/>
        <color rgb="FF000000"/>
        <rFont val="Arial"/>
        <family val="2"/>
      </rPr>
      <t xml:space="preserve">: Diana Karina Ruiz
</t>
    </r>
    <r>
      <rPr>
        <b/>
        <sz val="10"/>
        <color rgb="FF000000"/>
        <rFont val="Arial"/>
        <family val="2"/>
      </rPr>
      <t>27/01/2016</t>
    </r>
    <r>
      <rPr>
        <sz val="10"/>
        <color rgb="FF000000"/>
        <rFont val="Arial"/>
        <family val="2"/>
      </rPr>
      <t xml:space="preserve">: Alix del Pilar Hurtado P.
</t>
    </r>
    <r>
      <rPr>
        <b/>
        <sz val="10"/>
        <color rgb="FF000000"/>
        <rFont val="Arial"/>
        <family val="2"/>
      </rPr>
      <t>17/03/2016:</t>
    </r>
    <r>
      <rPr>
        <sz val="10"/>
        <color rgb="FF000000"/>
        <rFont val="Arial"/>
        <family val="2"/>
      </rPr>
      <t xml:space="preserve"> Alix del Pilar Hurtado P.
</t>
    </r>
    <r>
      <rPr>
        <b/>
        <sz val="10"/>
        <color rgb="FF000000"/>
        <rFont val="Arial"/>
        <family val="2"/>
      </rPr>
      <t>16/05/2016: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P.
</t>
    </r>
    <r>
      <rPr>
        <b/>
        <sz val="10"/>
        <color rgb="FF000000"/>
        <rFont val="Arial"/>
        <family val="2"/>
      </rPr>
      <t>04/11/2016:</t>
    </r>
    <r>
      <rPr>
        <sz val="10"/>
        <color rgb="FF000000"/>
        <rFont val="Arial"/>
        <family val="2"/>
      </rPr>
      <t xml:space="preserve"> Nadia Aixa Pineda Sarmiento-Contratista OCI
</t>
    </r>
    <r>
      <rPr>
        <b/>
        <sz val="10"/>
        <color rgb="FF000000"/>
        <rFont val="Arial"/>
        <family val="2"/>
      </rPr>
      <t>25/01/2017:</t>
    </r>
    <r>
      <rPr>
        <sz val="10"/>
        <color rgb="FF000000"/>
        <rFont val="Arial"/>
        <family val="2"/>
      </rPr>
      <t xml:space="preserve"> Nadia Aixa Pineda Sarmiento-Contratista OCI</t>
    </r>
  </si>
  <si>
    <t>Aunque se realizan conexiones remotas diarias con el fin de supervisar el correcto funcionamiento de cada uno de los servidores, esta actividad solo se registra al final del mes en el FT-GT-12-16 Formato Control de Back up y revisión de servidores, cuando se encuentra establecido que  el registro debe hacerse diariamente.</t>
  </si>
  <si>
    <t>Actualizar el formato de backups de acuerdo al procedimiento establecido</t>
  </si>
  <si>
    <t>Formato de Backups</t>
  </si>
  <si>
    <t>Se realizó la actualización del formato de backups y se encuentra publicado en la página web, se aprobó en el comité de sistemas del 27 de julio.</t>
  </si>
  <si>
    <t>Acta de comité de sistemas del 27 de julio.</t>
  </si>
  <si>
    <r>
      <rPr>
        <b/>
        <sz val="10"/>
        <color rgb="FF000000"/>
        <rFont val="Arial"/>
        <family val="2"/>
      </rPr>
      <t>31/07/2015:</t>
    </r>
    <r>
      <rPr>
        <sz val="10"/>
        <color rgb="FF000000"/>
        <rFont val="Arial"/>
        <family val="2"/>
      </rPr>
      <t xml:space="preserve"> no se evidencia avance de la acción
</t>
    </r>
    <r>
      <rPr>
        <b/>
        <sz val="10"/>
        <color rgb="FF000000"/>
        <rFont val="Arial"/>
        <family val="2"/>
      </rPr>
      <t>30/09/2015</t>
    </r>
    <r>
      <rPr>
        <sz val="10"/>
        <color rgb="FF000000"/>
        <rFont val="Arial"/>
        <family val="2"/>
      </rPr>
      <t xml:space="preserve">: El formato FT-GT-12-16 Formato Control BackUps y Revisión de Servidores, se encuentra actualizado desde el el 27/04/2015, y esta siendo diligenciado por el responsable. </t>
    </r>
  </si>
  <si>
    <t>Maloca Aula  SIG
formatos debidamente diligenciados.</t>
  </si>
  <si>
    <t>Deben vincularse las actividades de custodia de copias de seguridad al procedimiento correspondiente en las políticas de operación con los responsables asignados. (Custodia en caja fuerte del IDEP).</t>
  </si>
  <si>
    <t>Definir en el comité de sistemas la responsabilidad de la custodia externa de la copia de seguridad.</t>
  </si>
  <si>
    <t>Formato memorando</t>
  </si>
  <si>
    <t>Se realizó el comité extraordinario de sistemas el dia 27 de julio en el cual se desarrolló este punto y se estableció la responsabilidad de la custodia de las copias de seguridad del IDEP.</t>
  </si>
  <si>
    <r>
      <rPr>
        <b/>
        <sz val="10"/>
        <color rgb="FF000000"/>
        <rFont val="Arial"/>
        <family val="2"/>
      </rPr>
      <t>31/07/2015</t>
    </r>
    <r>
      <rPr>
        <sz val="10"/>
        <color rgb="FF000000"/>
        <rFont val="Arial"/>
        <family val="2"/>
      </rPr>
      <t xml:space="preserve">: La Oficina de Control Interno, llevará a cabo seguimiento al avance de esta acción en agosto de 2015.
</t>
    </r>
    <r>
      <rPr>
        <b/>
        <sz val="10"/>
        <color rgb="FF000000"/>
        <rFont val="Arial"/>
        <family val="2"/>
      </rPr>
      <t>30/09/2015</t>
    </r>
    <r>
      <rPr>
        <sz val="10"/>
        <color rgb="FF000000"/>
        <rFont val="Arial"/>
        <family val="2"/>
      </rPr>
      <t>: se estan levantando actas de custodia de Backups en la caja fuerte, las cuales son firmadas por el Técnico de Sistemas y el Responsable de la Caja Fuerte (Tesorero)</t>
    </r>
  </si>
  <si>
    <t>Acta Comité del 27/07/2015.
Actas Custodia de Backups en la caja Fuerte</t>
  </si>
  <si>
    <t>En el PRO-GT-12-02 Asignación de usuarios, No se está llevando el registro de asistencia una vez que se crea el usuario. Se debe incorporar el envío de correo electrónico al jefe quien solicita su creación, dentro del procedimiento, de acuerdo a lo que se implementado actualmente.</t>
  </si>
  <si>
    <t>Revisar casos en los que no se enviaron correos electronicos de confirmacion de creacion de usuarios a los jefes inmediatos.</t>
  </si>
  <si>
    <t>Correos de confirmacion</t>
  </si>
  <si>
    <t>22/07/2015</t>
  </si>
  <si>
    <t>Se enviaron todos los correos de confirmacion de creacion de usuarios a los jefes inmediatos.</t>
  </si>
  <si>
    <t>Correos electronicos</t>
  </si>
  <si>
    <r>
      <rPr>
        <b/>
        <sz val="10"/>
        <color rgb="FF000000"/>
        <rFont val="Arial"/>
        <family val="2"/>
      </rPr>
      <t>31/07/2015</t>
    </r>
    <r>
      <rPr>
        <sz val="10"/>
        <color rgb="FF000000"/>
        <rFont val="Arial"/>
        <family val="2"/>
      </rPr>
      <t>: se evidenciaron los correos enviados Talento Humano en el caso de los funcionarios que ingresaron y a los supervisores para los contratistas a los cuales se les hábilita cuenta institucional.  Igualmente, cada uno de ellos tienen acompañamiento por parte del Técnico de Sistemas para el ingreso y cambio de clave</t>
    </r>
  </si>
  <si>
    <t>Correos enviados por parte del Técnico de Sistemas</t>
  </si>
  <si>
    <t>31/07/2015: Alix del Pilar Hurtado P.</t>
  </si>
  <si>
    <t>Se recomienda actualizar el acto administrativo Resolución IDEP 159 de 2010: asociado a: Por la cual se adoptan las políticas de las tecnologías de la información y las comunicaciones - TIC's- del Instituto para la Investigación Educativa y el Desarrollo Pedagógico – IDEP, ya que su contenido no establece líneas específicas para implementación en la entidad,  no es conocido por los auditados de acuerdo a la entrevista realizada y no ha sido vinculado al PETIC del instituto.</t>
  </si>
  <si>
    <t>Revisar el acto administrativo para evaluar si es necesaria su actualizacion de acuerdo a la planificacion del PETIC 2015-</t>
  </si>
  <si>
    <t>PETIC</t>
  </si>
  <si>
    <t>Cesar Linares y Danny Villota</t>
  </si>
  <si>
    <t>Técnico Operativo de Sistemas 314/02 y Prof. Especializado 222/04</t>
  </si>
  <si>
    <r>
      <rPr>
        <b/>
        <sz val="10"/>
        <color rgb="FF000000"/>
        <rFont val="Arial"/>
        <family val="2"/>
      </rPr>
      <t xml:space="preserve">31/07/2015: </t>
    </r>
    <r>
      <rPr>
        <sz val="10"/>
        <color rgb="FF000000"/>
        <rFont val="Arial"/>
        <family val="2"/>
      </rPr>
      <t xml:space="preserve"> El documento PETIC fue  presentado  y aprobado en el Comité de Sistemas del 27 de julio de 2015, se encuentra pendiente de su normalización en el SIG y socialización a los funcionarios del IDEP
</t>
    </r>
    <r>
      <rPr>
        <b/>
        <sz val="10"/>
        <color rgb="FF000000"/>
        <rFont val="Arial"/>
        <family val="2"/>
      </rPr>
      <t>30/09/2015:</t>
    </r>
    <r>
      <rPr>
        <sz val="10"/>
        <color rgb="FF000000"/>
        <rFont val="Arial"/>
        <family val="2"/>
      </rPr>
      <t xml:space="preserve">  El PETIC fue aprobado en el SIG el 13/08/2015 y publicado en Maloca Aula SIG, igualmente enviado por correo a todos los funcionarios (as) y contratistas del IDEP para su conocimiento. Igualmente fueron acatualizados los formatos del proceso de Gestión Tecnológica quedando aprobados el 27/04/2015.  Se cierra la acción</t>
    </r>
  </si>
  <si>
    <t>Se hace necesario actualizar las tablas de retención documental del Proceso de Gestión Tecnológica y sus procedimientos aprobados en diciembre de 2014, en el marco de los lineamientos de Archivo Distrital vigentes.</t>
  </si>
  <si>
    <t>Actualizar las tablas de retencion documental de los procesos y procedimientos de Gestión Tecnológica</t>
  </si>
  <si>
    <t>Carpetas y tablas de retencion</t>
  </si>
  <si>
    <t>Técnico Operativo</t>
  </si>
  <si>
    <t>Con acompañamiento de l proceso de Gestión Documental, se levantaron las TRD del proceso y se envío el formato de Control de Registros correspondiente.
30/042016 Se actualizaron las TRD del proceso de Tecnología con el apoyo de Gestión Documental. Lo anterior fue aprobado mediante comité de gestión documental del 07/04/2016.
Se solicita el cierre de la acción.</t>
  </si>
  <si>
    <t>30/04/2016 Acta de comité de inventarios.</t>
  </si>
  <si>
    <r>
      <rPr>
        <b/>
        <sz val="10"/>
        <color rgb="FF000000"/>
        <rFont val="Arial"/>
        <family val="2"/>
      </rPr>
      <t>31/07/2015</t>
    </r>
    <r>
      <rPr>
        <sz val="10"/>
        <color rgb="FF000000"/>
        <rFont val="Arial"/>
        <family val="2"/>
      </rPr>
      <t xml:space="preserve">: Desde el proceso de Gestión Documental se realizó presentación del  documento FT-GD-07-18 Formato Control de Registro, el cual deberá ser diligenciado por los responsables de procesos y servirá de insumo para el levantamiento de las tablas de retención documental
</t>
    </r>
    <r>
      <rPr>
        <b/>
        <sz val="10"/>
        <color rgb="FF000000"/>
        <rFont val="Arial"/>
        <family val="2"/>
      </rPr>
      <t>30/09/2015</t>
    </r>
    <r>
      <rPr>
        <sz val="10"/>
        <color rgb="FF000000"/>
        <rFont val="Arial"/>
        <family val="2"/>
      </rPr>
      <t xml:space="preserve">: Desde el proceso de Gestión Documental se esta coordinado el levantamiento de las TRD actualizadas a los procesos vigentes.  Se entregó por parte de Sistemas el Formato de Control de Registros correspondiente.
</t>
    </r>
    <r>
      <rPr>
        <b/>
        <sz val="10"/>
        <color rgb="FF000000"/>
        <rFont val="Arial"/>
        <family val="2"/>
      </rPr>
      <t>02/12/2015:</t>
    </r>
    <r>
      <rPr>
        <sz val="10"/>
        <color rgb="FF000000"/>
        <rFont val="Arial"/>
        <family val="2"/>
      </rPr>
      <t xml:space="preserve"> Las TRD Continuan en ajuste. esta acción continúa abierta
</t>
    </r>
    <r>
      <rPr>
        <b/>
        <sz val="10"/>
        <color rgb="FF000000"/>
        <rFont val="Arial"/>
        <family val="2"/>
      </rPr>
      <t>25/01/2016</t>
    </r>
    <r>
      <rPr>
        <sz val="10"/>
        <color rgb="FF000000"/>
        <rFont val="Arial"/>
        <family val="2"/>
      </rPr>
      <t xml:space="preserve">: Continúa abierta, teniendo en cuenta que se encuentra pendiente la presentación de las TRD del Idep al Consejo Directivo de Archivos
</t>
    </r>
    <r>
      <rPr>
        <b/>
        <sz val="10"/>
        <color rgb="FF000000"/>
        <rFont val="Arial"/>
        <family val="2"/>
      </rPr>
      <t>17/03/2016:</t>
    </r>
    <r>
      <rPr>
        <sz val="10"/>
        <color rgb="FF000000"/>
        <rFont val="Arial"/>
        <family val="2"/>
      </rPr>
      <t xml:space="preserve"> Continua igual
</t>
    </r>
    <r>
      <rPr>
        <b/>
        <sz val="10"/>
        <color rgb="FF000000"/>
        <rFont val="Arial"/>
        <family val="2"/>
      </rPr>
      <t>16/05/2016:</t>
    </r>
    <r>
      <rPr>
        <sz val="10"/>
        <color rgb="FF000000"/>
        <rFont val="Arial"/>
        <family val="2"/>
      </rPr>
      <t xml:space="preserve">  En Comité Interno de Gestión Documental y Archivo del 7 de abril de 2016, fueron aprobadas las TRD del Instituto, las cuales se enviaron para su revisión y aprobación del Comité Técnico de Archivo.</t>
    </r>
  </si>
  <si>
    <t>TRD aprobadas, acta No. 2 del 7/04/2016</t>
  </si>
  <si>
    <t>31/07/2015: Alix del Pilar Hurtado P.
30/09/2015: Alix del Pilar Hurtado P.
02/12/2015: Diana Karina Ruiz
25/01/2016: Alix del Pilar Hurtado P.
17/03/2016: Alix del Pilar Hurtado P.
16/05/2016 Alix del Pilar Hurtado P.</t>
  </si>
  <si>
    <t>Debe complementar el normograma del proceso  con la regulación asociada al  nivel constitucional y distrital, particularmente la Comisión Distrital de Sistemas y Alta Consejería Distrital de TIC.</t>
  </si>
  <si>
    <t>Revisar las normas vigentes para actualizar el normograma del proceso.</t>
  </si>
  <si>
    <t>Normograma</t>
  </si>
  <si>
    <t>Prof. Especializado</t>
  </si>
  <si>
    <t>Se entregó a la Oficina Asesora Juridica el normograma del proceso, el cual fue revisado y consolidado en el normograma del Instituto y socializado en la página web el dia 9 de Diciembre de 2015</t>
  </si>
  <si>
    <t>Normograma Consolidado 2015 IDEP</t>
  </si>
  <si>
    <r>
      <rPr>
        <b/>
        <sz val="10"/>
        <color rgb="FF000000"/>
        <rFont val="Arial"/>
        <family val="2"/>
      </rPr>
      <t>31/07/2015:</t>
    </r>
    <r>
      <rPr>
        <sz val="10"/>
        <color rgb="FF000000"/>
        <rFont val="Arial"/>
        <family val="2"/>
      </rPr>
      <t xml:space="preserve"> No se evidencia avance en esta acción
</t>
    </r>
    <r>
      <rPr>
        <b/>
        <sz val="10"/>
        <color rgb="FF000000"/>
        <rFont val="Arial"/>
        <family val="2"/>
      </rPr>
      <t>30/09/2015:</t>
    </r>
    <r>
      <rPr>
        <sz val="10"/>
        <color rgb="FF000000"/>
        <rFont val="Arial"/>
        <family val="2"/>
      </rPr>
      <t xml:space="preserve"> No se evidencia avance de la acción a la fecha.
</t>
    </r>
    <r>
      <rPr>
        <b/>
        <sz val="10"/>
        <color rgb="FF000000"/>
        <rFont val="Arial"/>
        <family val="2"/>
      </rPr>
      <t>02/12/2015</t>
    </r>
    <r>
      <rPr>
        <sz val="10"/>
        <color rgb="FF000000"/>
        <rFont val="Arial"/>
        <family val="2"/>
      </rPr>
      <t xml:space="preserve">:  Una vez revisado  el normograma solo aparece con una norma adicionada faltando lineamientos distritales de seguridad de informacion y algunas relacionadas en la alta consejeria de las TIC. Continúa Abierta.
</t>
    </r>
    <r>
      <rPr>
        <b/>
        <sz val="10"/>
        <color rgb="FF000000"/>
        <rFont val="Arial"/>
        <family val="2"/>
      </rPr>
      <t>25/01/2016:</t>
    </r>
    <r>
      <rPr>
        <sz val="10"/>
        <color rgb="FF000000"/>
        <rFont val="Arial"/>
        <family val="2"/>
      </rPr>
      <t xml:space="preserve"> Revisado el Normograma, se observa que ha sido actualizado de acuerdo a la normatividad vigente </t>
    </r>
  </si>
  <si>
    <t>Normograma Maloca AulaSIG</t>
  </si>
  <si>
    <t>31/07/2015: Alix del Pilar Hurtado P.
30/09/2015: Alix del Pilar Hurtado P.
02/12/2015: Diana Karina Ruiz
25/01/2016: Alix del Pilar Hurtado P.</t>
  </si>
  <si>
    <t>Revisar la documentación asociada al proceso Gestión Tecnológica con el fin de cumplir con lo establecido para Monitoreo del uso del Software</t>
  </si>
  <si>
    <t>Documentación Ajustada</t>
  </si>
  <si>
    <t>PRO-GT-12-07 LEVANTAMIENTO INVENTARIO DE HARDWARE Y SOFTWARE v4 del 13/01/2016</t>
  </si>
  <si>
    <t xml:space="preserve">Del contrato # 102 de 2015 cuyo objeto es la “Prestación de servicio para realizar el mantenimiento preventivo y correctivo de los equipos que conforman la plataforma tecnológica del IDEP", y de acuerdo a la forma de pago del contratista registrada en
la minuta del contrato, se encuentra pactado realizar cuatro pagos iguales correspondientes al 25% del total del contrato, en el desarrollo del contrato se evidencia la generación de cuatro pagos desiguales que varían de acuerdo a los mantenimientos preventivos realizados y dos últimos pagos (en trámite de pago con radicado #1678 del 22 de Diciembre de 2016) correspondientes al suministro de repuestos, en los cuales se adjunta la misma factura # E3729 por valor de
$2.294.480), cabe resaltar que la factura # E3729 radicada por el contratista, no es la misma que se adjunta en el pago radicado por el supervisor #E3729 por valor de $2.295.800.
Adicionalmente, A folio 318 del contrato # 102 de 2015, se evidencia un Informe de los mantenimientos preventivos a los equipos del IDEP, sin embargo en el título del cuadro resumen habla del "Contrato No. 051 de 2015 suscrito entre Defensa Civil y Comunicaciones e Informática SAS", el contenido del cuadro si corresponde a
equipos del IDEP.
</t>
  </si>
  <si>
    <t xml:space="preserve">No se diligencia de forma correcta los formatos  FT-GC-08-24 INFORME DE AVANCE Y/O ACTIVIDADES DEL CONTRATISTA y el  FT-GC-08-44 CONCEPTO DEL
SUPERVISOR SOBRE EL INFORME DE AVANCE DEL CONTRATO 
respeco de el total de obligaciones descritas en el contrato. Adicionalmente el formato no continene un item en el que se relacione la forma de pago pactada para evidencia que se està cumpliendo con esta programación. </t>
  </si>
  <si>
    <t xml:space="preserve">Revisar el  el formato FT-GC-08-24 INFORME DE AVANCE Y/O ACTIVIDADES DEL CONTRATISTA y el  FT-GC-08-44 CONCEPTO DEL SUPERVISOR SOBRE EL INFORME DE AVANCE DEL CONTRATO  y proponer los ajustes correspondientes a la Oficina Jurídica, una vez se realice su aprobación realizar la socialización en SIG y coordinar con la OAJ el fortalecimiento  de procesos de inducción y reinducción para el ejercicio de la supervisión de los contratos. </t>
  </si>
  <si>
    <t xml:space="preserve">Formato FT-GC-08-24 INFORME DE AVANCE Y/O ACTIVIDADES DEL CONTRATISTA y el  FT-GC-08-44 CONCEPTO DEL SUPERVISOR SOBRE EL INFORME DE AVANCE DEL CONTRATO y registro de solicitud a la OAJ.
 </t>
  </si>
  <si>
    <t>Olga Lucía Sánchez y Cesar Linares</t>
  </si>
  <si>
    <t>Jefe OAP y técnico de sistemas</t>
  </si>
  <si>
    <t>17/04/2017 Ver estudios previos de los procesos de mantenimiento, de aire acondicinado y tecnología, los cuales quedarán publicados en el Portal SECOP.</t>
  </si>
  <si>
    <t xml:space="preserve">Realizar una lista de verificación que la información de los documentos asociados al proceso de supervisión de los contratos de Gestión Tecnológica sea veraz, coherente y correcta. </t>
  </si>
  <si>
    <t xml:space="preserve">Lista de verificación </t>
  </si>
  <si>
    <t>Jaime Acosta</t>
  </si>
  <si>
    <t>Ingeniero contratista sistemas</t>
  </si>
  <si>
    <t>No se requiere lista de verificación o formatos adicionales.</t>
  </si>
  <si>
    <t>Dentro de las Hojas de Vida de los equipos suministradas por el referente técnico, no existe evidencia de los mantenimientos preventivos ni correctivos realizados a losmismos, lo que difiere de la actividad No. 3 "Ejecutar los mantenimientos preventivos"
Observaciones: Realizar el mantenimiento y diligenciar los formatos propios, adjuntando copia en la hoja de vida del respectivo equipo. Por otra parte, respecto a las hojas de vida de software y hardware suministradas a la Oficina de Control Interno para su revisión, se evidencia un levantamiento del 42% del total de infraestructura tecnológica del Instituto.</t>
  </si>
  <si>
    <t>No se está cumpliendo con lo establecido en el procedimiento PRO-GT-12-05 Mantenimientos preventivos y correctivos y los formatos asociados.</t>
  </si>
  <si>
    <t>Revisar el procedimiento PRO-GT-12-05 Mantenimientos preventivos y correctivos y los formatos asociados, realizar los ajustes pertinentes y socializarlo.</t>
  </si>
  <si>
    <t>Procedimiento PRO-GT-12-05 Mantenimientos preventivos y correctivos y los formatos asociados.
Registro de la socialización efectuada.</t>
  </si>
  <si>
    <t>17/04/2017 Ajustar formato fecha DD/MM/AAAA fecha fin 30 de junio</t>
  </si>
  <si>
    <t>Revisar para su ajuste la política de monitoreo, procedimiento y formatos asociados al plan de monitoreo anual de uso de recursos tecnológicos.</t>
  </si>
  <si>
    <t>Aunque se encuentran documentados el 100% de la gestión del proceso de Talento Humano, su implementación  es baja en los siguientes procedimientos:
Gestión de bienestar laboral e incentivos-PRO-GTH-13-09 (Sobre ítems evaluados 22% de cumplimiento)
Gestión de capacitaciones PRO-GTH-13-06 (Sobre ítems evaluados 50% de cumplimiento)
Inducción Y Reinducción PRO-GTH-13-12 (Sobre ítems evaluados 25% de cumplimiento).</t>
  </si>
  <si>
    <t>Por renuncia del profesional especializado encargado de la ejecución de los procedimientos en mención, se genera retraso en el cronograma de actividades a ejecutar en el área de Talento Humano.</t>
  </si>
  <si>
    <t>Formular y ejecutar el Plan Institucional de Bienestar, Incentivos y Salud Ocupacional para la vigencia 2015</t>
  </si>
  <si>
    <t>Acto administrativo
Informe anual de ejecución del Plan de bienestar e incentivos</t>
  </si>
  <si>
    <t>Nelba Faride Beltrán Beltrán</t>
  </si>
  <si>
    <t>Profesional 222-03</t>
  </si>
  <si>
    <t>Con corte 31-8-2015 se hace seguimiento a:
Envío de encuestas, diligenciamiento e informe. (satisfactorio).
Se revisa el documento borrador y envía a la OAJ.
Se revisan estudios previos de los contratos de Exámenes médicos Ocupacionales, bonos de bienestar funcionarios, bonos hijos funcionarios. para el contrato de  vacaciones recreativas si revisa contrato de bonos, pero se somete a consideración de la Comisión de personal si se realiza la contratación de un programa de vacaciones recreativas. Se envía a la OAJ Estudios previos a excepción de vacaciones recreativas.
Está programado para el siguiente mes.
30-8-2015 Se enceuntra en consolidación el documento para su aprobación.
24-11-2015 Se cuenta con plan formulado y en ejecución, el informe anual se hará al término de la vigencia.
31-12-2015 A 31 de Diciembre se dio cumplimiento al Plan de Binestar e incentivos de acuerdo al Resolución No. 191 de 2015.
29-2-2016 Se reitera lo manifiesto en el seguimiento de 31-12-2016, se solicita el cierre de la acción debido a que dicha acción era: "Formular y ejecutar el plan... de la vigencia 2015" y este se formuló y ejecutó.  no obstante ya se cuenta con informe. De igual manera se solicita la unificación con la acción Nº 6</t>
  </si>
  <si>
    <t>1, Encuestas
2, Acto administrativo borrador
3, Estudios previos borrador
30-8-2015
24-11-2015
31-12-2015 Plan de Bienestar
29-2-2016 Solicitud de cierre de acción</t>
  </si>
  <si>
    <t>31/08/2015
30-8-2015
24-11-2015
31-12-2015 
29-2-2016</t>
  </si>
  <si>
    <t>02/10/2015: teniendo en cuenta que esta acción tiene fecha de vencimiento 31/12/2015, la Oficina de Control Interno seguirá realizando seguimiento a los avances de la acción.
27/01/2016: Se dio cumplimiento al Plan de Bienestar e Incentivos.  Se encuentra pendiente el informe anual de Ejecución del Programa el cual será presentado en el mes de Enero de 2016. Una vez se levante este informe, se procederá a Cerrar esta acción.
17/03/2016:  Se encuentra suscrito informe en donde da cuenta de la ejecución del Plan de Bienestar e Incentivos.</t>
  </si>
  <si>
    <t>Informe de Enero de 2016</t>
  </si>
  <si>
    <t>02/10/2015: Alix del Pilar Hurtado P.
27/01/2016: Alix del Pilar Hurtado P.
17/03/2016:  Alix del Pilar Hurtado P.</t>
  </si>
  <si>
    <t>Formular y ejecutar el Plan Institucional de Capacitación para la vigencia 2015</t>
  </si>
  <si>
    <t>Acto administrativo adopción PIC
Informe anual de ejecución del PIC</t>
  </si>
  <si>
    <t>Con corte 31-8-2015 se hace seguimiento a:
PAES formulados
Contrato suscrito 
 Existe cornograma de PAES internos
Acto administrativo del PIC revisado y enviado a OAJ
PIC revisado
24-11-2015 Se cuenta con plan formulado y en ejecución.
31-12-2015 Se Formuló el PIC, adicionalmente se asisitió por parte de funcionarios del IDEP a las Capacitaciones programadas por Entidades Externas.
29-2-2016 Se reitera lo manifiesto en el seguimiento del 31-12-2015, se formuló el PIC, adicionalmente se asisitió por parte de funcionarios del IDEP a las Capacitaciones programadas por Entidades Externas, se solicita el cierre de la acción. No obstante se cuenta con informe.</t>
  </si>
  <si>
    <t>1, PAES
2, Contrato
3, Cronograma
4,  Proyecto de Acto Administrativo
5, Proyecto de PIC
24-11-2015 PIC adoptado
31-12-2015 PIC 2015
29-2-2016 cerrar acción</t>
  </si>
  <si>
    <t>31/08/2015
24-11-2015
31-12-2015
29-2-2016</t>
  </si>
  <si>
    <t>02/10/2015: teniendo en cuenta que esta acción tiene fecha de vencimiento 31/12/2015, la Oficina de Control Interno seguirá realizando seguimiento a los avances de la acción.    
27/01/2016:  Una vez se presente el informe anual  de ejecución del PIC, se procederá a cerrar esta acción.
17/03/2016:  Se encuentra suscrito informe en donde da cuenta de la ejecución del Plan de Capacitación de la vigencia 2015.</t>
  </si>
  <si>
    <t>02/10/2015: Alix del Pilar Hurtado P.
27/01/2016: Alix del Pilar Hurtado P.
17/03/2016: Alix del Pilar Hurtado P.</t>
  </si>
  <si>
    <t>Actualizar el Manual de Inducción y Reinducción y ejecutar las actividades establecidas en el mismo.</t>
  </si>
  <si>
    <t>Plan de capacitación
Informe de actividades de inducción y reinducción realizadas en la vigencia.</t>
  </si>
  <si>
    <t>30-8-2015 Se realizan mesas de trabajo con OAP sobre lineamientos en el nuevo mapa de proceso para la actualización, se programó actualización y publicación en septiembre de 2015
24-11-2015 Se actualizó el manual de inducción y reinducción. Se solicita el cierre de la acción.
31-12-2015 Se actualizó el manual de Inducción y Reinducción
29-2-2016 Se reitera lo manifiesto en el seguimiento del 31-12-2016, se actualizó el manual, lo que era la acción. se solicita cierre de la acción. ver soportes maloka.
30-4-2016 Se reitera lo manifiesto en el seguimiento del 31-12-2016 y 29-2-2016, se actualizó el manual, lo que era la acción. se solicita cierre de la acción. ver soportes maloka. de igual manera se realizó la inducción y reinducción, en atención a lo amnifestado por la OCI.
12/10/2016 Se realizó informe de actividades de induccion y reinducción.</t>
  </si>
  <si>
    <t>reuniones con referente de OAP
24-11-2015 Manal actualizado.
31-12-2015: Manual
29-2-2016 Cierre de acción
30-4-2016 manual
12/10/2016 Informe de actividades</t>
  </si>
  <si>
    <t>30/08/2015
24-11-2015
31-12-2015
29-2-2016
30-4-2016</t>
  </si>
  <si>
    <t>02/10/2015: teniendo en cuenta que esta acción tiene fecha de vencimiento 31/12/2015, la Oficina de Control Interno seguirá realizando seguimiento a los avances de la acción.
27/01/2016: Una vez se presente el informe de actividades de inducción y reinducción, se procederá a cerrar esta acción.
17/03/2016: Teniendo en cuenta que como fuente verificable de esta acción se encuentra el "Informe de actividades de inducción y reinducción realizadas en la vigencia", se cerrará esta acción una vez se realice la reinducción y se presente el informe correspondiente.
16/05/2016: Se llevo a cabo la inducción y reundición por parte del Servicio Civil el 30/03/2016, sin embargo, ontinua abierta, hasta tanto se elalboré el informe de actividades de inducción y reinducción, en cumplimiento a la acción planteada.
04/08/2016: No se presenta seguimiento ni avances por parte del responsable de la acción.1/11/2016: Fué publicado en la página web del Instituto el informe Ejecutivo de Inducción y Reinducción correspondiente a la vigencia 2015.</t>
  </si>
  <si>
    <t>Listado de asistencia y presentación enviada por correo electrónico
Informe Ejecutivo Inducción y Reinducción http://www.idep.edu.co/sites/default/files/INFORMEEJECUTIVOINDUCCIONREINDUCCIONVIGENCIA2015.pdf</t>
  </si>
  <si>
    <t>02/10/2015: Alix del Pilar Hurtado P.
27/01/2016+: Alix del Pilar Hurtado P.
15/03/2016: Alix del Pilar Hurtado P.
17/03/2016: Alix del Pilar Hurtado P.
17/03/2016: Alix del Pilar Hurtado P.
16/05/2016: Alix del Pilar Hurtado P.
04/08/2016:  Alix del Pilar Hurtado P.01/11/2016: Alix del Pilar Hurtado P.</t>
  </si>
  <si>
    <t>Con corte a 20 de Junio de 2015, no se ha elaborado el acto administrativo
para la aprobación del Plan de Bienestar e Incentivos de la Vigencia; así
mismo no se han implementado los instrumentos asociados a la actividad 2
de la Gestión de Bienestar Laboral y de Incentivos</t>
  </si>
  <si>
    <t>Por renuncia del profesional especializado encargado de la ejecución de los procedimientos del proceso, se genera retraso en el cronograma de actividades a ejecutar en el área de Talento Humano.</t>
  </si>
  <si>
    <t>Con corte 31-8-2015 se hace seguimiento a:
Envío de encuestas, diligenciamiento e informe. (satisfactorio).
Se revisa el documento borrador y envía a la OAJ.
Se revisan estudios previos de los contratos de Exámenes médicos Ocupacionales, bonos de bienestar funcionarios, bonos hijos funcionarios. para el contrato de  vacaciones recreativas si revisa contrato de bonos, pero se somete a consideración de la Comisión de personal si se realiza la contratación de un programa de vacaciones recreativas. Se envía a la OAJ Estudios previos a excepción de vacaciones recreativas.
Está programado para el siguiente mes.
30-8-2015 Se enceuntra en consolidación el documento para su aprobación.
24-11-2015 Se cuenta con plan formulado y en ejecución.
31-12-2015 Se dió cumplimiento al Plan de Binestar e Incentivos.
29-2-2016 Se adelantó el plan de bienestar e incentivos de la vigencia, se solicita el cierre de la acción. no obstante se solicita la unificación con las acciones 6 y 23.1</t>
  </si>
  <si>
    <t>30-8-2015
1, Encuestas
2, Acto administrativo borrador
3, Estudios previos borrador
24-11-2015 Plan formulado
31-12-2015: informe Anual de Ejecución del Plande Bienestar.
29-2-2016 Cierre de acción</t>
  </si>
  <si>
    <t>02/10/2015: Se proyectó la resolución por la cual se adopta el plan institucional de Bienestar e incentivos, Salud y Seguridad Ocupacional para la vigencia 2015, la cual se encuentra en revisión por parte de la OAJ.
27/01/2016: Se dio cumplimiento al Plan de Bienestar e Incentivos.  Se encuentra pendiente el informe anual de Ejecución del Programa el cual será presentado en el mes de Enero de 2016. Una vez se levante este informe, se procederá a Cerrar esta acción.
17/03/2016:  Se encuentra suscrito informe en donde da cuenta de la ejecución del Plan de Bienestar e Incentivos.</t>
  </si>
  <si>
    <t>Se identificaron errores en la actualización del procedimiento "PRO-GT-12-05 MANTENIMIENTOS PREVENTIVOS Y CORRECTIVOS", ya que no fue actualizado el consecutivo de las actividades, eliminando aquellas que daban cuenta del cumplimiento de la política de operación "El mantenimiento preventivo y correctivo
no aplica para los equipos en garantía. En caso de que éstos presenten fallas, se diligenciará el formato FT-GT-12-07 Reporte de garantías de equipos y se adelantará el trámite correspondiente".</t>
  </si>
  <si>
    <t>No se está cumpliendo con lo establecido en el procedimiento PRO-GT1205 Mantenimientos preventivos y correctivos y los formatos asociados.</t>
  </si>
  <si>
    <t>No se suscribió Plan Institucional de Capacitación en el primer trimestre de la
vigencia, tal como lo expresa el procedimiento (PRO-GTH-13-06) y l el "Plan
Nacional de Formación y Capacitación De Empleados Públicos Para El
Desarrollo De Competencias" esta situación es recurrente en las dos últimas
vigencias</t>
  </si>
  <si>
    <t>Con corte 8-9-2015 se hace seguimiento a:
PAES formulados
Contrato suscrito 
 Existe cornograma de PAES internos
Acto administrativo del PIC revisado y enviado a OAJ
PIC revisado. Se solicita el cierre por acto administrativo 165 del 8-9-2015
24-11-2015 Se cuenta con acto administrativo de adopción del PIC de la vigencia, se solicita el cierre de la acción.
31-12-2015: A 31 de Diciembre se dio cumplimiento al Plan de capacitación.
29-2-2016 Se reitera lo manifiesto en el seguimiento del 31 de diciembre de 2015, de igual manera se solicita la unificación con la acción 23.2</t>
  </si>
  <si>
    <t>1, PAES
2, Contrato
3, Cronograma
4,  Proyecto de Acto Administrativo
5, Proyecto de PIC
24-11-2015 PIC adoptado
31-12-2015 PIC adoptado
29-2-2016 unificación y cierre</t>
  </si>
  <si>
    <t>08/09/2015
24-11-2015
31-12-2015
29-2-2016</t>
  </si>
  <si>
    <t>02/09/2015: Se formuló Plan Institucional de Capacitación con fecha de aprobación el 8/09/2015. 
Teniendo en cuenta que esta acción se encuentra con fecha de vencimiento el 31/12/2015, la Oficina de Control Interno continuará el seguimiento y evaluación al cumplimiento del cronograma de capacitación se encuentra enunciado como anexo en el PIC.
27/01/2016:  Una vez se presente el informe anual  de ejecución del PIC, se procederá a cerrar esta acción.
17/03/2016:  Se encuentra suscrito informe en donde da cuenta de la ejecución del Plan de Capacitación de la vigencia 2015.</t>
  </si>
  <si>
    <t>Maloca Aula SIG
Informe de ejecución</t>
  </si>
  <si>
    <t>En esta vigencia nuevamente se encuentra que en la muestra de 17 historias laborales  revisadas, no se evidencia el cumplimiento de la Circular No. 004 de 2003 (junio 6 de 2013),  emitida por el Departamento Administrativo de la Función Pública y el Archivo General de la Nación, entre  ellos el  registro de los documentos en el formato de Hoja de Control de la cual hace referencia.</t>
  </si>
  <si>
    <t>En la organización de los expedientes laborales no se tuvo en cuenta la Circular 004 de 2003</t>
  </si>
  <si>
    <t>Organizar los expedientes laborales conforme a lo establecido en la Circular 004 de 2003</t>
  </si>
  <si>
    <t>Expedientes Laborales</t>
  </si>
  <si>
    <t xml:space="preserve">Los temas a tratar en el tercer trimestre del año 2016 relacionados con Tecnología fueron discutidos  en el Comité Directivo por lo que no se evidenció la necesidad de citar al Comité Directivo de Sistemas. </t>
  </si>
  <si>
    <t>Verificar la pertinencia del Comité Directivo de Sistemas y su posible integración con el Comité de Gobierno en Línea, Comité de Datos Abiertos y otros comites relacionados</t>
  </si>
  <si>
    <t xml:space="preserve">Acta de reunión del Comité Directivo de Sistemas </t>
  </si>
  <si>
    <r>
      <t xml:space="preserve">30-8-2015 Se realiza creación de formato de control conforme a la Circular 004 de 2003 y se inicia el proceso de organización de expedientes. Se solicita unificación con acción Nº 8 y cierre de acción.
24-11-2015 Se cuenta con la reoganización del 100% de los empleos temporales del instituto, se ha coordinado en el 2016 evacuar la planta permanente.
31-12-2015 Se continúa con la organización de los expedientes laborales y se solicita ampliación del termino de esta accion para el 30 de marzo de 2016. 
29-2-2016 Se solicita el cambio de fecha para el 30 de abril de 2016 según el avance presentado.
30-4-2016 En verificación de hojas de vida no se encontró errores de archivo. Se solicita el cierre de la acción.
12-10-2016 En cumplimiento a la Circular emitida por el Archivo General de la Nación se han organizado las historias laborales en un 100% y con relacion al diligenciamiento de la Hoja de control que tambien solicita la norma se ha avanzado en un 60%, toda vez que los expedientes organizados corresponden a los 37 funcionarios activos a la fecha y se estima que para diciembre de 2016 se finalice.
</t>
    </r>
    <r>
      <rPr>
        <b/>
        <sz val="9"/>
        <color rgb="FF000000"/>
        <rFont val="Arial"/>
        <family val="2"/>
      </rPr>
      <t xml:space="preserve">
23/01/2017</t>
    </r>
    <r>
      <rPr>
        <sz val="9"/>
        <color rgb="FF000000"/>
        <rFont val="Arial"/>
        <family val="2"/>
      </rPr>
      <t xml:space="preserve"> Se continua organizando los expedientes de acuerdo a la Circular  emitida por el Archivo General de la Nación</t>
    </r>
  </si>
  <si>
    <t>Expedientes Laborales
24-11-2015 Expedientes laborales
31-12-2015 Expedientes laborales
29-2-2016 cambio de fecha
30-4-2016 Hojas de vida
12-10-2016 verificaion del 60% de las hojas de vida
23/01/2017 verificaion de las hojas de vida</t>
  </si>
  <si>
    <t>31/08/2015
24-11-2015
31-12-2015
29-2-2016
30-4-2016</t>
  </si>
  <si>
    <t>Documento propuesta de integración de comités</t>
  </si>
  <si>
    <t>Se evidenció una vez revisado el listado de usuarios que arroja SIAFI, que no se está realizando la depuración de usuarios que se han retirado del IDEP, dado que se encuentran exfuncionarios del IDEP con roles activos (aproximadamente 51 exfuncionarios). Con lo anterior no se está dando cumplimiento a la política de operación del procedimiento PRO-GT-12-02 Asignación de usuarios "Se realizará una depuración periódica de cuentas de correo electrónico y de usuarios de dominio teniendo en cuenta las personas retiradas del Instituto".</t>
  </si>
  <si>
    <t>No se está cumpliendo con lo establecido en el procedimiento PRO-GT-12-02 ASIGNACIÓN DE USUARIOS y formatos asociados.</t>
  </si>
  <si>
    <t>Revisar el procedimiento PRO-GT-12-02 ASIGNACIÓN DE USUARIOS y los formatos asociados, realizar los ajustes pertinentes y socializarlo.</t>
  </si>
  <si>
    <t>Procedimiento  PRO-GT-12-02 ASIGNACIÓN DE USUARIOS y los formatos asociados.
Registro de la socialización efectuada.</t>
  </si>
  <si>
    <t>No se han desarrollado procesos de inducción y reinducción de acuerdo al "PLAN NACIONAL DE FORMACIÓN Y CAPACITACIÓN DE EMPLEADOS PÚBLICOS PARA EL DESARROLLO DE COMPETENCIAS" en el marco del
Decreto No 4465 del 29 de noviembre de 2007 y el procedimiento PRO-GTH- 13-12, este hallazgo se encontró también en ejercicio de auditoría 2014; así mismo no se ha actualizado el Manual de Inducción y Reinducción del IDEP, el documento vigente: MN-GTH-13-02 , contiene información de la Vigencia Bogotá Positiva.</t>
  </si>
  <si>
    <t>30-8-2015 Se realizan mesas de trabajo con OAP sobre lineamientos en el nuevo mapa de proceso para la actualización, se programó actualización y publicación en septiembre de 2015
24-11-2015 Se actualizó el manual de inducción y reinducción. Se solicita el cierre de la acción
31-12-2015 Se actualizó el manual de inducción y reinducción. Se solicita el cierre de la acción
29-2-2016 Se reitera lo manifiesto en el seguimiento del 31-12-2016, se actualizó el manual, lo que era la acción. se solicita cierre de la acción. De igual manera se solicita la unificación de la acción con la Nº 23,1
30-4-2016 Se reitera lo manifiesto en el seguimiento del 31-12-2016, y del 29-4-2016, en el sentodo de que se actualizó el manual, lo que era la acción. se solicita cierre de la acción. De igual manera se solicita la unificación de la acción con la Nº 23,1, y se aclara que se dio la inducción y reinducción.
12/10/2016 Se realizó informe de actividades de induccion y reinducción.</t>
  </si>
  <si>
    <t>Mesas de trabajo
24-11-2015 Manual actualizado
31-12- 2015 Manual actualizado
29-2-201 Cierre de acción
30-4-2016 Manual
12-10-2016 Informe de actividades de induccion y reinduccion</t>
  </si>
  <si>
    <t>15/10/2015: Se actualizó el manual de inducción y reinducción el cual fue aprobado el 22/09/2015.
Se realizó inducción a los funcionarios de la Planta Temporal,  queda pendiente revisar el listado y/o acta del evento.  Respecto a la reinducción, se esta pendiente de la confirmación de la fecha por parte del Servicio Civil.
Teniendo en cuenta que esta acción se encuentra con fecha de vencimiento el 31/12/2015, la Oficina de Control Interno continuará el seguimiento y evaluación al cumplimiento a los avances de la acción.
27/01/2016: Una vez se presente el informe de actividades de inducción y reinducción, se procederá a cerrar esta acción.
15/03/2016:  Teniendo en cuenta que dentro de los documentos fuente de verificación para evaluar el cumplimiento de esta acción se encuentra el "Informe de actividades de inducción y reinducción realizadas en la vigencia", y dado que a la fecha no se ha llevado a cabo la Inducción y Reinducción, continúa abierta hasta cuando se presente el correspondiente informe de actividades.
17/03/2016: Teniendo en cuenta que como fuente verificable de esta acción se encuentra el "Informe de actividades de inducción y reinducción realizadas en la vigencia", se cerrará esta acción una vez se realice la reinducción y se presente el informe correspondiente.
16/05/2016: Se llevo a cabo la inducción y reundición por parte del Servicio Civil el 30/03/2016, sin embargo, ontinua abierta, hasta tanto se elalboré el informe de actividades de inducción y reinducción, en cumplimiento a la acción planteada.
04/08/2016: No se presenta seguimiento ni avances por parte del responsable de la acción.1/11/2016: Fué publicado en la página web del Instituto el informe Ejecutivo de Inducción y Reinducción correspondiente a la vigencia 2015.</t>
  </si>
  <si>
    <t>Maloca Aula SIG
Listado de asistencia y presentación enviada por correo electrónico
Informe Ejecutivo Inducción y Reinducción http://www.idep.edu.co/sites/default/files/INFORMEEJECUTIVOINDUCCIONREINDUCCIONVIGENCIA2015.pdf</t>
  </si>
  <si>
    <t>15/10/2015: Alix del Pilar Hurtado P.
27/01/2016: Alix del Pilar Hurtado P.
15/03/2016: Alix del Pilar Hurtado P.
17/03/2016: Alix del Pilar Hurtado P.
16/05/2016: Alix del Pilar Hurtado P.
04/08/2016: Alix del Pilar Hurtado P.1/11/2016: Alix del Pilar Hurtado P.</t>
  </si>
  <si>
    <t>Se encontró  nuevamente  que a  funcionarios de libre nombramiento y remoción no  se les practica algún mecanismo de Evaluación de desempeño  de acuerdo al Decreto 1227 DE 2005: por el cual se reglamenta parcialmente la Ley 909 de 2004 Articulo 78- Parágrafo. “El desempeño laboral de los empleados de libre nombramiento y remoción de Gerencia Pública, se efectuará de acuerdo con el sistema de evaluación de gestión prevista en el presente decreto. Los demás empleados de libre nombramiento y remoción serán evaluados con los criterios y los instrumentos que se aplican en la entidad para los empleados de carrera.”
Este caso aplica a los Jefes de Oficina Asesora Jurídica (115-02), Oficina de Planeación (115-01), Asesores 105- grado 03, grado 02, Tesorero general (201-04), Secretaria Ejecutiva (425-05).
Este ejercicio no ha reportado avances que quedaron como compromiso a 2015.</t>
  </si>
  <si>
    <t xml:space="preserve">En la vigencia 2014 se elevó consulta al DASCD, entidad que emitío concepto E 1877 del 29 de agosto de 2014, por lo cual la Dirección General decidió acoger el concepto del DASCD y evaluar en la vigencia 2015 a todo el personal de libre nombramiento y remoción del IDEP.
Debido a que el concepto se obtuvo hasta agosto de 2014, no se evaluó en la vigencia 2014 sino a gerentes públicos y para el demas personal de libre nombramiento y remosión se fijaron compromisos en febrero 2015 a todo el personal de libre nombramiento y remosión del IDEP, formato FT-GTH-13-06. </t>
  </si>
  <si>
    <t>Realizar la formulación de acuerdos de gestión (gerentes públicos) y fijación de compromisos (demas personal de libre nombramiento y remoción) al 100% del personal de libre nombramiento y remoción.</t>
  </si>
  <si>
    <t>Acuerdos de Gestión 2015
Fijación de compromisos 2015</t>
  </si>
  <si>
    <t>Nancy Martínez Álvarez
Carlos Prieto</t>
  </si>
  <si>
    <t>Directora General
Subdirector Administrativo, Financiero y de Control Disciplinario</t>
  </si>
  <si>
    <t>30-8-2015 Se evalúa el 100% de acuerdo de gestión y fijación de compromisos suscritos. Se solicita cierre de la acción</t>
  </si>
  <si>
    <t>acuerdos de gestión y compromisos suscritos</t>
  </si>
  <si>
    <t xml:space="preserve">02/10/2015: Se revisaron documentos aportados por Talento Humano en los cuales se encuentra la fijación de compromisos suscritos por: Jefes de Oficina Asesora Jurídica (115-02), Oficina de Planeación (115-01), Asesores 105- grado 03, grado 02, Tesorero general (201-04), Secretaria Ejecutiva (425-05).  </t>
  </si>
  <si>
    <t xml:space="preserve">Fijación de compromisos formato  FT-GTH-13-06. </t>
  </si>
  <si>
    <t>02/10/2015: Alix del Pilar Hurtado P.</t>
  </si>
  <si>
    <t>Se revisó Plan de Mejoramiento de talento Humano, con el siguiente resultado:
ESTADO DE LAS ACCIONES FORMULADAS
Total de acciones formuladas: 66
Acciones cerradas: 43
Acciones Abiertas: 23
Acciones Vencidas 23
Se encuentran 23 acciones de mejora vencidas del proceso de Gestión de Talento Humano asociadas en su mayoría a los hallazgos del ejercicio de auditoría de 2014, lo que ha dado lugar a la recurrencia de los mismos en la presente auditoría.</t>
  </si>
  <si>
    <t>Evaluar las diferentes acciones abiertas y su pertinencia de manera que de ser el caso se solicté a la Oficina Asesora de Planeación su actualización.</t>
  </si>
  <si>
    <t>No se está dando cumplimiento a la política de operación del procedimiento PRO-GT-12-02 Asignación de usuarios "Los usuarios de SIAFI son exclusivos de la planta de personal del Instituto", teniendo en cuenta que revisados los formatos FT-GT 12-09 hojas de vida de computador – actualización de datos correspondientes a 16 contratistas, se evidencia que tienen registrado como software específico el aplicativo SIAFI. Igualmente al revisar los usuarios de SIAFI, se identifican contratista con asignación de roles.</t>
  </si>
  <si>
    <t>Solicitud de actualización de acciones a la Oficina Asesora de Planeación.</t>
  </si>
  <si>
    <t>31-8-2015 Se realiza la reunión con la Oficina Asesora de Planeación, y se formulan acciones nuevas derivadas de las observaciones realizadas por la OCI.
24-11-2015 Se hace seguimiento mensual por lo cual solicita el cierre de la acción. De igual manera se informa que se ha solicitado a la OAP atender solicitudes del proceso referentes al sistema SIAFI.</t>
  </si>
  <si>
    <t>Correo electrónico con base de datos de plan de mejoramiento revisada.
24-11-2015 Cierre de la acción, seguimiento mensual</t>
  </si>
  <si>
    <t>30/08/2015
24-11-2015</t>
  </si>
  <si>
    <t>15/10/2015: Evaluado el estado de las acciones del proceso de Gestión de Talento Humano con corte 30/09/2015, se encuentran abiertas - vencidas, así:
2014 : 4
2011  : 1
02/12/2015: El proceso presenta 13 acciones vencidas, equivalente al 30% de sus acciones. Sin embargo  al ser reportado en informe de plan de mejoramiento periódico esta acción se cierra condicionalmente para evitar duplicidad de reporte y abordarla desde este documento.</t>
  </si>
  <si>
    <t>15/10/2015: Alix del Pilar Hurtado P.
02/12/2015: Diana Ruiz Jefe OCI</t>
  </si>
  <si>
    <t>No se encuentran los compromisos laborales suscritos para la vigencia 2015 de la muestra de historias laborales  revisada de  funcionarios de carrera administrativa.  De la muestra de 13 Historias laborales  revisada solo se identificaron 7. Se debe asegurar su suscripción ya que de acuerdo a los lineamientos de  la Comisión Nacional del Servicio Civil, “Cuando ni el evaluador ni el evaluado se presenten a la fijación de compromisos en los plazos establecidos, la calificación corresponderá al mínimo satisfactorio y tanto el evaluador como el evaluado, serán sujetos de investigación disciplinaria”</t>
  </si>
  <si>
    <t>El sistema tipo de evaluación del desempeño contempla la fijación de compromisos formato FT-GTH 13-06 y el procedimiento la entrega a Talento Humano dentro de la evaluación, Por lo que debe ser claro en solicitud de la evaluación que hace talento humano la necesidad de recordar la oportunidad de fijación de compromisos hasta 15 días después del periodo a evaluar y entregar a talento humano en la evaluación de julio los compromisos fijados</t>
  </si>
  <si>
    <t xml:space="preserve">Solicitar a evaluadores la entrega de compromisos fijados en febrero con evaluación a julio 2015 </t>
  </si>
  <si>
    <t>Comunicación de Talento humano</t>
  </si>
  <si>
    <t>Con corte 31 de agosto se verifica Comunicación enviada a evaluadores
24-11-2015 Se solicita el cierre de la acción toda ves que lo que se acordó en la acción era tener los diferentes compromisos laborales suscritos, y se verifcan que si están suscritos.
31-12-2015 Se archivaron los Compromisos Establecidos para el periodo 2015-2016, en los expedientes de ls funcionarios de carrera.</t>
  </si>
  <si>
    <t>Comunicación
24-11-2015 Compromisos laborales.
31-12-2015: Expedientes laborales.</t>
  </si>
  <si>
    <t>31/08/2015
24-11-2015
31-12-2015,</t>
  </si>
  <si>
    <t>02/10/2015: Se evidenció que se encuentran debidamente suscritos los compromisos laborales para el periodo comprendido entre el 1/02/2015 al 31/01/2016, de la totalidad de  los funcionarios de carrera, sin embargo se deja abierta la acción teniendo en cuenta que estos nos e encuentran archivados en los correspondientes expedientes laborales.
14/12/2015: Continua igual 
27/01/2016: Se revisaron los expedientes de hojas de vida de los funcionarios de carrera y se encuentran suscritos y archivados los compromisos establecidos para la vigencia 2015.</t>
  </si>
  <si>
    <t>Formatos FT-GTH-13-06 debidamente suscritos
Expedientes de hojas de vida funcionarios de carrera</t>
  </si>
  <si>
    <t>02/10/2015: Alix del Pilar Hurtado P.
27/01/2016: Alix del Pilar Hurtado P.</t>
  </si>
  <si>
    <t>No se encontraron planes de mejoramiento individual asociados a la evaluación de desempeño, de 17 historias laborales revisadas (funcionarios de carrera), solo se identificó 1 plan de mejoramiento individual.</t>
  </si>
  <si>
    <t>El sistema tipo de evaluación del desempeño contempla el Formato Acciones Preventivas, Correctivas o de Mejoramiento Evaluación de Desempeño (FT-GTH-13-12), de igual manera en el sistema tipo en el numeral 3.3.1 Seguimiento al desempeño en uno de sus apartes se establece que “...En el caso que los resultados o avances no se encuentren dentro del rango de cumplimiento esperado, se debe seguir el procedimiento de acciones preventivas, correctivas o de mejoramiento (ver Formato de Acciones Preventivas, Correctivas o de Mejoramiento).”, por lo que es importante recordar al evaluador que en caso de que los resultados o avances no se encuentren dentro del rango de cumplimiento esperado, se debe seguir el procedimiento de acciones preventivas, correctivas o de mejoramiento.</t>
  </si>
  <si>
    <t>Solicitar a evaluadores la diligenciar el Formato FT-GTH-13-12 en el caso que los resultados o avances no se encuentren dentro del rango de cumplimiento esperado</t>
  </si>
  <si>
    <t>Solicitud de evaluación</t>
  </si>
  <si>
    <t>Acción programada para enero de 2016
24-11-2015 Ninguna evaluación de las verificadas se encuentra en un rango insatisfactorio.
19-1-2015: Se envío memorando de solicitud de evaluación de desempeño a 31 de enero de 2016 incluyendo lo solicitado.
29-2-2016 Se solicita el cierre de la acción</t>
  </si>
  <si>
    <t>N/A
24-11-2015 Evaluaciones del desempeño.
19-1-2016 Memorando
29-2-2016 Cierre de acción</t>
  </si>
  <si>
    <t>30/08/2015
24-11-2015
19-1-2016
29-2-2016</t>
  </si>
  <si>
    <t>02/10/2015: Se evidencian en los expedientes de hojas de vida los planes de mejoramiento individual de los funcionarios de carrera con corte a 31/01/2015.
Dado que esta acción tiene fecha de finalización el 15/02/2016, continua abierta y la Oficina de Control Interno hará la evaluación correspondiente en seguimiento del mes de febrero de 2016.
27/01/2016:  Teniendo en cuenta que esta acción tiene fecha de terminación el 15/02/2016, la Oficina de Control Interno realizará evaluación en el seguimiento de febrero de 2016.
17/03/2016: A la fecha se encuentran la totalidad de evaluación de desempeño de los funcionarios de carrera en donde se incluye el formato FT-GTH-13-12, debidamente suscrito</t>
  </si>
  <si>
    <t>Expediente hojas de vida funcionarios de carrera
Formatos de evaluación de desempeño de funcionarios de carrera</t>
  </si>
  <si>
    <t>Desconocimiento del procedimiento PRO-GT-12-04 PROTECCION DEL
INTERCAMBIO DE INFORMACIÓN y formatos asociados por parte de los funcionarios del IDEP.</t>
  </si>
  <si>
    <t>Revisar el procedimiento PRO-GT-12-04 PROTECCION DEL
INTERCAMBIO DE INFORMACIÓN y los formatos asociados, realizar los ajustes pertinentes y socializarlo.</t>
  </si>
  <si>
    <t>Procedimiento  PRO-GT-12-04 PROTECCION DEL
INTERCAMBIO DE INFORMACIÓN y los formatos asociados.
Registro de la socialización efectuada.</t>
  </si>
  <si>
    <t>No se está dando cumplimiento a lo estipulado en la Resolución No. 32 del 17/04/2013  en la cual se establece que el comité se reunirá "1 una vez al mes: Trimestralmente se debe enviar informe a Talento Humano", dado que no se ha llevado a cabo reunión el comité de convivencia  en 2015.</t>
  </si>
  <si>
    <t>La secretaria técnica no convocó a comité</t>
  </si>
  <si>
    <t>Solicitar a miembros de comité reunirse en los términos establecidos y presentar informe trimestral</t>
  </si>
  <si>
    <t>Se solicita a la profesional de talento humano convocar a nuevas elecciones de miembros del comité de convivencia laboral.
30-8-2015 Se crea la guia de conformación del comité de convivencia GU-GTH-13-02, la cual ilustra el proceder para la conformación del comité. 
24-11-2015 Se creó un nuevo comité de convivencia el cual trabajará con la guía descrita en el seguimiento del 30-8-2015. Se solicita el cierre de la acción.
31-12-2015 Se nombro nuevo comité de Convivencia por lo cual la acción no es pertinente a la fecha, no obstante en la presentación se dejó claro la periodicidad.
29-2-2016 Se solicita el cierre de la acción. Acta de comité
30-4-2016 Se reitera el cierre de la acción devido a que hay comité de convivencia y se ha reunido.</t>
  </si>
  <si>
    <t>Seguimiento  16-7-2015
30-8-2015
24-11-2015 Creación del comité de convivencia
31-12-2015 Presentacion de Capacitación de Comité de Convivencia.
29-2-2016 Cierre de acción
30-4-2016 Resolución y acta</t>
  </si>
  <si>
    <t>16/07/2015
30-8-2015
24-11-2015
31-12-2015
29-2-2016
30-4-2016</t>
  </si>
  <si>
    <t>02/10/2015: No se evidencia el cumplimiento de la acción, dado que durante la vigencia 2015 no se ha reunido el Comité de Convivencia de acuerdo a lo  estipulado en la Resolución No. 32 del 17/04/2013  en la cual se establece que el comité se reunirá "1 una vez al mes: Trimestralmente se debe enviar informe a Talento Humano"
02/12/2015: Se realizaron elecciones para comité de convivencia, su guia y creación, se realizó una capacitación por parte de laARL, se proyecta reunion  de mesa de trabajo  para   fijar los lineamientos definitivos de trabajo.  la acción se cerrará en los términos de la acción cuando  se haya realizado el primer informe trimestral. Continúa abierta.
16/05/2016: No se presenta seguimiento por parte del responsable de la acción, sin embargo la Oficina de Control Interno verifica en el expediente de actas del comité de convivencia y se evidencia que se han llevado a cabo tres (3)  reuniones : 1/12/2015; 30/03/2016 y 16/06/2016, dando cumplimiento a la acción formulada.</t>
  </si>
  <si>
    <t>Actas de comité de convivencia</t>
  </si>
  <si>
    <t>02/10/2015: Alix del Pilar Hurtado P.
27/01/2016: Alix del Pilar Hurtado P.
16/05/2016: Alix del Pilar Hurtado P.
04/08/2016: Alix del Pilar Hurtado P.</t>
  </si>
  <si>
    <t>No se está dando cumplimiento de la actividad "1. Programar la fecha en que se realizará el levantamiento del inventario", del procedimiento PRO-GT-12-07 Levantamiento de Inventarios de Hardware y Software, lo anterior teniendo en cuenta de acuerdo al procedimiento el inventario se levantará de acuerdo a la programación de las fechas de mantenimiento preventivo y correctivo de los equipos que conforman la plataforma tecnológica del IDEP.</t>
  </si>
  <si>
    <t>No existe un punto de control en la actividad 1 del procedimiento PRO-GT-12-07 Levantamiento de Inventarios de Hardware y Software.</t>
  </si>
  <si>
    <t>Revisar el procedimiento PRO-GT-12-07 Levantamiento de Inventarios de Hardware y Software y los formatos asociados, realizar los ajustes pertinentes y socializarlo.</t>
  </si>
  <si>
    <t>Procedimiento PRO-GT-12-07 Levantamiento de Inventarios de Hardware y Software y los formatos asociados.
Registro de la socialización efectuada.</t>
  </si>
  <si>
    <t>De 17 historias laborales, no se evidencia el formato Único de Declaración Juramentada de Bienes y Rentas con corte a 31 de diciembre de 2014, que de acuerdo con las directrices del Departamento Administrativo de la Función Pública “Hasta el martes 31 de marzo de 2015 hay plazo para que todos los servidores públicos presenten su declaración de bienes y rentas a las oficinas de talento humano”.
 “En el caso de no entregar el formulario diligenciado y firmado a más tardar en la fecha límite, el servidor podría recibir sanciones disciplinarias”</t>
  </si>
  <si>
    <t>Solicitar a los funcionarios el formato Único de Declaración Juramentada de Bienes y Rentas con corte a 31 de diciembre de 2014</t>
  </si>
  <si>
    <t>Solicitud entrega el formato Único de Declaración Juramentada de Bienes y Rentas con corte a 31 de diciembre de 2014</t>
  </si>
  <si>
    <t>Mary Celly Robayo Mongut 
Nelba Faride Beltrán Beltrán</t>
  </si>
  <si>
    <t>Secretaría Ejecutiva 425-04
Profesional 222-03</t>
  </si>
  <si>
    <r>
      <t xml:space="preserve">Acción en ejecución según actualización de hojas de vida.
24-11-2015 Se solicita el cierre de la acción, mdebido a que de las hojas de vida revisada no se ha encontrado que haga falta la DJByR
31-12-2015 Se verificaron y hojas de vida
29-2-2015 Pro medio de memorando se solicitó la declaración juramentada de bines y rentas 2015. Rad 288
30-4-2016 Pro medio de memorando se solicitó la declaración juramentada de bienes y rentas el 29 de febrero de 2016 Rad 288.
12-10-2016 Se envio correo electronico el 12/10/2016 a los funcionarios que faltan, solicitando el diligenciamiento de formato de bienes y rentas a 31 de diciembre de 2014
</t>
    </r>
    <r>
      <rPr>
        <b/>
        <sz val="10"/>
        <rFont val="Arial"/>
        <family val="2"/>
      </rPr>
      <t xml:space="preserve">23/01/2017 </t>
    </r>
    <r>
      <rPr>
        <sz val="10"/>
        <rFont val="Arial"/>
        <family val="2"/>
      </rPr>
      <t>Aun cuando se solicitó mediante correo electrónico el diligenciamiento de formato de Bienes y rentas de 2014, los funcionarios que hacen falta no allegaron el documento.</t>
    </r>
  </si>
  <si>
    <t>hojas de vida
24-11-2015 Hojas de vida verificadas
31-12-2015 HOJA DE VIDA
29-2-2016 Cierre acción
30-4-2016 Se solicita el cierre de la acción
12-10-2016 correo electronico
23/01/2017 Correo electrónico solicitando el Formato diligenciado</t>
  </si>
  <si>
    <t>30/08/2015
24-11-2015
31-12-2015
29-2-2015
30-4-2016
12-10-2016</t>
  </si>
  <si>
    <t>No se identificó en el Sistema de información SIAFI u otro medio, la remisión por parte del IDEP a la Alta Consejería Distrital de TIC para su revisión y aprobación,
como lo establece la actividad 4 del procedimiento.</t>
  </si>
  <si>
    <t xml:space="preserve">Desconocimiento del  procedimiento PRO-GT-12-08. </t>
  </si>
  <si>
    <t>Verificar la pertinencia y veracidad de la información del procedimiento PRO-GT-12-08 FORMULACIÓN Y SEGUIMIENTO AL PETIC, de acuerdo a la resolución 305 de 2008 POLÍTICA DE PLANEACIÓN DE INFORMÁTICA PARA LA FORMULACIÓN Y ELABORACIÓN DEL PLAN ESTRATÉGICO DE SISTEMAS DE INFORMACIÓN y la normatividad asociada.</t>
  </si>
  <si>
    <t>Procedimiento PRO-GT-12-08 FORMULACIÓN Y SEGUIMIENTO AL PETIC.</t>
  </si>
  <si>
    <r>
      <rPr>
        <b/>
        <sz val="10"/>
        <color rgb="FF000000"/>
        <rFont val="Arial"/>
        <family val="2"/>
      </rPr>
      <t>15/10/2015:</t>
    </r>
    <r>
      <rPr>
        <sz val="10"/>
        <color rgb="FF000000"/>
        <rFont val="Arial"/>
        <family val="2"/>
      </rPr>
      <t xml:space="preserve"> Alix del Pilar Hurtado P.
</t>
    </r>
    <r>
      <rPr>
        <b/>
        <sz val="10"/>
        <color rgb="FF000000"/>
        <rFont val="Arial"/>
        <family val="2"/>
      </rPr>
      <t xml:space="preserve">27/01/2016: </t>
    </r>
    <r>
      <rPr>
        <sz val="10"/>
        <color rgb="FF000000"/>
        <rFont val="Arial"/>
        <family val="2"/>
      </rPr>
      <t xml:space="preserve">Alix del Pilar Hurtado P.
</t>
    </r>
    <r>
      <rPr>
        <b/>
        <sz val="10"/>
        <color rgb="FF000000"/>
        <rFont val="Arial"/>
        <family val="2"/>
      </rPr>
      <t>17/03/2016</t>
    </r>
    <r>
      <rPr>
        <sz val="10"/>
        <color rgb="FF000000"/>
        <rFont val="Arial"/>
        <family val="2"/>
      </rPr>
      <t xml:space="preserve">: Alix del Pilar Hurtado P.
</t>
    </r>
    <r>
      <rPr>
        <b/>
        <sz val="10"/>
        <color rgb="FF000000"/>
        <rFont val="Arial"/>
        <family val="2"/>
      </rPr>
      <t>16/056/2016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t>
    </r>
    <r>
      <rPr>
        <b/>
        <sz val="10"/>
        <color rgb="FF000000"/>
        <rFont val="Arial"/>
        <family val="2"/>
      </rPr>
      <t>P.1/11/2016</t>
    </r>
    <r>
      <rPr>
        <sz val="10"/>
        <color rgb="FF000000"/>
        <rFont val="Arial"/>
        <family val="2"/>
      </rPr>
      <t xml:space="preserve">: Alix del Pilar Hurtado P.
</t>
    </r>
    <r>
      <rPr>
        <b/>
        <sz val="10"/>
        <color rgb="FF000000"/>
        <rFont val="Arial"/>
        <family val="2"/>
      </rPr>
      <t>27/01/2017:</t>
    </r>
    <r>
      <rPr>
        <sz val="10"/>
        <color rgb="FF000000"/>
        <rFont val="Arial"/>
        <family val="2"/>
      </rPr>
      <t xml:space="preserve"> Alix del Pilar Hurtado P.</t>
    </r>
  </si>
  <si>
    <t>No se evidencia el uso de los siguientes formatos:
- FT-GT-12-12 HOJA DE VIDA IMPRESORAS ACTUALIZACION DE DATOS: No se evidencia su utilización, ya que no fueron entregas de acuerdo a solicitud de
expedientes en el marco de la Auditoria del Proceso de Gestión Tecnológica enviada por correo electrónico el 19/12/2016.
- FT-GT-12-16 CONTROL DE BACKUPS Y REVISIÓN DE SERVIDORES: Revisado expediente rotulado "Control de Backups vigencia 2012 - 2015", y se evidencia el diligenciamiento del mismo.
- FT-GT-12-17 REPORTE MANTENIMIENTO EQUIPOS no se evidencia su utilización, igualmente no se encuentra asociado al proceso de Gestión Tecnológica
- FT-GT-12-18 REPORTE MANTENIMIENTO IMPRESORAS: no se evidencia su utilización, igualmente no se encuentra asociado al proceso de Gestión Tecnológica.</t>
  </si>
  <si>
    <t>Existe desarticulación entre los formatos y los procedimientos asociados al proceso Gestión de Tecnología.</t>
  </si>
  <si>
    <t>Revisar el procedimiento GT-12-01- ADMINISTRACIÓN DE SERVIDORES  y formatos asociados, realizar los ajustes correspondientes y socializarlo. 
La revisión de los otros procedimientos y formatos correspondientes  al proceso de Gestión Tecnológica hacen parte de las acciones generadas por los hallazgos 2, 3, 5, 6, 7, 8, 9, 10, 12 y 13.</t>
  </si>
  <si>
    <t>Procedimiento GT-12-01- ADMINISTRACIÓN DE SERVIDORES y fortmatos asociados.
Registro de la socialización efectuada.</t>
  </si>
  <si>
    <t>Se encontró en el informe de Gestión, que  el cuadro donde se refleja el porcentaje de cumplimiento de actividades, en sus campos  de programado y ejecutado, no corresponde con el resultado de cumplimiento registrado. (Folio 48 informe de gestión, link: http://www.idep.edu.co/wp-content/uploads/2014/10/Informe-de-Gesti%C3%B3n-primer-trimestre-2015.pdf )</t>
  </si>
  <si>
    <t>Desarticulación entre informe de gestión y POA</t>
  </si>
  <si>
    <t>Armonizar el porcentaje de cumplimiento de actividades, en sus campos  de programado y ejecutado en los informes de gestión y de POA.</t>
  </si>
  <si>
    <t>Nelba Faride Beltran Beltrán Carlos Andrés Prieto Olarte</t>
  </si>
  <si>
    <t>Profesional 222-03
Carlos Andrés Prieto Olarte
Subdirector Administrativo Financiero y de Control Disciplinario</t>
  </si>
  <si>
    <r>
      <t xml:space="preserve">Acción en ejecución para reporte al siguiente informe de gestión
24-11-2015 En el informe de gestión y poa de corte septiembre se arminozó los porcentajes de ejecución por lo cual se solicita el cierre de la acción.
31-12-2015Se entregó Informe de Gestión y POA a 31 de Diciembre de 2015 de manera adecuada.
29-2-2016 Se reformuló el poa de la vigencia 2016, se solicita el cierre de la acción
12/10/2016 para la generación de Informe de Gestión y POA con corte a 3 trimestre se realizarán ejercicios de articulación con el fin de reportat la misma información en  las dos fuentes.
</t>
    </r>
    <r>
      <rPr>
        <b/>
        <sz val="10"/>
        <rFont val="Arial"/>
        <family val="2"/>
      </rPr>
      <t>23/01/2017</t>
    </r>
    <r>
      <rPr>
        <sz val="10"/>
        <rFont val="Arial"/>
        <family val="2"/>
      </rPr>
      <t xml:space="preserve"> En la entrega del Informe de Gestión y Poa con corte al 4 trimestre de 2016, se reporta información acorde entre lo planeado y ejecutado</t>
    </r>
  </si>
  <si>
    <t>30/08/2015
24-11-2015 Informe de gestión y POA
31-12-2015Informe de Gestión y POA.Cierre de acción
12/10/2016 Informe de Gestión y POA articulado con corte al 3 trimestre de 2016
23/01/2017 Informe de Gestión y POA articulado con corte a 31 de diciembre de 2016</t>
  </si>
  <si>
    <t>30/08/2015
24-11-2015
31-12-2015
29-2-2016
12/10/2016</t>
  </si>
  <si>
    <t>La actividad 3 del procedimiento PRO-GT-12-07 Levantamiento de Inventarios de Hardware y Software, no fue posible evaluar su "Punto de control: Comparar las
características descritas en la hoja de vida inicial vs. la hoja de vida que se está diligenciando", teniendo en cuenta que no se aporta un expediente en donde se
encuentre un inventario inicial con el cual se pueda comparar las características descritas en las hojas de vida de cada equipo; así mismo no se evidencia la actualización de los
inventarios de hardware y software de la plataforma tecnológica en medio físico, teniendo en cuenta que no se aporta un expediente consolidado. Respecto a la información en medio magnético, no se evidencia la totalidad de los inventarios de los equipos (evidenciados: Diciembre 2015 =51; Abril 2016 = 64; Junio 2016 = 61 y Octubre 2016 = 63).</t>
  </si>
  <si>
    <t>Desconocimiento del punto de control establecido 3 del procedimiento PRO-GT-12-07 Levantamiento de Inventarios de Hardware y Software.</t>
  </si>
  <si>
    <t>Una vez realizado un muestreo comparativo (16 equipos) entre el Listado de equipos a los cuales se les realizado mantenimiento preventivo (reportados en el contrato No.
102 de 2015 a lo largo de los 4 Mtos realizados), el Histórico de bienes en SIAFI y la Planilla de recolección de inventario anual diligenciada por cada usuario, se
evidenciaron diferencias relacionadas con:
1. La marca del equipo registrada en SIAFI vs HV y Planilla
2. Equipos evidenciados en el Histórico de bienes en SIAFI y no en la Planilla de recolección de inventario
3. Se identificaron equipos a los cuales se les realizó mantenimiento preventivo (reportados en el contrato No. 102-2015) y no aparecen registrados en el Histórico de
bienes en SIAFI ni en la Planilla de recolección de inventario, ni reposa la Hoja de vida del equipo.</t>
  </si>
  <si>
    <t>En el procedimiento PRO-GT-12-07 Levantamiento de Inventarios de Hardware y Software, no está establecido como entrada la información registrada en SIAFI.</t>
  </si>
  <si>
    <t>No se ha elaborado el  Plan de acción de Seguridad Industrial y Salud Ocupacional  SYSO, con corte a la fecha y debe realizarse en el primer trimestre de la vigencia de acuerdo a la política de operación del PRO-GTH-13-07.</t>
  </si>
  <si>
    <t>Formular el Plan de acción de Salud Ocupacional para la vigencia 2015</t>
  </si>
  <si>
    <t>Plan de Acción SYSO</t>
  </si>
  <si>
    <r>
      <t xml:space="preserve">Acción en ejecución 
24-11-2015 Se evalua información de avance Matríz de Riesgos, Normograma y avances de Plan de acción, se hacen correcciones, se solicita cambio de fecha de cierre de la acción para 15 de diciembre de 2015.
31-12-2015 Se susucribira el plan de Acción SYSO para la vigencia 2016, se solicita cambio de fecha de vencimiento para el 30 de marzo de 2016.
29-2-2016 Se reitera lo manifiesto en el seguimiento del 31 de diciembre de 2015
30-4-2016 Se cuenta con matriz de riesgos, diagnóstico, perfil, etc, lo cual hace parte del plan de acción. se solicita el cierre de la acción.
12-10-2016 Mediante contrato de Prestacion de servicios No. 079 del 23 de septeimbre de 2016, se estableción en actividad No. 1 la de Diseñar, Implementar y mantener el Subsistema de Gestion de Salud y Seguridad en el Trabajo segun requisitos legales y Normativa aplicabl.  A la feha se esta recolectando la información necesaria para formular el plan de Acción requerido.
</t>
    </r>
    <r>
      <rPr>
        <b/>
        <sz val="10"/>
        <rFont val="Arial"/>
        <family val="2"/>
      </rPr>
      <t xml:space="preserve">23/01/2017 </t>
    </r>
    <r>
      <rPr>
        <sz val="10"/>
        <rFont val="Arial"/>
        <family val="2"/>
      </rPr>
      <t>Durante del el cuarto trimestre de 2016 se han adelantado actividades tendientes a la elaboración e eimplementación del Plan de acción de Seguridad Industrial y Salud Ocupacional</t>
    </r>
  </si>
  <si>
    <t>30/08/2015
24-11-2015 Matriz de riesgos, Normograma.
31-12-2015 
29-2-2016 
30-4-2016 Documentos soporte
12-10-2016 Contrato prestacion de servicios No. 079 de 2016 
23/01/2017 Actividades desarrolladas y documentadas</t>
  </si>
  <si>
    <t>30/08/2015
24-11-2015
31-12-2015
29-2-2016
30-4-2016
10-12-2016</t>
  </si>
  <si>
    <r>
      <rPr>
        <b/>
        <sz val="10"/>
        <rFont val="Arial"/>
        <family val="2"/>
      </rPr>
      <t>02/10/2015</t>
    </r>
    <r>
      <rPr>
        <sz val="10"/>
        <rFont val="Arial"/>
        <family val="2"/>
      </rPr>
      <t xml:space="preserve">: Nos e evidencia avance de la acción
</t>
    </r>
    <r>
      <rPr>
        <b/>
        <sz val="10"/>
        <rFont val="Arial"/>
        <family val="2"/>
      </rPr>
      <t>012/2015:</t>
    </r>
    <r>
      <rPr>
        <sz val="10"/>
        <rFont val="Arial"/>
        <family val="2"/>
      </rPr>
      <t xml:space="preserve"> el seguimiento del líder no corresponde con la acción.
Se expidió resolución 191 de 2015 en el més de octubre dond ese contempla el plan de salud y seguridad ocupacional., como esta fue expedida en octubre y a esto se refiere el hallazgo, la acción no ataca las causas  sino es una corrección de la actualidad, esta acción se cierra cuando se realice el plan de acuerdo a  la política de  operacion  o esta se modifique si es el caso. Continúa abierta.
</t>
    </r>
    <r>
      <rPr>
        <b/>
        <sz val="10"/>
        <rFont val="Arial"/>
        <family val="2"/>
      </rPr>
      <t>27/01/2016</t>
    </r>
    <r>
      <rPr>
        <sz val="10"/>
        <rFont val="Arial"/>
        <family val="2"/>
      </rPr>
      <t xml:space="preserve">:  No se evidencia la suscripción del Plan de Acción de SYSO para la vigencia 2015.  No se realiza el cambio de terminación de esta acción ya que se encuentra vencida desde el 15/10/2015.
</t>
    </r>
    <r>
      <rPr>
        <b/>
        <sz val="10"/>
        <rFont val="Arial"/>
        <family val="2"/>
      </rPr>
      <t>15/03/2016</t>
    </r>
    <r>
      <rPr>
        <sz val="10"/>
        <rFont val="Arial"/>
        <family val="2"/>
      </rPr>
      <t xml:space="preserve">: No se acepta el cambio de fecha de terminación  de la acción dado que se encuentra vencida.  A la fecha no se evidencia el Plan de Acción de SYSO para la vigencia.
</t>
    </r>
    <r>
      <rPr>
        <b/>
        <sz val="10"/>
        <rFont val="Arial"/>
        <family val="2"/>
      </rPr>
      <t>16/05/2016:</t>
    </r>
    <r>
      <rPr>
        <sz val="10"/>
        <rFont val="Arial"/>
        <family val="2"/>
      </rPr>
      <t xml:space="preserve">  Se esta formulado el Plan Anual de Trabajo para la vigencia 2016, para lo cual se han desarrollado las siguientes actividades: 1) Modificación del procedimiento "PRO-GTH-13-07 gestión SYST"; 2) Diseño, aprobación y publicación Formato FT-GTH-13-32 "Plan de Trabajo Anual del Subsistema de Gestión de Seguridad y Salud en el Trabajo"; igualmente se están formulando las metas para esta vigencia,  las cuales serán presentadas en  próximo comité del SIG , para su aprobación.
Una vez sea presentado y aprobado  el Plan de Trabajo en el Comité del SIG y sea socializado, se procederá a cerrar esta acción.
04/08/2016: No se presenta seguimiento a los avances de esta acción por parte del responsable.1/11/2016: Continúa abierta hasta cuando se presente el Plan de Acción de Salud Ocupacional
</t>
    </r>
    <r>
      <rPr>
        <b/>
        <sz val="10"/>
        <rFont val="Arial"/>
        <family val="2"/>
      </rPr>
      <t>27/01/2017</t>
    </r>
    <r>
      <rPr>
        <sz val="10"/>
        <rFont val="Arial"/>
        <family val="2"/>
      </rPr>
      <t>: Se evidencia diagnóstico  del Sistema   de  Gestión Seguridad y Salud en el Trabajo (SG-SST) , elaborado a través del instrumento proporcionado por la ARL Liberty. Se cierra condicional con el plan de trabajo, de la etapa planear del Subsistema, siempre y cuando se formule para 2016 el plan de acción basados en el diagnóstico del Subsistema.</t>
    </r>
  </si>
  <si>
    <t>Maloca Aula SIG Proceso Gestión del Talento Humano 
 - procedimiento PRO-GTH-13-07 gestion SYST
  - Diseño, aprobación y publicación Formato   FT-GTH-13-32 Plan de Trabajo Anual SGSST</t>
  </si>
  <si>
    <r>
      <rPr>
        <b/>
        <sz val="10"/>
        <color rgb="FF000000"/>
        <rFont val="Arial"/>
        <family val="2"/>
      </rPr>
      <t>02/10/2015</t>
    </r>
    <r>
      <rPr>
        <sz val="10"/>
        <color rgb="FF000000"/>
        <rFont val="Arial"/>
        <family val="2"/>
      </rPr>
      <t xml:space="preserve">: Alix del Pilar Hurtado P.
</t>
    </r>
    <r>
      <rPr>
        <b/>
        <sz val="10"/>
        <color rgb="FF000000"/>
        <rFont val="Arial"/>
        <family val="2"/>
      </rPr>
      <t xml:space="preserve">02/12/15: </t>
    </r>
    <r>
      <rPr>
        <sz val="10"/>
        <color rgb="FF000000"/>
        <rFont val="Arial"/>
        <family val="2"/>
      </rPr>
      <t xml:space="preserve">Diana Ruiz Jefe OCI
</t>
    </r>
    <r>
      <rPr>
        <b/>
        <sz val="10"/>
        <color rgb="FF000000"/>
        <rFont val="Arial"/>
        <family val="2"/>
      </rPr>
      <t>27/01/2015:</t>
    </r>
    <r>
      <rPr>
        <sz val="10"/>
        <color rgb="FF000000"/>
        <rFont val="Arial"/>
        <family val="2"/>
      </rPr>
      <t xml:space="preserve"> Alix del Pilar Hurtado P.
</t>
    </r>
    <r>
      <rPr>
        <b/>
        <sz val="10"/>
        <color rgb="FF000000"/>
        <rFont val="Arial"/>
        <family val="2"/>
      </rPr>
      <t>17/03/2016</t>
    </r>
    <r>
      <rPr>
        <sz val="10"/>
        <color rgb="FF000000"/>
        <rFont val="Arial"/>
        <family val="2"/>
      </rPr>
      <t xml:space="preserve">: Alix del Pilar Hurtado P.
</t>
    </r>
    <r>
      <rPr>
        <b/>
        <sz val="10"/>
        <color rgb="FF000000"/>
        <rFont val="Arial"/>
        <family val="2"/>
      </rPr>
      <t>16/05/2016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t>
    </r>
    <r>
      <rPr>
        <b/>
        <sz val="10"/>
        <color rgb="FF000000"/>
        <rFont val="Arial"/>
        <family val="2"/>
      </rPr>
      <t xml:space="preserve">P.1/11/2016: </t>
    </r>
    <r>
      <rPr>
        <sz val="10"/>
        <color rgb="FF000000"/>
        <rFont val="Arial"/>
        <family val="2"/>
      </rPr>
      <t xml:space="preserve">Alix del Pilar Hurtado P.
</t>
    </r>
    <r>
      <rPr>
        <b/>
        <sz val="10"/>
        <color rgb="FF000000"/>
        <rFont val="Arial"/>
        <family val="2"/>
      </rPr>
      <t>27/01/2017</t>
    </r>
    <r>
      <rPr>
        <sz val="10"/>
        <color rgb="FF000000"/>
        <rFont val="Arial"/>
        <family val="2"/>
      </rPr>
      <t>: Alix del Pilar Hurtado P.</t>
    </r>
  </si>
  <si>
    <t>&lt;</t>
  </si>
  <si>
    <t>En  la evaluación del Plan Operativo Anual correspondiente al segundo trimestre de 2014, se evidencia que a pesar de tener indicadores relacionados al plan de capacitaciones, plan de bienestar e incentivos, novedades y solicitudes tramitadas, no se cuantifica trimestralmente la cantidad realizada vs la programada, esto, con el fin de tener los datos y las herramientas que permitan analizar los indicadores en un periodo de tiempo determinado; se sugiere complementar los análisis de los indicadores, con base en ésas observaciones.</t>
  </si>
  <si>
    <t>Se replantea la acción del hallazgo No. 19 teniendo en cuenta la recomendación de la OCI  con seguimiento a 31 de junlio de 2015</t>
  </si>
  <si>
    <t>Reformular el POA de talento humano</t>
  </si>
  <si>
    <t xml:space="preserve">POA </t>
  </si>
  <si>
    <t>Carlos Prieto</t>
  </si>
  <si>
    <t>Se reformula el POA del proceso para el seguimiento con corte a 30 de junio de 2015.
24-11-2015 Se solicita el cierre de la acción por el reformulamiento del POA
31-12-2015Se solicita el cierre de la acción por el reformulamiento del PAO
29-2-2016 Se reitera lo manifiesto en el seguimiento del 31-12-2016, se solicita el cierre de la acción, se reformuló POA 2016, se solicita unificación con acción 34
30-4-2016 Se reitera lo manifiesto en el seguimiento del 31-12-2015 y 29-2-2016 , se solicita el cierre de la acción, se reformuló POA 2016, se solicita unificación con acción 34, a critero del lider del proceso no se tratan generalidades en el POa sino conceptos estratégicos.</t>
  </si>
  <si>
    <t>POA junio 
31-12-2015POA
29-2-2016 Cierre y unificación acción
30-4-2016 Cierre de la cción</t>
  </si>
  <si>
    <t>30/08/2015
31-12-2015
29-2-2016
30-4-2016</t>
  </si>
  <si>
    <t>02/10/2015: La metodología de ajuste del POA se encuentra en desarrollo, continúa abierta y se evaluará con el seguimiento del tercer trimestre.
02/12/15: Se realizó reformulación del POA  pero los análisi no reflejan que se realizó frente a lo programado y son genéricos frente a los resultados. Continúa abierta.
27/01/2016: Se revisa el POA del cuarto trimestre, y se continua reportando resultados génericos.
16/05/2016: Se revisa el POA del primer trimestre 2016, y se realizan análisis cuantitativos de los resultados obtneidos.</t>
  </si>
  <si>
    <t>POA cuarto trimestre publicado en Maloca AulaSIG
POA Primer trimestre 2016.</t>
  </si>
  <si>
    <t>02/11/2015: Alix del Pilar Hurtado P.
27/01/2016: Alix del Pilar Hurtado P.
16/05/2016 Alix del Pilar Hurtado P.</t>
  </si>
  <si>
    <t>No se han  evaluado la totalidad de  actividades de bienestar y capacitaciones realizadas en el año 2014, de acuerdo al instrumento dispuesto FT–GTH- 13-04</t>
  </si>
  <si>
    <t>Actualizar el procedimiento PRO-GTH-13-06 Gestión de Capacitaciones y PRO-GTH-13-09 Gestión de Bienestar Laboral e Incentivos</t>
  </si>
  <si>
    <t>Procedimiento actualizado</t>
  </si>
  <si>
    <t>30-8-2015 Se actualiza el procedimiento el día 08 de julio de 2015
24-11-2015 Se actualiza el procedimiento el día 08 de julio de 2015
31-12-2015 Se actualiza el procedimiento el día 08 de julio de 2015</t>
  </si>
  <si>
    <t>15/10/2015: Continua abierta, de acuerdo a lo manifestado por el responsable, el informe se encuentra en elaboración.
02/12/2015: Una vez sea realizada la evaluación de esta vigencia de acuerdo a acción de hallazgo 23 se cerrará esta acción, ya que el hallazgo se refiere estrictamente a esta. Continúa abierta.
27/01/2016: Continúa igual
17/03/2016:  Se encuentra suscrito informe en donde da cuenta de la ejecución del Plan de Capacitación de la vigencia 2015.
17/03/2016:  Se encuentra suscrito informe en donde da cuenta de la ejecución del Plan de Capacitación y Bienestar e Incentivos  de la vigencia 2015.</t>
  </si>
  <si>
    <t>15/10/2015: Alix del Pilar Hurtado P.
27/01/2016: Alix del Pilar Hurtado P.
17/03/2016: Alix del Pilar Hurtado P.</t>
  </si>
  <si>
    <t>Con corte a septiembre 30 de 2016, no se ha formalizado el acto administrativo para la aprobación y adopción del Plan Institucional de Capacitación de la vigencia 2016, tal como lo expresa el procedimiento (PRO-GTH-13-06) en sus políticas de operación.  Así mismo y aunque se registraron actividades por dependencias para el montaje del Proyecto de Aprendizaje en Equipos este no ha sido desarrollado en el periodo mencionado ni se tiene evidencia que haya sido el insumo principal para la formulación del PIC vigencia 2016.</t>
  </si>
  <si>
    <t>1. El PIC está asociado a la revisión de la comisión de personal, la cual fue conformada el 30 de septiembre de 2016 después de haber convocado durante 5 oportunidades a inscripciones para su conformación.
2. El insumo para los PAE se recibió tardíamenteel insumo de algunas dependencias para definir los PAE</t>
  </si>
  <si>
    <t>Realizar un análisis para evaluar la pertinencia de la revisión del PIC  por parte de la comisión de personal y realizar lasrespectivas actualizaciones del procedimiento, si aplican.</t>
  </si>
  <si>
    <t>Documento con el desarrollo de la actividad.</t>
  </si>
  <si>
    <t>Nelba Beltrán
Adrian Díaz Izquierdo</t>
  </si>
  <si>
    <t>Profesional Esp. Talento Humano
Jefe OAJ</t>
  </si>
  <si>
    <t>23/01/2017 Acto Administrativo</t>
  </si>
  <si>
    <t>27/01/2017: Alix del Pilar Hurtado P.</t>
  </si>
  <si>
    <t>Conformar y ejecutar la metodología para elaborar los PAE de forma anticipada  y de acuerdo a los lineamientos establecidos.</t>
  </si>
  <si>
    <t>Memorando de solicutud de PAE
PAE enviado por cada jefe de área.</t>
  </si>
  <si>
    <t>Nelba Beltrán 
Carlos Plazas
Adiana Díaz Izquierdo
Olga Lucía Sánchez
Diana Karina Ruiz</t>
  </si>
  <si>
    <t>Profesional Esp. Talento Humano
Subdirector de la SAFyCD
Jefe OAJ
Jefe OAP
Jefe OCI</t>
  </si>
  <si>
    <t xml:space="preserve">Consolidar el PIC de la vigencia de acuerdo a orientaciones y  marco legal vigente. </t>
  </si>
  <si>
    <t>Acto administrativo de adopción del PIC.</t>
  </si>
  <si>
    <t>Nelba Beltrán</t>
  </si>
  <si>
    <t>Profesional Esp. Talento Humano</t>
  </si>
  <si>
    <t>Con corte a septiembre 30 de 2016, no se ha elaborado el acto administrativo para la aprobación y adopción del Plan de Bienestar e Incentivos vigencia 2016, tal como lo expresa el procedimiento (PRO-GTH-13-09) en sus políticas de operación aun cuando se han realizado algunas actividades asociadas a Bienestar e Incentivos del IDEP.</t>
  </si>
  <si>
    <t>El Comité de incentivos y/o Bienestar se encontraba incompleto debido a que  2 de los miembros son los representantes de la Comisión de personal la cual fue elegida el 30 de septiembre de 2016.</t>
  </si>
  <si>
    <t xml:space="preserve">Consolidar el PBI de la vigencia de acuerdo a orientaciones y  marco legal vigente. </t>
  </si>
  <si>
    <t>Acto administrativo de adopción del PBI.</t>
  </si>
  <si>
    <t>Nelba Beltrán
Integrantes del Comité de Bienestar e Incentivos</t>
  </si>
  <si>
    <t>Profesional Esp. Talento Humano
Integrantes del Comité de Bienestar e Incentivos</t>
  </si>
  <si>
    <t>Con corte a 30 de septiembre de 2016, no se identificaron registros o evidencias del Informe de actividades de inducción y reinducción realizadas en la vigencia 2015, aunque fue resuelta en el seguimiento del 12/10/2016 presentado por el líder del proceso en la No conformidad No. 1 del Plan de Mejoramiento por procesos; por otra parte, no existen evidencias de la medición del grado de satisfacción de las actividades de Re-inducción realizadas en la vigencia 2015 tal como lo plantea el procedimiento PRO-GTH-13-12  INDUCCIÓN Y REINDUCCIÓN A SERVIDORES PÚBLICOS.</t>
  </si>
  <si>
    <t>La evaluación no fue aplicada a la activiada realizada.</t>
  </si>
  <si>
    <t>Realizar la Evaluación satisfacción de
capacitación en todas las actividades que se realicen.</t>
  </si>
  <si>
    <t xml:space="preserve"> Formato FT-GTH-13-04</t>
  </si>
  <si>
    <t>Se presentan errores de registro  en las siguientes resoluciones de liquidación:
 *Res. 58 de 2016: Liquidación de Jorge Orlando Castro
Error en la asignación de cargo -párrafo 2, ya que menciona que renunció a cargo de Libre Nombramiento y Remoción de Asesor el 28 de Julio de 2016 cuando renunció a cargo de Subdirector.  Aparece esta misma fecha registrada en el párrafo 4 donde hace alusión a  la renuncia a la Subdirección Académica.
En el Artículo primero frente a la prima de vacaciones causadas, menciona que se reconocen dos periodos pero el intervalo registrado es de tres: 15 de julio de 2013 a 14 de Julio de 2016, así sucede con bonificación de recreaciones causadas, VACACIONES EN DINERO CAUSADAS  en la resolución.
*Res 118 de 2016 Irma Carmenza Chamorro
Se presentan errores en el registro de fechas para el reconocimiento de PRIMA DE VACACIONES PROPORCIONALES y  BONIFICACIÓN RECREACIÓN PROPORCIONAL, ya que el acta de posesión como Jefe de la Oficina Asesora Jurídica es del 17/02/2015 (res. 09 de 2015) y la resolución presenta reconocimiento desde el 02/03/2016.
*Res. 117 DE 2016 Carlos Andrés Prieto.
Frente a RECONOCIMIENTO DE PRIMA DE VACACIONES CAUSADAS,VACACIONES EN DINERO CAUSADA y  BONIFICACIÓN RECREACIÓN CAUSADAS se reconocen 3 periodos pero el intervalo de fechas refleja otro lapso :01/04/2012 a 30/03 de 2016.</t>
  </si>
  <si>
    <t>No se realizó verificación de la información registrada en la liquidación frente a las resoluciones que se encuentra en las historias laborales de los funcionarios mencionados en el hallazgo.</t>
  </si>
  <si>
    <t>Revisar las liquidaciones descritas en el hallazgo contra las resoluciones que reposan en la historia laboral de los funcionarios mencionados.</t>
  </si>
  <si>
    <t>Acta de revsión.</t>
  </si>
  <si>
    <t>Aplicar los controles de verificación antes de  emitir el Acto administrativo definitivo.</t>
  </si>
  <si>
    <t>Acto administrativo definitivo.</t>
  </si>
  <si>
    <t>Nelba Beltrán
Adriana Díaz Izquierdo
Carlos Germán Plazas.</t>
  </si>
  <si>
    <t>Profesional Esp. Talento Humano
Jefe OAJ
Subdirector de la SAFyCD</t>
  </si>
  <si>
    <t>No se identificaron soportes de realización de las actividades del procedimiento PRO-GTH-13-13 DIAGNÓSTICO DE CLIMA ORGANIZACIONAL Y AMBIENTE LABORAL  que tiene fecha de aprobación: 08/07/2015,  frente a la solicitud realizada en el marco de realización de auditoría 21 de septiembre de 2016.</t>
  </si>
  <si>
    <t>El personal del área de talento humano tenía sobrecarga laboral para atender los diferentes requerimientos.</t>
  </si>
  <si>
    <t>Presentar  los resultados de la encuesta aplicada para la vigencia 2016 en el proximo seguimiento a Planes de mejoramiento.</t>
  </si>
  <si>
    <t>Correo electrónico</t>
  </si>
  <si>
    <t>Realizar la encuesta durante el primer tirmestre de cada vigencia.</t>
  </si>
  <si>
    <t>Encuesta
Informe de la encuesta.</t>
  </si>
  <si>
    <t>Frente al control de documentos y registros se identifican  las siguientes situaciones que requieren ajuste en los mecanismos de control de documentos y de registros del SIG:
Se recomienda revisar el procedimiento PRO-GTH-13-06 GESTIÓN DE CAPACITACIONES, en donde se encuentra como soporte el documento PL-GTH-13-02- Plan Institucional de Capacitación, cuyo código corresponde a otro documento, revisado en Maloca Aula SIG el código real al plan es el PL-GTH-13-01.
Se recomienda revisar el manual identificado MN-GTH-13-03 MANUAL DE COMPETENCIAS Y  HABILIDADES, el cual se encuentra desactualizado respecto a la normatividad vigente (se menciona por ejemplo:  - Norma NTCGP 1000: 2004 (actualizar a la Norma Distrital)  - MECI 1000:2005 (Actualizado mediante el DECRETO 943 DE 2014) NTCGP 1000:2009 4.2.3, 4.2.4  Control de los documentos y  registros
Se recomienda revisar elProceso PRO-GTH-13-13 DIAGNÓSTICO DE CLIMA ORGANIZACIONAL Y AMBIENTE LABORAL,  en donde se encuentra como soporte el documento  FT-GTH-13-30 - Encuesta de evaluación de clima organizacional,  cuyo código corresponde a otro documento, revisado en Maloca Aula SIG el código real es el FT-GTH-13-14,  este mismo se encuentra en el listado maestro de documentos allí publicado con corte 27 de mayo de 2016.
Revisado en Maloca AulaSIG, se evidencia publicado como  "Plan de Bienestar e Incentivos y de Salud y Seguridad Ocupacional" la resolución No. 121 de 2015, dicho documento no se encuentra debidamente codificado.  Igualmente en el Listado Maestro de documentos vigente,  este documento se encuentra relacionado sin su respectiva codificación.
Se recomienda revisar en el procedimiento PRO-GTH-13-13 Diagnóstico de Clima Organizacional y Ambiente Laboral, en donde se hace referencia al formato "Encuesta Clima Organizacional" con el código FT-GTH-13-30, una vez revisado el listado maestro de documentos vigentes y el formato correspondiente en Maloca Aula SIG, se observa que el código  que le corresponde a dicho formato es el FT-GTH-13-14.</t>
  </si>
  <si>
    <t>No se está aplicando el instructivo para la elaboración de documentos.</t>
  </si>
  <si>
    <t>Revisar la documentacion relacionada en el hallazgo solicitando acompañamiento metodológico de la OAP.</t>
  </si>
  <si>
    <t>Documentación corregida</t>
  </si>
  <si>
    <t xml:space="preserve">No se evidencia que se esté realizando el control de préstamo de documentos del proceso de gestión de talento humano, ya que no se está diligenciando  el formato "FT-GTH-13-15 Formato Préstamo Hojas de Vida IDEP". </t>
  </si>
  <si>
    <t>La mayoría de hojas de  vida están siendo consultadas por los interesados en el área de talento humano con el acompañamiento de sus funcionarios</t>
  </si>
  <si>
    <t>Presentar en el próximo seguimiento a los Planes de mejoramiento el formato "FT-GTH-13-15 Formato Préstamo Hojas de Vida IDEP" que se ha venido diligenciando de acuerdo con las solicitudes de préstamo realizadas en la vigencia 2016.</t>
  </si>
  <si>
    <t>Seguimiento en Plan de mejoramiento y formato diligenciado.</t>
  </si>
  <si>
    <t>Una vez revisado el Informe de Gestión con corte al Segundo trimestre de 2016, se identifican actividades del Subsistema de Seguridad y Salud en el Trabajo que fueron desarrolladas durante el año 2015 y no en la vigencia 2016 como aparece registrado;  ocho (8) de las diez (10) actividades</t>
  </si>
  <si>
    <t>No se verificó la información a reportar previa a la publicación del Informe de Gestión.</t>
  </si>
  <si>
    <t>Verificar las actividades realizadas para el SG SST durante el tercer trimestre e incluir esta información en el Informe de Gestión que se realizara con corte al 31/12/2016.</t>
  </si>
  <si>
    <t>Informe de Gestión con srte a 31/12/2016</t>
  </si>
  <si>
    <t>Una vez revisado Informe de Gestión con corte al 30 de Junio de 2016 y reporte de POA con corte al 30 de Junio de 2016,  se identifica que  el indicador de PIC presenta  un cumplimiento del 25% en el mes y el l indicador de Plan de Bienestar e incentivos registra  un cumplimiento del 50%; estos  valores  difieren de los reportados en el Informe de gestión con corte al segundo trimestre en donde se reporta un cumplimiento del 100% en las actividades programadas.</t>
  </si>
  <si>
    <t>Verificar los porcentajes de cumpliminetno tanto para el PIC como para el PBI durante el segundo trimestre e incluir esta información en el Informe de Gestión que se realizará con corte al 31/12/2016.</t>
  </si>
  <si>
    <t>Frente al  Comité Paritario de Seguridad en el Trabajo COPASST se presentan las siguientes inobservancias:
No se está dando cumplimiento a la periodicidad de las reuniones del  Comité Paritario de Seguridad en el Trabajo COPASST
A la fecha de revisión (20 de octubre) del expediente de actas del Comité no se evidencia el nombramiento del Secretario.</t>
  </si>
  <si>
    <t>No se estableció un cronograma de reuniones mensuales de acuerdo con los establecido en la normativiada vigente.</t>
  </si>
  <si>
    <t>Establecer cronograma de reuniones mensuales del COPASST para la vigencia 2017.</t>
  </si>
  <si>
    <t>Integrantes del COPASST</t>
  </si>
  <si>
    <t>Generar alertas a través de Google Calendar para el cumplimiento del cronograma de reuniones del COPASST.</t>
  </si>
  <si>
    <t>Alix del Pilar Hurtado</t>
  </si>
  <si>
    <t>Secrtario COPASST</t>
  </si>
  <si>
    <t>Presentar acta de nombramiento del Secretaro del COPASST en el en el próximo seguimiento a los planes de mejoramiento.</t>
  </si>
  <si>
    <t xml:space="preserve">Carlos Plazas </t>
  </si>
  <si>
    <t>Presidente del COPASST</t>
  </si>
  <si>
    <t>Una vez revisados el  expediente del Comité  de Emergencias y de la Brigada de Emergencia, no se evidencia cumplimiento a la periodicidad de sus  reuniones.</t>
  </si>
  <si>
    <t>No se dio cumplimiento a la periodicidad de las reuniones porque no habían asuntos a tratar (Res. 219 de 2011, art.6)</t>
  </si>
  <si>
    <t>Dejar constancia escrita cuando no hayan temas a tratar durante el trimestre.</t>
  </si>
  <si>
    <t xml:space="preserve">Correo electrónico o Acta </t>
  </si>
  <si>
    <t>Comité de Emergencias</t>
  </si>
  <si>
    <t>Se han  materializaron los riesgos registrados en el mapa del proceso, 7 de 7, (Anexo Verificación de Talento Humano Hoja Mapa de Riesgos). Debe ajustarse la formulación de los riesgos ya que  no consideran la totalidad de controles y su materialización indica fallas en su valoración, en términos de probabilidad e impacto y  en la ejecución de los controles asociados, así mismo no se elaboró un plan de manejo por la zona de riesgo obtenida.</t>
  </si>
  <si>
    <t>El seguimiento al mapa de riesgos no ha sido efectivo.</t>
  </si>
  <si>
    <t>Revisar y ajustar el mapa de riesgos del proceso de Gestión de Talento Humano</t>
  </si>
  <si>
    <t>Mapa de riesgos ajustado</t>
  </si>
  <si>
    <t>Carlos Plazas 
Nelba Beltrán</t>
  </si>
  <si>
    <t>Subdirector de la SAFyCD
Profesional esp. Talento Humano</t>
  </si>
  <si>
    <t>El formato CONSOLIDACIÓN ANUAL DE LA EVALUACIÓN DE DESEMPEÑO Código: FT-GTH-13-09,  presenta un error en su formulación Excel en el consolidado de la evaluación anual, ya que el Manual de Sistema Propio de Evaluación del Desempeño MNGTH-13-04 describe en su página que esta “es el resultado de sumar la calificación promedio anual (CPA) y la calificación de los aportes extraordinarios (CAE) del (la) evaluado (a)” y la celda asociada realiza una sumatoria sin promediar los periodos de evaluación.</t>
  </si>
  <si>
    <t>Error involuntario en la formulación de la sumatoria  de la formula.</t>
  </si>
  <si>
    <t>Revisar el formato mencionado en el hallazgo y realizar los ajustes pertienentes.</t>
  </si>
  <si>
    <t>Formato ajustado.</t>
  </si>
  <si>
    <t>No se encuentra publicada la evaluación del  acuerdo de gestión del Subdirector Académico Paulo Molina del periodo 2015, ni su soporte físico en su expediente laboral.</t>
  </si>
  <si>
    <t>Aún no se ha publicado el acuerdo porque no se ha podido determinar su ubicación física toda vez que está publicado el respectivo auerdo de gestión.</t>
  </si>
  <si>
    <t>Realizar búsqueda del archivo en los expedientes laborales y backup de los fincionarios.</t>
  </si>
  <si>
    <t>Acuerdo de Gestión publicado.</t>
  </si>
  <si>
    <t>AUTOSEGUIMIENTO</t>
  </si>
  <si>
    <t xml:space="preserve">Las operaciones se encuentran soportadas a través de los documentos idóneos, estos reposan en cada una de las áreas vinculadas con el ciclo contable. En acción de mejora el área de contabilidad solicitó a través de comunicación interna al área de sistemas que dichos documentos soportes  sean digitalizados y adjuntos al documento fuente en sistema con el fin de tener mas completitud en la información. 
Los hechos y operaciones origen de los registros contables desde de cada una de las áreas vinculadas al ciclo contable, poseen el documento fuente soporte de las transacciones. En acción de mejora el área de contabilidad solicitó a través de comunicación interna al área de sistemas que dichos documentos soportes  sean digitalizados y adjuntos al documento fuente en sistema con el fin de tener mas completitud en la información. </t>
  </si>
  <si>
    <t xml:space="preserve">Desconocimiento del sistema administrativo y financiero SIAFI </t>
  </si>
  <si>
    <t>Realizar capacitación en sistema de información a los usuarios del proceso con el objetivo de que en adelante sean digitalizados los documentos soportes de las operaciones y sean vinculados a los documentos fuente de las transacciones</t>
  </si>
  <si>
    <t xml:space="preserve">Registro de capacitación </t>
  </si>
  <si>
    <t>Luis Arturo Ronderos Forero</t>
  </si>
  <si>
    <t>Jefe Oficina Aseosra de Planeación</t>
  </si>
  <si>
    <t>Seguimiento en mesa de Trabajo con la Oficina de Control Interno
25/05/2015: Se solicitó por parte del área de Contabilidad el requerimiento al área de sistemas para que fuera tramitado al proveedor, lo cual no implica inconsistencia en el proceso que afecte el ciclo contable. Por locual se considera cerrada ya que no fue posible adelantar el requerimiento por inoperancia para el mismo en la plataforma de SIAFI.
30-8-2015: Se reitera que  desde el área de Contabilidad se planteo la acción como una oportunidad de mejora (capacitación ante desarrollo tecnológico), la cual consistia en requerir al área de sistemas sobre evaluar la posibilidad de digitalizar los documentos, no obstante es claro que las operaciones están soportadas con documentos idóneos,  lo cual no implica inconsistencia en el proceso que afecte el ciclo contable. Por locual se reitera cosiderar cerrada la acción ya que no fue posible adelantar el requerimiento por inoperancia para el mismo en la plataforma de SIAFI, por ende no se pudo dar la capacitación.
24-11-2015 Se reitera que  desde el área de Contabilidad se planteo la acción como una oportunidad de mejora (capacitación ante desarrollo tecnológico), la cual consistia en requerir al área de sistemas sobre evaluar la posibilidad de digitalizar los documentos, no obstante es claro que las operaciones están soportadas con documentos idóneos,  lo cual no implica inconsistencia en el proceso que afecte el ciclo contable. Por locual se reitera cosiderar cerrada la acción ya que no fue posible adelantar el requerimiento por inoperancia para el mismo en la plataforma de SIAFI, por ende no se pudo dar la capacitación. Se envío memorando a la oficina Asesora de Planeción 2269 en el cuals e solicita aceptar el planteamiento técnico hecho desde la Subdirección (contabilidad).
-------------------
31-12-2015 Se reitera que  desde el área de Contabilidad se planteó la acción como una oportunidad de mejora (capacitación ante desarrollo tecnológico), la cual consistia en requerir al área de sistemas sobre evaluar la posibilidad de digitalizar los documentos, no obstante es claro que las operaciones están soportadas con documentos idóneos,  lo cual no implica inconsistencia en el proceso que afecte el ciclo contable. Por lo cual se reitera cosiderar cerrar la acción ya que no fue posible adelantar el requerimiento por inoperancia para el mismo en la plataforma de SIAFI, por ende no se pudo dar la capacitación. Se envío memorando a la oficina Asesora de Planeción 2269 en el cual se solicita aceptar el planteamiento técnico hecho desde la Subdirección (contabilidad).
-------------------
29-2-2016 Se reitera lo manifiesto en el seguimiento del 31 de diciembre, en el que se manifiesta que la acción no es operante hasta cuando SIAFI (Proveedor), defina la aoperatividad de la misma en el sistema.  Se solicita el cierre de la acción.
---------------
30-4-2016 Se solicita el cierre de la acción Se tiene progrmada capacitación para el 13-5-2016 y entrega de actualización, de igual manera si hay ejercicio de coordinación entre la SAFyCD y la OAP, muestra de lo anterior es el seguimiento que durante el mes de abril dio el SAFyCD al contrato de SIAFI.
13-10-2016 Se adelantaron capacitaciones a los referentes técnicos de la SAFyCD y se pudo demostrar por parte del proveedor la existencia de la funcionalidad para la digitalizacion de los documentos, esta pendiente la modificación de los procedimientos y la afinaciòn de ests actividades mediante un trabajo conjunto entre la Oficin Asesora Juródica y Planeación.</t>
  </si>
  <si>
    <t>Solicitud a SIAFI
24-11-2015 Memorando 2269 se solicita cierre
31-12-2015 Solicitud de cierre
29-2-2016 Se solicita el cierre de la acción</t>
  </si>
  <si>
    <t>20/08/2014
25/05/2015
28/08/2015
24-11-2015
31-12-2015
29-2-2016</t>
  </si>
  <si>
    <r>
      <rPr>
        <b/>
        <sz val="10"/>
        <color rgb="FF000000"/>
        <rFont val="Arial"/>
        <family val="2"/>
      </rPr>
      <t>12/06/2015:</t>
    </r>
    <r>
      <rPr>
        <sz val="10"/>
        <color rgb="FF000000"/>
        <rFont val="Arial"/>
        <family val="2"/>
      </rPr>
      <t xml:space="preserve"> Es necesario solicitar reprogramaciòn de fecha de cierre de la acciòn por parte del responsable de la acción (sistemas)</t>
    </r>
  </si>
  <si>
    <t xml:space="preserve">La entidad posee las licencias de un sistema de información Administrativo y financiero integrado denominado SIAFI, el único modulo que no se encuentra vinculado al sistema es el de administración de nomina, el cual realiza una interfaz mensual para la transmisión.  De acuerdo a las notas a los estados contables de la vigencia 2012 se establece:  El sistema de información a través del cual se administra la información de la nómina y los aportes patronales y parafiscales, no es el mismo a través del cual se registran las operaciones contables de la entidad.  Y el primero realiza una interfaz mensual con el sistema de información contable, mediante el cual se reportan las operaciones en forma global a través de un solo tercero (IDEP), por todos los conceptos que componen el registro de la nómina.  Lo anterior a pesar de las solicitudes efectuadas desde el Área de Contabilidad de la Institución, lo que dificultó el cálculo y causación técnica de las provisiones de prestaciones sociales, así como la consolidación de las prestaciones s  ociales del personal al cierre del ejercicio contable, dado el cálculo y registro manuales que tuvieron que realizarse desde el Área Contable. </t>
  </si>
  <si>
    <t>Accion propuesta con el objetivo de mejorar la calidad y oportunidad en la información contable</t>
  </si>
  <si>
    <t>El área de sistemas realice la integrabilidad entre los dos sistemas de acuerdo a los requerimientos técnicos de las áreas de nomina y contabilidad</t>
  </si>
  <si>
    <t>Sistema integrado</t>
  </si>
  <si>
    <t>Luis Arturo Forero Ronderos</t>
  </si>
  <si>
    <r>
      <rPr>
        <b/>
        <sz val="10"/>
        <rFont val="Calibri"/>
        <family val="2"/>
      </rPr>
      <t>30-8-2015</t>
    </r>
    <r>
      <rPr>
        <sz val="10"/>
        <rFont val="Calibri"/>
        <family val="2"/>
      </rPr>
      <t xml:space="preserve"> Se hizo nuevamente el requerimiento por medio de mesa de ayuda y memorando al área de Planeación (supervisión), solicitando desarrolle la oportunidad de escoger a cada funcionario en lugar de un generico (IDEP) en el momento de integración de la nómina. Este requerimiento se encuentra en trámite y a la espera de presentación por parte del proveedor tanto al supervisor del contrato como a los usuarios de nómina y contabilidad.
</t>
    </r>
    <r>
      <rPr>
        <b/>
        <sz val="10"/>
        <rFont val="Calibri"/>
        <family val="2"/>
      </rPr>
      <t>24-11-2015</t>
    </r>
    <r>
      <rPr>
        <sz val="10"/>
        <rFont val="Calibri"/>
        <family val="2"/>
      </rPr>
      <t xml:space="preserve"> En reunión con el proveedor del sistema SIAFI y el Supervisor del contrato, SIAFI propuso cambiar el compromisos del reporte por tercero de la información de nómina por generar el comprobante mensual de provisión de prestaciones sociales de manera automatizada, el cua se encuentra en trámite y no ha sido entregado al área de contabilidad. Se solicitó mediante memorando 2269 el evaluar esta nueva acción por parte del supervisor del contrato. Se solicita el cambio de la acción a: "El provedor del sistema SIAFI generará el comprobante mensual de provisión de prestaciones sociales de manera automatizada".
--------------
</t>
    </r>
    <r>
      <rPr>
        <b/>
        <sz val="10"/>
        <rFont val="Calibri"/>
        <family val="2"/>
      </rPr>
      <t>31-12-2015</t>
    </r>
    <r>
      <rPr>
        <sz val="10"/>
        <rFont val="Calibri"/>
        <family val="2"/>
      </rPr>
      <t xml:space="preserve"> Se reitera lo manifiesto en seguimiento del 24 de noviembre. cambio de la acción a: "El provedor del sistema SIAFI generará el comprobante mensual de provisión de prestaciones sociales de manera automatizada".
29-2-2016 Se reitera lo manifiesto en seguimiento del 31 de diembre . cambio de la acción a: "El provedor del sistema SIAFI generará el comprobante mensual de provisión de prestaciones sociales de manera automatizada". Estamos a la espera de respuesta según las actas del comité técnico de sostenibilidad contable, en el cual hecho el requerimiento.
30-4-2016 Se reitera lo manifiesto en seguimiento del 31 de diembre . cambio de la acción a: "El provedor del sistema SIAFI generará el comprobante mensual de provisión de prestaciones sociales de manera automatizada". El 13-5-2016 el proveedor hará entrega del nuevo aplicativo
13/10/2016 Se solicitó al supervisor del contrato para que tramite con el proveedor SIAFI una sesión de trabajo con la SAFyCD  para recibir explicación a cerca del funcionamiento del modulo Capital Humano. </t>
    </r>
  </si>
  <si>
    <t>Memorando y tiquet de mesa de ayuda
24-11-2015 Cambio de acción memorando 2269.
31-12-2015 Cambio de acción
29-2-2016 Cierre de acción
30-4-2016 Cierre de acción, soportes de seguimiento durante el mes de abril de 2016
30-4-2016
13-10-2016 - correo enviado desde Oficina Asesora de Planeación .</t>
  </si>
  <si>
    <t>30/08/2015
24-11-2015
02/12/2015
31-12-2015
29-2-2016
30-4-2016
13-10-2016</t>
  </si>
  <si>
    <t>Integración de SIAFI con HUMANO</t>
  </si>
  <si>
    <t>Los procedimientos remitidos como vigentes se encuentran desactualizados, ya que no corresponden al modelo de operación vigente Año 2012, sino al mapa de procesos 2010, Proceso de Apoyo Gestión Financiera. (Fuente: Actividad 1), a la fecha se encuentran actualizados únicamente los procedimientos de ejecución, modificación y cierre presupuestal.  Quedando pendientes los demás procedimientos asociados al proceso y los documentos (formatos, manuales, instructivos, etc.) que apoyan la gestión del área.</t>
  </si>
  <si>
    <t>La Oficina Asesora de Planeación no actualizó los procedimientos en atención al memorando enviado por la Subdirección Administrativ, Financiera y de Control Disciplinario de fecha 2-10-2014 con radicado 2423</t>
  </si>
  <si>
    <t>La Subdirección Administrativa, Financiera y de Control Disciplinario coordinará con la Oficina Asesora de Planración la actualización de los proceso y procedimientos.</t>
  </si>
  <si>
    <t>Procedimientos actualizados</t>
  </si>
  <si>
    <t>Se revisó con la Oficina Asesora de Planeación los procedimientos, los cuales fueron actualizados</t>
  </si>
  <si>
    <t>Solicitud de creación y anulación de documentos en el SIGC</t>
  </si>
  <si>
    <t>12/06/2015
Se realizaron  mesas de trabajo entre el líder del proceso y  el líder del SIG,  con el fin de realizar los ajustes y actualizaciones pertinentes a los procedimientos de gestión financiera, en consecuencia  se encuentran aprobados y  formalizados  a través del SIG el 21 de mayo de 2015.</t>
  </si>
  <si>
    <t>1/06/2005
http://www.idep.edu.co/?page_id=17634</t>
  </si>
  <si>
    <t>12/06/2015 
Ana Omaira Tarazona Profesional Apoyo OCI</t>
  </si>
  <si>
    <t>No se da cumplimiento a la periodicidad del Comité Técnico de Sostenibilidad del Sistema de Contabilidad Pública del IDEP, el cual debe  reunirse  “…como mínimo cada tres (3)  meses, el décimo quinto día hábil de cada trimestre del año…”, revisados los expedientes documentales de la subserie documental “actas del comité sostenibilidad”, se realizaron dos (2) sesiones: en mayo y diciembre de 2013 y a la fecha se han realizado dos (2) sesiones de la vigencia 2014:  en febrero  (la cual se reviso documentalmente) y  septiembre (la cual no se encontraba suscrita por los asistentes en el momento de revisión documental).</t>
  </si>
  <si>
    <t>Inobservancia por parte de la Secretaría Técnica</t>
  </si>
  <si>
    <t>El área de contabilidad elaborará un cronograma de comites en el que se incluya el comité de Sostenibilidad contable</t>
  </si>
  <si>
    <t>Cronograma en el que se programe cada tres meses el comité de Sostenibilidad contable</t>
  </si>
  <si>
    <t>Oswaldo Gómez</t>
  </si>
  <si>
    <t>Contador</t>
  </si>
  <si>
    <t>Se revisa el cumplimiento del cronograma de sostenibilidad contable
Se ha realizado una reuniòn trimestral del Comité Tècnico de sostenibilidad contable el 20/04/2015 y 24/06/2015
30-8-2015 Se cuenta con cronograma de comités,  se programa comité para el mes de septiembre de 2015. Se solicita se cierre la acción.
24-11-2015 Se han realizado 3 reuniones ordinarias de comité técnico de sostenibilidad contable, al cierre de cada trimestre tal como lo solicita la resolución. Se programa para el mes de diciembre comité. Se solicita el cierre de la acción.
31-12-2015 Se realizaron los suficientes comités, incluido el último trimestre. Se solicita el cierre de la acción.
29-2-2016 Se cuenta con las diferentes actas...  se solicita el cierre de la acción.</t>
  </si>
  <si>
    <t>Actas de realización de comités
Actas de realización de comités
Cronograma de comité
24-11-2015 Actas de comité
31-12-2015 Actas de comité
29-2-2016 cierre de acción</t>
  </si>
  <si>
    <t>25/05/2015
16-7-2015
24-11-2015
31-12-2015
29-2-2016</t>
  </si>
  <si>
    <t>12/06/2015 
Durante la vigencia de 2014 se evidencian los siguientes Comités Técnicos de Sostenibilidad del Sistema de Contabilidad: 1. Acta No. 28 del 04/02/2014     2, Acta No. 29 del 30/04/2014  y  3, ACTA No. 30 Extraordinaria del 22/12/2014
Igualmente de evidencia el  cronograma de los Comités Técnicos de  Sostenibilidad del Sistema de Contabilidad vigencia 2015 así:
1.  20/03/2015  (Realizada  con Acta No, 1 del 20/04/2015) 2. 23/06/2015  3. 21/09/2015 4. 22/12/2015
21/07/2015: Se  solicita al líder del proceso  copias de las  actas de Comité Técnico de Sostenibilidad  Contable 1) 20/04/2015 debidamente firmada. 2)  24/06/2015 en borrador-revisión 
30/09/2015 El responsable de la acción Oswaldo Gómez-Contador del IDEP, informa que el  Comité Técnico de Sostenibilidad  Contable, programado según cronograma para el 21/09/2015, no fue realizado,  debido a que no se realizó la convocatoria, en consecuencia manifiesta que el proximo Comité se  tiene programado a convocar para la segunda semana de Octubre de 2015. 
Nota:  Esta  Acción no es  cerrada, debido a que se continuará realizando  seguimiento  hasta  31/12/2015.
21/01/2016
La oficina de Control Interno, realizò  verificación de la realización de la programación  del cronograma "Comité de Sostenibilidad" de la vigencia 2015 así:
No.     Comité Programnado              Comité Realizado        Estado del Acta
1.         20/03/2015                           20/04/2015                  Firmada
2.         23/06/2015                           24/06/2015                  Firmada
3.         21/09/2015                           22/10/2015                  En trámite de Firmas
4.         22/12/2015                           18/04/2015                  En elaboración por parte del profesional Oswaldo Gomez L.
De acuerdo a lo anterior, se concluye que las fechas de realización inicialmente programadas fueron modificadas en un 100% para  los 4 trimestres de 2015. Igualmente a la fecha,  se encuentran las dos últimas Actas de Comité pendientes.
15/03/2016: Se  cuentan con actas firmadas y sesiones realizadas. Se cierra acción.</t>
  </si>
  <si>
    <t>12/06/2015
Actas de realización de comités No. 28,29,30 de 2014 y 1 de 2015
21/072015
Dos (2) Actas de  Comités 
Técnico de Sostenibilidad  Contable .
30/09/2015
Acta de Comité Técnico de Sostenibilidad  Contable de fecha 24/06/2015 (Continúa pendiente por firmas)
Actas de Comités de fechas 20/00/2015 y 24/06/2015.</t>
  </si>
  <si>
    <t>12/06/2015 
Ana Omaira Tarazona Profesional Apoyo OCI
21/06/2015 
Ana Omaira Tarazona Profesional  OCI
30/09/2015 
Ana Omaira Tarazona Profesional  OCI
21/01/2016
Ana Omaira Tarazona 
Profesional OCI
15/03/2016 Diana Karina Ruiz- Jefe OCI</t>
  </si>
  <si>
    <t>No se  evidenciaron controles eficaces en la gestión y custodia de los expedientes del Comité de Normalización de Cartera del IDEP, los cuales hacen parte del proceso de Gestión Financiera. No fue posible la revisión del  expediente correspondiente, que fue solicitado en requerimientos de este proceso de auditoría.   (Solicitud Noviembre y Diciembre de 2014)</t>
  </si>
  <si>
    <t>Al momento de la auditoría no se contó con los soportes pertientes solicitados por el auditor.</t>
  </si>
  <si>
    <t>Carpeta con documentación del referido comité</t>
  </si>
  <si>
    <t>Juan Francisco Salcedo</t>
  </si>
  <si>
    <t xml:space="preserve">Tesorero General </t>
  </si>
  <si>
    <t>Se revisa carpeta con documentación del comité</t>
  </si>
  <si>
    <t>Expediente oficial</t>
  </si>
  <si>
    <t>12/06/2015 
Se evidencia  carpeta con documentación del comité de Normalización de Cartera del IDEP, de la vigencia de 2014, la misma se encontraba extraviada, por lo cual quedó el hallazgo. En consecuencia se cierra el hallazgo y se reitera al Tesorero más control en la custodia de los expedientes.</t>
  </si>
  <si>
    <t>12/06/2015
Actas de realización de Comités de Normalización de Cartera del IDEP vigencia 2014</t>
  </si>
  <si>
    <t>No se da cumplimiento a la periodicidad del Comité de seguimiento y control financiero del IDEP, el cual debe  reunirse  “…como mínimo cada 3 meses, el décimo sexto  día hábil de cada trimestre del año”.</t>
  </si>
  <si>
    <t>Si se realizó el Comité de Seguimiento y Control Financiero con la periodicidad establecida, este comité se realiza por similitud de la información de la mano con el Comité de Seguimiento y Control Presupuestal, Evidencia de lo anterior se encuentra en el archivo de gestión del área técnica, no obstante lo anteterio la documentación se debe manejar por separado.</t>
  </si>
  <si>
    <t xml:space="preserve">12/06/2015
Se realizó la verificación de las actas de los Comités de Seguimiento y Control Financiero de la vigencia de   2014 así:
1. 03/04/2014, 2. 28/07/2014, 3. 16/10/2014 y 4 22/12/2014
Durante el 2015 se evidencia cronograma con las siguientes fechas: 1. 05/03/2015 (Realizada el 12/03/2015), 2. 30/06/2015, 3. 06/08/2015 y 4. 06/11/2015
Nota:  Se revisa el Acta de fecha 12/03/2015 .
 </t>
  </si>
  <si>
    <t xml:space="preserve">12/06/2015
Actas de realización de comités </t>
  </si>
  <si>
    <t>Una vez revisados los expedientes correspondientes a la subserie documental “actas del comité sostenibilidad” se encontró:
+No. Acta fecha de acta Observaciones Oficina Control Interno
26 28/05/2013 • A folios 1 al 6; 12 a19;  se encuentran documentos que aparentemente no hacen parte de los soportes del acta
• Folios 7 al 11, se encuentra la presentación del comité, la cual debe ser incorporada como anexo a la presente acta
• Folios 20 a 23 se encuentra el acta la cual no se encuentra con la totalidad de las firmas
• Hace referencia como documento anexo al plan de mejoramiento en borrador, el cual no se evidencia como soporte del acta.
27 17/12/2013 • Folios 25 a 28, no se encuentra con la totalidad de las firmas
• Hace referencia como documento anexo al plan de mejoramiento en borrador, el cual no se evidencia como soporte del acta.
• A folios 32 a 34 se encuentran documentos que no se relacionan como anexos al acta
  • A folios 35 a 153 se encuentran documentos que no hacen parte de las actas del comité 
28 02/02/2014 • Expediente sin rotular y documentos sin foliar
• Hace referencia como documento anexo al plan de mejoramiento en borrador, el cual no se evidencia como soporte del acta.
• Se encuentra Formato procedimientos el cual no se relaciona como anexo del acta 
• En la página 5, se presenta propuesta de reuniones ordinarias para el 10 de abril, 17 de julio y 16 de octubre de 2014 y 30 de enero de 2015.</t>
  </si>
  <si>
    <t>No obstante se encontró los documentos soportes dentro de las actas, estas no reflejan claramente los documentos soportes de las discuciones.</t>
  </si>
  <si>
    <t>El acta de Comité de Sostenibilidad debe dar reflejo de lo desarrollado en el comité, al igual que sus soportes deben estar relacionados al interior del acta, po lo cual en reunión entre la SAFyCD y el Área Contable se pide especial atención a la elaboración del acta y de los comentarios de los miembros del comité.
Actas elaboradas y revisadas por los miembros del comité.</t>
  </si>
  <si>
    <t>El SUAFyCD revisa el acta del anterior comité de sostenibilidad contable.</t>
  </si>
  <si>
    <t>Acta   de Comité</t>
  </si>
  <si>
    <t>12/06/2015 
Durante la vigencia de 2014 se evidencian los siguientes Comités Técnicos de Sostenibilidad del Sistema de Contabilidad: 1. Acta No. 28 del 04/02/2014     2, Axta No. 29 del 30/04/2014  y  3, ACTA No. 30 Extraordinaria del 22/12/2014
Igualmente de evidencia el  cronograma de los Comités Técnicos de  Sostenibilidad del Sistema de Contabilidad así:
1.  20/03/2015  (Realizada el  20/04/2015), con Acta No, 1 ,  2. 23/06/2015  3. 21/09/2015 4. 22/12/2015
Nota:  Se revisa el Acta No. 1 del Comité Técnico de Sostenibilidad del Sistema de Contabilidad de fecha 20/04/2015 .</t>
  </si>
  <si>
    <t>12/06/2015
Actas de realización de comités No. 28,29,30 de 2014 y 1 de 2015</t>
  </si>
  <si>
    <t>Una vez revisado el expediente correspondiente a la subserie documental “actas del comité de seguimiento”, en el cual se encuentran actas de las vigencias 2012, 2013 y 2014;  se procede a revisar las correspondientes a 2013 y 2014, encontrándose:
No. Acta fecha de acta Observaciones Oficina Control Interno
1 24/04/2013 • No se evidencia la totalidad de los documentos  relacionados como anexos al acta
2 01/08/2013  • No se evidencia la totalidad de los documentos  relacionados como anexos al acta
3 02/10/2013 • En el numeral 3.1. Seguimiento al cumplimiento de los compromisos establecidos en la reunión anterior, es el mismo que se reporta en el acta No. 2.
• En el numeral 3.2. Nuevos compromisos establecidos en la presente reunión, es el mismo que se reporta en el acta No. 2.
• No se evidencia la totalidad de los documentos  relacionados como anexos al acta.
• Se enuncia la próxima reunión para el 11 de diciembre de 2013, de la cual no se evidencia acta.
1 03/04/2014 • Acta sin la totalidad de las firmas
• No se evidencia la totalidad de los documentos  relacionados como anexos al acta.
2 28/07/2014 • No se relaciona el seguimiento a los compromisos adquiridos en la reunión anterior.
3 16/10/2014 • No se evidencia el acta correspondiente,</t>
  </si>
  <si>
    <t>Las actas de comité no reflejaron explícitamente los compromisos</t>
  </si>
  <si>
    <t>El acta deará referencia a los compromisos cuando estos se originen, en caso contrario quedará expreso en el acta.</t>
  </si>
  <si>
    <t>Carpeta de actas de comité</t>
  </si>
  <si>
    <t>Se revisa carpeta con documentación del comité acorde a la acción.</t>
  </si>
  <si>
    <t>12/06/2015
Se realizó la verificación de las actas de los Comités de Seguimiento y Control Financiero de la vigencia de   2014 así:
1. 03/04/2014, 2. 28/07/2014, 3. 16/10/2014 Y 4 22/12/2014
Durante el 2015 se evidencia cronograma con las siguientes fechas: 1. 05/03/2015 (Realizada el 12/03/2015), 2. 30/06/2015, 3. 06/08/2015 y 4. 06/11/2015 
Nota:  Se revisa el Acta de fecha 12/03/2015 .</t>
  </si>
  <si>
    <t>Los expedientes correspondientes a los comprobantes de egreso,  no cumplen con la siguiente política estipulada en el manual de Archivo y correspondencia MN-GD-07-01: 
DÉCIMA OCTAVA.- Los expedientes o carpetas deberán estar debidamente marcadas de acuerdo al formato Documental (FT-GC-07-17) establecido para ello y al aprobado por el Sistema Integrado de Gestión. Esta información se debe diligenciar en computador.</t>
  </si>
  <si>
    <t>Los documentos no estaban rotulados ahun si se manipulan permanentemente.</t>
  </si>
  <si>
    <t>Se rotularon todos los expedientes según lo recomendado por la Oficina de _Control Interno</t>
  </si>
  <si>
    <t>Archivo</t>
  </si>
  <si>
    <t>Verificación de archivo
No se acepta el hallazgo debido a:
1. El área de Tesorería cumplen con los principios generales de la función archivística mencionados en el artículo 4 de la ley 594 de 2000.  
2.  Que la Ley General de Archivos en su Artículo 11 menciona "Obligatoriedad de la conformación de los archivos públicos. El Estado está obligado a la creación, organización, preservación y control de los archivos, teniendo en cuenta los principios de procedencia y orden original, el ciclo vital de los documentos y la normatividad archivística". y Tesorería da cumplimiento a este artículo.
3. Que Tesorería entrega sus archivos debidamente inventariados en transferencia documental al Archivo Central conforme al Artículo 15 de la Ley 594 de 2000.
4.  Que los funcionarios(As) que trabajan en el área de tesorería, velan por la integridad, autenticidad, veracidad y fidelidad de la información de los documentos de archivo y son responsables de su organización y conservación, así como de la prestación de los servicios archivísticos, así mismo, actuan bajo los principios éticos y bajo valores de una sociedad democrática que les confíe la misión de organizar, conservar y poner al servicio de la comunidad la documentación de la administración del Estado. Conforme al artículos 16 y 17 de la Ley 594 de 2000.
5.  Que los documentos y los formatos de almacenamiento de los documentos cumplen con las especificaciones mínimas para la conservación documental.
ARTÍCULO 47. Calidad de los soportes. Los documentos de archivo, sean originales o copias, deberán elaborarse en soportes de comprobada durabilidad y calidad, de acuerdo con las normas nacionales o internacionales que para el efecto sean acogidas por el Archivo General de la Nación. 
Adicionalmente, el archivo de gestión de Tesorería cumple con el Acuerdo No.002 de 2014.</t>
  </si>
  <si>
    <t>Expediente oficial
Documentación en el archivo de tesosrería</t>
  </si>
  <si>
    <t>25/05/2015
16-7-2015</t>
  </si>
  <si>
    <t>12/06/2015
Los expedientes correspondientes a los comprobantes de egreso,  continúan sin dar aplicabilidad a las respectivas normas establecidas en la Ley 594 de 2000, “Ley General de Archivos” para el correcto manejo de sus archivos de gestión, se puede observar que los expedientes se están creando en carpetas de color gris (se usan pasta dura azules o rojas) las cuales no están normadas para manejar expedientes en archivos de gestión, pues este tipo de carpetas solo se maneja para el archivo central cuando se va a realizar su transferencia primaria, quien se encargará de mantener su custodia final. 
Por otra parte  se recuerda que los expedientes deben reflejar  su foliación en el extremo superior derecho de cada una de las tipologías que contiene dicho expediente, 
21/07/2015
Se realizó visita a la Oficina de la Tesorero del IDEP,  con el responsable de la acción y de la custodia de los expedientes  de egreso Juan  Francisco Salcedo,  verificando que los  mismos,  se encuentran en carpetas (Gris), debidamente rotulados y foliados.
Nota: Se realizará un análisis exhaustivo al tema de las normas y políticas de archivo.</t>
  </si>
  <si>
    <t>12/06/2015 
Los  expedientes se están creando en carpetas de color gris.</t>
  </si>
  <si>
    <t>12/06/2015 
Ana Omaira Tarazona Profesional Apoyo OCI
21/07/2015 
Ana Omaira Tarazona Profesional Apoyo OCI</t>
  </si>
  <si>
    <t>No se evidencian la totalidad de los soportes documentales que deben hacer parte de cada uno de los comprobantes de egreso,  por ejemplo:
No. Comprobante OBSERVACIONES 
1041 del 8/10/2013
1154 del 8/11/2013 No se evidencian los soportes  correspondientes al reembolso de la caja menor.  (Registro presupuestal No. 471 de 2013)
1098 del 25/10/2013 A folios 752 a 755, se evidencia el pago al contrato No. 151 de 2012, el cual no cuenta con los documentos soportes correspondientes al pago que se relacionan en el memorando adjunto)
1109 AL 1127
28/10/2013 A folios 876 a 932, comprobantes de liquidación de la nómina del mes de octubre de 2013, no se encuentran los soportes correspondientes.
1177 del 22/11/2014 No se evidencian los documentos soportes a la autorización de pago (concepto de supervisor, formato de liquidación  y planillas de pago de seguridad social, et), documentos que además se relacionan en el memorando de autorización de desembolso del contrato No. 27 de 2013.
1289 del 05/11/2013 A folios Nos. 16 al 18, se encuentra el comprobante correspondiente al reembolso de la caja menor en donde no se evidencian los soportes  correspondientes  (Registro presupuestal No. 471 de 2013)
1307 del 11/12/2013 A folio 227 a 229, se encuentra comprobante de egreso a nombre de COOPEBIS, en el cual no se evidencia el soporte que dé cuenta del detalle de los pagos consignados (relación de funcionarios)</t>
  </si>
  <si>
    <t>Se revisaron los diferentes expedientes encontrando la información pertinente, no obstante en un solo comprobante de pago se evidenció un error de archivo</t>
  </si>
  <si>
    <t>Incorpoporación del soporte del comprobante de pago 1171 en el archivo correspondiente.</t>
  </si>
  <si>
    <t>Se verificó el soporte en archivo</t>
  </si>
  <si>
    <t>Comprobante de pago</t>
  </si>
  <si>
    <t>12/06/2015
Se realizó revisión  selectiva al expediente "Comprobantes de Egreso" con los documentos  soportes correspondientes a la Vigencia 2015. Encontrando documentos tales como: 1. Comprobante de Egreso, 2. Orden de Pago, 3. Memorando del supervisor "Autorización Desembolso", 4. Acta de Ejecución y 5.  Certificación delSupervisor o Interventor"6, Informe (cuando sea el caso), 7, Factura (cuando sea el caso), 8. Certificación de parafiscales.
(Termina el 30 de mayo 2015)</t>
  </si>
  <si>
    <t>12/06/2015
Expedientes "Comprobantes de Egreso" con los documentos  soportes (Vigencia 2015)</t>
  </si>
  <si>
    <t>Se revisan las   conciliaciones bancarias (Medio Físico y magnético)  de los periodos Enero-Diciembre de 2014  con los siguientes reportes:
• En general las  conciliaciones bancarias son sistemáticas y  tienen claramente establecidas su alcance en roles y responsabilidades, aun así el procedimiento de conciliaciones bancarias no se encuentra actualizado dentro del modelo de operación vigente.
• La conciliación física  del Banco AV Villas en el mes de noviembre no corresponde en valores de extractos y libros.</t>
  </si>
  <si>
    <t>No existín procedimientods oficializados 
La contabilización de rendimientos ajusta en el mes siguiente en el marco de conciliasión.</t>
  </si>
  <si>
    <t>La Subdirección Administrativa, Financiera y de Control Disciplinario coordinará con la Oficina Asesora de Planración la actualización de los proceso y procedimientos.
La contabilización de rendimientos se ajustó en el mes siguiente en el marco de conciliación.</t>
  </si>
  <si>
    <t>Procedimientos actualizados
Datos de la conciliación ajustados al siguiente mes.</t>
  </si>
  <si>
    <t>Procedimientos ajustados
Conciliación ajustada</t>
  </si>
  <si>
    <t>12/06/2015
Se realizaron  mesas de trabajo entre el líder del proceso y  el líder del SIG,  con el fin de realizar los ajustes y actualizaciones pertinentes a los procedimientos de gestión financiera (Conciliaciones Bancarias), en consecuencia  se encuentran aprobados y  formalizados  a través del SIG el 21 de mayo de 2015.</t>
  </si>
  <si>
    <t xml:space="preserve">A pesar de haber realizado la toma física de los inventarios individuales de las propiedades planta y equipo de la entidad, éstas no fueron objeto de conciliación con los estados contables al cierre de la vigencia.  </t>
  </si>
  <si>
    <t>No se coordinó entre el área de Servicios Generales y de Contabilidad em proceso de coniliación.</t>
  </si>
  <si>
    <t>La profesional de Servicios Generales coordinará la conciliación del inventario durante el mes de junio de 2015</t>
  </si>
  <si>
    <t>Invetario conciliado entre servicios generales y contabilidad</t>
  </si>
  <si>
    <t>Lilia Amparo Correa</t>
  </si>
  <si>
    <t>Profesional de Servicios Generales</t>
  </si>
  <si>
    <t>Se envía memorando a la profesional de servicios generales con copia a contabilidad para que adelanten la conciliación durante los meses de junio y julio de 2015
Se coordinó el desarrollo de la actividad durante los meses de junio y julio de 2015
30-8-2015: se avanzó en el mes de agosto en la revisión de categorias en el sistema, se soporta mediante acta. Queda en desarrollo culminar con la conciliación física del inventario.
24-11-2015 Se cuenta con plan de inventarios y se tiene programado conciliación entre contabilidad y almacen en el mes de diciembre de 2015, se solicita cambio de fecha de cierre para el 31-12-2015
------------------
31-12-2015 Se encuentra en desarrollo el plan anual de inventarios vigencia 2015, en el último comité de inentarios se acordó finalización en enero febrero de 2016, a 31 de diciembre se cuenta con un avance reportado del 80%, no obstante lo anterior se solicita la actualización de la fecha de cierre para el 28-2-2015
29-2-2016 Se cuenta con inventario conciliado, con plan de inventarios desarrollado y en verificación contable. se solicita cierre de la acción.</t>
  </si>
  <si>
    <t>memorando
Seguimiento
30-8-2015 Acta
24-11-2015 Plan de inventarios
31-12-2015 Comité de inventarios
29-2-2016 Conciliación de inventarios</t>
  </si>
  <si>
    <t>25/05/2015
17-6-2015
30-8-2015
24-11-2015 
31/12/2015
29-2-2016</t>
  </si>
  <si>
    <t>12/06/2015
Por información de la profesional de Servicios Generales se tiene programada la realización de la conciliación entre contabilidad y almacén durante los meses de junio y julio de 2015
21/07/2015
La profesional del Servicios Generales Lilia Amparo Correa, informa  que  con el Contador Oswaldo Gómez,  se estructuró plan de trabajo para el tercer trimestre sobre conciliación de saldos entre contabilidad y almacén, se anexa  documento debidamente firmado.
30/09/2015
Durante el mes de agosto 2015,  se avanzó en la revisión de categorias en el sistema, (Anexo Acta). 
En relación con la culminación de la conciliación física del inventario (contabilidad y almacén), la profesional del Servicios Generales Lilia Amparo Correa, informa que  la misma está proyectada para la ultima semana de Octubre/2015.
(Fecha de terminación del hallazgo 30/07/2015)
02/12/2015: Esta acción se encuentra ligada al  hallazgo de contraloría 2.3.1.2 AUDITORÍA DE REGULARIDAD Período Auditado 2014- PAD 2015, Cumplimiento del Plan Anual de Inventarios programado para 30/03/2016. por lo que se recomienda revisar fecha de cierre  propuesta, hasta esta confirmación continuará con el estado actual.  El cambio de fecha se realizará por  su suscripción en Plan de Mejoramiento de Contraloría  pero  de acuerdo a linemientos nacionales y distritales  en términos de modificación de plazos la política sobre fechas de cierre se aplica a acciones abiertas- en desarrollo, no despues de su vencimiento. Pasa de Abierta Vencida a Abierta en desarrollo en Seguimiento de Diciembre 2015  bajo estas condiciones.  Se realiza el correspondiente cambio en plan de mejoramiento, con comentario.
21/01/2016
La acción "La profesional de Servicios Generales coordinará la conciliación del inventario durante el mes de junio de 2015" continua a la fecha pendiente, debido a que se encuentra en desarrollo el Plan Anual de Inventarios .  igualmente,  la profesional informa que en Acta de Comité de inventarios No. 4, de fecha 18/12/2015, se encuentra en borrador  y  que en la misma se acordó finalizarse durante los meses de enero y febrero de 2016, en consecuencia continúa la abierta en desarrollo esta acción.
15/03/2016: Ya se han realizado las conciliaciones  entre  Contabilidad y Almacén  con el respectivo reporte que será socializado en Comité de Inventarios, asi mismo las conciliaciones mensuales. Se cierra acción.</t>
  </si>
  <si>
    <t>12/06/2015
Memornado enviado a la Profesional de Servicios Generales
30/09/2015
Acta 30/08/2015
15/03/2016: reportes de conciliación Contabilidad y Almacén.</t>
  </si>
  <si>
    <t>12/06/2015 
Ana Omaira Tarazona Profesional Apoyo OCI
21/06/2015  30/09/2015
Ana Omaira Tarazona Profesional Apoyo OCI
02/12/2015
Diana Karina Ruiz - Jefe OCI
15/03/2016 Diana Karina Ruiz- Jefe OCI</t>
  </si>
  <si>
    <t>Se requiere   definición en el traspaso y dada de baja de elementos, tanto aquellos dependientes de la formalización de convenios (SED), como aquellos que tienen una disposición derivada del concepto técnico del área correspondiente del IDEP</t>
  </si>
  <si>
    <t>Se hicieron nuevos requerimientos al finalizar la vigencia 2014 por parte de la SED lo que obliga a realizar unos ajustes técnicos al convenio entre la SED y el IDEP.</t>
  </si>
  <si>
    <t xml:space="preserve">La profesional de Servicios Generales coordinará la realización de ajustes técnicos necesarios para el convenio según lo sugerido por la SED. </t>
  </si>
  <si>
    <t>Convenio suscrito</t>
  </si>
  <si>
    <t>P{rofesional de Servicios Generales</t>
  </si>
  <si>
    <t>Se envía memorando a la profesional de servicios generales para la realización de ajustes técnicos necesarios para el convenio según lo sugerido por la SED. 
El pasado 24 de junio de 2015 se suscribió convenio para la legalización del espacio del archivo central del IDEP, en dicho convenio la SED modificó los formatos y requerimientos para  este tipo de convenios, por lo anterior en el comité de inventarios del 24 junio se acordó que se actualizaban los documentos y se radicarían para revisión y aprobación de la Oficina Asesora Jurídica del IDEP durante julio de de 2015, para así radicarlo a la SED, esta actividad se encuentra en proceso desde el área técnica y se espera se culmine en julio de 2015.
Se solicita cambiar la fecha de finalización (firma de convenio entre entidades de permitirlo la Ley de garantías para 30 de agosto de 2015)
30-8-2015 El 10 de agosto se radicó documento final a la Oficina Asesora Jurídica (convenio y estudios previso) Rad  1635, el 20 de agosto se radicó a la SED convenio ya prefirmado Rad 677. Se estima la finalización del convenio para el  el 30 de noviembre de 2015 porque a 30 de agosto no hay respuesta de la SED sobre la suscripción del convenio.
24-11-2015 El IDEP proyectó Convenio Interadministrativo por medio del cual se legalizaba el traspaso de bienes referidos en las resoluciones Nº 147 de 2013, 71 de 2014, y 151 de 2015, proferidas por la Directora General del IDEP, en cual contó con el correspondiente estudio previo. Mediante correo electrónico del 16 de octubre del 2015 la Doctora Claudia Marcela Chávez San Miguel, Directora de Dotaciones Escolares de la SED, reenvío el oficio I-2015-51791 del 28/09/20 emitido por la Oficina de Contratos de la SED, en la cual efectúa algunas precisiones con relación al procedimiento aplicable para la legalización de los inventarios entre el IDEP y la SED, el cual reza:“…el procedimiento aplicables el previsto en el marco normativo vigente, donde se establece uno específico para que la titularidad de la propiedad de unos bienes a cargo de una entidad pública pase a otra, lo cual está reglado fundamentalmente en el literal e) del numeral 2. del artículo 2° de la Ley 1150 de 2007 y el artículo 2.2.1.2.2.4.3. del Decreto Nacional 1082 de 2015 (antes artículo 108 del Decreto Nacional 1510 de 2013). El procedimiento referido no comporta un convenio o contrato, sino finalmente un acta de entrega.
Así mismo, la Resolución 001 de 2001 del Contador General de Bogotá, D.C., con la cual se adoptó el Manual de Procedimientos Administrativos y Contables para el Manejo y Control de Bienes en los Entes Públicos del Distrito Capital, no tiene preeminencia respecto del reglamento específico para el propósito prevista arriba señalado, que corresponde a la enajenación de bienes muebles a título gratuito en virtud de lo cual el IDEP puede liberar de sus inventarios los respectivos  bienes…”
La Oficina Asesora Jurídica del IDEP, avala la viabilidad de suscribir el acta de entrega bajo el fundamento legal del literal e) numeral 2. del artículo 2° de la Ley 1150 de 2007 y el artículo 2.2.1.2.2.4.3. del Decreto Nacional 1082 de 2015.
El 11 de noviembre de 2015 el IDEP mediante radicado 900 envió acta de traspaso se inventarios y la Dirección de Dotaciones Escolaress de la SED mediante mail del informó el incio del tramite de consecución de firmas para la suscripción del acta. Se reitera la solicitu de cambio de fecha de cierre para el 31 de diciembre de 2015.
----------
31-12-2015 Se sucribió acta de traspaso de bienes servibles no utilizables entre el IDEP y la SED con lo cual se legalizó traspaso de bienes.  Cierre de la acción.</t>
  </si>
  <si>
    <t>30-8-2015: Radicado Nº 677 del 20-8-2015
24-11-2015 Radicado de envío 900
31-12-2015 Acta de traspaso</t>
  </si>
  <si>
    <t>25/05/2015
16-7-2015
30-8-2015
24-11-2015
02/12/2015
31-12-2015</t>
  </si>
  <si>
    <t xml:space="preserve">12/06/2015
Por información de la profesional de Servicios Generales se están realizando los ajustes técnicos necesarios para el convenio según lo sugerido por la SED. 
21/07/2015
El convenio al que el líder  del proceso hace referencia es al Conv.  No. 2966  de fecha 24/06/2015, suscrito con la SED  cuyo objeto  es "Anudar esfuerzos para garantizar la utilización del espacio físico -sótano de la SED, que le permita al IDEP, administrar, conservar y custodiar el archivo central del IDEP" con duración de 2 años.
El acta de comité de inventarios de fecha 24/06/2015 se encuentra en borrador-revisión, en la misma se evidencia  acuerdo  en relación con la actualización de los documentos para enviar a la revisión de la OAJ. (Anexo borrado acta)
En relación con la solicitud de cambiar la fecha de finalización,  no es posible ser cambiada por cuanto corresponde a un hallazgo de la Contraloría.
Fecha de terminación del Hallazgo 30/06/2015
30/09/2015 Acontinuación se relacionan las gestiones realizadas por la profesional del Área de Servicos Generale Lilia Amparo Correa, con el fin de lograr formalizar el convenio con la SED, cuyo objeto  "Aunar esfuerzos para garantizar el traspaso de los bienes relacionados en las resoluciones 147/2013, 71/2014 y 151/2015, expedidos por la Directora General del IDEP, que le permita a la SED la utilización de los mismos:"
1, Memorando a la Oficina Juridica Rad. 1581 29/07/2015, con el fin de  solicitar de revisión del proyecto de resolución 2015.
2. Memorando a la Oficina Jurídica Rad. 1635 10/08/2015, con el fin de remitir para revisión el proyecto del convenio interadministrativo y estudios previos con los ajustes solicitados por la SED.
3. Oficio a la Directora de Dotaciones Escolares de la SED Rad. 677 20/08/2015, remitiendo el Convenio Interadministrativo, Estudios Previos y soportes correspondientes con las correcciones solicitadas. (Lo cual permitirá la legalización del inventario entre las dos entidades).
4.Correos Institucionales entre a SED y el IDEP, de  con el fin de realizar seguimieo.
5. Oficio de la Directora de Dotaciones Escolares de la SED Rad. S-2015-123200 de fecha 8/09/2015, informando que el proyecto Interadministrativo SED-IDEP, fue remitido a la Oficina Asesora Jurídica de la SED, para lo de su competencia.
6. Correo institucional del fecha 18/09/2015 suscrito por la abogada YIRA RODRIGUEZ DIAZ de la SED, en el cual remite al IDEP, el proyecto convenio interadministrativo con algunos comentarios y ajustes a realizar por parte del IDEP.
7. Correo institucional 22/09/2015 suscrito por el Abogado EDISON BARRERO de la Oficina Juridica del IDEP, remitiendo al Subdirector Administrativo Financiero y Control Disciplinario Carlos Andrés Prieto Olarte, el proyecto del convenio interadministrativo y estudios previos debidamente ajustados de acuerdo a las observaciones por parte de la SED.
8. Correo Institucional de fecha 29/09/2015 del IDEP (Carlos Andrés Prieto Olarte) a la SED (Claudia M. Chavez Sanmiguel,) remitiendo los Estudios previos y convenio interadministrativSED-IDEP, debidamente ajustados de acuerdo a las observaciones hechas por la SED. 
02/12/2015:  Esta acción se encuentra ligada al  hallazgo de contraloría 2.3.2.2. Observación administrativa, por registrarse de manera reiterada e inadecuada los Recursos Entregados en Administración.   AUDITORÍA DE REGULARIDAD Período Auditado 2014- PAD 2015, no cerrada  en 2014, .  El cambio de fecha se realizará por  su suscripción en Plan de Mejoramiento de Contraloría  pero  de acuerdo a linemientos nacionales y distritales  en términos de modificación de plazos la política sobre fechas de cierre se aplica a acciones abiertas- en desarrollo, no despues de su vencimiento. Esta acción pasa de abierta  vencida a abierta en desarrollo bajo estas condiciones. Se realiza el correspondiente cambio en plan de mejoramiento, con comentario adjunto.
19/01/2016
El 30/11/2015, El Instituto IDEP y la Secretaria de Educación Distrital "SED" suscribieron Acta de entrega de bienes, muebles y enseres del IDEP a la SED, valorizados por cuenta contable . IDEP así:    
CUENTA CONTABLE      No. DE ELEMENTOS    V/R  HISTORICO          OBSERVACION/REGISTRO CONTABLE
511114                                                          20                     $ 4,591,744,00   Materiales y Suministros (Minipersianas Cod. 1.1.1.3 llevadas al gatos y depreciadas al 100%)
163709                                                       111                        71,159,297,56   Mue, Ense y Eq de Of. (Baja: Puestos de Traba. y Archivadores Cod. 1.2.4,.3 y  1.2.4,.4 . por v/r                                                                                                                              de $69.758.597.56 y  $1,400,700  Llevado al gasto y depreciado al 100% Cod.. 1.2.4.1.5 Sillas
163710                                                         5                          2.676.368.81  Equi. de Comun y Comp. Bajas por v/rs $2.213.354.90 y $463.013.91
163706                                                        1                         12.855.432.00  Lineas y cables de trans..Se reclasificó la cta de 580802 a 163706  y depreciada al 100%
Total general                                            137                    $ 91.282.842.37
Soportes: Resoluciones: 147/2013, 71/2014, 151/2015, conceptos técnicos , actas de verificación, inventarios consolidado en medio físico y magnético y depreciación (medio magnético) del Inventario a fecha de corte 12/1/2015, Baja de almacén No. 6 de fecha 30/11/2015. por valor de   $ 91.282.842.37. 
Igualmente se verificó los comprobantes de contabilidad y auxiliares contables (Anexos como soportes).
En consecuencia se cierra  esta acción generada en el Hallazgo. </t>
  </si>
  <si>
    <t>Memorando 
30/09/2015
-Resoluciones 147/2013, 71/2014 y 151/2015
-Proyecto de estudios previso
-Proyecto Convenio Interadministrativo
-Correos Institucionales
-Oficios y memorandos 
19/01/2016
Resoluciones, Conceptos técnicos, actas de verificación inventario, depreciación, baja de almacén (Por cuenta). Comprobantes de contabilidad y auxiliares contables</t>
  </si>
  <si>
    <t>12/06/2015 
Ana Omaira Tarazona Profesional Apoyo OCI
21/06/2015 
Ana Omaira Tarazona Profesional Apoyo OCI
30/09/2015
Ana Omaira Tarazona Profesional  OCI
02/12/2015
Diana Karina Ruiz
19/01/2016
Ana Omaira Tarazona 
Profesional OCI</t>
  </si>
  <si>
    <t>a corte 25 de mayo de 2015 existían 5 acciones de mejora en el proceso de gestión financiera. Luego de seguimiento solo se encuentra en proceso la GF-14-16, la cual atiende a un requerimiento de arquitectura en el sistema SIAFI,</t>
  </si>
  <si>
    <t>No se ha atendido el requerimiento por parte de la OAP con el proveedor del sistema, solo quedó abireta un acción según seguimiento del 25 de mayo de 2015</t>
  </si>
  <si>
    <t>El área de contabilidad realizará la solicitud de atención al ticket con la mesa de ayuda del área técnica de sistemas del IDEP.</t>
  </si>
  <si>
    <t>Seguimiento al requerimiento hecho a partir de documentos verificables ante la atención del reqerimiento en la operación del sistema</t>
  </si>
  <si>
    <t>Se revisó el TICKET generado por el área de Contabilidad
Se solicita el cambio de responsable a la oficina Asesora de planeación al ser un requerimiento al proveedor del sistema.</t>
  </si>
  <si>
    <t>Reportes del área de contabilidad al área de sistemas</t>
  </si>
  <si>
    <t>25/05/2015
16-7-2015</t>
  </si>
  <si>
    <t>12/06/2015
El análisis  de causas no corresponde a la descripción del hallazgo, en consecuencia el estado de las acciones generadas continuará  abierta. (termina el 30/06/215)
(las gestiones y actividades realizadas no corresponden a la descripción del Hallazgo)
21/07/2015
Este hallazgo hace parte de Plan de Mejoramiento por procesos, en consecuencia su estado queda cerrado.</t>
  </si>
  <si>
    <t>12/06/2015 
Ana Omaira Tarazona Profesional Apoyo OCI
21/06/2015 
Ana Omaira Tarazona Profesional Apoyo OCI</t>
  </si>
  <si>
    <t>La mayor participación en la cuenta otros activos se encuentra en la cuenta 1920 BIENES ENTREGADOS A TERCEROS con un 76%, estos bienes se mantienen en un porcentaje similar al de 2014 y están caracterizados por la entrega para cuidado y custodia de material audiovisual del IDEP al Archivo Distrital por valor de $495 millones, este material debe entrar en una fase de valoración para su traspaso definitivo a esta entidad, este valor en libros se mantendrá hasta la expedición del acta de traspaso respectiva. Deben adelantarse los trámites para realizar el traspaso definitivo al archivo de Bogotá, actividad contemplada en Comité de Inventarios y con prioridad en su gestión ya que deben depurarse rubros en el marco de implementación de las NIIF, Ley 1314 de 2009, Decreto 0302 de 2015, Resolución 414 de 2014.</t>
  </si>
  <si>
    <t>No se ha oficializado el acto administrativo para retirar los bienes de los inventarios del Idep y de esta manera quedar formalizada la transferencia realizada al archivo de Bogotá el 23 de abril de 2010.</t>
  </si>
  <si>
    <t>Expedir acto administrativo como soportre de los movimientos de almacén y de contabilidad.,</t>
  </si>
  <si>
    <t>Acto administrativo expedido.</t>
  </si>
  <si>
    <t>Carlos Germán Plazas Bonilla /
Lilia Amparo Correa Moreno</t>
  </si>
  <si>
    <t>Subdirector Administrativo, Financeiro y de Control Disciplinario /
Profesional de Servicios Generales</t>
  </si>
  <si>
    <t xml:space="preserve">20/01/2017 Mediante acto administrativo No. 174 del 18 de noviembre de  2016 se expidió la Resolución por la cual se autoriza y se formaliza la baja definitiva de los bienes que se transfirieron en la vigencia 2010 al Archivo de Bogotá y que se relacionan los inventarios del IDEP  </t>
  </si>
  <si>
    <t>Acto Administrativo 174 de 2016</t>
  </si>
  <si>
    <r>
      <rPr>
        <b/>
        <sz val="10"/>
        <color rgb="FF000000"/>
        <rFont val="Arial"/>
        <family val="2"/>
      </rPr>
      <t>04/11/2016:</t>
    </r>
    <r>
      <rPr>
        <sz val="10"/>
        <color rgb="FF000000"/>
        <rFont val="Arial"/>
        <family val="2"/>
      </rPr>
      <t xml:space="preserve"> No se reporta avance de la acción por parte del líder del proceso.
</t>
    </r>
    <r>
      <rPr>
        <b/>
        <sz val="10"/>
        <color rgb="FF000000"/>
        <rFont val="Arial"/>
        <family val="2"/>
      </rPr>
      <t>27/01/2017</t>
    </r>
    <r>
      <rPr>
        <sz val="10"/>
        <color rgb="FF000000"/>
        <rFont val="Arial"/>
        <family val="2"/>
      </rPr>
      <t>: Se cierra acción una vez verificado acto administrativo, movimiento en almacen y comprobante contable.</t>
    </r>
  </si>
  <si>
    <t>acto administrativo, movimiento en almacen y comprobante cointable.</t>
  </si>
  <si>
    <r>
      <rPr>
        <b/>
        <sz val="10"/>
        <color rgb="FF000000"/>
        <rFont val="Arial"/>
        <family val="2"/>
      </rPr>
      <t>04/11/2016.</t>
    </r>
    <r>
      <rPr>
        <sz val="10"/>
        <color rgb="FF000000"/>
        <rFont val="Arial"/>
        <family val="2"/>
      </rPr>
      <t xml:space="preserve"> Nadia Aixa PIneda Sarmiento-Contratista OCI
</t>
    </r>
    <r>
      <rPr>
        <b/>
        <sz val="10"/>
        <color rgb="FF000000"/>
        <rFont val="Arial"/>
        <family val="2"/>
      </rPr>
      <t xml:space="preserve">27/01/2017: Diana Ruiz- Jefe </t>
    </r>
    <r>
      <rPr>
        <sz val="10"/>
        <color rgb="FF000000"/>
        <rFont val="Arial"/>
        <family val="2"/>
      </rPr>
      <t>OCI</t>
    </r>
  </si>
  <si>
    <t>Con corte a 31 de abril de 2016, no se encontraba publicado el presupuesto para el año 2016, de acuerdo a los lineamientos de la ley 1712 de 2014: y su decreto reglamentario 103 de 2015.</t>
  </si>
  <si>
    <t xml:space="preserve">La publicación fue realizada fuera de la fecha establecida porque no se cuenta con un mecanismo de control y alerta para publicar la información requerida de acuerdo con la normativa aplicable. </t>
  </si>
  <si>
    <t>Publicar Prespuesto en la página web institucional siguiendo el cronograma establecido.</t>
  </si>
  <si>
    <t>Presupuesto publicado en la página web institucional.
Correo electrónico de solicitud de publicación del presupuesto.</t>
  </si>
  <si>
    <t>Carlos Germán Plazas Bonilla /
Paulo Alcides Leguizamón Vargas</t>
  </si>
  <si>
    <t>Subdirector Administrativo, Financeiro y de Control Disciplinario / Profesional Especializado Responsable de Presupuesto</t>
  </si>
  <si>
    <t xml:space="preserve">20/01/2017 A partir del tercer trimestre de 2016 se efectuó la programación en google calendar a efectos de generar alerta de reporte de envío de informes presupuestales para su publación en la página web de la entidad. Adicionalmente se hizo entrega oportuna para publicación de los informes correspondientes al tercer y cuarto trimesre de 2016 </t>
  </si>
  <si>
    <t>Informes publicados en lapagina web de la entidad</t>
  </si>
  <si>
    <r>
      <rPr>
        <b/>
        <sz val="10"/>
        <color rgb="FF000000"/>
        <rFont val="Arial"/>
        <family val="2"/>
      </rPr>
      <t>27/01/2017:</t>
    </r>
    <r>
      <rPr>
        <sz val="10"/>
        <color rgb="FF000000"/>
        <rFont val="Arial"/>
        <family val="2"/>
      </rPr>
      <t xml:space="preserve"> Se cierra acción una vez consultado el siguiente link: http://www.idep.edu.co/?q=node/38</t>
    </r>
  </si>
  <si>
    <r>
      <rPr>
        <b/>
        <sz val="10"/>
        <color rgb="FF000000"/>
        <rFont val="Arial"/>
        <family val="2"/>
      </rPr>
      <t>27/01/2017:</t>
    </r>
    <r>
      <rPr>
        <sz val="10"/>
        <color rgb="FF000000"/>
        <rFont val="Arial"/>
        <family val="2"/>
      </rPr>
      <t xml:space="preserve"> Diana Ruiz- Jefe OCI</t>
    </r>
  </si>
  <si>
    <t>Generar un mecanismo de control para publicar oportunamente por medio de la herramienta google calendar.</t>
  </si>
  <si>
    <t>Seguimiento al cumplimiento del cronograma de Google Calendar  vs fecha de publicación en la página web institucional.</t>
  </si>
  <si>
    <t>Paulo Alcides Leguizamón Vargas</t>
  </si>
  <si>
    <t xml:space="preserve">20/01/2017 se efectuó la programación en google calendar a efectos de generar alerta de reporte de envío de informes presupuestales para su publación en la página web de la entidad. </t>
  </si>
  <si>
    <t xml:space="preserve">Correo electrónico de alerta de reporte de publicación de informes presupuestales </t>
  </si>
  <si>
    <r>
      <rPr>
        <b/>
        <sz val="10"/>
        <color rgb="FF000000"/>
        <rFont val="Arial"/>
        <family val="2"/>
      </rPr>
      <t>27/01/2017</t>
    </r>
    <r>
      <rPr>
        <sz val="10"/>
        <color rgb="FF000000"/>
        <rFont val="Arial"/>
        <family val="2"/>
      </rPr>
      <t>: Se realizó revisión de alerta en Google calentar todos los 11 de cada trimestra. Se Cierra la acción.</t>
    </r>
  </si>
  <si>
    <t>Alerta Google Calendar</t>
  </si>
  <si>
    <r>
      <rPr>
        <b/>
        <sz val="10"/>
        <color rgb="FF000000"/>
        <rFont val="Arial"/>
        <family val="2"/>
      </rPr>
      <t>27/01/2017</t>
    </r>
    <r>
      <rPr>
        <sz val="10"/>
        <color rgb="FF000000"/>
        <rFont val="Arial"/>
        <family val="2"/>
      </rPr>
      <t>: Diana Ruiz- Jefe OCI</t>
    </r>
  </si>
  <si>
    <t>En los Arqueos de Caja Menor realizados a la responsable, por la Oficina de Control Interno (26 de febrero y el 2 de mayo de 2016), se evidencia que se continua presentando recibos provisionales sin legalizar dentro del periodo estimado, de acuerdo con lo señalado: 
Los recibos provisionales deben ser  "… reemplazados por el o los comprobantes definitivos y legalizados dentro de los tres (3) días hábiles siguientes al desembolso. En caso contrario la responsabilidad total de la compra recaerá sobre el funcionario que firmó el recibo provisional..."  Manual para el Manejo y Control de Cajas Menores. Res No. DDC-000001 del 12 de mayo de 2009.
.</t>
  </si>
  <si>
    <t>Demora en la legalización del funcionario que recibe los recursos, pese al seguimiento que realiza el funcionario responsable de los recursos de la caja menor.</t>
  </si>
  <si>
    <t>Enviar correo a los funcionarios del Idep con el link de consulta  en el cual pueden recordar cómo opera la caja menor, funcionamiento, requisitos de reembolso, etcétera conon el fin de un adecuado uso.
El link es: http://www.idep.edu.co/sites/default/files/15.%20IN-GF-14-02-Instructivo-de-manejo-de-caja-menor_0.pdf</t>
  </si>
  <si>
    <t xml:space="preserve">Correo electrónico </t>
  </si>
  <si>
    <t>Carlos Germán Plazas Bonilla / 
Abdonina Guevara Rodríguez</t>
  </si>
  <si>
    <t>Subdirector Administrativo, Financiero y de Control Interno Disciplinario / Responsable Del manejode la Cana menor</t>
  </si>
  <si>
    <t>20/01/2017 Se envió mediante correo electrónico el 8 de febrero de 2016 el acto administrativo de creación de la caja menor.
el 19 de julio de 2016 se envió correo electrónico socializando el instructivo para el manejo de la caja menor.
En el momento de evienciar la demora en la legalización de la caja menor por parte algun funcionario, la responsable de la caja menor procede al envío personalizado de correo electrónico solicitando la legalizacón</t>
  </si>
  <si>
    <t>Correos electrónicos</t>
  </si>
  <si>
    <r>
      <rPr>
        <b/>
        <sz val="10"/>
        <color rgb="FF000000"/>
        <rFont val="Arial"/>
        <family val="2"/>
      </rPr>
      <t>04/11/2016</t>
    </r>
    <r>
      <rPr>
        <sz val="10"/>
        <color rgb="FF000000"/>
        <rFont val="Arial"/>
        <family val="2"/>
      </rPr>
      <t xml:space="preserve">: No se reporta avance de la acción por parte del líder del proceso.
</t>
    </r>
    <r>
      <rPr>
        <b/>
        <sz val="10"/>
        <color rgb="FF000000"/>
        <rFont val="Arial"/>
        <family val="2"/>
      </rPr>
      <t>27/01/2017</t>
    </r>
    <r>
      <rPr>
        <sz val="10"/>
        <color rgb="FF000000"/>
        <rFont val="Arial"/>
        <family val="2"/>
      </rPr>
      <t>: Se cierra corrección por socialización de lineamientos del: http://www.idep.edu.co/sites/default/files/15.%20IN-GF-14-02-Instructivo-de-manejo-de-caja-menor_0.pdf</t>
    </r>
  </si>
  <si>
    <r>
      <rPr>
        <b/>
        <sz val="10"/>
        <color rgb="FF000000"/>
        <rFont val="Arial"/>
        <family val="2"/>
      </rPr>
      <t xml:space="preserve">27/01/2017: </t>
    </r>
    <r>
      <rPr>
        <sz val="10"/>
        <color rgb="FF000000"/>
        <rFont val="Arial"/>
        <family val="2"/>
      </rPr>
      <t>Diana Ruiz- Jefe OCI</t>
    </r>
  </si>
  <si>
    <t>Revisar que los recibos del  Arqueo de Caja Menor realizados a la responsable, por la Oficina de Control Interno (26 de febrero y el 2 de mayo de 2016) esten legalizados</t>
  </si>
  <si>
    <t xml:space="preserve">Vale para legalizar recibo de transporte anexo 2 </t>
  </si>
  <si>
    <t>20/01/2017 Los recibos del 26 de febrero y el 2 de mayo de 2016 se encuentran legalizados (Con cada reembolso mensual que se tramita al área de Tesorería previamente se verifica la documentación soporte dentro de la que se deben encontrar el consecutivo de recibos debidamente legalizados)</t>
  </si>
  <si>
    <t>Recibos legalizados</t>
  </si>
  <si>
    <r>
      <rPr>
        <b/>
        <sz val="10"/>
        <color rgb="FF000000"/>
        <rFont val="Arial"/>
        <family val="2"/>
      </rPr>
      <t>04/11/2016</t>
    </r>
    <r>
      <rPr>
        <sz val="10"/>
        <color rgb="FF000000"/>
        <rFont val="Arial"/>
        <family val="2"/>
      </rPr>
      <t xml:space="preserve">: No se reporta avance de la acción por parte del líder del proceso.
</t>
    </r>
    <r>
      <rPr>
        <b/>
        <sz val="10"/>
        <color rgb="FF000000"/>
        <rFont val="Arial"/>
        <family val="2"/>
      </rPr>
      <t>27/01/2017</t>
    </r>
    <r>
      <rPr>
        <sz val="10"/>
        <color rgb="FF000000"/>
        <rFont val="Arial"/>
        <family val="2"/>
      </rPr>
      <t>: Se cierra corrección  verificados recibos asociados.</t>
    </r>
  </si>
  <si>
    <r>
      <rPr>
        <b/>
        <sz val="10"/>
        <color rgb="FF000000"/>
        <rFont val="Arial"/>
        <family val="2"/>
      </rPr>
      <t xml:space="preserve">27/01/2017: </t>
    </r>
    <r>
      <rPr>
        <sz val="10"/>
        <color rgb="FF000000"/>
        <rFont val="Arial"/>
        <family val="2"/>
      </rPr>
      <t>Diana Ruiz- Jefe OCI</t>
    </r>
  </si>
  <si>
    <t>El vale para legalizar servico de transporte urbano  sólo se recibirá de 3 días consecutivos. 
Se reducirá el monto para la entrega provisonal de fondos buscando agilizar los tiempos de legalización de los mimsos.
En caso de superar los días estipulados para la legalización se realizará, en primera instancia un llamado de atención.</t>
  </si>
  <si>
    <t>Anexo 2.  vale para legalizar servicio de transporte urbano
Si el llamado de atención es verbal, se dejará constancia en Acta Reunión., si es escrito la constancia será un meorando.</t>
  </si>
  <si>
    <t xml:space="preserve">Se han venido controlando los tiempos estabecidos para la legalización de los recirsos entregados por concepto de transporte </t>
  </si>
  <si>
    <t>recibos de legalización y recibos provisionales</t>
  </si>
  <si>
    <r>
      <rPr>
        <b/>
        <sz val="10"/>
        <color rgb="FF000000"/>
        <rFont val="Arial"/>
        <family val="2"/>
      </rPr>
      <t xml:space="preserve">27/01/2017: </t>
    </r>
    <r>
      <rPr>
        <sz val="10"/>
        <color rgb="FF000000"/>
        <rFont val="Arial"/>
        <family val="2"/>
      </rPr>
      <t>Se cierra la acción, verificados los términos de legalización de vales y el diligenciamiento del formato</t>
    </r>
    <r>
      <rPr>
        <i/>
        <sz val="10"/>
        <color rgb="FF000000"/>
        <rFont val="Arial"/>
        <family val="2"/>
      </rPr>
      <t xml:space="preserve"> FT-GF-14-20 VALE PARA LEGALIZAR SERVICIO DE TRANSPORTE URBANO, </t>
    </r>
    <r>
      <rPr>
        <sz val="10"/>
        <color rgb="FF000000"/>
        <rFont val="Arial"/>
        <family val="2"/>
      </rPr>
      <t xml:space="preserve"> los cuales fueron verificados en los arqueos de caja menor realizados por la OCI</t>
    </r>
  </si>
  <si>
    <t>Soporte de Caja menor</t>
  </si>
  <si>
    <r>
      <rPr>
        <b/>
        <sz val="10"/>
        <color rgb="FF000000"/>
        <rFont val="Arial"/>
        <family val="2"/>
      </rPr>
      <t>27/01/2017</t>
    </r>
    <r>
      <rPr>
        <sz val="10"/>
        <color rgb="FF000000"/>
        <rFont val="Arial"/>
        <family val="2"/>
      </rPr>
      <t>: Alix del Pilar urtado P.</t>
    </r>
  </si>
  <si>
    <t>Las acciones derivadas de los hallazgos de Contraloría  Distrital realizada en 2015, correspondiente a los hallazgos 2.3.1.2.2, 2.3.1.3.1 y 2.3.1.3.2 no se han finalizado dentro del periodo registrado  en el Plan de Mejoramiento Suscrito con este ente de control</t>
  </si>
  <si>
    <t>No se solicitó oportunamente la  ampliación de tiempo  para la ejecución de las acciones.
Una vez ejecutadas las acciones, las evidencias de su realización no fueron remitidas inmediatamente a la OCI.</t>
  </si>
  <si>
    <t>Enviar a la OCI las evidencias de la realización de las acciones propuestas en el Plan de Mejoramiento de la Contraloría Distrital.</t>
  </si>
  <si>
    <t>Soportes Documentales enviados</t>
  </si>
  <si>
    <t>Carlos Germán Plazas Bonilla / 
Oswaldo Gómez Lozano /
Lilia Correa / 
Juan Salcedo</t>
  </si>
  <si>
    <t>Subdirector Administrativo, Financiero y de Control Interno Disciplinario / Profesional Especializado Area de Contabilidad/
Profesional Universitario de servicos Generales /
Tesorero General.</t>
  </si>
  <si>
    <r>
      <rPr>
        <b/>
        <sz val="10"/>
        <color rgb="FF000000"/>
        <rFont val="Arial"/>
        <family val="2"/>
      </rPr>
      <t>27/01/2017</t>
    </r>
    <r>
      <rPr>
        <sz val="10"/>
        <color rgb="FF000000"/>
        <rFont val="Arial"/>
        <family val="2"/>
      </rPr>
      <t xml:space="preserve">: La accion de mejora no es una acción correctiva sino una corrección ya que no ataca las causas de l hallazgo sino que subsana sus efectos. Las acciones de contraloría ya se encuentran cerradas   , pero debe generarse una acción correctiva para que esto no vuelva a presentarse. Se modifica tipo de acción a corrección y se cierra condicionalmente  sujeta a una formulación de acción correctiva parta que esta situación no vuelva a presentarse. </t>
    </r>
  </si>
  <si>
    <t>Plan de mejoramiento 2016 y seguimiento</t>
  </si>
  <si>
    <r>
      <rPr>
        <b/>
        <sz val="10"/>
        <color rgb="FF000000"/>
        <rFont val="Arial"/>
        <family val="2"/>
      </rPr>
      <t xml:space="preserve">27/01/2017: </t>
    </r>
    <r>
      <rPr>
        <sz val="10"/>
        <color rgb="FF000000"/>
        <rFont val="Arial"/>
        <family val="2"/>
      </rPr>
      <t>Diana Ruiz- Jefe OCI</t>
    </r>
  </si>
  <si>
    <t>Los informes Contables mensuales, que deben ser publicados  a más tardar el 20 de cada mes, no son publicados en forma mensual se viene realizando en forma paralela a la publicación de la información trimestral, (dentro de los diez (10) días siguientes a la presentación trimestral), lo que no corresponde a la política de operación del procedimiento PRO-GF-14-05 ANÁLISIS DE INFORMACIÓN FINANCIERA.</t>
  </si>
  <si>
    <t>El procedimiento PRO-GF-14-05 ANALISIS DE INFORMACION FINANCIERA no está alineado con lo estableciido por los organismos de vigilancia y control teniendo en cuenta que el reporte de información debe ser  remitida en forma trimestral y a que en cualquiera de los períodos que componen los cierres se pueden presentar ajustes o movimientos contables.</t>
  </si>
  <si>
    <t>Actualizar el procedimeinto PRO-GF-14-05 ANALISIS DE INFORMACION FINANCIERA  en Concordancia con los requerimientos de los organimos de vigilancia y control.</t>
  </si>
  <si>
    <t>Procedimiento actualizado PRO-GF-14-05 ANALISIS DE INFORMACION FINANCIERA</t>
  </si>
  <si>
    <t>Carlos Germán Plazas Bonilla / 
Oswaldo Gómez Lozano</t>
  </si>
  <si>
    <t>Subdirector Administrativo, Financiero y de Control Interno Disciplinario / Profesional Especializado Area de Contabilidad</t>
  </si>
  <si>
    <t>20/1/2017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t>
  </si>
  <si>
    <t>Cronograma de jecución contrato 111 de 2016.</t>
  </si>
  <si>
    <t xml:space="preserve">Maloca AulaSIG </t>
  </si>
  <si>
    <t>Del procedimiento  PRO-GF-14-11 - MANEJO DE CICLO CONTABLE, se identificaron los siguientes inobservancias de las actividades establecidas:
• La actividad No. 8 del 1. PRO-GF-14-11 - MANEJO DE CICLO CONTABLE: "Imprimir los Libros Oficiales Trimestralmente", no se realiza, en cambio se encontró que la  Técnico  Operativo de Contabilidad en su equipo de cómputo  guarda y custodia una carpeta denominada "Libros oficiales y comprobantes" tanto PRO-GF-14-11 - MANEJO DE CICLO CONTABLE de la  vigencia 2015 como  2016. 
• La Política de operación Ítem  No. 9 del PRO-GF-14-11 - MANEJO DE CICLO CONTABLE señala: "Se debe enviar mediante correo electrónico la información sobre el boletín mensual de almacén y tesorería dentro de los 10 primeros días de cada mes" y se encontró que los boletines mensuales de Almacén (Bodegas y/o Almacenes) y Tesorería (Libro Auxiliar de Bancos), no son enviados por  las áreas a contabilidad,  debido a que el sistema de información SIAFI permite bajar directamente dicha información, por lo que debe ajustarse esta actividad.</t>
  </si>
  <si>
    <t>Los Libros Oficiales se generaron oportunamente en el aplicativo SIAFI y  teniendo en cuenta la Directiva Presidencial 04 de 2012  sobre EFICIENCIA ADMINISTRATIVA Y LINEAMIENTOS DE LA POLÍTICA CERO PAPEL EN LA ADMINISTRACIÓN PÚBLICA éstgos no se imprimen en papel más los ducmentos electrónicos se conservan.
Debido a que se cuenta con una herramienta tecnólógica (SIAFI)   no se aplicó  la política de operación  establecida.</t>
  </si>
  <si>
    <t>Revisar y actualizar el procedimiento PRO-GF-14-11.</t>
  </si>
  <si>
    <t>Procedimiento GF-14-11 actualizado.</t>
  </si>
  <si>
    <t>La CARACTERIZACIÓN DE PROCESO CR-GF-14-01  versión 3 con fecha de aprobación 09/09/2014, requiere de actualización ya que se identifican  varias nombres, números de  formatos y mención de formatos no vigentes</t>
  </si>
  <si>
    <t xml:space="preserve"> La caracterización del proceso no fue revisada desde su última aprobación.</t>
  </si>
  <si>
    <t>Revisar y actualizar la  CARACTERIZACION DE PROCESO CR-GF-14-01.</t>
  </si>
  <si>
    <t>Caraterización del proceso CR-GF-14-01 actualizada.</t>
  </si>
  <si>
    <t>20/1/2017 con ocasión de la implementación del Nuevo Marco Contable Público se tiene previsto ajustar dentro del primer trimestre de 2017 la caracterizacion del proceso con el fin de alinear los requerimientos de la Contaduría General de la Nación.</t>
  </si>
  <si>
    <t>Una vez revisado el convenio No. 059 de 2015, suscrito con la Universidad Pedagógica, se encuentra informe financiero con corte 30/11/2015 (folios 587 a 592) con saldo por ejecutar de $3.544.407, igualmente a folios 593 y 594 se evidencia acta de liquidación de fecha 6 de abril de 2016, en donde se estípula que el contratista debe consignar este valor a la Tesorería Distrital y ser reportado al IDEP dicho proceso. Sin embargo a la fecha (19/05/2016) no se ha recibido dicho soporte, lo que hace que se incumpla la Política de Operación que dice "En los casos en los que el contratista deba hacer Reintegros, este tendrá como máximo 15 días hábiles para poder legalizarlos en la entidad. Caso en el cual no obtendrá el visto Bueno de Ejecución Financiera" Adicionalmente en folios 593 y 594 del expediente del convenio 059 de 2015 suscrito con la Universidad Pedagógica, en el aparte de ejecución presupuestal, se suscribe el valor a devolver por parte de la Universidad Pedagógica como un valor a favor del contratista, siendo realmente un valor sin ejecutar por parte del contratista.</t>
  </si>
  <si>
    <t>No se  cumplió totalmente la política de operación del proceso PRO-GF-14-12 REVISIÓN A
LOS INFORMES DE
EJECUCIÓN FINANCIERA DE
LOS RECURSOS
ENTREGADOS EN
ADMINISTRACIÓN</t>
  </si>
  <si>
    <t>Revisar y actualizar el procedimiento PRO-GF-14-12 REVISIÓN A
LOS INFORMES DE
EJECUCIÓN FINANCIERA DE
LOS RECURSOS
ENTREGADOS EN
ADMINISTRACIÓN</t>
  </si>
  <si>
    <t xml:space="preserve">Expedientes contractuales de los convenios </t>
  </si>
  <si>
    <t>Procedimiento PRO-GF-14-12 actualizado</t>
  </si>
  <si>
    <t>Subdirector Administrativo, Financiero y de Control Interno Disciplinario / Tesorero General</t>
  </si>
  <si>
    <t>20/01/2016 Durante el tercer trimestre de 2016, se realizaron las gestiones necesarias para la consecución de los soportes de las devoluciones de saldos a favor de la entidas efectuadas por los diferentes contratistas.  Se tomó com medida de autocontrol solo otorgar el revisado a las actas de terminación y liquidación una vez se cuente con los soportes de reintegro expedidos por la Dirección Distrital de Tesorería.</t>
  </si>
  <si>
    <t>Expedientes contractuales de contratos y convenios</t>
  </si>
  <si>
    <r>
      <rPr>
        <b/>
        <sz val="10"/>
        <color rgb="FF000000"/>
        <rFont val="Arial"/>
        <family val="2"/>
      </rPr>
      <t>27/01/2017</t>
    </r>
    <r>
      <rPr>
        <sz val="10"/>
        <color rgb="FF000000"/>
        <rFont val="Arial"/>
        <family val="2"/>
      </rPr>
      <t>: Se cierra la acción, verificado en el expediente del Convenio No. 59 de 2015 el recibo de caja correspondiente al reintegro del del valor a favor del IDEP (folio 596)</t>
    </r>
  </si>
  <si>
    <t>Expediente convenio 59 de 2015</t>
  </si>
  <si>
    <r>
      <rPr>
        <b/>
        <sz val="10"/>
        <color rgb="FF000000"/>
        <rFont val="Arial"/>
        <family val="2"/>
      </rPr>
      <t>27/01/2017</t>
    </r>
    <r>
      <rPr>
        <sz val="10"/>
        <color rgb="FF000000"/>
        <rFont val="Arial"/>
        <family val="2"/>
      </rPr>
      <t>:Alix del Pilar Hurtado P:</t>
    </r>
  </si>
  <si>
    <t>No se está dando cumplimiento a la política de operación "Tratándose de los contratos y convenios interadministrativos relacionados con el área misional del IDEP, estos informes de ejecución, los trimestrales y el final, deben ser suscritos por el (la) supervisor (a) y el (la) Subdirector (a) Académico (a)", teniendo en cuenta que en los informes finales que reposan en los expedientes contractuales de los convenios revisados, no se identifica la suscripción por parte del supervisor y del Subdirector Académico.</t>
  </si>
  <si>
    <t>Las minutas de los contratos y/o convenios que pactan la entrega de recursos en administración, no contemplan la suscripción de los informes por parte de los supervisores de los mismos, así como del supervisor académico</t>
  </si>
  <si>
    <t xml:space="preserve">Correo elctrónico </t>
  </si>
  <si>
    <t>Carlos German Plazas Bonilla /  Oswaldo Gómez Lozano</t>
  </si>
  <si>
    <t>20/01/2017 Mediante correo electrónico se efectúo la solicitud de los informes de ejecución financiera a los supervisores de contrato del IDEP del Área Académica con el fin de verificar la información soporte de la ejecución de los recursos y que los informes sean debidamente suscritos por los responsables de la preparación.</t>
  </si>
  <si>
    <t>En los expedientes contractuales revisados (Anexo 1) se identificó el incumplimiento de políticas de operación del PRO-GF-14-12 REVISIÓN A LOS INFORMES DE EJECUCIÓN FINANCIERA DE LOS RECURSOS ENTREGADOS EN ADMINISTRACIÓN así:
- No fue posible evidenciar si existieron observaciones o no, dado que no se encuentra documento formal al contratista de que se hubieren presentado observaciones a los informes financieros allí archivados y revisados por parte de Contabilidad, lo anterior en cumplimiento de la política de operación del proceso “En caso de existir observaciones a los Informes Financieros, estos deben ser informados al contratista de manera formal y dejando algún soporte que evidencie su realización”
- En los expedientes contractuales no se identifica que por parte del supervisor del convenio se informe a la Subdirección Administrativa, máximo cinco (5) días hábiles después de haber sido aceptados y suscritos los informes financieros y las actas de liquidación, sobre los saldos de dinero a favor del IDEP, y su trámite correspondiente, por lo que se recomienda socializar esta política a los supervisores de los convenios y realizar seguimiento de su cumplimiento.</t>
  </si>
  <si>
    <t>Las observaciones generadas a los informes de ejecución financiera se comunican por parte del área contable, directamente a los supervisores de los contratos y/o convenios a través del correo institucional</t>
  </si>
  <si>
    <t>Carlos German Plazas Bonilla / Oswaldo Gómez Lozano</t>
  </si>
  <si>
    <t>12/31/2016</t>
  </si>
  <si>
    <t>20/1/2017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 evaluando la pertinencia del medio por el cual se debe notificar al contratista respecto de la información contenida de la información financiera</t>
  </si>
  <si>
    <t>Se identificó que no en todas las minutas de los convenios tomados en forma selectiva (Anexo 1) se registran en forma específica la cantidad de informes financieros que se debe presentar ni las fechas en las que debe hacerse, esta situación se presenta particularmente en el convenio 53 de 2015, lo que no corresponde a lo estipulado en la actividad 1 del procedimiento Revisión a los Informes de Ejecución Financiera de los Recursos Entregados en Administración.</t>
  </si>
  <si>
    <t>Falta de aplicación de la política operación " Todos los contratos y/o convenios que sean financiados mediante recursos financieros de inversión del IDEP, deberán especificar en las clausulas del contrato el número de informes financieros a presentar y las fechas en las que debe hacerlo".</t>
  </si>
  <si>
    <t>Adelantar mesa de trabajo con la OAJ, los supervisores de la Subdirección Academica y la SAFYCD, para poder establecer la coherencia y pertinencia del procedimiento.</t>
  </si>
  <si>
    <t>Acta de reunión de la mesa de la mesa de trabajo.</t>
  </si>
  <si>
    <t>Carlos German Plazas Bonilla / 
Juan Francisco Eduardo Salcedo Reyes</t>
  </si>
  <si>
    <t>Subdirector Administrativo, Financiero y de Control Interno Disciplinario / 
Tesorero General</t>
  </si>
  <si>
    <t>20/01/2017 en el tercer trimestre de 2016 se adelantó mesa de trabajo con la OAJ donde se concertó que para la contratación de las futuras vigencias se incluirá dentro de las obligaciones el número de informes financiero a presentar.
07/04/2017 En el primer trimestre de 2017 no se ha suscrito convenios en el cual se hayan entregado recursos en administración, por ende no se evidencia la modificación de la clausula 5 que se genero como conclusión de la reunión sostenida con la OAJ.</t>
  </si>
  <si>
    <t>Continúan presentándose diferencias en las fechas de los periodos reportados en los certificados y conceptos de supervisión, formatos sin actualizar  como es el caso del Concepto de supervisión (Órdenes de pago del mes de diciembre de 2015 Nos. 471, 483, 486, 494, 498, 508, 524, 534, 538 y 548); así mismo se vuelve a identificar  que como soporte de la orden de pago, se anexen actas de ejecución que no concuerdan con el número relacionado en el memorando de autorización de pago suscrito por el supervisor del contrato. Esta situación también se identificó en el ejercicio de auditoría de Gestión Contractual, (Órdenes de pago del mes diciembre de 2015 Nos. 516 y 524).</t>
  </si>
  <si>
    <t>Los supervisores  no están aplicando los controles para evitar inongruencias en la documentación que soporta las autorizaciones de pago.</t>
  </si>
  <si>
    <t>Realizar capacitación a los supervisores de contratos  sobre las principales errores que se presentan en la documentación relacionada con el pago del contratista.</t>
  </si>
  <si>
    <t>Listado de asistencia a capacitación</t>
  </si>
  <si>
    <t>20/01/2017 el 28 de octubre de 2016 se realizó capacitación tanto a supervisores como a apoyos administrativos donde se recordó el procedimiento y los formatos a diligenciar en cada paquete de pago.
Se envío correo indicando los documentos y formatos requeridos para efectuar los pagos</t>
  </si>
  <si>
    <t>Lista de asistencia de la capacitación.
Correo electrónico</t>
  </si>
  <si>
    <r>
      <rPr>
        <b/>
        <sz val="10"/>
        <color rgb="FF000000"/>
        <rFont val="Arial"/>
        <family val="2"/>
      </rPr>
      <t>27/01/2017:</t>
    </r>
    <r>
      <rPr>
        <sz val="10"/>
        <color rgb="FF000000"/>
        <rFont val="Arial"/>
        <family val="2"/>
      </rPr>
      <t xml:space="preserve"> Se realizó verificaciónd e listado de asistencia de capacitación del 28 de octubre de 2016, en custodia del Tesorero de la Entidad. Se cierra acción.</t>
    </r>
  </si>
  <si>
    <t>Listado de aistencia</t>
  </si>
  <si>
    <r>
      <rPr>
        <b/>
        <sz val="10"/>
        <color rgb="FF000000"/>
        <rFont val="Arial"/>
        <family val="2"/>
      </rPr>
      <t>27/01/2017:</t>
    </r>
    <r>
      <rPr>
        <sz val="10"/>
        <color rgb="FF000000"/>
        <rFont val="Arial"/>
        <family val="2"/>
      </rPr>
      <t xml:space="preserve"> Diana Ruiz- Jefe OC</t>
    </r>
  </si>
  <si>
    <t>Dentro de las políticas de operación del Procedimiento PRO-GF-14-14 CAUSACIÓN ÓRDENES DE PAGOS, se enuncia que para el reconocimiento de pagos Gastos Directos mensuales y/o anuales, se tenga en cuenta el Instructivo "IN-GF-14-04 Instructivo para el pago de gastos directos", una vez revisados los formatos asociados al proceso de Gestión Financiera en Maloca AulaSIG, no se encuentra relacionado, igualmente fue revisado el listado maestro de documentos de fecha 10 de mayo de 2016 publicada y no se evidencia ese instructivo</t>
  </si>
  <si>
    <t>El formato no se encuentra el la Maloca Aula SIG .</t>
  </si>
  <si>
    <t>Revisar el Procedimiento PRO-GF-14-14 CAUSACIÓN ÓRDENES DE PAGOS para verificar la pretinencia del  Instructivo "IN-GF-14-04 Instructivo para el pago de gastos directos" y de ser necesario solicitar la creación e inclusión el el SIG</t>
  </si>
  <si>
    <t>Procedimiento revisado y actualizado</t>
  </si>
  <si>
    <t>Subdirector Administrativo, Financiero y de Control Interno Disciplinario /  Profesional Especializado Area de Contabilidad</t>
  </si>
  <si>
    <t>20/1/2017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 en este proceso se evaluará la pertinencia en cuanto al instructivo para pago de gastos directos</t>
  </si>
  <si>
    <t>Dentro de la revisión realizada a la Amortización y Provisión, se identificó que el último informe abril/2016 remitido del área del Grupo Funcional de Almacén al Grupo Funcional de Contabilidad (Boletín de Almacén), fue entregado el día11/05/2016, por fuera del  tiempo establecido (10 primeros días calendario del mes siguiente del informe). El informe de enero y febrero de 2016 no  se generó por no haber movimiento y en marzo fue entregado el día 7 de abril de 2016, sin evidencia de recibido por parte del área de contabilidad.</t>
  </si>
  <si>
    <t xml:space="preserve">Debido a que se cuenta con una herramienta tecnólógica (SIAFI)  los boletines de Almacen se generan a través del aplicativo,  estos ya no son solicitados al Area Técnica, razón por la cual los genera el Area Contable para su verificación y conciliación contable. </t>
  </si>
  <si>
    <t>Revisar y actualizar el procedimiento de Boletín de Almacén</t>
  </si>
  <si>
    <t xml:space="preserve">Procedimiento actualizado </t>
  </si>
  <si>
    <t>20/1/2017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t>
  </si>
  <si>
    <t xml:space="preserve">Del PRO-GF-14-19  Seguimiento y Conciliación de la Información Financiera, no se evidencia la realización   la  Actividad No. 7   "Informar al área involucrada y al Subdirector Administrativo, Financiero y de Control Interno  Disciplinario sobre las diferencias, recomendaciones u observaciones”. </t>
  </si>
  <si>
    <t>Debido a que del área de Contabilidad   la Técnico es la que informa mediante correo electrónico y no el Profesional Especializado como lo menciona el  procedimiento  PRO-GF-14-19  Seguimiento y Conciliación de la Información Financiera .</t>
  </si>
  <si>
    <t>Enviar por parte del Porfesional Especializado  el  infome  PRO-GF-14-19  Seguimiento y Conciliación de la Información Financiera</t>
  </si>
  <si>
    <t>20/01/2017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 se tendrá en cuenta para incluir dentro de la actividad de notificar el envió por parte de cualquiera de los funcionarios del Área Contable las observaciones pertinentes al informe de ejecución financiera</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</si>
  <si>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</si>
  <si>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</si>
  <si>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</si>
  <si>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</si>
  <si>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Carlos German Plazas Bonilla / Paulo Leguizamón</t>
  </si>
  <si>
    <t>Subdirector Administrativo, Financiero y de Control Interno Disciplinario / Profesional Especializado Responsable de Presupuesto</t>
  </si>
  <si>
    <t>20/01/2017 Se realizó la actualización del formato de acta de comité técnico de sostenibilidad en lo relacionado con la serie documental y se esta dando cumplimiento en los tiempos para su suscripción.</t>
  </si>
  <si>
    <t>Correo suscripcion acta</t>
  </si>
  <si>
    <t>Carlos German Plazas Bonilla / Juan Francisco Eduardo Salcedo Reyes</t>
  </si>
  <si>
    <t>Carlos German Plazas Bonilla / Lilia Amparo Correa Moreno</t>
  </si>
  <si>
    <t>Subdirector Administrativo, Financiero y de Control Interno Disciplinario /  Profesional de Servicos Generales</t>
  </si>
  <si>
    <t>No se realizaron las transferencias documentales programadas del proceso de Gestión Financiera de acuerdo a la Circular 002 de 2016: Cronograma de Transferencias Documentales 2016.</t>
  </si>
  <si>
    <t>El archivo de gestión de la última vigencia contable se encuentra a disposición del organismo de vigilancia y control, toda vez que es una vigencia que no ha sido auditada.</t>
  </si>
  <si>
    <t>Una vez se realice y culmine la auditoría financiera por parte de la Contraloría de Bogotá, se procederá a su transferencia al archivo general de la entidad.</t>
  </si>
  <si>
    <t>Memorando de Transferencia Docuemntal</t>
  </si>
  <si>
    <t xml:space="preserve">20/01/2017 La transferencia documental del Área Contable no se realizó segun cronograma toda vez que no se habia llevado a cabo la auditorría regular a la vigencia 2015 teniendo en cuenta que la información debía estar a disposición para la auditoría respectiva, se tiene programado tranferir documentalmente la información dentro del primer trimestre de 2017 </t>
  </si>
  <si>
    <r>
      <rPr>
        <b/>
        <sz val="10"/>
        <color rgb="FF000000"/>
        <rFont val="Arial"/>
        <family val="2"/>
      </rPr>
      <t>27/01/2017:</t>
    </r>
    <r>
      <rPr>
        <sz val="10"/>
        <color rgb="FF000000"/>
        <rFont val="Arial"/>
        <family val="2"/>
      </rPr>
      <t xml:space="preserve"> Se cierra de forma condicional atendiendo el  Concepto de revisión, evaluación y convalidación de ajustes a la tabla de retención documental del IDEP",  emitido por el Consejo Distrital de Archivo de Bogotá, radicado Idep No. 1084 del 19/09/2016,
</t>
    </r>
  </si>
  <si>
    <r>
      <rPr>
        <b/>
        <sz val="10"/>
        <color rgb="FF000000"/>
        <rFont val="Arial"/>
        <family val="2"/>
      </rPr>
      <t>27/01/2017:</t>
    </r>
    <r>
      <rPr>
        <sz val="10"/>
        <color rgb="FF000000"/>
        <rFont val="Arial"/>
        <family val="2"/>
      </rPr>
      <t xml:space="preserve"> Diana Ruiz- Jefe OC</t>
    </r>
  </si>
  <si>
    <t>SAFYCD</t>
  </si>
  <si>
    <t>Se recomienda realizar un ajuste y/o actualización de los procedimientos disciplinarios publicados en Maloca AulaSIG ya que en los procesos ordinarios revisados Procesos:  596-2015, 2095-2014, no se encuentra un abogado asignado tal como  lo especifica la actividad 2 del procedimiento: 
“Solicitar a la Oficina Asesora Jurídica la asignación de abogado para el acompañamiento al proceso. Antes de iniciar cualquier actividad en el proceso se debe contar con Abogado asignado al acompañamiento del proceso. Al azar y en equidad entre los profesionales de la Oficina Asesora Jurídica y elaborar el memorando de asignación. Término: 2 días hábiles”</t>
  </si>
  <si>
    <t>El procedimiento se encuentra actualizado a los lineamientos de la Dirección Distrital de Asuntos Disciplinarios, no obstante los anterior debido a que no existe profesional con formación en Derecho en la SAFyCD, se solicita la asignación de abogado a la Oficina Asesora Jurídica, la cual no asigna abogado para la sustanciación, pero brinda acompañamiento en el proceso.</t>
  </si>
  <si>
    <t>Ante cada inicio del disciplinario se solicita el acompañamiento por parte de la Oficina Asesora Jurídica</t>
  </si>
  <si>
    <t>Solicitude acompañamiento por parte de la Oficina Asesora Jurídica ante cada nuevo proceso disciplinario</t>
  </si>
  <si>
    <t>A la fecha no se han adelantado nuevos procesos disciplinarios
29-2-2016 para los nuevos procesos disciplinarios se han soportando los requerimientos de abogado sustanciador en el memorando emitido por la Oficina Asesora Jurídica mediante oficio Nº 596 del 18 de marzo de 2015 la Oficina Asesora Jurídica del IDEP expresa dentro de sus partes que: "... no es posible que la Oficina Asesora Jurídica sustancie en un mismo sumario a las dos instancias (primera y segunda), pues además de todas las consecuencias antes indicadas se pone en riesgo el debido proceso por falta de garantías en la objetivada del proceso y fallo, ya que en una misma área estaría conociendo de fondo la primera instancia y luego al recurrir al investigado el fallo de esta instancia, la misma área conocería de fondo la segunda instancia.”. Se solicita el cierre de la acción por improcedente, no es operante el cambio del proceso disciplinario.
30-4-2016 Se reitera lo manifiestoel 29 de febrero de 2016 
A la fecha no se han adelantado nuevos procesos disciplinarios para los procesos disciplinarios se han soportando los requerimientos de abogado sustanciador en el memorando emitido por la Oficina Asesora Jurídica mediante oficio Nº 596 del 18 de marzo de 2015 la Oficina Asesora Jurídica del IDEP expresa dentro de sus partes que: "... no es posible que la Oficina Asesora Jurídica sustancie en un mismo sumario a las dos instancias (primera y segunda), pues además de todas las consecuencias antes indicadas se pone en riesgo el debido proceso por falta de garantías en la objetivada del proceso y fallo, ya que en una misma área estaría conociendo de fondo la primera instancia y luego al recurrir al investigado el fallo de esta instancia, la misma área conocería de fondo la segunda instancia.”. Se solicita el cierre de la acción por improcedente, no es operante el cambio del proceso disciplinario. La acción es la exppresa en el campo de acción.
13-10-2016 Se solicito una revisión y actualización de los conceptos emitidos recientemente con la Oficina Asesora Jurídica en el sentido de aclarar el apoyo en los procesos disciplinario por parte de la Porfesional Especializada 222 - 03 de la Oficina Asesora Jurídica según consta en el Manual de Finciones Vigente en promera instacia. 
23/01/2017  en atención al memorando 0001665 del 01/11/2017 - Procedimiento para adelantar el Contro Interno Disiciplinario de la Jefe de Oficina Asesora Jurídica, se realizaron mesas de trabajo para realizar ajuste del Procedimiento, mediante correo electrónico de 29 de diciembre se envio a la OAP la solicitud del ajuste al procedimiento.</t>
  </si>
  <si>
    <t>Soportes documentales
29-2-2016 Cierre acción
30-4-2016 Cierre de acción
13-10-2016 Manual de Funciones vigente y concepto definitivo por parte de la Oficina Asesor Jurídica
23/01/2017 memorando No. 1665 del 04/11/2016 y correo electrónico del 29/12/2016</t>
  </si>
  <si>
    <t>24/11/2015
29-2-2016
30-4-2016</t>
  </si>
  <si>
    <r>
      <rPr>
        <b/>
        <sz val="10"/>
        <color rgb="FF000000"/>
        <rFont val="Arial"/>
        <family val="2"/>
      </rPr>
      <t>27/01/2016:</t>
    </r>
    <r>
      <rPr>
        <sz val="10"/>
        <color rgb="FF000000"/>
        <rFont val="Arial"/>
        <family val="2"/>
      </rPr>
      <t xml:space="preserve">  Se recomienda reformular la acción planteada, dado que la observación hace referencia a  "... realizar un ajuste y/o actualización de los procedimientos disciplinarios publicados en Maloca AulaSIG".  
</t>
    </r>
    <r>
      <rPr>
        <b/>
        <sz val="10"/>
        <color rgb="FF000000"/>
        <rFont val="Arial"/>
        <family val="2"/>
      </rPr>
      <t>19/05/2016:</t>
    </r>
    <r>
      <rPr>
        <sz val="10"/>
        <color rgb="FF000000"/>
        <rFont val="Arial"/>
        <family val="2"/>
      </rPr>
      <t xml:space="preserve"> Se requiere reformulacion de la acción
</t>
    </r>
    <r>
      <rPr>
        <b/>
        <sz val="10"/>
        <color rgb="FF000000"/>
        <rFont val="Arial"/>
        <family val="2"/>
      </rPr>
      <t>29/07/2016:</t>
    </r>
    <r>
      <rPr>
        <sz val="10"/>
        <color rgb="FF000000"/>
        <rFont val="Arial"/>
        <family val="2"/>
      </rPr>
      <t xml:space="preserve"> Se reitera la reformulación de la acción.
</t>
    </r>
    <r>
      <rPr>
        <b/>
        <sz val="10"/>
        <color rgb="FF000000"/>
        <rFont val="Arial"/>
        <family val="2"/>
      </rPr>
      <t>03/11/2016:</t>
    </r>
    <r>
      <rPr>
        <sz val="10"/>
        <color rgb="FF000000"/>
        <rFont val="Arial"/>
        <family val="2"/>
      </rPr>
      <t xml:space="preserve"> Esta acción continúa abierta, no se ha realizado el ajuste a los procedimientos ni se ha formulado una nueva acción que responda a la observación realizada incialmente.
</t>
    </r>
    <r>
      <rPr>
        <b/>
        <sz val="10"/>
        <color rgb="FF000000"/>
        <rFont val="Arial"/>
        <family val="2"/>
      </rPr>
      <t>26/01/2017:</t>
    </r>
    <r>
      <rPr>
        <sz val="10"/>
        <color rgb="FF000000"/>
        <rFont val="Arial"/>
        <family val="2"/>
      </rPr>
      <t xml:space="preserve"> Revisado el espacio de Maloca AulaSIG, no existe evidencia aún de la actualización del procedimiento, sin embargo se da cierre condicional a esta acción, ya que se encuentra aboradada desde la No Conformidad # 1 de la Auditoría realizada en la vigencia 2016.</t>
    </r>
  </si>
  <si>
    <r>
      <rPr>
        <b/>
        <sz val="10"/>
        <color rgb="FF000000"/>
        <rFont val="Arial"/>
        <family val="2"/>
      </rPr>
      <t>27/01/2016</t>
    </r>
    <r>
      <rPr>
        <sz val="10"/>
        <color rgb="FF000000"/>
        <rFont val="Arial"/>
        <family val="2"/>
      </rPr>
      <t>: Alix del Pilar Hurtado P.</t>
    </r>
    <r>
      <rPr>
        <b/>
        <sz val="10"/>
        <color rgb="FF000000"/>
        <rFont val="Arial"/>
        <family val="2"/>
      </rPr>
      <t>19/05/2016:</t>
    </r>
    <r>
      <rPr>
        <sz val="10"/>
        <color rgb="FF000000"/>
        <rFont val="Arial"/>
        <family val="2"/>
      </rPr>
      <t xml:space="preserve"> Diana Ruiz
</t>
    </r>
    <r>
      <rPr>
        <b/>
        <sz val="10"/>
        <color rgb="FF000000"/>
        <rFont val="Arial"/>
        <family val="2"/>
      </rPr>
      <t>29/07/2016:</t>
    </r>
    <r>
      <rPr>
        <sz val="10"/>
        <color rgb="FF000000"/>
        <rFont val="Arial"/>
        <family val="2"/>
      </rPr>
      <t xml:space="preserve"> Diana Ruiz- Jefe OCI
</t>
    </r>
    <r>
      <rPr>
        <b/>
        <sz val="10"/>
        <color rgb="FF000000"/>
        <rFont val="Arial"/>
        <family val="2"/>
      </rPr>
      <t>03/11/2016:</t>
    </r>
    <r>
      <rPr>
        <sz val="10"/>
        <color rgb="FF000000"/>
        <rFont val="Arial"/>
        <family val="2"/>
      </rPr>
      <t xml:space="preserve"> Nadia Aixa Pineda Sarmiento-Contratista OCI
</t>
    </r>
    <r>
      <rPr>
        <b/>
        <sz val="10"/>
        <color rgb="FF000000"/>
        <rFont val="Arial"/>
        <family val="2"/>
      </rPr>
      <t>26/01/2017:</t>
    </r>
    <r>
      <rPr>
        <sz val="10"/>
        <color rgb="FF000000"/>
        <rFont val="Arial"/>
        <family val="2"/>
      </rPr>
      <t xml:space="preserve"> Nadia Aixa Pineda Sarmiento-Contratista OCI</t>
    </r>
  </si>
  <si>
    <t>Se recomienda establecer controles sobre los tiempos asignados a la actividad 1 y 2 del procedimiento CONTROL DISCIPLINARIO ORDINARIO ya que en los procesos revisados se encuentran tiempos mayores a los indicados en el procedimiento.
Procesos: 596-2015, 2095-2014 y 2091-2014</t>
  </si>
  <si>
    <t>Las diferencias de fechas radican entre el aplicativo de la Alcadía Mayor y los expedientes de cada caso por deficiencias tanto de la plataforma como del diligenciamiento de la información en la misma por parte del operador.</t>
  </si>
  <si>
    <t>Diligenciamiento en paralelo entre el aplicativo y los documentos soportes necesarios en los expedientes disciplinarios para nuevos procesos disciplinarios</t>
  </si>
  <si>
    <t>Expedientes disciplinarios y aplicativo</t>
  </si>
  <si>
    <t>A la fecha no se han adelantado nuevos procesos disciplinarios
29-2-2016 a la fecha de la evaluación y seguimiento se tiene actualizados en paralelo el aplicativo y el expediente disciplinario
30-4-2016 Se reitera lo manifiesto de cierre de la acción. La acción es:Diligenciamiento en paralelo. 
13-10-2016 Se solicito una revisión y actualización de los conceptos emitidos recientemente con la Oficina Asesora Jurídica en el sentido de aclarar el apoyo en los procesos disciplinario por parte de la Porfesional Especializada 222 - 03 de la Oficina Asesora Jurídica según consta en el Manual de Finciones Vigente en promera instacia, una vez se cuente con concepto de apoyo en primera instancia se realizá el ajuste.
23/01/2017  en atención al memorando 0001665 del 01/11/2017 - Prodedimiento para adelantar el Contro Interno Disiciplinario de la Jefe de Oficina Asesora Jurídica, se realizaron mesas de trabajo para realizar ajuste del Procedimiento, mediante correo electrónico de 29 de diciembre se envio a la OAP la solicitud del ajuste al procedimiento.</t>
  </si>
  <si>
    <t>Soportes documentales
29-2-2016 Cierre acción
30-4-2016 Cierre de acción
13-10-2016 Concepto por parte de la Oficina Asesora Jurídica
23/01/2017 Memorando NO. 1665 del 4/11/2016 y correo electrónico del 29/12/2016</t>
  </si>
  <si>
    <t>24/11/2015
29-2-2016
30-4-2016
13-10-2016</t>
  </si>
  <si>
    <r>
      <rPr>
        <b/>
        <sz val="10"/>
        <color rgb="FF000000"/>
        <rFont val="Arial"/>
        <family val="2"/>
      </rPr>
      <t>27/01/2016:</t>
    </r>
    <r>
      <rPr>
        <sz val="10"/>
        <color rgb="FF000000"/>
        <rFont val="Arial"/>
        <family val="2"/>
      </rPr>
      <t xml:space="preserve">  Se recomiende reformular la acción planteada, dado que la observación hace referencia a  "... establecer controles sobre los tiempos asignados a la actividad 1 y 2 del procedimiento CONTROL DISCIPLINARIO ORDINARIO".  
</t>
    </r>
    <r>
      <rPr>
        <b/>
        <sz val="10"/>
        <color rgb="FF000000"/>
        <rFont val="Arial"/>
        <family val="2"/>
      </rPr>
      <t>19/05/2016:</t>
    </r>
    <r>
      <rPr>
        <sz val="10"/>
        <color rgb="FF000000"/>
        <rFont val="Arial"/>
        <family val="2"/>
      </rPr>
      <t xml:space="preserve"> Se requiere reformulacion de la acción
29/07/2016: Se reitera la reformulación de la acción.
</t>
    </r>
    <r>
      <rPr>
        <b/>
        <sz val="10"/>
        <color rgb="FF000000"/>
        <rFont val="Arial"/>
        <family val="2"/>
      </rPr>
      <t>03/11/2016:</t>
    </r>
    <r>
      <rPr>
        <sz val="10"/>
        <color rgb="FF000000"/>
        <rFont val="Arial"/>
        <family val="2"/>
      </rPr>
      <t xml:space="preserve"> Esta acción continúa abierta, no se ha realizado el ajuste a los procedimientos ni se ha formulado una nueva acción que responda a la observación realizada incialmente.
</t>
    </r>
    <r>
      <rPr>
        <b/>
        <sz val="10"/>
        <color rgb="FF000000"/>
        <rFont val="Arial"/>
        <family val="2"/>
      </rPr>
      <t>26/01/2017:</t>
    </r>
    <r>
      <rPr>
        <sz val="10"/>
        <color rgb="FF000000"/>
        <rFont val="Arial"/>
        <family val="2"/>
      </rPr>
      <t xml:space="preserve"> Revisado el espacio de Maloca AulaSIG, no existe evidencia aún de la actualización del procedimiento, sin embargo se da cierre condicional a esta acción, ya que se encuentra aboradada desde la No Conformidad # 3 de la Auditoría realizada en la vigencia 2016.</t>
    </r>
  </si>
  <si>
    <r>
      <rPr>
        <b/>
        <sz val="10"/>
        <color rgb="FF000000"/>
        <rFont val="Arial"/>
        <family val="2"/>
      </rPr>
      <t xml:space="preserve">27/01/2016: </t>
    </r>
    <r>
      <rPr>
        <sz val="10"/>
        <color rgb="FF000000"/>
        <rFont val="Arial"/>
        <family val="2"/>
      </rPr>
      <t xml:space="preserve">Alix del Pilar Hurtado P.
</t>
    </r>
    <r>
      <rPr>
        <b/>
        <sz val="10"/>
        <color rgb="FF000000"/>
        <rFont val="Arial"/>
        <family val="2"/>
      </rPr>
      <t>19/05/2016:</t>
    </r>
    <r>
      <rPr>
        <sz val="10"/>
        <color rgb="FF000000"/>
        <rFont val="Arial"/>
        <family val="2"/>
      </rPr>
      <t xml:space="preserve"> Diana Ruiz
Diana Ruiz- Jefe OCI
</t>
    </r>
    <r>
      <rPr>
        <b/>
        <sz val="10"/>
        <color rgb="FF000000"/>
        <rFont val="Arial"/>
        <family val="2"/>
      </rPr>
      <t>03/11/2016:</t>
    </r>
    <r>
      <rPr>
        <sz val="10"/>
        <color rgb="FF000000"/>
        <rFont val="Arial"/>
        <family val="2"/>
      </rPr>
      <t xml:space="preserve"> Nadia Aixa Pineda Sarmiento-Contratista OCI
</t>
    </r>
    <r>
      <rPr>
        <b/>
        <sz val="10"/>
        <color rgb="FF000000"/>
        <rFont val="Arial"/>
        <family val="2"/>
      </rPr>
      <t>26/01/2017:</t>
    </r>
    <r>
      <rPr>
        <sz val="10"/>
        <color rgb="FF000000"/>
        <rFont val="Arial"/>
        <family val="2"/>
      </rPr>
      <t xml:space="preserve"> Nadia Aixa Pineda Sarmiento-Contratista OCI</t>
    </r>
  </si>
  <si>
    <t>No se identificaron los ajustes sobre actualización de los procedimientos
disciplinarios publicados en Maloca Aula SIG, esta observación fue realizada en el
Informe de Auditoría del proceso de la vigencia 2015 y se reitera para el presente informe, ya que en los procesos ordinarios revisados Procesos: 596-2015, 2095- 2014, no se encuentra un abogado asignado tal como lo especifica la actividad 2 del procedimiento.</t>
  </si>
  <si>
    <t>Existían conceptos e interpretaciones jurídicos diferentes emitidos por la OAJ del Idep en vigencias anteriores.</t>
  </si>
  <si>
    <t>Ajustar los procedimientos de Control Interno Disciplinario de acuerdo con el concepto emitido por la  OAJ del Idep  radicado con el número 1665 del 04/11/2016.</t>
  </si>
  <si>
    <t>Procedimientos de Control Interno Disciplinario Ajustado</t>
  </si>
  <si>
    <t>Carlos Germán Plazas Bonilla</t>
  </si>
  <si>
    <t>05/11/20196</t>
  </si>
  <si>
    <t>4/11/2016 y correo electrónico del 29/12/2016</t>
  </si>
  <si>
    <t>No se realizó el ajuste del indicador del proceso de Control Interno Disciplinario
frente a la necesidad de expresarlo en términos de la oportunidad o cumplimiento de términos procesales, tal como lo expresa el objetivo del mismo “Establecer la idoneidad y oportunidad de los procesos disciplinarios por parte de la entidad”, ya que actualmente el indicador propuesto no refleja el cumplimiento del objetivo planteado:
Porcentaje de actos administrativos revisados= Actos administrativos revisados / Actos administrativos proferidos.
Una vez revisada la ficha técnica del indicador se evidencia que las variables del indicador para la medición del Primer trimestre no coinciden con lo expresado en el análisis y en la realidad de los datos obtenidos para este periodo de tiempo.</t>
  </si>
  <si>
    <t>No se formuló Plan de Mejoramiento frente a la recomendación dada en la Auditoría 2015 sobre el ajuste del indicador.</t>
  </si>
  <si>
    <t>Ajustar  el indicador del  procedimiento de Control Interno Disciplinario en porcentaje de cumplimiento de términos procesales en los expedientes Disciplinarios</t>
  </si>
  <si>
    <t>Indicador del  procedimiento de Control Interno Disciplinario ajustado</t>
  </si>
  <si>
    <t>No se han establecido los controles sobre los tiempos asignados a la actividad 1 y 2 del procedimiento CONTROL DISCIPLINARIO ORDINARIO, debido a que en los procesos revisados se encuentran tiempos mayores a los indicados en el procedimiento. Por otra parte, no se ha establecido la fecha en la que se debe actualizar el Sistema de Información Disciplinario del Distrito Capital frente a las últimas actuaciones registradas en el expediente físico del proceso. Procesos: 596-2015, 2095-2014, 2091-2014. Procesos: 000022 de 2015 y 000021 de 2015.</t>
  </si>
  <si>
    <t>Ajustar los procedimientos de Control Interno Disciplinario de acuerdo con el concepto emitido por la  OAJ del Idep  radicado con el número 1665 del 04/11/2016</t>
  </si>
  <si>
    <t>Fortalecer el diseño de estrategias para promover las actividades de Autocontrol en la gestión por procesos del IDEP, particularmente con enfoque preventivo.</t>
  </si>
  <si>
    <t>La mayoria de acciones se derivan de fuente auditorías internas donde se detectan no conformidades reales, las otras fuentes no se evidencian.
El enfasis de auditorías internas  es correctivo.
Se realizan pocos ejercicios de autocontrol por parte de líderes y equipos de trabajo.</t>
  </si>
  <si>
    <t>Fortalecer el mecanismo de generación de alertas preventivas e  informativas    de acuerdo a las necesidades de proceso  identificadas  en las diferentes instancias y vinculando su formulación a plan de mejoramiento cuando aplique.</t>
  </si>
  <si>
    <t>Alertas emitidas de acuerdo a IN-ESE-16-01 Instructivos para el tratamiento de alertas en la gestión de procesos</t>
  </si>
  <si>
    <t>Equipo OCI</t>
  </si>
  <si>
    <t>19/01/2017
17/04/2017</t>
  </si>
  <si>
    <t>Formular acciones de mejora a partir de las alertas emitidas por la OCI   de acuerdo al IN-ESE-16-01 Instructivos para el tratamiento de alertas en la gestión de procesos</t>
  </si>
  <si>
    <t>Acciones de mejora en Plan de Mejoramiento</t>
  </si>
  <si>
    <t>Líderes de proceso</t>
  </si>
  <si>
    <t>Fortalecer la divulgación de los resultados de las auditorías con el líder del proceso y los referentes técnicos de los procesos auditados</t>
  </si>
  <si>
    <t>Los líderes de proceso no despliegan los resultados de auditorías  en la totalidad de sus equipos
Se socializan  los resultados de auditoría  unicamente a líderes de proceso y algunos referentes
Se publica en medios establecidos y se requiere notificación sobre esta publicación  a todos los niveles del IDEP</t>
  </si>
  <si>
    <t>Notificar mediante alertas informativas la publicación del informe final de auditoría e incluirlo como política de operación en el procedimiento de Auditorías.</t>
  </si>
  <si>
    <t>Alertas emitidas y Procedimiento de Auditorías Actualizado.</t>
  </si>
  <si>
    <t>Alertas informativas No. 14 y 16, enviadas por correo electrónico
17/04/2017: Alerta Informativa No. 3 del 23/01/2017 enviada por correo electrónico a los funcionarios y contratistas del IDEP</t>
  </si>
  <si>
    <t>19/01/2017
17/01/2017</t>
  </si>
  <si>
    <t>Socializar el informe preliminar y final al equipo auditado mediante correo electrónico , promoviendo la participación de estos en  el pronununciamiento cuando  aplique y suscripción del plan de mejoramiento.</t>
  </si>
  <si>
    <t>Correo electrónico  y alerta emitida informe final</t>
  </si>
  <si>
    <t xml:space="preserve">Correos electrónicos a líderes y referentes de los proceso auditados
17/04/2017: Correos electrónicos y alerta informativa No. 3 </t>
  </si>
  <si>
    <t>Realizar mesas de trabajo donde se socialicen resultados de auditorías internas, externas u otros  ejercicios de evaluación independiente y trabajar como equipo las acciones de mejora  requeridas.</t>
  </si>
  <si>
    <t>Plan de mejoramiento suscrito y hoja de trabajo  de levantamiento del mismo.</t>
  </si>
  <si>
    <t>Papeles de trabajo, Respuesta al informe final de audoria de Regularidad y Plan de Mejoramiento suscrito
17/04/2017: 1) Acta No. 3 del 31/03/2017 que se encuentra en el expediente de Auditorias por procesos - Gestión Contractual; 2) Informe de auditoria del proceso de gestión de recursos físicos</t>
  </si>
  <si>
    <t>El reporte de información por parte de los referentes técnicos se realiza en los tiempos establecidos por el equipo de la Oficina Asesora de Planeación. La consolidación y presentación final de la información la realiza el Profesional de la OAP, revisando que se haya reportado correctamenteel avance de las actividades programadas. El seguimiento del POA con corte al primer trimestre de 2016 es publicado en los 8 días siguientes a la publicación del informe de gestión del mismo periodo.
12 de octubre de 2016: La jefe de la OAP solicito al profesional que consolida el Plan Operativo Anual que revise en el seguimiento reportado por los lideres del proceso, la armonización entre indicadores, POA e informe de Gestión. Esto se verá reflejado en la publicación del tercer trimestre del POA,a realizar en el mes de octubre de 2016
Se solicita cierre de la acción teniendo en cuenta las acciones planteadas, como resultado de la auditoria al proceso DIP 2016, en el hallazgo nùmero 16 del presente plan de mejoramiento, toda vez que éstas permitirán eliminar la causa del hallazgo: "Se recomienda realizar un ejercicio de validación y unificación de resultados de POAS frente a los resultados  del  informe de gestión,  donde los reportes de un instrumento alimenten el otro y se realice una única actividad de seguimiento y medición de logros y metas del Instituto."
20/01/2016
Se elaboró un cronograma para las entregas de los reportes y seguimientos a las herramientas de planeación, el cual se comunicó mediante memorando No. 1564 del 12 de cotubre de 2016 a los líderes de proceso. La OAP hace seguimiento al cumplimiento de estas fechas. Adicionalmente, se envían correos electrónicos solicitando la información, previo al vencimiento. 
Una vez recibida la información por parte de los líderes de proceso en las diferentes herramientas de planeación con corte al tercer trimestre del 2016, la OAP designó un profesional de apoyo que realizó la verificación de la consistencia de la información de los procesos misionales, gestión jurídica y contractual, evaluación y seguimiento previo a la publicación del informe de gestión. En este proceso de revisión se detectaron inconsistencias en la información reportada, la cual fue comunicada a los líderes de los procesos con el fin de realizar los respectivos ajustes, los cuales se realizaron oportunamente. 
Para los procesos liderados por el Subdirector de la SAFyCD, en el marco de la asesoría metodológica para la formulación del plan de mejoramiento del proceso de Gestión Financiera, brindada a la SAFyCD, la OAP reiteró la importancia de la consistencia de la información que se genere desde las áreas e indicó la necesidad de hacer revisión previa antes de su entrega, para lo cual la SAFy CD designó un profesional de la misma área.  
En concordancia con los acuerdos internos de gestión, la OAP recibió la información y consolidó el Informe de Gestión del tercer trimestre y publicó. 06 de abril de 2017: se modificó el instructivo In--DIP-02-01I"nstructivo paara modificar el informe de Gestión" y se cambió la presentación del mismo de trimestral a semestral, por lo que el siguiente informe se presentará e con corte 30 de junio de 2017.</t>
  </si>
  <si>
    <t>Drive - POA I trimestre 2016 IDEP
Maloca Aula SIG12 de octubre de 2016 FT-MIC-03-03 suscrito a 30 de septiembre de 2016</t>
  </si>
  <si>
    <r>
      <t xml:space="preserve">Los POAS se entregan hasta  mes y medio despues de  cierre del periodo a medir esto e presentó en  todos los periodos de medicion. Continua abierto.
10/06/2015: No se acepta solicitud de cierre condicional, debido a que ya fue incluída por el Jefe de Planeación, se debe recordar que las observaciones son un llamado de alerta para una situación que tal vez podría subsanarse con relativa facilidad, aunque, de persistir, podría derivar en una falla importante en un requisito de la norma en futuras auditorías, o los riesgos para la calidad que pueden convertirse en no conformidades futuras .Se siguen presentando POAS por fuera del tiempo establecido (Primer trimestre de 2015). Continua abierta.
</t>
    </r>
    <r>
      <rPr>
        <b/>
        <sz val="9"/>
        <color rgb="FF000000"/>
        <rFont val="Arial"/>
        <family val="2"/>
      </rPr>
      <t>31/07/2015</t>
    </r>
    <r>
      <rPr>
        <sz val="9"/>
        <color rgb="FF000000"/>
        <rFont val="Arial"/>
        <family val="2"/>
      </rPr>
      <t xml:space="preserve">:  La metodología de ajusted e POA se encuentra en desarrollo y continua con el estado revisado el 10 d ejunio de 2015, continúa abierta.
</t>
    </r>
    <r>
      <rPr>
        <b/>
        <sz val="9"/>
        <color rgb="FF000000"/>
        <rFont val="Arial"/>
        <family val="2"/>
      </rPr>
      <t>30/09/2015</t>
    </r>
    <r>
      <rPr>
        <sz val="9"/>
        <color rgb="FF000000"/>
        <rFont val="Arial"/>
        <family val="2"/>
      </rPr>
      <t xml:space="preserve">: La metodología de ajusted e POA se encuentra en desarrollo y continua con el estado, revisado el 30 de Septiembre de 2015, continúa abierta.
</t>
    </r>
    <r>
      <rPr>
        <b/>
        <sz val="9"/>
        <color rgb="FF000000"/>
        <rFont val="Arial"/>
        <family val="2"/>
      </rPr>
      <t>02/12/2015:</t>
    </r>
    <r>
      <rPr>
        <sz val="9"/>
        <color rgb="FF000000"/>
        <rFont val="Arial"/>
        <family val="2"/>
      </rPr>
      <t xml:space="preserve"> El informe de gestión  de tercer trimestre de 2015 fue formalizado la última semana de noviembre, por lo que no se estan cumpliendo con los tiempos establecidos por la acción.
</t>
    </r>
    <r>
      <rPr>
        <b/>
        <sz val="9"/>
        <color rgb="FF000000"/>
        <rFont val="Arial"/>
        <family val="2"/>
      </rPr>
      <t>15/03/2016</t>
    </r>
    <r>
      <rPr>
        <sz val="9"/>
        <color rgb="FF000000"/>
        <rFont val="Arial"/>
        <family val="2"/>
      </rPr>
      <t xml:space="preserve">: El informe de gestión fue publicado en términos de ley, se revisará  reporte de primer trimestre para verificar sostenibilidad en el cumplimiento por lo que hasta ese periodo continuará abierta.
</t>
    </r>
    <r>
      <rPr>
        <b/>
        <sz val="9"/>
        <color rgb="FF000000"/>
        <rFont val="Arial"/>
        <family val="2"/>
      </rPr>
      <t xml:space="preserve">15/05/2016: </t>
    </r>
    <r>
      <rPr>
        <sz val="9"/>
        <color rgb="FF000000"/>
        <rFont val="Arial"/>
        <family val="2"/>
      </rPr>
      <t xml:space="preserve"> El informe de gestión,  POA, PMR, Segplan ha venido regularizando su información entre sí, por lo que se encuentra mayor congruencia, los tiempos de publicación han disminuido pero se insta a seguirlos disminuyendo en atención a las políticas de los procedimientos, particularmente frente a la consolidación del POA .15/05/2016:  Se deben ajustar  los tiempos de publicación, ya que la politica de POA menciona su recoleción 10 días calendario del mes siguiente y su publicación se realiza  hasta 25 dias después. Continua abierta.
</t>
    </r>
    <r>
      <rPr>
        <b/>
        <sz val="9"/>
        <color rgb="FF000000"/>
        <rFont val="Arial"/>
        <family val="2"/>
      </rPr>
      <t>29/07/2016</t>
    </r>
    <r>
      <rPr>
        <sz val="9"/>
        <color rgb="FF000000"/>
        <rFont val="Arial"/>
        <family val="2"/>
      </rPr>
      <t xml:space="preserve">- Diana Karina Jefe OCI
</t>
    </r>
    <r>
      <rPr>
        <b/>
        <sz val="9"/>
        <color rgb="FF000000"/>
        <rFont val="Arial"/>
        <family val="2"/>
      </rPr>
      <t>5/11/2016</t>
    </r>
    <r>
      <rPr>
        <sz val="9"/>
        <color rgb="FF000000"/>
        <rFont val="Arial"/>
        <family val="2"/>
      </rPr>
      <t xml:space="preserve">: Se sigue presentando la publicación tardía de publicación de POA, una vez revisada la publicación de poa tercer trimestre 2016. Hasta tanto no se repita la situación presentada este hallazgo esta no puede ser cerrada. El proceso de talento humano presenta diferencias entre POA e informe de Gestión y asi mismo se registran diferencias entre los indicadores de proceso, informe de gestión y poa.Continua abierta.
</t>
    </r>
    <r>
      <rPr>
        <b/>
        <sz val="9"/>
        <color rgb="FF000000"/>
        <rFont val="Arial"/>
        <family val="2"/>
      </rPr>
      <t>27/01/2017</t>
    </r>
    <r>
      <rPr>
        <sz val="9"/>
        <color rgb="FF000000"/>
        <rFont val="Arial"/>
        <family val="2"/>
      </rPr>
      <t>: Dado que para el tercer trimestre se presentaban diferencias, esta acción se verifícará  para Informe ed Gestión consolidado 2017 junto con el POA que no se encuentra publicado a la fecha.Continua abierta</t>
    </r>
  </si>
  <si>
    <r>
      <t xml:space="preserve">Diana Karina Ruiz- Jefe OCI
</t>
    </r>
    <r>
      <rPr>
        <b/>
        <sz val="10"/>
        <color rgb="FF000000"/>
        <rFont val="Arial"/>
        <family val="2"/>
      </rPr>
      <t>30/09/2015</t>
    </r>
    <r>
      <rPr>
        <sz val="10"/>
        <color rgb="FF000000"/>
        <rFont val="Arial"/>
        <family val="2"/>
      </rPr>
      <t xml:space="preserve">: Diana Karina Ruiz- Jefe OCI
</t>
    </r>
    <r>
      <rPr>
        <b/>
        <sz val="10"/>
        <color rgb="FF000000"/>
        <rFont val="Arial"/>
        <family val="2"/>
      </rPr>
      <t>02/12/2015</t>
    </r>
    <r>
      <rPr>
        <sz val="10"/>
        <color rgb="FF000000"/>
        <rFont val="Arial"/>
        <family val="2"/>
      </rPr>
      <t xml:space="preserve">: Diana Karina Ruiz- Jefe OCI
</t>
    </r>
    <r>
      <rPr>
        <b/>
        <sz val="10"/>
        <color rgb="FF000000"/>
        <rFont val="Arial"/>
        <family val="2"/>
      </rPr>
      <t>15/03/2016</t>
    </r>
    <r>
      <rPr>
        <sz val="10"/>
        <color rgb="FF000000"/>
        <rFont val="Arial"/>
        <family val="2"/>
      </rPr>
      <t xml:space="preserve">: Diana Karina Ruiz- jefe OCI
</t>
    </r>
    <r>
      <rPr>
        <b/>
        <sz val="10"/>
        <color rgb="FF000000"/>
        <rFont val="Arial"/>
        <family val="2"/>
      </rPr>
      <t>29/07/2016-</t>
    </r>
    <r>
      <rPr>
        <sz val="10"/>
        <color rgb="FF000000"/>
        <rFont val="Arial"/>
        <family val="2"/>
      </rPr>
      <t xml:space="preserve"> Diana Karina Jefe OCI
</t>
    </r>
    <r>
      <rPr>
        <b/>
        <sz val="10"/>
        <color rgb="FF000000"/>
        <rFont val="Arial"/>
        <family val="2"/>
      </rPr>
      <t>25/01/2017</t>
    </r>
    <r>
      <rPr>
        <sz val="10"/>
        <color rgb="FF000000"/>
        <rFont val="Arial"/>
        <family val="2"/>
      </rPr>
      <t>: Diana Karina Jefe OCI</t>
    </r>
  </si>
  <si>
    <r>
      <t>Se realiza la consolidación del documento seguimiento a PEDI con corte a 31 de diciembre y se envía al Jefe encargado de la Oficina Asesora de Planeación para que realice la socializacion de las dos vigencias anteriores en comité directivo. El resultado de la actividad será reportado en el siguiente seguimiento al Plan de Mejoramiento.</t>
    </r>
    <r>
      <rPr>
        <sz val="9"/>
        <rFont val="Calibri"/>
        <family val="2"/>
      </rPr>
      <t>12 de octubre de 2016</t>
    </r>
    <r>
      <rPr>
        <sz val="9"/>
        <color rgb="FF000000"/>
        <rFont val="Calibri"/>
        <family val="2"/>
      </rPr>
      <t>:En la Página Web del IDEP, en el link de transparencia Aula Maloca SIG, fueron publicadas la matriz de seguimiento del PEDI 2015  y la matriz de seguimiento al PEDI 2016 con corte a 31 de mayo de 2016.
Se solicita cierre de la acción teniendo en cuenta las acciones planteadas, como resultado de la auditoria al proceso DIP 2016, en el hallazgo nùmero 17 del presente plan de mejoramiento, toda vez que éstas permitirán eliminar la causa del hallazgo: "Se encontró que el SEGUIMIENTO PLAN ESTRATÉGICO. PL-DIP-02-01 2014,  no fue socializado en comité directivo de acuerdo a  actividad 8 del procedimiento PRO-DIP-02-01  FORMULACIÓN DEL PLAN ESTRATÉGICO DE DESARROLLO INSTITUCIONAL, este fue un ejercicio por parte de la Profesional especializada, que se encuentra en expediente físico".</t>
    </r>
    <r>
      <rPr>
        <b/>
        <sz val="9"/>
        <rFont val="Calibri"/>
        <family val="2"/>
      </rPr>
      <t>20 de enero de 2016:</t>
    </r>
    <r>
      <rPr>
        <sz val="9"/>
        <color rgb="FF000000"/>
        <rFont val="Calibri"/>
        <family val="2"/>
      </rPr>
      <t xml:space="preserve"> En comité Directivo del 23 de diciembre se socializaron los resultados del PEDI 2012 -2016 Bogotá Humana, especificados  por cada vigencia. De igual manera se socializaron  los avances del PEDI 2016 Bogotá Mejor para Todos. Adicionalmente se modificó el PRO-DIP-02-01 FORMULACIÓN DEL PLAN ESTRATÉGICO DE DESARROLLO INSTITUCIONAL, en donde se establece que se realizará seguimiento en Comité Directivo. En este sentido, se solicita el cierre de la acción. </t>
    </r>
  </si>
  <si>
    <r>
      <t xml:space="preserve">No se registra autoseguimiento
</t>
    </r>
    <r>
      <rPr>
        <b/>
        <sz val="10"/>
        <color rgb="FF000000"/>
        <rFont val="Arial"/>
        <family val="2"/>
      </rPr>
      <t>15/05/2016:</t>
    </r>
    <r>
      <rPr>
        <sz val="10"/>
        <color rgb="FF000000"/>
        <rFont val="Arial"/>
        <family val="2"/>
      </rPr>
      <t xml:space="preserve">  De acuerdoa lo registrado como el resultado de la actividad será reportado en el siguiente seguimiento al Plan de Mejoramiento, continúa en su estado actual.
</t>
    </r>
    <r>
      <rPr>
        <b/>
        <sz val="10"/>
        <color rgb="FF000000"/>
        <rFont val="Arial"/>
        <family val="2"/>
      </rPr>
      <t>05/11/2016:</t>
    </r>
    <r>
      <rPr>
        <sz val="10"/>
        <color rgb="FF000000"/>
        <rFont val="Arial"/>
        <family val="2"/>
      </rPr>
      <t xml:space="preserve"> Hasta que se evidencie la realización de la actividad, esta acción puede cerrarse. Se debe tener en cuenta que cuando se repite un hallazgo en auditoría de distintas vigencias, el último no anula el anterior, el cierre es posible hasta que deje de repetirse con las acciones planteadas. Continúa abierta. 
</t>
    </r>
    <r>
      <rPr>
        <b/>
        <sz val="10"/>
        <color rgb="FF000000"/>
        <rFont val="Arial"/>
        <family val="2"/>
      </rPr>
      <t>25/01/2017:</t>
    </r>
    <r>
      <rPr>
        <sz val="10"/>
        <color rgb="FF000000"/>
        <rFont val="Arial"/>
        <family val="2"/>
      </rPr>
      <t xml:space="preserve"> Se cierra la acción por verificación de acta :socialización de matriz de plan estratégico vigente en Comité Directivo.</t>
    </r>
  </si>
  <si>
    <r>
      <rPr>
        <b/>
        <sz val="10"/>
        <color rgb="FF000000"/>
        <rFont val="Arial"/>
        <family val="2"/>
      </rPr>
      <t xml:space="preserve">15/03/2016: </t>
    </r>
    <r>
      <rPr>
        <sz val="10"/>
        <color rgb="FF000000"/>
        <rFont val="Arial"/>
        <family val="2"/>
      </rPr>
      <t xml:space="preserve">Diana Karina Ruiz- Jefe OCI
</t>
    </r>
    <r>
      <rPr>
        <b/>
        <sz val="10"/>
        <color rgb="FF000000"/>
        <rFont val="Arial"/>
        <family val="2"/>
      </rPr>
      <t xml:space="preserve"> 05/11/2016: </t>
    </r>
    <r>
      <rPr>
        <sz val="10"/>
        <color rgb="FF000000"/>
        <rFont val="Arial"/>
        <family val="2"/>
      </rPr>
      <t xml:space="preserve">Diana Karina Ruiz- Jefe OCI
</t>
    </r>
    <r>
      <rPr>
        <b/>
        <sz val="10"/>
        <color rgb="FF000000"/>
        <rFont val="Arial"/>
        <family val="2"/>
      </rPr>
      <t>25/01/2017:</t>
    </r>
    <r>
      <rPr>
        <sz val="10"/>
        <color rgb="FF000000"/>
        <rFont val="Arial"/>
        <family val="2"/>
      </rPr>
      <t xml:space="preserve"> Diana Karina Jefe OCI</t>
    </r>
  </si>
  <si>
    <r>
      <t>Se publica el en el sitio web institucional el informe de gestión y el seguimiento al plan operativo anual del tercer trimestre de 2015
Se publica el informe de gestión del primer trimestre de 2016 el día  28 de abril de 2016. El POA se consolida el 29 de abril de 2016 y se publica el día 05 de Mayo de 2016</t>
    </r>
    <r>
      <rPr>
        <sz val="9"/>
        <rFont val="Calibri"/>
        <family val="2"/>
      </rPr>
      <t>12 de octubre de 2016:</t>
    </r>
    <r>
      <rPr>
        <sz val="9"/>
        <color rgb="FF000000"/>
        <rFont val="Calibri"/>
        <family val="2"/>
      </rPr>
      <t>Se solicita cierre de la acción teniendo en cuenta las acciones planteadas, como resultado de la auditoria al proceso DIP 2016, en el hallazgo nùmero 16 del presente plan de mejoramiento, toda vez que éstas permitirán eliminar la causa del hallazgo: "Se encuentra con corte a segunda semana de noviembre (13 de noviembre de 2015) que no se encuentra formalizado el informe de gestión del tercer trimestre de 2015, ni publicado en página WEB, esta situación también se presenta con el Plan Operativo Anual de Tercer Trimestre."</t>
    </r>
    <r>
      <rPr>
        <b/>
        <sz val="9"/>
        <rFont val="Calibri"/>
        <family val="2"/>
      </rPr>
      <t>20 de enero de 2017:</t>
    </r>
    <r>
      <rPr>
        <sz val="9"/>
        <color rgb="FF000000"/>
        <rFont val="Calibri"/>
        <family val="2"/>
      </rPr>
      <t xml:space="preserve"> Se elaboró un cronograma para las entregas de los reportes y seguimientos a las herramientas de planeación, el cual se comunicó mediante memorando No. 1564 del 12 de octubre de 2016 a los líderes de proceso. La OAP hace seguimiento al cumplimiento de estas fechas. Adicionalmente, se envían correos electrónicos solicitando la información, previo al vencimiento.
</t>
    </r>
  </si>
  <si>
    <r>
      <rPr>
        <b/>
        <sz val="10"/>
        <color rgb="FF000000"/>
        <rFont val="Arial"/>
        <family val="2"/>
      </rPr>
      <t>15/03/2016</t>
    </r>
    <r>
      <rPr>
        <sz val="10"/>
        <color rgb="FF000000"/>
        <rFont val="Arial"/>
        <family val="2"/>
      </rPr>
      <t xml:space="preserve">: El informe de gestión fue publicado en términos de ley, se revisará  reporte de primer trimestre para verificar sostenibilidad en el cumplimiento por lo que hasta ese periodo continuará abierta.
</t>
    </r>
    <r>
      <rPr>
        <b/>
        <sz val="10"/>
        <color rgb="FF000000"/>
        <rFont val="Arial"/>
        <family val="2"/>
      </rPr>
      <t>15/05/2016:</t>
    </r>
    <r>
      <rPr>
        <sz val="10"/>
        <color rgb="FF000000"/>
        <rFont val="Arial"/>
        <family val="2"/>
      </rPr>
      <t xml:space="preserve">  Se deben ajustar  los tiempos de publicación, ya que la politica de POA menciona su recoleción 10 días calendario del mes siguiente y su publicación se realiza  hasta 25 dias después. Continua abierta.
</t>
    </r>
    <r>
      <rPr>
        <b/>
        <sz val="10"/>
        <color rgb="FF000000"/>
        <rFont val="Arial"/>
        <family val="2"/>
      </rPr>
      <t>29/07/2016:</t>
    </r>
    <r>
      <rPr>
        <sz val="10"/>
        <color rgb="FF000000"/>
        <rFont val="Arial"/>
        <family val="2"/>
      </rPr>
      <t xml:space="preserve"> Se repite situacion de retraso en consolidación de POA 2016. Continua abierta.
</t>
    </r>
    <r>
      <rPr>
        <b/>
        <sz val="10"/>
        <color rgb="FF000000"/>
        <rFont val="Arial"/>
        <family val="2"/>
      </rPr>
      <t>3/11/2016:</t>
    </r>
    <r>
      <rPr>
        <sz val="10"/>
        <color rgb="FF000000"/>
        <rFont val="Arial"/>
        <family val="2"/>
      </rPr>
      <t xml:space="preserve"> Aunque se subsana 
</t>
    </r>
    <r>
      <rPr>
        <b/>
        <sz val="10"/>
        <color rgb="FF000000"/>
        <rFont val="Arial"/>
        <family val="2"/>
      </rPr>
      <t>05/11/2016:</t>
    </r>
    <r>
      <rPr>
        <sz val="10"/>
        <color rgb="FF000000"/>
        <rFont val="Arial"/>
        <family val="2"/>
      </rPr>
      <t xml:space="preserve"> Hasta que se evidencie la realización de la actividad, esta acción puede cerrarse. Se debe tener en cuenta que cuando se repite un hallazgo en auditoría de distintas vigencias, el último no anula el anterior, el cierre es posible hasta que deje de repetirse con las acciones planteadas. Continúa abierta
</t>
    </r>
    <r>
      <rPr>
        <b/>
        <sz val="10"/>
        <color rgb="FF000000"/>
        <rFont val="Arial"/>
        <family val="2"/>
      </rPr>
      <t>27/01/2017</t>
    </r>
    <r>
      <rPr>
        <sz val="10"/>
        <color rgb="FF000000"/>
        <rFont val="Arial"/>
        <family val="2"/>
      </rPr>
      <t>:  Se cierra condicionalmente en términos de la corrección y sujeta a nueva acción del hallazgo 18, acción 1 que menciona "</t>
    </r>
    <r>
      <rPr>
        <i/>
        <sz val="10"/>
        <color rgb="FF000000"/>
        <rFont val="Arial"/>
        <family val="2"/>
      </rPr>
      <t>se formulará una acción correctiva en el FT-MIC-03-03 para que sea objeto de seguimiento en el próximo corte</t>
    </r>
    <r>
      <rPr>
        <sz val="10"/>
        <color rgb="FF000000"/>
        <rFont val="Arial"/>
        <family val="2"/>
      </rPr>
      <t>." Se informa en estos mismos términos que se verificará fecha de publicación de informe de gestion 2016 y planes operativos consolidados 2016.</t>
    </r>
  </si>
  <si>
    <r>
      <t xml:space="preserve">Diana Karina Ruiz- Jefe OCI
</t>
    </r>
    <r>
      <rPr>
        <b/>
        <sz val="10"/>
        <color rgb="FF000000"/>
        <rFont val="Arial"/>
        <family val="2"/>
      </rPr>
      <t>15/03/2016</t>
    </r>
    <r>
      <rPr>
        <sz val="10"/>
        <color rgb="FF000000"/>
        <rFont val="Arial"/>
        <family val="2"/>
      </rPr>
      <t xml:space="preserve">: Diana Karina Ruiz- Jefe OCI
</t>
    </r>
    <r>
      <rPr>
        <b/>
        <sz val="10"/>
        <color rgb="FF000000"/>
        <rFont val="Arial"/>
        <family val="2"/>
      </rPr>
      <t>15/05/2016: :</t>
    </r>
    <r>
      <rPr>
        <sz val="10"/>
        <color rgb="FF000000"/>
        <rFont val="Arial"/>
        <family val="2"/>
      </rPr>
      <t xml:space="preserve"> Diana Karina Ruiz- Jefe OCI
</t>
    </r>
    <r>
      <rPr>
        <b/>
        <sz val="10"/>
        <color rgb="FF000000"/>
        <rFont val="Arial"/>
        <family val="2"/>
      </rPr>
      <t>29/07/2016</t>
    </r>
    <r>
      <rPr>
        <sz val="10"/>
        <color rgb="FF000000"/>
        <rFont val="Arial"/>
        <family val="2"/>
      </rPr>
      <t xml:space="preserve">- Diana Karina Jefe OCI
</t>
    </r>
    <r>
      <rPr>
        <b/>
        <sz val="10"/>
        <color rgb="FF000000"/>
        <rFont val="Arial"/>
        <family val="2"/>
      </rPr>
      <t xml:space="preserve">05/11/2016: </t>
    </r>
    <r>
      <rPr>
        <sz val="10"/>
        <color rgb="FF000000"/>
        <rFont val="Arial"/>
        <family val="2"/>
      </rPr>
      <t xml:space="preserve">Diana Karina Ruiz- Jefe OCI
</t>
    </r>
    <r>
      <rPr>
        <b/>
        <sz val="10"/>
        <color rgb="FF000000"/>
        <rFont val="Arial"/>
        <family val="2"/>
      </rPr>
      <t>25/01/2017:</t>
    </r>
    <r>
      <rPr>
        <sz val="10"/>
        <color rgb="FF000000"/>
        <rFont val="Arial"/>
        <family val="2"/>
      </rPr>
      <t xml:space="preserve"> Diana Karina Jefe OCI</t>
    </r>
  </si>
  <si>
    <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t>
    </r>
    <r>
      <rPr>
        <sz val="11"/>
        <color rgb="FFFF0000"/>
        <rFont val="Calibri"/>
        <family val="2"/>
      </rPr>
      <t>06 de abril de 2017: El contratista solicitó prórroga al contrato 034 para realizar esta actividad, la cual fue concedida por 4 meses y finaliza el 25 de julio de 2016. Dentro de la prórroga se modificaron las obligaciones especificas y se incluyó la elaboración de un Plan de Acción para la capacitación del modulo de Metas e Indicadores. A la fecha, no se ha hecho entrega de este producto por parte del proveedor. 06 de abril de 2016: Prórroga contrato 034</t>
    </r>
  </si>
  <si>
    <r>
      <t xml:space="preserve">Acta No. 1 de reunión 5 abril de 2016 (Expediente Contractual)12 de octubre de 2016: correo electrónico enviado por el profesional de soporte SIAFI del Idep. </t>
    </r>
    <r>
      <rPr>
        <sz val="11"/>
        <color rgb="FFFF0000"/>
        <rFont val="Calibri"/>
        <family val="2"/>
      </rPr>
      <t>06 de abril de 2016: Prórroga Contrato 034</t>
    </r>
  </si>
  <si>
    <r>
      <rPr>
        <b/>
        <sz val="10"/>
        <color rgb="FF000000"/>
        <rFont val="Arial"/>
        <family val="2"/>
      </rPr>
      <t>29/07/2016:</t>
    </r>
    <r>
      <rPr>
        <sz val="10"/>
        <color rgb="FF000000"/>
        <rFont val="Arial"/>
        <family val="2"/>
      </rPr>
      <t xml:space="preserve"> La asistencia especializada en Gestión de Indicadores se presentó en una socialización genérica y a la fecha no ha entrado en producción. Continua abierta y vencida
</t>
    </r>
    <r>
      <rPr>
        <b/>
        <sz val="10"/>
        <color rgb="FF000000"/>
        <rFont val="Arial"/>
        <family val="2"/>
      </rPr>
      <t>05/11/10:</t>
    </r>
    <r>
      <rPr>
        <sz val="10"/>
        <color rgb="FF000000"/>
        <rFont val="Arial"/>
        <family val="2"/>
      </rPr>
      <t xml:space="preserve"> A la fecha no ha entrado en producción, se encuentra en trámite en el contrato actual IT GOP. Continua abierta y vencida
</t>
    </r>
    <r>
      <rPr>
        <b/>
        <sz val="10"/>
        <color rgb="FF000000"/>
        <rFont val="Arial"/>
        <family val="2"/>
      </rPr>
      <t>25/01/2017</t>
    </r>
    <r>
      <rPr>
        <sz val="10"/>
        <color rgb="FF000000"/>
        <rFont val="Arial"/>
        <family val="2"/>
      </rPr>
      <t>: A la fecha no ha entrado en producción, se encuentra en trámite en el contrato actual IT GOP. Continua abierta y vencida. Se solicita corregir fechas del seguimiento de capacitacion 2016 a 2017.</t>
    </r>
  </si>
  <si>
    <r>
      <rPr>
        <b/>
        <sz val="10"/>
        <color rgb="FF000000"/>
        <rFont val="Arial"/>
        <family val="2"/>
      </rPr>
      <t>29/07/2016</t>
    </r>
    <r>
      <rPr>
        <sz val="10"/>
        <color rgb="FF000000"/>
        <rFont val="Arial"/>
        <family val="2"/>
      </rPr>
      <t xml:space="preserve">- Diana Karina Jefe OCI
</t>
    </r>
    <r>
      <rPr>
        <b/>
        <sz val="10"/>
        <color rgb="FF000000"/>
        <rFont val="Arial"/>
        <family val="2"/>
      </rPr>
      <t>05/11/2016</t>
    </r>
    <r>
      <rPr>
        <sz val="10"/>
        <color rgb="FF000000"/>
        <rFont val="Arial"/>
        <family val="2"/>
      </rPr>
      <t xml:space="preserve">: Diana Ruiz Jefe OCI
</t>
    </r>
    <r>
      <rPr>
        <b/>
        <sz val="10"/>
        <color rgb="FF000000"/>
        <rFont val="Arial"/>
        <family val="2"/>
      </rPr>
      <t>25/01/2017:</t>
    </r>
    <r>
      <rPr>
        <sz val="10"/>
        <color rgb="FF000000"/>
        <rFont val="Arial"/>
        <family val="2"/>
      </rPr>
      <t xml:space="preserve"> Diana Karina Jefe OCI</t>
    </r>
  </si>
  <si>
    <r>
      <t>La formulación de los nuevos proyectos de inversión se encuentra en proceso atendiendo las directivas  de Plan de Desarrollo Distrital "Bogotá Mejor para Todos". Las actas de reunión de Comité Directivo serán adjuntadas conforme al procedimiento durante la vigencia, teniendo en cuenta que estamos en proceso de armonización y los documentos serán aprobados en el segundo trimestre del año. Se solicita atentamente a la Oficina de control Interno aumentar el plazo de ejecución de la acción a 30 de junio de 2016.</t>
    </r>
    <r>
      <rPr>
        <b/>
        <sz val="9"/>
        <rFont val="Calibri"/>
        <family val="2"/>
      </rPr>
      <t>12 de octubre de 2016:</t>
    </r>
    <r>
      <rPr>
        <sz val="9"/>
        <color rgb="FF000000"/>
        <rFont val="Calibri"/>
        <family val="2"/>
      </rPr>
      <t xml:space="preserve"> Se adjunta Acta 002, 004 y  005 del Consejo Directivo que aprueba modificaciones al proyecto de inversión 1079
</t>
    </r>
    <r>
      <rPr>
        <b/>
        <sz val="9"/>
        <rFont val="Calibri"/>
        <family val="2"/>
      </rPr>
      <t xml:space="preserve">20 de enero de 2017: </t>
    </r>
    <r>
      <rPr>
        <sz val="9"/>
        <color rgb="FF000000"/>
        <rFont val="Calibri"/>
        <family val="2"/>
      </rPr>
      <t xml:space="preserve">
El procedimiento PRO-DIP-02-02 no tiene establecido como registro las actas del comité directivo  que soporten de las modificaciones de los proyectos de inversión. Sin embargo, en la carpeta del proyecto, reposan las actas del comité directivo en las que se evidencia que en esta instancia se discuten temas relacionados con  los proyectos de inversión. teniendo en cuanta que no se debe tener duplicidad de documentación en los expedientes del IDEP, esta acción se realizó con corte a 30/12/2016. Por lo anterior, se solicita el cierre de la acción. </t>
    </r>
  </si>
  <si>
    <r>
      <rPr>
        <b/>
        <sz val="10"/>
        <color rgb="FF000000"/>
        <rFont val="Arial"/>
        <family val="2"/>
      </rPr>
      <t>15/05/2016:</t>
    </r>
    <r>
      <rPr>
        <sz val="10"/>
        <color rgb="FF000000"/>
        <rFont val="Arial"/>
        <family val="2"/>
      </rPr>
      <t xml:space="preserve"> Se acepta solicitud solo én en términos del cronograma de la circular 005 de la  Circular conjunta SHD-SDP No. 005 de 2016 por medio de la cual se establece el procedimiento necesario para adelantar el proceso de armonización presupuestal 2016.  Fecha modificada.
</t>
    </r>
    <r>
      <rPr>
        <b/>
        <sz val="10"/>
        <color rgb="FF000000"/>
        <rFont val="Arial"/>
        <family val="2"/>
      </rPr>
      <t>27/07/2016</t>
    </r>
    <r>
      <rPr>
        <sz val="10"/>
        <color rgb="FF000000"/>
        <rFont val="Arial"/>
        <family val="2"/>
      </rPr>
      <t xml:space="preserve">: De acuerdo a revisión no hay copia de las actas, tan solo existe el documento "documento proyecto de inversión IDEP 2016 -2020" firmados. Abierta Vencida
</t>
    </r>
    <r>
      <rPr>
        <b/>
        <sz val="10"/>
        <color rgb="FF000000"/>
        <rFont val="Arial"/>
        <family val="2"/>
      </rPr>
      <t>5/11/2016:</t>
    </r>
    <r>
      <rPr>
        <sz val="10"/>
        <color rgb="FF000000"/>
        <rFont val="Arial"/>
        <family val="2"/>
      </rPr>
      <t xml:space="preserve"> Aunque el consejo directivo es una instancia superior, la acción y seguimientos previos  se refieren a comité directivo. Debe aclararse la instancia de aprobación de modificaciones de los proyectos. Continua abierta.
</t>
    </r>
    <r>
      <rPr>
        <b/>
        <sz val="10"/>
        <color rgb="FF000000"/>
        <rFont val="Arial"/>
        <family val="2"/>
      </rPr>
      <t>27/01/2017</t>
    </r>
    <r>
      <rPr>
        <sz val="10"/>
        <color rgb="FF000000"/>
        <rFont val="Arial"/>
        <family val="2"/>
      </rPr>
      <t>: Se verificó archivo de gestión de proyectos de inversión vigentes 1039 y 1079 con las respectivas actas de comité directivo y consejo directivo. Se recomienda legajar las actas sueltas. Se cierra acción.</t>
    </r>
  </si>
  <si>
    <r>
      <rPr>
        <b/>
        <sz val="10"/>
        <color rgb="FF000000"/>
        <rFont val="Arial"/>
        <family val="2"/>
      </rPr>
      <t>15/05/2016:</t>
    </r>
    <r>
      <rPr>
        <sz val="10"/>
        <color rgb="FF000000"/>
        <rFont val="Arial"/>
        <family val="2"/>
      </rPr>
      <t xml:space="preserve"> Diana Karina Ruiz- Jefe OCI
</t>
    </r>
    <r>
      <rPr>
        <b/>
        <sz val="10"/>
        <color rgb="FF000000"/>
        <rFont val="Arial"/>
        <family val="2"/>
      </rPr>
      <t xml:space="preserve">27/07/2016: </t>
    </r>
    <r>
      <rPr>
        <sz val="10"/>
        <color rgb="FF000000"/>
        <rFont val="Arial"/>
        <family val="2"/>
      </rPr>
      <t xml:space="preserve">Diana Karina Jefe OCI
</t>
    </r>
    <r>
      <rPr>
        <b/>
        <sz val="10"/>
        <color rgb="FF000000"/>
        <rFont val="Arial"/>
        <family val="2"/>
      </rPr>
      <t xml:space="preserve">5/11/2016: </t>
    </r>
    <r>
      <rPr>
        <sz val="10"/>
        <color rgb="FF000000"/>
        <rFont val="Arial"/>
        <family val="2"/>
      </rPr>
      <t xml:space="preserve">Diana Karina Jefe OCI
</t>
    </r>
    <r>
      <rPr>
        <b/>
        <sz val="10"/>
        <color rgb="FF000000"/>
        <rFont val="Arial"/>
        <family val="2"/>
      </rPr>
      <t>27/01/2017:</t>
    </r>
    <r>
      <rPr>
        <sz val="10"/>
        <color rgb="FF000000"/>
        <rFont val="Arial"/>
        <family val="2"/>
      </rPr>
      <t xml:space="preserve"> Diana Karina Jefe OCI</t>
    </r>
  </si>
  <si>
    <r>
      <t>12 de octubre de 2016: se revisaron las acciones vencidas con el fin de analizar su pertinencia y se reformularon de acuerdo con el análisis realizado.</t>
    </r>
    <r>
      <rPr>
        <b/>
        <sz val="11"/>
        <rFont val="Calibri"/>
        <family val="2"/>
      </rPr>
      <t>20 de enero de 2017:</t>
    </r>
    <r>
      <rPr>
        <sz val="11"/>
        <color rgb="FF000000"/>
        <rFont val="Calibri"/>
        <family val="2"/>
      </rPr>
      <t xml:space="preserve"> se revisaron las 5 acciones abiertas vencidas a la fecha y se realacionó en el seguimiento las actividades que se han venido desarrollando para su cierre. Se solicita el cierre de las acciones formuladas para los hallazgos 3 y 12.</t>
    </r>
  </si>
  <si>
    <r>
      <rPr>
        <b/>
        <sz val="10"/>
        <color rgb="FF000000"/>
        <rFont val="Arial"/>
        <family val="2"/>
      </rPr>
      <t>27/01/2017</t>
    </r>
    <r>
      <rPr>
        <sz val="10"/>
        <color rgb="FF000000"/>
        <rFont val="Arial"/>
        <family val="2"/>
      </rPr>
      <t>:  Se cierra acción una vez revisados los seguimientos y reformulaciones.</t>
    </r>
  </si>
  <si>
    <r>
      <rPr>
        <b/>
        <sz val="10"/>
        <color rgb="FF000000"/>
        <rFont val="Arial"/>
        <family val="2"/>
      </rPr>
      <t>27/01/2017:</t>
    </r>
    <r>
      <rPr>
        <sz val="10"/>
        <color rgb="FF000000"/>
        <rFont val="Arial"/>
        <family val="2"/>
      </rPr>
      <t xml:space="preserve"> Diana Karina Jefe OCI</t>
    </r>
  </si>
  <si>
    <r>
      <rPr>
        <b/>
        <sz val="11"/>
        <rFont val="Calibri"/>
        <family val="2"/>
      </rPr>
      <t xml:space="preserve">20 de enero de 2017 </t>
    </r>
    <r>
      <rPr>
        <sz val="11"/>
        <color rgb="FF000000"/>
        <rFont val="Calibri"/>
        <family val="2"/>
      </rPr>
      <t>Se realizó el diagnóstico del proceso de Mejoramiento Integral y continuo.</t>
    </r>
  </si>
  <si>
    <r>
      <rPr>
        <b/>
        <sz val="10"/>
        <color rgb="FF000000"/>
        <rFont val="Arial"/>
        <family val="2"/>
      </rPr>
      <t>27/01/2017</t>
    </r>
    <r>
      <rPr>
        <sz val="10"/>
        <color rgb="FF000000"/>
        <rFont val="Arial"/>
        <family val="2"/>
      </rPr>
      <t>:  Se cierra acción una vez revisados el diagnóstico remitido por la Referente SIG mediante correo electrónico, es un documento consolidado a aprtiz de matriz instrumental de verificación.</t>
    </r>
  </si>
  <si>
    <r>
      <rPr>
        <b/>
        <sz val="10"/>
        <color rgb="FF000000"/>
        <rFont val="Arial"/>
        <family val="2"/>
      </rPr>
      <t>27/01/2017:</t>
    </r>
    <r>
      <rPr>
        <sz val="10"/>
        <color rgb="FF000000"/>
        <rFont val="Arial"/>
        <family val="2"/>
      </rPr>
      <t xml:space="preserve"> Diana Karina Jefe OCI</t>
    </r>
  </si>
  <si>
    <r>
      <t xml:space="preserve">20 de enero de 2017:  Se programó sesión para el 26 de enero para la validación de los diagnósticos de DIP y MIC y formulación de los respectivos planes de acción para la vigencia 2017. </t>
    </r>
    <r>
      <rPr>
        <sz val="11"/>
        <color rgb="FFFF0000"/>
        <rFont val="Calibri"/>
        <family val="2"/>
      </rPr>
      <t>06 de abril de 2017: se formuló Plan de Acción del Proceso MIC donde de acuerdo a los diagnósticos realizados se formularon actividades especificas dentro del proceso  PRO-MIC-03-03 Planes de Mejoramiento Acciones Correctivas Preventivas y de Mejora, también se incluyeron actividades relacionadas con la finalización de las acciones vencidas y la ejecución de Plan de Mejoramiento del proceso DIP en el POA del 2017. .</t>
    </r>
  </si>
  <si>
    <t>06 abril de 2017: Plan de Acción MIC y POA 2017</t>
  </si>
  <si>
    <r>
      <rPr>
        <b/>
        <sz val="10"/>
        <color rgb="FF000000"/>
        <rFont val="Arial"/>
        <family val="2"/>
      </rPr>
      <t>27/01/2017</t>
    </r>
    <r>
      <rPr>
        <sz val="10"/>
        <color rgb="FF000000"/>
        <rFont val="Arial"/>
        <family val="2"/>
      </rPr>
      <t>: Felicitaciones por registrar autoseguimiento, sin vencimiento!</t>
    </r>
  </si>
  <si>
    <r>
      <rPr>
        <b/>
        <sz val="10"/>
        <color rgb="FF000000"/>
        <rFont val="Arial"/>
        <family val="2"/>
      </rPr>
      <t>27/01/2017:</t>
    </r>
    <r>
      <rPr>
        <sz val="10"/>
        <color rgb="FF000000"/>
        <rFont val="Arial"/>
        <family val="2"/>
      </rPr>
      <t xml:space="preserve"> Diana Karina Jefe OCI</t>
    </r>
  </si>
  <si>
    <r>
      <rPr>
        <b/>
        <sz val="10"/>
        <color rgb="FF000000"/>
        <rFont val="Arial"/>
        <family val="2"/>
      </rPr>
      <t>27/01/2017:</t>
    </r>
    <r>
      <rPr>
        <sz val="10"/>
        <color rgb="FF000000"/>
        <rFont val="Arial"/>
        <family val="2"/>
      </rPr>
      <t xml:space="preserve">  Se cierra acción una vez revisados el diagnóstico remitido por la Referente SIG mediante correo electrónico, es un documento consolidado a aprtiz de matriz instrumental de verificación.</t>
    </r>
  </si>
  <si>
    <r>
      <rPr>
        <b/>
        <sz val="10"/>
        <color rgb="FF000000"/>
        <rFont val="Arial"/>
        <family val="2"/>
      </rPr>
      <t>27/01/2017:</t>
    </r>
    <r>
      <rPr>
        <sz val="10"/>
        <color rgb="FF000000"/>
        <rFont val="Arial"/>
        <family val="2"/>
      </rPr>
      <t xml:space="preserve"> Diana Karina Jefe OCI</t>
    </r>
  </si>
  <si>
    <r>
      <t>20 de enero de 2017:  Se programó sesión para el 26 de enero para la validación de los diagnósticos de DIP y MIC y formulación de los respectivos planes de acción para la vigencia 2017.</t>
    </r>
    <r>
      <rPr>
        <sz val="11"/>
        <color rgb="FFFF0000"/>
        <rFont val="Calibri"/>
        <family val="2"/>
      </rPr>
      <t xml:space="preserve"> 06 de abril de 2017: se formularon los planes de acción de los procesos DIPy MIC donde se formularon actividades para la articulación de las herramientas de planificación de la entidad y se consolidó el POA de la vigencia 2017 donde se registraron las mismas actividades registradas en el Plan de Acción.</t>
    </r>
  </si>
  <si>
    <t xml:space="preserve">06 de abril de 2017: Planes de Acción procesos DIP y MIC, POA 2017 </t>
  </si>
  <si>
    <r>
      <rPr>
        <b/>
        <sz val="10"/>
        <color rgb="FF000000"/>
        <rFont val="Arial"/>
        <family val="2"/>
      </rPr>
      <t>27/01/2017:</t>
    </r>
    <r>
      <rPr>
        <sz val="10"/>
        <color rgb="FF000000"/>
        <rFont val="Arial"/>
        <family val="2"/>
      </rPr>
      <t xml:space="preserve"> Felicitaciones por registrar autoseguimiento, sin vencimiento!</t>
    </r>
  </si>
  <si>
    <r>
      <rPr>
        <b/>
        <sz val="10"/>
        <color rgb="FF000000"/>
        <rFont val="Arial"/>
        <family val="2"/>
      </rPr>
      <t>27/01/2017:</t>
    </r>
    <r>
      <rPr>
        <sz val="10"/>
        <color rgb="FF000000"/>
        <rFont val="Arial"/>
        <family val="2"/>
      </rPr>
      <t xml:space="preserve"> Diana Karina Jefe OCI</t>
    </r>
  </si>
  <si>
    <r>
      <rPr>
        <b/>
        <sz val="10"/>
        <color rgb="FF000000"/>
        <rFont val="Arial"/>
        <family val="2"/>
      </rPr>
      <t>27/01/2017</t>
    </r>
    <r>
      <rPr>
        <sz val="10"/>
        <color rgb="FF000000"/>
        <rFont val="Arial"/>
        <family val="2"/>
      </rPr>
      <t>:  Se cierra acción una vez revisados el diagnóstico remitido por la Referente SIG mediante correo electrónico, es un documento consolidado a aprtiz de matriz instrumental de verificación.</t>
    </r>
  </si>
  <si>
    <r>
      <rPr>
        <b/>
        <sz val="10"/>
        <color rgb="FF000000"/>
        <rFont val="Arial"/>
        <family val="2"/>
      </rPr>
      <t xml:space="preserve">27/01/2017: </t>
    </r>
    <r>
      <rPr>
        <sz val="10"/>
        <color rgb="FF000000"/>
        <rFont val="Arial"/>
        <family val="2"/>
      </rPr>
      <t>Diana Karina Jefe OCI</t>
    </r>
  </si>
  <si>
    <r>
      <t>20 de enero de 2017:  Se programó sesión para el 26 de enero para la validación de los diagnósticos de DIP y MIC y formulación de los respectivos planes de acción para la vigencia 2017.</t>
    </r>
    <r>
      <rPr>
        <sz val="11"/>
        <color rgb="FFFF0000"/>
        <rFont val="Calibri"/>
        <family val="2"/>
      </rPr>
      <t xml:space="preserve"> 06 de abril de 2016: se ajustó el procedimiento PRO-DIP 02-06 "Elaboración de Fichas" de acuerdo a las necesidades del área misional del IDEP y en concordancia, primero se definen las actividades del Plan de Acción y después del Plan de Adquisiciones. Una vez ajustado el procedimiento se aclararon las especificaciones en el FT-DIP 02-05- "Ficha de Estudios, Diseños y Estrategia". </t>
    </r>
  </si>
  <si>
    <t>06 abril de 2017:Procedimiento PRO-DIP 02-06 "Elaboración de Fichas" ajustado y Formato FT-DIP 02-05- "Ficha de Estudios, Diseños y Estrategia" ajustado.</t>
  </si>
  <si>
    <r>
      <rPr>
        <b/>
        <sz val="10"/>
        <color rgb="FF000000"/>
        <rFont val="Arial"/>
        <family val="2"/>
      </rPr>
      <t>27/01/2017:</t>
    </r>
    <r>
      <rPr>
        <sz val="10"/>
        <color rgb="FF000000"/>
        <rFont val="Arial"/>
        <family val="2"/>
      </rPr>
      <t xml:space="preserve"> Felicitaciones por registrar autoseguimiento, sin vencimiento!</t>
    </r>
  </si>
  <si>
    <r>
      <rPr>
        <b/>
        <sz val="10"/>
        <color rgb="FF000000"/>
        <rFont val="Arial"/>
        <family val="2"/>
      </rPr>
      <t>27/01/2017</t>
    </r>
    <r>
      <rPr>
        <sz val="10"/>
        <color rgb="FF000000"/>
        <rFont val="Arial"/>
        <family val="2"/>
      </rPr>
      <t>: Diana Karina Jefe OCI</t>
    </r>
  </si>
  <si>
    <r>
      <rPr>
        <b/>
        <sz val="10"/>
        <color rgb="FF000000"/>
        <rFont val="Arial"/>
        <family val="2"/>
      </rPr>
      <t>5/11/2016:</t>
    </r>
    <r>
      <rPr>
        <sz val="10"/>
        <color rgb="FF000000"/>
        <rFont val="Arial"/>
        <family val="2"/>
      </rPr>
      <t xml:space="preserve"> la acción es una corrección , mas no una acción correctiva que debe atacar la causa de la ocurrencia del hallazgo, tales como revisión de las actas de entrega, subsanación de pendientes en estas y la recomendación sobre un fortalecimiento y continuidad entre la gestión saliente y la recien posesionada. Abierta en desarrollo.
</t>
    </r>
    <r>
      <rPr>
        <b/>
        <sz val="10"/>
        <color rgb="FF000000"/>
        <rFont val="Arial"/>
        <family val="2"/>
      </rPr>
      <t>27/01/2017</t>
    </r>
    <r>
      <rPr>
        <sz val="10"/>
        <color rgb="FF000000"/>
        <rFont val="Arial"/>
        <family val="2"/>
      </rPr>
      <t xml:space="preserve">: Se cierra condicionalmente  la corrección, sujeta a la nueva acción correctiva que ataque las causas del hallazgo respectivo. </t>
    </r>
  </si>
  <si>
    <r>
      <rPr>
        <b/>
        <sz val="10"/>
        <color rgb="FF000000"/>
        <rFont val="Arial"/>
        <family val="2"/>
      </rPr>
      <t>5/11/2016</t>
    </r>
    <r>
      <rPr>
        <sz val="10"/>
        <color rgb="FF000000"/>
        <rFont val="Arial"/>
        <family val="2"/>
      </rPr>
      <t xml:space="preserve">: Diana Karina Jefe OCI
</t>
    </r>
    <r>
      <rPr>
        <b/>
        <sz val="10"/>
        <color rgb="FF000000"/>
        <rFont val="Arial"/>
        <family val="2"/>
      </rPr>
      <t>27/01/2017</t>
    </r>
    <r>
      <rPr>
        <sz val="10"/>
        <color rgb="FF000000"/>
        <rFont val="Arial"/>
        <family val="2"/>
      </rPr>
      <t>: Diana Karina Jefe OCI</t>
    </r>
  </si>
  <si>
    <r>
      <rPr>
        <b/>
        <sz val="10"/>
        <color rgb="FF000000"/>
        <rFont val="Arial"/>
        <family val="2"/>
      </rPr>
      <t>27/01/2017</t>
    </r>
    <r>
      <rPr>
        <sz val="10"/>
        <color rgb="FF000000"/>
        <rFont val="Arial"/>
        <family val="2"/>
      </rPr>
      <t>: Se cierra condicionalmente frente a la correccion sujeta a acción correctiva referente a seguimiento de riesgos.</t>
    </r>
  </si>
  <si>
    <r>
      <rPr>
        <b/>
        <sz val="10"/>
        <color rgb="FF000000"/>
        <rFont val="Arial"/>
        <family val="2"/>
      </rPr>
      <t>27/01/2017</t>
    </r>
    <r>
      <rPr>
        <sz val="10"/>
        <color rgb="FF000000"/>
        <rFont val="Arial"/>
        <family val="2"/>
      </rPr>
      <t>: Diana Karina Jefe OCI</t>
    </r>
  </si>
  <si>
    <r>
      <rPr>
        <b/>
        <sz val="10"/>
        <color rgb="FF000000"/>
        <rFont val="Arial"/>
        <family val="2"/>
      </rPr>
      <t>27/01/2017</t>
    </r>
    <r>
      <rPr>
        <sz val="10"/>
        <color rgb="FF000000"/>
        <rFont val="Arial"/>
        <family val="2"/>
      </rPr>
      <t>: Se cierra condicionalmente frente a la correccion sujeta a acción correctiva referente Indicadores</t>
    </r>
  </si>
  <si>
    <r>
      <rPr>
        <b/>
        <sz val="10"/>
        <color rgb="FF000000"/>
        <rFont val="Arial"/>
        <family val="2"/>
      </rPr>
      <t>27/01/2017</t>
    </r>
    <r>
      <rPr>
        <sz val="10"/>
        <color rgb="FF000000"/>
        <rFont val="Arial"/>
        <family val="2"/>
      </rPr>
      <t>: Diana Karina Jefe OCI</t>
    </r>
  </si>
  <si>
    <r>
      <rPr>
        <b/>
        <sz val="10"/>
        <color rgb="FF000000"/>
        <rFont val="Arial"/>
        <family val="2"/>
      </rPr>
      <t>27/01/2017</t>
    </r>
    <r>
      <rPr>
        <sz val="10"/>
        <color rgb="FF000000"/>
        <rFont val="Arial"/>
        <family val="2"/>
      </rPr>
      <t xml:space="preserve">: Se cierra corrección una vez verificada publicación. </t>
    </r>
  </si>
  <si>
    <r>
      <rPr>
        <b/>
        <sz val="10"/>
        <color rgb="FF000000"/>
        <rFont val="Arial"/>
        <family val="2"/>
      </rPr>
      <t>27/01/2017:</t>
    </r>
    <r>
      <rPr>
        <sz val="10"/>
        <color rgb="FF000000"/>
        <rFont val="Arial"/>
        <family val="2"/>
      </rPr>
      <t xml:space="preserve"> Diana Karina Jefe OCI</t>
    </r>
  </si>
  <si>
    <r>
      <rPr>
        <b/>
        <sz val="10"/>
        <color rgb="FF000000"/>
        <rFont val="Arial"/>
        <family val="2"/>
      </rPr>
      <t>27/01/2017:</t>
    </r>
    <r>
      <rPr>
        <sz val="10"/>
        <color rgb="FF000000"/>
        <rFont val="Arial"/>
        <family val="2"/>
      </rPr>
      <t xml:space="preserve">  Se cierra acción una vez revisados el diagnóstico remitido por la Referente SIG mediante correo electrónico, es un documento consolidado a aprtiz de matriz instrumental de verificación.</t>
    </r>
  </si>
  <si>
    <r>
      <rPr>
        <b/>
        <sz val="10"/>
        <color rgb="FF000000"/>
        <rFont val="Arial"/>
        <family val="2"/>
      </rPr>
      <t>27/01/2017</t>
    </r>
    <r>
      <rPr>
        <sz val="10"/>
        <color rgb="FF000000"/>
        <rFont val="Arial"/>
        <family val="2"/>
      </rPr>
      <t>: Diana Karina Jefe OCI</t>
    </r>
  </si>
  <si>
    <r>
      <t xml:space="preserve">20 de enero de 2017:  Se programó sesión para el 26 de enero para la validación de los diagnósticos de DIP y MIC y formulación de los respectivos planes de acción para la vigencia 2017. </t>
    </r>
    <r>
      <rPr>
        <sz val="11"/>
        <color rgb="FFFF0000"/>
        <rFont val="Calibri"/>
        <family val="2"/>
      </rPr>
      <t xml:space="preserve">06 de abril de 2017: se formularon los planes de acción de los procesos DIP y MIC ,donde se formularon actividades para la articulación de las herramientas de planificación del Instituto; también trimestralmente se rinde cuentas de la gestión realizada a través de la publicación de diferentes herramientas de seguimiento como el POA, Matriz de Indicadores, Matriz de Riesgos, Reporte PMR y Reporte SEGPLAN. </t>
    </r>
  </si>
  <si>
    <t xml:space="preserve">06 de abril de 2017: Planes de Acción procesos DIP y MIC, pagina web de la entidad </t>
  </si>
  <si>
    <r>
      <rPr>
        <b/>
        <sz val="10"/>
        <color rgb="FF000000"/>
        <rFont val="Arial"/>
        <family val="2"/>
      </rPr>
      <t>27/01/2017</t>
    </r>
    <r>
      <rPr>
        <sz val="10"/>
        <color rgb="FF000000"/>
        <rFont val="Arial"/>
        <family val="2"/>
      </rPr>
      <t>: Felicitaciones por registrar autoseguimiento, sin vencimiento!</t>
    </r>
  </si>
  <si>
    <r>
      <rPr>
        <b/>
        <sz val="10"/>
        <color rgb="FF000000"/>
        <rFont val="Arial"/>
        <family val="2"/>
      </rPr>
      <t xml:space="preserve">27/01/2017: </t>
    </r>
    <r>
      <rPr>
        <sz val="10"/>
        <color rgb="FF000000"/>
        <rFont val="Arial"/>
        <family val="2"/>
      </rPr>
      <t>Diana Karina Jefe OCI</t>
    </r>
  </si>
  <si>
    <r>
      <t xml:space="preserve">20
</t>
    </r>
    <r>
      <rPr>
        <b/>
        <sz val="6"/>
        <color rgb="FF000000"/>
        <rFont val="Arial"/>
        <family val="2"/>
      </rPr>
      <t xml:space="preserve">(acciones
correctivas para hallazgo 18) </t>
    </r>
  </si>
  <si>
    <t>06 de abril de 2017: Se elaboró cronograma de entrega de herramientas de planeación vigencia 2017.</t>
  </si>
  <si>
    <t>06 de abril de 2017: cronograma de entrega herramientas de planeación</t>
  </si>
  <si>
    <t xml:space="preserve">06 de abril de 2017: En el Comité del Sistema Integrado de Gestión y de Control Interno del 02 de marzo de 2017 se generó la  siguiente alerta para reportes del SIG: "El próximo seguimiento y envió a la OAP de indicadores por procesos, mapas de riesgos, planes de mejoramiento y POA de debe realizar con corte 31 de marzo de 2017, durante los primeros 5 días hábiles después de la fecha de corte" </t>
  </si>
  <si>
    <t>06 de abril de 2017: Acta de Comité del Sistema Integrado de Gestión que incluye presentación</t>
  </si>
  <si>
    <r>
      <rPr>
        <b/>
        <sz val="10"/>
        <color rgb="FF000000"/>
        <rFont val="Arial"/>
        <family val="2"/>
      </rPr>
      <t xml:space="preserve">23/01/2017: </t>
    </r>
    <r>
      <rPr>
        <sz val="10"/>
        <color rgb="FF000000"/>
        <rFont val="Arial"/>
        <family val="2"/>
      </rPr>
      <t>A 31 de diciembre se formalizó el acto administrativo para la aprobación y adopción del Plan Institucional de Capacitación de la vigencia 2016 y se realizaron las actividades correspondientes a la vigencia 2016</t>
    </r>
  </si>
  <si>
    <t>Fichas de estudio, Diseño, Estrategia de Comunicación, Socialización y Divulgación V1, V2 y V3
Estrategia de Comunicación, Divulgación y Socialización
Socialización estudios prácticas de evaluación:1 de diciembre de 2016.                                                                                                                       Socialización e Inclusión jóvenes en riesgo de calle en Bogotá: 3 diciembre de 2016.                                                                                                                                                                    Socialización viajes experiencias acompañamiento In Situ: 6 de diciembre de 2016.                                                                                                                                                                                           Socialización Estudio de caracterización en jornada única y Educación: 12 de diciembre de 2016.                                                                                                                                                          Cierre mesas de consultas expertos de lectura e Interpretación. 12 de diciembre de 2016.                                                                                                                                                                     Socialización IDEP en movimiento 22  de diciembre de 2016.                                                                                                                                                                                                                                                            Socialización Estudio de Cualificación Docente. 23 de noviembre de 2016.                                                                                                                                                                                                      Encuentros Entre redes: hacia la conformación de la Red de Innovación del maestro : 9 de noviembre de 2016.                                                                                                   Evento de socialización acompañamiento In situ 2016, realizado el 3 de noviembre 2016.                                                                                                                                        Primer Encuentro de Prácticas y Experiencias Pedagógicas en Educación Sexual: 24 y 25 de  octubre de 2016.                                                                    Clausura Diplomado “construcción Territorios de Paz”, realizado en la Universidad Distrital Francisco José de Caldas:19 de octubre de 2016.                                                                         Primer Encuentro Maestros Escuela Normal Superior:30 de septiembre de 2016.
06/04/2017
1. Encuestas aplicadas
2. Acta de Comité del 07 de abril de 2017
3. Presentación ppt
4. Contrato 70 de 2016</t>
  </si>
  <si>
    <t>Teniendo en cuenta la misión del Instituto de divulgar y socializar el conocimiento producido por los maestros, es pertinente que la comunidad académica conozca los proyectos y estudios desarrollados por el IDEP.</t>
  </si>
  <si>
    <r>
      <rPr>
        <b/>
        <sz val="10"/>
        <color rgb="FF000000"/>
        <rFont val="Arial"/>
        <family val="2"/>
      </rPr>
      <t>18/04/2017:</t>
    </r>
    <r>
      <rPr>
        <sz val="10"/>
        <color rgb="FF000000"/>
        <rFont val="Arial"/>
        <family val="2"/>
      </rPr>
      <t xml:space="preserve"> El seguimiento vigente de ley 1712  de 2014 refleja en página WEB:  un 75,21% de cumplimiento, un 20,51% por actualizar y un 4,27% sin cumplir. 
Por otra parte se debe tener en cuenta el Anexo 3 "Revision_Contenido_Pagina_Web” relacionado en el Informe de Auditoría del proceso de Divulgación y comunicación vigencia 2016 radicado el 26/12/2016. Continúa abierta teniendo en cuenta el producto que se espera "página WEB actualizada".</t>
    </r>
  </si>
  <si>
    <r>
      <rPr>
        <b/>
        <sz val="10"/>
        <color rgb="FF000000"/>
        <rFont val="Arial"/>
        <family val="2"/>
      </rPr>
      <t xml:space="preserve">8/04/2017: </t>
    </r>
    <r>
      <rPr>
        <sz val="10"/>
        <color rgb="FF000000"/>
        <rFont val="Arial"/>
        <family val="2"/>
      </rPr>
      <t>Seguimiento ley 1712 Diciembre de 2016.</t>
    </r>
  </si>
  <si>
    <r>
      <t xml:space="preserve">12 de octubre de 2016:
- Se actualizaron los contenidos de la página WEB del IDEP, en concordancia con las solicitudes realizadas por cada una de las áreas.
Teniendo en cuenta que no se define el alcance de la acción, se formulará una nueva acción que permita verificar la eficacia de la misma. Se solicita el cierre de la acción
19 de enero de 2017:
Durante el periodo señalado, se atendieron publicaciones de los siguientes tipos 
Actividades académicas: En conjunto con Redes Sociales Institucionales, se publicaron noticias relacionadas con el premio, lanzamientos de libros y eventos académicos. De igual forma se informó sobre las actividades académicas en las cuales participó el IDEP
Publicaciones: En el portal se publicaron libros, revistas y magazines, ó, información relacionada con éstas publicaciones. Complementando la divulgación con noticias en el sitio Web y redes sociales institucionales.   
Institucionales: De igual forma se publicó información para la ciudadanía y entes de control, específicamente a transparencia y acceso a la información, y, Gobierno en Línea., se ha realizado la revisión y actualización de información del instituto, como organigrama, funciones, Estados Contables, Ejecución Presupuestal, Sistema de Control Interno, Planeación Estratégica, Plan de Adquisiciones, Política de Comunicación, Estrategia Anticorrupción y Sistema Integrado de Gestión
Dada la dinámica que tiene el sitio Web y los micrositios, se tiene como consecuencia los cambios constantes en sus contenidos, generando como resultado que siempre esté o requiera, en permanente actualización.  De igual forma se lleva control de madurez del sitio en lo referente a la veracidad de la información haciendo uso del instrumento o matriz elaborada con los lineamientos de la Ley 1712  de Transparencia y del Derecho de Acceso a la Información Pública Nacional.  Adicionalmente se cuenta con un profesional del área de  comunicaciones  que se encarga del seguimiento a dicha ley. Por lo anterior se solicita el cierre de la acción.
</t>
    </r>
    <r>
      <rPr>
        <b/>
        <sz val="10"/>
        <rFont val="Arial"/>
        <family val="2"/>
      </rPr>
      <t xml:space="preserve"> 
06/04/2017
</t>
    </r>
    <r>
      <rPr>
        <sz val="10"/>
        <color rgb="FF000000"/>
        <rFont val="Arial"/>
        <family val="2"/>
      </rPr>
      <t xml:space="preserve">En el mes de febrero desde la Subdirección Académica, se realizó la verificación en la página web de cada uno los ítems de la matriz de seguimiento de la Ley 1712 de 2014, que se encontraban pendientes por actualizar o cumplir, según el seguimiento realizado en el mes de enero por parte de la Oficina de Control Interno. Posteriormente, se llevaron a cabo dos reuniones  (una con el Subdirector Administrativo, Financiero y de Control Disciplinario, y la otra con la Subdirectora Académica), en las cuales se revisó la matriz y se definieron los responsables de las acciones pendientes por actualizar o cumplir. Posteriormente se le indicó a cada responsable las actividades a realizar. Luego se revisó en la página web el cumplimiento de dichas actividades, y, finalmente, se realizó el respectivo reporte en la Matriz compartida por la Oficina de Control Interno.
En consecuencia con lo anterior, se indican las actualizaciones realizadas en la página web Institucional, así:  
1. Link noticias desde la página principal y botón de transparencia.
2. Calendario Institucional.
3. Se incluyó el indicativo en el directorio de extensiones del IDEP publicado en el link de Atención al ciudadano.
4. Los directorios de funcionarios y contratistas  se publicaron con corte a marzo. 
5. El link de escala salarial se encuentra en funcionamiento. Se publicó la resolución de incremento de la vigencia 2015.
6. Se activaron los link directorio de funcionarios y directorio contratistas desde el botón de transparencia.
7. Se publicó el Decreto No. 627 de 2016 de la Alcaldía Mayor de Bogotá, por el cual se aprueba el presupuesto para la vigencia 2017.
8. Se publicaron los Estados Contables a diciembre de 2016.
9. Se publicaron los estados contables de septiembre de 2015.
10. Se publicaron las diferentes versiones de plan de adquisiciones vigencia 2017
Hitos actualizados durantes el periodo:
·         Creación espacios en el Portal del Instituto, de los componentes 1 y 2, así como Líneas de investigación y Comunicación, Socialización y Divulgación, que hacen parte del fin misional del IDEP.  Incluyó cambio de imagen asociados a éstos.
·         Publicación de información en Maloca – AulasSIG, así como en el sitio de Transparencia y Acceso a la Información (hay información que vincula ambos espacios),  de informes y otros documentos de acuerdo a las solicitudes hechas por las dependencias, según el caso y de acuerdo a la periodicidad que éstas requieran.
·         Cambio en la parte de Interfaz Gráfica de usuario de la página principal, para mejorar la experiencia de la visita al sitio. Esto incluyó el cambio de algunos iconos, que fueron suministrados por el área de diseño, cambios en el código  CSS y modificación de información en las bases de datos.
·         Finalización y publicación en Aulas SIG del instructivo para la publicación en el  ecosistema Web del Instituto y redes sociales.   http://www.idep.edu.co/sites/default/files/IN-DIC-01-02Obs_InstructivoparasolicitudPublicacionesEcosistemaWEB_V2.pdf. Ésta es una herramienta muy útil para la mejora continua en el proceso de publicación de información es éstas herramientas.
·         Acompañamiento en la migración de la herramienta OJS, que incluyó configuración  y ajustes en el servidor. El OJS es una plataforma de publicación de información  (revistas ) producidas por el IDEP
Importante: El portal es un medio de comunicación digital  en continua y permanente actualización, por la densidad de información y tamaño del mismo.
 </t>
    </r>
  </si>
  <si>
    <r>
      <t xml:space="preserve">Página Web del IDEP, Archivos publicaciones WEBmaster
</t>
    </r>
    <r>
      <rPr>
        <b/>
        <sz val="10"/>
        <rFont val="Arial"/>
        <family val="2"/>
      </rPr>
      <t xml:space="preserve">06/04/2017
</t>
    </r>
    <r>
      <rPr>
        <sz val="10"/>
        <color rgb="FF000000"/>
        <rFont val="Arial"/>
        <family val="2"/>
      </rPr>
      <t>Página WEB
Archivos Webmaster
Archivo comunicaciones y prensa
Archivo matriz 1712</t>
    </r>
  </si>
  <si>
    <r>
      <t xml:space="preserve">12 de octubre de 2016:
-  Se definió y se empezó la Implementación de una estrategia de comunicación, socialización y divulgación para fortalecer las procesos comunicativos del Instituto, asociados con la producción de conocimiento, el posicionamiento institucional y el fortalecimiento académico del IDEP en el ámbito local, distrital y regional e internacional.19 de enero de 2017:
Dentro del proceso de fortalecimiento se realizaron las siguientes actividades:
         Producción y ajuste de herramientas de comunicación visual: Rediseño del boletín interno institucional, y realización de un video institucional que permitirá difundir  qué es el IDEP, sus principales actividades y los componentes definidos en el proyecto de inversión 1079.
         Se está ajustando el manual de imagen corporativa para su implementación, con el fin de estandarizar y organizar la proyección de la imagen institucional en los diferentes entornos donde hace presencia el IDEP, con base los referentes propuestos en el Manual de Imagen Bogotá Mejor para Todos de la Alcaldía Mayor de Bogotá. 
         Se implementó un  nuevo formato para contar las historias de vida de docentes, por lo que se construyeron guiones que permitirán desarrollar cápsulas de video en el 2017. Estas cápsulas son una forma de reconocer que los maestros son formadores de personas, que ellos hacen parte  de la construcción de una sociedad, y son protagonistas de una ciudad educadora, aportando en el proceso educativo de los individuos.
  Se produjeron cuatro videos correspondientes a cuatro libros producidos por el IDEP con el fin de motivar su lectura en los docentes.
         Con el fin de generar visibilidad en la ciudad y en los territorios se incorporó la compra de chaquetas para utilizarlas en las actividades en las que participe el IDEP.
         Con la adquisición del servicio Constant Contact, estaremos brindando constantemente información a más docentes en un menor tiempo, pues el servicio de correo con el que contaba el Instituto no permitía enviar más de 500 correos al día por usuario. Este sistema permitirá tener listas específicas para el envío de correos masivos de acuerdo con las características del público del IDEP y, a su vez, una comunicación más oportuna y rápida con los usuarios
Por lo anterior se solicita cerrar la observación
</t>
    </r>
    <r>
      <rPr>
        <b/>
        <sz val="10"/>
        <rFont val="Arial"/>
        <family val="2"/>
      </rPr>
      <t>06-04-2017</t>
    </r>
    <r>
      <rPr>
        <sz val="10"/>
        <color rgb="FF000000"/>
        <rFont val="Arial"/>
        <family val="2"/>
      </rPr>
      <t xml:space="preserve">
Durante el primer trimestre del año el IDEP desarrollo la estrategia "Idep por una Ciudad Educadora" Liderada por la Profesional Andrea Bustamante, cuyo objeto fue realizar una Presentación institucional del IDEP, Generación  relaciones  interinstitucionales entre las IED y las DILES, socializar las Producciones académicas del IDEP producida en el año 2016 e identificación de necesidades y expectativas de los docentes, Directivos docentes y Directores Locales de Educación. 
La estrategia  fue desarrollada en 361 Instituciones Educativas Distritales y en 20  Direcciones Locales de Educación, la estrategia finalizó el xxx de xxxx de 2017 cuyos resultados fueron socializados en el Comité Académico del 07 de abril 2017.</t>
    </r>
  </si>
  <si>
    <r>
      <rPr>
        <b/>
        <sz val="10"/>
        <rFont val="Arial"/>
        <family val="2"/>
      </rPr>
      <t xml:space="preserve">06/04/2017
</t>
    </r>
    <r>
      <rPr>
        <sz val="10"/>
        <color rgb="FF000000"/>
        <rFont val="Arial"/>
        <family val="2"/>
      </rPr>
      <t>Durante el mes de marzo se depuró la base de datos de los docentes y colegios oficiales, igualmente se encuentra en etapa de diseño el brochure que contiene todas los productos y servicios realizados en la vigencia 2016.</t>
    </r>
  </si>
  <si>
    <r>
      <rPr>
        <b/>
        <sz val="10"/>
        <rFont val="Arial"/>
        <family val="2"/>
      </rPr>
      <t xml:space="preserve">06/04/2017
</t>
    </r>
    <r>
      <rPr>
        <sz val="10"/>
        <color rgb="FF000000"/>
        <rFont val="Arial"/>
        <family val="2"/>
      </rPr>
      <t>Se consolidó la base de datos con las encuestas realizadas a los docentes encuestados para la elaboración del diagnóstico y se encuentra en proceso de depuración.</t>
    </r>
  </si>
  <si>
    <r>
      <rPr>
        <b/>
        <sz val="10"/>
        <rFont val="Arial"/>
        <family val="2"/>
      </rPr>
      <t xml:space="preserve">06/04/2017
</t>
    </r>
    <r>
      <rPr>
        <sz val="10"/>
        <color rgb="FF000000"/>
        <rFont val="Arial"/>
        <family val="2"/>
      </rPr>
      <t>Por parte del área de prensa del equipo del proceso de divulgación y Comunicaciones se realiza una revisión periódica de la información de actividades académicas publicadas en la página Web, con el fin de verificar su pertinencia, coherencia y vigencia</t>
    </r>
  </si>
  <si>
    <r>
      <rPr>
        <b/>
        <sz val="10"/>
        <rFont val="Arial"/>
        <family val="2"/>
      </rPr>
      <t xml:space="preserve">06/04/2017
</t>
    </r>
    <r>
      <rPr>
        <sz val="10"/>
        <color rgb="FF000000"/>
        <rFont val="Arial"/>
        <family val="2"/>
      </rPr>
      <t xml:space="preserve">Se realizó la socialización de las piezas de comunicación internas que se pueden utilizar para el Instituto: diploma, escarapela, papel membrete y presentación powerpoint. Así como también se explicó el correcto uso de la marca. Esta socialización se realizó el 10 de febrero 2017, donde además se presentaron el video institucional, y el instructivo para publicación en web. </t>
    </r>
  </si>
  <si>
    <r>
      <rPr>
        <b/>
        <sz val="10"/>
        <rFont val="Arial"/>
        <family val="2"/>
      </rPr>
      <t>06/04/2017</t>
    </r>
    <r>
      <rPr>
        <sz val="10"/>
        <color rgb="FF000000"/>
        <rFont val="Arial"/>
        <family val="2"/>
      </rPr>
      <t xml:space="preserve">
Se solicitó a la oficina asesora de Planeación programar con el equipo de divulgación y comunicaciones una charla de administración del riesgo, lo anterior con el fin de entender la metodología y revisar el mapa del proceso en el marco de la acción, mediante correo electrónico el 03/04/2017
Igualmente se encuentra en proceso de ejecución el proceso de revisión de los procedimientos inmersos en el proceso. A la fecha se han actualizado dos procedimientos PRO-DIC-01-12 Procesamiento Técnico y Físico de las Publicaciones del Centro de Documentación
PRO-DIC-01-13 Servicios de atención al usuario a través del Centro de Documentación</t>
    </r>
  </si>
  <si>
    <r>
      <rPr>
        <b/>
        <sz val="10"/>
        <rFont val="Arial"/>
        <family val="2"/>
      </rPr>
      <t xml:space="preserve">06/04/2017
</t>
    </r>
    <r>
      <rPr>
        <sz val="10"/>
        <color rgb="FF000000"/>
        <rFont val="Arial"/>
        <family val="2"/>
      </rPr>
      <t>Se realizó una reunión con el referente SIG donde se realizó una explicación del proceso Divulgación y Comunicación 01/02/2017 al equipo que participa en el proceso.</t>
    </r>
  </si>
  <si>
    <r>
      <rPr>
        <b/>
        <sz val="10"/>
        <rFont val="Arial"/>
        <family val="2"/>
      </rPr>
      <t xml:space="preserve">06/04/2017
</t>
    </r>
    <r>
      <rPr>
        <sz val="10"/>
        <color rgb="FF000000"/>
        <rFont val="Arial"/>
        <family val="2"/>
      </rPr>
      <t xml:space="preserve">Se solicitó a la oficina asesora de Planeación programar con el equipo de divulgación y comunicaciones una charla de administración del riesgo, lo anterior con el fin de entender la metodología y revisar el mapa del proceso en el marco de la acción, mediante correo electrónico el 03/04/2017
El 17 de febrero de 2017 con los integrantes del equipo de trabajo del proceso Divulgación y comunicación, se revisó el procedimiento PRO-DIC-01-09 y se realizó una versión preeliminar del proceso, la cual fue remitida vía correo electrónico a la Subdirección Administrativa y Financiera y de Control Disciplinario - SAFyCD.
Igualmente, el 17 de marzo de 2017 se realizó una reunión con la SAFyCD, Control Interno y el contratista que desarrrolla el proceso de implementación de las Normas Internacionales de Información Financiera, con el fin de definir unos puntos en el PRO-DIC-01-09 </t>
    </r>
  </si>
  <si>
    <r>
      <rPr>
        <b/>
        <sz val="10"/>
        <rFont val="Arial"/>
        <family val="2"/>
      </rPr>
      <t xml:space="preserve">06/04/2017
</t>
    </r>
    <r>
      <rPr>
        <sz val="10"/>
        <color rgb="FF000000"/>
        <rFont val="Arial"/>
        <family val="2"/>
      </rPr>
      <t>Se ha realizado una publicación periódica solicitudes de información de contenidos de la página web con el fin de publicarla, con información relacionada con los avances de los proyectos y actividades que desarrolla el IDEP.</t>
    </r>
  </si>
  <si>
    <r>
      <rPr>
        <b/>
        <sz val="10"/>
        <color rgb="FF000000"/>
        <rFont val="Arial"/>
        <family val="2"/>
      </rPr>
      <t>27/01/2017:</t>
    </r>
    <r>
      <rPr>
        <sz val="10"/>
        <color rgb="FF000000"/>
        <rFont val="Arial"/>
        <family val="2"/>
      </rPr>
      <t xml:space="preserve"> Diana Ruiz- jefe OCI
</t>
    </r>
    <r>
      <rPr>
        <b/>
        <sz val="10"/>
        <color rgb="FF000000"/>
        <rFont val="Arial"/>
        <family val="2"/>
      </rPr>
      <t>18/04/2017:</t>
    </r>
    <r>
      <rPr>
        <sz val="10"/>
        <color rgb="FF000000"/>
        <rFont val="Arial"/>
        <family val="2"/>
      </rPr>
      <t xml:space="preserve"> Nadia Pineda-Contratista OCI</t>
    </r>
  </si>
  <si>
    <r>
      <rPr>
        <b/>
        <sz val="10"/>
        <color rgb="FF000000"/>
        <rFont val="Arial"/>
        <family val="2"/>
      </rPr>
      <t>18/04/2017:</t>
    </r>
    <r>
      <rPr>
        <sz val="10"/>
        <color rgb="FF000000"/>
        <rFont val="Arial"/>
        <family val="2"/>
      </rPr>
      <t xml:space="preserve"> Nadia Pineda-Contratista OCI</t>
    </r>
  </si>
  <si>
    <r>
      <rPr>
        <b/>
        <sz val="10"/>
        <rFont val="Arial"/>
        <family val="2"/>
      </rPr>
      <t xml:space="preserve">06/04/2017
</t>
    </r>
    <r>
      <rPr>
        <sz val="10"/>
        <color rgb="FF000000"/>
        <rFont val="Arial"/>
        <family val="2"/>
      </rPr>
      <t>Se realizaran reuniones con los lideres de las actividades para el seguimiento y cumplimiento de los temas pendientes de manera bimensual.
Adicionalmente, se propone la presentacion de los temas relevantes de la ley de transparencia ,con el fin de orientar los contenidos pendientes en la pagina web a los funcionarios responsables.</t>
    </r>
  </si>
  <si>
    <r>
      <rPr>
        <b/>
        <sz val="10"/>
        <color rgb="FF000000"/>
        <rFont val="Arial"/>
        <family val="2"/>
      </rPr>
      <t xml:space="preserve">
18/04/2017</t>
    </r>
    <r>
      <rPr>
        <sz val="10"/>
        <color rgb="FF000000"/>
        <rFont val="Arial"/>
        <family val="2"/>
      </rPr>
      <t>: Nadia Pineda-Contratista OCI</t>
    </r>
  </si>
  <si>
    <r>
      <t xml:space="preserve">
</t>
    </r>
    <r>
      <rPr>
        <b/>
        <sz val="10"/>
        <color rgb="FF000000"/>
        <rFont val="Arial"/>
        <family val="2"/>
      </rPr>
      <t>18/04/2017</t>
    </r>
    <r>
      <rPr>
        <sz val="10"/>
        <color rgb="FF000000"/>
        <rFont val="Arial"/>
        <family val="2"/>
      </rPr>
      <t>: Nadia Pineda-Contratista OCI</t>
    </r>
  </si>
  <si>
    <r>
      <t xml:space="preserve">
</t>
    </r>
    <r>
      <rPr>
        <b/>
        <sz val="10"/>
        <color rgb="FF000000"/>
        <rFont val="Arial"/>
        <family val="2"/>
      </rPr>
      <t>18/04/2017:</t>
    </r>
    <r>
      <rPr>
        <sz val="10"/>
        <color rgb="FF000000"/>
        <rFont val="Arial"/>
        <family val="2"/>
      </rPr>
      <t xml:space="preserve"> Nadia Pineda-Contratista OCI</t>
    </r>
  </si>
  <si>
    <t>Acta de reunión 
Procedimiento ajustado y públicado en Maloca aula SIG.</t>
  </si>
  <si>
    <t>No se está dando cumplimiento a las actividades 12 y 13 del procedimiento PRO-DIC-01-09
“GESTIÓN DE PUBLICACIONES", y aunque existe una solicitud de parte del Subdirector Administrativo y concepto de la Oficina Jurídica respecto a que no procede la solicitud de resolución de baja, a la fecha (14/12/2016) no se encuentra actualizado el procedimiento.</t>
  </si>
  <si>
    <t>Existe una desarticulación entre la SAFyCD y SA para para la gestión de la actualización del procedimiento.</t>
  </si>
  <si>
    <r>
      <t xml:space="preserve">18/04/2017: </t>
    </r>
    <r>
      <rPr>
        <sz val="10"/>
        <color rgb="FF000000"/>
        <rFont val="Arial"/>
        <family val="2"/>
      </rPr>
      <t>De acuerdo al seguimiento del líder, se encuentra en proceso de depuración la aplicación de las encuestas realizadas a los docentes, esto, para la generación del Documento Diagnóstico. Continúa abierta.</t>
    </r>
  </si>
  <si>
    <r>
      <t xml:space="preserve">18/04/2017: </t>
    </r>
    <r>
      <rPr>
        <sz val="10"/>
        <color rgb="FF000000"/>
        <rFont val="Arial"/>
        <family val="2"/>
      </rPr>
      <t>De acuerdo al seguimiento del líder,</t>
    </r>
    <r>
      <rPr>
        <b/>
        <sz val="10"/>
        <color rgb="FF000000"/>
        <rFont val="Arial"/>
        <family val="2"/>
      </rPr>
      <t xml:space="preserve"> </t>
    </r>
    <r>
      <rPr>
        <sz val="10"/>
        <color rgb="FF000000"/>
        <rFont val="Arial"/>
        <family val="2"/>
      </rPr>
      <t>Se encuentra en borrador el diseño del Brochure con la información de producciones del IDEP, esta deberá ser enviada vía correo electrónico al 20% de los colegios oficiales.  Continúa abierta.</t>
    </r>
  </si>
  <si>
    <r>
      <t xml:space="preserve">18/04/2017: </t>
    </r>
    <r>
      <rPr>
        <sz val="10"/>
        <color rgb="FF000000"/>
        <rFont val="Arial"/>
        <family val="2"/>
      </rPr>
      <t xml:space="preserve"> De acuerdo al seguimiento del líder, Se encuentra en borrador el diseño del Brochure con el catálogo bibliográfico del IDEP, esta deberá ser enviada vía correo electrónico al 20% de los colegios oficiales.  Continúa abierta.</t>
    </r>
  </si>
  <si>
    <r>
      <rPr>
        <b/>
        <sz val="10"/>
        <color rgb="FF000000"/>
        <rFont val="Arial"/>
        <family val="2"/>
      </rPr>
      <t>18/04/2017:</t>
    </r>
    <r>
      <rPr>
        <sz val="10"/>
        <color rgb="FF000000"/>
        <rFont val="Arial"/>
        <family val="2"/>
      </rPr>
      <t xml:space="preserve"> De acuerdo al seguimiento del líder, se encuentra en proceso de depuración la aplicación de las encuestas realizadas a los docentes, esto, para la generación del Documento Diagnóstico. Continúa abierta.</t>
    </r>
  </si>
  <si>
    <r>
      <rPr>
        <b/>
        <sz val="10"/>
        <color rgb="FF000000"/>
        <rFont val="Arial"/>
        <family val="2"/>
      </rPr>
      <t xml:space="preserve">
18/04/2017:</t>
    </r>
    <r>
      <rPr>
        <sz val="10"/>
        <color rgb="FF000000"/>
        <rFont val="Arial"/>
        <family val="2"/>
      </rPr>
      <t xml:space="preserve"> Nadia Pineda-Contratista OCI</t>
    </r>
  </si>
  <si>
    <r>
      <t>26/02/2016: LA OAJ revisó el estado de los contratos de las vigencias 2011, 2012, 2013 y 2014 en el Sistema SIAFI e identificó que siguen pendiente por liquidar algunos contratos así:
* 2011: de los 29 pendientes a 31 de diciembre de 2015, se han liquidado/terminado 13 contratos y se encuentran pendientes por liquidar o terminar 16 (9 contratos, 3 convenios y 4 ordenes de aceptación de servicios).
* 2012: se reportó en SIAFI el acta de liquidación unilateral del Contrato No. 005 - ETB.
* 2013: Siguen pendientes por liquidar los 2 contratos reportados en el informe de auditoría.
* 2014: Siguen pendientes por liquidar los 3 contratos reportados en el informe de auditoría.</t>
    </r>
    <r>
      <rPr>
        <b/>
        <sz val="8"/>
        <rFont val="Calibri"/>
        <family val="2"/>
      </rPr>
      <t>30/06/2016</t>
    </r>
    <r>
      <rPr>
        <sz val="8"/>
        <rFont val="Calibri"/>
        <family val="2"/>
      </rPr>
      <t>: LA OAJ revisó el estado de los contratos de las vigencias 2011, 2012, 2013 y 2014 en el Sistema SIAFI e identificó que continuan algunos contratos por liquidar así:
* 2011: El contrato No. 024 de 2011 cuenta con acta de liquidación, pero no se ha reportado y subido al Sistema SIAFI.
* 2013: Está pendiente por liquidr el Contrato No. 013 suscrito con la ETB y la Orden de aceptación de bienes No. 109 suscrita con la empresa Papelería los Andes.
* 2014: Estan pendientes 4 liquidaciones así: 2 convenios (106 y 133 suscritos con la OEI y la Universidad Pedagógica Nacional ) la liquidación con la Universidad Pedagógica se encuentra en trámite se encuentra en tràmite de firma por parte de la universidad, 1 contrato (073 suscrito con la ETB y 1 orden de aceptación de bienes suscrita con Eforcers S.A.</t>
    </r>
    <r>
      <rPr>
        <b/>
        <sz val="8"/>
        <rFont val="Calibri"/>
        <family val="2"/>
      </rPr>
      <t>27/07/2016</t>
    </r>
    <r>
      <rPr>
        <sz val="8"/>
        <rFont val="Calibri"/>
        <family val="2"/>
      </rPr>
      <t xml:space="preserve">: Dentro del estado de liquidaciones y cert de terminacion se encuentra n aun pendientes las siguientes:
Contratos 2015:2013:
96  Papelería los Andes (Tonners - César Linares ) FV 4/02/2014
2014: 
81 Eforcers FV 24/08/2015 Cesar Linares
2015:
83  JDS (Portátiles) (César Linares) fv 06/08/2015  Continua abierta y Vencida.11/10/2016 La OAJ revisó los contratos pendientes por certificación de terminación o liquidación y concluyo que:
2011:  El contrato  N. 024 de 2011 se encuentra terminado y se público en el Sistema SIAFI el 09-09/2016. 2013:Contrato N,  013 de 2013 : Se entrega la liquidación a la ETB, se encuentra a la espera de la firma,  Supervisor . Cesar Linares, (El día 07 de Octubre/16 se envía correo recordando los contratos pendientes por acta de liquidación o certificación de terminación.)Contrato 96 de 2013:  Supervisor Cesar Linares, (El día 07 de Octubre/16 se envía correo recordando los contratos pendientes por acta de liquidación o certificación de terminación)2014:  Contrato  073 de 2014  Supervisor Cesar Linares, (El día 07 de Octubre/16 se envía correo recordando  los contratos pendientes por acta de liquidación o certificación de terminación.) Contrato 81 de 2014 Supervisor Cesar Linares, (El día 07 de Octubre/16 se envía correo recordando  los contratos pendientes por acta de liquidación o certificación.)2015:Contrato N, 83 de 2015: Supervisor Cesar Linares, (El día 07 de Octubre/16 se envía correo recordando  los contratos pendientes por acta de liquidación o certificación.)Contrato N. 109 de 2015: Se encuentra terminado y se público en el Sistema SIAFI el 26-09/2016. Contrato 097 de 2015: Se encuentra terminado y se público en el Sistema SIAFI el 27-09/2016. Contrato 078 de 2015: Se encuentra terminado y a la espera de la legalización pertinente.Contrato 108 de 2015: Se encuentra en revisión del acta de liquidación por parte de OAJ.Contratos  65, 37, 71  y 77 de 2015 La OAJ elaboró las delegaciones de supervisores para que se den las liquidaciones y terminaciones pertinentes. 
Contratos  44, 46,  34, 62, 55, 94 y 47  de 2015. (El día 07 de Octubre/16 se envía correo recordando  los contratos pendientes por acta de liquidación o certificación de terminación.)2016:
Contratos 19,17,13 y 29 de 2016  (El día 07 de Octubre/16 se envía correo recordando los contratos pendientes por acta de liquidación o certificación de terminación.)
CONVENIOS Convenios 139, 148 y 149 del 2011 (El día 12 de Octubre/16 se envía correo recordando los convenios pendientes por acta de liquidación o certificación de terminación.)Convenio 106 de 2014:(El día 12 de Octubre/16 se envía correo recordando los convenios pendientes por acta de liquidación o certificación de terminación.)Conevnio 068 de 2015: (El día 12 de Octubre/16 se envía correo recordando los convenios pendientes por acta de liquidación o certificación de terminación.)Convenio 018 de 2016: El día 11-10/16 llega informe financiero, se procede a liquidar.
Convenio 133 de 2014. Se encuentra terminado y se publicó en el Sistema SIAFI el 12-08/2016.12/01/2017 El día 26 de diciembre se envió correo electrónico a los supervisores de los contratos pendientes por acta de liquidación y/o certificación de terminación, recordandoles allegar lo más pronto posible dichas actas y realizar la publicación correspondiente en el sistema SIAFI.
2011: CONVENIOS 139, 148 Y 149: Dichas actas se encuentran elaboradas y firmadas, las mismas reposan en los expedientes contractuales.  Esta pendiente la activación en SIAFI para la pertinente públicación. 
2013: CONTRATOS 13: Se encuentra liquidado y publicado en SIAFI.    -  CONTRATO 96: Pendiente firmas.
2014: CONTRATO 73: Se encuentra liquidado y publicado en SIAFI.   -  CONTRATO 106: Se envió correo electrónico recordando allegar lo antes posible el acta de liquidación pendiente. se seguira haciendo seguimiento hasta que la misma sea allegada y publicada.  - CONTRATO 81: Se encuentra en revisión para luego proceder a recoger las firmas.
</t>
    </r>
    <r>
      <rPr>
        <b/>
        <sz val="8"/>
        <rFont val="Calibri"/>
        <family val="2"/>
      </rPr>
      <t>17/04/2017: Una vez revisadas todas las actas de liquidaciòn pendientes, se refleja que solo queda pendiente por liquidar el convenio 106 de 2014- OEI, dicha acta de liquidación se encuentra en revisin por parte del contratista para su posterior firma.</t>
    </r>
  </si>
  <si>
    <t>Informe de liquidación y/o terminación de contratos con corte 26/09/2016, presentado en el Comité de Contratación.
Informe de liquidación y/o terminación de contratos con corte 31/12/2016 presentado en el comité de contratación del  mes de enero de 2017.
Informe de liquidacion y/o terminación de contratos con corte 27/03/2017</t>
  </si>
  <si>
    <r>
      <rPr>
        <b/>
        <sz val="10"/>
        <color rgb="FF000000"/>
        <rFont val="Arial"/>
        <family val="2"/>
      </rPr>
      <t>14/03/2016:</t>
    </r>
    <r>
      <rPr>
        <sz val="10"/>
        <color rgb="FF000000"/>
        <rFont val="Arial"/>
        <family val="2"/>
      </rPr>
      <t xml:space="preserve"> Alix del Pilar Hurtado P.
</t>
    </r>
    <r>
      <rPr>
        <b/>
        <sz val="10"/>
        <color rgb="FF000000"/>
        <rFont val="Arial"/>
        <family val="2"/>
      </rPr>
      <t>27/07/2016</t>
    </r>
    <r>
      <rPr>
        <sz val="10"/>
        <color rgb="FF000000"/>
        <rFont val="Arial"/>
        <family val="2"/>
      </rPr>
      <t xml:space="preserve">: Diana Ruiz Jefe OCI
</t>
    </r>
    <r>
      <rPr>
        <b/>
        <sz val="10"/>
        <color rgb="FF000000"/>
        <rFont val="Arial"/>
        <family val="2"/>
      </rPr>
      <t>3/11/2016</t>
    </r>
    <r>
      <rPr>
        <sz val="10"/>
        <color rgb="FF000000"/>
        <rFont val="Arial"/>
        <family val="2"/>
      </rPr>
      <t xml:space="preserve">: Alix del Pilar Hurtado P.
</t>
    </r>
    <r>
      <rPr>
        <b/>
        <sz val="10"/>
        <color rgb="FF000000"/>
        <rFont val="Arial"/>
        <family val="2"/>
      </rPr>
      <t xml:space="preserve">27/01/2017: </t>
    </r>
    <r>
      <rPr>
        <sz val="10"/>
        <color rgb="FF000000"/>
        <rFont val="Arial"/>
        <family val="2"/>
      </rPr>
      <t xml:space="preserve">Alix del Pilar Hurtado P.
</t>
    </r>
    <r>
      <rPr>
        <b/>
        <sz val="10"/>
        <color rgb="FF000000"/>
        <rFont val="Arial"/>
        <family val="2"/>
      </rPr>
      <t xml:space="preserve">18/04/2017: </t>
    </r>
    <r>
      <rPr>
        <sz val="10"/>
        <color rgb="FF000000"/>
        <rFont val="Arial"/>
        <family val="2"/>
      </rPr>
      <t>Alix del Pilar Hurtado P.</t>
    </r>
  </si>
  <si>
    <r>
      <rPr>
        <b/>
        <sz val="9"/>
        <color rgb="FF000000"/>
        <rFont val="Arial"/>
        <family val="2"/>
      </rPr>
      <t>14/03/2016:</t>
    </r>
    <r>
      <rPr>
        <sz val="9"/>
        <color rgb="FF000000"/>
        <rFont val="Arial"/>
        <family val="2"/>
      </rPr>
      <t xml:space="preserve"> Teniendo en cuenta que la fecha de cierre de esta acción es el 30 de junio de 2016, la Oficina de Control Interno, realizará seguimiento a la liquidación de contratos para el próximo corte de seguimiento.
27/07/2016: De acuerdo a revisión no hay copia de las actas, tan solo existe el documento "documento proyecto de inversión IDEP 2016 -2020" firmados. Abierta Vencida27/07/2016: Diana Ruiz Jefe OCIContratos 2016:71 UNIVERSIDAD NACIONAL  (FV 16/12/2015) Jorge FlórezConvenio 2011
139 UPN - fv 28/06/2014 (NO SE HABIA REPORTADO DADO QUE EN SIAFI NO FIGURA FECHA DE VENCIMIENTO) , igualmente no figura el Supervisor
148 PN - fv 28/06/2014 (NO SE HABIA REPORTADO DADO QUE EN SIAFI NO FIGURA FECHA DE VENCIMIENTO) , igualmente no figura el Supervisor
 149  UPN - FV  29/06/2012 (en SIAFI no figura el Supervisor
Convenio 2014
133 UNIVERSIDAD PEDAGÓGICA NACIONAL (FV 15/01/2016) Alba Nelly)Convenio 2015
53 UNIVERSIDAD DISTRITAL FRANCISCO JOSÉ DE CALDAS (FV 19/12/2015) Luisa Acuña2011
24 María Jazmín Gómez2011
24 María Jazmín Gómez
Contratos: 2013
13 E.S.P. EMPRESA DE TELECOMUNICACIONES DE SANTA FE DE BOGOTA S.A. - ETB
Contratos: 2014: 
73  E.S.P. EMPRESA DE TELECOMUNICACIONES DE SANTA FE DE BOGOTA S.A. - ETB03/11/2016: Teniendo en cuenta que en el hallazgo se hace mención a los contratos sin liquidar de las vigencias 2011, 2012, 2013 y 2014: La Oficina de Control Interno realizó seguimiento a la terminación y/o liquidación de contratos con corte 26/09/2016, evidencian que continúan pendientes los siguientes:2011: Convenios: 139 UPN; 148 y 149  UPN2013: Contratos: 13 - ETB; Orden de Aceptación de Bienes: 96 -  Papelería los Andes (Tonners)
2014: Contratos: 73  - ETB; Convenio 106 OEI; Orden de aceptación de bienes: 81 Eforcers.  Para un total de Ocho (8). Una vez liquidados y/o terminados estos contratos, se procederá a cerrar la acción
27/01/2017</t>
    </r>
    <r>
      <rPr>
        <b/>
        <sz val="9"/>
        <color rgb="FF000000"/>
        <rFont val="Arial"/>
        <family val="2"/>
      </rPr>
      <t xml:space="preserve">: </t>
    </r>
    <r>
      <rPr>
        <sz val="9"/>
        <color rgb="FF000000"/>
        <rFont val="Arial"/>
        <family val="2"/>
      </rPr>
      <t xml:space="preserve">De acuerdo al seguimiento a los contratos liquidados y/o terminados a 31/12/2016 realizado por la OCI, se observa que respecto a los contratos evidenciados sin liquidar de las vigencias enunciadas en este hallazgo, los pendientes por liquidar son: : 2011 = Tres (3) convenios; 2012 = Cero (0); 2013 =  Uno (1) orden de aceptación de bienes; 2014 = dos (2)  que corresponden a 1  convenio y 1 orden de aceptación de bienes.
</t>
    </r>
    <r>
      <rPr>
        <b/>
        <sz val="9"/>
        <color rgb="FF000000"/>
        <rFont val="Arial"/>
        <family val="2"/>
      </rPr>
      <t xml:space="preserve">18/04/2017: </t>
    </r>
    <r>
      <rPr>
        <sz val="9"/>
        <color rgb="FF000000"/>
        <rFont val="Arial"/>
        <family val="2"/>
      </rPr>
      <t xml:space="preserve">Teniendo en cuenta el  seguimiento a la terminación y/o liquidación de contratos de fecha 27/03/2017, realizado por la OCI, se observa que respecto a los contratos pendientes de liquidar en las vigencias enunciadas en el hallazgo, se encuentra pendiente el CONVENIO No. 106 de 2014 suscrito con la OEI. </t>
    </r>
    <r>
      <rPr>
        <b/>
        <sz val="9"/>
        <color rgb="FF000000"/>
        <rFont val="Arial"/>
        <family val="2"/>
      </rPr>
      <t>CONTINUA ABIERTA</t>
    </r>
    <r>
      <rPr>
        <sz val="9"/>
        <color rgb="FF000000"/>
        <rFont val="Arial"/>
        <family val="2"/>
      </rPr>
      <t xml:space="preserve">
</t>
    </r>
  </si>
  <si>
    <r>
      <rPr>
        <b/>
        <sz val="10"/>
        <color rgb="FF000000"/>
        <rFont val="Arial"/>
        <family val="2"/>
      </rPr>
      <t>16/05/2016</t>
    </r>
    <r>
      <rPr>
        <sz val="10"/>
        <color rgb="FF000000"/>
        <rFont val="Arial"/>
        <family val="2"/>
      </rPr>
      <t xml:space="preserve">: Alix del Pilar Hurtado P.
</t>
    </r>
    <r>
      <rPr>
        <b/>
        <sz val="10"/>
        <color rgb="FF000000"/>
        <rFont val="Arial"/>
        <family val="2"/>
      </rPr>
      <t>3/11/2016:</t>
    </r>
    <r>
      <rPr>
        <sz val="10"/>
        <color rgb="FF000000"/>
        <rFont val="Arial"/>
        <family val="2"/>
      </rPr>
      <t xml:space="preserve">  Alix del Pilar Hurtado P.
</t>
    </r>
    <r>
      <rPr>
        <b/>
        <sz val="10"/>
        <color rgb="FF000000"/>
        <rFont val="Arial"/>
        <family val="2"/>
      </rPr>
      <t xml:space="preserve">27/01/2017: </t>
    </r>
    <r>
      <rPr>
        <sz val="10"/>
        <color rgb="FF000000"/>
        <rFont val="Arial"/>
        <family val="2"/>
      </rPr>
      <t xml:space="preserve"> Alix del Pilar Hurtado P.
</t>
    </r>
    <r>
      <rPr>
        <b/>
        <sz val="10"/>
        <color rgb="FF000000"/>
        <rFont val="Arial"/>
        <family val="2"/>
      </rPr>
      <t xml:space="preserve">18/04/2017: </t>
    </r>
    <r>
      <rPr>
        <sz val="10"/>
        <color rgb="FF000000"/>
        <rFont val="Arial"/>
        <family val="2"/>
      </rPr>
      <t>Alix del Pilar Hurtado P.</t>
    </r>
  </si>
  <si>
    <r>
      <rPr>
        <b/>
        <sz val="10"/>
        <color rgb="FF000000"/>
        <rFont val="Arial"/>
        <family val="2"/>
      </rPr>
      <t xml:space="preserve">16/05/2016: </t>
    </r>
    <r>
      <rPr>
        <sz val="10"/>
        <color rgb="FF000000"/>
        <rFont val="Arial"/>
        <family val="2"/>
      </rPr>
      <t xml:space="preserve">Alix del Pilar Hurtado P.3/11/2016: Alix del Pilar Hurtado P.
</t>
    </r>
    <r>
      <rPr>
        <b/>
        <sz val="10"/>
        <color rgb="FF000000"/>
        <rFont val="Arial"/>
        <family val="2"/>
      </rPr>
      <t xml:space="preserve">27/01/2017: </t>
    </r>
    <r>
      <rPr>
        <sz val="10"/>
        <color rgb="FF000000"/>
        <rFont val="Arial"/>
        <family val="2"/>
      </rPr>
      <t xml:space="preserve">Alix del Pilar Hurtado P.
</t>
    </r>
    <r>
      <rPr>
        <b/>
        <sz val="10"/>
        <color rgb="FF000000"/>
        <rFont val="Arial"/>
        <family val="2"/>
      </rPr>
      <t xml:space="preserve">18/04/2017: </t>
    </r>
    <r>
      <rPr>
        <sz val="10"/>
        <color rgb="FF000000"/>
        <rFont val="Arial"/>
        <family val="2"/>
      </rPr>
      <t>Alix del Pilar Hurtado P.</t>
    </r>
  </si>
  <si>
    <r>
      <rPr>
        <b/>
        <sz val="10"/>
        <color rgb="FF000000"/>
        <rFont val="Arial"/>
        <family val="2"/>
      </rPr>
      <t xml:space="preserve">16/05/2016: </t>
    </r>
    <r>
      <rPr>
        <sz val="10"/>
        <color rgb="FF000000"/>
        <rFont val="Arial"/>
        <family val="2"/>
      </rPr>
      <t xml:space="preserve">Alix del Pilar Hurtado P.03/11/2016: Alix del Pilar Hurtado P.
</t>
    </r>
    <r>
      <rPr>
        <b/>
        <sz val="10"/>
        <color rgb="FF000000"/>
        <rFont val="Arial"/>
        <family val="2"/>
      </rPr>
      <t xml:space="preserve">27/01/2017: </t>
    </r>
    <r>
      <rPr>
        <sz val="10"/>
        <color rgb="FF000000"/>
        <rFont val="Arial"/>
        <family val="2"/>
      </rPr>
      <t xml:space="preserve">Alix del Pilar Hurtado P.
</t>
    </r>
    <r>
      <rPr>
        <b/>
        <sz val="10"/>
        <color rgb="FF000000"/>
        <rFont val="Arial"/>
        <family val="2"/>
      </rPr>
      <t xml:space="preserve">18/04/2017: </t>
    </r>
    <r>
      <rPr>
        <sz val="10"/>
        <color rgb="FF000000"/>
        <rFont val="Arial"/>
        <family val="2"/>
      </rPr>
      <t>Alix del Pilar Hurtado P.</t>
    </r>
  </si>
  <si>
    <t>Cronograma de reuniones para la vigencia 2017 aprobado</t>
  </si>
  <si>
    <t>Calendario Google Drive</t>
  </si>
  <si>
    <t>Acta de Comité COPASST de aprobación del nombramiento</t>
  </si>
  <si>
    <r>
      <rPr>
        <b/>
        <sz val="10"/>
        <color rgb="FF000000"/>
        <rFont val="Arial"/>
        <family val="2"/>
      </rPr>
      <t>17/04/2017:</t>
    </r>
    <r>
      <rPr>
        <sz val="10"/>
        <color rgb="FF000000"/>
        <rFont val="Arial"/>
        <family val="2"/>
      </rPr>
      <t xml:space="preserve">  En reunión del Comité de COPASST del 25/10/2016, se nombro la Secretaria del Comité</t>
    </r>
  </si>
  <si>
    <t>Acta No. 2 del 24/02/2017, expediente qu se encuentra a cargo de la Secretaria del Comité</t>
  </si>
  <si>
    <r>
      <t xml:space="preserve">17/04/2017: </t>
    </r>
    <r>
      <rPr>
        <sz val="10"/>
        <color rgb="FF000000"/>
        <rFont val="Arial"/>
        <family val="2"/>
      </rPr>
      <t>En reunión del  24/02/2017, se presentó y aprobó el cronograma para la vigencia 2017 de reuniones de COPASST</t>
    </r>
  </si>
  <si>
    <t>Acta No. 2  25/10/2016,  expediente qu se encuentra a cargo de la Secretaria del Comité</t>
  </si>
  <si>
    <r>
      <t xml:space="preserve">17/04/2017: </t>
    </r>
    <r>
      <rPr>
        <sz val="10"/>
        <color rgb="FF000000"/>
        <rFont val="Arial"/>
        <family val="2"/>
      </rPr>
      <t xml:space="preserve">Una vez aprobado el cronograma de reuniones del Comité para la Vigencia 2017, se procedió a agendarlo en Google Drive, el cual </t>
    </r>
    <r>
      <rPr>
        <u/>
        <sz val="10"/>
        <color rgb="FF000000"/>
        <rFont val="Arial"/>
        <family val="2"/>
      </rPr>
      <t>generará las alertas</t>
    </r>
    <r>
      <rPr>
        <sz val="10"/>
        <color rgb="FF000000"/>
        <rFont val="Arial"/>
        <family val="2"/>
      </rPr>
      <t xml:space="preserve">, a los integrantes del Comité, así:  vía correo electrónico dos (2) días antes, y por notificación un (1) día antes . </t>
    </r>
  </si>
  <si>
    <t>Calendario Drive de los integrantes del COPASST</t>
  </si>
  <si>
    <r>
      <t xml:space="preserve">30-4-2016. Se actualizó el Procedimiento PRO-GD-07-03, el cual fue aprobado y publicado por el SIG el 1 de marzo de 2016.
Se solicita cierre de la acción.
30/06/2016. El primero de marzo de 2016 se actualizó el procedimiento PRO-GD-07-03, con la actividad de asignación de correspondencia a través de la planilla  FT-GD-07-01.
Se solicita cierre de la acción.
13-10-2016 Se esta adelantando una revisión entre la Oficina Asesora de Planeaciòn y los referentes técnicos, ya han habido entregas iniciales, sin embargo esta pendiente la realización de unos ajustes solicitados por la SAFyCD
</t>
    </r>
    <r>
      <rPr>
        <b/>
        <sz val="10"/>
        <color rgb="FF000000"/>
        <rFont val="Arial"/>
        <family val="2"/>
      </rPr>
      <t>11/04/2017:</t>
    </r>
    <r>
      <rPr>
        <sz val="10"/>
        <color rgb="FF000000"/>
        <rFont val="Arial"/>
        <family val="2"/>
      </rPr>
      <t xml:space="preserve"> Revisados los tramites frente a los hallazgos se encontró comunicación del 06/09/2016 dirigida a la Oficina Asesora de planeacion solicitando el respectivo ajuste en el modulo de Gestión Documental. hoy se encuentra en el SIAFI las comunicaciones recibidas
</t>
    </r>
  </si>
  <si>
    <r>
      <t xml:space="preserve">30/04/2016
</t>
    </r>
    <r>
      <rPr>
        <b/>
        <sz val="10"/>
        <color rgb="FF000000"/>
        <rFont val="Arial"/>
        <family val="2"/>
      </rPr>
      <t>11/04/2017</t>
    </r>
  </si>
  <si>
    <t>Realizar un diagnóstico a partir de encuesta realizada al 20% de los colegios oficiales, con el fin de evidenciar el conocimiento que tienen los directivos docentes de los actividades acádemicas y proyectos de innovación que ofrece el IDEP.</t>
  </si>
  <si>
    <t>De acuerdo a los resultados de las encuestas, se definieron algunas acciones de mejora con las propuestas, observaciones y sugerencias de los usuarios. Entre las que se encuentra que el IDEP fortalezca los procesos de socialización y divulgación de actividades académicas y proyectos de investigación e innovación entre los maestros, maestras y directivos docentes del Distrito.</t>
  </si>
  <si>
    <r>
      <rPr>
        <b/>
        <sz val="10"/>
        <color rgb="FF000000"/>
        <rFont val="Arial"/>
        <family val="2"/>
      </rPr>
      <t>06/04/2017</t>
    </r>
    <r>
      <rPr>
        <sz val="10"/>
        <color rgb="FF000000"/>
        <rFont val="Arial"/>
        <family val="2"/>
      </rPr>
      <t xml:space="preserve">
El 17 de febrero de 2017 con los integrantes del equipo de trabajo del proceso Divulgación y comunicación, se revisó el procedimiento PRO-DIC-01-09 y se realizó una versión preliminar del proceso, la cual fue remitida vía correo electrónico a la Subdirección Administrativa y Financiera y de Control Disciplinario - SAFyCD.
Igualmente, el 17 de marzo de 2017 se realizó una reunión con la SAFyCD, Control Interno y el contratista que desarrolla el proceso de implementación de las Normas Internacionales de Información Financiera, con el fin de definir unos puntos en el PRO-DIC-01-09.</t>
    </r>
  </si>
  <si>
    <t>Publicar la estrategia 2016.</t>
  </si>
  <si>
    <r>
      <rPr>
        <b/>
        <sz val="10"/>
        <color rgb="FF000000"/>
        <rFont val="Arial"/>
        <family val="2"/>
      </rPr>
      <t>19/04/2017</t>
    </r>
    <r>
      <rPr>
        <sz val="10"/>
        <color rgb="FF000000"/>
        <rFont val="Arial"/>
        <family val="2"/>
      </rPr>
      <t>: Nadia Pineda-Contratista OCI</t>
    </r>
  </si>
  <si>
    <r>
      <rPr>
        <b/>
        <sz val="10"/>
        <color rgb="FF000000"/>
        <rFont val="Arial"/>
        <family val="2"/>
      </rPr>
      <t>19/04/2017:</t>
    </r>
    <r>
      <rPr>
        <sz val="10"/>
        <color rgb="FF000000"/>
        <rFont val="Arial"/>
        <family val="2"/>
      </rPr>
      <t xml:space="preserve"> Se evidencia en el espacio de Maloca AulaSIG, actualización del documento</t>
    </r>
    <r>
      <rPr>
        <b/>
        <sz val="10"/>
        <color rgb="FF000000"/>
        <rFont val="Arial"/>
        <family val="2"/>
      </rPr>
      <t xml:space="preserve"> MN-DIC-01-02 Estrategia de Comunicación, Divulgación y Socialización </t>
    </r>
    <r>
      <rPr>
        <sz val="10"/>
        <color rgb="FF000000"/>
        <rFont val="Arial"/>
        <family val="2"/>
      </rPr>
      <t xml:space="preserve">V2 del 27/12/2016. </t>
    </r>
  </si>
  <si>
    <r>
      <rPr>
        <b/>
        <sz val="10"/>
        <rFont val="Arial"/>
        <family val="2"/>
      </rPr>
      <t xml:space="preserve">06/04/2017
</t>
    </r>
    <r>
      <rPr>
        <sz val="10"/>
        <color rgb="FF000000"/>
        <rFont val="Arial"/>
        <family val="2"/>
      </rPr>
      <t>Se encuentra en proceso de ejecución el plan de actualización de los procedimientos inmersos del proceso DIC</t>
    </r>
  </si>
  <si>
    <r>
      <rPr>
        <b/>
        <sz val="10"/>
        <rFont val="Arial"/>
        <family val="2"/>
      </rPr>
      <t xml:space="preserve">06/04/2017
</t>
    </r>
    <r>
      <rPr>
        <sz val="10"/>
        <color rgb="FF000000"/>
        <rFont val="Arial"/>
        <family val="2"/>
      </rPr>
      <t>Se publicó la estrategia en la página WEB</t>
    </r>
  </si>
  <si>
    <r>
      <rPr>
        <b/>
        <sz val="10"/>
        <color rgb="FF000000"/>
        <rFont val="Arial"/>
        <family val="2"/>
      </rPr>
      <t xml:space="preserve">19/04/2017: </t>
    </r>
    <r>
      <rPr>
        <sz val="10"/>
        <color rgb="FF000000"/>
        <rFont val="Arial"/>
        <family val="2"/>
      </rPr>
      <t>Nadia Pineda-Contratista OCI</t>
    </r>
  </si>
  <si>
    <r>
      <rPr>
        <b/>
        <sz val="10"/>
        <color rgb="FF000000"/>
        <rFont val="Arial"/>
        <family val="2"/>
      </rPr>
      <t xml:space="preserve">18/04/2017: </t>
    </r>
    <r>
      <rPr>
        <sz val="10"/>
        <color rgb="FF000000"/>
        <rFont val="Arial"/>
        <family val="2"/>
      </rPr>
      <t>Acción en desarrollo.</t>
    </r>
  </si>
  <si>
    <r>
      <rPr>
        <b/>
        <sz val="10"/>
        <color rgb="FF000000"/>
        <rFont val="Arial"/>
        <family val="2"/>
      </rPr>
      <t>18/04/2017</t>
    </r>
    <r>
      <rPr>
        <sz val="10"/>
        <color rgb="FF000000"/>
        <rFont val="Arial"/>
        <family val="2"/>
      </rPr>
      <t>: De acuerdo a la acción planteada, se encuentra pendiente el ajuste, aprobación, publicación y socialización del procedimiento. Continúa abierta.</t>
    </r>
  </si>
  <si>
    <r>
      <t xml:space="preserve">19/04/2017: </t>
    </r>
    <r>
      <rPr>
        <sz val="10"/>
        <color rgb="FF000000"/>
        <rFont val="Arial"/>
        <family val="2"/>
      </rPr>
      <t>Teniendo en cuenta la Fuente verificable de la acción, "Documentación de los procedimientos actualizados",  a la fecha se ha realizado la actualización de los documentos: PRO-DIC-01-12 Procesamiento Técnico y Físico de las Publicaciones del Centro de Documentación  y PRO-DIC-01-13 Servicios de atención al usuario a través del Centro de Documentación, sin embargo se encuentra pendiente la actualización de otros. Continúa abierta.</t>
    </r>
  </si>
  <si>
    <t>MN-DIC-01-02 Estrategia de Comunicación, Divulgación y Socialización V2 del 27/12/2016.  Publicado en el espacio Maloca AulaSIG.</t>
  </si>
  <si>
    <r>
      <rPr>
        <b/>
        <sz val="10"/>
        <color rgb="FF000000"/>
        <rFont val="Arial"/>
        <family val="2"/>
      </rPr>
      <t>19/04/2017:</t>
    </r>
    <r>
      <rPr>
        <sz val="10"/>
        <color rgb="FF000000"/>
        <rFont val="Arial"/>
        <family val="2"/>
      </rPr>
      <t xml:space="preserve"> De acuerdo a la Fuente Verificable de la acción "Documentación de los procedimientos y el mapa de riesgos actualizados", Continúa abierta.</t>
    </r>
  </si>
  <si>
    <r>
      <rPr>
        <b/>
        <sz val="10"/>
        <color rgb="FF000000"/>
        <rFont val="Arial"/>
        <family val="2"/>
      </rPr>
      <t>19/04/2017:</t>
    </r>
    <r>
      <rPr>
        <sz val="10"/>
        <color rgb="FF000000"/>
        <rFont val="Arial"/>
        <family val="2"/>
      </rPr>
      <t xml:space="preserve"> Nadia Pineda-Contratista OCI</t>
    </r>
  </si>
  <si>
    <r>
      <t>19/04/2017:</t>
    </r>
    <r>
      <rPr>
        <sz val="10"/>
        <color rgb="FF000000"/>
        <rFont val="Arial"/>
        <family val="2"/>
      </rPr>
      <t xml:space="preserve"> Mediante Listado de Asistencia del 10/02/2017, se realizó la socialización de las piezas de comunicación interna (manual de imagen corportaiva), video institucional e instructivo para la publicación en WEB. </t>
    </r>
  </si>
  <si>
    <t>Listado de Asistencia del 10/02/2017</t>
  </si>
  <si>
    <r>
      <rPr>
        <b/>
        <sz val="10"/>
        <color rgb="FF000000"/>
        <rFont val="Arial"/>
        <family val="2"/>
      </rPr>
      <t xml:space="preserve">19/04/2017: </t>
    </r>
    <r>
      <rPr>
        <sz val="10"/>
        <color rgb="FF000000"/>
        <rFont val="Arial"/>
        <family val="2"/>
      </rPr>
      <t>Mediante Listado de Asistencia del 10/02/2017, se realizó la socialización de las piezas de comunicación interna (manual de imagen corportaiva), video institucional e instructivo para la publicación en WEB.</t>
    </r>
  </si>
  <si>
    <t xml:space="preserve">Martha Cuevas
</t>
  </si>
  <si>
    <r>
      <t xml:space="preserve">19/04/2017: </t>
    </r>
    <r>
      <rPr>
        <sz val="10"/>
        <color rgb="FF000000"/>
        <rFont val="Arial"/>
        <family val="2"/>
      </rPr>
      <t>Acción en Desarrollo</t>
    </r>
  </si>
  <si>
    <r>
      <rPr>
        <b/>
        <sz val="10"/>
        <rFont val="Arial"/>
        <family val="2"/>
      </rPr>
      <t xml:space="preserve">06/04/2017
</t>
    </r>
    <r>
      <rPr>
        <sz val="10"/>
        <color rgb="FF000000"/>
        <rFont val="Arial"/>
        <family val="2"/>
      </rPr>
      <t>Se socializó el contenido del Instructivo para la Solicitud de Publicaciones en el Ecosistema Web, con el fin de contar con solicitudes coherentes y pertinentes,posteriormente se registro en la Maloca Aula SIG</t>
    </r>
  </si>
  <si>
    <r>
      <t>19/04/2017:</t>
    </r>
    <r>
      <rPr>
        <sz val="10"/>
        <color rgb="FF000000"/>
        <rFont val="Arial"/>
        <family val="2"/>
      </rPr>
      <t xml:space="preserve"> Mediante Listado de Asistencia del 10/02/2017, se realizó la socialización del Instructivo para la solicitud de publicaciones en el Ecosistema WEB.
Por otra parte, se creó y normalizó el documento IN-DIC-01-02 del 23/03/2017 INSTRUCTIVO PARA LA SOLICITUD DE PUBLICACIONES EN EL ECOSISTEMA WEB. 
Se da cierre condicional, debido a que es necesario aclarar dentro del Instructivo en posteriores versiones lo siguiente: * Aclaración sobre la potestad  de publicación en página WEB ya que actualmente no aparacen restricciones y todos los funcionarios del IDEP pueden solicitar publicación.
* Optimizar la búsqueda y acceso al link que lleva al Formulario WEB para solicitudes de publicaciones en la página WEB/ Redes Sociales.</t>
    </r>
  </si>
  <si>
    <t>IN-DIC-01-02 del 23/03/2017 INSTRUCTIVO PARA LA SOLICITUD DE PUBLICACIONES EN EL ECOSISTEMA WEB. Publicado en el espacio de Maloca AulaSIg 
Listado de asistencia a la socialización del Instructivo de Asistencia.</t>
  </si>
  <si>
    <r>
      <t xml:space="preserve">27/01/2017: Diana Ruiz- jefe OCI
18/04/2017: </t>
    </r>
    <r>
      <rPr>
        <sz val="10"/>
        <color rgb="FF000000"/>
        <rFont val="Arial"/>
        <family val="2"/>
      </rPr>
      <t>Nadia Pineda-Contratista OCI</t>
    </r>
  </si>
  <si>
    <r>
      <rPr>
        <b/>
        <sz val="10"/>
        <color rgb="FF000000"/>
        <rFont val="Arial"/>
        <family val="2"/>
      </rPr>
      <t xml:space="preserve">
18/04/2017</t>
    </r>
    <r>
      <rPr>
        <sz val="10"/>
        <color rgb="FF000000"/>
        <rFont val="Arial"/>
        <family val="2"/>
      </rPr>
      <t>: Contrato No. 70 de 2016</t>
    </r>
  </si>
  <si>
    <r>
      <rPr>
        <b/>
        <sz val="10"/>
        <color rgb="FF000000"/>
        <rFont val="Calibri"/>
        <family val="2"/>
      </rPr>
      <t>27/01/2017</t>
    </r>
    <r>
      <rPr>
        <sz val="10"/>
        <color rgb="FF000000"/>
        <rFont val="Calibri"/>
        <family val="2"/>
      </rPr>
      <t xml:space="preserve">: El seguimiento vigente de ley 1712  de 2014 refleja en página WEB:  un 63,87% de cumplimiento, un         26,89% por actualziar y un         9,24% sin cumplir. por lo que de acuerdo al producto "Página WEB actualizada" no es posible cerrar la acción. Continúa abierta.
</t>
    </r>
    <r>
      <rPr>
        <b/>
        <sz val="10"/>
        <color rgb="FF000000"/>
        <rFont val="Calibri"/>
        <family val="2"/>
      </rPr>
      <t>18/04/2017:</t>
    </r>
    <r>
      <rPr>
        <sz val="10"/>
        <color rgb="FF000000"/>
        <rFont val="Calibri"/>
        <family val="2"/>
      </rPr>
      <t xml:space="preserve"> El seguimiento vigente de ley 1712  de 2014 refleja en página WEB:  un 75,21% de cumplimiento, un 20,51% por actualizar y un 4,27% sin cumplir. 
Por otra parte se debe tener en cuenta el Anexo 3 "Revision_Contenido_Pagina_Web” relacionado en el Informe de Auditoría del proceso de Divulgación y comunicación vigencia 2016 radicado el 26/12/2016.
Teniendo en cuenta que esta acción se está abordando desde el hallazgo No. 15 de la auditoría realizada en la vigencia 2016 al proceso de Divulgación y Comunicación, se da cierre condicional a la presente acción.</t>
    </r>
  </si>
  <si>
    <r>
      <rPr>
        <b/>
        <sz val="10"/>
        <color rgb="FF000000"/>
        <rFont val="Arial"/>
        <family val="2"/>
      </rPr>
      <t>27/01/2017:</t>
    </r>
    <r>
      <rPr>
        <sz val="10"/>
        <color rgb="FF000000"/>
        <rFont val="Arial"/>
        <family val="2"/>
      </rPr>
      <t xml:space="preserve"> Seguimiento ley 1712 Diciembre de 2016 y revisión micrositios
</t>
    </r>
    <r>
      <rPr>
        <b/>
        <sz val="10"/>
        <color rgb="FF000000"/>
        <rFont val="Arial"/>
        <family val="2"/>
      </rPr>
      <t>18/04/2017</t>
    </r>
    <r>
      <rPr>
        <sz val="10"/>
        <color rgb="FF000000"/>
        <rFont val="Arial"/>
        <family val="2"/>
      </rPr>
      <t>: Seguimiento ley 1712 Diciembre de 2016 y revisión micrositios.</t>
    </r>
  </si>
  <si>
    <r>
      <rPr>
        <b/>
        <sz val="10"/>
        <color rgb="FF000000"/>
        <rFont val="Arial"/>
        <family val="2"/>
      </rPr>
      <t>27/01/2017</t>
    </r>
    <r>
      <rPr>
        <sz val="10"/>
        <color rgb="FF000000"/>
        <rFont val="Arial"/>
        <family val="2"/>
      </rPr>
      <t xml:space="preserve">: El seguimiento debe reflejar como efectivamente se llegó a un  mayor número de docentes y directivos docentes en las localidades del Distrito, como lo plantea la acción. Continúa Abierta.
</t>
    </r>
    <r>
      <rPr>
        <b/>
        <sz val="10"/>
        <color rgb="FF000000"/>
        <rFont val="Arial"/>
        <family val="2"/>
      </rPr>
      <t>18/04/2017:</t>
    </r>
    <r>
      <rPr>
        <sz val="10"/>
        <rFont val="Arial"/>
        <family val="2"/>
      </rPr>
      <t xml:space="preserve"> El seguimiento da cuenta que la estrategia  fue desarrollada en 361 Instituciones Educativas Distritales y en 20  Direcciones Locales de Educación, una vez revisado los soportes en el contrato No. 70-2016 Corporación Mixta para la Investigación y Desarrollo de la Educación Corpoeducación, se evidencia la estrategia de socialización y divulgación "IDEP por una ciudad educadora" como soportes del pago No. 8 de los folios 660 al 948.</t>
    </r>
  </si>
  <si>
    <r>
      <rPr>
        <b/>
        <sz val="10"/>
        <rFont val="Arial"/>
        <family val="2"/>
      </rPr>
      <t>07 de abril de 2017:</t>
    </r>
    <r>
      <rPr>
        <sz val="10"/>
        <rFont val="Arial"/>
        <family val="2"/>
      </rPr>
      <t xml:space="preserve"> Se elaboró cronograma de entrega de herramientas de planeación para el periodo abril-julio de 2017 y se entregó mediante memorando el 24 de marzo de 2017.</t>
    </r>
  </si>
  <si>
    <r>
      <rPr>
        <b/>
        <sz val="10"/>
        <rFont val="Arial"/>
        <family val="2"/>
      </rPr>
      <t>07 de abril de 2017:</t>
    </r>
    <r>
      <rPr>
        <sz val="10"/>
        <rFont val="Arial"/>
        <family val="2"/>
      </rPr>
      <t xml:space="preserve"> En los Comités Directivos del 02 y 13 de marzo  y en el Comité del SIG del 05 de abril de 2017, se presentaron las fechas en las que los lideres de proceso debían hacer  entrega de las herramientas de planeación y se generaron las siguientes alertas: "El próximo seguimiento y envió a la OAP de indicadores por procesos, mapas de riesgos, planes de mejoramiento y POA de debe realizar con corte 31 de marzo de 2017, durante los primeros 5 días hábiles después de la fecha de corte" </t>
    </r>
  </si>
  <si>
    <r>
      <t xml:space="preserve">Acta No. 1 de reunión 5 abril de 2016 (Expediente Contractual)12 de octubre de 2016: correo electrónico enviado por el profesional de soporte SIAFI del Idep. </t>
    </r>
    <r>
      <rPr>
        <b/>
        <sz val="11"/>
        <rFont val="Calibri"/>
        <family val="2"/>
      </rPr>
      <t>06 de abril de 2016:</t>
    </r>
    <r>
      <rPr>
        <sz val="11"/>
        <color rgb="FFFF0000"/>
        <rFont val="Calibri"/>
        <family val="2"/>
      </rPr>
      <t xml:space="preserve"> </t>
    </r>
    <r>
      <rPr>
        <sz val="11"/>
        <rFont val="Calibri"/>
        <family val="2"/>
      </rPr>
      <t>Prórroga Contrato 034</t>
    </r>
  </si>
  <si>
    <r>
      <t xml:space="preserve">Diana Karina Ruiz- Jefe OCI
</t>
    </r>
    <r>
      <rPr>
        <b/>
        <sz val="10"/>
        <color rgb="FF000000"/>
        <rFont val="Arial"/>
        <family val="2"/>
      </rPr>
      <t>30/09/2015</t>
    </r>
    <r>
      <rPr>
        <sz val="10"/>
        <color rgb="FF000000"/>
        <rFont val="Arial"/>
        <family val="2"/>
      </rPr>
      <t xml:space="preserve">: Diana Karina Ruiz- Jefe OCI
</t>
    </r>
    <r>
      <rPr>
        <b/>
        <sz val="10"/>
        <color rgb="FF000000"/>
        <rFont val="Arial"/>
        <family val="2"/>
      </rPr>
      <t>02/12/2015</t>
    </r>
    <r>
      <rPr>
        <sz val="10"/>
        <color rgb="FF000000"/>
        <rFont val="Arial"/>
        <family val="2"/>
      </rPr>
      <t xml:space="preserve">: Diana Karina Ruiz- Jefe OCI
</t>
    </r>
    <r>
      <rPr>
        <b/>
        <sz val="10"/>
        <color rgb="FF000000"/>
        <rFont val="Arial"/>
        <family val="2"/>
      </rPr>
      <t>15/03/2016</t>
    </r>
    <r>
      <rPr>
        <sz val="10"/>
        <color rgb="FF000000"/>
        <rFont val="Arial"/>
        <family val="2"/>
      </rPr>
      <t xml:space="preserve">: Diana Karina Ruiz- jefe OCI
</t>
    </r>
    <r>
      <rPr>
        <b/>
        <sz val="10"/>
        <color rgb="FF000000"/>
        <rFont val="Arial"/>
        <family val="2"/>
      </rPr>
      <t>29/07/2016-</t>
    </r>
    <r>
      <rPr>
        <sz val="10"/>
        <color rgb="FF000000"/>
        <rFont val="Arial"/>
        <family val="2"/>
      </rPr>
      <t xml:space="preserve"> Diana Karina Jefe OCI
</t>
    </r>
    <r>
      <rPr>
        <b/>
        <sz val="10"/>
        <color rgb="FF000000"/>
        <rFont val="Arial"/>
        <family val="2"/>
      </rPr>
      <t>25/01/2017</t>
    </r>
    <r>
      <rPr>
        <sz val="10"/>
        <color rgb="FF000000"/>
        <rFont val="Arial"/>
        <family val="2"/>
      </rPr>
      <t xml:space="preserve">: Diana Karina Jefe OCI
</t>
    </r>
    <r>
      <rPr>
        <b/>
        <sz val="10"/>
        <color rgb="FF000000"/>
        <rFont val="Arial"/>
        <family val="2"/>
      </rPr>
      <t>19/04/2017:</t>
    </r>
    <r>
      <rPr>
        <sz val="10"/>
        <color rgb="FF000000"/>
        <rFont val="Arial"/>
        <family val="2"/>
      </rPr>
      <t xml:space="preserve"> Nadia Pineda-Contratista OCI</t>
    </r>
  </si>
  <si>
    <t>Informe de Gestion 2014
POAS 2015, tercer trimestre
POA I trimestre 2016, Informe de gestion 1er trimestre 2016, PMR publicados en página WEB.
Informe de gestión-PMR-POA</t>
  </si>
  <si>
    <r>
      <t xml:space="preserve">Los POAS se entregan hasta  mes y medio despues de  cierre del periodo a medir esto e presentó en  todos los periodos de medicion. Continua abierto.
10/06/2015: No se acepta solicitud de cierre condicional, debido a que ya fue incluída por el Jefe de Planeación, se debe recordar que las observaciones son un llamado de alerta para una situación que tal vez podría subsanarse con relativa facilidad, aunque, de persistir, podría derivar en una falla importante en un requisito de la norma en futuras auditorías, o los riesgos para la calidad que pueden convertirse en no conformidades futuras .Se siguen presentando POAS por fuera del tiempo establecido (Primer trimestre de 2015). Continua abierta.
</t>
    </r>
    <r>
      <rPr>
        <b/>
        <sz val="9"/>
        <color rgb="FF000000"/>
        <rFont val="Arial"/>
        <family val="2"/>
      </rPr>
      <t>31/07/2015</t>
    </r>
    <r>
      <rPr>
        <sz val="9"/>
        <color rgb="FF000000"/>
        <rFont val="Arial"/>
        <family val="2"/>
      </rPr>
      <t xml:space="preserve">:  La metodología de ajusted e POA se encuentra en desarrollo y continua con el estado revisado el 10 d ejunio de 2015, continúa abierta.
</t>
    </r>
    <r>
      <rPr>
        <b/>
        <sz val="9"/>
        <color rgb="FF000000"/>
        <rFont val="Arial"/>
        <family val="2"/>
      </rPr>
      <t>30/09/2015</t>
    </r>
    <r>
      <rPr>
        <sz val="9"/>
        <color rgb="FF000000"/>
        <rFont val="Arial"/>
        <family val="2"/>
      </rPr>
      <t xml:space="preserve">: La metodología de ajusted e POA se encuentra en desarrollo y continua con el estado, revisado el 30 de Septiembre de 2015, continúa abierta.
</t>
    </r>
    <r>
      <rPr>
        <b/>
        <sz val="9"/>
        <color rgb="FF000000"/>
        <rFont val="Arial"/>
        <family val="2"/>
      </rPr>
      <t>02/12/2015:</t>
    </r>
    <r>
      <rPr>
        <sz val="9"/>
        <color rgb="FF000000"/>
        <rFont val="Arial"/>
        <family val="2"/>
      </rPr>
      <t xml:space="preserve"> El informe de gestión  de tercer trimestre de 2015 fue formalizado la última semana de noviembre, por lo que no se estan cumpliendo con los tiempos establecidos por la acción.
</t>
    </r>
    <r>
      <rPr>
        <b/>
        <sz val="9"/>
        <color rgb="FF000000"/>
        <rFont val="Arial"/>
        <family val="2"/>
      </rPr>
      <t>15/03/2016</t>
    </r>
    <r>
      <rPr>
        <sz val="9"/>
        <color rgb="FF000000"/>
        <rFont val="Arial"/>
        <family val="2"/>
      </rPr>
      <t xml:space="preserve">: El informe de gestión fue publicado en términos de ley, se revisará  reporte de primer trimestre para verificar sostenibilidad en el cumplimiento por lo que hasta ese periodo continuará abierta.
</t>
    </r>
    <r>
      <rPr>
        <b/>
        <sz val="9"/>
        <color rgb="FF000000"/>
        <rFont val="Arial"/>
        <family val="2"/>
      </rPr>
      <t xml:space="preserve">15/05/2016: </t>
    </r>
    <r>
      <rPr>
        <sz val="9"/>
        <color rgb="FF000000"/>
        <rFont val="Arial"/>
        <family val="2"/>
      </rPr>
      <t xml:space="preserve"> El informe de gestión,  POA, PMR, Segplan ha venido regularizando su información entre sí, por lo que se encuentra mayor congruencia, los tiempos de publicación han disminuido pero se insta a seguirlos disminuyendo en atención a las políticas de los procedimientos, particularmente frente a la consolidación del POA .15/05/2016:  Se deben ajustar  los tiempos de publicación, ya que la politica de POA menciona su recoleción 10 días calendario del mes siguiente y su publicación se realiza  hasta 25 dias después. Continua abierta.
</t>
    </r>
    <r>
      <rPr>
        <b/>
        <sz val="9"/>
        <color rgb="FF000000"/>
        <rFont val="Arial"/>
        <family val="2"/>
      </rPr>
      <t>29/07/2016</t>
    </r>
    <r>
      <rPr>
        <sz val="9"/>
        <color rgb="FF000000"/>
        <rFont val="Arial"/>
        <family val="2"/>
      </rPr>
      <t xml:space="preserve">- Diana Karina Jefe OCI
</t>
    </r>
    <r>
      <rPr>
        <b/>
        <sz val="9"/>
        <color rgb="FF000000"/>
        <rFont val="Arial"/>
        <family val="2"/>
      </rPr>
      <t>5/11/2016</t>
    </r>
    <r>
      <rPr>
        <sz val="9"/>
        <color rgb="FF000000"/>
        <rFont val="Arial"/>
        <family val="2"/>
      </rPr>
      <t xml:space="preserve">: Se sigue presentando la publicación tardía de publicación de POA, una vez revisada la publicación de poa tercer trimestre 2016. Hasta tanto no se repita la situación presentada este hallazgo esta no puede ser cerrada. El proceso de talento humano presenta diferencias entre POA e informe de Gestión y asi mismo se registran diferencias entre los indicadores de proceso, informe de gestión y poa.Continua abierta.
</t>
    </r>
    <r>
      <rPr>
        <b/>
        <sz val="9"/>
        <color rgb="FF000000"/>
        <rFont val="Arial"/>
        <family val="2"/>
      </rPr>
      <t>27/01/2017</t>
    </r>
    <r>
      <rPr>
        <sz val="9"/>
        <color rgb="FF000000"/>
        <rFont val="Arial"/>
        <family val="2"/>
      </rPr>
      <t xml:space="preserve">: Dado que para el tercer trimestre se presentaban diferencias, esta acción se verifícará  para Informe de Gestión consolidado 2016 junto con el POA que no se encuentra publicado a la fecha.Continua abierta
</t>
    </r>
    <r>
      <rPr>
        <b/>
        <sz val="9"/>
        <color rgb="FF000000"/>
        <rFont val="Arial"/>
        <family val="2"/>
      </rPr>
      <t xml:space="preserve">19/04/2017: </t>
    </r>
    <r>
      <rPr>
        <sz val="9"/>
        <color rgb="FF000000"/>
        <rFont val="Arial"/>
        <family val="2"/>
      </rPr>
      <t>Una vez verificado el Informe de Gestión y el POA con corte al IV trimestre, no es posible validar la coherencia de la información entre las dos fuentes debido a que no en todos los procesos se incluyen magnitudes físicas , unicamente evaluación cualitativa.</t>
    </r>
    <r>
      <rPr>
        <b/>
        <sz val="9"/>
        <color rgb="FF000000"/>
        <rFont val="Arial"/>
        <family val="2"/>
      </rPr>
      <t xml:space="preserve">
</t>
    </r>
    <r>
      <rPr>
        <sz val="9"/>
        <color rgb="FF000000"/>
        <rFont val="Arial"/>
        <family val="2"/>
      </rPr>
      <t>Debido a que se cambió la peridiocidad del Informe de gestión a frecuencia trimestral, no es posible validar la coherencia de los datos registrados en Informe de Gestión y POA con corte al primer trimestre de 2016, Se verificará esta acción nuevamente con corte al Semestre de 2017. Continúa abierta.</t>
    </r>
  </si>
  <si>
    <t>El contrato se encuentra en ejecución y hay plazo hasta marzo 15 de 2016 para laejecución de dicha actividad</t>
  </si>
  <si>
    <r>
      <rPr>
        <b/>
        <sz val="10"/>
        <color rgb="FF000000"/>
        <rFont val="Arial"/>
        <family val="2"/>
      </rPr>
      <t xml:space="preserve">20 de enero de 2017: </t>
    </r>
    <r>
      <rPr>
        <sz val="10"/>
        <color rgb="FF000000"/>
        <rFont val="Arial"/>
        <family val="2"/>
      </rPr>
      <t xml:space="preserve"> Se programó sesión para el 26 de enero para la validación de los diagnósticos de DIP y MIC y formulación de los respectivos planes de acción para la </t>
    </r>
    <r>
      <rPr>
        <sz val="10"/>
        <rFont val="Arial"/>
        <family val="2"/>
      </rPr>
      <t xml:space="preserve">vigencia 2017. 
</t>
    </r>
    <r>
      <rPr>
        <b/>
        <sz val="10"/>
        <rFont val="Arial"/>
        <family val="2"/>
      </rPr>
      <t>07 de abril de 2017</t>
    </r>
    <r>
      <rPr>
        <sz val="10"/>
        <rFont val="Arial"/>
        <family val="2"/>
      </rPr>
      <t xml:space="preserve">: Se formuló el Plan de Acción del proceso DIP, donde  entra otras, se formuló la actividad No. 7 Revisión y ajuste del IN-DIP-02-01 Instructivo para la elaboración del Informe de Gestión, de acuerdo con la revisión se cambió la periodicidad del informe a semestral. Sin embargo, se rendirá informe de la gestión adelantada el primer trimestre, a través de la publicación de las diferentes herramientas de planeación como el POA, Matriz de Indicadores por Procesos y Matriz de Riesgos. </t>
    </r>
  </si>
  <si>
    <r>
      <rPr>
        <b/>
        <sz val="10"/>
        <rFont val="Arial"/>
        <family val="2"/>
      </rPr>
      <t>07 abril de 2017:</t>
    </r>
    <r>
      <rPr>
        <sz val="10"/>
        <rFont val="Arial"/>
        <family val="2"/>
      </rPr>
      <t xml:space="preserve"> Plan de Acción MIC y POA 2017</t>
    </r>
  </si>
  <si>
    <r>
      <rPr>
        <b/>
        <sz val="10"/>
        <rFont val="Arial"/>
        <family val="2"/>
      </rPr>
      <t>07 de abril de 2017:</t>
    </r>
    <r>
      <rPr>
        <sz val="10"/>
        <rFont val="Arial"/>
        <family val="2"/>
      </rPr>
      <t xml:space="preserve"> Planes de Acción procesos DIP y MIC, POA 2017 </t>
    </r>
  </si>
  <si>
    <r>
      <rPr>
        <b/>
        <sz val="10"/>
        <rFont val="Arial"/>
        <family val="2"/>
      </rPr>
      <t xml:space="preserve">07 abril de 2017: </t>
    </r>
    <r>
      <rPr>
        <sz val="10"/>
        <rFont val="Arial"/>
        <family val="2"/>
      </rPr>
      <t>Procedimiento PRO-DIP 02-06 "Elaboración de Fichas" ajustado y Formato FT-DIP 02-05- "Ficha de Estudios, Diseños y Estrategia" ajustado.</t>
    </r>
  </si>
  <si>
    <r>
      <rPr>
        <b/>
        <sz val="10"/>
        <rFont val="Arial"/>
        <family val="2"/>
      </rPr>
      <t>07 de abril de 2017</t>
    </r>
    <r>
      <rPr>
        <sz val="10"/>
        <rFont val="Arial"/>
        <family val="2"/>
      </rPr>
      <t>: Plan de Acción procesos DIP; IN-DIP-02-01 Instructivo para la elaboración del Informe de Gestión</t>
    </r>
  </si>
  <si>
    <r>
      <rPr>
        <b/>
        <sz val="10"/>
        <rFont val="Arial"/>
        <family val="2"/>
      </rPr>
      <t xml:space="preserve">07 de abril de 2017: </t>
    </r>
    <r>
      <rPr>
        <sz val="10"/>
        <rFont val="Arial"/>
        <family val="2"/>
      </rPr>
      <t>Cronograma de entrega herramientas de planeación y memorando</t>
    </r>
  </si>
  <si>
    <r>
      <rPr>
        <b/>
        <sz val="10"/>
        <rFont val="Arial"/>
        <family val="2"/>
      </rPr>
      <t>07 de abril de 2017</t>
    </r>
    <r>
      <rPr>
        <sz val="10"/>
        <rFont val="Arial"/>
        <family val="2"/>
      </rPr>
      <t>: Actas de Comité Directivo 03 y 13 de marzo  y Acta de Comité SIG 05 de Abril</t>
    </r>
  </si>
  <si>
    <r>
      <rPr>
        <b/>
        <sz val="10"/>
        <color rgb="FF000000"/>
        <rFont val="Arial"/>
        <family val="2"/>
      </rPr>
      <t>29/07/2016</t>
    </r>
    <r>
      <rPr>
        <sz val="10"/>
        <color rgb="FF000000"/>
        <rFont val="Arial"/>
        <family val="2"/>
      </rPr>
      <t xml:space="preserve">- Diana Karina Jefe OCI
</t>
    </r>
    <r>
      <rPr>
        <b/>
        <sz val="10"/>
        <color rgb="FF000000"/>
        <rFont val="Arial"/>
        <family val="2"/>
      </rPr>
      <t>05/11/2016</t>
    </r>
    <r>
      <rPr>
        <sz val="10"/>
        <color rgb="FF000000"/>
        <rFont val="Arial"/>
        <family val="2"/>
      </rPr>
      <t xml:space="preserve">: Diana Ruiz Jefe OCI
</t>
    </r>
    <r>
      <rPr>
        <b/>
        <sz val="10"/>
        <color rgb="FF000000"/>
        <rFont val="Arial"/>
        <family val="2"/>
      </rPr>
      <t>25/01/2017:</t>
    </r>
    <r>
      <rPr>
        <sz val="10"/>
        <color rgb="FF000000"/>
        <rFont val="Arial"/>
        <family val="2"/>
      </rPr>
      <t xml:space="preserve"> Diana Karina Jefe OCI
</t>
    </r>
    <r>
      <rPr>
        <b/>
        <sz val="10"/>
        <color rgb="FF000000"/>
        <rFont val="Arial"/>
        <family val="2"/>
      </rPr>
      <t>19/04/2017</t>
    </r>
    <r>
      <rPr>
        <sz val="10"/>
        <color rgb="FF000000"/>
        <rFont val="Arial"/>
        <family val="2"/>
      </rPr>
      <t>: Nadia Pineda-Contratista OCI</t>
    </r>
  </si>
  <si>
    <r>
      <rPr>
        <b/>
        <sz val="10"/>
        <color rgb="FF000000"/>
        <rFont val="Arial"/>
        <family val="2"/>
      </rPr>
      <t>27/01/2017:</t>
    </r>
    <r>
      <rPr>
        <sz val="10"/>
        <color rgb="FF000000"/>
        <rFont val="Arial"/>
        <family val="2"/>
      </rPr>
      <t xml:space="preserve"> Diana Karina Jefe OCI
</t>
    </r>
    <r>
      <rPr>
        <b/>
        <sz val="10"/>
        <color rgb="FF000000"/>
        <rFont val="Arial"/>
        <family val="2"/>
      </rPr>
      <t xml:space="preserve">19/04/2017: </t>
    </r>
    <r>
      <rPr>
        <sz val="10"/>
        <color rgb="FF000000"/>
        <rFont val="Arial"/>
        <family val="2"/>
      </rPr>
      <t>Nadia Pineda -Contratista OCI</t>
    </r>
  </si>
  <si>
    <r>
      <rPr>
        <b/>
        <sz val="10"/>
        <color rgb="FF000000"/>
        <rFont val="Arial"/>
        <family val="2"/>
      </rPr>
      <t>27/01/2017:</t>
    </r>
    <r>
      <rPr>
        <sz val="10"/>
        <color rgb="FF000000"/>
        <rFont val="Arial"/>
        <family val="2"/>
      </rPr>
      <t xml:space="preserve"> Diana Karina Jefe OCI
</t>
    </r>
    <r>
      <rPr>
        <b/>
        <sz val="10"/>
        <color rgb="FF000000"/>
        <rFont val="Arial"/>
        <family val="2"/>
      </rPr>
      <t>19/04/2017</t>
    </r>
    <r>
      <rPr>
        <sz val="10"/>
        <color rgb="FF000000"/>
        <rFont val="Arial"/>
        <family val="2"/>
      </rPr>
      <t>: Nadia Pineda -Contratista OCI</t>
    </r>
  </si>
  <si>
    <r>
      <rPr>
        <b/>
        <sz val="10"/>
        <color rgb="FF000000"/>
        <rFont val="Arial"/>
        <family val="2"/>
      </rPr>
      <t>27/01/2017</t>
    </r>
    <r>
      <rPr>
        <sz val="10"/>
        <color rgb="FF000000"/>
        <rFont val="Arial"/>
        <family val="2"/>
      </rPr>
      <t xml:space="preserve">: Diana Karina Jefe OCI
</t>
    </r>
    <r>
      <rPr>
        <b/>
        <sz val="10"/>
        <color rgb="FF000000"/>
        <rFont val="Arial"/>
        <family val="2"/>
      </rPr>
      <t>19/04/2017:</t>
    </r>
    <r>
      <rPr>
        <sz val="10"/>
        <color rgb="FF000000"/>
        <rFont val="Arial"/>
        <family val="2"/>
      </rPr>
      <t xml:space="preserve"> Nadia Pineda -Contratista OCI</t>
    </r>
  </si>
  <si>
    <r>
      <rPr>
        <b/>
        <sz val="10"/>
        <color rgb="FF000000"/>
        <rFont val="Arial"/>
        <family val="2"/>
      </rPr>
      <t xml:space="preserve">27/01/2017: </t>
    </r>
    <r>
      <rPr>
        <sz val="10"/>
        <color rgb="FF000000"/>
        <rFont val="Arial"/>
        <family val="2"/>
      </rPr>
      <t xml:space="preserve">Diana Karina Jefe OCI
</t>
    </r>
    <r>
      <rPr>
        <b/>
        <sz val="10"/>
        <color rgb="FF000000"/>
        <rFont val="Arial"/>
        <family val="2"/>
      </rPr>
      <t xml:space="preserve">
19/04/2017</t>
    </r>
    <r>
      <rPr>
        <sz val="10"/>
        <color rgb="FF000000"/>
        <rFont val="Arial"/>
        <family val="2"/>
      </rPr>
      <t>: Nadia Pineda -Contratista OCI</t>
    </r>
  </si>
  <si>
    <r>
      <rPr>
        <b/>
        <sz val="10"/>
        <color rgb="FF000000"/>
        <rFont val="Arial"/>
        <family val="2"/>
      </rPr>
      <t>19/04/2017</t>
    </r>
    <r>
      <rPr>
        <sz val="10"/>
        <color rgb="FF000000"/>
        <rFont val="Arial"/>
        <family val="2"/>
      </rPr>
      <t>: Nadia Pineda -Contratista OCI</t>
    </r>
  </si>
  <si>
    <r>
      <rPr>
        <b/>
        <sz val="10"/>
        <color rgb="FF000000"/>
        <rFont val="Arial"/>
        <family val="2"/>
      </rPr>
      <t>20 de enero de 2017:</t>
    </r>
    <r>
      <rPr>
        <sz val="10"/>
        <color rgb="FF000000"/>
        <rFont val="Arial"/>
        <family val="2"/>
      </rPr>
      <t xml:space="preserve">  Se programó sesión para el 26 de enero para la validación de los diagnósticos de DIP y MIC y formulación de los respectivos planes de acción para la vigencia 2017. 
</t>
    </r>
    <r>
      <rPr>
        <b/>
        <sz val="10"/>
        <rFont val="Arial"/>
        <family val="2"/>
      </rPr>
      <t>07 de abril de 2017</t>
    </r>
    <r>
      <rPr>
        <sz val="10"/>
        <rFont val="Arial"/>
        <family val="2"/>
      </rPr>
      <t>: Se formuló Plan de Acción del Proceso MIC donde de acuerdo a los diagnósticos realizados se formularon actividades especificas dentro del proceso  PRO-MIC-03-03 Planes de Mejoramiento Acciones Correctivas Preventivas y de Mejora, también se incluyeron actividades relacionadas con la finalización de las acciones vencidas y la ejecución de Plan de Mejoramiento del proceso DIP en el POA del 2017.</t>
    </r>
  </si>
  <si>
    <r>
      <rPr>
        <b/>
        <sz val="10"/>
        <color rgb="FF000000"/>
        <rFont val="Arial"/>
        <family val="2"/>
      </rPr>
      <t>20 de enero de 2017:</t>
    </r>
    <r>
      <rPr>
        <sz val="10"/>
        <color rgb="FF000000"/>
        <rFont val="Arial"/>
        <family val="2"/>
      </rPr>
      <t xml:space="preserve">  Se programó sesión para el 26 de enero para la validación de los diagnósticos de DIP y MIC y formulación de los respectivos planes de acción para la vigencia 2017. 
</t>
    </r>
    <r>
      <rPr>
        <b/>
        <sz val="10"/>
        <rFont val="Arial"/>
        <family val="2"/>
      </rPr>
      <t>07 de abril de 2017:</t>
    </r>
    <r>
      <rPr>
        <sz val="10"/>
        <rFont val="Arial"/>
        <family val="2"/>
      </rPr>
      <t xml:space="preserve"> Se elaboró Plan de Acción para el proceso DIP donde se formularon actividades para la articulación de las herramientas de planificación de la entidad. A la fecha este Plan se encuentra en ejecución.</t>
    </r>
  </si>
  <si>
    <r>
      <rPr>
        <b/>
        <sz val="10"/>
        <color rgb="FF000000"/>
        <rFont val="Arial"/>
        <family val="2"/>
      </rPr>
      <t>20 de enero de 2017</t>
    </r>
    <r>
      <rPr>
        <sz val="10"/>
        <color rgb="FF000000"/>
        <rFont val="Arial"/>
        <family val="2"/>
      </rPr>
      <t xml:space="preserve">:  Se programó sesión para el 26 de enero para la validación de los diagnósticos de DIP y MIC y formulación de los respectivos planes de acción para la vigencia 2017. 
</t>
    </r>
    <r>
      <rPr>
        <b/>
        <sz val="10"/>
        <rFont val="Arial"/>
        <family val="2"/>
      </rPr>
      <t>07 de abril de 2016:</t>
    </r>
    <r>
      <rPr>
        <sz val="10"/>
        <rFont val="Arial"/>
        <family val="2"/>
      </rPr>
      <t xml:space="preserve"> Se ajustó el procedimiento PRO-DIP 02-06 "Elaboración de Fichas" de acuerdo a las necesidades del área misional del IDEP y en concordancia, primero se definen las actividades del Plan de Acción y después del Plan de Adquisiciones. Una vez ajustado el procedimiento se aclararon las especificaciones en el FT-DIP 02-05- "Ficha de Estudios, Diseños y Estrategia". </t>
    </r>
  </si>
  <si>
    <t xml:space="preserve">1. Hay confusión en el uso de la terminología "Informe de gestión" y  "publicación trimestral de los proyectos de inversión o programas que se ejecuten en cada vigencia con cargo a recursos públicos y la publicación del informe de gestión de la entidad, teniendo en cuenta lo que lo que  expresan la Ley 1474 de 2011" ( art. 77:..."todas las entidades del estado a más tardar el 31 de enero de cada año, deberán publicar en su respectiva página web el plan de acción para el año siguiente...deberá estar acompañado del informe de gestión del año inmediatamente anterior);   la Ley 1712 de 2014  (art. 11:...todo sujeto obligado deberá publicar la siugiente información mínima obligatoria de manera proactiva:...e)Todos los informes de gestión, evaluación y auditoría del sujeto obligado) y la Resolución 3564 de 2015 (Anexo 1 punto 6.3: 6.3 Programas y proyectos en ejecución: El sujeto obligado debe publicar los proyectos de inversión o programas que se ejecuten en cada vigencia con cargo a recursos públicos. Los proyectos de inversión deben ordenarse según la fecha de inscripción en el Banco de Programas y Proyectos de Inversión nacional, </t>
  </si>
  <si>
    <r>
      <t xml:space="preserve">El reporte de información por parte de los referentes técnicos se realiza en los tiempos establecidos por el equipo de la Oficina Asesora de Planeación. La consolidación y presentación final de la información la realiza el Profesional de la OAP, revisando que se haya reportado correctamenteel avance de las actividades programadas. El seguimiento del POA con corte al primer trimestre de 2016 es publicado en los 8 días siguientes a la publicación del informe de gestión del mismo periodo.
12 de octubre de 2016: La jefe de la OAP solicito al profesional que consolida el Plan Operativo Anual que revise en el seguimiento reportado por los lideres del proceso, la armonización entre indicadores, POA e informe de Gestión. Esto se verá reflejado en la publicación del tercer trimestre del POA,a realizar en el mes de octubre de 2016
Se solicita cierre de la acción teniendo en cuenta las acciones planteadas, como resultado de la auditoria al proceso DIP 2016, en el hallazgo nùmero 16 del presente plan de mejoramiento, toda vez que éstas permitirán eliminar la causa del hallazgo: "Se recomienda realizar un ejercicio de validación y unificación de resultados de POAS frente a los resultados  del  informe de gestión,  donde los reportes de un instrumento alimenten el otro y se realice una única actividad de seguimiento y medición de logros y metas del Instituto."
</t>
    </r>
    <r>
      <rPr>
        <b/>
        <sz val="10"/>
        <color rgb="FF000000"/>
        <rFont val="Arial"/>
        <family val="2"/>
      </rPr>
      <t>20/01/2016</t>
    </r>
    <r>
      <rPr>
        <sz val="10"/>
        <color rgb="FF000000"/>
        <rFont val="Arial"/>
        <family val="2"/>
      </rPr>
      <t xml:space="preserve">
Se elaboró un cronograma para las entregas de los reportes y seguimientos a las herramientas de planeación, el cual se comunicó mediante memorando No. 1564 del 12 de cotubre de 2016 a los líderes de proceso. La OAP hace seguimiento al cumplimiento de estas fechas. Adicionalmente, se envían correos electrónicos solicitando la información, previo al vencimiento. 
Una vez recibida la información por parte de los líderes de proceso en las diferentes herramientas de planeación con corte al tercer trimestre del 2016, la OAP designó un profesional de apoyo que realizó la verificación de la consistencia de la información de los procesos misionales, gestión jurídica y contractual, evaluación y seguimiento previo a la publicación del informe de gestión. En este proceso de revisión se detectaron inconsistencias en la información reportada, la cual fue comunicada a los líderes de los procesos con el fin de realizar los respectivos ajustes, los cuales se realizaron oportunamente. 
Para los procesos liderados por el Subdirector de la SAFyCD, en el marco de la asesoría metodológica para la formulación del plan de mejoramiento del proceso de Gestión Financiera, brindada a la SAFyCD, la OAP reiteró la importancia de la consistencia de la información que se genere desde las áreas e indicó la necesidad de hacer revisión previa antes de su entrega, para lo cual la SAFy CD designó un profesional de la misma área.  
En concordancia con los acuerdos internos de gestión, la OAP recibió la información y consolidó el Informe de Gestión del tercer trimestre y publicó.
</t>
    </r>
    <r>
      <rPr>
        <b/>
        <sz val="10"/>
        <color rgb="FF000000"/>
        <rFont val="Arial"/>
        <family val="2"/>
      </rPr>
      <t>07 de abril de 2017:</t>
    </r>
    <r>
      <rPr>
        <sz val="10"/>
        <color rgb="FF000000"/>
        <rFont val="Arial"/>
        <family val="2"/>
      </rPr>
      <t xml:space="preserve"> Se modificó el instructivo In--DIP-02-01I"Instructivo paara modificar el informe de Gestión" y se cambió la presentación del mismo a semestral, por lo que el siguiente informe se presentará  con corte 30 de junio de 2017.</t>
    </r>
  </si>
  <si>
    <r>
      <rPr>
        <b/>
        <sz val="10"/>
        <color rgb="FF000000"/>
        <rFont val="Calibri"/>
        <family val="2"/>
      </rPr>
      <t>19/04/2017:</t>
    </r>
    <r>
      <rPr>
        <sz val="10"/>
        <color rgb="FF000000"/>
        <rFont val="Calibri"/>
        <family val="2"/>
      </rPr>
      <t xml:space="preserve"> Nadia Pineda -Contratista OCI</t>
    </r>
  </si>
  <si>
    <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t>
    </r>
    <r>
      <rPr>
        <b/>
        <sz val="10"/>
        <color rgb="FF000000"/>
        <rFont val="Arial"/>
        <family val="2"/>
      </rPr>
      <t>12 de octubre de 2016</t>
    </r>
    <r>
      <rPr>
        <sz val="10"/>
        <color rgb="FF000000"/>
        <rFont val="Arial"/>
        <family val="2"/>
      </rPr>
      <t xml:space="preserve">: se solicitó  al proveedor de Soporte IT-GOP capacitación de SIAFI del proceso de planeación metas e indicadores - incidencia.
</t>
    </r>
    <r>
      <rPr>
        <b/>
        <sz val="10"/>
        <color rgb="FF000000"/>
        <rFont val="Arial"/>
        <family val="2"/>
      </rPr>
      <t>20 de enero de 2017</t>
    </r>
    <r>
      <rPr>
        <sz val="10"/>
        <color rgb="FF000000"/>
        <rFont val="Arial"/>
        <family val="2"/>
      </rPr>
      <t xml:space="preserve">: La OAP ha realizado gestión con el proveedor de SIAFI, para lograr la capacitación en el módulo de Metas e Indicadores, la sesión está programada para el mes de marzo de 2016.  
</t>
    </r>
    <r>
      <rPr>
        <b/>
        <sz val="10"/>
        <color rgb="FF000000"/>
        <rFont val="Arial"/>
        <family val="2"/>
      </rPr>
      <t>07 de abril de 2017:</t>
    </r>
    <r>
      <rPr>
        <sz val="10"/>
        <color rgb="FF000000"/>
        <rFont val="Arial"/>
        <family val="2"/>
      </rPr>
      <t xml:space="preserve">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t>
    </r>
  </si>
  <si>
    <r>
      <rPr>
        <b/>
        <sz val="10"/>
        <color rgb="FF000000"/>
        <rFont val="Arial"/>
        <family val="2"/>
      </rPr>
      <t>29/07/2016:</t>
    </r>
    <r>
      <rPr>
        <sz val="10"/>
        <color rgb="FF000000"/>
        <rFont val="Arial"/>
        <family val="2"/>
      </rPr>
      <t xml:space="preserve"> La asistencia especializada en Gestión de Indicadores se presentó en una socialización genérica y a la fecha no ha entrado en producción. Continua abierta y vencida
</t>
    </r>
    <r>
      <rPr>
        <b/>
        <sz val="10"/>
        <color rgb="FF000000"/>
        <rFont val="Arial"/>
        <family val="2"/>
      </rPr>
      <t>05/11/10:</t>
    </r>
    <r>
      <rPr>
        <sz val="10"/>
        <color rgb="FF000000"/>
        <rFont val="Arial"/>
        <family val="2"/>
      </rPr>
      <t xml:space="preserve"> A la fecha no ha entrado en producción, se encuentra en trámite en el contrato actual IT GOP. Continua abierta y vencida
</t>
    </r>
    <r>
      <rPr>
        <b/>
        <sz val="10"/>
        <color rgb="FF000000"/>
        <rFont val="Arial"/>
        <family val="2"/>
      </rPr>
      <t>25/01/2017</t>
    </r>
    <r>
      <rPr>
        <sz val="10"/>
        <color rgb="FF000000"/>
        <rFont val="Arial"/>
        <family val="2"/>
      </rPr>
      <t xml:space="preserve">: A la fecha no ha entrado en producción, se encuentra en trámite en el contrato actual IT GOP. Continua abierta y vencida. Se solicita corregir fechas del seguimiento de capacitacion 2016 a 2017.
</t>
    </r>
    <r>
      <rPr>
        <b/>
        <sz val="10"/>
        <color rgb="FF000000"/>
        <rFont val="Arial"/>
        <family val="2"/>
      </rPr>
      <t xml:space="preserve">19/04/2017: </t>
    </r>
    <r>
      <rPr>
        <sz val="10"/>
        <color rgb="FF000000"/>
        <rFont val="Arial"/>
        <family val="2"/>
      </rPr>
      <t>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t>
    </r>
  </si>
  <si>
    <t>Prórroga al contrato No. 34 del 24/03/2017</t>
  </si>
  <si>
    <t>Plan de Acción del proceso de Mejoramiento Integral y continuo.</t>
  </si>
  <si>
    <r>
      <t xml:space="preserve">19/04/2017: </t>
    </r>
    <r>
      <rPr>
        <sz val="10"/>
        <color rgb="FF000000"/>
        <rFont val="Arial"/>
        <family val="2"/>
      </rPr>
      <t>Se generó un Cronograma para el primer semestre del 2017 que contiene las fechas de entregas de los reportes de planeación, seguimiento y control de la entidad, que se deben hacer llegar a la Oficina Asesora de Planeación, Memorando entregado a la mano de cada líder de proceso el 24/03/2017.</t>
    </r>
  </si>
  <si>
    <t>Plan de Acción del proceso de Dirección y Planeación.</t>
  </si>
  <si>
    <r>
      <t xml:space="preserve">19/04/2017: </t>
    </r>
    <r>
      <rPr>
        <sz val="10"/>
        <color rgb="FF000000"/>
        <rFont val="Arial"/>
        <family val="2"/>
      </rPr>
      <t>Acción en desarrollo.</t>
    </r>
  </si>
  <si>
    <t>No se encuentra publicado en lá página web el lnforme de Gestión del ll  Trimestre de 2O16 de acuerdo a ley 1712 de 2014 y al acta de visita especial obligatoria respecto a servicios, procedimientos y funcionamiento del sujeto obligado de la Procuraduría General de la Nación.</t>
  </si>
  <si>
    <r>
      <rPr>
        <b/>
        <sz val="10"/>
        <rFont val="Calibri"/>
        <family val="2"/>
      </rPr>
      <t xml:space="preserve">19/01/2017: </t>
    </r>
    <r>
      <rPr>
        <sz val="10"/>
        <rFont val="Calibri"/>
        <family val="2"/>
      </rPr>
      <t xml:space="preserve">Se ha fortalecido la asesoría metodológica por parte de la OAP para la formulación de los planes de mejoramiento resultantes de los ejercicios de auditoría interna. En el cuarto trimestre de 2016, se realizó asesoría metodológica para la formulación de los planes de mejoramiento de  los procesos de Talento Humano y Control Interno Disciplinario. 
Se programó sesión para el 26 de enero para la validación de los diagnósticos de DIP y MIC y formulación de los respectivos planes de acción para la vigencia 2017.
</t>
    </r>
    <r>
      <rPr>
        <b/>
        <i/>
        <sz val="10"/>
        <rFont val="Calibri"/>
        <family val="2"/>
      </rPr>
      <t>06 de Abril de 2017:</t>
    </r>
    <r>
      <rPr>
        <sz val="10"/>
        <color rgb="FF000000"/>
        <rFont val="Calibri"/>
        <family val="2"/>
      </rPr>
      <t xml:space="preserve"> La OAP elaboró el plan de acción del Proceso DIP, por el cual se programa la revisión e intervensión de la documentación e instrumentos que componenen el proceso. El Cronograma inicia en el mes de febrero hasta el mes de diciembre de 2017. La OAP realizará seguimiento permanente a las acciones o actividades relacionadas para dar cumplimiento a lo astablecido.</t>
    </r>
  </si>
  <si>
    <r>
      <t xml:space="preserve">20 de enero de 2017:  Se programó sesión para el 26 de enero para la validación de los diagnósticos de DIP y MIC y formulación de los respectivos planes de acción para la vigencia 2017.
</t>
    </r>
    <r>
      <rPr>
        <b/>
        <sz val="10"/>
        <rFont val="Calibri"/>
        <family val="2"/>
      </rPr>
      <t>06 de Abril de 2017:</t>
    </r>
    <r>
      <rPr>
        <sz val="10"/>
        <color rgb="FF000000"/>
        <rFont val="Calibri"/>
        <family val="2"/>
      </rPr>
      <t xml:space="preserve"> La OAP elaboró el plan de acción del Proceso DIP, por el cual se programa la revisión e intervensión de la documentación e instrumentos que componenen el proceso. El Cronograma inicia en el mes de febrero hasta el mes de diciembre de 2017. La OAP realizará seguimiento permanente a las acciones o actividades relacionadas para dar cumplimiento a lo astablecido. Actividades No. 17, 19 y 22 del Plan MIC.</t>
    </r>
  </si>
  <si>
    <r>
      <t xml:space="preserve">20 de enero de 2017:  Se programó sesión para el 26 de enero para la validación de los diagnósticos de DIP y MIC y formulación de los respectivos planes de acción para la vigencia 2017.
</t>
    </r>
    <r>
      <rPr>
        <b/>
        <i/>
        <sz val="10"/>
        <rFont val="Calibri"/>
        <family val="2"/>
      </rPr>
      <t>06 de Abril de 2017:</t>
    </r>
    <r>
      <rPr>
        <sz val="10"/>
        <color rgb="FF000000"/>
        <rFont val="Calibri"/>
        <family val="2"/>
      </rPr>
      <t xml:space="preserve"> La OAP elaboró el plan de acción del Proceso DIP, por el cual se programa la revisión e intervensión de la documentación e instrumentos que componenen el proceso. El Cronograma inicia en el mes de febrero hasta el mes de diciembre de 2017. La OAP realizará seguimiento permanente a las acciones o actividades relacionadas para dar cumplimiento a lo astablecido. Actividad No. 33 del Plan MIC</t>
    </r>
  </si>
  <si>
    <r>
      <t xml:space="preserve">20 de enero de 2017:  Se programó sesión para el 26 de enero para la validación de los diagnósticos de DIP y MIC y formulación de los respectivos planes de acción para la vigencia 2017.
</t>
    </r>
    <r>
      <rPr>
        <b/>
        <i/>
        <sz val="10"/>
        <rFont val="Calibri"/>
        <family val="2"/>
      </rPr>
      <t>06 de Abril de 2017</t>
    </r>
    <r>
      <rPr>
        <sz val="10"/>
        <color rgb="FF000000"/>
        <rFont val="Calibri"/>
        <family val="2"/>
      </rPr>
      <t>: La OAP elaboró el plan de acción del Proceso DIP, por el cual se programa la revisión e intervensión de la documentación e instrumentos que componenen el proceso. El Cronograma inicia en el mes de febrero hasta el mes de diciembre de 2017. La OAP realizará seguimiento permanente a las acciones o actividades relacionadas para dar cumplimiento a lo astablecido.</t>
    </r>
  </si>
  <si>
    <r>
      <rPr>
        <b/>
        <sz val="10"/>
        <rFont val="Arial"/>
        <family val="2"/>
      </rPr>
      <t>20 de enero de 2017:</t>
    </r>
    <r>
      <rPr>
        <sz val="10"/>
        <color rgb="FF000000"/>
        <rFont val="Arial"/>
        <family val="2"/>
      </rPr>
      <t xml:space="preserve">  Se programó sesión para el 26 de enero para la validación de los diagnósticos de DIP y MIC y formulación de los respectivos planes de acción para la vigencia 2017.
</t>
    </r>
    <r>
      <rPr>
        <b/>
        <i/>
        <sz val="10"/>
        <rFont val="Arial"/>
        <family val="2"/>
      </rPr>
      <t>06 de Abril de 2017</t>
    </r>
    <r>
      <rPr>
        <sz val="10"/>
        <color rgb="FF000000"/>
        <rFont val="Arial"/>
        <family val="2"/>
      </rPr>
      <t>: La OAP elaboró el plan de acción del Proceso DIP, por el cual se programa la revisión e intervensión de la documentación e instrumentos que componenen el proceso. El Cronograma inicia en el mes de febrero hasta el mes de diciembre de 2017. La OAP realizará seguimiento permanente a las acciones o actividades relacionadas para dar cumplimiento a lo astablecido. Actividades No. 14, 15, 16 y 17 del Plan MIC</t>
    </r>
  </si>
  <si>
    <t>Plan de Acción proceso Mejoamiento Integral y Continuo.</t>
  </si>
  <si>
    <r>
      <rPr>
        <b/>
        <sz val="10"/>
        <color rgb="FF000000"/>
        <rFont val="Arial"/>
        <family val="2"/>
      </rPr>
      <t>23/01/2017</t>
    </r>
    <r>
      <rPr>
        <sz val="10"/>
        <color rgb="FF000000"/>
        <rFont val="Arial"/>
        <family val="2"/>
      </rPr>
      <t xml:space="preserve">  en atención al memorando 0001665 del 01/11/2017 - Prodedimiento para adelantar el Contro Interno Disiciplinario de la Jefe de Oficina Asesora Jurídica, se realizaron mesas de trabajo para realizar ajuste del Procedimiento, mediante correo electrónico de 29 de diciembre se envio a la OAP la solicitud del ajuste al procedimiento.</t>
    </r>
  </si>
  <si>
    <r>
      <rPr>
        <b/>
        <sz val="10"/>
        <color rgb="FF000000"/>
        <rFont val="Arial"/>
        <family val="2"/>
      </rPr>
      <t xml:space="preserve">23/01/2017 </t>
    </r>
    <r>
      <rPr>
        <sz val="10"/>
        <color rgb="FF000000"/>
        <rFont val="Arial"/>
        <family val="2"/>
      </rPr>
      <t>- Se tiene programado el el ajuste del indicador del proceso de Control Interno Disciplinario durante el primer trimestre de 2017, se ha avanzado en el tema con la OAP, sugiriendo un nuevo indicador.</t>
    </r>
  </si>
  <si>
    <r>
      <rPr>
        <b/>
        <sz val="10"/>
        <color rgb="FF000000"/>
        <rFont val="Arial"/>
        <family val="2"/>
      </rPr>
      <t xml:space="preserve">23/01/2017 </t>
    </r>
    <r>
      <rPr>
        <sz val="10"/>
        <color rgb="FF000000"/>
        <rFont val="Arial"/>
        <family val="2"/>
      </rPr>
      <t>en atención al memorando 0001665 del 01/11/2017 - Prodedimiento para adelantar el Contro Interno Disiciplinario de la Jefe de Oficina Asesora Jurídica, se realizaron mesas de trabajo para realizar ajuste del Procedimiento, mediante correo electrónico de 29 de diciembre se envio a la OAP la solicitud del ajuste al procedimiento.</t>
    </r>
  </si>
  <si>
    <r>
      <rPr>
        <b/>
        <sz val="10"/>
        <color rgb="FF000000"/>
        <rFont val="Arial"/>
        <family val="2"/>
      </rPr>
      <t>26/01/2017:</t>
    </r>
    <r>
      <rPr>
        <sz val="10"/>
        <color rgb="FF000000"/>
        <rFont val="Arial"/>
        <family val="2"/>
      </rPr>
      <t xml:space="preserve"> Nadia Aixa Pineda Sarmiento-Contratista OCI
</t>
    </r>
    <r>
      <rPr>
        <b/>
        <sz val="10"/>
        <color rgb="FF000000"/>
        <rFont val="Arial"/>
        <family val="2"/>
      </rPr>
      <t>19/04/2017:</t>
    </r>
    <r>
      <rPr>
        <sz val="10"/>
        <color rgb="FF000000"/>
        <rFont val="Arial"/>
        <family val="2"/>
      </rPr>
      <t xml:space="preserve"> Nadia Aixa Pineda Sarmiento-Contratista OCI</t>
    </r>
  </si>
  <si>
    <r>
      <rPr>
        <b/>
        <sz val="10"/>
        <color rgb="FF000000"/>
        <rFont val="Arial"/>
        <family val="2"/>
      </rPr>
      <t>26/01/2017:</t>
    </r>
    <r>
      <rPr>
        <sz val="10"/>
        <color rgb="FF000000"/>
        <rFont val="Arial"/>
        <family val="2"/>
      </rPr>
      <t xml:space="preserve"> Nadia Aixa Pineda Sarmiento-Contratista OCI
</t>
    </r>
    <r>
      <rPr>
        <b/>
        <sz val="10"/>
        <color rgb="FF000000"/>
        <rFont val="Arial"/>
        <family val="2"/>
      </rPr>
      <t>19/04/2017:</t>
    </r>
    <r>
      <rPr>
        <sz val="10"/>
        <color rgb="FF000000"/>
        <rFont val="Arial"/>
        <family val="2"/>
      </rPr>
      <t xml:space="preserve"> Nadia Aixa Pineda Sarmiento-Contratista OCI</t>
    </r>
  </si>
  <si>
    <r>
      <rPr>
        <b/>
        <sz val="10"/>
        <color rgb="FF000000"/>
        <rFont val="Arial"/>
        <family val="2"/>
      </rPr>
      <t>26/01/2017:</t>
    </r>
    <r>
      <rPr>
        <sz val="10"/>
        <color rgb="FF000000"/>
        <rFont val="Arial"/>
        <family val="2"/>
      </rPr>
      <t xml:space="preserve"> Nadia Aixa Pineda Sarmiento-Contratista OCI
</t>
    </r>
    <r>
      <rPr>
        <b/>
        <sz val="10"/>
        <color rgb="FF000000"/>
        <rFont val="Arial"/>
        <family val="2"/>
      </rPr>
      <t xml:space="preserve">19/04/2017: </t>
    </r>
    <r>
      <rPr>
        <sz val="10"/>
        <color rgb="FF000000"/>
        <rFont val="Arial"/>
        <family val="2"/>
      </rPr>
      <t>Nadia Aixa Pineda Sarmiento-Contratista OCI</t>
    </r>
  </si>
  <si>
    <r>
      <rPr>
        <b/>
        <sz val="10"/>
        <color rgb="FF000000"/>
        <rFont val="Arial"/>
        <family val="2"/>
      </rPr>
      <t>26/01/2017:</t>
    </r>
    <r>
      <rPr>
        <sz val="10"/>
        <color rgb="FF000000"/>
        <rFont val="Arial"/>
        <family val="2"/>
      </rPr>
      <t xml:space="preserve"> Revisado el espacio de Maloca AulaSIG, no existe evidencia aún de la actualización del procedimiento. Continúa abierta la acción.
</t>
    </r>
    <r>
      <rPr>
        <b/>
        <sz val="10"/>
        <color rgb="FF000000"/>
        <rFont val="Arial"/>
        <family val="2"/>
      </rPr>
      <t xml:space="preserve">
19/04/2017:</t>
    </r>
    <r>
      <rPr>
        <sz val="10"/>
        <color rgb="FF000000"/>
        <rFont val="Arial"/>
        <family val="2"/>
      </rPr>
      <t xml:space="preserve"> No presenta seguimiento por parte del líder del proceso. Sin embargo se revisa el espacio de Maloca AulaSIG y no existe evidencia aún de la actualización del procedimiento. Continúa abierta la acción.</t>
    </r>
  </si>
  <si>
    <r>
      <rPr>
        <b/>
        <sz val="10"/>
        <color rgb="FF000000"/>
        <rFont val="Arial"/>
        <family val="2"/>
      </rPr>
      <t>26/01/2017:</t>
    </r>
    <r>
      <rPr>
        <sz val="10"/>
        <color rgb="FF000000"/>
        <rFont val="Arial"/>
        <family val="2"/>
      </rPr>
      <t xml:space="preserve"> No existe evidencia de la re-formulación del nuevo indicador del proceso de Control Interno Disciplinario. Continúa abierta.
</t>
    </r>
    <r>
      <rPr>
        <b/>
        <sz val="10"/>
        <color rgb="FF000000"/>
        <rFont val="Arial"/>
        <family val="2"/>
      </rPr>
      <t xml:space="preserve">
19/04/2017</t>
    </r>
    <r>
      <rPr>
        <sz val="10"/>
        <color rgb="FF000000"/>
        <rFont val="Arial"/>
        <family val="2"/>
      </rPr>
      <t>: No presenta seguimiento por parte del líder del proceso. Sin embargo se revisa el espacio de Maloca AulaSIG y no existe evidencia aún de la actualización del procedimiento. Continúa abierta la acción.</t>
    </r>
  </si>
  <si>
    <r>
      <rPr>
        <b/>
        <sz val="10"/>
        <color rgb="FF000000"/>
        <rFont val="Arial"/>
        <family val="2"/>
      </rPr>
      <t>26/01/2017</t>
    </r>
    <r>
      <rPr>
        <sz val="10"/>
        <color rgb="FF000000"/>
        <rFont val="Arial"/>
        <family val="2"/>
      </rPr>
      <t xml:space="preserve">: Revisado el espacio de Maloca AulaSIG, no existe evidencia aún de la actualización del procedimiento. Continúa abierta la acción.
</t>
    </r>
    <r>
      <rPr>
        <b/>
        <sz val="10"/>
        <color rgb="FF000000"/>
        <rFont val="Arial"/>
        <family val="2"/>
      </rPr>
      <t xml:space="preserve">
19/04/2017: </t>
    </r>
    <r>
      <rPr>
        <sz val="10"/>
        <color rgb="FF000000"/>
        <rFont val="Arial"/>
        <family val="2"/>
      </rPr>
      <t>No presenta seguimiento por parte del líder del proceso. Sin embargo se revisa el espacio de Maloca AulaSIG y no existe evidencia aún de la actualización del procedimiento. Continúa abierta la acción.</t>
    </r>
  </si>
  <si>
    <r>
      <t>Correo enviado por el Subdirector Académico a los supervisores de fecha 22/02/2016 y el informe sobre los contratos revisados.
Expedientes Contratos 2015: 046, 055, 062, 068 y 109 y Contratos 2016: 005, 007, 009, 010 y 016.
30/06/2016: Expedientes de los contratos 033 de 2015, 100 de 2015, 001 de 2016, 002 de 2016 y 027 de 2016.
11/10/2016 Expedientes de los contratos:
Contrato  36 de 2016.
Contrato  40 de 2016.
12-10/2016 Correos electronicos.</t>
    </r>
    <r>
      <rPr>
        <sz val="11"/>
        <rFont val="Calibri"/>
        <family val="2"/>
      </rPr>
      <t xml:space="preserve">
12/01/2017 Correos electrónicos enviados.
Acta No. 013 de 2016 - Comité de conciliación. </t>
    </r>
  </si>
  <si>
    <r>
      <t>Correo enviado por el Subdirector Académico a los supervisores de fecha 22/02/2016 y el informe sobre los contratos revisados.
Expedientes Contratos 2015: 046, 055, 062, 068 y 109 y Contratos 2016: 005, 007, 009, 010 y 016.
30/06/2016: Expedientes de los contratos 033 de 2015, 100 de 2015, 001 de 2016, 002 de 2016 y 027 de 2016.11/10/2016 Expedientes de los contratos:
Contrato  36 de 2016.
Contrato  40 de 2016.
12-10/2016 Correos electronicos.
11/10/2016 Expedientes de los contratos:
Contrato  36 de 2016.
Contrato  40 de 2016.12-10/2016 Correos electronicos.</t>
    </r>
    <r>
      <rPr>
        <sz val="11"/>
        <rFont val="Calibri"/>
        <family val="2"/>
      </rPr>
      <t xml:space="preserve">12/01/2017 Correos electrónicos enviados.
Acta No. 013 de 2016 - Comité de conciliación. </t>
    </r>
  </si>
  <si>
    <r>
      <t>Expediente Contractual, folios 177 y 183.
Correo enviado por el Subdirector Académico a los supervisores de fecha 22/02/2016 y el informe sobre los contratos revisados.
Expedientes Contratos 2015: 046, 055, 062, 068 y 109 y Contratos 2016: 005, 007, 009, 010 y 016.
30/06/2016: Expedientes de los contratos 033 de 2015, 100 de 2015, 001 de 2016, 002 de 2016 y 027 de 2016.11/10/2016 Expedientes de los contratos:
Contrato  36 de 2016.
Contrato  40 de 2016.
12-10/2016 Correos electronicos.
11/10/2016 Expedientes de los contratos:
Contrato  36 de 2016.
Contrato  40 de 2016.12-10/2016 Correos electronicos.</t>
    </r>
    <r>
      <rPr>
        <sz val="11"/>
        <rFont val="Calibri"/>
        <family val="2"/>
      </rPr>
      <t xml:space="preserve">12/01/2017 Correos electrónicos enviados.
Acta No. 013 de 2016 - Comité de conciliación. </t>
    </r>
  </si>
  <si>
    <t xml:space="preserve">Correo enviado por el Subdirector Académico a los supervisores de fecha 22/02/2016 y el informe sobre los contratos revisados.
Expedientes Contratos 2015: 046, 055, 062, 068 y 109 y Contratos 2016: 005, 007, 009, 010 y 016.
30/06/2016: Expedientes de los contratos 033 de 2015, 100 de 2015, 001 de 2016, 002 de 2016 y 027 de 2016.11/10/2016 Expedientes de los contratos:
Contrato  36 de 2016.
Contrato  40 de 2016.12-10/2016 Correos electronicos.
12/01/2017 Correos electrónicos enviados.
Acta No. 013 de 2016 - Comité de conciliación. </t>
  </si>
  <si>
    <r>
      <t>13/04/2016 - Subdirección Académica: El día 22 de febrero de 2016 mediante correo electrónico se socializó con los supervisores de los contratos el informe sobre acciones de mejora en los expedientes contractuales, conforme a muestra representativa seleccionada., en donde se revisaron los sigueintes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manual de archivo y correspondencia institucional
30/04/2016 - Subdirección Administrariva, Financiera y de Control Disciplinario: Mediante acta No. 01 de fecha 29/04/2016, la subdirección presenta el informe de los contratos revisados en el marco del cronograma de seguimiento a las acciones del Plan de Mejora¡miento,  así: Contratos 2015: 055 y 062 y Contratos 2016: 005 y 007, de lo cual se reporta: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03/05/2016 - Subdirección Académica: Mediante acta de reunión No. 02 de fecha 03/05/2016, la subdirección presenta el informe de seguimiento a las acciones realizadas en el mes de abril, en relación con la revisión de seis (6) de expedientes de contratos en ejecución, así: Contratos 2015: 046, 068 y 109 y Contratos 2016: 009, 010 y 016. En el informe se evidencia que:
1. Llos supervisores verifican que las fechas reportadas por los contratistas en los informes de actividades corresponden con lo establecido en el texto del contrato.
2. Los documentos de autorización del pago se encuentran debidamente suscritos y en los formatos actualizados.
30/06/2016: La OAJ verificó 3 expedientes contractuales  (contratos 033 de 2015, 100 de 2015 y 027 de 2016) los cuales se encuentran a cargo de la Oficina Asesora de Planeación y 2  expedientes (Contratos No 001 y 002 de 2016) que se encuentran a cargo de la Oficina Asesora Jurídica , los cuales se encontraban en ejecución durante el periodo comprendido durante el bimestre mayo-junio, encontrando lo siguiente:
- Los cinco expedientes cumplen con los tres elementos a evaluar así: 1. En cuanto a la presentación de los informes de actividades por parte de los contraristas, se evidencia que el 100% cumplió. 2. El supervisor elaboró todos los documentos que se requieren para al autorización del respectivo pago y 3. Los expedientes cumplen con los parámetros estblecidos por el Área de Archivo en cuanto a la organización de los documentos en cada expediente y el diligenciamiento de las listas de chequeo.</t>
    </r>
    <r>
      <rPr>
        <b/>
        <sz val="9"/>
        <rFont val="Calibri"/>
        <family val="2"/>
      </rPr>
      <t xml:space="preserve">11/10/2016 </t>
    </r>
    <r>
      <rPr>
        <sz val="9"/>
        <rFont val="Calibri"/>
        <family val="2"/>
      </rPr>
      <t xml:space="preserve">Se verificó  2 de los 3 expedientes contractuales a cargo de la Oficina Asesora Jurídica  en el marco del cronograma de seguimiento de las acciones del Plan de Mejoramiento:Contrato  36 de 2016.
Contrato  40 de 2016.
En los mismos se evidenció: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diligenciada.12-10/2016 Se envia correo electronico a la Sub administrativa y a la Oficina Asesora de Planeación recordandoles acerca de la presentación del informe y/o acta de seguimiento y revisión de los expedientes contractuales a su cargo del mes de Agosto y Septiembre.
</t>
    </r>
    <r>
      <rPr>
        <b/>
        <sz val="9"/>
        <rFont val="Calibri"/>
        <family val="2"/>
      </rPr>
      <t xml:space="preserve">13/01/2017
</t>
    </r>
    <r>
      <rPr>
        <sz val="9"/>
        <rFont val="Calibri"/>
        <family val="2"/>
      </rPr>
      <t xml:space="preserve">El 28 de diciembre de 2016, se envío nuevamente correo electrónico a los jefes de las áreas pendientes por allegar informe de verificación de los expedientes contractuales a su cargo. Cabe resaltar que la Oficina Asesora Jurídica informó el seguimiento que realizó a los expedientes contractuales a su cargo con corte al 11/10/2016. El día 20  de Diciembre de 2016, se recordo en comité de contratación la obligación de allegar estos informes- Acta No.13 de 2016.
</t>
    </r>
    <r>
      <rPr>
        <b/>
        <sz val="9"/>
        <rFont val="Calibri"/>
        <family val="2"/>
      </rPr>
      <t xml:space="preserve">17/04/2017 En el mes de febrero del año 2017, La OAJ recibìó todos los informes de seguimiento faltantes por parte de los jefes de área de la Subdirecciòn administrativa, la Subdirecciòn académica y la Oficina Asesora de Planeación; dichos informes fueron revisados por parte de la OAJ y presentados en el dìa 27 de febrero de 2017 en Comité de contratación, tal y como lo refleja el acta de comité correspondiente a esta fecha.
</t>
    </r>
  </si>
  <si>
    <r>
      <t>16/05/2016:  Teniendo en cuenta que el vencimiento de esta acción es el 30/10/2016: la Oficina de Control Interno realizará seguimiento al cumplimiento de esta con corte 30/06/2016.
3/11/2016: No se evidencia reporte de información de seguimiento por parte de los responsables de esta acción.
27/01/2017: S</t>
    </r>
    <r>
      <rPr>
        <sz val="10"/>
        <color rgb="FF000000"/>
        <rFont val="Arial"/>
        <family val="2"/>
      </rPr>
      <t xml:space="preserve">e evidencia la revisión correspondiente de la Oficina Asesora Jurídica.  Sin embargo desde la OAJ se han solicitado los informes correspondientes a la revisión de los contratos de:  Administrativa, Académica y la Oficina Asesora de Planeación.  Continúa abierta, no se evidencia la revisión correspondiente por parte de los líderes de estos procesos.
</t>
    </r>
    <r>
      <rPr>
        <b/>
        <sz val="10"/>
        <color rgb="FF000000"/>
        <rFont val="Arial"/>
        <family val="2"/>
      </rPr>
      <t xml:space="preserve">18/04/2017: </t>
    </r>
    <r>
      <rPr>
        <sz val="10"/>
        <color rgb="FF000000"/>
        <rFont val="Arial"/>
        <family val="2"/>
      </rPr>
      <t xml:space="preserve">Revisado el  Expediente de Actas del Comité de Contratación de la vigenica 2017,  se evidencia que la Oficina Asesora Jurídica presentó informe de la revisión de los contratos de la vigencia de cada una de las áreas, así:  Planeación:  7; Académica: 27 ; Administrativa: 6 </t>
    </r>
  </si>
  <si>
    <t>Acta No. 03 del 27/02/2017 del Comité de Contratación</t>
  </si>
  <si>
    <r>
      <t>16/05/2016:  Teniendo en cuenta que el vencimiento de esta acción es el 30/10/2016: la Oficina de Control Interno realizará seguimiento al cumplimiento de esta con corte 30/06/2016.3/11/2016: No se evidencia reporte de información de seguimiento por parte de los responsables de esta acción.
27/01/2017: Se evidencia la revisión correspondiente de la Oficina Asesora Jurídica.  Sin embargo desde la OAJ s</t>
    </r>
    <r>
      <rPr>
        <sz val="10"/>
        <color rgb="FF000000"/>
        <rFont val="Arial"/>
        <family val="2"/>
      </rPr>
      <t xml:space="preserve">e han solicitado los informes correspondientes a la revisión de los contratos de:  Administrativa, Académica y la Oficina Asesora de Planeación.  Continúa abierta, no se evidencia la revisión correspondiente por parte de los líderes de estos procesos.
</t>
    </r>
    <r>
      <rPr>
        <b/>
        <sz val="10"/>
        <color rgb="FF000000"/>
        <rFont val="Arial"/>
        <family val="2"/>
      </rPr>
      <t>18/04/2017:</t>
    </r>
    <r>
      <rPr>
        <sz val="10"/>
        <color rgb="FF000000"/>
        <rFont val="Arial"/>
        <family val="2"/>
      </rPr>
      <t xml:space="preserve"> Revisado el  Expediente de Actas del Comité de Contratación de la vigenica 2017,  se evidencia que la Oficina Asesora Jurídica presentó informe de la revisión de los contratos de la vigencia de cada una de las áreas, así:  Planeación:  7; Académica: 27 ; Administrativa: 6 </t>
    </r>
  </si>
  <si>
    <r>
      <t>16/05/2016:  Teniendo en cuenta que el vencimiento de esta acción es el 30/10/2016: la Oficina de Control Interno realizará seguimiento al cumplimiento de esta con corte 30/06/2016.03/11/2016: No se evidencia reporte de información de seguimiento por parte de los responsables de esta acción.
27/01/2017: Se</t>
    </r>
    <r>
      <rPr>
        <sz val="10"/>
        <color rgb="FF000000"/>
        <rFont val="Arial"/>
        <family val="2"/>
      </rPr>
      <t xml:space="preserve"> evidencia la revisión correspondiente de la Oficina Asesora Jurídica.  Sin embargo desde la OAJ se han solicitado los informes correspondientes a la revisión de los contratos de:  Administrativa, Académica y la Oficina Asesora de Planeación.  Continúa abierta, no se evidencia la revisión correspondiente por parte de los líderes de estos procesos.
</t>
    </r>
    <r>
      <rPr>
        <b/>
        <sz val="10"/>
        <color rgb="FF000000"/>
        <rFont val="Arial"/>
        <family val="2"/>
      </rPr>
      <t>18/04/2017:</t>
    </r>
    <r>
      <rPr>
        <sz val="10"/>
        <color rgb="FF000000"/>
        <rFont val="Arial"/>
        <family val="2"/>
      </rPr>
      <t xml:space="preserve"> Revisado el  Expediente de Actas del Comité de Contratación de la vigenica 2017,  se evidencia que la Oficina Asesora Jurídica presentó informe de la revisión de los contratos de la vigencia de cada una de las áreas, así:  Planeación:  7; Académica: 27 ; Administrativa: 6 </t>
    </r>
  </si>
  <si>
    <r>
      <t xml:space="preserve">16/05/2016:  Teniendo en cuenta que el vencimiento de esta acción es el 30/10/2016: la Oficina de Control Interno realizará seguimiento al cumplimiento de esta con corte 30/06/2016.3/11/2016: No se evidencia reporte de información de seguimiento por parte de los responsables de esta acción.
27/01/2017: Se evidencia la revisión correspondiente de la Oficina Asesora Jurídica.  Sin embargo desde la OAJ se han solicitado los informes correspondientes a la revisión de los contratos de:  Administrativa, Académica y la Oficina Asesora de Planeación.  Continúa abierta, no se evidencia la revisión correspondiente por parte de los líderes de estos procesos.
</t>
    </r>
    <r>
      <rPr>
        <sz val="10"/>
        <color rgb="FF000000"/>
        <rFont val="Arial"/>
        <family val="2"/>
      </rPr>
      <t xml:space="preserve">
</t>
    </r>
    <r>
      <rPr>
        <b/>
        <sz val="10"/>
        <color rgb="FF000000"/>
        <rFont val="Arial"/>
        <family val="2"/>
      </rPr>
      <t xml:space="preserve">
18/04/2017</t>
    </r>
    <r>
      <rPr>
        <sz val="10"/>
        <color rgb="FF000000"/>
        <rFont val="Arial"/>
        <family val="2"/>
      </rPr>
      <t xml:space="preserve">: Revisado el  Expediente de Actas del Comité de Contratación de la vigenica 2017,  se evidencia que la Oficina Asesora Jurídica presentó informe de la revisión de los contratos de la vigencia de cada una de las áreas, así:  Planeación:  7; Académica: 27 ; Administrativa: 6 </t>
    </r>
  </si>
  <si>
    <r>
      <t>02/03/2016: La OAJ procedió a revisar el expediente contractual No. 070 de 2015, en relación con los documentos que hacen parte de los pagos realizados en la vigencia 2016, los cuales corresponden al sexto, séptimo y octavo pago, y verificó que las fechas facturadas por el contratista corresponden con las fechas reportadas por el supervisor en "Certificado de supervisión". 
13/04/2016 - Subdirección Académica: El día 22 de febrero de 2016 mediante correo electrónico se socializó con los supervisores de los contratos el informe sobre acciones de mejora en los expedientes contractuales, conforme a muestra representativa seleccionada., en donde se revisaron los sigueintes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manual de archivo y correspondencia institucional
30/04/2016 - Subdirección Administrariva, Financiera y de Control Disciplinario: Mediante acta No. 01 de fecha 29/04/2016, la subdirección presenta el informe de los contratos revisados en el marco del cronograma de seguimiento a las acciones del Plan de Mejora¡miento,  así: Contratos 2015: 055 y 062 y Contratos 2016: 005 y 007, de lo cual se reporta: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03/05/2016 - Subdirección Académica: Mediante acta de reunión No. 02 de fecha 03/05/2016, la subdirección presenta el informe de seguimiento a las acciones realizadas en el mes de abril, en relación con la revisión de seis (6) de expedientes de contratos en ejecución, así: Contratos 2015: 046, 068 y 109 y Contratos 2016: 009, 010 y 016. En el informe se evidencia que:
1. Llos supervisores verifican que las fechas reportadas por los contratistas en los informes de actividades corresponden con lo establecido en el texto del contrato.
2. Los documentos de autorización del pago se encuentran debidamente suscritos y en los formatos actualizados.
30/06/2016: La OAJ verificó 3 expedientes contractuales  (contratos 033 de 2015, 100 de 2015 y 027 de 2016) los cuales se encuentran a cargo de la Oficina Asesora de Planeación y 2  expedientes (Contratos No 001 y 002 de 2016) que se encuentran a cargo de la Oficina Asesora Jurídica , los cuales se encontraban en ejecución durante el periodo comprendido durante el bimestre mayo-junio, encontrando lo siguiente:
- Los cinco expedientes cumplen con los tres elementos a evaluar así: 1. En cuanto a la presentación de los informes de actividades por parte de los contraristas, se evidencia que el 100% cumplió. 2. El supervisor elaboró todos los documentos que se requieren para al autorización del respectivo pago y 3. Los expedientes cumplen con los parámetros estblecidos por el Área de Archivo en cuanto a la organización de los documentos en cada expediente y el diligenciamiento de las listas de chequeo.
11/10/2016 Se verificó  2 de los 3 expedientes contractuales a cargo de la Oficina Asesora Jurídica  en el marco del cronograma de seguimiento de las acciones del Plan de Mejoramiento:
Contrato  36 de 2016.
Contrato  40 de 2016.
En los mismos se evidenció: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12-10/2016 Se envia correo electronico a la Sub administrativa y a la Oficina Asesora de Planeación recordandoles acerca de la presentación del informe y/o acta de seguimiento y revisión de los expedientes contractuales a su cargo del mes de Agosto y Septiembre.</t>
    </r>
    <r>
      <rPr>
        <b/>
        <sz val="11"/>
        <rFont val="Calibri"/>
        <family val="2"/>
      </rPr>
      <t xml:space="preserve">13/01/2017
</t>
    </r>
    <r>
      <rPr>
        <sz val="11"/>
        <rFont val="Calibri"/>
        <family val="2"/>
      </rPr>
      <t xml:space="preserve">
El 28 de diciembre de 2016, se envío nuevamente correo electrónico a los jefes de las áreas pendientes por allegar informe de verificación de los expedientes contractuales a su cargo. Cabe resaltar que la Oficina Asesora Jurídica informó el seguimiento que realizó a los expedientes contractuales a su cargo con corte al 11/10/2016. El día 20  de Diciembre de 2016, se recordo en comité de contratación la obligación de allegar estos informes- Acta No.13 de 2016.
</t>
    </r>
    <r>
      <rPr>
        <b/>
        <sz val="11"/>
        <rFont val="Calibri"/>
        <family val="2"/>
      </rPr>
      <t xml:space="preserve">
17/04/2017 En el mes de febrero del año 2017, La OAJ recibìò todos los informes de seguimiento faltantes por parte de los jefes de àrea de la Subdirecciòn administrativa, la Subdirecciòn acadèmica y la Oficina Asesora de Planeaciòn; dichos informes fueron revisados por parte de la OAJ y presentados en el dìa 27 de febrero de 2017 en Comitè de contrataciòn, tal y como lo refleja el acta de comitè correspondiente a esta fecha.</t>
    </r>
  </si>
  <si>
    <r>
      <t>13/04/2016 - Subdirección Académica: El día 22 de febrero de 2016 mediante correo electrónico se socializó con los supervisores de los contratos el informe sobre acciones de mejora en los expedientes contractuales, conforme a muestra representativa seleccionada., en donde se revisaron los sigueintes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manual de archivo y correspondencia institucional
30/04/2016 - Subdirección Administrariva, Financiera y de Control Disciplinario: Mediante acta No. 01 de fecha 29/04/2016, la subdirección presenta el informe de los contratos revisados en el marco del cronograma de seguimiento a las acciones del Plan de Mejora¡miento,  así: Contratos 2015: 055 y 062 y Contratos 2016: 005 y 007, de lo cual se reporta: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03/05/2016 - Subdirección Académica: Mediante acta de reunión No. 02 de fecha 03/05/2016, la subdirección presenta el informe de seguimiento a las acciones realizadas en el mes de abril, en relación con la revisión de seis (6) de expedientes de contratos en ejecución, así: Contratos 2015: 046, 068 y 109 y Contratos 2016: 009, 010 y 016. En el informe se evidencia que:
1. Llos supervisores verifican que las fechas reportadas por los contratistas en los informes de actividades corresponden con lo establecido en el texto del contrato.
2. Los documentos de autorización del pago se encuentran debidamente suscritos y en los formatos actualizados.</t>
    </r>
    <r>
      <rPr>
        <b/>
        <sz val="11"/>
        <rFont val="Calibri"/>
        <family val="2"/>
      </rPr>
      <t xml:space="preserve">30/06/2016: </t>
    </r>
    <r>
      <rPr>
        <sz val="11"/>
        <rFont val="Calibri"/>
        <family val="2"/>
      </rPr>
      <t>La OAJ verificó 3 expedientes contractuales  (contratos 033 de 2015, 100 de 2015 y 027 de 2016) los cuales se encuentran a cargo de la Oficina Asesora de Planeación y 2  expedientes (Contratos No 001 y 002 de 2016) que se encuentran a cargo de la Oficina Asesora Jurídica , los cuales se encontraban en ejecución durante el periodo comprendido durante el bimestre mayo-junio, encontrando lo siguiente:
- Los cinco expedientes cumplen con los tres elementos a evaluar así: 1. En cuanto a la presentación de los informes de actividades por parte de los contraristas, se evidencia que el 100% cumplió. 2. El supervisor elaboró todos los documentos que se requieren para al autorización del respectivo pago y 3. Los expedientes cumplen con los parámetros estblecidos por el Área de Archivo en cuanto a la organización de los documentos en cada expediente y el diligenciamiento de las listas de chequeo.</t>
    </r>
    <r>
      <rPr>
        <b/>
        <sz val="11"/>
        <rFont val="Calibri"/>
        <family val="2"/>
      </rPr>
      <t>11/10/2016</t>
    </r>
    <r>
      <rPr>
        <sz val="11"/>
        <rFont val="Calibri"/>
        <family val="2"/>
      </rPr>
      <t xml:space="preserve"> Se verificó  2 de los 3 expedientes contractuales a cargo de la Oficina Asesora Jurídica  en el marco del cronograma de seguimiento de las acciones del Plan de Mejoramiento:
Contrato  36 de 2016.
Contrato  40 de 2016.
En los mismos se evidenció: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t>
    </r>
    <r>
      <rPr>
        <b/>
        <sz val="11"/>
        <rFont val="Calibri"/>
        <family val="2"/>
      </rPr>
      <t>12-10/2016</t>
    </r>
    <r>
      <rPr>
        <sz val="11"/>
        <rFont val="Calibri"/>
        <family val="2"/>
      </rPr>
      <t xml:space="preserve"> Se envia correo electronico a la Sub administrativa y a la Oficina Asesora de Planeación recordandoles acerca de la presentación del informe y/o acta de seguimiento y revisión de los expedientes contractuales a su cargo del mes de Agosto y Septiembre.</t>
    </r>
    <r>
      <rPr>
        <b/>
        <sz val="11"/>
        <rFont val="Calibri"/>
        <family val="2"/>
      </rPr>
      <t xml:space="preserve">
</t>
    </r>
    <r>
      <rPr>
        <sz val="11"/>
        <rFont val="Calibri"/>
        <family val="2"/>
      </rPr>
      <t xml:space="preserve">
13/01/2017 El 28 de diciembre de 2016, se envío nuevamente correo electrónico a los jefes de las áreas pendientes por allegar informe de verificación de los expedientes contractuales a su cargo. Cabe resaltar que la Oficina Asesora Jurídica informó el seguimiento que realizó a los expedientes contractuales a su cargo con corte al 11/10/2016. El día 20  de Diciembre de 2016, se recordo en comité de contratación la obligación de allegar estos informes- Acta No.13 de 2016.
</t>
    </r>
    <r>
      <rPr>
        <b/>
        <sz val="11"/>
        <rFont val="Calibri"/>
        <family val="2"/>
      </rPr>
      <t>17/04/2017 En el mes de febrero del año 2017, La OAJ recibìò todos los informes de seguimiento faltantes por parte de los jefes de àrea de la Subdirecciòn administrativa, la Subdirecciòn acadèmica y la Oficina Asesora de Planeaciòn; dichos informes fueron revisados por parte de la OAJ y presentados en el dìa 27 de febrero de 2017 en Comitè de contrataciòn, tal y como lo refleja el acta de comitè correspondiente a esta fecha.</t>
    </r>
  </si>
  <si>
    <r>
      <t>13/04/2016 - Subdirección Académica: El día 22 de febrero de 2016 mediante correo electrónico se socializó con los supervisores de los contratos el informe sobre acciones de mejora en los expedientes contractuales, conforme a muestra representativa seleccionada., en donde se revisaron los sigueintes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manual de archivo y correspondencia institucional
30/04/2016 - Subdirección Administrariva, Financiera y de Control Disciplinario: Mediante acta No. 01 de fecha 29/04/2016, la subdirección presenta el informe de los contratos revisados en el marco del cronograma de seguimiento a las acciones del Plan de Mejora¡miento,  así: Contratos 2015: 055 y 062 y Contratos 2016: 005 y 007, de lo cual se reporta: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03/05/2016 - Subdirección Académica: Mediante acta de reunión No. 02 de fecha 03/05/2016, la subdirección presenta el informe de seguimiento a las acciones realizadas en el mes de abril, en relación con la revisión de seis (6) de expedientes de contratos en ejecución, así: Contratos 2015: 046, 068 y 109 y Contratos 2016: 009, 010 y 016. En el informe se evidencia que:
1. Llos supervisores verifican que las fechas reportadas por los contratistas en los informes de actividades corresponden con lo establecido en el texto del contrato.
2. Los documentos de autorización del pago se encuentran debidamente suscritos y en los formatos actualizados.
30/06/2016: Expedientes de los contratos 033 de 2015, 100 de 2015, 001 de 2016, 002 de 2016 y 027 de 2016.</t>
    </r>
    <r>
      <rPr>
        <b/>
        <sz val="11"/>
        <rFont val="Calibri"/>
        <family val="2"/>
      </rPr>
      <t>11/10/2016</t>
    </r>
    <r>
      <rPr>
        <sz val="11"/>
        <rFont val="Calibri"/>
        <family val="2"/>
      </rPr>
      <t xml:space="preserve"> Se verificó  2 de los 3 expedientes contractuales a cargo de la Oficina Asesora Jurídica  en el marco del cronograma de seguimiento de las acciones del Plan de Mejoramiento:Contrato  36 de 2016.
Contrato  40 de 2016.
En los mismos se evidenció: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t>
    </r>
    <r>
      <rPr>
        <b/>
        <sz val="11"/>
        <rFont val="Calibri"/>
        <family val="2"/>
      </rPr>
      <t>12-10/2016</t>
    </r>
    <r>
      <rPr>
        <sz val="11"/>
        <rFont val="Calibri"/>
        <family val="2"/>
      </rPr>
      <t xml:space="preserve"> Se envia correo electronico a la Sub administrativa y a la Oficina Asesora de Planeación recordandoles acerca de la presentación del informe y/o acta de seguimiento y revisión de los expedientes contractuales a su cargo del mes de Agosto y Septiembre.
13/01/2017 El 28 de diciembre de 2016, se envío nuevamente correo electrónico a los jefes de las áreas pendientes por allegar informe de verificación de los expedientes contractuales a su cargo. Cabe resaltar que la Oficina Asesora Jurídica informó el seguimiento que realizó a los expedientes contractuales a su cargo con corte al 11/10/2016. El día 20  de Diciembre de 2016, se recordo en comité de contratación la obligación de allegar estos informes- Acta No.13 de 2016.
</t>
    </r>
    <r>
      <rPr>
        <b/>
        <sz val="11"/>
        <rFont val="Calibri"/>
        <family val="2"/>
      </rPr>
      <t>17/04/2017 En el mes de febrero del año 2017, La OAJ recibìò todos los informes de seguimiento faltantes por parte de los jefes de àrea de la Subdirecciòn administrativa, la Subdirecciòn acadèmica y la Oficina Asesora de Planeaciòn; dichos informes fueron revisados por parte de la OAJ y presentados en el dìa 27 de febrero de 2017 en Comitè de contrataciòn, tal y como lo refleja el acta de comitè correspondiente a esta fecha.</t>
    </r>
  </si>
  <si>
    <t>Expedientes hoja de vida
Informe Inspección por Oficio en cumplimiento de la Ley 594 de 2000 y Decreto 1080 de 2015  (Rad Externo IDEP No. 4354 del 18/04/2017)</t>
  </si>
  <si>
    <r>
      <rPr>
        <b/>
        <sz val="9"/>
        <color rgb="FF000000"/>
        <rFont val="Arial"/>
        <family val="2"/>
      </rPr>
      <t>15/10/2015:</t>
    </r>
    <r>
      <rPr>
        <sz val="9"/>
        <color rgb="FF000000"/>
        <rFont val="Arial"/>
        <family val="2"/>
      </rPr>
      <t xml:space="preserve"> Alix del Pilar Hurtado P.
</t>
    </r>
    <r>
      <rPr>
        <b/>
        <sz val="9"/>
        <color rgb="FF000000"/>
        <rFont val="Arial"/>
        <family val="2"/>
      </rPr>
      <t>27/01/2016</t>
    </r>
    <r>
      <rPr>
        <sz val="9"/>
        <color rgb="FF000000"/>
        <rFont val="Arial"/>
        <family val="2"/>
      </rPr>
      <t xml:space="preserve">: Alix del Pilar Hurtado P.
</t>
    </r>
    <r>
      <rPr>
        <b/>
        <sz val="9"/>
        <color rgb="FF000000"/>
        <rFont val="Arial"/>
        <family val="2"/>
      </rPr>
      <t>17/03/2016</t>
    </r>
    <r>
      <rPr>
        <sz val="9"/>
        <color rgb="FF000000"/>
        <rFont val="Arial"/>
        <family val="2"/>
      </rPr>
      <t xml:space="preserve">: Alix del Pilar Hurtado P.
</t>
    </r>
    <r>
      <rPr>
        <b/>
        <sz val="9"/>
        <color rgb="FF000000"/>
        <rFont val="Arial"/>
        <family val="2"/>
      </rPr>
      <t>16/05/2016</t>
    </r>
    <r>
      <rPr>
        <sz val="9"/>
        <color rgb="FF000000"/>
        <rFont val="Arial"/>
        <family val="2"/>
      </rPr>
      <t xml:space="preserve">: Alix del Pilar Hurtado P.
</t>
    </r>
    <r>
      <rPr>
        <b/>
        <sz val="9"/>
        <color rgb="FF000000"/>
        <rFont val="Arial"/>
        <family val="2"/>
      </rPr>
      <t>04/08/2016</t>
    </r>
    <r>
      <rPr>
        <sz val="9"/>
        <color rgb="FF000000"/>
        <rFont val="Arial"/>
        <family val="2"/>
      </rPr>
      <t xml:space="preserve">: Alix del Pilar Hurtado P.
</t>
    </r>
    <r>
      <rPr>
        <b/>
        <sz val="9"/>
        <color rgb="FF000000"/>
        <rFont val="Arial"/>
        <family val="2"/>
      </rPr>
      <t>1/11/2016:</t>
    </r>
    <r>
      <rPr>
        <sz val="9"/>
        <color rgb="FF000000"/>
        <rFont val="Arial"/>
        <family val="2"/>
      </rPr>
      <t xml:space="preserve"> Alix del Pilar Hurtado P.
</t>
    </r>
    <r>
      <rPr>
        <b/>
        <sz val="9"/>
        <color rgb="FF000000"/>
        <rFont val="Arial"/>
        <family val="2"/>
      </rPr>
      <t xml:space="preserve">27/01/2017: </t>
    </r>
    <r>
      <rPr>
        <sz val="9"/>
        <color rgb="FF000000"/>
        <rFont val="Arial"/>
        <family val="2"/>
      </rPr>
      <t xml:space="preserve">Alix del Pilar Hurtado P.
</t>
    </r>
    <r>
      <rPr>
        <b/>
        <sz val="9"/>
        <color rgb="FF000000"/>
        <rFont val="Arial"/>
        <family val="2"/>
      </rPr>
      <t xml:space="preserve">20/04/2017: </t>
    </r>
    <r>
      <rPr>
        <sz val="9"/>
        <color rgb="FF000000"/>
        <rFont val="Arial"/>
        <family val="2"/>
      </rPr>
      <t>Alixd del Pilar Hurtado P.</t>
    </r>
  </si>
  <si>
    <r>
      <t xml:space="preserve">18/04/2017: No presenta seguimiento por parte del líder del proceso y/o responsable
</t>
    </r>
    <r>
      <rPr>
        <sz val="10"/>
        <color rgb="FF000000"/>
        <rFont val="Calibri"/>
        <family val="2"/>
      </rPr>
      <t>Revisado en Maloca AulaSIG el formato FT-GTH-13-10 FORMATO  CONSOLIDACIÓN ANUAL DE LA EVALUACIÓN DE DESEMPEÑO,  se evidnecia en la casilla correspondiente al numeral 27 "TOTAL CALIFICACIÓN ANUAL DE DESEMPEÑO", se realizaron los ajustes correspondientes</t>
    </r>
  </si>
  <si>
    <t xml:space="preserve">http://www.idep.edu.co/?q=content/gth-13-proceso-de-gesti%C3%B3n-de-talento-humano#overlay-context= </t>
  </si>
  <si>
    <r>
      <t xml:space="preserve">20/04/2017: </t>
    </r>
    <r>
      <rPr>
        <sz val="10"/>
        <color rgb="FF000000"/>
        <rFont val="Arial"/>
        <family val="2"/>
      </rPr>
      <t>Alix del Pilar Hurtado P.</t>
    </r>
  </si>
  <si>
    <r>
      <rPr>
        <b/>
        <sz val="10"/>
        <rFont val="Calibri"/>
        <family val="2"/>
      </rPr>
      <t>16/03/2016:</t>
    </r>
    <r>
      <rPr>
        <sz val="10"/>
        <rFont val="Calibri"/>
        <family val="2"/>
      </rPr>
      <t xml:space="preserve"> Una vez revisado el procedimiento" PRO-GD-07-03 Recepción y distribución de correspondienca", no se evidencia una actividad  que logré dar cumplimiento al hallazgo y al análisis de causas.
La Oficina de Control Interno, solicita la reformulación de la acción  generada y la fuente verificable de la acción.
Continúa abierta
</t>
    </r>
    <r>
      <rPr>
        <b/>
        <sz val="10"/>
        <rFont val="Calibri"/>
        <family val="2"/>
      </rPr>
      <t>04/08/2016:</t>
    </r>
    <r>
      <rPr>
        <sz val="10"/>
        <rFont val="Calibri"/>
        <family val="2"/>
      </rPr>
      <t xml:space="preserve"> La Oficina de Control Interno reitera la reformulación de la acción generada y la fuente verificable de la acción
3/11/2016:  Por parte del proveedor SIAFI Y teniendo en cuenta la solicitud de la SAFyCD, se han unificado las categorias en el Módulo Gestión Documental, categoría Derechos de Petición, los cuales se encuentran acorde a las categorías del SDQS Distrital. Quedan pendientes lo correspondiente a las comunicaciones recibidas.
</t>
    </r>
    <r>
      <rPr>
        <b/>
        <sz val="10"/>
        <rFont val="Calibri"/>
        <family val="2"/>
      </rPr>
      <t xml:space="preserve">25/01/2017: </t>
    </r>
    <r>
      <rPr>
        <sz val="10"/>
        <rFont val="Calibri"/>
        <family val="2"/>
      </rPr>
      <t xml:space="preserve">NO SE EVIDENCIA SEGUIMIENTO POR PARTE DEL LIDER DEL PROCESO
</t>
    </r>
    <r>
      <rPr>
        <b/>
        <sz val="10"/>
        <rFont val="Calibri"/>
        <family val="2"/>
      </rPr>
      <t xml:space="preserve">20/04/2017: </t>
    </r>
    <r>
      <rPr>
        <sz val="10"/>
        <rFont val="Calibri"/>
        <family val="2"/>
      </rPr>
      <t>Continúa abierta, no se evidencia que en el aplicativo SIAFI, se encuentre activado la generación de alertas para las tareas asignadas</t>
    </r>
  </si>
  <si>
    <r>
      <rPr>
        <b/>
        <sz val="10"/>
        <color rgb="FF000000"/>
        <rFont val="Arial"/>
        <family val="2"/>
      </rPr>
      <t>16/05/2016: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P.
</t>
    </r>
    <r>
      <rPr>
        <b/>
        <sz val="10"/>
        <color rgb="FF000000"/>
        <rFont val="Arial"/>
        <family val="2"/>
      </rPr>
      <t>3/11/2016</t>
    </r>
    <r>
      <rPr>
        <sz val="10"/>
        <color rgb="FF000000"/>
        <rFont val="Arial"/>
        <family val="2"/>
      </rPr>
      <t xml:space="preserve">: Alix del PIlar Hurtado P.
</t>
    </r>
    <r>
      <rPr>
        <b/>
        <sz val="10"/>
        <color rgb="FF000000"/>
        <rFont val="Arial"/>
        <family val="2"/>
      </rPr>
      <t xml:space="preserve">25/01/2017: </t>
    </r>
    <r>
      <rPr>
        <sz val="10"/>
        <color rgb="FF000000"/>
        <rFont val="Arial"/>
        <family val="2"/>
      </rPr>
      <t xml:space="preserve">Alix del Pilar Hurtado P.
</t>
    </r>
    <r>
      <rPr>
        <b/>
        <sz val="10"/>
        <color rgb="FF000000"/>
        <rFont val="Arial"/>
        <family val="2"/>
      </rPr>
      <t xml:space="preserve">20/04/2017: </t>
    </r>
    <r>
      <rPr>
        <sz val="10"/>
        <color rgb="FF000000"/>
        <rFont val="Arial"/>
        <family val="2"/>
      </rPr>
      <t>Alix del Pilar Hurtado P.</t>
    </r>
  </si>
  <si>
    <r>
      <t xml:space="preserve">El módulo de correspondiencia aún no funciona al 100%.  A la fecha no se aplica la "asignación de tareas, el seguimiento y cierre de los procesos.
</t>
    </r>
    <r>
      <rPr>
        <b/>
        <sz val="10"/>
        <color rgb="FF000000"/>
        <rFont val="Arial"/>
        <family val="2"/>
      </rPr>
      <t>21/04/2015:</t>
    </r>
    <r>
      <rPr>
        <sz val="10"/>
        <color rgb="FF000000"/>
        <rFont val="Arial"/>
        <family val="2"/>
      </rPr>
      <t xml:space="preserve">  No se evidencia avance, el proveedor del Sistema inició contrato el </t>
    </r>
    <r>
      <rPr>
        <b/>
        <sz val="10"/>
        <color rgb="FF000000"/>
        <rFont val="Arial"/>
        <family val="2"/>
      </rPr>
      <t>16/04/2015</t>
    </r>
    <r>
      <rPr>
        <sz val="10"/>
        <color rgb="FF000000"/>
        <rFont val="Arial"/>
        <family val="2"/>
      </rPr>
      <t xml:space="preserve">
</t>
    </r>
    <r>
      <rPr>
        <b/>
        <sz val="10"/>
        <color rgb="FF000000"/>
        <rFont val="Arial"/>
        <family val="2"/>
      </rPr>
      <t>09/06/2015:</t>
    </r>
    <r>
      <rPr>
        <sz val="10"/>
        <color rgb="FF000000"/>
        <rFont val="Arial"/>
        <family val="2"/>
      </rPr>
      <t xml:space="preserve"> 09/06/2015:  Se han enviado solicitudes a la OAP las modificaciones que se hacen necesarias para dar cumplimiento a esta acción.
</t>
    </r>
    <r>
      <rPr>
        <b/>
        <sz val="10"/>
        <color rgb="FF000000"/>
        <rFont val="Arial"/>
        <family val="2"/>
      </rPr>
      <t>31/07/2015</t>
    </r>
    <r>
      <rPr>
        <sz val="10"/>
        <color rgb="FF000000"/>
        <rFont val="Arial"/>
        <family val="2"/>
      </rPr>
      <t xml:space="preserve">: No se evidecian avances en la acción
</t>
    </r>
    <r>
      <rPr>
        <b/>
        <sz val="10"/>
        <color rgb="FF000000"/>
        <rFont val="Arial"/>
        <family val="2"/>
      </rPr>
      <t>02/10/2015</t>
    </r>
    <r>
      <rPr>
        <sz val="10"/>
        <color rgb="FF000000"/>
        <rFont val="Arial"/>
        <family val="2"/>
      </rPr>
      <t xml:space="preserve">: Se encuentra pendiente por parte de SIAFI la presentación del módulo actualizado
</t>
    </r>
    <r>
      <rPr>
        <b/>
        <sz val="10"/>
        <color rgb="FF000000"/>
        <rFont val="Arial"/>
        <family val="2"/>
      </rPr>
      <t>04/12/2015</t>
    </r>
    <r>
      <rPr>
        <sz val="10"/>
        <color rgb="FF000000"/>
        <rFont val="Arial"/>
        <family val="2"/>
      </rPr>
      <t xml:space="preserve">: Continua igual
</t>
    </r>
    <r>
      <rPr>
        <b/>
        <sz val="10"/>
        <color rgb="FF000000"/>
        <rFont val="Arial"/>
        <family val="2"/>
      </rPr>
      <t>22/01/2016</t>
    </r>
    <r>
      <rPr>
        <sz val="10"/>
        <color rgb="FF000000"/>
        <rFont val="Arial"/>
        <family val="2"/>
      </rPr>
      <t xml:space="preserve">: Continúa igual. No ha sido entregado por parte del proveedor SIAFI el módulo actualizado
</t>
    </r>
    <r>
      <rPr>
        <b/>
        <sz val="10"/>
        <color rgb="FF000000"/>
        <rFont val="Arial"/>
        <family val="2"/>
      </rPr>
      <t>04/08/2016</t>
    </r>
    <r>
      <rPr>
        <sz val="10"/>
        <color rgb="FF000000"/>
        <rFont val="Arial"/>
        <family val="2"/>
      </rPr>
      <t xml:space="preserve">: Continua igual
</t>
    </r>
    <r>
      <rPr>
        <b/>
        <sz val="10"/>
        <color rgb="FF000000"/>
        <rFont val="Arial"/>
        <family val="2"/>
      </rPr>
      <t>3/11/2016</t>
    </r>
    <r>
      <rPr>
        <sz val="10"/>
        <color rgb="FF000000"/>
        <rFont val="Arial"/>
        <family val="2"/>
      </rPr>
      <t xml:space="preserve">: Por parte del proveedor SIAFI Y teniendo en cuenta la solicitud de la SAFyCD, se han unificado las categorias en el Módulo Gestión Documental, categoría Derechos de Petición, los cuales se encuentran acorde a las categorías del SDQS Distrital. Quedan pendientes lo correspondiente a las comunicaciones recibidas.
</t>
    </r>
    <r>
      <rPr>
        <b/>
        <sz val="10"/>
        <color rgb="FF000000"/>
        <rFont val="Arial"/>
        <family val="2"/>
      </rPr>
      <t xml:space="preserve">25/01/2017: </t>
    </r>
    <r>
      <rPr>
        <sz val="10"/>
        <color rgb="FF000000"/>
        <rFont val="Arial"/>
        <family val="2"/>
      </rPr>
      <t>NO SE EVIDENCIA SEGUIMIENTO POR PARTE DEL LIDER DEL PROCESO</t>
    </r>
    <r>
      <rPr>
        <b/>
        <sz val="10"/>
        <color rgb="FF000000"/>
        <rFont val="Arial"/>
        <family val="2"/>
      </rPr>
      <t xml:space="preserve">
</t>
    </r>
    <r>
      <rPr>
        <b/>
        <sz val="10"/>
        <color rgb="FF000000"/>
        <rFont val="Arial"/>
        <family val="2"/>
      </rPr>
      <t xml:space="preserve">20/04/2017: </t>
    </r>
    <r>
      <rPr>
        <sz val="10"/>
        <color rgb="FF000000"/>
        <rFont val="Arial"/>
        <family val="2"/>
      </rPr>
      <t>NO SE REALIZÓ SEGUIMEINTO POR5 PARTE DEL LÍDER Y/O RESPONSABLE DE LA ACCIÓN</t>
    </r>
    <r>
      <rPr>
        <b/>
        <sz val="10"/>
        <color rgb="FF000000"/>
        <rFont val="Arial"/>
        <family val="2"/>
      </rPr>
      <t xml:space="preserve"> </t>
    </r>
  </si>
  <si>
    <r>
      <t xml:space="preserve">Diana Karina Ruiz Perilla-Jefe OCI
</t>
    </r>
    <r>
      <rPr>
        <b/>
        <sz val="10"/>
        <color rgb="FF000000"/>
        <rFont val="Arial"/>
        <family val="2"/>
      </rPr>
      <t>21/04/2015</t>
    </r>
    <r>
      <rPr>
        <sz val="10"/>
        <color rgb="FF000000"/>
        <rFont val="Arial"/>
        <family val="2"/>
      </rPr>
      <t xml:space="preserve">: Alix del Pilar Hurtado P.
</t>
    </r>
    <r>
      <rPr>
        <b/>
        <sz val="10"/>
        <color rgb="FF000000"/>
        <rFont val="Arial"/>
        <family val="2"/>
      </rPr>
      <t>09/06/2015:</t>
    </r>
    <r>
      <rPr>
        <sz val="10"/>
        <color rgb="FF000000"/>
        <rFont val="Arial"/>
        <family val="2"/>
      </rPr>
      <t xml:space="preserve"> Alix del Pilar Hurtado P.
</t>
    </r>
    <r>
      <rPr>
        <b/>
        <sz val="10"/>
        <color rgb="FF000000"/>
        <rFont val="Arial"/>
        <family val="2"/>
      </rPr>
      <t>31/07/2015:</t>
    </r>
    <r>
      <rPr>
        <sz val="10"/>
        <color rgb="FF000000"/>
        <rFont val="Arial"/>
        <family val="2"/>
      </rPr>
      <t xml:space="preserve"> Alix del Pilar Hurtado P.
</t>
    </r>
    <r>
      <rPr>
        <b/>
        <sz val="10"/>
        <color rgb="FF000000"/>
        <rFont val="Arial"/>
        <family val="2"/>
      </rPr>
      <t>02/10/2015</t>
    </r>
    <r>
      <rPr>
        <sz val="10"/>
        <color rgb="FF000000"/>
        <rFont val="Arial"/>
        <family val="2"/>
      </rPr>
      <t xml:space="preserve">: Alix del Pilar Hurtado P.
</t>
    </r>
    <r>
      <rPr>
        <b/>
        <sz val="10"/>
        <color rgb="FF000000"/>
        <rFont val="Arial"/>
        <family val="2"/>
      </rPr>
      <t>04/12/2015</t>
    </r>
    <r>
      <rPr>
        <sz val="10"/>
        <color rgb="FF000000"/>
        <rFont val="Arial"/>
        <family val="2"/>
      </rPr>
      <t xml:space="preserve">: Alix del Pilar Hurtado P.
</t>
    </r>
    <r>
      <rPr>
        <b/>
        <sz val="10"/>
        <color rgb="FF000000"/>
        <rFont val="Arial"/>
        <family val="2"/>
      </rPr>
      <t>22/01/2016</t>
    </r>
    <r>
      <rPr>
        <sz val="10"/>
        <color rgb="FF000000"/>
        <rFont val="Arial"/>
        <family val="2"/>
      </rPr>
      <t xml:space="preserve">: Alix del Pilar Hurtado P.
</t>
    </r>
    <r>
      <rPr>
        <b/>
        <sz val="10"/>
        <color rgb="FF000000"/>
        <rFont val="Arial"/>
        <family val="2"/>
      </rPr>
      <t>14/03/2016:</t>
    </r>
    <r>
      <rPr>
        <sz val="10"/>
        <color rgb="FF000000"/>
        <rFont val="Arial"/>
        <family val="2"/>
      </rPr>
      <t xml:space="preserve"> Alix del Pilar </t>
    </r>
    <r>
      <rPr>
        <b/>
        <sz val="10"/>
        <color rgb="FF000000"/>
        <rFont val="Arial"/>
        <family val="2"/>
      </rPr>
      <t>Hurtado P.
3/11/2016</t>
    </r>
    <r>
      <rPr>
        <sz val="10"/>
        <color rgb="FF000000"/>
        <rFont val="Arial"/>
        <family val="2"/>
      </rPr>
      <t xml:space="preserve">: Alix del Pilar Hurtado P.
</t>
    </r>
    <r>
      <rPr>
        <b/>
        <sz val="10"/>
        <color rgb="FF000000"/>
        <rFont val="Arial"/>
        <family val="2"/>
      </rPr>
      <t xml:space="preserve">25/01/2017: </t>
    </r>
    <r>
      <rPr>
        <sz val="10"/>
        <color rgb="FF000000"/>
        <rFont val="Arial"/>
        <family val="2"/>
      </rPr>
      <t xml:space="preserve">Alix del Pilar Hurtado P.
</t>
    </r>
    <r>
      <rPr>
        <b/>
        <sz val="10"/>
        <color rgb="FF000000"/>
        <rFont val="Arial"/>
        <family val="2"/>
      </rPr>
      <t xml:space="preserve">20/04/2017: </t>
    </r>
    <r>
      <rPr>
        <sz val="10"/>
        <color rgb="FF000000"/>
        <rFont val="Arial"/>
        <family val="2"/>
      </rPr>
      <t>Alix del Pilar Hurtado P.</t>
    </r>
  </si>
  <si>
    <t>POA 2015- Informe de Gestión 2015
POA e Informe de Gestión Primer Trimestre de 2016 (página web IDEP) 
POA, Informe de Gestión e Indicadores del  primer y segundo trimestre 2016
POA e Informe de Gestión del cuarto trimestre de 2016</t>
  </si>
  <si>
    <r>
      <rPr>
        <b/>
        <sz val="10"/>
        <color rgb="FF000000"/>
        <rFont val="Arial"/>
        <family val="2"/>
      </rPr>
      <t>02/10/2015:</t>
    </r>
    <r>
      <rPr>
        <sz val="10"/>
        <color rgb="FF000000"/>
        <rFont val="Arial"/>
        <family val="2"/>
      </rPr>
      <t xml:space="preserve"> Alix del Pilar Hurtado P.
</t>
    </r>
    <r>
      <rPr>
        <b/>
        <sz val="10"/>
        <color rgb="FF000000"/>
        <rFont val="Arial"/>
        <family val="2"/>
      </rPr>
      <t>27/01/2016:</t>
    </r>
    <r>
      <rPr>
        <sz val="10"/>
        <color rgb="FF000000"/>
        <rFont val="Arial"/>
        <family val="2"/>
      </rPr>
      <t xml:space="preserve">  Alix del Pilar Hurtado P.
</t>
    </r>
    <r>
      <rPr>
        <b/>
        <sz val="10"/>
        <color rgb="FF000000"/>
        <rFont val="Arial"/>
        <family val="2"/>
      </rPr>
      <t xml:space="preserve">15/03/2016 </t>
    </r>
    <r>
      <rPr>
        <sz val="10"/>
        <color rgb="FF000000"/>
        <rFont val="Arial"/>
        <family val="2"/>
      </rPr>
      <t xml:space="preserve">Diana Karina Ruiz- Jefe OCI
</t>
    </r>
    <r>
      <rPr>
        <b/>
        <sz val="10"/>
        <color rgb="FF000000"/>
        <rFont val="Arial"/>
        <family val="2"/>
      </rPr>
      <t>16/05/2016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t>
    </r>
    <r>
      <rPr>
        <b/>
        <sz val="10"/>
        <color rgb="FF000000"/>
        <rFont val="Arial"/>
        <family val="2"/>
      </rPr>
      <t>P.1/11/2016</t>
    </r>
    <r>
      <rPr>
        <sz val="10"/>
        <color rgb="FF000000"/>
        <rFont val="Arial"/>
        <family val="2"/>
      </rPr>
      <t xml:space="preserve">: Alix del Pilar Hurtado P.
</t>
    </r>
    <r>
      <rPr>
        <b/>
        <sz val="10"/>
        <color rgb="FF000000"/>
        <rFont val="Arial"/>
        <family val="2"/>
      </rPr>
      <t>27/01/2017:</t>
    </r>
    <r>
      <rPr>
        <sz val="10"/>
        <color rgb="FF000000"/>
        <rFont val="Arial"/>
        <family val="2"/>
      </rPr>
      <t xml:space="preserve"> Alix del Pilar Hurtado P.
</t>
    </r>
    <r>
      <rPr>
        <b/>
        <sz val="10"/>
        <color rgb="FF000000"/>
        <rFont val="Arial"/>
        <family val="2"/>
      </rPr>
      <t xml:space="preserve">20/04/2017: </t>
    </r>
    <r>
      <rPr>
        <sz val="10"/>
        <color rgb="FF000000"/>
        <rFont val="Arial"/>
        <family val="2"/>
      </rPr>
      <t>Alix del Pilar Hurtado P.</t>
    </r>
  </si>
  <si>
    <t>Memorando Rad 420 del 23/03/2017</t>
  </si>
  <si>
    <t>20/04/2017: Alix del Pilar Hurtado P.</t>
  </si>
  <si>
    <t>Resolución No. 18 del 31/03/2017 publicada en carpeta compartida de la Dirección General</t>
  </si>
  <si>
    <t>Resolución No. 19 del 31/03/2017 publicada en carpeta compartida de la Dirección General</t>
  </si>
  <si>
    <r>
      <rPr>
        <b/>
        <sz val="10"/>
        <color rgb="FF000000"/>
        <rFont val="Arial"/>
        <family val="2"/>
      </rPr>
      <t>20/04/2017</t>
    </r>
    <r>
      <rPr>
        <sz val="10"/>
        <color rgb="FF000000"/>
        <rFont val="Arial"/>
        <family val="2"/>
      </rPr>
      <t>:  Alix del Pilar Hurtado P.</t>
    </r>
  </si>
  <si>
    <r>
      <rPr>
        <b/>
        <sz val="10"/>
        <color rgb="FF000000"/>
        <rFont val="Arial"/>
        <family val="2"/>
      </rPr>
      <t>27/01/2017</t>
    </r>
    <r>
      <rPr>
        <sz val="10"/>
        <color rgb="FF000000"/>
        <rFont val="Arial"/>
        <family val="2"/>
      </rPr>
      <t xml:space="preserve">: Felicitaciones por registrar autoseguimiento, sin vencimiento!
</t>
    </r>
    <r>
      <rPr>
        <b/>
        <sz val="10"/>
        <color rgb="FF000000"/>
        <rFont val="Arial"/>
        <family val="2"/>
      </rPr>
      <t xml:space="preserve">19/04/2017: </t>
    </r>
    <r>
      <rPr>
        <sz val="10"/>
        <color rgb="FF000000"/>
        <rFont val="Arial"/>
        <family val="2"/>
      </rPr>
      <t>Se evidencia la "Formulación del Plan de acción para fortalecer el proceso de Mejoramiento Integral y Continuo ...." tal como lo establece la fuente verificable de la acción, sin embargo, es necesario reformular la acción orientada a la ejecución del Plan de acción del proceso de Mejoramiento Integral y continuo, con el fin de monitorear los resultados de las actividades planteadas tendientes a minimizar el número de acciones vencidas, razón por la cual, una vez suscrita la acción correspondiente, se procederá por parte de la OCI al Cierre condicionado de esta acción.</t>
    </r>
  </si>
  <si>
    <r>
      <rPr>
        <b/>
        <sz val="10"/>
        <color rgb="FF000000"/>
        <rFont val="Arial"/>
        <family val="2"/>
      </rPr>
      <t>27/01/2017:</t>
    </r>
    <r>
      <rPr>
        <sz val="10"/>
        <color rgb="FF000000"/>
        <rFont val="Arial"/>
        <family val="2"/>
      </rPr>
      <t xml:space="preserve"> Felicitaciones por registrar autoseguimiento, sin vencimiento!
</t>
    </r>
    <r>
      <rPr>
        <b/>
        <sz val="10"/>
        <color rgb="FF000000"/>
        <rFont val="Arial"/>
        <family val="2"/>
      </rPr>
      <t xml:space="preserve">19/04/2017: </t>
    </r>
    <r>
      <rPr>
        <sz val="10"/>
        <color rgb="FF000000"/>
        <rFont val="Arial"/>
        <family val="2"/>
      </rPr>
      <t>Se evidencia la "Formulación del Plan de acción para fortalecer el proceso de Dirección y Planeación...." tal como lo establece la fuente verificable de la acción, sin embargo, es necesario reformular la acción orientada a la ejecución del Plan de acción del proceso de Dirección y Planeación, con el fin de monitorear los resultados de las actividades planteadas tendientes a la articulación de  las herramientas de planificación de la entidad, razón por la cual, una vez suscrita la acción correspondiente, se procederá por parte de la OCI al Cierre condicionado de esta acción.</t>
    </r>
  </si>
  <si>
    <r>
      <rPr>
        <b/>
        <sz val="10"/>
        <color rgb="FF000000"/>
        <rFont val="Arial"/>
        <family val="2"/>
      </rPr>
      <t>27/01/2017</t>
    </r>
    <r>
      <rPr>
        <sz val="10"/>
        <color rgb="FF000000"/>
        <rFont val="Arial"/>
        <family val="2"/>
      </rPr>
      <t xml:space="preserve">: Felicitaciones por registrar autoseguimiento, sin vencimiento!
</t>
    </r>
    <r>
      <rPr>
        <b/>
        <sz val="10"/>
        <color rgb="FF000000"/>
        <rFont val="Arial"/>
        <family val="2"/>
      </rPr>
      <t xml:space="preserve">
19/04/2017: </t>
    </r>
    <r>
      <rPr>
        <sz val="10"/>
        <color rgb="FF000000"/>
        <rFont val="Arial"/>
        <family val="2"/>
      </rPr>
      <t>Se evidencia la "Formulación del Plan de acción para fortalecer el proceso de Dirección y Planeación...." tal como lo establece la fuente verificable de la acción, sin embargo, es necesario reformular la acción orientada a la ejecución del Plan de acción del proceso de Dirección y Planeación, con el fin de monitorear los resultados de las actividades planteadas tendientes a la rendición y publicación de informes y que de respuesta a la eliminación de la causa ráiz del hallazgo, razón por la cual, una vez suscrita la acción correspondiente, se procederá por parte de la OCI al Cierre condicionado de esta acción.</t>
    </r>
  </si>
  <si>
    <r>
      <t xml:space="preserve">25/01/2017: </t>
    </r>
    <r>
      <rPr>
        <sz val="10"/>
        <color rgb="FF000000"/>
        <rFont val="Arial"/>
        <family val="2"/>
      </rPr>
      <t xml:space="preserve">Pendiente Plan de Acción para la vigencia 2017.
</t>
    </r>
    <r>
      <rPr>
        <b/>
        <sz val="10"/>
        <color rgb="FF000000"/>
        <rFont val="Arial"/>
        <family val="2"/>
      </rPr>
      <t xml:space="preserve">
19/04/2017: </t>
    </r>
    <r>
      <rPr>
        <sz val="10"/>
        <color rgb="FF000000"/>
        <rFont val="Arial"/>
        <family val="2"/>
      </rPr>
      <t>Se evidencia la "Formulación del Plan de acción para fortalecer el proceso de Mejoramiento Integral y Continuo ...." tal como lo establece la fuente verificable de la acción, sin embargo, es necesario reformular la acción orientada a la ejecución del Plan de acción del proceso de Mejoramiento Integral y continuo, con el fin de monitorear los resultados de las actividades planteadas tendientes a minimizar el número de acciones vencidas, razón por la cual, una vez suscrita la acción correspondiente, se procederá por parte de la OCI al Cierre condicionado de esta acción.</t>
    </r>
  </si>
  <si>
    <r>
      <rPr>
        <b/>
        <sz val="10"/>
        <color rgb="FF000000"/>
        <rFont val="Arial"/>
        <family val="2"/>
      </rPr>
      <t>25/01/2017:</t>
    </r>
    <r>
      <rPr>
        <sz val="10"/>
        <color rgb="FF000000"/>
        <rFont val="Arial"/>
        <family val="2"/>
      </rPr>
      <t xml:space="preserve"> Pendiente Plan de Acción para la vigencia 2017.
</t>
    </r>
    <r>
      <rPr>
        <b/>
        <sz val="10"/>
        <color rgb="FF000000"/>
        <rFont val="Arial"/>
        <family val="2"/>
      </rPr>
      <t>19/04/2017:</t>
    </r>
    <r>
      <rPr>
        <sz val="10"/>
        <color rgb="FF000000"/>
        <rFont val="Arial"/>
        <family val="2"/>
      </rPr>
      <t xml:space="preserve"> Se evidencia la "Formulación del Plan de acción para fortalecer el proceso de Mejoramiento Integral y Continuo ...." tal como lo establece la fuente verificable de la acción, sin embargo, es necesario reformular la acción orientada a la ejecución del Plan de acción del proceso de Mejoramiento Integral y continuo, con el fin de monitorear los resultados de las actividades planteadas tendientes a la formulación correcta de los Planes de Mejoramiento por procesos de la entidad, razón por la cual, una vez suscrita la acción correspondiente, se procederá por parte de la OCI al Cierre condicionado de esta acción.</t>
    </r>
  </si>
  <si>
    <r>
      <rPr>
        <b/>
        <sz val="10"/>
        <color rgb="FF000000"/>
        <rFont val="Arial"/>
        <family val="2"/>
      </rPr>
      <t xml:space="preserve">25/01/2017: </t>
    </r>
    <r>
      <rPr>
        <sz val="10"/>
        <color rgb="FF000000"/>
        <rFont val="Arial"/>
        <family val="2"/>
      </rPr>
      <t xml:space="preserve">Pendiente Plan de Acción para la vigencia 2017.
</t>
    </r>
    <r>
      <rPr>
        <b/>
        <sz val="10"/>
        <color rgb="FF000000"/>
        <rFont val="Arial"/>
        <family val="2"/>
      </rPr>
      <t>19/04/2017:</t>
    </r>
    <r>
      <rPr>
        <sz val="10"/>
        <color rgb="FF000000"/>
        <rFont val="Arial"/>
        <family val="2"/>
      </rPr>
      <t xml:space="preserve"> Se evidencia la "Formulación del Plan de acción para fortalecer el proceso de Mejoramiento Integral y Continuo ...." tal como lo establece la fuente verificable de la acción, sin embargo, es necesario reformular la acción orientada a la ejecución del Plan de acción del proceso de Mejoramiento Integral y continuo, con el fin de monitorear los resultados de las actividades planteadas tendientes a la articulación de los indicadores de procesos con las herramientas de planificación de la entidad, razón por la cual, una vez suscrita la acción correspondiente, se procederá por parte de la OCI al Cierre condicionado de esta acción.</t>
    </r>
  </si>
  <si>
    <r>
      <rPr>
        <b/>
        <sz val="10"/>
        <color rgb="FF000000"/>
        <rFont val="Arial"/>
        <family val="2"/>
      </rPr>
      <t>25/01/2017:</t>
    </r>
    <r>
      <rPr>
        <sz val="10"/>
        <color rgb="FF000000"/>
        <rFont val="Arial"/>
        <family val="2"/>
      </rPr>
      <t xml:space="preserve"> Pendiente Plan de Acción para la vigencia 2017.
</t>
    </r>
    <r>
      <rPr>
        <b/>
        <sz val="10"/>
        <color rgb="FF000000"/>
        <rFont val="Arial"/>
        <family val="2"/>
      </rPr>
      <t xml:space="preserve">
19/04/2017:</t>
    </r>
    <r>
      <rPr>
        <sz val="10"/>
        <color rgb="FF000000"/>
        <rFont val="Arial"/>
        <family val="2"/>
      </rPr>
      <t xml:space="preserve"> Se evidencia la "Formulación del Plan de acción para fortalecer el proceso de Mejoramiento Integral y Continuo ...." tal como lo establece la fuente verificable de la acción, sin embargo, es necesario reformular la acción orientada a la ejecución del Plan de acción del proceso de Mejoramiento Integral y continuo, con el fin de monitorear los resultados de las actividades planteadas tendientes a la definición de los criterios de aceptación de los productos y servicios del IDEP, razón por la cual, una vez suscrita la acción correspondiente, se procederá por parte de la OCI al Cierre condicionado de esta acción.</t>
    </r>
  </si>
  <si>
    <r>
      <rPr>
        <b/>
        <sz val="10"/>
        <color rgb="FF000000"/>
        <rFont val="Arial"/>
        <family val="2"/>
      </rPr>
      <t>25/01/2017:</t>
    </r>
    <r>
      <rPr>
        <sz val="10"/>
        <color rgb="FF000000"/>
        <rFont val="Arial"/>
        <family val="2"/>
      </rPr>
      <t xml:space="preserve"> Pendiente Plan de Acción para la vigencia 2017.
</t>
    </r>
    <r>
      <rPr>
        <b/>
        <sz val="10"/>
        <color rgb="FF000000"/>
        <rFont val="Arial"/>
        <family val="2"/>
      </rPr>
      <t>19/04/2017</t>
    </r>
    <r>
      <rPr>
        <sz val="10"/>
        <color rgb="FF000000"/>
        <rFont val="Arial"/>
        <family val="2"/>
      </rPr>
      <t>: Se evidencia la "Formulación del Plan de acción para fortalecer el proceso de Mejoramiento Integral y Continuo ...." tal como lo establece la fuente verificable de la acción, sin embargo, es necesario reformular la acción orientada a la ejecución del Plan de acción del proceso de Mejoramiento Integral y continuo, con el fin de monitorear los resultados de las actividades planteadas tendientes a la a revisión y actualización del mapa de riesgos para la vigencia 2017, razón por la cual, una vez suscrita la acción correspondiente, se procederá por parte de la OCI al Cierre condicionado de esta acción.</t>
    </r>
  </si>
  <si>
    <r>
      <rPr>
        <b/>
        <sz val="10"/>
        <color rgb="FF000000"/>
        <rFont val="Arial"/>
        <family val="2"/>
      </rPr>
      <t>27/01/2017</t>
    </r>
    <r>
      <rPr>
        <sz val="10"/>
        <color rgb="FF000000"/>
        <rFont val="Arial"/>
        <family val="2"/>
      </rPr>
      <t xml:space="preserve">:  La Oficina de Control Interno recomienda reportar  la "fuente verificable de la acción"
</t>
    </r>
    <r>
      <rPr>
        <b/>
        <sz val="10"/>
        <color rgb="FF000000"/>
        <rFont val="Arial"/>
        <family val="2"/>
      </rPr>
      <t xml:space="preserve">
20/04/2017: </t>
    </r>
    <r>
      <rPr>
        <sz val="10"/>
        <color rgb="FF000000"/>
        <rFont val="Arial"/>
        <family val="2"/>
      </rPr>
      <t>Una vez verificado el expediente del COPASST, en Acta No. 2 del 24/02/2017 se presentó y aprobó el cronograma de reuniones para la vigencia 2017.</t>
    </r>
  </si>
  <si>
    <r>
      <rPr>
        <b/>
        <sz val="10"/>
        <color rgb="FF000000"/>
        <rFont val="Arial"/>
        <family val="2"/>
      </rPr>
      <t>27/01/2017:</t>
    </r>
    <r>
      <rPr>
        <sz val="10"/>
        <color rgb="FF000000"/>
        <rFont val="Arial"/>
        <family val="2"/>
      </rPr>
      <t xml:space="preserve">  La Oficina de Control Interno recomienda reportar  la "fuente verificable de la acción"
</t>
    </r>
    <r>
      <rPr>
        <b/>
        <sz val="10"/>
        <color rgb="FF000000"/>
        <rFont val="Arial"/>
        <family val="2"/>
      </rPr>
      <t>20/04/2017:</t>
    </r>
    <r>
      <rPr>
        <sz val="10"/>
        <color rgb="FF000000"/>
        <rFont val="Arial"/>
        <family val="2"/>
      </rPr>
      <t xml:space="preserve"> Una vez verificado el expediente del COPASST, en Acta No. 2 del 15/10/2016 se presentó el Acta de nombramiento del Secretaro del COPASS.</t>
    </r>
  </si>
  <si>
    <r>
      <rPr>
        <b/>
        <sz val="10"/>
        <color rgb="FF000000"/>
        <rFont val="Arial"/>
        <family val="2"/>
      </rPr>
      <t>27/01/2017</t>
    </r>
    <r>
      <rPr>
        <sz val="10"/>
        <color rgb="FF000000"/>
        <rFont val="Arial"/>
        <family val="2"/>
      </rPr>
      <t xml:space="preserve">:  La Oficina de Control Interno recomienda reportar  la "fuente verificable de la acción"
</t>
    </r>
    <r>
      <rPr>
        <b/>
        <sz val="10"/>
        <color rgb="FF000000"/>
        <rFont val="Arial"/>
        <family val="2"/>
      </rPr>
      <t xml:space="preserve">
20/04/2017:</t>
    </r>
    <r>
      <rPr>
        <sz val="10"/>
        <color rgb="FF000000"/>
        <rFont val="Arial"/>
        <family val="2"/>
      </rPr>
      <t xml:space="preserve"> Se verifica la agenda en Google Drive con la programación para la generación de alertas a los integrantes del comité, que le llegará dos días antes por medio del correo electrónico y por notificación 1 día antes. Continúa abierta para hacer seguimiento a las alertas programadas.</t>
    </r>
  </si>
  <si>
    <r>
      <t xml:space="preserve">27/01/2017: </t>
    </r>
    <r>
      <rPr>
        <sz val="10"/>
        <color rgb="FF000000"/>
        <rFont val="Arial"/>
        <family val="2"/>
      </rPr>
      <t xml:space="preserve">Alix del Pilar Hurtado P.
</t>
    </r>
    <r>
      <rPr>
        <b/>
        <sz val="10"/>
        <color rgb="FF000000"/>
        <rFont val="Arial"/>
        <family val="2"/>
      </rPr>
      <t>20/04/2017:</t>
    </r>
    <r>
      <rPr>
        <sz val="10"/>
        <color rgb="FF000000"/>
        <rFont val="Arial"/>
        <family val="2"/>
      </rPr>
      <t xml:space="preserve"> Nadia Pineda-Contratista OCI</t>
    </r>
  </si>
  <si>
    <r>
      <t xml:space="preserve">27/01/2017: </t>
    </r>
    <r>
      <rPr>
        <sz val="10"/>
        <color rgb="FF000000"/>
        <rFont val="Arial"/>
        <family val="2"/>
      </rPr>
      <t xml:space="preserve">Alix del Pilar Hurtado P.
</t>
    </r>
    <r>
      <rPr>
        <b/>
        <sz val="10"/>
        <color rgb="FF000000"/>
        <rFont val="Arial"/>
        <family val="2"/>
      </rPr>
      <t xml:space="preserve">
20/04/2017:</t>
    </r>
    <r>
      <rPr>
        <sz val="10"/>
        <color rgb="FF000000"/>
        <rFont val="Arial"/>
        <family val="2"/>
      </rPr>
      <t xml:space="preserve"> Nadia Pineda-Contratista OCI</t>
    </r>
  </si>
  <si>
    <r>
      <t xml:space="preserve">15/10/2015: Teniendo en cuenta que esta acción se encuentra con fecha de vencimiento el 31/12/2015, la Oficina de Control Interno continuará el seguimiento y evaluación a los avances de la acción.
27/01/2016: Revisados los expedientes laborales de los funcionarios de planta del Instituto, se encuentran organizados de acuerdo a la circular, sin embargo la lista de control a que hace referencia dicha circular, no se encuentra implementada en todos los expedientes.
17/03/2016: Continúa igual
16/05/2016:  Los expedientes de hoja de vida se encuentran debidamente organizados, sin embargo no se encuentra la  hoja de control conforme a lo establecido en la Circular 004 de 2003.
04/08/2016: Continúa igual, no se presentó seguimiento a los avances realizados en esta acción.
1/11/2016: No se ha implementado la hoja de control conforme a lo establecido en la Circular 004 de 2003 en todos los expedientes de hojas de vida. CONTINÚA ABIERTA
27/01/2017: No se ha dado cumplimiento a esta acción la cual se encuentra vencida desde el 31/12/2015
</t>
    </r>
    <r>
      <rPr>
        <b/>
        <sz val="9"/>
        <rFont val="Arial"/>
        <family val="2"/>
      </rPr>
      <t xml:space="preserve">18/04/2017: Sin seguimiento por parte del líder del proceso y/o responsable.  
</t>
    </r>
    <r>
      <rPr>
        <sz val="9"/>
        <rFont val="Arial"/>
        <family val="2"/>
      </rPr>
      <t>Teniendo en cuenta Remisión Informe de  Inspección por Oficio en cumplimiento de la Ley 594 de 2000 y Decreto 1080 de 2015  (Rad Externo IDEP No. 4354 del 18/04/2017), se evidencia que este hallazgo continúa abierta.</t>
    </r>
  </si>
  <si>
    <r>
      <t>02/10/2015: Se realizará la evaluación correspondiente, una vez se publique el informe de gestión del tercer trimestre.
02/12/2015: una vez comparado el informe de gestión tercer trimestre de 2015 y el POA del mismo periodo, se observa que este último reporta  80,9% como porcentaje de cumplimiento promedio y se registra un 90% en informe de gestión, por lo tanto continúa abierta.
27/01/2016: Una vez la Oficina de Control Interno evalue la información reportada a corte 31 de diciembre de 2015, en el informe de gestión y  seguimiento al POA, se procederá a Cerrar la acción.
15/03/2016: Una vez verificado POA e informe de gestión a dic de 2015, el primero reporta un cumplimiento promedio de 96.1% y el informe de gestión 90%, se preesenta la disparidad de cifras.  Continúa abierta.
16/05/2016: No se evidencia autoseguimiento en esta acción. Con tinúa abierta
04/08/2016: No se presentó seguimiento a los avances realizados en esta acción. Sin embargo la OCI revisa ala información reportadaen el primer trimestre de 2016 y se evidencia que en el informe de gestión no se reflejan los avances reportados en el POA.1/11/2016: Revisada la información reportada en el seguimiento del POA del primer y segundo trimestre 2016, contra los reportados en el Informe de gestión e Indicadores del proceso en el mismo periodo de tiempo, difieren uno del otro. 
27/01/2017: Una vez revisado el Informe de gestión con corte al IV Trimestre de 2016, no es posible evidenciar el avance en magnitudes físicas para lo acumulado del año, por esta razón continúa abierta hasta que no se puede evidenciar la articulación entre las diferentes fuentes de información del proceso.</t>
    </r>
    <r>
      <rPr>
        <sz val="10"/>
        <rFont val="Arial"/>
        <family val="2"/>
      </rPr>
      <t xml:space="preserve">
</t>
    </r>
    <r>
      <rPr>
        <b/>
        <sz val="10"/>
        <rFont val="Arial"/>
        <family val="2"/>
      </rPr>
      <t xml:space="preserve">18/04/2017: Sin seguimiento por parte del líder del proceso y/o responsable. 
</t>
    </r>
    <r>
      <rPr>
        <sz val="10"/>
        <rFont val="Arial"/>
        <family val="2"/>
      </rPr>
      <t>Sin embargo, revisado el informe de Gestión IV Trimestre de 2016, publicado en la página web del IDEP,  no es posible evaluar el cumplimiento de esta acción, dado que  en este no se reporta avances en magnitudes físicas. CONTINÚA ABIERTA</t>
    </r>
  </si>
  <si>
    <r>
      <t>27/01/2017: Continúa abierta, a pesar de haber formalizado el acto administrativo para la aprobación y adopción del PIC, se encuentra pendiente el desarrollo de la acción.</t>
    </r>
    <r>
      <rPr>
        <sz val="10"/>
        <color rgb="FF000000"/>
        <rFont val="Arial"/>
        <family val="2"/>
      </rPr>
      <t xml:space="preserve">
</t>
    </r>
    <r>
      <rPr>
        <b/>
        <sz val="10"/>
        <color rgb="FF000000"/>
        <rFont val="Arial"/>
        <family val="2"/>
      </rPr>
      <t>18/04/2017: Sin seguimiento por parte del líder del proceso y/o responsable.</t>
    </r>
  </si>
  <si>
    <r>
      <t xml:space="preserve">18/04/2017: Sin seguimiento por parte del líder del proceso y/o responsable
</t>
    </r>
    <r>
      <rPr>
        <sz val="10"/>
        <color rgb="FF000000"/>
        <rFont val="Arial"/>
        <family val="2"/>
      </rPr>
      <t>Con memorando Radi 420 del  27/03/2017, fue solicitado a cada Jefe la conformación de los PAES para la vigencia 2017.</t>
    </r>
  </si>
  <si>
    <r>
      <t xml:space="preserve">18/04/2017: Sin seguimiento por parte del líder del proceso y/o responsable.
</t>
    </r>
    <r>
      <rPr>
        <sz val="10"/>
        <rFont val="Arial"/>
        <family val="2"/>
      </rPr>
      <t>Revisado por la OCI la base de datos de resoluciones,  se evidencia que se emitió por parte de la Dirección General la resolución No. 18 del 31/03/2017 "</t>
    </r>
    <r>
      <rPr>
        <i/>
        <sz val="10"/>
        <rFont val="Arial"/>
        <family val="2"/>
      </rPr>
      <t>Por la cual se adopta el Plan Institucional de Capacitación para la vigencia 2017 del Instituto para la Investigación Educativa y el Desarrollo Pedagógico - IDEP y se dictan otras disposiciones</t>
    </r>
    <r>
      <rPr>
        <sz val="10"/>
        <rFont val="Arial"/>
        <family val="2"/>
      </rPr>
      <t xml:space="preserve">", sin embargo, en su artículo primero hace mención del documento que hace parte integral de la resolución que no se envidencia como anexo al documento escaneado y compartido. </t>
    </r>
    <r>
      <rPr>
        <b/>
        <sz val="10"/>
        <rFont val="Arial"/>
        <family val="2"/>
      </rPr>
      <t xml:space="preserve">CONTINUÁ ABIERTA, </t>
    </r>
    <r>
      <rPr>
        <sz val="10"/>
        <rFont val="Arial"/>
        <family val="2"/>
      </rPr>
      <t>teniendo en cuenta que no se evidenció documento en donde se refleje la consolidación del PIC.</t>
    </r>
  </si>
  <si>
    <r>
      <t xml:space="preserve">18/04/2017: Sin seguimiento por parte del líder del proceso y/o responsable.
</t>
    </r>
    <r>
      <rPr>
        <sz val="10"/>
        <rFont val="Arial"/>
        <family val="2"/>
      </rPr>
      <t xml:space="preserve">Revisado por la OCI  la base de datos de resoluciones,  se evidencia que se emitió por parte de la Dirección General la resolución No. 19 del 31/03/2017  </t>
    </r>
    <r>
      <rPr>
        <i/>
        <sz val="10"/>
        <rFont val="Arial"/>
        <family val="2"/>
      </rPr>
      <t xml:space="preserve">"Por medio de la cual se adopta el Plan Institucional de Bienestar e Incentivos para los  uncionarios del Instituto para la Investigación Educativa y el Desarrollo Pedagógico-IDEP,  igencia 2017",   </t>
    </r>
    <r>
      <rPr>
        <sz val="10"/>
        <rFont val="Arial"/>
        <family val="2"/>
      </rPr>
      <t xml:space="preserve">sin embargo, en su artículo primero hace mención del documento que hace parte integral de la resolución que no se envidencia como anexo al documento escaneado y compartido.  </t>
    </r>
    <r>
      <rPr>
        <b/>
        <sz val="10"/>
        <rFont val="Arial"/>
        <family val="2"/>
      </rPr>
      <t xml:space="preserve">CONTINUÁ ABIERTA, </t>
    </r>
    <r>
      <rPr>
        <sz val="10"/>
        <rFont val="Arial"/>
        <family val="2"/>
      </rPr>
      <t>teniendo en cuenta que no se evidenció documento en donde se refleje la consolidación del PIB.</t>
    </r>
  </si>
  <si>
    <t>18/04/2017: Sin seguimiento por parte del líder del proceso y/o responsable</t>
  </si>
  <si>
    <r>
      <t xml:space="preserve">18/04/2017: Sin seguimiento por parte del líder del proceso y/o responsable
</t>
    </r>
    <r>
      <rPr>
        <sz val="10"/>
        <color rgb="FF000000"/>
        <rFont val="Calibri"/>
        <family val="2"/>
      </rPr>
      <t xml:space="preserve"> Se envío por correo eléctrónico el formulario Google mediante el cual se solicita a los funcionarios el diligenciar la encuesta denominada "ENCUESTA DE ACTIVIDADES DE BIENESTAR SOCIAL LABORAL".  </t>
    </r>
    <r>
      <rPr>
        <b/>
        <sz val="10"/>
        <color rgb="FF000000"/>
        <rFont val="Calibri"/>
        <family val="2"/>
      </rPr>
      <t xml:space="preserve">
</t>
    </r>
  </si>
  <si>
    <r>
      <t xml:space="preserve">18/04/2017: Sin seguimiento por parte del líder del proceso y/o responsable.
</t>
    </r>
    <r>
      <rPr>
        <sz val="10"/>
        <color rgb="FF000000"/>
        <rFont val="Calibri"/>
        <family val="2"/>
      </rPr>
      <t>Sin embargo, revisado el informe de Gestión IV Trimestre de 2016, publicado en la página web del IDEP,  no es posible evaluar el cumplimiento de esta acción, dado que  en este no se reporta avances en magnitudes físicas. CONTINÚA ABIERTA</t>
    </r>
  </si>
  <si>
    <r>
      <t xml:space="preserve">19/01/2016: En el marco de la Auditoria de Regularidad realizada por la Contraloría de Bogotá, se realizaron mesas de trabajo en el mes de diciembre en donde con el fin de socializar el informe preliminar, la respuesta al mismo y la formulación del Plan de Mejoramiento.
Respecto a las auditorias internas, la OCI llevó a cabo asesorias con los procesos de Comunicación y Divulgación; Gestión Tecnológica y Procesos Misionales, en donde se dió aclaración a las no conformidades y observaciones producto de las auditorias.
</t>
    </r>
    <r>
      <rPr>
        <b/>
        <sz val="10"/>
        <rFont val="Arial"/>
        <family val="2"/>
      </rPr>
      <t xml:space="preserve">17/04/2017: </t>
    </r>
    <r>
      <rPr>
        <sz val="10"/>
        <color rgb="FF000000"/>
        <rFont val="Arial"/>
        <family val="2"/>
      </rPr>
      <t>En el marco de la auditoria dle proceso de Gestión contractual que se encuentra en desarrollo, la Oficina de Control Interno realizó mesa de trabajo con el fin de solicitar concepto técnico del Referente de Contabilidad, frente a novedad evidenciada en la forma de facturar Corpoeducación al IDEP, a través del contrato No. 70 de 2016; igualmente se han llevado a cabo asesorias verbales a los responsbles del seguimiento de acciones de mejora al Plan de Mejorameinto Institucional y por Procesos.  Igualmente, la OCI durante los meses de enero y febrero de 2017,   llevo a cabo una verificación aleatoria frente a la realización de inventarios 2016, en el marco del cierre del plan de esa vigencia.</t>
    </r>
  </si>
  <si>
    <r>
      <rPr>
        <b/>
        <sz val="10"/>
        <color rgb="FF000000"/>
        <rFont val="Arial"/>
        <family val="2"/>
      </rPr>
      <t>19/01/2016:</t>
    </r>
    <r>
      <rPr>
        <sz val="10"/>
        <color rgb="FF000000"/>
        <rFont val="Arial"/>
        <family val="2"/>
      </rPr>
      <t xml:space="preserve"> La Oficina de Control Interno, envío por correo electrónico  el informe preliminar de auditoria y las herramientas soporte al líder del proceso y sus referentes, así: 
Divulgación y Comunicación; 21/12/2016; Gestión Tecnológica: 30/12/2016 y Procesos Misionales: 30/12/2016. Igualmente se envío el informe final del proceso de Divulgación y Comunicación el 28/12/2016 
</t>
    </r>
    <r>
      <rPr>
        <b/>
        <sz val="10"/>
        <rFont val="Arial"/>
        <family val="2"/>
      </rPr>
      <t xml:space="preserve">17/04/2017: </t>
    </r>
    <r>
      <rPr>
        <sz val="10"/>
        <color rgb="FF000000"/>
        <rFont val="Arial"/>
        <family val="2"/>
      </rPr>
      <t>La Oficina de Control Interno, envío por correo electrónico el informe final de auditoria, así:
18/01/2017: Proceso Gestión Tecnológica y Procesos Misionales; igualmente se emitió la alerta informativca No. 3 el 23/01/2017</t>
    </r>
  </si>
  <si>
    <r>
      <t xml:space="preserve">26/01/2017: </t>
    </r>
    <r>
      <rPr>
        <sz val="10"/>
        <color rgb="FF000000"/>
        <rFont val="Arial"/>
        <family val="2"/>
      </rPr>
      <t xml:space="preserve">Nadia Aixa Pineda Sarmiento-Contratista OCI
</t>
    </r>
    <r>
      <rPr>
        <b/>
        <sz val="10"/>
        <color rgb="FF000000"/>
        <rFont val="Arial"/>
        <family val="2"/>
      </rPr>
      <t>20/04/2017:</t>
    </r>
    <r>
      <rPr>
        <sz val="10"/>
        <color rgb="FF000000"/>
        <rFont val="Arial"/>
        <family val="2"/>
      </rPr>
      <t xml:space="preserve"> Nadia Aixa Pineda Sarmiento-Contratista OCI</t>
    </r>
  </si>
  <si>
    <r>
      <t xml:space="preserve">19/01/2017: La Oficina de Control Interno, emitió durante el mes de diciembre de 2016, un total de 3 alertas informativas
</t>
    </r>
    <r>
      <rPr>
        <b/>
        <sz val="10"/>
        <rFont val="Arial"/>
        <family val="2"/>
      </rPr>
      <t xml:space="preserve">17/04/2017: </t>
    </r>
    <r>
      <rPr>
        <sz val="10"/>
        <color rgb="FF000000"/>
        <rFont val="Arial"/>
        <family val="2"/>
      </rPr>
      <t>La Oficina de Control Interno, durante el primer trimestre de 2017, emitió un total de 18 alertas, así: 16 informativas y 2 preventivas.</t>
    </r>
  </si>
  <si>
    <r>
      <t xml:space="preserve">Alertas informativas No. 14, 15 y 16 enviadas por correo electrónico
</t>
    </r>
    <r>
      <rPr>
        <b/>
        <sz val="10"/>
        <color rgb="FF000000"/>
        <rFont val="Arial"/>
        <family val="2"/>
      </rPr>
      <t xml:space="preserve">
17/04/2017:</t>
    </r>
    <r>
      <rPr>
        <sz val="10"/>
        <color rgb="FF000000"/>
        <rFont val="Arial"/>
        <family val="2"/>
      </rPr>
      <t xml:space="preserve"> Alertas Informativas Nos. 1 al 16; Alertas Preventivas No. 1 y 2, las cuales fueron enviadas por correo electrónico</t>
    </r>
  </si>
  <si>
    <r>
      <t xml:space="preserve">19/01/2017
</t>
    </r>
    <r>
      <rPr>
        <b/>
        <sz val="10"/>
        <color rgb="FF000000"/>
        <rFont val="Arial"/>
        <family val="2"/>
      </rPr>
      <t>17/04/2017</t>
    </r>
  </si>
  <si>
    <r>
      <t xml:space="preserve">17/04/2017: </t>
    </r>
    <r>
      <rPr>
        <sz val="10"/>
        <color rgb="FF000000"/>
        <rFont val="Arial"/>
        <family val="2"/>
      </rPr>
      <t>De las alertas informativas generadas durante el primer trimestre de 2017 por la OCI, fueron suscritas acciones de mejora, en los procesos Misionales, Divulgación y Comunicación y Gestión Tecnológica.</t>
    </r>
  </si>
  <si>
    <t>Plan de Mejoramiento por Procesos
Alertas Informativas No. 16-2016 y No. 3-2017</t>
  </si>
  <si>
    <r>
      <t xml:space="preserve">20/04/2017: </t>
    </r>
    <r>
      <rPr>
        <sz val="10"/>
        <color rgb="FF000000"/>
        <rFont val="Arial"/>
        <family val="2"/>
      </rPr>
      <t>Una vez revisadas las alertas generadas en la evidencia de la acción, se corrobora la suscripción de las acciones generadas desde el Plan de Mejoramiento por procesos de: Gestión Tecnológica, Procesos Misionales y Divulgación y Comunicación.</t>
    </r>
  </si>
  <si>
    <r>
      <t xml:space="preserve">20/04/2017: </t>
    </r>
    <r>
      <rPr>
        <sz val="10"/>
        <color rgb="FF000000"/>
        <rFont val="Arial"/>
        <family val="2"/>
      </rPr>
      <t>Plan de Mejoramiento por Procesos</t>
    </r>
    <r>
      <rPr>
        <b/>
        <sz val="10"/>
        <color rgb="FF000000"/>
        <rFont val="Arial"/>
        <family val="2"/>
      </rPr>
      <t xml:space="preserve">
</t>
    </r>
    <r>
      <rPr>
        <sz val="10"/>
        <color rgb="FF000000"/>
        <rFont val="Arial"/>
        <family val="2"/>
      </rPr>
      <t>Alertas Informativas No. 16-2016 y No. 3-2017</t>
    </r>
  </si>
  <si>
    <r>
      <rPr>
        <b/>
        <sz val="10"/>
        <color rgb="FF000000"/>
        <rFont val="Arial"/>
        <family val="2"/>
      </rPr>
      <t>26/01/2017: Alerta Informativas #14:</t>
    </r>
    <r>
      <rPr>
        <sz val="10"/>
        <color rgb="FF000000"/>
        <rFont val="Arial"/>
        <family val="2"/>
      </rPr>
      <t xml:space="preserve"> Publicación Informe de Auditoría proceso evaluación y seguimiento
</t>
    </r>
    <r>
      <rPr>
        <b/>
        <sz val="10"/>
        <color rgb="FF000000"/>
        <rFont val="Arial"/>
        <family val="2"/>
      </rPr>
      <t>Alerta Informativa #15:</t>
    </r>
    <r>
      <rPr>
        <sz val="10"/>
        <color rgb="FF000000"/>
        <rFont val="Arial"/>
        <family val="2"/>
      </rPr>
      <t xml:space="preserve"> Matriz seguimiento Ley 1712 de 2014
</t>
    </r>
    <r>
      <rPr>
        <b/>
        <sz val="10"/>
        <color rgb="FF000000"/>
        <rFont val="Arial"/>
        <family val="2"/>
      </rPr>
      <t xml:space="preserve">Alerta Informativa #16: </t>
    </r>
    <r>
      <rPr>
        <sz val="10"/>
        <color rgb="FF000000"/>
        <rFont val="Arial"/>
        <family val="2"/>
      </rPr>
      <t xml:space="preserve">Publicación Informe de Auditoría proceso de Divulgación y comunicación y suscripción del Plan de Mejoramiento.
</t>
    </r>
    <r>
      <rPr>
        <b/>
        <sz val="10"/>
        <color rgb="FF000000"/>
        <rFont val="Arial"/>
        <family val="2"/>
      </rPr>
      <t>20/04/2017:</t>
    </r>
    <r>
      <rPr>
        <sz val="10"/>
        <color rgb="FF000000"/>
        <rFont val="Arial"/>
        <family val="2"/>
      </rPr>
      <t xml:space="preserve"> Alertas Informativas Nos. 1 al 16; Alertas Preventivas No. 1 y 2, las cuales fueron enviadas por correo electrónico
</t>
    </r>
  </si>
  <si>
    <r>
      <t xml:space="preserve">26/01/2017: </t>
    </r>
    <r>
      <rPr>
        <sz val="10"/>
        <color rgb="FF000000"/>
        <rFont val="Arial"/>
        <family val="2"/>
      </rPr>
      <t xml:space="preserve">Una vez revisada la evidencia, se observa el fortalecimiento del mecanismo de generación de alertas preventivas e  informativas de acuerdo a las necesidades de proceso.
</t>
    </r>
    <r>
      <rPr>
        <b/>
        <sz val="10"/>
        <color rgb="FF000000"/>
        <rFont val="Arial"/>
        <family val="2"/>
      </rPr>
      <t xml:space="preserve">20/04/2017: </t>
    </r>
    <r>
      <rPr>
        <sz val="10"/>
        <color rgb="FF000000"/>
        <rFont val="Arial"/>
        <family val="2"/>
      </rPr>
      <t xml:space="preserve">Una vez revisada la evidencia, se observa el fortalecimiento del mecanismo de generación de alertas preventivas e  informativas de acuerdo a las necesidades de proceso. </t>
    </r>
  </si>
  <si>
    <r>
      <rPr>
        <b/>
        <sz val="10"/>
        <color rgb="FF000000"/>
        <rFont val="Arial"/>
        <family val="2"/>
      </rPr>
      <t xml:space="preserve">19/01/2017: </t>
    </r>
    <r>
      <rPr>
        <sz val="10"/>
        <color rgb="FF000000"/>
        <rFont val="Arial"/>
        <family val="2"/>
      </rPr>
      <t xml:space="preserve">La Oficina de Control Interno durante el mes de diciembre de 2016, emitió alertas informativas correspondientes a la publicación de los informes finales de auditoria en la página web del IDEP, así: No. 14 correspondiente a la auditoria del proceso de Evaluación y Seguimiento y la No. 16 a la auditoria del proceso de Divulgación y Comunicación.  
</t>
    </r>
    <r>
      <rPr>
        <b/>
        <sz val="10"/>
        <rFont val="Arial"/>
        <family val="2"/>
      </rPr>
      <t xml:space="preserve">17/04/2017: </t>
    </r>
    <r>
      <rPr>
        <sz val="10"/>
        <color rgb="FF000000"/>
        <rFont val="Arial"/>
        <family val="2"/>
      </rPr>
      <t>La Oficina de Control Interno emitió alerta informativa No. 3 del 23/01/2017, correspondiente a la publicación en pa´gina web del IDEP del informe final de auditoria de los procesos de Gestión Tecnológica y Procesos Misionales.
Por otra parte fueron modificadas las Políticas de Operación del procedimiento PRO-MIC-03-03 Planes de Mejoramiento, Acciones Correctivas, Preventivas y de Mejora el cual se encuentra en revisión por parte del referente SIG.</t>
    </r>
  </si>
  <si>
    <r>
      <t xml:space="preserve">26/01/2017: </t>
    </r>
    <r>
      <rPr>
        <sz val="10"/>
        <color rgb="FF000000"/>
        <rFont val="Arial"/>
        <family val="2"/>
      </rPr>
      <t xml:space="preserve">Con corte al 31 de Diciembre de 2016, fueron generadas dos alertas informativas frente a la publicación del Informe Final de Auditoría del proceso auditado y recordatorio de suscricpión del Plan de Mejoramiento del mismo.
</t>
    </r>
    <r>
      <rPr>
        <b/>
        <sz val="10"/>
        <color rgb="FF000000"/>
        <rFont val="Arial"/>
        <family val="2"/>
      </rPr>
      <t xml:space="preserve">20/04/2017: </t>
    </r>
    <r>
      <rPr>
        <sz val="10"/>
        <color rgb="FF000000"/>
        <rFont val="Arial"/>
        <family val="2"/>
      </rPr>
      <t>Una vez verificada la evidencia, fueron generadas las alertas de publicación del Informe Final de Auditoría. 
Se revisa ajuste del procedimiento y solicitud de modificación entregado al referente SIG.</t>
    </r>
  </si>
  <si>
    <r>
      <rPr>
        <b/>
        <sz val="10"/>
        <color rgb="FF000000"/>
        <rFont val="Arial"/>
        <family val="2"/>
      </rPr>
      <t xml:space="preserve">Alerta Informativas #14: </t>
    </r>
    <r>
      <rPr>
        <sz val="10"/>
        <color rgb="FF000000"/>
        <rFont val="Arial"/>
        <family val="2"/>
      </rPr>
      <t xml:space="preserve">Publicación Informe de Auditoría proceso evaluación y seguimiento
</t>
    </r>
    <r>
      <rPr>
        <b/>
        <sz val="10"/>
        <color rgb="FF000000"/>
        <rFont val="Arial"/>
        <family val="2"/>
      </rPr>
      <t>Alerta Informativa #16:</t>
    </r>
    <r>
      <rPr>
        <sz val="10"/>
        <color rgb="FF000000"/>
        <rFont val="Arial"/>
        <family val="2"/>
      </rPr>
      <t xml:space="preserve"> Publicación Informe de Auditoría proceso de Divulgación y comunicación y suscripción del Plan de Mejoramiento.
</t>
    </r>
    <r>
      <rPr>
        <b/>
        <sz val="10"/>
        <color rgb="FF000000"/>
        <rFont val="Arial"/>
        <family val="2"/>
      </rPr>
      <t xml:space="preserve">
20/04/2017: </t>
    </r>
    <r>
      <rPr>
        <sz val="10"/>
        <color rgb="FF000000"/>
        <rFont val="Arial"/>
        <family val="2"/>
      </rPr>
      <t>Alerta Informativa No. 3 del 23/01/2017 enviada por correo electrónico a los funcionarios y contratistas del IDEP.
FT-MIC-03-04+SOLICITUD DE CREACIÓN, MODIFICACIÓN O ANULACIÓN DE DOCUMENTOS</t>
    </r>
  </si>
  <si>
    <r>
      <rPr>
        <b/>
        <sz val="10"/>
        <color rgb="FF000000"/>
        <rFont val="Arial"/>
        <family val="2"/>
      </rPr>
      <t>26/01/2017:</t>
    </r>
    <r>
      <rPr>
        <sz val="10"/>
        <color rgb="FF000000"/>
        <rFont val="Arial"/>
        <family val="2"/>
      </rPr>
      <t xml:space="preserve"> Nadia Aixa Pineda Sarmiento-Contratista OCI
</t>
    </r>
    <r>
      <rPr>
        <b/>
        <sz val="10"/>
        <color rgb="FF000000"/>
        <rFont val="Arial"/>
        <family val="2"/>
      </rPr>
      <t>20/04/2017:</t>
    </r>
    <r>
      <rPr>
        <sz val="10"/>
        <color rgb="FF000000"/>
        <rFont val="Arial"/>
        <family val="2"/>
      </rPr>
      <t xml:space="preserve"> Nadia Aixa Pineda Sarmiento-Contratista OCI</t>
    </r>
  </si>
  <si>
    <r>
      <t xml:space="preserve">26/01/2017: </t>
    </r>
    <r>
      <rPr>
        <sz val="10"/>
        <color rgb="FF000000"/>
        <rFont val="Arial"/>
        <family val="2"/>
      </rPr>
      <t xml:space="preserve">Nadia Aixa Pineda Sarmiento-Contratista OCI
</t>
    </r>
    <r>
      <rPr>
        <b/>
        <sz val="10"/>
        <color rgb="FF000000"/>
        <rFont val="Arial"/>
        <family val="2"/>
      </rPr>
      <t xml:space="preserve">
20/04/2017</t>
    </r>
    <r>
      <rPr>
        <sz val="10"/>
        <color rgb="FF000000"/>
        <rFont val="Arial"/>
        <family val="2"/>
      </rPr>
      <t>: Nadia Aixa Pineda Sarmiento-Contratista OCI</t>
    </r>
  </si>
  <si>
    <r>
      <t xml:space="preserve">26/01/2017: </t>
    </r>
    <r>
      <rPr>
        <sz val="10"/>
        <color rgb="FF000000"/>
        <rFont val="Arial"/>
        <family val="2"/>
      </rPr>
      <t xml:space="preserve">Se revisan soportes de la acción verificando su cumplimiento.
</t>
    </r>
    <r>
      <rPr>
        <b/>
        <sz val="10"/>
        <color rgb="FF000000"/>
        <rFont val="Arial"/>
        <family val="2"/>
      </rPr>
      <t xml:space="preserve">20/04/2017: </t>
    </r>
    <r>
      <rPr>
        <sz val="10"/>
        <color rgb="FF000000"/>
        <rFont val="Arial"/>
        <family val="2"/>
      </rPr>
      <t>Fueron enviados a los líderes de los procesos y/o referentes técnicos, los Informes Preliminares y Finales de las Auditorías de los procesos: Misionales, Gestión Tecnológica y Divulgación y Comunicación.</t>
    </r>
  </si>
  <si>
    <r>
      <t xml:space="preserve">Fué remitido Informe Preliminar e instrumentos de verificación de las Auditorías a los procesos de: Divulgación y Comunicación ( 21/12/2016), Gestión Tecnológica (30/12/2016) y Procesos Misionales (30/12/2016). Adicionalmente fué enviado el Informe final de la Auditoría al proceso de Divulgación y Comunicación el 28/12/2016.
</t>
    </r>
    <r>
      <rPr>
        <b/>
        <sz val="10"/>
        <color rgb="FF000000"/>
        <rFont val="Arial"/>
        <family val="2"/>
      </rPr>
      <t xml:space="preserve">20/04/2017: </t>
    </r>
    <r>
      <rPr>
        <sz val="10"/>
        <color rgb="FF000000"/>
        <rFont val="Arial"/>
        <family val="2"/>
      </rPr>
      <t>Correos electrónicos a líderes y referentes de los proceso auditados
Correos electrónicos y alerta informativa No. 3</t>
    </r>
  </si>
  <si>
    <r>
      <t xml:space="preserve">26/01/2017: </t>
    </r>
    <r>
      <rPr>
        <sz val="10"/>
        <color rgb="FF000000"/>
        <rFont val="Arial"/>
        <family val="2"/>
      </rPr>
      <t xml:space="preserve">Nadia Aixa Pineda Sarmiento-Contratista OCI
</t>
    </r>
    <r>
      <rPr>
        <b/>
        <sz val="10"/>
        <color rgb="FF000000"/>
        <rFont val="Arial"/>
        <family val="2"/>
      </rPr>
      <t>20/04/2017</t>
    </r>
    <r>
      <rPr>
        <sz val="10"/>
        <color rgb="FF000000"/>
        <rFont val="Arial"/>
        <family val="2"/>
      </rPr>
      <t>: Nadia Aixa Pineda Sarmiento-Contratista OCI</t>
    </r>
  </si>
  <si>
    <r>
      <t xml:space="preserve">Asesorías por parte de la OCI para la aclaración de hallazgos y/o observaciones.
</t>
    </r>
    <r>
      <rPr>
        <b/>
        <sz val="10"/>
        <color rgb="FF000000"/>
        <rFont val="Arial"/>
        <family val="2"/>
      </rPr>
      <t xml:space="preserve">20/04/2017: </t>
    </r>
    <r>
      <rPr>
        <sz val="10"/>
        <color rgb="FF000000"/>
        <rFont val="Arial"/>
        <family val="2"/>
      </rPr>
      <t>Acta No. 3 del 31/03/2017 que se encuentra en el expediente de Auditorias por procesos - Gestión Contractual; 2) Informe de auditoria del proceso de gestión de recursos físicos</t>
    </r>
  </si>
  <si>
    <r>
      <t xml:space="preserve">26/01/2017: </t>
    </r>
    <r>
      <rPr>
        <sz val="10"/>
        <rFont val="Arial"/>
        <family val="2"/>
      </rPr>
      <t xml:space="preserve">La OCI tal como lo establece en el seguimiento por parte del líder del proceso, realizó diversas mesas de trabajo en el marco de la Auditoría realizada por la Contraloría de Bogota, por otra parte, realizó asesorías verbales frente a la aclaración de las No conformidades y/o observaciones realizadas en los Informes de auditoría. 
</t>
    </r>
    <r>
      <rPr>
        <b/>
        <sz val="10"/>
        <rFont val="Arial"/>
        <family val="2"/>
      </rPr>
      <t xml:space="preserve">20/04/2017: </t>
    </r>
    <r>
      <rPr>
        <sz val="10"/>
        <rFont val="Arial"/>
        <family val="2"/>
      </rPr>
      <t>Se han socializado resultados y/o observaciones preliminares de auditorías internas, externas u otros  ejercicios de evaluación independiente, con el fin de trabajar en equipo su corrección y/o ajuste inmediato.</t>
    </r>
  </si>
  <si>
    <r>
      <t xml:space="preserve">Despues de realizado el último mantenimiento preventivo en diciembre de 2015, se encuentra en actualización y organización de las hojas de vida de los equipos.
Se actualizaron las hojas de vida de los equipos que se van a dar de baja y los equipos antiguos, queda pendiente los demás equipos.
30/04/2016 Se actualizaron el 100% de las hojas de vida de los equipos a dar de baja según el resultado del plan de inventarios 2015. Se solicita el cierre de la acción.
12 de octubre de 2016:
A la fecha se encuentran organizadas las carpetas de los equipos adquiridos antes del año 2015 (equipos en uso y para dar de baja)
Se cuenta con la información de cada equipo de cómputo requerida para la actualización de las hojas de vida derivada de dos manteminiemtos preventivos realizados en el segundo trimestre de 2016. El avance en la actualización de las hojas de vida será reportado en el próximo seguimiento del plan de mejoramiento y será archivada en el expediente de cada equipo de computo.
24/01/2017: a la fecha, se han diligenciado 47 de 65 hojas de vida de los equipos del Idep.
</t>
    </r>
    <r>
      <rPr>
        <b/>
        <sz val="10"/>
        <rFont val="Arial"/>
        <family val="2"/>
      </rPr>
      <t>17/04/2017:</t>
    </r>
    <r>
      <rPr>
        <sz val="10"/>
        <color rgb="FF000000"/>
        <rFont val="Arial"/>
        <family val="2"/>
      </rPr>
      <t xml:space="preserve"> a la fecha se finalizó el diligenciamiento de las hojas de vida de los equipos faltantes del IDEP. Se detectó dentro de la revisión del procedimiento una oportunidad de mejora para el levantamiento y actualización de la información de la hoja de vida de los equipos.</t>
    </r>
  </si>
  <si>
    <r>
      <rPr>
        <b/>
        <sz val="10"/>
        <color rgb="FF000000"/>
        <rFont val="Arial"/>
        <family val="2"/>
      </rPr>
      <t>31/07/2015:</t>
    </r>
    <r>
      <rPr>
        <sz val="10"/>
        <color rgb="FF000000"/>
        <rFont val="Arial"/>
        <family val="2"/>
      </rPr>
      <t xml:space="preserve"> No se evidencia avance en la actualización de las hojas de vida de los equipos
</t>
    </r>
    <r>
      <rPr>
        <b/>
        <sz val="10"/>
        <color rgb="FF000000"/>
        <rFont val="Arial"/>
        <family val="2"/>
      </rPr>
      <t>28/09/2015:</t>
    </r>
    <r>
      <rPr>
        <sz val="10"/>
        <color rgb="FF000000"/>
        <rFont val="Arial"/>
        <family val="2"/>
      </rPr>
      <t xml:space="preserve"> Continua abierta. No se evidencia avance en la actualización de las hojas de vida de los equipos.
</t>
    </r>
    <r>
      <rPr>
        <b/>
        <sz val="10"/>
        <color rgb="FF000000"/>
        <rFont val="Arial"/>
        <family val="2"/>
      </rPr>
      <t>02/12/2015:</t>
    </r>
    <r>
      <rPr>
        <sz val="10"/>
        <color rgb="FF000000"/>
        <rFont val="Arial"/>
        <family val="2"/>
      </rPr>
      <t xml:space="preserve"> Se encuentra parcialmente realizado en algunos equipos nuevos,  los equipos antiguos no cuentan con sus hojas actualizadas, se realizará un mantenimiento preventivo en Diciembre de 2015 que permitirá  realizar una actualización total, de acuerdo  a lo manifestado por el técnico de Sistemas. Esta acción continúa abierta.
</t>
    </r>
    <r>
      <rPr>
        <b/>
        <sz val="10"/>
        <color rgb="FF000000"/>
        <rFont val="Arial"/>
        <family val="2"/>
      </rPr>
      <t>27/01/2016</t>
    </r>
    <r>
      <rPr>
        <sz val="10"/>
        <color rgb="FF000000"/>
        <rFont val="Arial"/>
        <family val="2"/>
      </rPr>
      <t xml:space="preserve">:  Continúa igual, no se evidencia avance en esta acción
</t>
    </r>
    <r>
      <rPr>
        <b/>
        <sz val="10"/>
        <color rgb="FF000000"/>
        <rFont val="Arial"/>
        <family val="2"/>
      </rPr>
      <t xml:space="preserve">17/03/2016: </t>
    </r>
    <r>
      <rPr>
        <sz val="10"/>
        <color rgb="FF000000"/>
        <rFont val="Arial"/>
        <family val="2"/>
      </rPr>
      <t xml:space="preserve">Se evidencian hojas de vida de los equipos que están para dar de baja, los cuales no se encuentran archivados en expediente correspondiente. Continúa abierta
</t>
    </r>
    <r>
      <rPr>
        <b/>
        <sz val="10"/>
        <color rgb="FF000000"/>
        <rFont val="Arial"/>
        <family val="2"/>
      </rPr>
      <t>16/05/2016</t>
    </r>
    <r>
      <rPr>
        <sz val="10"/>
        <color rgb="FF000000"/>
        <rFont val="Arial"/>
        <family val="2"/>
      </rPr>
      <t xml:space="preserve">: Se encuentran las hojas de vida de los equipos que están para dar de baja, sin embargo esta actividad se debe realizar para todos los equipos de computo y de servidores que se encuentran en el inventario del IDEP.
</t>
    </r>
    <r>
      <rPr>
        <b/>
        <sz val="10"/>
        <color rgb="FF000000"/>
        <rFont val="Arial"/>
        <family val="2"/>
      </rPr>
      <t>04/08/2016:</t>
    </r>
    <r>
      <rPr>
        <sz val="10"/>
        <color rgb="FF000000"/>
        <rFont val="Arial"/>
        <family val="2"/>
      </rPr>
      <t xml:space="preserve"> No se reporta seguimiento al avance de esta acción por parte del responsable.  Continúa igual
</t>
    </r>
    <r>
      <rPr>
        <b/>
        <sz val="10"/>
        <color rgb="FF000000"/>
        <rFont val="Arial"/>
        <family val="2"/>
      </rPr>
      <t>04/11/2016</t>
    </r>
    <r>
      <rPr>
        <sz val="10"/>
        <color rgb="FF000000"/>
        <rFont val="Arial"/>
        <family val="2"/>
      </rPr>
      <t xml:space="preserve">: A la fecha no se encuentran actualizadas las hojas de vida de la totalidad de los equipos de cómputo que hacen parte del inventario del IDEP.
</t>
    </r>
    <r>
      <rPr>
        <b/>
        <sz val="10"/>
        <color rgb="FF000000"/>
        <rFont val="Arial"/>
        <family val="2"/>
      </rPr>
      <t>25/01/2017:</t>
    </r>
    <r>
      <rPr>
        <sz val="10"/>
        <color rgb="FF000000"/>
        <rFont val="Arial"/>
        <family val="2"/>
      </rPr>
      <t xml:space="preserve"> Con corte al 31 de Diciembre de 2016, las hojas de vida de los equipos de cómputo que forman parte del Inventario del IDEP no se encuentran actualizadas. Continúa abierta, y con 17 meses de retraso.
</t>
    </r>
    <r>
      <rPr>
        <b/>
        <sz val="10"/>
        <color rgb="FF000000"/>
        <rFont val="Arial"/>
        <family val="2"/>
      </rPr>
      <t xml:space="preserve">20/04/2017: </t>
    </r>
    <r>
      <rPr>
        <sz val="10"/>
        <color rgb="FF000000"/>
        <rFont val="Arial"/>
        <family val="2"/>
      </rPr>
      <t>Una vez revisada la información de Hojas de vida de los equipos suministrada por el grupo de Sistemas, se evidencia que no todos los equipos se encuentran con hoja de vida, se aporta HV de 39 PC, 8 portátiles; por otra parte, se observa que algunas HV están descatualizadas debido a que aún están  asignados a funcionarios y/o contratistas que ya no hacen parte del Instituto a corte del 31/03/2017.
Con corte al 31 de Diciembre de 2016, en el Informe de Derechos de Autor, se reporta la existencia de: 6 Servidores, 60 PC, 19 Portátiles y 2 Kioskos. Se recomienda ajustar el formato de HV para facilitar su actualización frente a mantenimientos realizados y asignación de los equipos a los usuarios.
Continúa abierta.</t>
    </r>
  </si>
  <si>
    <t>Hojas de vida allegadas a la OCI
39 PC
8 Portátiles</t>
  </si>
  <si>
    <r>
      <rPr>
        <b/>
        <sz val="10"/>
        <color rgb="FF000000"/>
        <rFont val="Arial"/>
        <family val="2"/>
      </rPr>
      <t>31/07/2015</t>
    </r>
    <r>
      <rPr>
        <sz val="10"/>
        <color rgb="FF000000"/>
        <rFont val="Arial"/>
        <family val="2"/>
      </rPr>
      <t xml:space="preserve">: Alix del Pilar Hurtado P.
</t>
    </r>
    <r>
      <rPr>
        <b/>
        <sz val="10"/>
        <color rgb="FF000000"/>
        <rFont val="Arial"/>
        <family val="2"/>
      </rPr>
      <t>30/09/2015</t>
    </r>
    <r>
      <rPr>
        <sz val="10"/>
        <color rgb="FF000000"/>
        <rFont val="Arial"/>
        <family val="2"/>
      </rPr>
      <t xml:space="preserve">: Alix del Pilar Hurtado P.
</t>
    </r>
    <r>
      <rPr>
        <b/>
        <sz val="10"/>
        <color rgb="FF000000"/>
        <rFont val="Arial"/>
        <family val="2"/>
      </rPr>
      <t>02/12/2015</t>
    </r>
    <r>
      <rPr>
        <sz val="10"/>
        <color rgb="FF000000"/>
        <rFont val="Arial"/>
        <family val="2"/>
      </rPr>
      <t xml:space="preserve">: Diana Karina Ruiz 
</t>
    </r>
    <r>
      <rPr>
        <b/>
        <sz val="10"/>
        <color rgb="FF000000"/>
        <rFont val="Arial"/>
        <family val="2"/>
      </rPr>
      <t>27/01/2016</t>
    </r>
    <r>
      <rPr>
        <sz val="10"/>
        <color rgb="FF000000"/>
        <rFont val="Arial"/>
        <family val="2"/>
      </rPr>
      <t xml:space="preserve">: Alix del Pilar Hurtado P.
</t>
    </r>
    <r>
      <rPr>
        <b/>
        <sz val="10"/>
        <color rgb="FF000000"/>
        <rFont val="Arial"/>
        <family val="2"/>
      </rPr>
      <t>17/03/2016:</t>
    </r>
    <r>
      <rPr>
        <sz val="10"/>
        <color rgb="FF000000"/>
        <rFont val="Arial"/>
        <family val="2"/>
      </rPr>
      <t xml:space="preserve"> Alix del Pilar Hurtado P.
16/05/2016 Alix del Pilar Hurtado P.
</t>
    </r>
    <r>
      <rPr>
        <b/>
        <sz val="10"/>
        <color rgb="FF000000"/>
        <rFont val="Arial"/>
        <family val="2"/>
      </rPr>
      <t>04/08/2016:</t>
    </r>
    <r>
      <rPr>
        <sz val="10"/>
        <color rgb="FF000000"/>
        <rFont val="Arial"/>
        <family val="2"/>
      </rPr>
      <t xml:space="preserve"> Alix del Pilar Hurtado P.
</t>
    </r>
    <r>
      <rPr>
        <b/>
        <sz val="10"/>
        <color rgb="FF000000"/>
        <rFont val="Arial"/>
        <family val="2"/>
      </rPr>
      <t>04/11/2016</t>
    </r>
    <r>
      <rPr>
        <sz val="10"/>
        <color rgb="FF000000"/>
        <rFont val="Arial"/>
        <family val="2"/>
      </rPr>
      <t xml:space="preserve">: Nadia Aixa Pineda Sarmiento-Contratista OCI
</t>
    </r>
    <r>
      <rPr>
        <b/>
        <sz val="10"/>
        <color rgb="FF000000"/>
        <rFont val="Arial"/>
        <family val="2"/>
      </rPr>
      <t xml:space="preserve">
20/04/2017:</t>
    </r>
    <r>
      <rPr>
        <sz val="10"/>
        <color rgb="FF000000"/>
        <rFont val="Arial"/>
        <family val="2"/>
      </rPr>
      <t xml:space="preserve"> Nadia Aixa Pineda Sarmiento-Contratista OCI</t>
    </r>
  </si>
  <si>
    <r>
      <rPr>
        <b/>
        <sz val="10"/>
        <color rgb="FF000000"/>
        <rFont val="Arial"/>
        <family val="2"/>
      </rPr>
      <t>31/07/2015:</t>
    </r>
    <r>
      <rPr>
        <sz val="10"/>
        <color rgb="FF000000"/>
        <rFont val="Arial"/>
        <family val="2"/>
      </rPr>
      <t xml:space="preserve"> No se evidencia avance en la actualización de las hojas de vida de los equipos
</t>
    </r>
    <r>
      <rPr>
        <b/>
        <sz val="10"/>
        <color rgb="FF000000"/>
        <rFont val="Arial"/>
        <family val="2"/>
      </rPr>
      <t>30/09/2015</t>
    </r>
    <r>
      <rPr>
        <sz val="10"/>
        <color rgb="FF000000"/>
        <rFont val="Arial"/>
        <family val="2"/>
      </rPr>
      <t xml:space="preserve">: Continua abierta. No se evidencia avance en la actualización de las hojas de vida de los equipos.
</t>
    </r>
    <r>
      <rPr>
        <b/>
        <sz val="10"/>
        <color rgb="FF000000"/>
        <rFont val="Arial"/>
        <family val="2"/>
      </rPr>
      <t>02/12/2015</t>
    </r>
    <r>
      <rPr>
        <sz val="10"/>
        <color rgb="FF000000"/>
        <rFont val="Arial"/>
        <family val="2"/>
      </rPr>
      <t xml:space="preserve">: Se encuentra parcialmente realizado en algunos equipos nuevos,  los equipos antiguos no cuentan con esus hojas actualizadas, se realizará un mantenimiento preventivo en Diciembre de 2015 que permitirá  realizar una actualización total, de acuerdo  alo manifestado por el técnico de Sistemas. Esta acción continúa abierta.
</t>
    </r>
    <r>
      <rPr>
        <b/>
        <sz val="10"/>
        <color rgb="FF000000"/>
        <rFont val="Arial"/>
        <family val="2"/>
      </rPr>
      <t>27/01/2016</t>
    </r>
    <r>
      <rPr>
        <sz val="10"/>
        <color rgb="FF000000"/>
        <rFont val="Arial"/>
        <family val="2"/>
      </rPr>
      <t xml:space="preserve">:  Continúa igual, no se evidencia avance en esta acción
</t>
    </r>
    <r>
      <rPr>
        <b/>
        <sz val="10"/>
        <color rgb="FF000000"/>
        <rFont val="Arial"/>
        <family val="2"/>
      </rPr>
      <t xml:space="preserve">17/03/2016: </t>
    </r>
    <r>
      <rPr>
        <sz val="10"/>
        <color rgb="FF000000"/>
        <rFont val="Arial"/>
        <family val="2"/>
      </rPr>
      <t xml:space="preserve"> Se evidencian hojas de vida de los equipos que están para dar de baja, los cuales no se encuentran archivados en expediente correspondiente. Continúa abierta
</t>
    </r>
    <r>
      <rPr>
        <b/>
        <sz val="10"/>
        <color rgb="FF000000"/>
        <rFont val="Arial"/>
        <family val="2"/>
      </rPr>
      <t>16/05/2016:</t>
    </r>
    <r>
      <rPr>
        <sz val="10"/>
        <color rgb="FF000000"/>
        <rFont val="Arial"/>
        <family val="2"/>
      </rPr>
      <t xml:space="preserve"> Se encuentran las hojas de vida de los equipos que están para dar de baja, sin embargo esta actividad se debe realizar para todos los equipos de computo y de servidores que se encuentran en el inventario del IDEP.
</t>
    </r>
    <r>
      <rPr>
        <b/>
        <sz val="10"/>
        <color rgb="FF000000"/>
        <rFont val="Arial"/>
        <family val="2"/>
      </rPr>
      <t>04/08/2016:</t>
    </r>
    <r>
      <rPr>
        <sz val="10"/>
        <color rgb="FF000000"/>
        <rFont val="Arial"/>
        <family val="2"/>
      </rPr>
      <t xml:space="preserve"> No se reporta seguimiento al avance de esta acción por parte del responsable.  Continua igual
</t>
    </r>
    <r>
      <rPr>
        <b/>
        <sz val="10"/>
        <color rgb="FF000000"/>
        <rFont val="Arial"/>
        <family val="2"/>
      </rPr>
      <t>04/11/2016</t>
    </r>
    <r>
      <rPr>
        <sz val="10"/>
        <color rgb="FF000000"/>
        <rFont val="Arial"/>
        <family val="2"/>
      </rPr>
      <t xml:space="preserve">: A la fecha no se encuentran actualizadas las hojas de vida de la totalidad de los equipos de cómputo que hacen parte del inventario del IDEP.
</t>
    </r>
    <r>
      <rPr>
        <b/>
        <sz val="10"/>
        <color rgb="FF000000"/>
        <rFont val="Arial"/>
        <family val="2"/>
      </rPr>
      <t>25/01/2017:</t>
    </r>
    <r>
      <rPr>
        <sz val="10"/>
        <color rgb="FF000000"/>
        <rFont val="Arial"/>
        <family val="2"/>
      </rPr>
      <t xml:space="preserve"> Con Corte al 31 de Diciembre de 2016, las hojas de vida de los equipos de cómputo que forman parte del Inventario del IDEP no se encuentran actualizadas. Continúa abierta, y con 17 meses de retraso.
</t>
    </r>
    <r>
      <rPr>
        <b/>
        <sz val="10"/>
        <color rgb="FF000000"/>
        <rFont val="Arial"/>
        <family val="2"/>
      </rPr>
      <t>20/04/2017:</t>
    </r>
    <r>
      <rPr>
        <sz val="10"/>
        <color rgb="FF000000"/>
        <rFont val="Arial"/>
        <family val="2"/>
      </rPr>
      <t xml:space="preserve"> Una vez revisada la información de Hojas de vida de los equipos suministrada por el grupo de Sistemas, se evidencia que no todos los equipos se encuentran con hoja de vida, se aporta HV de 39 PC, 8 portátiles; por otra parte, se observa que algunas HV están descatualizadas debido a que aún están  asignados a funcionarios y/o contratistas que ya no hacen parte del Instituto a corte del 31/03/2017.
Con corte al 31 de Diciembre de 2016, en el Informe de Derechos de Autor, se reporta la existencia de: 6 Servidores, 60 PC, 19 Portátiles y 2 Kioskos. Se recomienda ajustar el formato de HV para facilitar su actualización frente a mantenimientos realizados y asignación de los equipos a los usuarios.
Continúa abierta.</t>
    </r>
  </si>
  <si>
    <r>
      <rPr>
        <b/>
        <sz val="10"/>
        <color rgb="FF000000"/>
        <rFont val="Arial"/>
        <family val="2"/>
      </rPr>
      <t xml:space="preserve">24/01/2017: </t>
    </r>
    <r>
      <rPr>
        <sz val="10"/>
        <color rgb="FF000000"/>
        <rFont val="Arial"/>
        <family val="2"/>
      </rPr>
      <t xml:space="preserve">Se revisó el PRO-GT-12-09 encontrando la pertiencia de su eliminación. Las actividades de revisión del uso del Software instalado en los equipos y la desinstalación de software no autorizado que estaban en el procedimiento eliminado corresponden a las actividades 2 y 3 del procedimiento PRO-GT-12-07. el cual no requiere modificación y se está aplicando correctamente. Por lo anterior, se solicita el cierre de la acción.
</t>
    </r>
    <r>
      <rPr>
        <b/>
        <sz val="10"/>
        <color rgb="FF000000"/>
        <rFont val="Arial"/>
        <family val="2"/>
      </rPr>
      <t xml:space="preserve">
17/04/2017</t>
    </r>
    <r>
      <rPr>
        <sz val="10"/>
        <color rgb="FF000000"/>
        <rFont val="Arial"/>
        <family val="2"/>
      </rPr>
      <t>: a la fecha se finalizó el diligenciamiento de las hojas de vida de los equipos faltantes del IDEP. Se detectó dentro de la revisión del procedimiento una oportunidad de mejora para el levantamiento y actualización de la información de la hoja de vida de los equipos.</t>
    </r>
  </si>
  <si>
    <r>
      <t xml:space="preserve">Despues de realizado el último mantenimiento preventivo en diciembre de 2015, se encuentra en actualización y organización de las hojas de vida de los equipos. Se realizó el levantamiento lógico de los equipos del Intituto pero se encuentra en actualización física en las hojas de vida de cada equipo.
Se actualizaron las hojas de vida de los equipos que se van a dar de baja y los equipos antiguos, queda pendiente los demás equipos.
</t>
    </r>
    <r>
      <rPr>
        <b/>
        <sz val="10"/>
        <color rgb="FF000000"/>
        <rFont val="Arial"/>
        <family val="2"/>
      </rPr>
      <t xml:space="preserve">
30/04/2016: </t>
    </r>
    <r>
      <rPr>
        <sz val="10"/>
        <color rgb="FF000000"/>
        <rFont val="Arial"/>
        <family val="2"/>
      </rPr>
      <t xml:space="preserve">Se solicita la unificación con la acción numero 17. Se actualizaron el 100% de las hojas de vida de los equipos a dar de baja según el resultado del plan de inventarios 2015. Se solicita el cierre de la acción.
12 de octubre de 2016:
Se cuenta con la información de cada equipo de cómputo requerida para la actualización de las hojas de vida derivada de dos manteminiemtos preventivos realizados en el segundo trimestre de 2016. El avance en la actualización de las hojas de vida será reportado en el próximo seguimiento del plan de mejoramiento.
Se aclara que el levantamiento de información ya no se realiza con la consola del antivirus sino con un software libre "Software Winaudit"el cual genera la información en tiempo real
</t>
    </r>
    <r>
      <rPr>
        <b/>
        <sz val="10"/>
        <color rgb="FF000000"/>
        <rFont val="Arial"/>
        <family val="2"/>
      </rPr>
      <t>24/01/2017:</t>
    </r>
    <r>
      <rPr>
        <sz val="10"/>
        <color rgb="FF000000"/>
        <rFont val="Arial"/>
        <family val="2"/>
      </rPr>
      <t xml:space="preserve"> en concordancia con la actualización de las hojas de vida de los equipos, también se encuntra el inventario de tecnología para 47 de 63 equipos.
</t>
    </r>
    <r>
      <rPr>
        <b/>
        <sz val="10"/>
        <color rgb="FF000000"/>
        <rFont val="Arial"/>
        <family val="2"/>
      </rPr>
      <t>17/04/2017:</t>
    </r>
    <r>
      <rPr>
        <sz val="10"/>
        <color rgb="FF000000"/>
        <rFont val="Arial"/>
        <family val="2"/>
      </rPr>
      <t xml:space="preserve"> a la fecha se finalizó el diligenciamiento de las hojas de vida de los equipos faltantes del IDEP. Se detectó dentro de la revisión del procedimiento una oportunidad de mejora para el levantamiento y actualización de la información de la hoja de vida de los equipos.</t>
    </r>
  </si>
  <si>
    <r>
      <t xml:space="preserve">Acta de reunión del 20/01/2017
47 hojas de vida de equipos
47 registros de inventario de equipos
</t>
    </r>
    <r>
      <rPr>
        <b/>
        <sz val="10"/>
        <color rgb="FF000000"/>
        <rFont val="Arial"/>
        <family val="2"/>
      </rPr>
      <t xml:space="preserve">
17/04/2017:</t>
    </r>
    <r>
      <rPr>
        <sz val="10"/>
        <color rgb="FF000000"/>
        <rFont val="Arial"/>
        <family val="2"/>
      </rPr>
      <t xml:space="preserve"> Hojas de Vida de los equipos diligenciadas. Area de Sistemas de la OAP</t>
    </r>
  </si>
  <si>
    <r>
      <rPr>
        <b/>
        <sz val="10"/>
        <color rgb="FF000000"/>
        <rFont val="Arial"/>
        <family val="2"/>
      </rPr>
      <t>31/07/2015:</t>
    </r>
    <r>
      <rPr>
        <sz val="10"/>
        <color rgb="FF000000"/>
        <rFont val="Arial"/>
        <family val="2"/>
      </rPr>
      <t xml:space="preserve"> Alix del Pilar Hurtado P.
</t>
    </r>
    <r>
      <rPr>
        <b/>
        <sz val="10"/>
        <color rgb="FF000000"/>
        <rFont val="Arial"/>
        <family val="2"/>
      </rPr>
      <t>28/09/2015:</t>
    </r>
    <r>
      <rPr>
        <sz val="10"/>
        <color rgb="FF000000"/>
        <rFont val="Arial"/>
        <family val="2"/>
      </rPr>
      <t xml:space="preserve"> Alix del Pilar Hurtado P.
</t>
    </r>
    <r>
      <rPr>
        <b/>
        <sz val="10"/>
        <color rgb="FF000000"/>
        <rFont val="Arial"/>
        <family val="2"/>
      </rPr>
      <t>02/12/2015</t>
    </r>
    <r>
      <rPr>
        <sz val="10"/>
        <color rgb="FF000000"/>
        <rFont val="Arial"/>
        <family val="2"/>
      </rPr>
      <t xml:space="preserve">: Diana Karina Ruiz
</t>
    </r>
    <r>
      <rPr>
        <b/>
        <sz val="10"/>
        <color rgb="FF000000"/>
        <rFont val="Arial"/>
        <family val="2"/>
      </rPr>
      <t>27/01/2016</t>
    </r>
    <r>
      <rPr>
        <sz val="10"/>
        <color rgb="FF000000"/>
        <rFont val="Arial"/>
        <family val="2"/>
      </rPr>
      <t xml:space="preserve">: Alix del Pilar Hurtado P.
</t>
    </r>
    <r>
      <rPr>
        <b/>
        <sz val="10"/>
        <color rgb="FF000000"/>
        <rFont val="Arial"/>
        <family val="2"/>
      </rPr>
      <t>17/03/2016</t>
    </r>
    <r>
      <rPr>
        <sz val="10"/>
        <color rgb="FF000000"/>
        <rFont val="Arial"/>
        <family val="2"/>
      </rPr>
      <t xml:space="preserve">: Alix del Pilar Hurtado P.
</t>
    </r>
    <r>
      <rPr>
        <b/>
        <sz val="10"/>
        <color rgb="FF000000"/>
        <rFont val="Arial"/>
        <family val="2"/>
      </rPr>
      <t xml:space="preserve">
04/08/02016:</t>
    </r>
    <r>
      <rPr>
        <sz val="10"/>
        <color rgb="FF000000"/>
        <rFont val="Arial"/>
        <family val="2"/>
      </rPr>
      <t xml:space="preserve"> Alix del Pilar Hurtado P.</t>
    </r>
    <r>
      <rPr>
        <b/>
        <sz val="10"/>
        <color rgb="FF000000"/>
        <rFont val="Arial"/>
        <family val="2"/>
      </rPr>
      <t xml:space="preserve">
04/11/2016:</t>
    </r>
    <r>
      <rPr>
        <sz val="10"/>
        <color rgb="FF000000"/>
        <rFont val="Arial"/>
        <family val="2"/>
      </rPr>
      <t xml:space="preserve"> Nadia Aixa Pineda Sarmiento-Contratista OCI
</t>
    </r>
    <r>
      <rPr>
        <b/>
        <sz val="10"/>
        <color rgb="FF000000"/>
        <rFont val="Arial"/>
        <family val="2"/>
      </rPr>
      <t>25/01/2017:</t>
    </r>
    <r>
      <rPr>
        <sz val="10"/>
        <color rgb="FF000000"/>
        <rFont val="Arial"/>
        <family val="2"/>
      </rPr>
      <t xml:space="preserve"> Nadia Aixa Pineda Sarmiento-Contratista OCI
</t>
    </r>
    <r>
      <rPr>
        <b/>
        <sz val="10"/>
        <color rgb="FF000000"/>
        <rFont val="Arial"/>
        <family val="2"/>
      </rPr>
      <t>20/04/2017</t>
    </r>
    <r>
      <rPr>
        <sz val="10"/>
        <color rgb="FF000000"/>
        <rFont val="Arial"/>
        <family val="2"/>
      </rPr>
      <t>: Nadia Aixa Pineda Sarmiento-Contratista OCI</t>
    </r>
  </si>
  <si>
    <r>
      <rPr>
        <b/>
        <sz val="10"/>
        <color rgb="FF000000"/>
        <rFont val="Arial"/>
        <family val="2"/>
      </rPr>
      <t>17/04/2017:</t>
    </r>
    <r>
      <rPr>
        <sz val="10"/>
        <color rgb="FF000000"/>
        <rFont val="Arial"/>
        <family val="2"/>
      </rPr>
      <t xml:space="preserve"> Para corregir lo sucedido y evitar que vuelva a presentarse, en el año 2017, para los contratos de mantenimiento, de aire acondicinado y tecnología se revisaron los formatos FT-GC-08-24 INFORME DE AVANCE Y/O ACTIVIDADES DEL CONTRATISTA y el  FT-GC-08-44 CONCEPTO DEL SUPERVISOR SOBRE EL INFORME DE AVANCE DEL CONTRATO, proponiendole realizar los ajustes correspondientes a la Oficina Jurídica, los cuales se hicieron.</t>
    </r>
  </si>
  <si>
    <r>
      <rPr>
        <b/>
        <sz val="10"/>
        <color rgb="FF000000"/>
        <rFont val="Arial"/>
        <family val="2"/>
      </rPr>
      <t>17/04/2017</t>
    </r>
    <r>
      <rPr>
        <sz val="10"/>
        <color rgb="FF000000"/>
        <rFont val="Arial"/>
        <family val="2"/>
      </rPr>
      <t xml:space="preserve"> Ajustar formato fecha DD/MM/AAAA fecha fin 30 de junio</t>
    </r>
  </si>
  <si>
    <r>
      <rPr>
        <b/>
        <sz val="10"/>
        <color rgb="FF000000"/>
        <rFont val="Arial"/>
        <family val="2"/>
      </rPr>
      <t>17/04/201</t>
    </r>
    <r>
      <rPr>
        <sz val="10"/>
        <color rgb="FF000000"/>
        <rFont val="Arial"/>
        <family val="2"/>
      </rPr>
      <t>7 Ajustar formato fecha DD/MM/AAAA fecha fin 01 de agosto</t>
    </r>
  </si>
  <si>
    <r>
      <rPr>
        <b/>
        <sz val="10"/>
        <color rgb="FF000000"/>
        <rFont val="Arial"/>
        <family val="2"/>
      </rPr>
      <t xml:space="preserve">17/04/2017: </t>
    </r>
    <r>
      <rPr>
        <sz val="10"/>
        <color rgb="FF000000"/>
        <rFont val="Arial"/>
        <family val="2"/>
      </rPr>
      <t xml:space="preserve">Una vez verificado los procedimientos y los formatos de supervisión de contratos, se evidencia que no es necesario tener formatos adicionales, como listas de verificación para soportar las actividades de supervisión, por lo tanto se solicita a la OCI asesorar la posible la corrección o eliminación de la presente acción de mejora. </t>
    </r>
  </si>
  <si>
    <r>
      <rPr>
        <b/>
        <sz val="10"/>
        <color rgb="FF000000"/>
        <rFont val="Arial"/>
        <family val="2"/>
      </rPr>
      <t xml:space="preserve">17/04/2017: </t>
    </r>
    <r>
      <rPr>
        <sz val="10"/>
        <color rgb="FF000000"/>
        <rFont val="Arial"/>
        <family val="2"/>
      </rPr>
      <t>Ajustar formato fecha DD/MM/AAAA fecha fin 30 de junio</t>
    </r>
  </si>
  <si>
    <r>
      <rPr>
        <b/>
        <sz val="10"/>
        <color rgb="FF000000"/>
        <rFont val="Arial"/>
        <family val="2"/>
      </rPr>
      <t xml:space="preserve">17/04/2017: </t>
    </r>
    <r>
      <rPr>
        <sz val="10"/>
        <color rgb="FF000000"/>
        <rFont val="Arial"/>
        <family val="2"/>
      </rPr>
      <t>Ajustar formato fecha DD/MM/AAAA fecha fin 01 de agosto</t>
    </r>
  </si>
  <si>
    <r>
      <rPr>
        <b/>
        <sz val="10"/>
        <color rgb="FF000000"/>
        <rFont val="Arial"/>
        <family val="2"/>
      </rPr>
      <t xml:space="preserve">17/04/2017: </t>
    </r>
    <r>
      <rPr>
        <sz val="10"/>
        <color rgb="FF000000"/>
        <rFont val="Arial"/>
        <family val="2"/>
      </rPr>
      <t>Se validó y verificó que es posible integrar el comité de Gobierno en Línea, Comité de Datos Abiertos y otros comites relacionados en el comité directivo, para lo cual se elaboró un documento propuesta que permite integrar estos comités.</t>
    </r>
  </si>
  <si>
    <r>
      <rPr>
        <b/>
        <sz val="10"/>
        <color rgb="FF000000"/>
        <rFont val="Arial"/>
        <family val="2"/>
      </rPr>
      <t>17/04/2017</t>
    </r>
    <r>
      <rPr>
        <sz val="10"/>
        <color rgb="FF000000"/>
        <rFont val="Arial"/>
        <family val="2"/>
      </rPr>
      <t xml:space="preserve"> Ajustar formato fecha DD/MM/AAAA fecha fin 01 de agosto</t>
    </r>
  </si>
  <si>
    <r>
      <rPr>
        <b/>
        <sz val="10"/>
        <color rgb="FF000000"/>
        <rFont val="Arial"/>
        <family val="2"/>
      </rPr>
      <t xml:space="preserve">17/04/2017 </t>
    </r>
    <r>
      <rPr>
        <sz val="10"/>
        <color rgb="FF000000"/>
        <rFont val="Arial"/>
        <family val="2"/>
      </rPr>
      <t>Ajustar formato fecha DD/MM/AAAA fecha fin 30 de junio</t>
    </r>
  </si>
  <si>
    <t>No se está dando cumplimiento a la Política de operación del procedimiento PRO-GT-12-02 Asignación de usuarios "Es responsabilidad del Jefe Inmediato y/o supervisor de contrato notificar al área de sistemas el retiro del servidor público para suspender el respectivo usuario", dado que no se está notificando al responsable de sistemas el retiro de funcionarios y/o contratistas para que se proceda a suspender las cuentas de los usuarios.</t>
  </si>
  <si>
    <t>No se está dando cumplimiento por parte de los funcionarios y contratistas del IDEP a la Política de operación del procedimiento PRO-GT-12-04 PROTECCION DEL
INTERCAMBIO DE INFORMACIÓN. "Todos los servidores del Instituto deben cargar los documentos de gestión procesados durante el mes a la unidad de red Z;
solamente se deberán respaldar los documentos y archivos generados en función de sus labores", ni tampoco de la política de operación “Las copias de seguridad de los equipos de escritorio se podrán realizar a través de la red siempre y cuando se cumpla la política de operación anterior".</t>
  </si>
  <si>
    <r>
      <rPr>
        <b/>
        <sz val="10"/>
        <rFont val="Calibri"/>
        <family val="2"/>
      </rPr>
      <t>30/08/2015</t>
    </r>
    <r>
      <rPr>
        <sz val="10"/>
        <rFont val="Calibri"/>
        <family val="2"/>
      </rPr>
      <t xml:space="preserve"> Pendiente de inicio
</t>
    </r>
    <r>
      <rPr>
        <b/>
        <sz val="10"/>
        <rFont val="Calibri"/>
        <family val="2"/>
      </rPr>
      <t xml:space="preserve">24-11-2015: </t>
    </r>
    <r>
      <rPr>
        <sz val="10"/>
        <rFont val="Calibri"/>
        <family val="2"/>
      </rPr>
      <t xml:space="preserve">Se encuentra en desarrollo el plan anual de inventarios vigencia 2015, mediante comunicación 2249 del 20-11-2015 se solicitó avance de plan anual de inventarios y reformulación de ser casdo de fechas a la profesional con funciones sobre el referente, no obstante lo anterior se solicita la actualización de la fecha de cierre para el 31-12-2015
</t>
    </r>
    <r>
      <rPr>
        <b/>
        <sz val="10"/>
        <rFont val="Calibri"/>
        <family val="2"/>
      </rPr>
      <t xml:space="preserve">29-2-2016: </t>
    </r>
    <r>
      <rPr>
        <sz val="10"/>
        <rFont val="Calibri"/>
        <family val="2"/>
      </rPr>
      <t xml:space="preserve">Se realizó el plan anual de inventarios con la toma física y verificación del 100% de los bienes en servicio y en bodega. Se solicita el cierre de la acción.
</t>
    </r>
    <r>
      <rPr>
        <b/>
        <sz val="10"/>
        <rFont val="Calibri"/>
        <family val="2"/>
      </rPr>
      <t xml:space="preserve">11/05/2016: </t>
    </r>
    <r>
      <rPr>
        <sz val="10"/>
        <rFont val="Calibri"/>
        <family val="2"/>
      </rPr>
      <t xml:space="preserve">Se realizó el plan anual de inventarios con la toma física y verificación del 100% de los bienes en servicio y en bodega. Se solicita el cierre de la acción, toda vez que se cuenta con inventario definitivo. El plan de inventario se encuentra en ejecución y con corte a 29 de abril se preparan los conceptos para elaborar los proyectos de resolución de bajas.
</t>
    </r>
    <r>
      <rPr>
        <b/>
        <sz val="10"/>
        <rFont val="Calibri"/>
        <family val="2"/>
      </rPr>
      <t>12/10/2016: S</t>
    </r>
    <r>
      <rPr>
        <sz val="10"/>
        <rFont val="Calibri"/>
        <family val="2"/>
      </rPr>
      <t xml:space="preserve">e suscribieron las Resoluciones No. 149 del 30 de septiembre de 2016 "Por la cual se autoriza dar de baja un (1) software y setenta y ocho (78) licencias clasificados como obsoletos y que se encuentran en los inventarios del IDEP".  y 150 del 30 de septiembre de 2016 "Por la cual se autoriza y se formaliza la baja definitiva de los bienes que se transfirieron en la vigencia 2003 a la Secretaría de Educacion del Distrito y que se encuentran registrados en los inventarios del IDEP"
</t>
    </r>
    <r>
      <rPr>
        <b/>
        <sz val="10"/>
        <rFont val="Calibri"/>
        <family val="2"/>
      </rPr>
      <t xml:space="preserve">20/01/2017: </t>
    </r>
    <r>
      <rPr>
        <sz val="10"/>
        <rFont val="Calibri"/>
        <family val="2"/>
      </rPr>
      <t xml:space="preserve">Mediante Acta de Comité de Inventarios No. 03 del 23 de noviembre de 2016 se presentó el Plan de Inventarios para la vigencia 2016.
</t>
    </r>
    <r>
      <rPr>
        <b/>
        <sz val="11"/>
        <rFont val="Calibri"/>
        <family val="2"/>
      </rPr>
      <t>7/04/2017</t>
    </r>
    <r>
      <rPr>
        <sz val="11"/>
        <color rgb="FF000000"/>
        <rFont val="Calibri"/>
        <family val="2"/>
      </rPr>
      <t>: Mediante Acta de Comité de Inventarios No. 01 del 14 de febrero de 2017 se presentó el Informe del Inventarios de la vigencia 2016.</t>
    </r>
  </si>
  <si>
    <r>
      <t xml:space="preserve">04/11/2016: </t>
    </r>
    <r>
      <rPr>
        <sz val="10"/>
        <rFont val="Arial"/>
        <family val="2"/>
      </rPr>
      <t>Nadia Aixa Pineda sarmiento-Contratista OCI</t>
    </r>
    <r>
      <rPr>
        <b/>
        <sz val="10"/>
        <rFont val="Arial"/>
        <family val="2"/>
      </rPr>
      <t xml:space="preserve">
27/01/2017: </t>
    </r>
    <r>
      <rPr>
        <sz val="10"/>
        <rFont val="Arial"/>
        <family val="2"/>
      </rPr>
      <t xml:space="preserve">Nadia Aixa Pineda Sarmiento-Contratista OCI
</t>
    </r>
    <r>
      <rPr>
        <b/>
        <sz val="10"/>
        <rFont val="Arial"/>
        <family val="2"/>
      </rPr>
      <t xml:space="preserve">21/04/2017: </t>
    </r>
    <r>
      <rPr>
        <sz val="10"/>
        <rFont val="Arial"/>
        <family val="2"/>
      </rPr>
      <t>Alix del Pilar Hurtado P.</t>
    </r>
  </si>
  <si>
    <r>
      <rPr>
        <b/>
        <sz val="10"/>
        <rFont val="Arial"/>
        <family val="2"/>
      </rPr>
      <t>27/01/2017:</t>
    </r>
    <r>
      <rPr>
        <sz val="10"/>
        <rFont val="Arial"/>
        <family val="2"/>
      </rPr>
      <t xml:space="preserve"> Nadia Aixa Pineda Sarmiento-Contratista OCI
</t>
    </r>
    <r>
      <rPr>
        <b/>
        <sz val="10"/>
        <rFont val="Arial"/>
        <family val="2"/>
      </rPr>
      <t xml:space="preserve">21/04/2017: </t>
    </r>
    <r>
      <rPr>
        <sz val="10"/>
        <rFont val="Arial"/>
        <family val="2"/>
      </rPr>
      <t>Alix del Pilar Hurtado P.</t>
    </r>
  </si>
  <si>
    <t>04/11/2016: Nadia Aixa Pineda sarmiento-Contratista OCI
27/01/2017: Nadia Aixa Pineda Sarmiento-Contratista OCI
21/04/2017: Alix del Pilar Hurtado P.</t>
  </si>
  <si>
    <r>
      <t xml:space="preserve">27/01/2017: </t>
    </r>
    <r>
      <rPr>
        <sz val="10"/>
        <rFont val="Arial"/>
        <family val="2"/>
      </rPr>
      <t xml:space="preserve">No se reporta avance de la acción por parte del líder del proceso. Sin embargo, se revisa actualización del formato </t>
    </r>
    <r>
      <rPr>
        <i/>
        <sz val="10"/>
        <rFont val="Arial"/>
        <family val="2"/>
      </rPr>
      <t xml:space="preserve">FT-GC-08-44 Concepto del supervisor sobre el informe de avance del contrato, </t>
    </r>
    <r>
      <rPr>
        <sz val="10"/>
        <rFont val="Arial"/>
        <family val="2"/>
      </rPr>
      <t xml:space="preserve">y su fecha de actualización es del 11/09/2015
</t>
    </r>
    <r>
      <rPr>
        <b/>
        <sz val="10"/>
        <rFont val="Arial"/>
        <family val="2"/>
      </rPr>
      <t xml:space="preserve">21/04/2017: </t>
    </r>
    <r>
      <rPr>
        <sz val="10"/>
        <rFont val="Arial"/>
        <family val="2"/>
      </rPr>
      <t>No se evidencia solicitud por parte del responsable de la acción al líder del proceso contractual de la actualización de las polítcas de operación y/o modificación del formato "</t>
    </r>
    <r>
      <rPr>
        <i/>
        <sz val="10"/>
        <rFont val="Arial"/>
        <family val="2"/>
      </rPr>
      <t xml:space="preserve">FT-GC-08-44 Concepto del supervisor sobre el informe de avance del contrato"  </t>
    </r>
    <r>
      <rPr>
        <sz val="10"/>
        <rFont val="Arial"/>
        <family val="2"/>
      </rPr>
      <t>en donde se dé cumplimiento a la acción planteada. ACCIÓN VENCIDA EL 31/12/2016.</t>
    </r>
  </si>
  <si>
    <r>
      <rPr>
        <b/>
        <sz val="10"/>
        <rFont val="Arial"/>
        <family val="2"/>
      </rPr>
      <t>04/11/2016:</t>
    </r>
    <r>
      <rPr>
        <sz val="10"/>
        <rFont val="Arial"/>
        <family val="2"/>
      </rPr>
      <t xml:space="preserve"> No se reporta avance de la acción por parte del líder del proceso . Sin embargo se revisa actualización de procedimiento PRO-GC-08-09 Contratacion Directa y este se encuentra actualizado del 06/10/2016 pero no se evidencia tal política de operación.
</t>
    </r>
    <r>
      <rPr>
        <b/>
        <sz val="10"/>
        <rFont val="Arial"/>
        <family val="2"/>
      </rPr>
      <t>27/01/2017:</t>
    </r>
    <r>
      <rPr>
        <sz val="10"/>
        <rFont val="Arial"/>
        <family val="2"/>
      </rPr>
      <t xml:space="preserve"> </t>
    </r>
    <r>
      <rPr>
        <b/>
        <sz val="10"/>
        <rFont val="Arial"/>
        <family val="2"/>
      </rPr>
      <t>No se reporta avance de la acción por parte del líder del proceso</t>
    </r>
    <r>
      <rPr>
        <sz val="10"/>
        <rFont val="Arial"/>
        <family val="2"/>
      </rPr>
      <t xml:space="preserve">. Sin embargo se revisa actualización de procedimiento PRO-GC-08-09 Contratacion Directa y este se encuentra actualizado del 06/10/2016 pero no se evidencia tal política de operación. Por tal razón Continúa abierta.
</t>
    </r>
    <r>
      <rPr>
        <b/>
        <sz val="10"/>
        <rFont val="Arial"/>
        <family val="2"/>
      </rPr>
      <t xml:space="preserve">21/04/2017: </t>
    </r>
    <r>
      <rPr>
        <sz val="10"/>
        <rFont val="Arial"/>
        <family val="2"/>
      </rPr>
      <t>No se evidencia solicitud por parte del responsalbe de la acción, de la actualización de la política en el proceso contractual, en donde se incluya  que el Formato "FT-GRF-11-15 Paz y Salvo para la entrega de inventarios de funcionarios y/o contratista", debe hacer parte del expediente contractual. ACCIÓN VENCIDA EL 30/10/2016.</t>
    </r>
  </si>
  <si>
    <r>
      <rPr>
        <b/>
        <sz val="10"/>
        <rFont val="Arial"/>
        <family val="2"/>
      </rPr>
      <t>04/11/2016:</t>
    </r>
    <r>
      <rPr>
        <sz val="10"/>
        <rFont val="Arial"/>
        <family val="2"/>
      </rPr>
      <t xml:space="preserve"> No se reporta avance de la acción por parte del líder del proceso. Sin embargo se revisa actualización de procedimiento y este se encuentra actualizado del 15/12/2015.
</t>
    </r>
    <r>
      <rPr>
        <b/>
        <sz val="10"/>
        <rFont val="Arial"/>
        <family val="2"/>
      </rPr>
      <t>27/01/2017:</t>
    </r>
    <r>
      <rPr>
        <sz val="10"/>
        <rFont val="Arial"/>
        <family val="2"/>
      </rPr>
      <t xml:space="preserve"> De acuerdo al seguimiento reportado por el líder del proceso se recomienda realizar esta acción dentro del primer trimestre del 2017, debido a que la fecha de cierre venció desde el pasado 30/10/2016. Continúa Abierta.
</t>
    </r>
    <r>
      <rPr>
        <b/>
        <sz val="10"/>
        <rFont val="Arial"/>
        <family val="2"/>
      </rPr>
      <t xml:space="preserve">21/04/2017: </t>
    </r>
    <r>
      <rPr>
        <sz val="10"/>
        <rFont val="Arial"/>
        <family val="2"/>
      </rPr>
      <t>No se evindencia avances en la acción. CONTINÚA ABIERTA. SE ENCUENTRA VENCIDA  EL 30/10/2016</t>
    </r>
  </si>
  <si>
    <r>
      <t xml:space="preserve">27/01/2017: </t>
    </r>
    <r>
      <rPr>
        <sz val="10"/>
        <rFont val="Arial"/>
        <family val="2"/>
      </rPr>
      <t xml:space="preserve">Se revisa expediente de Actas de comité de Inventarios:
Acta de Comité # 2 del 2016, comité celebrado el 23 de Septiembre de 2016 y acta elaborada el 25 de Octubre de 2016
Acta de Comité # 3 del 2016, comité celebrado el 23 de Noviembre de 2016 y acta elaborada el 25 de Octubre de 2016 (error de diligenciamiento), fechas que difieren de lo relacionado en la Resolución 158 de 2010: FUNCIONES DE LA SECRETARÍA TÉCNICA DEL COMITÉ "4. Elaborar el acta de cada sesión de comité, cuyo texto para aprobación debe enviar vía correo electrónico institucional a cada participante dentro de los 3 días hábiles siguientes a la fecha de realización correspondiente..."; por tal razón Continúa abierta.
</t>
    </r>
    <r>
      <rPr>
        <b/>
        <sz val="10"/>
        <rFont val="Arial"/>
        <family val="2"/>
      </rPr>
      <t xml:space="preserve">21/04/2017: </t>
    </r>
    <r>
      <rPr>
        <sz val="10"/>
        <rFont val="Arial"/>
        <family val="2"/>
      </rPr>
      <t>Una vez solicitado el expediente de actas del Comité de Inventarios, se informa por parte de la Secretaria Técnica del Comité, que la fecha, no se encuentra firmada el acta No. 1 del Comité de Inventarios que se realizó el 14/02/2017.  ACCIÓN  EL 31/12/2016.</t>
    </r>
  </si>
  <si>
    <r>
      <t xml:space="preserve">27/01/2017:  </t>
    </r>
    <r>
      <rPr>
        <sz val="10"/>
        <rFont val="Arial"/>
        <family val="2"/>
      </rPr>
      <t xml:space="preserve">Revisado en Maloca AulaSIG, no se evidencia la modificación del formato FT-GRF-11-10, cuya última versión es del  28/08/2014.
</t>
    </r>
    <r>
      <rPr>
        <b/>
        <sz val="10"/>
        <rFont val="Arial"/>
        <family val="2"/>
      </rPr>
      <t xml:space="preserve">21/04/2017: </t>
    </r>
    <r>
      <rPr>
        <sz val="10"/>
        <rFont val="Arial"/>
        <family val="2"/>
      </rPr>
      <t>No se evidencia avance en el desarrollo de la acción. ACCIÓN VENCIDA EL 31/12/2016</t>
    </r>
  </si>
  <si>
    <r>
      <t xml:space="preserve">La integrabilidad de los sistemas de informaciòn  se realizò con apoyo de los proveedores de los sistemas humano y siafi, a partir del 19 de mayo de 2013 y a la fecha se encuentra en operaciòn
</t>
    </r>
    <r>
      <rPr>
        <b/>
        <sz val="9"/>
        <color rgb="FF000000"/>
        <rFont val="Arial"/>
        <family val="2"/>
      </rPr>
      <t>20/08/2014</t>
    </r>
    <r>
      <rPr>
        <sz val="9"/>
        <color rgb="FF000000"/>
        <rFont val="Arial"/>
        <family val="2"/>
      </rPr>
      <t xml:space="preserve">: la arquitectura que integra sigue pendiente, humano ya esta entregando lo que debe entregar, el operador siafi lo hace directamente. Es un requerimiento para el nuevo contrato, es un  boton de integracion.
</t>
    </r>
    <r>
      <rPr>
        <b/>
        <sz val="9"/>
        <color rgb="FF000000"/>
        <rFont val="Arial"/>
        <family val="2"/>
      </rPr>
      <t>27/02/2015:</t>
    </r>
    <r>
      <rPr>
        <sz val="9"/>
        <color rgb="FF000000"/>
        <rFont val="Arial"/>
        <family val="2"/>
      </rPr>
      <t xml:space="preserve"> Aún se encuentra pendiente la integración de SIAFI con humano, con el fin de reducir los tiempos de las actividades de  interfaz mensual  y garantizar homogeneidad en los reportes y evitar reprocesos de la información.
</t>
    </r>
    <r>
      <rPr>
        <b/>
        <sz val="9"/>
        <color rgb="FF000000"/>
        <rFont val="Arial"/>
        <family val="2"/>
      </rPr>
      <t xml:space="preserve">30/09/2015: </t>
    </r>
    <r>
      <rPr>
        <sz val="9"/>
        <color rgb="FF000000"/>
        <rFont val="Arial"/>
        <family val="2"/>
      </rPr>
      <t xml:space="preserve">La Oficina de Control Interto en siguimiento realizado con el Subdirector Administrativo Financiero y de Control Disciplinario Carlos Andrés Prieto O. presenta ajuste a la información reportada a 30/08/2015 así:
"El proveedor del sistema de información en reunión del mes de julio verbalmente informó que no es posible migrar para efectos contables la información a nivel de terceros del sistema de información Humano a SIAFI,  por lo cual el proveedor se comprometió a generar en el sistema SIAFI el comprobante mensual de provisión de prestaciones sociales. al corte del seguimiento no se ha entregado el producto en relación por SIAFI."
En consecuencia, la Oficina de Control Interno, recomienda que los involucrados realicen una  mesa de trabajdo (Líder del proceso y responsable de la acción) a fin de establecer su posible cierre.
</t>
    </r>
    <r>
      <rPr>
        <b/>
        <sz val="9"/>
        <color rgb="FF000000"/>
        <rFont val="Arial"/>
        <family val="2"/>
      </rPr>
      <t>02/12/2015</t>
    </r>
    <r>
      <rPr>
        <sz val="9"/>
        <color rgb="FF000000"/>
        <rFont val="Arial"/>
        <family val="2"/>
      </rPr>
      <t xml:space="preserve"> : Se cerrará condicionalmente cuando haya sido  elaborada la nueva acción  en este proceso con el conocimiento de todos los involucrados., 
</t>
    </r>
    <r>
      <rPr>
        <b/>
        <sz val="9"/>
        <color rgb="FF000000"/>
        <rFont val="Arial"/>
        <family val="2"/>
      </rPr>
      <t xml:space="preserve">21/01/2016: </t>
    </r>
    <r>
      <rPr>
        <sz val="9"/>
        <color rgb="FF000000"/>
        <rFont val="Arial"/>
        <family val="2"/>
      </rPr>
      <t xml:space="preserve">Se cerrará condicionalmente cuando haya sido  elaborada la nueva acción  en este proceso con el conocimiento de todos los involucrados., 
</t>
    </r>
    <r>
      <rPr>
        <b/>
        <sz val="9"/>
        <color rgb="FF000000"/>
        <rFont val="Arial"/>
        <family val="2"/>
      </rPr>
      <t>15/03/2016</t>
    </r>
    <r>
      <rPr>
        <sz val="9"/>
        <color rgb="FF000000"/>
        <rFont val="Arial"/>
        <family val="2"/>
      </rPr>
      <t xml:space="preserve">: Con corte a 29/02/2016 esta solicitud continua pendiente,  el proveedor SIAFI  se encuentra en el trámite de esta.
</t>
    </r>
    <r>
      <rPr>
        <b/>
        <sz val="9"/>
        <color rgb="FF000000"/>
        <rFont val="Arial"/>
        <family val="2"/>
      </rPr>
      <t xml:space="preserve">20/05/2016: </t>
    </r>
    <r>
      <rPr>
        <sz val="9"/>
        <color rgb="FF000000"/>
        <rFont val="Arial"/>
        <family val="2"/>
      </rPr>
      <t xml:space="preserve">Con corte a 30/04/2016  esta solicitud continua pendiente,  el proveedor SIAFI  se encuentra en el trámite de esta
</t>
    </r>
    <r>
      <rPr>
        <b/>
        <sz val="9"/>
        <color rgb="FF000000"/>
        <rFont val="Arial"/>
        <family val="2"/>
      </rPr>
      <t>27/07/2016</t>
    </r>
    <r>
      <rPr>
        <sz val="9"/>
        <color rgb="FF000000"/>
        <rFont val="Arial"/>
        <family val="2"/>
      </rPr>
      <t xml:space="preserve">: Aun no hay integrabilidad completa ya que siempre hay operaciones externas y ajustes requeridos para el montaje de la nómina. Las actividades frente a este procedimiento no se han reducido ni modificado. Continua abierta vencida.  Se recomeinda reformular accion en términos de viabilidad.
</t>
    </r>
    <r>
      <rPr>
        <b/>
        <sz val="9"/>
        <color rgb="FF000000"/>
        <rFont val="Arial"/>
        <family val="2"/>
      </rPr>
      <t>04/11/2016:</t>
    </r>
    <r>
      <rPr>
        <sz val="9"/>
        <color rgb="FF000000"/>
        <rFont val="Arial"/>
        <family val="2"/>
      </rPr>
      <t xml:space="preserve"> Con base en el seguimiento por parte del líder del proceso aún se encuentra pendiente el desarrollo de la acción y aclaracion por parte del proveedor del sistema de dicah funcionalidad e integración.
</t>
    </r>
    <r>
      <rPr>
        <b/>
        <sz val="9"/>
        <color rgb="FF000000"/>
        <rFont val="Arial"/>
        <family val="2"/>
      </rPr>
      <t>27/01/2017</t>
    </r>
    <r>
      <rPr>
        <sz val="9"/>
        <color rgb="FF000000"/>
        <rFont val="Arial"/>
        <family val="2"/>
      </rPr>
      <t xml:space="preserve">: No se presenta seguimeinto por parte del líder del proceso. Continúa abierta.
</t>
    </r>
    <r>
      <rPr>
        <b/>
        <sz val="9"/>
        <color rgb="FF000000"/>
        <rFont val="Arial"/>
        <family val="2"/>
      </rPr>
      <t>21/04/2017</t>
    </r>
    <r>
      <rPr>
        <sz val="9"/>
        <color rgb="FF000000"/>
        <rFont val="Arial"/>
        <family val="2"/>
      </rPr>
      <t>: No presenta seguimiento por parte del líder del proceso y/o responsable</t>
    </r>
  </si>
  <si>
    <r>
      <rPr>
        <b/>
        <sz val="10"/>
        <color rgb="FF000000"/>
        <rFont val="Arial"/>
        <family val="2"/>
      </rPr>
      <t>27/01/2017:</t>
    </r>
    <r>
      <rPr>
        <sz val="10"/>
        <color rgb="FF000000"/>
        <rFont val="Arial"/>
        <family val="2"/>
      </rPr>
      <t xml:space="preserve"> El acta de 25 de octubre  de 2016 se elaboró un mes y cinco días después,  hasta el 30 de noviembre de 2016. Continúa abierta vencida.
</t>
    </r>
    <r>
      <rPr>
        <b/>
        <sz val="10"/>
        <color rgb="FF000000"/>
        <rFont val="Arial"/>
        <family val="2"/>
      </rPr>
      <t>21/04/2017:</t>
    </r>
    <r>
      <rPr>
        <sz val="10"/>
        <color rgb="FF000000"/>
        <rFont val="Arial"/>
        <family val="2"/>
      </rPr>
      <t xml:space="preserve"> No presenta seguimiento por parte del líder del proceso y/o responsable</t>
    </r>
  </si>
  <si>
    <r>
      <rPr>
        <b/>
        <sz val="9"/>
        <color rgb="FF000000"/>
        <rFont val="Arial"/>
        <family val="2"/>
      </rPr>
      <t>20/08/2014</t>
    </r>
    <r>
      <rPr>
        <sz val="9"/>
        <color rgb="FF000000"/>
        <rFont val="Arial"/>
        <family val="2"/>
      </rPr>
      <t xml:space="preserve">  </t>
    </r>
    <r>
      <rPr>
        <b/>
        <sz val="9"/>
        <color rgb="FF000000"/>
        <rFont val="Arial"/>
        <family val="2"/>
      </rPr>
      <t xml:space="preserve"> 27/02/2015</t>
    </r>
    <r>
      <rPr>
        <sz val="9"/>
        <color rgb="FF000000"/>
        <rFont val="Arial"/>
        <family val="2"/>
      </rPr>
      <t xml:space="preserve"> : El aplicativo SIAFI permite digitalizar documentos,  no se ha realizado la capacitacion. Se realiza nuevo compromiso de cierre  hablar con OAP, para retomar en nuevo contrato de SIAFI.
</t>
    </r>
    <r>
      <rPr>
        <b/>
        <sz val="9"/>
        <color rgb="FF000000"/>
        <rFont val="Arial"/>
        <family val="2"/>
      </rPr>
      <t>21/07/2015</t>
    </r>
    <r>
      <rPr>
        <sz val="9"/>
        <color rgb="FF000000"/>
        <rFont val="Arial"/>
        <family val="2"/>
      </rPr>
      <t xml:space="preserve">: No se encuentra reporte de avance de las acciones realizadas durante el mes de junio/2015, en consecuencia continúa abierta.
</t>
    </r>
    <r>
      <rPr>
        <b/>
        <sz val="9"/>
        <color rgb="FF000000"/>
        <rFont val="Arial"/>
        <family val="2"/>
      </rPr>
      <t>30/09/2015</t>
    </r>
    <r>
      <rPr>
        <sz val="9"/>
        <color rgb="FF000000"/>
        <rFont val="Arial"/>
        <family val="2"/>
      </rPr>
      <t xml:space="preserve">: La OCI, evidencia que reiteradamente en el reporte de los seguimientos de este Hallazgo,  no se  reporta avance de la acción.  En consecuencia, la Oficina de Control Interno presenta - ALERTA CORECTIVA  de fecha 7 de octubre de 2015, 10:20, la cual indica:
"En el marco del seguimiento  Plan de Mejoramiento por procesos, seguimiento 30/09/2015, la Oficina de Control Interno observa que se ha dilatado el cierre del siguiente Hallazgo de Gestión Financiera y sus acciones de mejora. Estas requieren de la  concurrencia de dos dependencias : Subdirección Administrativa y financiera y Oficina Asesora de Planeación: Para resolver el cierre de esta acción se solicita  a cada unos de los responsables lo siguiente: 
1. Jefe de Oficina Asesora de Planeación y equipo de sistemas:  ¿Se consideró en contrato de 2013 y adiciones,  o 2015 la digitalización de documentos soporte  de las operaciones financieras? 
2.Subdirector administrativo: Determinar junto con su equipo técnico  si aún es funcional y pertinente la  digitalización de documentos soporte  de las operaciones o si basta con que los hechos y operaciones origen de los registros contables desde de cada una de las áreas vinculadas al ciclo contable, posean el documento fuente soporte de las transacciones.
Una vez resuelto el hallazgo desde el punto de vista funcional y técnico se procederá a asignar el estado real de las acciones asociadas.En consecuencia, la Oficina de Control Interno recomienda que los involucrados realicen  una mesa de trabajo  (Líder del proceso y responsable de la acción) a fin de establecer su posible cierre.
Se solicita responder antes del viernes 9 de octubre antes de la publicación de reporte de plan de mejoramiento  por procesos".
</t>
    </r>
    <r>
      <rPr>
        <b/>
        <sz val="9"/>
        <color rgb="FF000000"/>
        <rFont val="Arial"/>
        <family val="2"/>
      </rPr>
      <t>25/01/2016</t>
    </r>
    <r>
      <rPr>
        <sz val="9"/>
        <color rgb="FF000000"/>
        <rFont val="Arial"/>
        <family val="2"/>
      </rPr>
      <t xml:space="preserve"> :No se evidencia acuerdo conjunto y concepto definitivo. Continúa abierta.
</t>
    </r>
    <r>
      <rPr>
        <b/>
        <sz val="9"/>
        <color rgb="FF000000"/>
        <rFont val="Arial"/>
        <family val="2"/>
      </rPr>
      <t>15/03/2016</t>
    </r>
    <r>
      <rPr>
        <sz val="9"/>
        <color rgb="FF000000"/>
        <rFont val="Arial"/>
        <family val="2"/>
      </rPr>
      <t xml:space="preserve">: :No se evidencia acuerdo conjunto y concepto definitivo de la Oficina Asesora de Planeación como supervisor del contrato . Continúa abierta.
</t>
    </r>
    <r>
      <rPr>
        <b/>
        <sz val="9"/>
        <color rgb="FF000000"/>
        <rFont val="Arial"/>
        <family val="2"/>
      </rPr>
      <t xml:space="preserve">20/05/2016 </t>
    </r>
    <r>
      <rPr>
        <sz val="9"/>
        <color rgb="FF000000"/>
        <rFont val="Arial"/>
        <family val="2"/>
      </rPr>
      <t xml:space="preserve">. La acción registrada para este hallazgo señala la realización de capacitación en sistema de información a los usuarios del proceso con el objetivo de que en adelante sean digitalizados los documentos soportes de las operaciones y sean vinculados a los documentos fuente de las transacciones. El día viernes 13 de may de 2016    09:30 – 11:30, en el centro de documentaciòn, se ralizó una  "Capacitación en la nueva versión del sistema SIAFI". Sin embargo este hallazgo continuará en estado "Abierta-Vencida", debido a que se estará a la espera de ser incluido dentro del nuevo contrato el proveedor SIAFI.  
</t>
    </r>
    <r>
      <rPr>
        <b/>
        <sz val="9"/>
        <color rgb="FF000000"/>
        <rFont val="Arial"/>
        <family val="2"/>
      </rPr>
      <t>27/07/2016</t>
    </r>
    <r>
      <rPr>
        <sz val="9"/>
        <color rgb="FF000000"/>
        <rFont val="Arial"/>
        <family val="2"/>
      </rPr>
      <t xml:space="preserve">: No se ha realizado la digitalziación del primer documento como soporte o fuente de transacciones. Debe reformularse acción en términos operabilidad y funcionalidad para el IDEP.
</t>
    </r>
    <r>
      <rPr>
        <b/>
        <sz val="9"/>
        <color rgb="FF000000"/>
        <rFont val="Arial"/>
        <family val="2"/>
      </rPr>
      <t>04/11/2016</t>
    </r>
    <r>
      <rPr>
        <sz val="9"/>
        <color rgb="FF000000"/>
        <rFont val="Arial"/>
        <family val="2"/>
      </rPr>
      <t xml:space="preserve">: Se solicita aclaración por parte del referente técnico pero aún no se tiene clara la funcionalidad y se está solictando al proveedor del sistema sesiones de capacitación para tratar este tema.
</t>
    </r>
    <r>
      <rPr>
        <b/>
        <sz val="9"/>
        <color rgb="FF000000"/>
        <rFont val="Arial"/>
        <family val="2"/>
      </rPr>
      <t xml:space="preserve">21/04/2017: </t>
    </r>
    <r>
      <rPr>
        <sz val="9"/>
        <color rgb="FF000000"/>
        <rFont val="Arial"/>
        <family val="2"/>
      </rPr>
      <t>No presenta seguimiento por parte del líder del proceso y/o responsable</t>
    </r>
  </si>
  <si>
    <r>
      <rPr>
        <b/>
        <sz val="10"/>
        <color rgb="FF000000"/>
        <rFont val="Arial"/>
        <family val="2"/>
      </rPr>
      <t>27/01/2017</t>
    </r>
    <r>
      <rPr>
        <sz val="10"/>
        <color rgb="FF000000"/>
        <rFont val="Arial"/>
        <family val="2"/>
      </rPr>
      <t xml:space="preserve">: De acuerdo a cronograma de la acción con cierre a 31 de diciembre de 2016, se asigna estado abierta vencida. Los procedimientos en mención continuan en el estado encontrado en el hallazgo. 
</t>
    </r>
    <r>
      <rPr>
        <b/>
        <sz val="10"/>
        <color rgb="FF000000"/>
        <rFont val="Arial"/>
        <family val="2"/>
      </rPr>
      <t xml:space="preserve">
21/04/2017</t>
    </r>
    <r>
      <rPr>
        <sz val="10"/>
        <color rgb="FF000000"/>
        <rFont val="Arial"/>
        <family val="2"/>
      </rPr>
      <t>: No presenta seguimiento por parte del líder del proceso y/o responsable.  21/04/2017: No presenta seguimiento por parte del líder del proceso y/o responsable</t>
    </r>
  </si>
  <si>
    <r>
      <rPr>
        <b/>
        <sz val="10"/>
        <color rgb="FF000000"/>
        <rFont val="Arial"/>
        <family val="2"/>
      </rPr>
      <t>27/01/2017:</t>
    </r>
    <r>
      <rPr>
        <sz val="10"/>
        <color rgb="FF000000"/>
        <rFont val="Arial"/>
        <family val="2"/>
      </rPr>
      <t xml:space="preserve"> De acuerdo a cronograma de la acción con cierre a 31 de diciembre de 2016, se asigna estado abierta vencida. La caracterizacion  en mención continua en el estado encontrado en el hallazgo. 
</t>
    </r>
    <r>
      <rPr>
        <b/>
        <sz val="10"/>
        <color rgb="FF000000"/>
        <rFont val="Arial"/>
        <family val="2"/>
      </rPr>
      <t xml:space="preserve">
21/04/2017</t>
    </r>
    <r>
      <rPr>
        <sz val="10"/>
        <color rgb="FF000000"/>
        <rFont val="Arial"/>
        <family val="2"/>
      </rPr>
      <t>: No presenta seguimiento por parte del líder del proceso y/o responsable.  21/04/2017: No presenta seguimiento por parte del líder del proceso y/o responsable</t>
    </r>
  </si>
  <si>
    <r>
      <rPr>
        <b/>
        <sz val="10"/>
        <color rgb="FF000000"/>
        <rFont val="Arial"/>
        <family val="2"/>
      </rPr>
      <t>27/01/2017</t>
    </r>
    <r>
      <rPr>
        <sz val="10"/>
        <color rgb="FF000000"/>
        <rFont val="Arial"/>
        <family val="2"/>
      </rPr>
      <t xml:space="preserve">: De acuerdo a cronograma de la acción con cierre a 31 de diciembred e 2016, esta continua abierta vencida. El prd mencionado sigue con fecha de actualización 21/05/2015 en los términos del hallazgo.
</t>
    </r>
    <r>
      <rPr>
        <b/>
        <sz val="10"/>
        <color rgb="FF000000"/>
        <rFont val="Arial"/>
        <family val="2"/>
      </rPr>
      <t>21/04/2017:</t>
    </r>
    <r>
      <rPr>
        <sz val="10"/>
        <color rgb="FF000000"/>
        <rFont val="Arial"/>
        <family val="2"/>
      </rPr>
      <t xml:space="preserve"> No presenta seguimiento por parte del líder del proceso y/o responsable.  CONTINÚA ABIERTA - VENCIDA. Revisado en Maloca AulaSIG el procedimiento se encuentra sin actualizar.</t>
    </r>
  </si>
  <si>
    <r>
      <rPr>
        <b/>
        <sz val="10"/>
        <color rgb="FF000000"/>
        <rFont val="Arial"/>
        <family val="2"/>
      </rPr>
      <t>27/01/2017</t>
    </r>
    <r>
      <rPr>
        <sz val="10"/>
        <color rgb="FF000000"/>
        <rFont val="Arial"/>
        <family val="2"/>
      </rPr>
      <t xml:space="preserve">: La acción propuesta menciona: Revisar y actualizar el procedimiento PRO-GF-14-12 REVISIÓN A LOS INFORMES DE EJECUCIÓN FINANCIERA DE LOS RECURSOS ENTREGADOS EN ADMINISTRACIÓN que continua con fecha de aprobacion 21/05/2015 en Maloca AulaSIG, es decir no se ha ajustado por lo que la acción esta abierta y vencida.
</t>
    </r>
    <r>
      <rPr>
        <b/>
        <sz val="10"/>
        <color rgb="FF000000"/>
        <rFont val="Arial"/>
        <family val="2"/>
      </rPr>
      <t>21/04/2017</t>
    </r>
    <r>
      <rPr>
        <sz val="10"/>
        <color rgb="FF000000"/>
        <rFont val="Arial"/>
        <family val="2"/>
      </rPr>
      <t>: No presenta seguimiento por parte del líder del proceso y/o responsable.  CONTINÚA ABIERTA - VENCIDA. Revisado en Maloca AulaSIG el procedimiento se encuentra sin actualizar.</t>
    </r>
  </si>
  <si>
    <r>
      <rPr>
        <b/>
        <sz val="10"/>
        <color rgb="FF000000"/>
        <rFont val="Arial"/>
        <family val="2"/>
      </rPr>
      <t>27/01/2017</t>
    </r>
    <r>
      <rPr>
        <sz val="10"/>
        <color rgb="FF000000"/>
        <rFont val="Arial"/>
        <family val="2"/>
      </rPr>
      <t xml:space="preserve">: De acuerdo a cronograma de la acción con cierre a 31 de diciembre de 2016, se asigna estado abierta vencida. Los documentos  en mención continuan en el estado encontrado en el hallazgo. 
</t>
    </r>
    <r>
      <rPr>
        <b/>
        <sz val="10"/>
        <color rgb="FF000000"/>
        <rFont val="Arial"/>
        <family val="2"/>
      </rPr>
      <t>21/04/2017</t>
    </r>
    <r>
      <rPr>
        <sz val="10"/>
        <color rgb="FF000000"/>
        <rFont val="Arial"/>
        <family val="2"/>
      </rPr>
      <t>: No presenta seguimiento por parte del líder del proceso y/o responsable. CONTINÚA ABIERTA - VENCIDA. Revisado en Maloca AulaSIG el procedimiento se encuentra sin actualizar.</t>
    </r>
  </si>
  <si>
    <r>
      <rPr>
        <b/>
        <sz val="10"/>
        <color rgb="FF000000"/>
        <rFont val="Arial"/>
        <family val="2"/>
      </rPr>
      <t>27/01/2017:</t>
    </r>
    <r>
      <rPr>
        <sz val="10"/>
        <color rgb="FF000000"/>
        <rFont val="Arial"/>
        <family val="2"/>
      </rPr>
      <t xml:space="preserve"> De acuerdo a cronograma de la acción con cierre a 31 de diciembre de 2016, se asigna estado abierta vencida. Los documentos  en mención continuan en el estado encontrado en el hallazgo.
</t>
    </r>
    <r>
      <rPr>
        <b/>
        <sz val="10"/>
        <color rgb="FF000000"/>
        <rFont val="Arial"/>
        <family val="2"/>
      </rPr>
      <t xml:space="preserve">
21/04/2017</t>
    </r>
    <r>
      <rPr>
        <sz val="10"/>
        <color rgb="FF000000"/>
        <rFont val="Arial"/>
        <family val="2"/>
      </rPr>
      <t>: No presenta seguimiento por parte del líder del proceso y/o responsable. CONTINÚA ABIERTA - VENCIDA. Revisado en Maloca AulaSIG  los documentos en mención se encuentra sin actualizar.</t>
    </r>
  </si>
  <si>
    <r>
      <rPr>
        <b/>
        <sz val="10"/>
        <color rgb="FF000000"/>
        <rFont val="Arial"/>
        <family val="2"/>
      </rPr>
      <t>27/01/2017:</t>
    </r>
    <r>
      <rPr>
        <sz val="10"/>
        <color rgb="FF000000"/>
        <rFont val="Arial"/>
        <family val="2"/>
      </rPr>
      <t xml:space="preserve"> De acuerdo a cronograma de la acción con cierre a 31 de diciembre de 2016, se asigna estado abierta vencida. Los documentos  en mención continuan en el estado encontrado en el hallazgo.
</t>
    </r>
    <r>
      <rPr>
        <b/>
        <sz val="10"/>
        <color rgb="FF000000"/>
        <rFont val="Arial"/>
        <family val="2"/>
      </rPr>
      <t>21/04/2017</t>
    </r>
    <r>
      <rPr>
        <sz val="10"/>
        <color rgb="FF000000"/>
        <rFont val="Arial"/>
        <family val="2"/>
      </rPr>
      <t>: No presenta seguimiento por parte del líder del proceso y/o responsable. CONTINÚA ABIERTA - VENCIDA. Revisado en Maloca AulaSIG el procedimiento se encuentra sin actualizar.</t>
    </r>
  </si>
  <si>
    <r>
      <rPr>
        <b/>
        <sz val="10"/>
        <color rgb="FF000000"/>
        <rFont val="Arial"/>
        <family val="2"/>
      </rPr>
      <t xml:space="preserve">27/01/2017: </t>
    </r>
    <r>
      <rPr>
        <sz val="10"/>
        <color rgb="FF000000"/>
        <rFont val="Arial"/>
        <family val="2"/>
      </rPr>
      <t xml:space="preserve">De acuerdo a cronograma de la acción con cierre a 31 de diciembre de 2016, se asigna estado abierta vencida. Los documentos  en mención continuan en el estado encontrado en el hallazgo.
</t>
    </r>
    <r>
      <rPr>
        <b/>
        <sz val="10"/>
        <color rgb="FF000000"/>
        <rFont val="Arial"/>
        <family val="2"/>
      </rPr>
      <t xml:space="preserve">
21/04/2017</t>
    </r>
    <r>
      <rPr>
        <sz val="10"/>
        <color rgb="FF000000"/>
        <rFont val="Arial"/>
        <family val="2"/>
      </rPr>
      <t>: No presenta seguimiento por parte del líder del proceso y/o responsable. CONTINÚA ABIERTA - VENCIDA. Revisado en Maloca AulaSIG el procedimiento se encuentra sin actualizar.</t>
    </r>
  </si>
  <si>
    <r>
      <rPr>
        <b/>
        <sz val="10"/>
        <color rgb="FF000000"/>
        <rFont val="Arial"/>
        <family val="2"/>
      </rPr>
      <t>27/01/2017</t>
    </r>
    <r>
      <rPr>
        <sz val="10"/>
        <color rgb="FF000000"/>
        <rFont val="Arial"/>
        <family val="2"/>
      </rPr>
      <t xml:space="preserve">: Se establece que en Obligación 5 se estipulará el número de informes financieros, esta se revisará una vez iniciada la contratación de 2017, continua abierta.
</t>
    </r>
    <r>
      <rPr>
        <b/>
        <sz val="10"/>
        <color rgb="FF000000"/>
        <rFont val="Arial"/>
        <family val="2"/>
      </rPr>
      <t xml:space="preserve">21/04/2017: </t>
    </r>
    <r>
      <rPr>
        <sz val="10"/>
        <color rgb="FF000000"/>
        <rFont val="Arial"/>
        <family val="2"/>
      </rPr>
      <t>Teniendo en cuenta que a la fecha no se han suscrito convenios en los cuales se hayan entregado recursos administrados,  la Oficina de Control Interno revisará el cumplimiento de esta acción en el seguimiento del segundo trimestre.</t>
    </r>
  </si>
  <si>
    <t xml:space="preserve">Aplicativo SIAFI </t>
  </si>
  <si>
    <r>
      <rPr>
        <b/>
        <sz val="10"/>
        <color rgb="FF000000"/>
        <rFont val="Arial"/>
        <family val="2"/>
      </rPr>
      <t>27/01/2017</t>
    </r>
    <r>
      <rPr>
        <sz val="10"/>
        <color rgb="FF000000"/>
        <rFont val="Arial"/>
        <family val="2"/>
      </rPr>
      <t xml:space="preserve">: Diana Ruiz- Jefe OC
</t>
    </r>
    <r>
      <rPr>
        <b/>
        <sz val="10"/>
        <color rgb="FF000000"/>
        <rFont val="Arial"/>
        <family val="2"/>
      </rPr>
      <t xml:space="preserve">21/04/2017: </t>
    </r>
    <r>
      <rPr>
        <sz val="10"/>
        <color rgb="FF000000"/>
        <rFont val="Arial"/>
        <family val="2"/>
      </rPr>
      <t>Alix del Pilar Hurtado P.</t>
    </r>
  </si>
  <si>
    <r>
      <t xml:space="preserve">María Jazmín Gómez
</t>
    </r>
    <r>
      <rPr>
        <b/>
        <sz val="10"/>
        <color rgb="FF000000"/>
        <rFont val="Arial"/>
        <family val="2"/>
      </rPr>
      <t xml:space="preserve">
8/09/2014 </t>
    </r>
    <r>
      <rPr>
        <sz val="10"/>
        <color rgb="FF000000"/>
        <rFont val="Arial"/>
        <family val="2"/>
      </rPr>
      <t xml:space="preserve">:Diana Karina Ruiz Jefe OCI
</t>
    </r>
    <r>
      <rPr>
        <b/>
        <sz val="10"/>
        <color rgb="FF000000"/>
        <rFont val="Arial"/>
        <family val="2"/>
      </rPr>
      <t>27/02/2015:</t>
    </r>
    <r>
      <rPr>
        <sz val="10"/>
        <color rgb="FF000000"/>
        <rFont val="Arial"/>
        <family val="2"/>
      </rPr>
      <t xml:space="preserve"> Nadia Aixa Pineda Sarmiento
Contratista OCI
</t>
    </r>
    <r>
      <rPr>
        <b/>
        <sz val="10"/>
        <color rgb="FF000000"/>
        <rFont val="Arial"/>
        <family val="2"/>
      </rPr>
      <t>21/07/2015        30/09/2015</t>
    </r>
    <r>
      <rPr>
        <sz val="10"/>
        <color rgb="FF000000"/>
        <rFont val="Arial"/>
        <family val="2"/>
      </rPr>
      <t xml:space="preserve">
Ana Omaira Tarazona Profesional  OCI
</t>
    </r>
    <r>
      <rPr>
        <b/>
        <sz val="10"/>
        <color rgb="FF000000"/>
        <rFont val="Arial"/>
        <family val="2"/>
      </rPr>
      <t>25/01/2016</t>
    </r>
    <r>
      <rPr>
        <sz val="10"/>
        <color rgb="FF000000"/>
        <rFont val="Arial"/>
        <family val="2"/>
      </rPr>
      <t xml:space="preserve"> Diana Ruiz
</t>
    </r>
    <r>
      <rPr>
        <b/>
        <sz val="10"/>
        <color rgb="FF000000"/>
        <rFont val="Arial"/>
        <family val="2"/>
      </rPr>
      <t>15/03/2016</t>
    </r>
    <r>
      <rPr>
        <sz val="10"/>
        <color rgb="FF000000"/>
        <rFont val="Arial"/>
        <family val="2"/>
      </rPr>
      <t xml:space="preserve"> Diana Karina Ruiz- Jefe OCI
</t>
    </r>
    <r>
      <rPr>
        <b/>
        <sz val="10"/>
        <color rgb="FF000000"/>
        <rFont val="Arial"/>
        <family val="2"/>
      </rPr>
      <t>20/05/2016</t>
    </r>
    <r>
      <rPr>
        <sz val="10"/>
        <color rgb="FF000000"/>
        <rFont val="Arial"/>
        <family val="2"/>
      </rPr>
      <t xml:space="preserve"> Ana Omaira Tarazona Riveros Profesional  OCI
</t>
    </r>
    <r>
      <rPr>
        <b/>
        <sz val="10"/>
        <color rgb="FF000000"/>
        <rFont val="Arial"/>
        <family val="2"/>
      </rPr>
      <t>11/04/2016:</t>
    </r>
    <r>
      <rPr>
        <sz val="10"/>
        <color rgb="FF000000"/>
        <rFont val="Arial"/>
        <family val="2"/>
      </rPr>
      <t xml:space="preserve"> Nadia Aixa Pineda Sarmiento-Contratista OCI
</t>
    </r>
    <r>
      <rPr>
        <b/>
        <sz val="10"/>
        <color rgb="FF000000"/>
        <rFont val="Arial"/>
        <family val="2"/>
      </rPr>
      <t>27/01/2017</t>
    </r>
    <r>
      <rPr>
        <sz val="10"/>
        <color rgb="FF000000"/>
        <rFont val="Arial"/>
        <family val="2"/>
      </rPr>
      <t xml:space="preserve">: Diana Ruiz- Jefe OCI
</t>
    </r>
    <r>
      <rPr>
        <b/>
        <sz val="10"/>
        <color rgb="FF000000"/>
        <rFont val="Arial"/>
        <family val="2"/>
      </rPr>
      <t>21/04/2017</t>
    </r>
    <r>
      <rPr>
        <sz val="10"/>
        <color rgb="FF000000"/>
        <rFont val="Arial"/>
        <family val="2"/>
      </rPr>
      <t>: Alix del Pilar Hurtado P.</t>
    </r>
  </si>
  <si>
    <r>
      <t xml:space="preserve">María Jazmín Gómez
</t>
    </r>
    <r>
      <rPr>
        <b/>
        <sz val="10"/>
        <color rgb="FF000000"/>
        <rFont val="Arial"/>
        <family val="2"/>
      </rPr>
      <t>20/08/2014</t>
    </r>
    <r>
      <rPr>
        <sz val="10"/>
        <color rgb="FF000000"/>
        <rFont val="Arial"/>
        <family val="2"/>
      </rPr>
      <t xml:space="preserve">: Diana Karina Ruiz Jefe OCI
</t>
    </r>
    <r>
      <rPr>
        <b/>
        <sz val="10"/>
        <color rgb="FF000000"/>
        <rFont val="Arial"/>
        <family val="2"/>
      </rPr>
      <t>27/02/2015</t>
    </r>
    <r>
      <rPr>
        <sz val="10"/>
        <color rgb="FF000000"/>
        <rFont val="Arial"/>
        <family val="2"/>
      </rPr>
      <t xml:space="preserve">: Nadia Aixa Pineda Sarmiento-Contratista OCI
</t>
    </r>
    <r>
      <rPr>
        <b/>
        <sz val="10"/>
        <color rgb="FF000000"/>
        <rFont val="Arial"/>
        <family val="2"/>
      </rPr>
      <t>12/06/2015:</t>
    </r>
    <r>
      <rPr>
        <sz val="10"/>
        <color rgb="FF000000"/>
        <rFont val="Arial"/>
        <family val="2"/>
      </rPr>
      <t xml:space="preserve"> Ana Omaira Tarazona Profesional Apoyo OCI
</t>
    </r>
    <r>
      <rPr>
        <b/>
        <sz val="10"/>
        <color rgb="FF000000"/>
        <rFont val="Arial"/>
        <family val="2"/>
      </rPr>
      <t>21/07/2015</t>
    </r>
    <r>
      <rPr>
        <sz val="10"/>
        <color rgb="FF000000"/>
        <rFont val="Arial"/>
        <family val="2"/>
      </rPr>
      <t xml:space="preserve">: Ana Omaira Tarazona Profesional  OCI
</t>
    </r>
    <r>
      <rPr>
        <b/>
        <sz val="10"/>
        <color rgb="FF000000"/>
        <rFont val="Arial"/>
        <family val="2"/>
      </rPr>
      <t>30/09/2015</t>
    </r>
    <r>
      <rPr>
        <sz val="10"/>
        <color rgb="FF000000"/>
        <rFont val="Arial"/>
        <family val="2"/>
      </rPr>
      <t xml:space="preserve">: Ana Omaira Tarazona Profesional  OCI
</t>
    </r>
    <r>
      <rPr>
        <b/>
        <sz val="10"/>
        <color rgb="FF000000"/>
        <rFont val="Arial"/>
        <family val="2"/>
      </rPr>
      <t>21/01/2016</t>
    </r>
    <r>
      <rPr>
        <sz val="10"/>
        <color rgb="FF000000"/>
        <rFont val="Arial"/>
        <family val="2"/>
      </rPr>
      <t xml:space="preserve">: Ana Omaira Tarazona Profesional  OCI
</t>
    </r>
    <r>
      <rPr>
        <b/>
        <sz val="10"/>
        <color rgb="FF000000"/>
        <rFont val="Arial"/>
        <family val="2"/>
      </rPr>
      <t>15/03/2016</t>
    </r>
    <r>
      <rPr>
        <sz val="10"/>
        <color rgb="FF000000"/>
        <rFont val="Arial"/>
        <family val="2"/>
      </rPr>
      <t xml:space="preserve">: Diana Karina Ruiz- Jefe OCI
</t>
    </r>
    <r>
      <rPr>
        <b/>
        <sz val="10"/>
        <color rgb="FF000000"/>
        <rFont val="Arial"/>
        <family val="2"/>
      </rPr>
      <t xml:space="preserve">20/05/2016: </t>
    </r>
    <r>
      <rPr>
        <sz val="10"/>
        <color rgb="FF000000"/>
        <rFont val="Arial"/>
        <family val="2"/>
      </rPr>
      <t xml:space="preserve">Ana Omaira Tarazona Profesional  OCI
</t>
    </r>
    <r>
      <rPr>
        <b/>
        <sz val="10"/>
        <color rgb="FF000000"/>
        <rFont val="Arial"/>
        <family val="2"/>
      </rPr>
      <t>04/11/2016</t>
    </r>
    <r>
      <rPr>
        <sz val="10"/>
        <color rgb="FF000000"/>
        <rFont val="Arial"/>
        <family val="2"/>
      </rPr>
      <t xml:space="preserve">: Nadia Aixa Pineda Sarmiento-Contratista OCI
27/01/2017: Diana Ruiz- Jefe OCI
</t>
    </r>
    <r>
      <rPr>
        <b/>
        <sz val="10"/>
        <color rgb="FF000000"/>
        <rFont val="Arial"/>
        <family val="2"/>
      </rPr>
      <t>21/04/2017</t>
    </r>
    <r>
      <rPr>
        <sz val="10"/>
        <color rgb="FF000000"/>
        <rFont val="Arial"/>
        <family val="2"/>
      </rPr>
      <t>: Alix del Pilar Hurtado P.</t>
    </r>
  </si>
  <si>
    <r>
      <rPr>
        <b/>
        <sz val="10"/>
        <color rgb="FF000000"/>
        <rFont val="Arial"/>
        <family val="2"/>
      </rPr>
      <t xml:space="preserve">27/01/2017: </t>
    </r>
    <r>
      <rPr>
        <sz val="10"/>
        <color rgb="FF000000"/>
        <rFont val="Arial"/>
        <family val="2"/>
      </rPr>
      <t xml:space="preserve">Diana Ruiz- Jefe OCI
</t>
    </r>
    <r>
      <rPr>
        <b/>
        <sz val="10"/>
        <color rgb="FF000000"/>
        <rFont val="Arial"/>
        <family val="2"/>
      </rPr>
      <t>21/04/2017</t>
    </r>
    <r>
      <rPr>
        <sz val="10"/>
        <color rgb="FF000000"/>
        <rFont val="Arial"/>
        <family val="2"/>
      </rPr>
      <t>: Alix del Pilar Hurtado P.</t>
    </r>
  </si>
  <si>
    <r>
      <rPr>
        <b/>
        <sz val="10"/>
        <color rgb="FF000000"/>
        <rFont val="Arial"/>
        <family val="2"/>
      </rPr>
      <t>27/01/2017:</t>
    </r>
    <r>
      <rPr>
        <sz val="10"/>
        <color rgb="FF000000"/>
        <rFont val="Arial"/>
        <family val="2"/>
      </rPr>
      <t xml:space="preserve"> Diana Ruiz- Jefe OCI
</t>
    </r>
    <r>
      <rPr>
        <b/>
        <sz val="10"/>
        <color rgb="FF000000"/>
        <rFont val="Arial"/>
        <family val="2"/>
      </rPr>
      <t>21/04/2017:</t>
    </r>
    <r>
      <rPr>
        <sz val="10"/>
        <color rgb="FF000000"/>
        <rFont val="Arial"/>
        <family val="2"/>
      </rPr>
      <t xml:space="preserve"> Alix del Pilar Hurtado P.</t>
    </r>
  </si>
  <si>
    <r>
      <rPr>
        <b/>
        <sz val="10"/>
        <color rgb="FF000000"/>
        <rFont val="Arial"/>
        <family val="2"/>
      </rPr>
      <t>27/01/2017:</t>
    </r>
    <r>
      <rPr>
        <sz val="10"/>
        <color rgb="FF000000"/>
        <rFont val="Arial"/>
        <family val="2"/>
      </rPr>
      <t xml:space="preserve"> Diana Ruiz- Jefe OC
</t>
    </r>
    <r>
      <rPr>
        <b/>
        <sz val="10"/>
        <color rgb="FF000000"/>
        <rFont val="Arial"/>
        <family val="2"/>
      </rPr>
      <t xml:space="preserve">21/04/2017: </t>
    </r>
    <r>
      <rPr>
        <sz val="10"/>
        <color rgb="FF000000"/>
        <rFont val="Arial"/>
        <family val="2"/>
      </rPr>
      <t>Alix del Pilar Hurtado P.</t>
    </r>
  </si>
  <si>
    <r>
      <rPr>
        <b/>
        <sz val="10"/>
        <color rgb="FF000000"/>
        <rFont val="Arial"/>
        <family val="2"/>
      </rPr>
      <t xml:space="preserve">27/01/2017: </t>
    </r>
    <r>
      <rPr>
        <sz val="10"/>
        <color rgb="FF000000"/>
        <rFont val="Arial"/>
        <family val="2"/>
      </rPr>
      <t xml:space="preserve">Diana Ruiz- Jefe OC
</t>
    </r>
    <r>
      <rPr>
        <b/>
        <sz val="10"/>
        <color rgb="FF000000"/>
        <rFont val="Arial"/>
        <family val="2"/>
      </rPr>
      <t>21/04/2017</t>
    </r>
    <r>
      <rPr>
        <sz val="10"/>
        <color rgb="FF000000"/>
        <rFont val="Arial"/>
        <family val="2"/>
      </rPr>
      <t>: Alix del Pilar Hurtado P.</t>
    </r>
  </si>
  <si>
    <r>
      <rPr>
        <b/>
        <sz val="10"/>
        <color rgb="FF000000"/>
        <rFont val="Arial"/>
        <family val="2"/>
      </rPr>
      <t>27/01/2017:</t>
    </r>
    <r>
      <rPr>
        <sz val="10"/>
        <color rgb="FF000000"/>
        <rFont val="Arial"/>
        <family val="2"/>
      </rPr>
      <t xml:space="preserve"> Diana Ruiz- Jefe OC
</t>
    </r>
    <r>
      <rPr>
        <b/>
        <sz val="10"/>
        <color rgb="FF000000"/>
        <rFont val="Arial"/>
        <family val="2"/>
      </rPr>
      <t>21/04/2017:</t>
    </r>
    <r>
      <rPr>
        <sz val="10"/>
        <color rgb="FF000000"/>
        <rFont val="Arial"/>
        <family val="2"/>
      </rPr>
      <t xml:space="preserve"> Alix del Pilar Hurtado P.</t>
    </r>
  </si>
  <si>
    <r>
      <rPr>
        <b/>
        <sz val="10"/>
        <color rgb="FF000000"/>
        <rFont val="Arial"/>
        <family val="2"/>
      </rPr>
      <t>27/01/2017:</t>
    </r>
    <r>
      <rPr>
        <sz val="10"/>
        <color rgb="FF000000"/>
        <rFont val="Arial"/>
        <family val="2"/>
      </rPr>
      <t xml:space="preserve"> Diana Ruiz- Jefe OC
</t>
    </r>
    <r>
      <rPr>
        <b/>
        <sz val="10"/>
        <color rgb="FF000000"/>
        <rFont val="Arial"/>
        <family val="2"/>
      </rPr>
      <t>21/04/2017</t>
    </r>
    <r>
      <rPr>
        <sz val="10"/>
        <color rgb="FF000000"/>
        <rFont val="Arial"/>
        <family val="2"/>
      </rPr>
      <t>: Alix del Pilar Hurtado P.</t>
    </r>
  </si>
  <si>
    <r>
      <rPr>
        <b/>
        <sz val="10"/>
        <color rgb="FF000000"/>
        <rFont val="Arial"/>
        <family val="2"/>
      </rPr>
      <t>27/01/2017:</t>
    </r>
    <r>
      <rPr>
        <sz val="10"/>
        <color rgb="FF000000"/>
        <rFont val="Arial"/>
        <family val="2"/>
      </rPr>
      <t xml:space="preserve"> Diana Ruiz- Jefe OC
</t>
    </r>
    <r>
      <rPr>
        <b/>
        <sz val="10"/>
        <color rgb="FF000000"/>
        <rFont val="Arial"/>
        <family val="2"/>
      </rPr>
      <t xml:space="preserve">
21/04/2017</t>
    </r>
    <r>
      <rPr>
        <sz val="10"/>
        <color rgb="FF000000"/>
        <rFont val="Arial"/>
        <family val="2"/>
      </rPr>
      <t>: Alix del Pilar Hurtado P.</t>
    </r>
  </si>
  <si>
    <r>
      <rPr>
        <b/>
        <sz val="10"/>
        <rFont val="Arial"/>
        <family val="2"/>
      </rPr>
      <t>27/01/2017:</t>
    </r>
    <r>
      <rPr>
        <sz val="10"/>
        <rFont val="Arial"/>
        <family val="2"/>
      </rPr>
      <t xml:space="preserve"> Una vez revisada la ficha del Indicador “Oportunidad en la atención a solicitudes de recursos físicos”, no se ha realizado el ajuste del indicador. Continúa abierta.
</t>
    </r>
    <r>
      <rPr>
        <b/>
        <sz val="10"/>
        <rFont val="Arial"/>
        <family val="2"/>
      </rPr>
      <t xml:space="preserve">21/04/2017: </t>
    </r>
    <r>
      <rPr>
        <sz val="10"/>
        <rFont val="Arial"/>
        <family val="2"/>
      </rPr>
      <t>Revisado en Maloca el documento denominado " Indicadores de gestión IDEP con seguimiento a marzo de 2017", se evidencia que el  Indicador “</t>
    </r>
    <r>
      <rPr>
        <i/>
        <sz val="10"/>
        <rFont val="Arial"/>
        <family val="2"/>
      </rPr>
      <t>Oportunidad en la atención a solicitudes de recursos físicos</t>
    </r>
    <r>
      <rPr>
        <sz val="10"/>
        <rFont val="Arial"/>
        <family val="2"/>
      </rPr>
      <t>”, no se ha realizado el ajuste correspondiente. CONTINÚA ABIERTA. Acción vencida el 31/12/2016.</t>
    </r>
  </si>
  <si>
    <t>http://www.idep.edu.co/sites/default/files/CMI_Indicadores_Corte_31_03_2017_1.pdf</t>
  </si>
  <si>
    <r>
      <t xml:space="preserve">27/01/2017: Nadia Aixa Pineda Sarmiento-Contratista OCI
</t>
    </r>
    <r>
      <rPr>
        <b/>
        <sz val="10"/>
        <rFont val="Arial"/>
        <family val="2"/>
      </rPr>
      <t>21/04/2017:</t>
    </r>
    <r>
      <rPr>
        <sz val="10"/>
        <rFont val="Arial"/>
        <family val="2"/>
      </rPr>
      <t xml:space="preserve"> Alix del Pilar Hurtado P.</t>
    </r>
  </si>
  <si>
    <t>Mapa de riesgos por proceso IDEP con seguimiento a 31 de marzo de 2017</t>
  </si>
  <si>
    <r>
      <rPr>
        <b/>
        <sz val="10"/>
        <rFont val="Arial"/>
        <family val="2"/>
      </rPr>
      <t>27/01/2017:</t>
    </r>
    <r>
      <rPr>
        <sz val="10"/>
        <rFont val="Arial"/>
        <family val="2"/>
      </rPr>
      <t xml:space="preserve"> A la fecha, no se ha realizado la revisión y ajuste de la valoracion de la probabilidad e impacto de los riesgos del proceso Gestión de Recursos Físicos y los controles relacionados. Continúa abierta.
</t>
    </r>
    <r>
      <rPr>
        <b/>
        <sz val="10"/>
        <rFont val="Arial"/>
        <family val="2"/>
      </rPr>
      <t xml:space="preserve">21/04/2017: </t>
    </r>
    <r>
      <rPr>
        <sz val="10"/>
        <rFont val="Arial"/>
        <family val="2"/>
      </rPr>
      <t>Revisado en Maloca AulaSIG el documento</t>
    </r>
    <r>
      <rPr>
        <i/>
        <sz val="10"/>
        <rFont val="Arial"/>
        <family val="2"/>
      </rPr>
      <t xml:space="preserve"> "Mapa de riesgos por proceso IDEP con seguimiento a 31 de marzo de 2017" ,  </t>
    </r>
    <r>
      <rPr>
        <sz val="10"/>
        <rFont val="Arial"/>
        <family val="2"/>
      </rPr>
      <t>se observa que no se han realizado los ajustes a los riesgos del proceso de Gestión de Recursos Físicos y los controles relacionados. CONTINÚA ABIERTA-VENCIDA. Acción vencida el 31/12/2016</t>
    </r>
  </si>
  <si>
    <r>
      <t xml:space="preserve">27/01/2017: Nadia Aixa Pineda Sarmiento-Contratista OCI
</t>
    </r>
    <r>
      <rPr>
        <b/>
        <sz val="10"/>
        <rFont val="Arial"/>
        <family val="2"/>
      </rPr>
      <t xml:space="preserve">
21/04/2017</t>
    </r>
    <r>
      <rPr>
        <sz val="10"/>
        <rFont val="Arial"/>
        <family val="2"/>
      </rPr>
      <t>: Alix del Pilar Hurtado P.</t>
    </r>
  </si>
  <si>
    <r>
      <rPr>
        <b/>
        <sz val="10"/>
        <rFont val="Arial"/>
        <family val="2"/>
      </rPr>
      <t>27/01/2017</t>
    </r>
    <r>
      <rPr>
        <sz val="10"/>
        <rFont val="Arial"/>
        <family val="2"/>
      </rPr>
      <t xml:space="preserve">: Nadia Aixa Pineda Sarmiento-Contratista OCI
</t>
    </r>
    <r>
      <rPr>
        <b/>
        <sz val="10"/>
        <rFont val="Arial"/>
        <family val="2"/>
      </rPr>
      <t>21/04/2017</t>
    </r>
    <r>
      <rPr>
        <sz val="10"/>
        <rFont val="Arial"/>
        <family val="2"/>
      </rPr>
      <t>: Alix del Pilar Hurtado P.</t>
    </r>
  </si>
  <si>
    <r>
      <t xml:space="preserve">27/01/2017: </t>
    </r>
    <r>
      <rPr>
        <sz val="10"/>
        <rFont val="Arial"/>
        <family val="2"/>
      </rPr>
      <t>Nadia Aixa Pineda Sarmiento-Contratista OCI</t>
    </r>
    <r>
      <rPr>
        <b/>
        <sz val="10"/>
        <rFont val="Arial"/>
        <family val="2"/>
      </rPr>
      <t xml:space="preserve">
21/04/2017: </t>
    </r>
    <r>
      <rPr>
        <sz val="10"/>
        <rFont val="Arial"/>
        <family val="2"/>
      </rPr>
      <t>Alix del Pilar Hurtado P.</t>
    </r>
  </si>
  <si>
    <r>
      <t>15/10/2015: Teniendo en cuenta que esta acción se encuentra con fecha de vencimiento el 31/12/2015, la Oficina de Control Interno continuará el seguimiento y evaluación a los avances de la acción.
27/01/2016: Se verificaron los expedientes de hojas de vida de los funcionarios de carrera y se evidencia que  no se cuenta con la totalidad de este formato diligenciado.
17/03/2016: A la fecha se identifican algunos funcionarios que no han hecho entrega del formuario de la vigencia 2014, la Profesional de Talento Humano procederá a enviarles comunicado solicitando este documento.
16/05/2016: Continúa igual
04/08/2016: No se presenta seguimiento a los avances de esta acción por parte del responsable.
1/11/2016: Continúa abierta, hasta cuando se evidencie la entrega del respectivo formato en los expedientes de hoja de vida de los respectivos funcionarios.
27/01/2017: Continúa abierta, hasta cuando se evidencie la entrega del respectivo formato en los expedientes de hoja de vida de los respectivos funcionarios.</t>
    </r>
    <r>
      <rPr>
        <sz val="10"/>
        <color rgb="FF000000"/>
        <rFont val="Arial"/>
        <family val="2"/>
      </rPr>
      <t xml:space="preserve">
</t>
    </r>
    <r>
      <rPr>
        <b/>
        <sz val="10"/>
        <color rgb="FF000000"/>
        <rFont val="Arial"/>
        <family val="2"/>
      </rPr>
      <t xml:space="preserve">18/04/2017: Sin seguimiento por parte del líder del proceso y/o responsable. </t>
    </r>
    <r>
      <rPr>
        <sz val="10"/>
        <rFont val="Arial"/>
        <family val="2"/>
      </rPr>
      <t xml:space="preserve">Continúa abierta, hasta cuando se evidencie la entrega del respectivo formato en los expedientes de hoja de vida de los respectivos funcionarios </t>
    </r>
  </si>
  <si>
    <t>24/04/2017: Cuando</t>
  </si>
  <si>
    <r>
      <rPr>
        <b/>
        <sz val="10"/>
        <color rgb="FF000000"/>
        <rFont val="Arial"/>
        <family val="2"/>
      </rPr>
      <t xml:space="preserve">26/01/2017: </t>
    </r>
    <r>
      <rPr>
        <sz val="10"/>
        <color rgb="FF000000"/>
        <rFont val="Arial"/>
        <family val="2"/>
      </rPr>
      <t xml:space="preserve">Una vez revisado el seguimiento por parte del Líder del proceso, se procede a revisar el procedimiento PRO-GT-12-07 LEVANTAMIENTO INVENTARIO DE HARDWARE Y SOFTWARE v4 del 13/01/2016, sin embargo en auditoría realizada al proceso durante la vigencia de 2016, se encuentra incumplimiento en la actividad 3, que de acuerdo al seguimiento por parte del líder del proceso, hacen parte de las actividades que se incluyeron del procedimiento anteriormente eliminado, es por esta razón que Continúa abierto el hallazgo.
</t>
    </r>
    <r>
      <rPr>
        <b/>
        <sz val="10"/>
        <color rgb="FF000000"/>
        <rFont val="Arial"/>
        <family val="2"/>
      </rPr>
      <t>24/04/2017:</t>
    </r>
    <r>
      <rPr>
        <sz val="10"/>
        <color rgb="FF000000"/>
        <rFont val="Arial"/>
        <family val="2"/>
      </rPr>
      <t xml:space="preserve"> Una vez revisado el seguimiento por parte del líder del proceso, se concluye que aún la totalidad de los equipos no cuentan con las Hoajs de vida, por otra parte, se debe revisar la acción planteada con el fin de eliminar la causa raíz que generó el hallazgo, ya que actualmente el PRO-GT-12-07-Levantamiento de Inventario de Hardware y Software no incluyen actividades del Plan de Monitoreo.</t>
    </r>
  </si>
  <si>
    <r>
      <rPr>
        <b/>
        <sz val="10"/>
        <color rgb="FF000000"/>
        <rFont val="Arial"/>
        <family val="2"/>
      </rPr>
      <t xml:space="preserve">26/01/2017: </t>
    </r>
    <r>
      <rPr>
        <sz val="10"/>
        <color rgb="FF000000"/>
        <rFont val="Arial"/>
        <family val="2"/>
      </rPr>
      <t xml:space="preserve">Nadia Aixa Pineda Sarmiento-Contratista OCI
</t>
    </r>
    <r>
      <rPr>
        <b/>
        <sz val="10"/>
        <color rgb="FF000000"/>
        <rFont val="Arial"/>
        <family val="2"/>
      </rPr>
      <t xml:space="preserve">24/04/2017: </t>
    </r>
    <r>
      <rPr>
        <sz val="10"/>
        <color rgb="FF000000"/>
        <rFont val="Arial"/>
        <family val="2"/>
      </rPr>
      <t>Nadia Aixa Pineda Sarmiento-Contratista OCI</t>
    </r>
  </si>
  <si>
    <r>
      <t xml:space="preserve">
</t>
    </r>
    <r>
      <rPr>
        <b/>
        <sz val="10"/>
        <color rgb="FF000000"/>
        <rFont val="Arial"/>
        <family val="2"/>
      </rPr>
      <t>24/04/2017:</t>
    </r>
    <r>
      <rPr>
        <sz val="10"/>
        <color rgb="FF000000"/>
        <rFont val="Arial"/>
        <family val="2"/>
      </rPr>
      <t xml:space="preserve"> Esta acción se encuentra en desarrollo, los Formatos FT-GC-08-24 y FT-GC-08-44 tienen como última fecha de actualización el 11/09/2015. A la fecha estos formatos no han presentando ninguna modificación. </t>
    </r>
  </si>
  <si>
    <r>
      <t xml:space="preserve">
</t>
    </r>
    <r>
      <rPr>
        <b/>
        <sz val="10"/>
        <color rgb="FF000000"/>
        <rFont val="Arial"/>
        <family val="2"/>
      </rPr>
      <t>24/04/2017:</t>
    </r>
    <r>
      <rPr>
        <sz val="10"/>
        <color rgb="FF000000"/>
        <rFont val="Arial"/>
        <family val="2"/>
      </rPr>
      <t xml:space="preserve"> De acuerdo al seguimiento del líder del proceso, se debe proceder a la reformulación de esta acción, para lo cual tan pronto se formule una nueva acción que elimine la causa raíz que generó este hallazgo, se dará cierre condicional a la presente acción.</t>
    </r>
  </si>
  <si>
    <r>
      <rPr>
        <b/>
        <sz val="10"/>
        <color rgb="FF000000"/>
        <rFont val="Arial"/>
        <family val="2"/>
      </rPr>
      <t xml:space="preserve">
24/04/2017:</t>
    </r>
    <r>
      <rPr>
        <sz val="10"/>
        <color rgb="FF000000"/>
        <rFont val="Arial"/>
        <family val="2"/>
      </rPr>
      <t xml:space="preserve"> Revisar el análisis de la causa raíz y  la formulación de la acción con el fin de verficar si estas dan respuesta a lo que generó el hallazgo, sino se recomienda reformular los ítems anteriormente descritos..</t>
    </r>
  </si>
  <si>
    <r>
      <t xml:space="preserve">
24/04/2017: </t>
    </r>
    <r>
      <rPr>
        <sz val="10"/>
        <color rgb="FF000000"/>
        <rFont val="Arial"/>
        <family val="2"/>
      </rPr>
      <t>Revisar el análisis de la causa raíz y  la formulación de la acción con el fin de verficar si estas dan respuesta a lo que generó el hallazgo, sino se recomienda reformular los ítems anteriormente descritos..</t>
    </r>
  </si>
  <si>
    <r>
      <t xml:space="preserve">
</t>
    </r>
    <r>
      <rPr>
        <b/>
        <sz val="10"/>
        <color rgb="FF000000"/>
        <rFont val="Arial"/>
        <family val="2"/>
      </rPr>
      <t>24/04/2017:</t>
    </r>
    <r>
      <rPr>
        <sz val="10"/>
        <color rgb="FF000000"/>
        <rFont val="Arial"/>
        <family val="2"/>
      </rPr>
      <t xml:space="preserve"> Nadia Aixa Pineda Sarmiento-Contratista OCI</t>
    </r>
  </si>
  <si>
    <r>
      <t xml:space="preserve">
</t>
    </r>
    <r>
      <rPr>
        <b/>
        <sz val="10"/>
        <color rgb="FF000000"/>
        <rFont val="Arial"/>
        <family val="2"/>
      </rPr>
      <t xml:space="preserve">24/04/2017: </t>
    </r>
    <r>
      <rPr>
        <sz val="10"/>
        <color rgb="FF000000"/>
        <rFont val="Arial"/>
        <family val="2"/>
      </rPr>
      <t>Nadia Aixa Pineda Sarmiento-Contratista OCI</t>
    </r>
  </si>
  <si>
    <r>
      <t xml:space="preserve">
</t>
    </r>
    <r>
      <rPr>
        <b/>
        <sz val="10"/>
        <color rgb="FF000000"/>
        <rFont val="Arial"/>
        <family val="2"/>
      </rPr>
      <t>24/04/2017</t>
    </r>
    <r>
      <rPr>
        <sz val="10"/>
        <color rgb="FF000000"/>
        <rFont val="Arial"/>
        <family val="2"/>
      </rPr>
      <t>: Nadia Aixa Pineda Sarmiento-Contratista OCI</t>
    </r>
  </si>
  <si>
    <r>
      <rPr>
        <b/>
        <sz val="10"/>
        <color rgb="FF000000"/>
        <rFont val="Arial"/>
        <family val="2"/>
      </rPr>
      <t>24/04/2017:</t>
    </r>
    <r>
      <rPr>
        <sz val="10"/>
        <color rgb="FF000000"/>
        <rFont val="Arial"/>
        <family val="2"/>
      </rPr>
      <t xml:space="preserve"> Revisar el análisis de la causa raíz y  la formulación de la acción con el fin de verficar si estas dan respuesta a lo que generó el hallazgo, sino se recomienda reformular los ítems anteriormente descritos..</t>
    </r>
  </si>
  <si>
    <r>
      <rPr>
        <b/>
        <sz val="10"/>
        <color rgb="FF000000"/>
        <rFont val="Arial"/>
        <family val="2"/>
      </rPr>
      <t>24/04/2017:</t>
    </r>
    <r>
      <rPr>
        <sz val="10"/>
        <color rgb="FF000000"/>
        <rFont val="Arial"/>
        <family val="2"/>
      </rPr>
      <t xml:space="preserve"> Revisar el análisis de la causa raíz y  la formulación de la acción con el fin de verficar si estas dan respuesta a lo que generó el hallazgo, sino se recomienda reformular los ítems anteriormente descritos.</t>
    </r>
  </si>
  <si>
    <r>
      <rPr>
        <b/>
        <sz val="10"/>
        <color rgb="FF000000"/>
        <rFont val="Arial"/>
        <family val="2"/>
      </rPr>
      <t xml:space="preserve">24/04/2017: </t>
    </r>
    <r>
      <rPr>
        <sz val="10"/>
        <color rgb="FF000000"/>
        <rFont val="Arial"/>
        <family val="2"/>
      </rPr>
      <t>Revisar el análisis de la causa raíz y  la formulación de la acción con el fin de verficar si estas dan respuesta a lo que generó el hallazgo, sino se recomienda reformular los ítems anteriormente descritos.</t>
    </r>
  </si>
  <si>
    <r>
      <rPr>
        <b/>
        <sz val="10"/>
        <color rgb="FF000000"/>
        <rFont val="Arial"/>
        <family val="2"/>
      </rPr>
      <t>24/04/2017</t>
    </r>
    <r>
      <rPr>
        <sz val="10"/>
        <color rgb="FF000000"/>
        <rFont val="Arial"/>
        <family val="2"/>
      </rPr>
      <t>: Revisar el análisis de la causa raíz y  la formulación de la acción con el fin de verficar si estas dan respuesta a lo que generó el hallazgo, sino se recomienda reformular los ítems anteriormente descritos..</t>
    </r>
  </si>
  <si>
    <r>
      <rPr>
        <b/>
        <sz val="10"/>
        <color rgb="FF000000"/>
        <rFont val="Arial"/>
        <family val="2"/>
      </rPr>
      <t>24/04/2017</t>
    </r>
    <r>
      <rPr>
        <sz val="10"/>
        <color rgb="FF000000"/>
        <rFont val="Arial"/>
        <family val="2"/>
      </rPr>
      <t>: Nadia Aixa Pineda Sarmiento-Contratista OCI</t>
    </r>
  </si>
  <si>
    <r>
      <rPr>
        <b/>
        <sz val="10"/>
        <color rgb="FF000000"/>
        <rFont val="Arial"/>
        <family val="2"/>
      </rPr>
      <t xml:space="preserve">24/04/2017: </t>
    </r>
    <r>
      <rPr>
        <sz val="10"/>
        <color rgb="FF000000"/>
        <rFont val="Arial"/>
        <family val="2"/>
      </rPr>
      <t>Nadia Aixa Pineda Sarmiento-Contratista OCI</t>
    </r>
  </si>
  <si>
    <r>
      <rPr>
        <b/>
        <sz val="10"/>
        <color rgb="FF000000"/>
        <rFont val="Arial"/>
        <family val="2"/>
      </rPr>
      <t>24/04/2017:</t>
    </r>
    <r>
      <rPr>
        <sz val="10"/>
        <color rgb="FF000000"/>
        <rFont val="Arial"/>
        <family val="2"/>
      </rPr>
      <t xml:space="preserve"> Nadia Aixa Pineda Sarmiento-Contratista OCI</t>
    </r>
  </si>
  <si>
    <r>
      <rPr>
        <b/>
        <sz val="10"/>
        <color rgb="FF000000"/>
        <rFont val="Arial"/>
        <family val="2"/>
      </rPr>
      <t xml:space="preserve">24/04/2017: </t>
    </r>
    <r>
      <rPr>
        <sz val="10"/>
        <color rgb="FF000000"/>
        <rFont val="Arial"/>
        <family val="2"/>
      </rPr>
      <t>En Acta de Comité No. 2-2016 se realiza una revisión de la Resolución 159 de 2009 y su posible unificación con el Comité GEL, se allega como evidencia el borrador de resolución que permite la integración de ambos comités. Sin embargo se recomienda revisar si solo esta acción elimina la causa raíz que generó el presente hallazgo. Continúa abierta.</t>
    </r>
  </si>
  <si>
    <t>No se está dando cumplimiento a la periodicidad del Comité Directivo de Sistemas, Informática y de seguridad de la información, de acuerdo a la Resolución 159 de 2009 en donde se establece "El comité Directivo de Sistemas, Informática y de seguridad de la información sesionará mínimo una vez cada tres meses con al menos 4 de sus miembros".</t>
  </si>
  <si>
    <r>
      <rPr>
        <b/>
        <sz val="10"/>
        <rFont val="Arial"/>
        <family val="2"/>
      </rPr>
      <t>07/04/2017</t>
    </r>
    <r>
      <rPr>
        <sz val="10"/>
        <rFont val="Arial"/>
        <family val="2"/>
      </rPr>
      <t xml:space="preserve"> Como responsable del Area de Servicos Generales se creo el formato descrito en este hallazgo, pero le corresponde al Iider del Proceso de Contratación solicitar la inclusión dentro de la política de operación.
Dentro de los conceptos de supervisión de los contratos a mi cargo se esta describiendo las obligaciones de cada contrato, se puede evidenciar en los expedientes contractuales.</t>
    </r>
  </si>
  <si>
    <r>
      <rPr>
        <b/>
        <sz val="10"/>
        <color rgb="FF000000"/>
        <rFont val="Arial"/>
        <family val="2"/>
      </rPr>
      <t>07/04/2017</t>
    </r>
    <r>
      <rPr>
        <sz val="10"/>
        <color rgb="FF000000"/>
        <rFont val="Arial"/>
        <family val="2"/>
      </rPr>
      <t xml:space="preserve">
Para el seguimiento del último trimestre de la vigencia 2016, se crearon indicadores que reportan el seguimiento del proceso estudios:
- Cantidad de estudios realizados en Escuela Currículo y Pedagogía, Educación y Políticas Públicas y Cualificación Docente del Componente 1
-Cantidad de estudios realizados en Escuela Currículo y Pedagogía, Educación y Políticas Públicas y Cualificación Docente del Componente 2: Cualificación
-Cantidad de estudios realizados del componente 1 Seguimiento a la política educativa distrital en los contextos escolares.</t>
    </r>
  </si>
  <si>
    <t>HV indicadores del proceso de Estudios
HV indicador del proceso de Dirección y Planeación</t>
  </si>
  <si>
    <t>HV indicadores del proceso de Diseños
HV indicador del proceso de Dirección y Planeación</t>
  </si>
  <si>
    <t>HV indicadores del proceso de Estrategias
HV indicador del proceso de Dirección y Planeación</t>
  </si>
  <si>
    <r>
      <t xml:space="preserve">24/04/2017: </t>
    </r>
    <r>
      <rPr>
        <sz val="10"/>
        <color rgb="FF000000"/>
        <rFont val="Arial"/>
        <family val="2"/>
      </rPr>
      <t>Se verifica la creación de las 3 las Hojas de Vida de los indicadores del proceso de Estudios, de acuerdo a la acción generada. Se revisa HV del Indicador del proceso de Dirección y Planeación con el fin de validar el cruce de las dos fuentes, se realizan observaciones que deberá ser corregidas.</t>
    </r>
  </si>
  <si>
    <r>
      <t xml:space="preserve">24/04/2017: </t>
    </r>
    <r>
      <rPr>
        <sz val="10"/>
        <color rgb="FF000000"/>
        <rFont val="Arial"/>
        <family val="2"/>
      </rPr>
      <t>Se verifica la creación de las 2 las Hojas de Vida de los indicadores del proceso de Diseños, de acuerdo a la acción generada. Se revisa HV del Indicador del proceso de Dirección y Planeación con el fin de validar el cruce de las dos fuentes, se realizan observaciones que deberá ser corregidas.</t>
    </r>
  </si>
  <si>
    <r>
      <t xml:space="preserve">24/04/2017: </t>
    </r>
    <r>
      <rPr>
        <sz val="10"/>
        <color rgb="FF000000"/>
        <rFont val="Arial"/>
        <family val="2"/>
      </rPr>
      <t>Se verifica la creación de la Hoja de Vida del indicador del proceso de Estrategias, de acuerdo a la acción generada. Se revisa HV del Indicador del proceso de Dirección y Planeación con el fin de validar el cruce de las dos fuentes, se realizan observaciones que deberá ser corregidas.</t>
    </r>
  </si>
  <si>
    <r>
      <rPr>
        <b/>
        <sz val="10"/>
        <rFont val="Arial"/>
        <family val="2"/>
      </rPr>
      <t xml:space="preserve">02/12/2015: </t>
    </r>
    <r>
      <rPr>
        <sz val="10"/>
        <rFont val="Arial"/>
        <family val="2"/>
      </rPr>
      <t xml:space="preserve">Se encuentra en desarrollo el Paln Anual de Inventarios vigencia 2015.
</t>
    </r>
    <r>
      <rPr>
        <b/>
        <sz val="10"/>
        <rFont val="Arial"/>
        <family val="2"/>
      </rPr>
      <t xml:space="preserve">21/01/2016: </t>
    </r>
    <r>
      <rPr>
        <sz val="10"/>
        <rFont val="Arial"/>
        <family val="2"/>
      </rPr>
      <t xml:space="preserve">Continúa en desarrollo el Plan Anual de Inventarios, la profesional de Inventarios  informa que el Acta de Comité de inventarios No. 4, de fecha 18/12/2015, se encuentra en borrador  y que en la misma se acordó finalizar entre los meses de enero y febrero de 2016.
</t>
    </r>
    <r>
      <rPr>
        <b/>
        <sz val="10"/>
        <rFont val="Arial"/>
        <family val="2"/>
      </rPr>
      <t>15/03/2016</t>
    </r>
    <r>
      <rPr>
        <sz val="10"/>
        <rFont val="Arial"/>
        <family val="2"/>
      </rPr>
      <t xml:space="preserve">: Con corte a 29/02/2016, esta acción se viene desarrollando conforme a plan y de acuerdo a lo trnasmitido finalizará cuando se ejecute la última actividad asociada a bajas que quedó incluida en plan. Continúa abierta.
</t>
    </r>
    <r>
      <rPr>
        <b/>
        <sz val="10"/>
        <rFont val="Arial"/>
        <family val="2"/>
      </rPr>
      <t xml:space="preserve">20/05/2016: </t>
    </r>
    <r>
      <rPr>
        <sz val="10"/>
        <rFont val="Arial"/>
        <family val="2"/>
      </rPr>
      <t xml:space="preserve">Teniendo en cuenta el reporte por parte de la Profesional encargada de Servicios Generales y la revisión de los soportes correspondientes, se reporta que cuenta con 19 actividades programadas en el Plan de Inventarios aprobado en octubre de 2015, se ha dado cumplimiento  a 12 actividades completas que equivalen a un 63.16% . Se preparan los conceptos para elaborar los proyectos de resolución de bajas, en consecuencia, continúa abierta.
</t>
    </r>
    <r>
      <rPr>
        <b/>
        <sz val="10"/>
        <rFont val="Arial"/>
        <family val="2"/>
      </rPr>
      <t>04/08/2016:</t>
    </r>
    <r>
      <rPr>
        <sz val="10"/>
        <rFont val="Arial"/>
        <family val="2"/>
      </rPr>
      <t xml:space="preserve"> Continúa igual, no se presentó seguimiento a los avances realizados en esta acción.
</t>
    </r>
    <r>
      <rPr>
        <b/>
        <sz val="10"/>
        <rFont val="Arial"/>
        <family val="2"/>
      </rPr>
      <t>03/11/2016:</t>
    </r>
    <r>
      <rPr>
        <sz val="10"/>
        <rFont val="Arial"/>
        <family val="2"/>
      </rPr>
      <t xml:space="preserve"> No es necesario
</t>
    </r>
    <r>
      <rPr>
        <b/>
        <sz val="10"/>
        <rFont val="Arial"/>
        <family val="2"/>
      </rPr>
      <t>03/11/2016:</t>
    </r>
    <r>
      <rPr>
        <sz val="10"/>
        <rFont val="Arial"/>
        <family val="2"/>
      </rPr>
      <t xml:space="preserve"> Si bien dentro del seguimiento del líder del proceso se relacionan las dos Resoluciones de baja  No. 149 del 30 de Septiembre de 2016 "Por la cual se autoriza dar de baja un (1) software y setenta y ocho (78) licencias clasificados como obsoletos y que se encuentran en los inventarios del IDEP". y 150 del 30 de Septiembre de 2016 "Por la cual se autoriza y se formaliza la baja definitiva de los bienes que se transfirieron en la vigencia 2003 a la Secretaría de Educacion del Distrito y que se encuentran registrados en los inventarios del IDEP", no existe evidencia del Acta de Comité de Inventarios con la actualización del Plan Anual de Inventarios Definitivo con su respectivo Informe Final.
</t>
    </r>
    <r>
      <rPr>
        <b/>
        <sz val="10"/>
        <rFont val="Arial"/>
        <family val="2"/>
      </rPr>
      <t>27/01/2017:</t>
    </r>
    <r>
      <rPr>
        <sz val="10"/>
        <rFont val="Arial"/>
        <family val="2"/>
      </rPr>
      <t xml:space="preserve"> Se evidencia Acta de Comité de Inventarios #3 de 2016, donde se presenta y se aprueba por parte de los miembros del comité el Plan de Inventarios para la vigencia 2016, sin embargo tal como lo plantea la acción, se finaliza con el Informe Final de inventarios y la presentación del Inventario definitivo, por esta razón continúa abierta la acción.
</t>
    </r>
    <r>
      <rPr>
        <b/>
        <sz val="10"/>
        <rFont val="Arial"/>
        <family val="2"/>
      </rPr>
      <t>21/04/2017:</t>
    </r>
    <r>
      <rPr>
        <sz val="10"/>
        <rFont val="Arial"/>
        <family val="2"/>
      </rPr>
      <t xml:space="preserve"> No presenta avance</t>
    </r>
  </si>
  <si>
    <r>
      <rPr>
        <b/>
        <sz val="10"/>
        <color rgb="FF000000"/>
        <rFont val="Arial"/>
        <family val="2"/>
      </rPr>
      <t>25/01/2017:</t>
    </r>
    <r>
      <rPr>
        <sz val="10"/>
        <color rgb="FF000000"/>
        <rFont val="Arial"/>
        <family val="2"/>
      </rPr>
      <t xml:space="preserve"> Nadia Aixa Pineda Sarmiento-Contratista OCI
</t>
    </r>
    <r>
      <rPr>
        <b/>
        <sz val="10"/>
        <color rgb="FF000000"/>
        <rFont val="Arial"/>
        <family val="2"/>
      </rPr>
      <t>19/04/2017</t>
    </r>
    <r>
      <rPr>
        <sz val="10"/>
        <color rgb="FF000000"/>
        <rFont val="Arial"/>
        <family val="2"/>
      </rPr>
      <t>: Nadia Aixa Pineda Sarmiento-Contratista OCI</t>
    </r>
  </si>
  <si>
    <r>
      <rPr>
        <b/>
        <sz val="10"/>
        <color rgb="FF000000"/>
        <rFont val="Arial"/>
        <family val="2"/>
      </rPr>
      <t>26/01/2017</t>
    </r>
    <r>
      <rPr>
        <sz val="10"/>
        <color rgb="FF000000"/>
        <rFont val="Arial"/>
        <family val="2"/>
      </rPr>
      <t xml:space="preserve">: Nadia Aixa Pineda Sarmiento-Contratista OCI
</t>
    </r>
    <r>
      <rPr>
        <b/>
        <sz val="10"/>
        <color rgb="FF000000"/>
        <rFont val="Arial"/>
        <family val="2"/>
      </rPr>
      <t xml:space="preserve">19/04/2017: </t>
    </r>
    <r>
      <rPr>
        <sz val="10"/>
        <color rgb="FF000000"/>
        <rFont val="Arial"/>
        <family val="2"/>
      </rPr>
      <t>Nadia Aixa Pineda Sarmiento-Contratista OCI</t>
    </r>
  </si>
  <si>
    <r>
      <rPr>
        <b/>
        <sz val="10"/>
        <color rgb="FF000000"/>
        <rFont val="Arial"/>
        <family val="2"/>
      </rPr>
      <t>25/01/2017:</t>
    </r>
    <r>
      <rPr>
        <sz val="10"/>
        <color rgb="FF000000"/>
        <rFont val="Arial"/>
        <family val="2"/>
      </rPr>
      <t xml:space="preserve"> Nadia Aixa Pineda Sarmiento-Contratista OCI
</t>
    </r>
    <r>
      <rPr>
        <b/>
        <sz val="10"/>
        <color rgb="FF000000"/>
        <rFont val="Arial"/>
        <family val="2"/>
      </rPr>
      <t xml:space="preserve">19/04/2017: </t>
    </r>
    <r>
      <rPr>
        <sz val="10"/>
        <color rgb="FF000000"/>
        <rFont val="Arial"/>
        <family val="2"/>
      </rPr>
      <t>Nadia Aixa Pineda Sarmiento-Contratista OCI</t>
    </r>
  </si>
  <si>
    <r>
      <rPr>
        <b/>
        <sz val="10"/>
        <color rgb="FF000000"/>
        <rFont val="Arial"/>
        <family val="2"/>
      </rPr>
      <t xml:space="preserve">25/01/2017: </t>
    </r>
    <r>
      <rPr>
        <sz val="10"/>
        <color rgb="FF000000"/>
        <rFont val="Arial"/>
        <family val="2"/>
      </rPr>
      <t xml:space="preserve">Nadia Aixa Pineda Sarmiento-Contratista OCI
</t>
    </r>
    <r>
      <rPr>
        <b/>
        <sz val="10"/>
        <color rgb="FF000000"/>
        <rFont val="Arial"/>
        <family val="2"/>
      </rPr>
      <t xml:space="preserve">
19/04/2017:</t>
    </r>
    <r>
      <rPr>
        <sz val="10"/>
        <color rgb="FF000000"/>
        <rFont val="Arial"/>
        <family val="2"/>
      </rPr>
      <t xml:space="preserve"> Nadia Aixa Pineda Sarmiento-Contratista OCI</t>
    </r>
  </si>
  <si>
    <r>
      <rPr>
        <b/>
        <sz val="10"/>
        <color rgb="FF000000"/>
        <rFont val="Calibri"/>
        <family val="2"/>
      </rPr>
      <t xml:space="preserve">24/04/2017: </t>
    </r>
    <r>
      <rPr>
        <sz val="10"/>
        <color rgb="FF000000"/>
        <rFont val="Calibri"/>
        <family val="2"/>
      </rPr>
      <t>Nadia Aixa Pineda Sarmiento-Contratista OCI</t>
    </r>
  </si>
  <si>
    <t>ÚLTIMA FECHA DE ACTUALIZACIÓN
24 DE ABRIL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</si>
</sst>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d&quot; de &quot;mmmm\ yyyy"/>
    <numFmt numFmtId="165" formatCode="_(* #,##0_);_(* \(#,##0\);_(* &quot;-&quot;??_);_(@_)"/>
    <numFmt numFmtId="166" formatCode="d/m/yyyy"/>
    <numFmt numFmtId="167" formatCode="d/mm/yyyy"/>
    <numFmt numFmtId="168" formatCode="dd&quot; de &quot;mmmm&quot; de &quot;yyyy"/>
    <numFmt numFmtId="173" formatCode="0.0000"/>
  </numFmts>
  <fonts count="136" x14ac:knownFonts="1">
    <font>
      <sz val="11"/>
      <color rgb="FF000000"/>
      <name val="Calibri"/>
    </font>
    <font>
      <sz val="18"/>
      <color rgb="FF000000"/>
      <name val="Calibri"/>
      <family val="2"/>
    </font>
    <font>
      <b/>
      <sz val="10"/>
      <color rgb="FF000000"/>
      <name val="Calibri"/>
      <family val="2"/>
    </font>
    <font>
      <b/>
      <sz val="8"/>
      <color rgb="FF000000"/>
      <name val="Arial"/>
      <family val="2"/>
    </font>
    <font>
      <sz val="8"/>
      <color rgb="FF000000"/>
      <name val="Arial"/>
      <family val="2"/>
    </font>
    <font>
      <sz val="12"/>
      <name val="Arial"/>
      <family val="2"/>
    </font>
    <font>
      <sz val="11"/>
      <name val="Calibri"/>
      <family val="2"/>
    </font>
    <font>
      <b/>
      <sz val="25"/>
      <name val="Arial"/>
      <family val="2"/>
    </font>
    <font>
      <sz val="16"/>
      <name val="Arial"/>
      <family val="2"/>
    </font>
    <font>
      <b/>
      <sz val="8"/>
      <color rgb="FFFFFFFF"/>
      <name val="Arial Black"/>
      <family val="2"/>
    </font>
    <font>
      <b/>
      <sz val="18"/>
      <color rgb="FF3366FF"/>
      <name val="Calibri"/>
      <family val="2"/>
    </font>
    <font>
      <sz val="18"/>
      <name val="Arial"/>
      <family val="2"/>
    </font>
    <font>
      <b/>
      <sz val="12"/>
      <name val="Arial"/>
      <family val="2"/>
    </font>
    <font>
      <sz val="9"/>
      <name val="Arial"/>
      <family val="2"/>
    </font>
    <font>
      <b/>
      <sz val="18"/>
      <color rgb="FF000000"/>
      <name val="Aharoni"/>
      <charset val="177"/>
    </font>
    <font>
      <b/>
      <sz val="16"/>
      <color rgb="FFFFFFFF"/>
      <name val="Arial"/>
      <family val="2"/>
    </font>
    <font>
      <b/>
      <sz val="14"/>
      <color rgb="FF000000"/>
      <name val="Arial"/>
      <family val="2"/>
    </font>
    <font>
      <b/>
      <sz val="12"/>
      <color rgb="FF000000"/>
      <name val="Arial"/>
      <family val="2"/>
    </font>
    <font>
      <b/>
      <sz val="13"/>
      <color rgb="FF000000"/>
      <name val="Arial"/>
      <family val="2"/>
    </font>
    <font>
      <b/>
      <sz val="19"/>
      <color rgb="FF000000"/>
      <name val="Arial"/>
      <family val="2"/>
    </font>
    <font>
      <b/>
      <sz val="14"/>
      <color rgb="FFFFFFFF"/>
      <name val="Arial"/>
      <family val="2"/>
    </font>
    <font>
      <b/>
      <u/>
      <sz val="13"/>
      <color rgb="FF0000FF"/>
      <name val="Arial"/>
      <family val="2"/>
    </font>
    <font>
      <sz val="12"/>
      <color rgb="FF000000"/>
      <name val="Arial"/>
      <family val="2"/>
    </font>
    <font>
      <u/>
      <sz val="13"/>
      <color rgb="FF0000FF"/>
      <name val="Arial"/>
      <family val="2"/>
    </font>
    <font>
      <b/>
      <sz val="16"/>
      <color rgb="FF003366"/>
      <name val="Arial"/>
      <family val="2"/>
    </font>
    <font>
      <sz val="11"/>
      <color rgb="FFFF0000"/>
      <name val="Arial"/>
      <family val="2"/>
    </font>
    <font>
      <b/>
      <sz val="15"/>
      <color rgb="FFFFFFFF"/>
      <name val="Arial Black"/>
      <family val="2"/>
    </font>
    <font>
      <b/>
      <sz val="16"/>
      <color rgb="FFFFFFFF"/>
      <name val="Arial Black"/>
      <family val="2"/>
    </font>
    <font>
      <sz val="10"/>
      <name val="Arial"/>
      <family val="2"/>
    </font>
    <font>
      <b/>
      <sz val="13"/>
      <color rgb="FFFFFFFF"/>
      <name val="Arial"/>
      <family val="2"/>
    </font>
    <font>
      <b/>
      <sz val="11"/>
      <color rgb="FF000000"/>
      <name val="Arial"/>
      <family val="2"/>
    </font>
    <font>
      <b/>
      <sz val="15"/>
      <color rgb="FF000000"/>
      <name val="Arial"/>
      <family val="2"/>
    </font>
    <font>
      <b/>
      <sz val="12"/>
      <color rgb="FFFFFFFF"/>
      <name val="Arial"/>
      <family val="2"/>
    </font>
    <font>
      <b/>
      <sz val="11"/>
      <name val="Arial"/>
      <family val="2"/>
    </font>
    <font>
      <b/>
      <sz val="16"/>
      <name val="Arial"/>
      <family val="2"/>
    </font>
    <font>
      <b/>
      <u/>
      <sz val="15"/>
      <color rgb="FF0000FF"/>
      <name val="Arial"/>
      <family val="2"/>
    </font>
    <font>
      <b/>
      <sz val="15"/>
      <color rgb="FFFF0000"/>
      <name val="Arial"/>
      <family val="2"/>
    </font>
    <font>
      <b/>
      <sz val="12"/>
      <color rgb="FFFF0000"/>
      <name val="Arial"/>
      <family val="2"/>
    </font>
    <font>
      <sz val="9"/>
      <color rgb="FFFF0000"/>
      <name val="Arial"/>
      <family val="2"/>
    </font>
    <font>
      <sz val="11"/>
      <name val="Arial"/>
      <family val="2"/>
    </font>
    <font>
      <b/>
      <u/>
      <sz val="15"/>
      <color rgb="FF0000FF"/>
      <name val="Arial"/>
      <family val="2"/>
    </font>
    <font>
      <b/>
      <sz val="18"/>
      <name val="Aharoni"/>
      <charset val="177"/>
    </font>
    <font>
      <b/>
      <sz val="18"/>
      <color rgb="FFFFFFFF"/>
      <name val="Aharoni"/>
      <charset val="177"/>
    </font>
    <font>
      <b/>
      <sz val="18"/>
      <color rgb="FF000000"/>
      <name val="Arial"/>
      <family val="2"/>
    </font>
    <font>
      <sz val="11"/>
      <name val="Calibri"/>
      <family val="2"/>
    </font>
    <font>
      <sz val="10"/>
      <color rgb="FF000000"/>
      <name val="Arial"/>
      <family val="2"/>
    </font>
    <font>
      <b/>
      <sz val="10"/>
      <color rgb="FF000000"/>
      <name val="Arial"/>
      <family val="2"/>
    </font>
    <font>
      <sz val="10"/>
      <name val="Calibri"/>
      <family val="2"/>
    </font>
    <font>
      <u/>
      <sz val="10"/>
      <color rgb="FF000000"/>
      <name val="Arial"/>
      <family val="2"/>
    </font>
    <font>
      <sz val="9"/>
      <color rgb="FF000000"/>
      <name val="Arial"/>
      <family val="2"/>
    </font>
    <font>
      <sz val="10"/>
      <color rgb="FF000000"/>
      <name val="Calibri"/>
      <family val="2"/>
    </font>
    <font>
      <sz val="10"/>
      <color rgb="FF000000"/>
      <name val="Arial Narrow"/>
      <family val="2"/>
    </font>
    <font>
      <u/>
      <sz val="12"/>
      <color rgb="FF0000FF"/>
      <name val="Arial"/>
      <family val="2"/>
    </font>
    <font>
      <b/>
      <sz val="18"/>
      <name val="Arial"/>
      <family val="2"/>
    </font>
    <font>
      <sz val="11"/>
      <color rgb="FFFFFFFF"/>
      <name val="Calibri"/>
      <family val="2"/>
    </font>
    <font>
      <b/>
      <sz val="16"/>
      <color rgb="FF000000"/>
      <name val="Arial"/>
      <family val="2"/>
    </font>
    <font>
      <sz val="16"/>
      <color rgb="FF000000"/>
      <name val="Arial"/>
      <family val="2"/>
    </font>
    <font>
      <sz val="11"/>
      <color rgb="FF000000"/>
      <name val="Arial"/>
      <family val="2"/>
    </font>
    <font>
      <u/>
      <sz val="10"/>
      <color rgb="FF0000FF"/>
      <name val="Arial"/>
      <family val="2"/>
    </font>
    <font>
      <u/>
      <sz val="10"/>
      <color rgb="FF000000"/>
      <name val="Arial"/>
      <family val="2"/>
    </font>
    <font>
      <u/>
      <sz val="7"/>
      <color rgb="FF000000"/>
      <name val="Arial"/>
      <family val="2"/>
    </font>
    <font>
      <u/>
      <sz val="7"/>
      <color rgb="FF0000FF"/>
      <name val="Arial"/>
      <family val="2"/>
    </font>
    <font>
      <u/>
      <sz val="10"/>
      <color rgb="FF0000FF"/>
      <name val="Arial"/>
      <family val="2"/>
    </font>
    <font>
      <sz val="10"/>
      <color rgb="FFFF0000"/>
      <name val="Arial"/>
      <family val="2"/>
    </font>
    <font>
      <sz val="10"/>
      <color rgb="FF00B050"/>
      <name val="Arial"/>
      <family val="2"/>
    </font>
    <font>
      <b/>
      <u/>
      <sz val="14"/>
      <color rgb="FFFFFFFF"/>
      <name val="Arial"/>
      <family val="2"/>
    </font>
    <font>
      <b/>
      <u/>
      <sz val="16"/>
      <color rgb="FF33CCCC"/>
      <name val="Arial"/>
      <family val="2"/>
    </font>
    <font>
      <sz val="14"/>
      <name val="Arial"/>
      <family val="2"/>
    </font>
    <font>
      <b/>
      <u/>
      <sz val="16"/>
      <color rgb="FF33CCCC"/>
      <name val="Arial"/>
      <family val="2"/>
    </font>
    <font>
      <u/>
      <sz val="10"/>
      <color rgb="FF0563C1"/>
      <name val="Calibri"/>
      <family val="2"/>
    </font>
    <font>
      <u/>
      <sz val="10"/>
      <color rgb="FF0563C1"/>
      <name val="Calibri"/>
      <family val="2"/>
    </font>
    <font>
      <u/>
      <sz val="10"/>
      <color rgb="FF000000"/>
      <name val="Arial"/>
      <family val="2"/>
    </font>
    <font>
      <u/>
      <sz val="10"/>
      <color rgb="FF0563C1"/>
      <name val="Calibri"/>
      <family val="2"/>
    </font>
    <font>
      <b/>
      <sz val="11"/>
      <color rgb="FF000000"/>
      <name val="Calibri"/>
      <family val="2"/>
    </font>
    <font>
      <b/>
      <u/>
      <sz val="16"/>
      <color rgb="FF33CCCC"/>
      <name val="Arial"/>
      <family val="2"/>
    </font>
    <font>
      <b/>
      <sz val="18"/>
      <color rgb="FFFFFFFF"/>
      <name val="Arial"/>
      <family val="2"/>
    </font>
    <font>
      <b/>
      <u/>
      <sz val="16"/>
      <color rgb="FFFFFFFF"/>
      <name val="Arial"/>
      <family val="2"/>
    </font>
    <font>
      <b/>
      <u/>
      <sz val="16"/>
      <color rgb="FF33CCCC"/>
      <name val="Arial"/>
      <family val="2"/>
    </font>
    <font>
      <sz val="14"/>
      <color rgb="FF000000"/>
      <name val="Arial"/>
      <family val="2"/>
    </font>
    <font>
      <b/>
      <u/>
      <sz val="16"/>
      <color rgb="FF33CCCC"/>
      <name val="Arial"/>
      <family val="2"/>
    </font>
    <font>
      <sz val="15"/>
      <color rgb="FF0000FF"/>
      <name val="Calibri"/>
      <family val="2"/>
    </font>
    <font>
      <b/>
      <sz val="9"/>
      <name val="Arial"/>
      <family val="2"/>
    </font>
    <font>
      <b/>
      <sz val="18"/>
      <color rgb="FF000000"/>
      <name val="Calibri"/>
      <family val="2"/>
    </font>
    <font>
      <b/>
      <sz val="24"/>
      <name val="Arial"/>
      <family val="2"/>
    </font>
    <font>
      <u/>
      <sz val="10"/>
      <color rgb="FF000000"/>
      <name val="Arial"/>
      <family val="2"/>
    </font>
    <font>
      <b/>
      <sz val="11"/>
      <name val="Calibri"/>
      <family val="2"/>
    </font>
    <font>
      <b/>
      <sz val="10"/>
      <color rgb="FFFF0000"/>
      <name val="Calibri"/>
      <family val="2"/>
    </font>
    <font>
      <sz val="11"/>
      <color rgb="FFFF0000"/>
      <name val="Calibri"/>
      <family val="2"/>
    </font>
    <font>
      <b/>
      <sz val="8"/>
      <color rgb="FFFF0000"/>
      <name val="Arial"/>
      <family val="2"/>
    </font>
    <font>
      <b/>
      <sz val="16"/>
      <color rgb="FFFF0000"/>
      <name val="Arial"/>
      <family val="2"/>
    </font>
    <font>
      <b/>
      <sz val="14"/>
      <color rgb="FFFF0000"/>
      <name val="Arial"/>
      <family val="2"/>
    </font>
    <font>
      <b/>
      <sz val="14"/>
      <name val="Arial"/>
      <family val="2"/>
    </font>
    <font>
      <sz val="12"/>
      <color rgb="FFFF0000"/>
      <name val="Arial"/>
      <family val="2"/>
    </font>
    <font>
      <u/>
      <sz val="10"/>
      <color rgb="FF0000FF"/>
      <name val="Arial"/>
      <family val="2"/>
    </font>
    <font>
      <b/>
      <sz val="10"/>
      <name val="Arial"/>
      <family val="2"/>
    </font>
    <font>
      <u/>
      <sz val="10"/>
      <color rgb="FF0000FF"/>
      <name val="Arial"/>
      <family val="2"/>
    </font>
    <font>
      <u/>
      <sz val="10"/>
      <color rgb="FF0563C1"/>
      <name val="Calibri"/>
      <family val="2"/>
    </font>
    <font>
      <sz val="18"/>
      <name val="Calibri"/>
      <family val="2"/>
    </font>
    <font>
      <b/>
      <sz val="10"/>
      <name val="Calibri"/>
      <family val="2"/>
    </font>
    <font>
      <sz val="18"/>
      <color rgb="FF000000"/>
      <name val="Arial"/>
      <family val="2"/>
    </font>
    <font>
      <u/>
      <sz val="10"/>
      <color rgb="FF0563C1"/>
      <name val="Arial"/>
      <family val="2"/>
    </font>
    <font>
      <u/>
      <sz val="10"/>
      <color rgb="FF0563C1"/>
      <name val="Arial"/>
      <family val="2"/>
    </font>
    <font>
      <i/>
      <sz val="10"/>
      <color rgb="FF000000"/>
      <name val="Arial"/>
      <family val="2"/>
    </font>
    <font>
      <u/>
      <sz val="10"/>
      <color rgb="FF0563C1"/>
      <name val="Arial"/>
      <family val="2"/>
    </font>
    <font>
      <b/>
      <u/>
      <sz val="13"/>
      <color rgb="FF0000FF"/>
      <name val="Arial"/>
      <family val="2"/>
    </font>
    <font>
      <u/>
      <sz val="13"/>
      <color rgb="FF0000FF"/>
      <name val="Arial"/>
      <family val="2"/>
    </font>
    <font>
      <b/>
      <sz val="9"/>
      <name val="Calibri"/>
      <family val="2"/>
    </font>
    <font>
      <sz val="9"/>
      <color rgb="FF000000"/>
      <name val="Calibri"/>
      <family val="2"/>
    </font>
    <font>
      <b/>
      <sz val="9"/>
      <color rgb="FF000000"/>
      <name val="Arial"/>
      <family val="2"/>
    </font>
    <font>
      <sz val="9"/>
      <name val="Calibri"/>
      <family val="2"/>
    </font>
    <font>
      <b/>
      <sz val="6"/>
      <color rgb="FF000000"/>
      <name val="Arial"/>
      <family val="2"/>
    </font>
    <font>
      <i/>
      <sz val="10"/>
      <name val="Arial"/>
      <family val="2"/>
    </font>
    <font>
      <sz val="10"/>
      <color rgb="FF000000"/>
      <name val="Arial"/>
      <family val="2"/>
    </font>
    <font>
      <sz val="10"/>
      <color rgb="FF000000"/>
      <name val="Calibri"/>
      <family val="2"/>
    </font>
    <font>
      <b/>
      <sz val="10"/>
      <color rgb="FF000000"/>
      <name val="Calibri"/>
      <family val="2"/>
    </font>
    <font>
      <b/>
      <sz val="10"/>
      <color rgb="FF000000"/>
      <name val="Arial"/>
      <family val="2"/>
    </font>
    <font>
      <b/>
      <sz val="10"/>
      <name val="Arial"/>
      <family val="2"/>
    </font>
    <font>
      <sz val="10"/>
      <name val="Calibri"/>
      <family val="2"/>
    </font>
    <font>
      <sz val="9"/>
      <color rgb="FF000000"/>
      <name val="Arial"/>
      <family val="2"/>
    </font>
    <font>
      <sz val="10"/>
      <name val="Arial"/>
      <family val="2"/>
    </font>
    <font>
      <u/>
      <sz val="10"/>
      <color rgb="FF000000"/>
      <name val="Arial"/>
      <family val="2"/>
    </font>
    <font>
      <sz val="10"/>
      <color rgb="FF000000"/>
      <name val="Arial Narrow"/>
      <family val="2"/>
    </font>
    <font>
      <sz val="8"/>
      <color rgb="FF000000"/>
      <name val="Arial"/>
      <family val="2"/>
    </font>
    <font>
      <b/>
      <sz val="8"/>
      <name val="Calibri"/>
      <family val="2"/>
    </font>
    <font>
      <sz val="8"/>
      <name val="Calibri"/>
      <family val="2"/>
    </font>
    <font>
      <sz val="9"/>
      <name val="Arial"/>
      <family val="2"/>
    </font>
    <font>
      <b/>
      <sz val="14"/>
      <color rgb="FF000000"/>
      <name val="Arial"/>
      <family val="2"/>
    </font>
    <font>
      <sz val="9"/>
      <color indexed="81"/>
      <name val="Tahoma"/>
      <family val="2"/>
    </font>
    <font>
      <b/>
      <sz val="9"/>
      <color indexed="81"/>
      <name val="Tahoma"/>
      <family val="2"/>
    </font>
    <font>
      <b/>
      <i/>
      <sz val="10"/>
      <name val="Calibri"/>
      <family val="2"/>
    </font>
    <font>
      <b/>
      <i/>
      <sz val="10"/>
      <name val="Arial"/>
      <family val="2"/>
    </font>
    <font>
      <u/>
      <sz val="11"/>
      <color theme="10"/>
      <name val="Calibri"/>
      <family val="2"/>
    </font>
    <font>
      <sz val="11"/>
      <color rgb="FF000000"/>
      <name val="Calibri"/>
      <family val="2"/>
    </font>
    <font>
      <b/>
      <sz val="14"/>
      <color rgb="FF003366"/>
      <name val="Arial"/>
      <family val="2"/>
    </font>
    <font>
      <sz val="14"/>
      <name val="Calibri"/>
      <family val="2"/>
    </font>
    <font>
      <sz val="11"/>
      <color rgb="FF000000"/>
      <name val="Calibri"/>
    </font>
  </fonts>
  <fills count="27">
    <fill>
      <patternFill patternType="none"/>
    </fill>
    <fill>
      <patternFill patternType="gray125"/>
    </fill>
    <fill>
      <patternFill patternType="solid">
        <fgColor rgb="FF99CCFF"/>
        <bgColor rgb="FF99CCFF"/>
      </patternFill>
    </fill>
    <fill>
      <patternFill patternType="solid">
        <fgColor rgb="FFFFFFFF"/>
        <bgColor rgb="FFFFFFFF"/>
      </patternFill>
    </fill>
    <fill>
      <patternFill patternType="solid">
        <fgColor rgb="FFC0C0C0"/>
        <bgColor rgb="FFC0C0C0"/>
      </patternFill>
    </fill>
    <fill>
      <patternFill patternType="solid">
        <fgColor rgb="FF003366"/>
        <bgColor rgb="FF003366"/>
      </patternFill>
    </fill>
    <fill>
      <patternFill patternType="solid">
        <fgColor rgb="FF33CCCC"/>
        <bgColor rgb="FF33CCCC"/>
      </patternFill>
    </fill>
    <fill>
      <patternFill patternType="solid">
        <fgColor rgb="FF008000"/>
        <bgColor rgb="FF008000"/>
      </patternFill>
    </fill>
    <fill>
      <patternFill patternType="solid">
        <fgColor rgb="FF993300"/>
        <bgColor rgb="FF993300"/>
      </patternFill>
    </fill>
    <fill>
      <patternFill patternType="solid">
        <fgColor rgb="FF339966"/>
        <bgColor rgb="FF339966"/>
      </patternFill>
    </fill>
    <fill>
      <patternFill patternType="solid">
        <fgColor rgb="FF333399"/>
        <bgColor rgb="FF333399"/>
      </patternFill>
    </fill>
    <fill>
      <patternFill patternType="solid">
        <fgColor rgb="FF99CC00"/>
        <bgColor rgb="FF99CC00"/>
      </patternFill>
    </fill>
    <fill>
      <patternFill patternType="solid">
        <fgColor rgb="FFFFCC99"/>
        <bgColor rgb="FFFFCC99"/>
      </patternFill>
    </fill>
    <fill>
      <patternFill patternType="solid">
        <fgColor rgb="FF969696"/>
        <bgColor rgb="FF969696"/>
      </patternFill>
    </fill>
    <fill>
      <patternFill patternType="solid">
        <fgColor rgb="FF00B050"/>
        <bgColor rgb="FF00B050"/>
      </patternFill>
    </fill>
    <fill>
      <patternFill patternType="solid">
        <fgColor rgb="FFC9DAF8"/>
        <bgColor rgb="FFC9DAF8"/>
      </patternFill>
    </fill>
    <fill>
      <patternFill patternType="solid">
        <fgColor rgb="FFCFE2F3"/>
        <bgColor rgb="FFCFE2F3"/>
      </patternFill>
    </fill>
    <fill>
      <patternFill patternType="solid">
        <fgColor rgb="FFCCFFFF"/>
        <bgColor rgb="FFCCFFFF"/>
      </patternFill>
    </fill>
    <fill>
      <patternFill patternType="solid">
        <fgColor rgb="FFFFFF00"/>
        <bgColor rgb="FFFFFF00"/>
      </patternFill>
    </fill>
    <fill>
      <patternFill patternType="solid">
        <fgColor rgb="FFB4C6E7"/>
        <bgColor rgb="FFB4C6E7"/>
      </patternFill>
    </fill>
    <fill>
      <patternFill patternType="solid">
        <fgColor rgb="FFD8D8D8"/>
        <bgColor rgb="FFD8D8D8"/>
      </patternFill>
    </fill>
    <fill>
      <patternFill patternType="solid">
        <fgColor rgb="FFC5E0B3"/>
        <bgColor rgb="FFC5E0B3"/>
      </patternFill>
    </fill>
    <fill>
      <patternFill patternType="solid">
        <fgColor rgb="FFF2F2F2"/>
        <bgColor rgb="FFF2F2F2"/>
      </patternFill>
    </fill>
    <fill>
      <patternFill patternType="solid">
        <fgColor rgb="FFFFFF00"/>
        <bgColor indexed="64"/>
      </patternFill>
    </fill>
    <fill>
      <patternFill patternType="solid">
        <fgColor theme="0"/>
        <bgColor indexed="64"/>
      </patternFill>
    </fill>
    <fill>
      <patternFill patternType="solid">
        <fgColor rgb="FF009900"/>
        <bgColor indexed="64"/>
      </patternFill>
    </fill>
    <fill>
      <patternFill patternType="solid">
        <fgColor rgb="FFCC3300"/>
        <bgColor indexed="64"/>
      </patternFill>
    </fill>
  </fills>
  <borders count="150">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33CCCC"/>
      </left>
      <right style="thin">
        <color rgb="FF000000"/>
      </right>
      <top/>
      <bottom/>
      <diagonal/>
    </border>
    <border>
      <left/>
      <right style="thin">
        <color rgb="FF000000"/>
      </right>
      <top/>
      <bottom/>
      <diagonal/>
    </border>
    <border>
      <left style="thin">
        <color rgb="FF000000"/>
      </left>
      <right style="thin">
        <color rgb="FF000000"/>
      </right>
      <top style="medium">
        <color rgb="FF003366"/>
      </top>
      <bottom/>
      <diagonal/>
    </border>
    <border>
      <left style="thin">
        <color rgb="FF000000"/>
      </left>
      <right/>
      <top style="medium">
        <color rgb="FF003366"/>
      </top>
      <bottom/>
      <diagonal/>
    </border>
    <border>
      <left style="medium">
        <color rgb="FF339966"/>
      </left>
      <right style="thin">
        <color rgb="FF000000"/>
      </right>
      <top style="medium">
        <color rgb="FF339966"/>
      </top>
      <bottom/>
      <diagonal/>
    </border>
    <border>
      <left style="thin">
        <color rgb="FF000000"/>
      </left>
      <right style="medium">
        <color rgb="FF339966"/>
      </right>
      <top/>
      <bottom/>
      <diagonal/>
    </border>
    <border>
      <left style="medium">
        <color rgb="FF003366"/>
      </left>
      <right style="thin">
        <color rgb="FF000000"/>
      </right>
      <top style="medium">
        <color rgb="FF003366"/>
      </top>
      <bottom/>
      <diagonal/>
    </border>
    <border>
      <left style="thin">
        <color rgb="FF000000"/>
      </left>
      <right style="thin">
        <color rgb="FF000000"/>
      </right>
      <top style="medium">
        <color rgb="FF003366"/>
      </top>
      <bottom style="thin">
        <color rgb="FF000000"/>
      </bottom>
      <diagonal/>
    </border>
    <border>
      <left style="medium">
        <color rgb="FF003366"/>
      </left>
      <right style="thin">
        <color rgb="FF000000"/>
      </right>
      <top/>
      <bottom/>
      <diagonal/>
    </border>
    <border>
      <left style="medium">
        <color rgb="FF003366"/>
      </left>
      <right style="thin">
        <color rgb="FF000000"/>
      </right>
      <top/>
      <bottom style="medium">
        <color rgb="FF003366"/>
      </bottom>
      <diagonal/>
    </border>
    <border>
      <left style="thin">
        <color rgb="FF000000"/>
      </left>
      <right style="thin">
        <color rgb="FF000000"/>
      </right>
      <top/>
      <bottom style="medium">
        <color rgb="FF003366"/>
      </bottom>
      <diagonal/>
    </border>
    <border>
      <left style="thin">
        <color rgb="FF000000"/>
      </left>
      <right style="thin">
        <color rgb="FF000000"/>
      </right>
      <top style="thin">
        <color rgb="FF000000"/>
      </top>
      <bottom style="medium">
        <color rgb="FF003366"/>
      </bottom>
      <diagonal/>
    </border>
    <border>
      <left style="thin">
        <color rgb="FF000000"/>
      </left>
      <right style="thin">
        <color rgb="FF000000"/>
      </right>
      <top style="thin">
        <color rgb="FF000000"/>
      </top>
      <bottom/>
      <diagonal/>
    </border>
    <border>
      <left style="thin">
        <color rgb="FF000000"/>
      </left>
      <right/>
      <top style="medium">
        <color rgb="FF003366"/>
      </top>
      <bottom style="thin">
        <color rgb="FF000000"/>
      </bottom>
      <diagonal/>
    </border>
    <border>
      <left/>
      <right style="thin">
        <color rgb="FF000000"/>
      </right>
      <top style="medium">
        <color rgb="FF003366"/>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3366"/>
      </bottom>
      <diagonal/>
    </border>
    <border>
      <left/>
      <right style="thin">
        <color rgb="FF000000"/>
      </right>
      <top style="thin">
        <color rgb="FF000000"/>
      </top>
      <bottom style="medium">
        <color rgb="FF003366"/>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bottom/>
      <diagonal/>
    </border>
    <border>
      <left/>
      <right/>
      <top style="medium">
        <color rgb="FF003366"/>
      </top>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diagonal/>
    </border>
    <border>
      <left/>
      <right style="thin">
        <color rgb="FF000000"/>
      </right>
      <top/>
      <bottom style="medium">
        <color rgb="FF003366"/>
      </bottom>
      <diagonal/>
    </border>
    <border>
      <left style="medium">
        <color rgb="FF003366"/>
      </left>
      <right style="thin">
        <color rgb="FF000000"/>
      </right>
      <top style="medium">
        <color rgb="FF003366"/>
      </top>
      <bottom style="medium">
        <color rgb="FF003366"/>
      </bottom>
      <diagonal/>
    </border>
    <border>
      <left style="thin">
        <color rgb="FF000000"/>
      </left>
      <right style="thin">
        <color rgb="FF000000"/>
      </right>
      <top style="medium">
        <color rgb="FF003366"/>
      </top>
      <bottom style="medium">
        <color rgb="FF003366"/>
      </bottom>
      <diagonal/>
    </border>
    <border>
      <left/>
      <right style="double">
        <color rgb="FF000000"/>
      </right>
      <top/>
      <bottom style="medium">
        <color rgb="FF000000"/>
      </bottom>
      <diagonal/>
    </border>
    <border>
      <left/>
      <right style="double">
        <color rgb="FF000000"/>
      </right>
      <top/>
      <bottom/>
      <diagonal/>
    </border>
    <border>
      <left/>
      <right style="thin">
        <color rgb="FF000000"/>
      </right>
      <top style="thin">
        <color rgb="FF003366"/>
      </top>
      <bottom style="medium">
        <color rgb="FF003366"/>
      </bottom>
      <diagonal/>
    </border>
    <border>
      <left/>
      <right style="thin">
        <color rgb="FF000000"/>
      </right>
      <top style="medium">
        <color rgb="FF003366"/>
      </top>
      <bottom/>
      <diagonal/>
    </border>
    <border>
      <left style="thin">
        <color rgb="FF000000"/>
      </left>
      <right style="thin">
        <color rgb="FF000000"/>
      </right>
      <top style="thin">
        <color rgb="FF003366"/>
      </top>
      <bottom style="medium">
        <color rgb="FF003366"/>
      </bottom>
      <diagonal/>
    </border>
    <border>
      <left style="medium">
        <color rgb="FF1F497D"/>
      </left>
      <right style="thin">
        <color rgb="FF000000"/>
      </right>
      <top style="medium">
        <color rgb="FF1F497D"/>
      </top>
      <bottom/>
      <diagonal/>
    </border>
    <border>
      <left style="thin">
        <color rgb="FF000000"/>
      </left>
      <right/>
      <top style="thin">
        <color rgb="FF000000"/>
      </top>
      <bottom/>
      <diagonal/>
    </border>
    <border>
      <left style="thin">
        <color rgb="FF000000"/>
      </left>
      <right style="thin">
        <color rgb="FF000000"/>
      </right>
      <top style="medium">
        <color rgb="FF1F497D"/>
      </top>
      <bottom/>
      <diagonal/>
    </border>
    <border>
      <left style="thin">
        <color rgb="FF000000"/>
      </left>
      <right style="thin">
        <color rgb="FF000000"/>
      </right>
      <top style="medium">
        <color rgb="FF1F497D"/>
      </top>
      <bottom style="thin">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style="medium">
        <color rgb="FF1F497D"/>
      </left>
      <right style="thin">
        <color rgb="FF000000"/>
      </right>
      <top/>
      <bottom/>
      <diagonal/>
    </border>
    <border>
      <left style="medium">
        <color rgb="FF1F497D"/>
      </left>
      <right style="thin">
        <color rgb="FF000000"/>
      </right>
      <top/>
      <bottom style="medium">
        <color rgb="FF1F497D"/>
      </bottom>
      <diagonal/>
    </border>
    <border>
      <left style="thin">
        <color rgb="FF000000"/>
      </left>
      <right style="thin">
        <color rgb="FF000000"/>
      </right>
      <top/>
      <bottom style="medium">
        <color rgb="FF1F497D"/>
      </bottom>
      <diagonal/>
    </border>
    <border>
      <left style="thin">
        <color rgb="FF000000"/>
      </left>
      <right style="thin">
        <color rgb="FF000000"/>
      </right>
      <top style="thin">
        <color rgb="FF000000"/>
      </top>
      <bottom style="medium">
        <color rgb="FF1F497D"/>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rgb="FF1F497D"/>
      </left>
      <right style="thin">
        <color rgb="FF000000"/>
      </right>
      <top style="medium">
        <color rgb="FF1F497D"/>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style="thin">
        <color rgb="FF000000"/>
      </right>
      <top style="medium">
        <color rgb="FF1F497D"/>
      </top>
      <bottom style="thin">
        <color rgb="FF000000"/>
      </bottom>
      <diagonal/>
    </border>
    <border>
      <left style="thin">
        <color rgb="FF000000"/>
      </left>
      <right style="thin">
        <color rgb="FF000000"/>
      </right>
      <top style="medium">
        <color rgb="FF003366"/>
      </top>
      <bottom style="medium">
        <color rgb="FF000000"/>
      </bottom>
      <diagonal/>
    </border>
    <border>
      <left/>
      <right style="thin">
        <color rgb="FF000000"/>
      </right>
      <top style="thin">
        <color rgb="FF000000"/>
      </top>
      <bottom style="medium">
        <color rgb="FF1F497D"/>
      </bottom>
      <diagonal/>
    </border>
    <border>
      <left style="thin">
        <color rgb="FF000000"/>
      </left>
      <right style="medium">
        <color rgb="FF1F497D"/>
      </right>
      <top style="thin">
        <color rgb="FF000000"/>
      </top>
      <bottom style="medium">
        <color rgb="FF1F497D"/>
      </bottom>
      <diagonal/>
    </border>
    <border>
      <left style="thin">
        <color rgb="FF000000"/>
      </left>
      <right style="thin">
        <color rgb="FF000000"/>
      </right>
      <top style="medium">
        <color rgb="FF2F5496"/>
      </top>
      <bottom/>
      <diagonal/>
    </border>
    <border>
      <left style="thin">
        <color rgb="FF000000"/>
      </left>
      <right style="thin">
        <color rgb="FF000000"/>
      </right>
      <top style="medium">
        <color rgb="FF2F5496"/>
      </top>
      <bottom style="thin">
        <color rgb="FF000000"/>
      </bottom>
      <diagonal/>
    </border>
    <border>
      <left style="thin">
        <color rgb="FF000000"/>
      </left>
      <right style="medium">
        <color rgb="FF2F5496"/>
      </right>
      <top style="medium">
        <color rgb="FF2F5496"/>
      </top>
      <bottom style="thin">
        <color rgb="FF000000"/>
      </bottom>
      <diagonal/>
    </border>
    <border>
      <left style="thin">
        <color rgb="FF000000"/>
      </left>
      <right style="medium">
        <color rgb="FF2F5496"/>
      </right>
      <top style="thin">
        <color rgb="FF000000"/>
      </top>
      <bottom style="thin">
        <color rgb="FF000000"/>
      </bottom>
      <diagonal/>
    </border>
    <border>
      <left style="thin">
        <color rgb="FF000000"/>
      </left>
      <right style="thin">
        <color rgb="FF000000"/>
      </right>
      <top style="thin">
        <color rgb="FF000000"/>
      </top>
      <bottom style="medium">
        <color rgb="FF2F5496"/>
      </bottom>
      <diagonal/>
    </border>
    <border>
      <left style="thin">
        <color rgb="FF000000"/>
      </left>
      <right style="medium">
        <color rgb="FF2F5496"/>
      </right>
      <top style="thin">
        <color rgb="FF000000"/>
      </top>
      <bottom style="medium">
        <color rgb="FF2F5496"/>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33CCCC"/>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style="medium">
        <color rgb="FF003366"/>
      </top>
      <bottom style="medium">
        <color rgb="FF000000"/>
      </bottom>
      <diagonal/>
    </border>
    <border>
      <left style="medium">
        <color rgb="FF339966"/>
      </left>
      <right style="thin">
        <color rgb="FF000000"/>
      </right>
      <top style="medium">
        <color rgb="FF339966"/>
      </top>
      <bottom style="medium">
        <color rgb="FF000000"/>
      </bottom>
      <diagonal/>
    </border>
    <border>
      <left style="thin">
        <color rgb="FF000000"/>
      </left>
      <right style="medium">
        <color rgb="FF000000"/>
      </right>
      <top/>
      <bottom style="medium">
        <color rgb="FF000000"/>
      </bottom>
      <diagonal/>
    </border>
    <border>
      <left style="medium">
        <color rgb="FF003366"/>
      </left>
      <right style="thin">
        <color rgb="FF000000"/>
      </right>
      <top style="thin">
        <color rgb="FF000000"/>
      </top>
      <bottom/>
      <diagonal/>
    </border>
    <border>
      <left style="medium">
        <color rgb="FF003366"/>
      </left>
      <right style="thin">
        <color rgb="FF000000"/>
      </right>
      <top style="medium">
        <color rgb="FF003366"/>
      </top>
      <bottom style="thin">
        <color rgb="FF000000"/>
      </bottom>
      <diagonal/>
    </border>
    <border>
      <left style="thin">
        <color rgb="FF000000"/>
      </left>
      <right style="thin">
        <color rgb="FF000000"/>
      </right>
      <top style="medium">
        <color rgb="FF333399"/>
      </top>
      <bottom/>
      <diagonal/>
    </border>
    <border>
      <left style="thin">
        <color rgb="FF000000"/>
      </left>
      <right style="thin">
        <color rgb="FF000000"/>
      </right>
      <top style="medium">
        <color rgb="FF333399"/>
      </top>
      <bottom style="thin">
        <color rgb="FF000000"/>
      </bottom>
      <diagonal/>
    </border>
    <border>
      <left style="thin">
        <color rgb="FF000000"/>
      </left>
      <right style="thin">
        <color rgb="FF000000"/>
      </right>
      <top/>
      <bottom style="medium">
        <color rgb="FF333399"/>
      </bottom>
      <diagonal/>
    </border>
    <border>
      <left style="thin">
        <color rgb="FF000000"/>
      </left>
      <right style="thin">
        <color rgb="FF000000"/>
      </right>
      <top style="thin">
        <color rgb="FF000000"/>
      </top>
      <bottom style="medium">
        <color rgb="FF333399"/>
      </bottom>
      <diagonal/>
    </border>
    <border>
      <left style="medium">
        <color rgb="FF003366"/>
      </left>
      <right style="thin">
        <color rgb="FF000000"/>
      </right>
      <top style="medium">
        <color rgb="FF000000"/>
      </top>
      <bottom/>
      <diagonal/>
    </border>
    <border>
      <left style="thin">
        <color rgb="FF000000"/>
      </left>
      <right style="medium">
        <color rgb="FF003366"/>
      </right>
      <top style="medium">
        <color rgb="FF003366"/>
      </top>
      <bottom style="thin">
        <color rgb="FF000000"/>
      </bottom>
      <diagonal/>
    </border>
    <border>
      <left style="thin">
        <color rgb="FF000000"/>
      </left>
      <right style="medium">
        <color rgb="FF003366"/>
      </right>
      <top style="thin">
        <color rgb="FF000000"/>
      </top>
      <bottom style="thin">
        <color rgb="FF000000"/>
      </bottom>
      <diagonal/>
    </border>
    <border>
      <left style="thin">
        <color rgb="FF000000"/>
      </left>
      <right style="medium">
        <color rgb="FF003366"/>
      </right>
      <top style="thin">
        <color rgb="FF000000"/>
      </top>
      <bottom style="medium">
        <color rgb="FF003366"/>
      </bottom>
      <diagonal/>
    </border>
    <border>
      <left style="thin">
        <color rgb="FF000000"/>
      </left>
      <right style="thin">
        <color rgb="FF003366"/>
      </right>
      <top style="medium">
        <color rgb="FF003366"/>
      </top>
      <bottom style="thin">
        <color rgb="FF000000"/>
      </bottom>
      <diagonal/>
    </border>
    <border>
      <left style="thin">
        <color rgb="FF000000"/>
      </left>
      <right style="medium">
        <color rgb="FF003366"/>
      </right>
      <top/>
      <bottom style="thin">
        <color rgb="FF000000"/>
      </bottom>
      <diagonal/>
    </border>
    <border>
      <left style="medium">
        <color rgb="FF1F497D"/>
      </left>
      <right style="thin">
        <color rgb="FF000000"/>
      </right>
      <top style="medium">
        <color rgb="FF1F497D"/>
      </top>
      <bottom style="medium">
        <color rgb="FF1F497D"/>
      </bottom>
      <diagonal/>
    </border>
    <border>
      <left style="thin">
        <color rgb="FF000000"/>
      </left>
      <right style="thin">
        <color rgb="FF000000"/>
      </right>
      <top style="medium">
        <color rgb="FF1F497D"/>
      </top>
      <bottom style="medium">
        <color rgb="FF1F497D"/>
      </bottom>
      <diagonal/>
    </border>
    <border>
      <left style="thin">
        <color rgb="FF000000"/>
      </left>
      <right style="thin">
        <color rgb="FF000000"/>
      </right>
      <top style="medium">
        <color rgb="FF003366"/>
      </top>
      <bottom style="medium">
        <color rgb="FF44546A"/>
      </bottom>
      <diagonal/>
    </border>
    <border>
      <left/>
      <right/>
      <top/>
      <bottom style="medium">
        <color rgb="FF003366"/>
      </bottom>
      <diagonal/>
    </border>
    <border>
      <left style="thin">
        <color rgb="FF000000"/>
      </left>
      <right style="thin">
        <color rgb="FF000000"/>
      </right>
      <top style="medium">
        <color rgb="FF333399"/>
      </top>
      <bottom style="medium">
        <color rgb="FF333399"/>
      </bottom>
      <diagonal/>
    </border>
    <border>
      <left style="medium">
        <color rgb="FF2F5496"/>
      </left>
      <right style="thin">
        <color rgb="FF000000"/>
      </right>
      <top/>
      <bottom/>
      <diagonal/>
    </border>
    <border>
      <left style="medium">
        <color rgb="FF525252"/>
      </left>
      <right style="thin">
        <color rgb="FF000000"/>
      </right>
      <top style="medium">
        <color rgb="FF525252"/>
      </top>
      <bottom/>
      <diagonal/>
    </border>
    <border>
      <left style="thin">
        <color rgb="FF000000"/>
      </left>
      <right style="medium">
        <color rgb="FF525252"/>
      </right>
      <top/>
      <bottom/>
      <diagonal/>
    </border>
    <border>
      <left style="medium">
        <color rgb="FF44546A"/>
      </left>
      <right style="thin">
        <color rgb="FF000000"/>
      </right>
      <top style="medium">
        <color rgb="FF44546A"/>
      </top>
      <bottom/>
      <diagonal/>
    </border>
    <border>
      <left style="thin">
        <color rgb="FF000000"/>
      </left>
      <right style="thin">
        <color rgb="FF000000"/>
      </right>
      <top style="medium">
        <color rgb="FF44546A"/>
      </top>
      <bottom/>
      <diagonal/>
    </border>
    <border>
      <left style="thin">
        <color rgb="FF000000"/>
      </left>
      <right style="thin">
        <color rgb="FF000000"/>
      </right>
      <top style="medium">
        <color rgb="FF44546A"/>
      </top>
      <bottom style="thin">
        <color rgb="FF000000"/>
      </bottom>
      <diagonal/>
    </border>
    <border>
      <left style="medium">
        <color rgb="FF44546A"/>
      </left>
      <right style="thin">
        <color rgb="FF000000"/>
      </right>
      <top/>
      <bottom/>
      <diagonal/>
    </border>
    <border>
      <left style="medium">
        <color rgb="FF44546A"/>
      </left>
      <right style="thin">
        <color rgb="FF000000"/>
      </right>
      <top/>
      <bottom style="medium">
        <color rgb="FF44546A"/>
      </bottom>
      <diagonal/>
    </border>
    <border>
      <left style="thin">
        <color rgb="FF000000"/>
      </left>
      <right style="thin">
        <color rgb="FF000000"/>
      </right>
      <top/>
      <bottom style="medium">
        <color rgb="FF44546A"/>
      </bottom>
      <diagonal/>
    </border>
    <border>
      <left style="thin">
        <color rgb="FF000000"/>
      </left>
      <right style="thin">
        <color rgb="FF000000"/>
      </right>
      <top style="thin">
        <color rgb="FF000000"/>
      </top>
      <bottom style="medium">
        <color rgb="FF44546A"/>
      </bottom>
      <diagonal/>
    </border>
    <border>
      <left style="thin">
        <color rgb="FF000000"/>
      </left>
      <right style="thin">
        <color rgb="FF000000"/>
      </right>
      <top style="thin">
        <color indexed="64"/>
      </top>
      <bottom style="medium">
        <color rgb="FF003366"/>
      </bottom>
      <diagonal/>
    </border>
    <border>
      <left style="thin">
        <color rgb="FF000000"/>
      </left>
      <right style="thin">
        <color rgb="FF000000"/>
      </right>
      <top style="thin">
        <color indexed="64"/>
      </top>
      <bottom/>
      <diagonal/>
    </border>
    <border>
      <left/>
      <right/>
      <top style="medium">
        <color rgb="FF003366"/>
      </top>
      <bottom style="medium">
        <color rgb="FF003366"/>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medium">
        <color rgb="FF1F497D"/>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31" fillId="0" borderId="0" applyNumberFormat="0" applyFill="0" applyBorder="0" applyAlignment="0" applyProtection="0"/>
    <xf numFmtId="9" fontId="135" fillId="0" borderId="0" applyFont="0" applyFill="0" applyBorder="0" applyAlignment="0" applyProtection="0"/>
  </cellStyleXfs>
  <cellXfs count="1587">
    <xf numFmtId="0" fontId="0" fillId="0" borderId="0" xfId="0" applyFont="1" applyAlignment="1"/>
    <xf numFmtId="0" fontId="1" fillId="0" borderId="0" xfId="0" applyFont="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0" borderId="0" xfId="0" applyFont="1" applyAlignment="1">
      <alignment horizontal="center" vertical="center"/>
    </xf>
    <xf numFmtId="0" fontId="2" fillId="2" borderId="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xf numFmtId="0" fontId="0" fillId="0" borderId="0" xfId="0" applyFont="1" applyAlignment="1">
      <alignment horizontal="center" vertical="center" wrapText="1"/>
    </xf>
    <xf numFmtId="0" fontId="0" fillId="0" borderId="0" xfId="0" applyFont="1"/>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xf>
    <xf numFmtId="49" fontId="4" fillId="0" borderId="0" xfId="0" applyNumberFormat="1" applyFont="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center" vertical="center" wrapText="1"/>
    </xf>
    <xf numFmtId="0" fontId="0" fillId="0" borderId="0" xfId="0" applyFont="1" applyAlignment="1">
      <alignment horizontal="center"/>
    </xf>
    <xf numFmtId="0" fontId="0" fillId="0" borderId="0" xfId="0" applyFont="1" applyAlignment="1">
      <alignment horizontal="left" vertical="center"/>
    </xf>
    <xf numFmtId="0" fontId="0" fillId="0" borderId="0" xfId="0" applyFont="1" applyAlignment="1">
      <alignment horizontal="left"/>
    </xf>
    <xf numFmtId="0" fontId="0" fillId="4" borderId="0" xfId="0" applyFont="1" applyFill="1" applyBorder="1"/>
    <xf numFmtId="0" fontId="8" fillId="0" borderId="11" xfId="0" applyFont="1" applyBorder="1" applyAlignment="1">
      <alignment horizontal="left" vertical="center"/>
    </xf>
    <xf numFmtId="0" fontId="8" fillId="0" borderId="12" xfId="0" applyFont="1" applyBorder="1" applyAlignment="1">
      <alignment vertical="center" wrapText="1"/>
    </xf>
    <xf numFmtId="0" fontId="8" fillId="0" borderId="15" xfId="0" applyFont="1" applyBorder="1" applyAlignment="1">
      <alignment horizontal="left" vertical="center" wrapText="1"/>
    </xf>
    <xf numFmtId="0" fontId="11" fillId="4" borderId="0"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2" fillId="4" borderId="0" xfId="0" applyFont="1" applyFill="1" applyBorder="1" applyAlignment="1">
      <alignment horizontal="left" vertical="center" wrapText="1"/>
    </xf>
    <xf numFmtId="0" fontId="13" fillId="4" borderId="0" xfId="0" applyFont="1" applyFill="1" applyBorder="1" applyAlignment="1">
      <alignment horizontal="left" vertical="center" wrapText="1"/>
    </xf>
    <xf numFmtId="0" fontId="0" fillId="4" borderId="0" xfId="0" applyFont="1" applyFill="1" applyBorder="1" applyAlignment="1">
      <alignment horizontal="left" vertical="center"/>
    </xf>
    <xf numFmtId="0" fontId="15" fillId="4" borderId="0" xfId="0" applyFont="1" applyFill="1" applyBorder="1" applyAlignment="1">
      <alignment horizontal="left" vertical="center" wrapText="1"/>
    </xf>
    <xf numFmtId="0" fontId="16" fillId="4" borderId="0" xfId="0" applyFont="1" applyFill="1" applyBorder="1" applyAlignment="1">
      <alignment horizontal="center" vertical="center"/>
    </xf>
    <xf numFmtId="0" fontId="17" fillId="4" borderId="0" xfId="0" applyFont="1" applyFill="1" applyBorder="1" applyAlignment="1">
      <alignment horizontal="center" vertical="center"/>
    </xf>
    <xf numFmtId="0" fontId="17" fillId="4" borderId="0" xfId="0" applyFont="1" applyFill="1" applyBorder="1" applyAlignment="1">
      <alignment vertical="center"/>
    </xf>
    <xf numFmtId="0" fontId="0" fillId="4" borderId="0" xfId="0" applyFont="1" applyFill="1" applyBorder="1" applyAlignment="1">
      <alignment horizontal="left"/>
    </xf>
    <xf numFmtId="0" fontId="18" fillId="0" borderId="25" xfId="0" applyFont="1" applyBorder="1" applyAlignment="1">
      <alignment vertical="center" wrapText="1"/>
    </xf>
    <xf numFmtId="0" fontId="19" fillId="0" borderId="26" xfId="0" applyFont="1" applyBorder="1" applyAlignment="1">
      <alignment horizontal="center" vertical="center" wrapText="1"/>
    </xf>
    <xf numFmtId="0" fontId="16" fillId="4" borderId="0" xfId="0" applyFont="1" applyFill="1" applyBorder="1" applyAlignment="1">
      <alignment horizontal="left" vertical="center" wrapText="1"/>
    </xf>
    <xf numFmtId="0" fontId="0" fillId="4" borderId="0" xfId="0" applyFont="1" applyFill="1" applyBorder="1" applyAlignment="1">
      <alignment horizontal="center" vertical="center"/>
    </xf>
    <xf numFmtId="0" fontId="1" fillId="4" borderId="0" xfId="0" applyFont="1" applyFill="1" applyBorder="1"/>
    <xf numFmtId="0" fontId="21" fillId="4" borderId="0" xfId="0" applyFont="1" applyFill="1" applyBorder="1" applyAlignment="1">
      <alignment wrapText="1"/>
    </xf>
    <xf numFmtId="1" fontId="19" fillId="0" borderId="26" xfId="0" applyNumberFormat="1" applyFont="1" applyBorder="1" applyAlignment="1">
      <alignment horizontal="center" vertical="center" wrapText="1"/>
    </xf>
    <xf numFmtId="1" fontId="0" fillId="4" borderId="0" xfId="0" applyNumberFormat="1" applyFont="1" applyFill="1" applyBorder="1" applyAlignment="1">
      <alignment horizontal="center" vertical="center"/>
    </xf>
    <xf numFmtId="0" fontId="16" fillId="0" borderId="27" xfId="0" applyFont="1" applyBorder="1" applyAlignment="1">
      <alignment horizontal="center" vertical="center"/>
    </xf>
    <xf numFmtId="0" fontId="17" fillId="0" borderId="27" xfId="0" applyFont="1" applyBorder="1" applyAlignment="1">
      <alignment horizontal="center" vertical="center" wrapText="1"/>
    </xf>
    <xf numFmtId="0" fontId="16" fillId="0" borderId="27" xfId="0" applyFont="1" applyBorder="1" applyAlignment="1">
      <alignment horizontal="left" vertical="center"/>
    </xf>
    <xf numFmtId="0" fontId="16" fillId="0" borderId="27" xfId="0" applyFont="1" applyBorder="1" applyAlignment="1">
      <alignment horizontal="left" vertical="center" wrapText="1"/>
    </xf>
    <xf numFmtId="0" fontId="23" fillId="4" borderId="0" xfId="0" applyFont="1" applyFill="1" applyBorder="1"/>
    <xf numFmtId="0" fontId="18" fillId="7" borderId="25" xfId="0" applyFont="1" applyFill="1" applyBorder="1" applyAlignment="1">
      <alignment vertical="center" wrapText="1"/>
    </xf>
    <xf numFmtId="1" fontId="19" fillId="4" borderId="26" xfId="0" applyNumberFormat="1" applyFont="1" applyFill="1" applyBorder="1" applyAlignment="1">
      <alignment horizontal="center" vertical="center" wrapText="1"/>
    </xf>
    <xf numFmtId="0" fontId="16" fillId="0" borderId="28" xfId="0" applyFont="1" applyBorder="1" applyAlignment="1">
      <alignment horizontal="center" vertical="center"/>
    </xf>
    <xf numFmtId="43" fontId="0" fillId="3" borderId="3" xfId="0" applyNumberFormat="1" applyFont="1" applyFill="1" applyBorder="1"/>
    <xf numFmtId="43" fontId="0" fillId="3" borderId="4" xfId="0" applyNumberFormat="1" applyFont="1" applyFill="1" applyBorder="1"/>
    <xf numFmtId="0" fontId="18" fillId="0" borderId="29" xfId="0" applyFont="1" applyBorder="1" applyAlignment="1">
      <alignment vertical="center" wrapText="1"/>
    </xf>
    <xf numFmtId="1" fontId="19" fillId="0" borderId="30" xfId="0" applyNumberFormat="1" applyFont="1" applyBorder="1" applyAlignment="1">
      <alignment horizontal="center" vertical="center" wrapText="1"/>
    </xf>
    <xf numFmtId="43" fontId="0" fillId="3" borderId="0" xfId="0" applyNumberFormat="1" applyFont="1" applyFill="1" applyBorder="1"/>
    <xf numFmtId="43" fontId="0" fillId="3" borderId="9" xfId="0" applyNumberFormat="1" applyFont="1" applyFill="1" applyBorder="1"/>
    <xf numFmtId="39" fontId="24" fillId="0" borderId="0" xfId="0" applyNumberFormat="1" applyFont="1" applyAlignment="1">
      <alignment horizontal="center" vertical="center" wrapText="1"/>
    </xf>
    <xf numFmtId="39" fontId="24" fillId="0" borderId="10" xfId="0" applyNumberFormat="1" applyFont="1" applyBorder="1" applyAlignment="1">
      <alignment horizontal="center" vertical="center" wrapText="1"/>
    </xf>
    <xf numFmtId="0" fontId="25" fillId="3" borderId="9" xfId="0" applyFont="1" applyFill="1" applyBorder="1"/>
    <xf numFmtId="43" fontId="26" fillId="3" borderId="0" xfId="0" applyNumberFormat="1" applyFont="1" applyFill="1" applyBorder="1" applyAlignment="1">
      <alignment vertical="top" wrapText="1"/>
    </xf>
    <xf numFmtId="0" fontId="16" fillId="0" borderId="34" xfId="0" applyFont="1" applyBorder="1" applyAlignment="1">
      <alignment horizontal="center" vertical="center"/>
    </xf>
    <xf numFmtId="0" fontId="16" fillId="0" borderId="34" xfId="0" applyFont="1" applyBorder="1" applyAlignment="1">
      <alignment horizontal="left" vertical="center"/>
    </xf>
    <xf numFmtId="43" fontId="28" fillId="3" borderId="0" xfId="0" applyNumberFormat="1" applyFont="1" applyFill="1" applyBorder="1"/>
    <xf numFmtId="43" fontId="5" fillId="3" borderId="0" xfId="0" applyNumberFormat="1" applyFont="1" applyFill="1" applyBorder="1"/>
    <xf numFmtId="0" fontId="29" fillId="8" borderId="25" xfId="0" applyFont="1" applyFill="1" applyBorder="1" applyAlignment="1">
      <alignment vertical="center" wrapText="1"/>
    </xf>
    <xf numFmtId="0" fontId="16" fillId="3" borderId="29" xfId="0" applyFont="1" applyFill="1" applyBorder="1" applyAlignment="1">
      <alignment horizontal="center" vertical="center"/>
    </xf>
    <xf numFmtId="0" fontId="30" fillId="3" borderId="35" xfId="0" applyFont="1" applyFill="1" applyBorder="1" applyAlignment="1">
      <alignment horizontal="center" vertical="center"/>
    </xf>
    <xf numFmtId="0" fontId="16" fillId="3" borderId="36" xfId="0" applyFont="1" applyFill="1" applyBorder="1" applyAlignment="1">
      <alignment horizontal="center" vertical="center"/>
    </xf>
    <xf numFmtId="0" fontId="30" fillId="3" borderId="30" xfId="0" applyFont="1" applyFill="1" applyBorder="1" applyAlignment="1">
      <alignment horizontal="center" vertical="center"/>
    </xf>
    <xf numFmtId="0" fontId="16" fillId="3" borderId="28" xfId="0" applyFont="1" applyFill="1" applyBorder="1" applyAlignment="1">
      <alignment horizontal="center" vertical="center" wrapText="1"/>
    </xf>
    <xf numFmtId="0" fontId="18" fillId="4" borderId="25" xfId="0" applyFont="1" applyFill="1" applyBorder="1" applyAlignment="1">
      <alignment vertical="center" wrapText="1"/>
    </xf>
    <xf numFmtId="0" fontId="19" fillId="4" borderId="26" xfId="0" applyFont="1" applyFill="1" applyBorder="1" applyAlignment="1">
      <alignment horizontal="center" vertical="center" wrapText="1"/>
    </xf>
    <xf numFmtId="0" fontId="16" fillId="3" borderId="25" xfId="0" applyFont="1" applyFill="1" applyBorder="1" applyAlignment="1">
      <alignment horizontal="center" vertical="center"/>
    </xf>
    <xf numFmtId="0" fontId="30" fillId="3" borderId="37" xfId="0" applyFont="1" applyFill="1" applyBorder="1" applyAlignment="1">
      <alignment horizontal="center" vertical="center"/>
    </xf>
    <xf numFmtId="0" fontId="16" fillId="3" borderId="14" xfId="0" applyFont="1" applyFill="1" applyBorder="1" applyAlignment="1">
      <alignment horizontal="center" vertical="center"/>
    </xf>
    <xf numFmtId="0" fontId="30" fillId="3" borderId="26" xfId="0" applyFont="1" applyFill="1" applyBorder="1" applyAlignment="1">
      <alignment horizontal="center" vertical="center"/>
    </xf>
    <xf numFmtId="1" fontId="32" fillId="9" borderId="27" xfId="0" applyNumberFormat="1" applyFont="1" applyFill="1" applyBorder="1" applyAlignment="1">
      <alignment horizontal="center" vertical="center" wrapText="1"/>
    </xf>
    <xf numFmtId="1" fontId="15" fillId="9" borderId="27" xfId="0" applyNumberFormat="1" applyFont="1" applyFill="1" applyBorder="1" applyAlignment="1">
      <alignment horizontal="center" vertical="center"/>
    </xf>
    <xf numFmtId="1" fontId="15" fillId="9" borderId="27" xfId="0" applyNumberFormat="1" applyFont="1" applyFill="1" applyBorder="1" applyAlignment="1">
      <alignment horizontal="left" vertical="center"/>
    </xf>
    <xf numFmtId="0" fontId="16" fillId="3" borderId="39" xfId="0" applyFont="1" applyFill="1" applyBorder="1" applyAlignment="1">
      <alignment horizontal="center" vertical="center"/>
    </xf>
    <xf numFmtId="0" fontId="30" fillId="3" borderId="40" xfId="0" applyFont="1" applyFill="1" applyBorder="1" applyAlignment="1">
      <alignment horizontal="center" vertical="center"/>
    </xf>
    <xf numFmtId="1" fontId="16" fillId="4" borderId="0" xfId="0" applyNumberFormat="1" applyFont="1" applyFill="1" applyBorder="1" applyAlignment="1">
      <alignment horizontal="center" vertical="center" wrapText="1"/>
    </xf>
    <xf numFmtId="1" fontId="16" fillId="4" borderId="0" xfId="0" applyNumberFormat="1" applyFont="1" applyFill="1" applyBorder="1" applyAlignment="1">
      <alignment vertical="center" wrapText="1"/>
    </xf>
    <xf numFmtId="0" fontId="16" fillId="4" borderId="0" xfId="0" applyFont="1" applyFill="1" applyBorder="1" applyAlignment="1">
      <alignment horizontal="left" vertical="center"/>
    </xf>
    <xf numFmtId="0" fontId="18" fillId="0" borderId="42" xfId="0" applyFont="1" applyBorder="1" applyAlignment="1">
      <alignment vertical="center" wrapText="1"/>
    </xf>
    <xf numFmtId="43" fontId="28" fillId="3" borderId="10" xfId="0" applyNumberFormat="1" applyFont="1" applyFill="1" applyBorder="1"/>
    <xf numFmtId="0" fontId="33" fillId="3" borderId="0" xfId="0" applyFont="1" applyFill="1" applyBorder="1" applyAlignment="1">
      <alignment horizontal="left"/>
    </xf>
    <xf numFmtId="0" fontId="34" fillId="3" borderId="0" xfId="0" applyFont="1" applyFill="1" applyBorder="1" applyAlignment="1">
      <alignment vertical="center" wrapText="1"/>
    </xf>
    <xf numFmtId="1" fontId="19" fillId="0" borderId="40" xfId="0" applyNumberFormat="1" applyFont="1" applyBorder="1" applyAlignment="1">
      <alignment horizontal="center" vertical="center" wrapText="1"/>
    </xf>
    <xf numFmtId="0" fontId="16" fillId="3" borderId="42" xfId="0" applyFont="1" applyFill="1" applyBorder="1" applyAlignment="1">
      <alignment horizontal="center" vertical="center"/>
    </xf>
    <xf numFmtId="0" fontId="0" fillId="4" borderId="0" xfId="0" applyFont="1" applyFill="1" applyBorder="1" applyAlignment="1">
      <alignment horizontal="center" vertical="center" wrapText="1"/>
    </xf>
    <xf numFmtId="0" fontId="5" fillId="4" borderId="0" xfId="0" applyFont="1" applyFill="1" applyBorder="1" applyAlignment="1">
      <alignment vertical="center"/>
    </xf>
    <xf numFmtId="0" fontId="36" fillId="3" borderId="0" xfId="0" applyFont="1" applyFill="1" applyBorder="1" applyAlignment="1">
      <alignment horizontal="center" vertical="center" wrapText="1"/>
    </xf>
    <xf numFmtId="0" fontId="17" fillId="4" borderId="0" xfId="0" applyFont="1" applyFill="1" applyBorder="1" applyAlignment="1">
      <alignment horizontal="left" vertical="center"/>
    </xf>
    <xf numFmtId="0" fontId="37" fillId="3" borderId="0" xfId="0" applyFont="1" applyFill="1" applyBorder="1" applyAlignment="1">
      <alignment horizontal="center" vertical="center" wrapText="1"/>
    </xf>
    <xf numFmtId="0" fontId="36" fillId="3" borderId="1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38" fillId="3" borderId="0" xfId="0" applyFont="1" applyFill="1" applyBorder="1" applyAlignment="1">
      <alignment horizontal="center" vertical="center" wrapText="1"/>
    </xf>
    <xf numFmtId="1" fontId="16" fillId="4" borderId="0" xfId="0" applyNumberFormat="1" applyFont="1" applyFill="1" applyBorder="1" applyAlignment="1">
      <alignment horizontal="left" vertical="center" wrapText="1"/>
    </xf>
    <xf numFmtId="1" fontId="39" fillId="3" borderId="0" xfId="0" applyNumberFormat="1" applyFont="1" applyFill="1" applyBorder="1" applyAlignment="1">
      <alignment horizontal="center" vertical="center"/>
    </xf>
    <xf numFmtId="0" fontId="12" fillId="12" borderId="5" xfId="0" applyFont="1" applyFill="1" applyBorder="1" applyAlignment="1">
      <alignment horizontal="center" vertical="center" wrapText="1"/>
    </xf>
    <xf numFmtId="14" fontId="22" fillId="0" borderId="0" xfId="0" applyNumberFormat="1" applyFont="1"/>
    <xf numFmtId="0" fontId="22" fillId="0" borderId="0" xfId="0" applyFont="1"/>
    <xf numFmtId="1" fontId="43" fillId="4" borderId="43" xfId="0" applyNumberFormat="1" applyFont="1" applyFill="1" applyBorder="1" applyAlignment="1">
      <alignment horizontal="center" vertical="center" wrapText="1"/>
    </xf>
    <xf numFmtId="0" fontId="17" fillId="4" borderId="44" xfId="0" applyFont="1" applyFill="1" applyBorder="1" applyAlignment="1">
      <alignment horizontal="center" vertical="center" wrapText="1"/>
    </xf>
    <xf numFmtId="0" fontId="17" fillId="4" borderId="44" xfId="0" applyFont="1" applyFill="1" applyBorder="1" applyAlignment="1">
      <alignment horizontal="left" vertical="center" wrapText="1"/>
    </xf>
    <xf numFmtId="0" fontId="17" fillId="4" borderId="45" xfId="0" applyFont="1" applyFill="1" applyBorder="1" applyAlignment="1">
      <alignment horizontal="left" vertical="center" wrapText="1"/>
    </xf>
    <xf numFmtId="0" fontId="17" fillId="0" borderId="44"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45" xfId="0" applyFont="1" applyBorder="1" applyAlignment="1">
      <alignment horizontal="center" vertical="center" wrapText="1"/>
    </xf>
    <xf numFmtId="0" fontId="12" fillId="4" borderId="48" xfId="0" applyFont="1" applyFill="1" applyBorder="1" applyAlignment="1">
      <alignment horizontal="center" vertical="center" wrapText="1"/>
    </xf>
    <xf numFmtId="0" fontId="12" fillId="4" borderId="49" xfId="0" applyFont="1" applyFill="1" applyBorder="1" applyAlignment="1">
      <alignment horizontal="center" vertical="center" wrapText="1"/>
    </xf>
    <xf numFmtId="0" fontId="12" fillId="0" borderId="50" xfId="0" applyFont="1" applyBorder="1" applyAlignment="1">
      <alignment horizontal="center" vertical="center" wrapText="1"/>
    </xf>
    <xf numFmtId="0" fontId="12" fillId="0" borderId="51" xfId="0" applyFont="1" applyBorder="1" applyAlignment="1">
      <alignment horizontal="center" vertical="center" wrapText="1"/>
    </xf>
    <xf numFmtId="0" fontId="44" fillId="0" borderId="10" xfId="0" applyFont="1" applyBorder="1"/>
    <xf numFmtId="0" fontId="43" fillId="0" borderId="52" xfId="0" applyFont="1" applyBorder="1" applyAlignment="1">
      <alignment horizontal="center" vertical="center" wrapText="1"/>
    </xf>
    <xf numFmtId="0" fontId="45" fillId="0" borderId="48" xfId="0" applyFont="1" applyBorder="1" applyAlignment="1">
      <alignment horizontal="center" vertical="center" wrapText="1"/>
    </xf>
    <xf numFmtId="14" fontId="45" fillId="0" borderId="48" xfId="0" applyNumberFormat="1" applyFont="1" applyBorder="1" applyAlignment="1">
      <alignment horizontal="center" vertical="center" wrapText="1"/>
    </xf>
    <xf numFmtId="0" fontId="45" fillId="0" borderId="48" xfId="0" applyFont="1" applyBorder="1" applyAlignment="1">
      <alignment horizontal="left" vertical="center" wrapText="1"/>
    </xf>
    <xf numFmtId="0" fontId="45" fillId="0" borderId="53" xfId="0" applyFont="1" applyBorder="1" applyAlignment="1">
      <alignment horizontal="left" vertical="center" wrapText="1"/>
    </xf>
    <xf numFmtId="0" fontId="45" fillId="0" borderId="53" xfId="0" applyFont="1" applyBorder="1" applyAlignment="1">
      <alignment horizontal="center" vertical="center" wrapText="1"/>
    </xf>
    <xf numFmtId="14" fontId="45" fillId="0" borderId="53" xfId="0" applyNumberFormat="1" applyFont="1" applyBorder="1" applyAlignment="1">
      <alignment horizontal="center" vertical="center" wrapText="1"/>
    </xf>
    <xf numFmtId="0" fontId="46" fillId="0" borderId="53" xfId="0" applyFont="1" applyBorder="1" applyAlignment="1">
      <alignment horizontal="center" vertical="center" wrapText="1"/>
    </xf>
    <xf numFmtId="14" fontId="45" fillId="0" borderId="0" xfId="0" applyNumberFormat="1" applyFont="1" applyAlignment="1">
      <alignment wrapText="1"/>
    </xf>
    <xf numFmtId="0" fontId="45" fillId="0" borderId="0" xfId="0" applyFont="1" applyAlignment="1">
      <alignment wrapText="1"/>
    </xf>
    <xf numFmtId="0" fontId="44" fillId="0" borderId="54" xfId="0" applyFont="1" applyBorder="1"/>
    <xf numFmtId="0" fontId="47" fillId="0" borderId="44" xfId="0" applyFont="1" applyBorder="1"/>
    <xf numFmtId="0" fontId="47" fillId="0" borderId="44" xfId="0" applyFont="1" applyBorder="1" applyAlignment="1">
      <alignment horizontal="center"/>
    </xf>
    <xf numFmtId="0" fontId="45" fillId="0" borderId="37" xfId="0" applyFont="1" applyBorder="1" applyAlignment="1">
      <alignment horizontal="left" vertical="center" wrapText="1"/>
    </xf>
    <xf numFmtId="0" fontId="45" fillId="0" borderId="37" xfId="0" applyFont="1" applyBorder="1" applyAlignment="1">
      <alignment horizontal="center" vertical="center" wrapText="1"/>
    </xf>
    <xf numFmtId="14" fontId="45" fillId="0" borderId="37" xfId="0" applyNumberFormat="1" applyFont="1" applyBorder="1" applyAlignment="1">
      <alignment horizontal="center" vertical="center" wrapText="1"/>
    </xf>
    <xf numFmtId="0" fontId="46" fillId="0" borderId="37" xfId="0" applyFont="1" applyBorder="1" applyAlignment="1">
      <alignment horizontal="center" vertical="center" wrapText="1"/>
    </xf>
    <xf numFmtId="0" fontId="44" fillId="0" borderId="55" xfId="0" applyFont="1" applyBorder="1"/>
    <xf numFmtId="0" fontId="47" fillId="0" borderId="56" xfId="0" applyFont="1" applyBorder="1"/>
    <xf numFmtId="0" fontId="47" fillId="0" borderId="56" xfId="0" applyFont="1" applyBorder="1" applyAlignment="1">
      <alignment horizontal="center"/>
    </xf>
    <xf numFmtId="0" fontId="45" fillId="0" borderId="57" xfId="0" applyFont="1" applyBorder="1" applyAlignment="1">
      <alignment horizontal="left" vertical="center" wrapText="1"/>
    </xf>
    <xf numFmtId="0" fontId="45" fillId="0" borderId="57" xfId="0" applyFont="1" applyBorder="1" applyAlignment="1">
      <alignment horizontal="center" vertical="center" wrapText="1"/>
    </xf>
    <xf numFmtId="14" fontId="45" fillId="0" borderId="57" xfId="0" applyNumberFormat="1" applyFont="1" applyBorder="1" applyAlignment="1">
      <alignment horizontal="center" vertical="center" wrapText="1"/>
    </xf>
    <xf numFmtId="0" fontId="46" fillId="0" borderId="57" xfId="0" applyFont="1" applyBorder="1" applyAlignment="1">
      <alignment horizontal="center" vertical="center" wrapText="1"/>
    </xf>
    <xf numFmtId="0" fontId="46" fillId="0" borderId="56" xfId="0" applyFont="1" applyBorder="1" applyAlignment="1">
      <alignment horizontal="center" vertical="center" wrapText="1"/>
    </xf>
    <xf numFmtId="0" fontId="46" fillId="0" borderId="35" xfId="0" applyFont="1" applyBorder="1" applyAlignment="1">
      <alignment horizontal="center" vertical="center" wrapText="1"/>
    </xf>
    <xf numFmtId="0" fontId="48" fillId="0" borderId="53" xfId="0" applyFont="1" applyBorder="1" applyAlignment="1">
      <alignment horizontal="left" vertical="center" wrapText="1"/>
    </xf>
    <xf numFmtId="14" fontId="45" fillId="0" borderId="44" xfId="0" applyNumberFormat="1" applyFont="1" applyBorder="1" applyAlignment="1">
      <alignment horizontal="center" vertical="center" wrapText="1"/>
    </xf>
    <xf numFmtId="0" fontId="45" fillId="0" borderId="44" xfId="0" applyFont="1" applyBorder="1" applyAlignment="1">
      <alignment horizontal="center" vertical="center" wrapText="1"/>
    </xf>
    <xf numFmtId="0" fontId="45" fillId="0" borderId="44" xfId="0" applyFont="1" applyBorder="1" applyAlignment="1">
      <alignment horizontal="left" vertical="center" wrapText="1"/>
    </xf>
    <xf numFmtId="14" fontId="45" fillId="0" borderId="56" xfId="0" applyNumberFormat="1" applyFont="1" applyBorder="1" applyAlignment="1">
      <alignment horizontal="center" vertical="center" wrapText="1"/>
    </xf>
    <xf numFmtId="0" fontId="45" fillId="0" borderId="56" xfId="0" applyFont="1" applyBorder="1" applyAlignment="1">
      <alignment horizontal="center" vertical="center" wrapText="1"/>
    </xf>
    <xf numFmtId="0" fontId="45" fillId="0" borderId="56" xfId="0" applyFont="1" applyBorder="1" applyAlignment="1">
      <alignment horizontal="left" vertical="center" wrapText="1"/>
    </xf>
    <xf numFmtId="0" fontId="25" fillId="3" borderId="16" xfId="0" applyFont="1" applyFill="1" applyBorder="1"/>
    <xf numFmtId="1" fontId="39" fillId="3" borderId="17" xfId="0" applyNumberFormat="1" applyFont="1" applyFill="1" applyBorder="1" applyAlignment="1">
      <alignment horizontal="center" vertical="center"/>
    </xf>
    <xf numFmtId="43" fontId="28" fillId="3" borderId="17" xfId="0" applyNumberFormat="1" applyFont="1" applyFill="1" applyBorder="1"/>
    <xf numFmtId="43" fontId="33" fillId="3" borderId="17" xfId="0" applyNumberFormat="1" applyFont="1" applyFill="1" applyBorder="1"/>
    <xf numFmtId="0" fontId="36" fillId="3" borderId="17" xfId="0" applyFont="1" applyFill="1" applyBorder="1" applyAlignment="1">
      <alignment horizontal="center" vertical="center" wrapText="1"/>
    </xf>
    <xf numFmtId="0" fontId="37" fillId="3" borderId="17" xfId="0" applyFont="1" applyFill="1" applyBorder="1" applyAlignment="1">
      <alignment horizontal="center" vertical="center" wrapText="1"/>
    </xf>
    <xf numFmtId="0" fontId="36" fillId="3" borderId="18" xfId="0" applyFont="1" applyFill="1" applyBorder="1" applyAlignment="1">
      <alignment horizontal="center" vertical="center" wrapText="1"/>
    </xf>
    <xf numFmtId="0" fontId="25" fillId="3" borderId="3" xfId="0" applyFont="1" applyFill="1" applyBorder="1"/>
    <xf numFmtId="1" fontId="39" fillId="3" borderId="4" xfId="0" applyNumberFormat="1" applyFont="1" applyFill="1" applyBorder="1" applyAlignment="1">
      <alignment horizontal="center" vertical="center"/>
    </xf>
    <xf numFmtId="43" fontId="28" fillId="3" borderId="4" xfId="0" applyNumberFormat="1" applyFont="1" applyFill="1" applyBorder="1"/>
    <xf numFmtId="43" fontId="33" fillId="3" borderId="4" xfId="0" applyNumberFormat="1" applyFont="1" applyFill="1" applyBorder="1"/>
    <xf numFmtId="0" fontId="36" fillId="3" borderId="4" xfId="0" applyFont="1" applyFill="1" applyBorder="1" applyAlignment="1">
      <alignment horizontal="center" vertical="center" wrapText="1"/>
    </xf>
    <xf numFmtId="0" fontId="37" fillId="3" borderId="4" xfId="0" applyFont="1" applyFill="1" applyBorder="1" applyAlignment="1">
      <alignment horizontal="center" vertical="center" wrapText="1"/>
    </xf>
    <xf numFmtId="0" fontId="36" fillId="3" borderId="5" xfId="0" applyFont="1" applyFill="1" applyBorder="1" applyAlignment="1">
      <alignment horizontal="center" vertical="center" wrapText="1"/>
    </xf>
    <xf numFmtId="43" fontId="33" fillId="3" borderId="0" xfId="0" applyNumberFormat="1" applyFont="1" applyFill="1" applyBorder="1"/>
    <xf numFmtId="0" fontId="28" fillId="0" borderId="53" xfId="0" applyFont="1" applyBorder="1" applyAlignment="1">
      <alignment horizontal="left" vertical="center" wrapText="1"/>
    </xf>
    <xf numFmtId="0" fontId="45" fillId="0" borderId="0" xfId="0" applyFont="1" applyAlignment="1">
      <alignment horizontal="center" vertical="center" wrapText="1"/>
    </xf>
    <xf numFmtId="0" fontId="2" fillId="0" borderId="0" xfId="0" applyFont="1" applyAlignment="1">
      <alignment vertical="center"/>
    </xf>
    <xf numFmtId="0" fontId="45" fillId="0" borderId="35" xfId="0" applyFont="1" applyBorder="1" applyAlignment="1">
      <alignment horizontal="left" vertical="center" wrapText="1"/>
    </xf>
    <xf numFmtId="49" fontId="4" fillId="0" borderId="0" xfId="0" applyNumberFormat="1" applyFont="1" applyAlignment="1">
      <alignment vertical="center" wrapText="1"/>
    </xf>
    <xf numFmtId="37" fontId="34" fillId="0" borderId="37" xfId="0" applyNumberFormat="1" applyFont="1" applyBorder="1" applyAlignment="1">
      <alignment horizontal="center" vertical="center" wrapText="1"/>
    </xf>
    <xf numFmtId="165" fontId="28" fillId="3" borderId="26" xfId="0" applyNumberFormat="1" applyFont="1" applyFill="1" applyBorder="1" applyAlignment="1">
      <alignment horizontal="center" vertical="center" wrapText="1"/>
    </xf>
    <xf numFmtId="43" fontId="0" fillId="0" borderId="0" xfId="0" applyNumberFormat="1" applyFont="1"/>
    <xf numFmtId="43" fontId="7" fillId="3" borderId="0" xfId="0" applyNumberFormat="1" applyFont="1" applyFill="1" applyBorder="1" applyAlignment="1">
      <alignment vertical="center"/>
    </xf>
    <xf numFmtId="0" fontId="45" fillId="0" borderId="35" xfId="0" applyFont="1" applyBorder="1" applyAlignment="1">
      <alignment horizontal="center" vertical="center" wrapText="1"/>
    </xf>
    <xf numFmtId="14" fontId="45" fillId="0" borderId="35" xfId="0" applyNumberFormat="1" applyFont="1" applyBorder="1" applyAlignment="1">
      <alignment horizontal="center" vertical="center" wrapText="1"/>
    </xf>
    <xf numFmtId="0" fontId="46" fillId="0" borderId="48" xfId="0" applyFont="1" applyBorder="1" applyAlignment="1">
      <alignment horizontal="center" vertical="center" wrapText="1"/>
    </xf>
    <xf numFmtId="0" fontId="46" fillId="0" borderId="58" xfId="0" applyFont="1" applyBorder="1" applyAlignment="1">
      <alignment horizontal="center" vertical="center" wrapText="1"/>
    </xf>
    <xf numFmtId="0" fontId="45" fillId="0" borderId="58" xfId="0" applyFont="1" applyBorder="1" applyAlignment="1">
      <alignment horizontal="left" vertical="center" wrapText="1"/>
    </xf>
    <xf numFmtId="0" fontId="45" fillId="0" borderId="58" xfId="0" applyFont="1" applyBorder="1" applyAlignment="1">
      <alignment horizontal="center" vertical="center" wrapText="1"/>
    </xf>
    <xf numFmtId="0" fontId="16" fillId="4" borderId="0" xfId="0" applyFont="1" applyFill="1" applyBorder="1" applyAlignment="1">
      <alignment vertical="center"/>
    </xf>
    <xf numFmtId="0" fontId="49" fillId="0" borderId="53" xfId="0" applyFont="1" applyBorder="1" applyAlignment="1">
      <alignment horizontal="left" vertical="center" wrapText="1"/>
    </xf>
    <xf numFmtId="0" fontId="45" fillId="0" borderId="59" xfId="0" applyFont="1" applyBorder="1" applyAlignment="1">
      <alignment horizontal="center" vertical="center" wrapText="1"/>
    </xf>
    <xf numFmtId="0" fontId="50" fillId="0" borderId="53" xfId="0" applyFont="1" applyBorder="1" applyAlignment="1">
      <alignment horizontal="left" vertical="center" wrapText="1"/>
    </xf>
    <xf numFmtId="0" fontId="45" fillId="0" borderId="60" xfId="0" applyFont="1" applyBorder="1" applyAlignment="1">
      <alignment horizontal="left" vertical="center" wrapText="1"/>
    </xf>
    <xf numFmtId="0" fontId="45" fillId="0" borderId="13" xfId="0" applyFont="1" applyBorder="1" applyAlignment="1">
      <alignment horizontal="center" vertical="center" wrapText="1"/>
    </xf>
    <xf numFmtId="0" fontId="50" fillId="0" borderId="37" xfId="0" applyFont="1" applyBorder="1"/>
    <xf numFmtId="0" fontId="45" fillId="0" borderId="14" xfId="0" applyFont="1" applyBorder="1" applyAlignment="1">
      <alignment horizontal="left" vertical="center" wrapText="1"/>
    </xf>
    <xf numFmtId="0" fontId="16" fillId="0" borderId="6" xfId="0" applyFont="1" applyBorder="1" applyAlignment="1">
      <alignment horizontal="center" vertical="center"/>
    </xf>
    <xf numFmtId="0" fontId="16" fillId="0" borderId="61" xfId="0" applyFont="1" applyBorder="1" applyAlignment="1">
      <alignment horizontal="center" vertical="center"/>
    </xf>
    <xf numFmtId="0" fontId="17" fillId="0" borderId="61" xfId="0" applyFont="1" applyBorder="1" applyAlignment="1">
      <alignment horizontal="center" vertical="center" wrapText="1"/>
    </xf>
    <xf numFmtId="0" fontId="16" fillId="0" borderId="61" xfId="0" applyFont="1" applyBorder="1" applyAlignment="1">
      <alignment horizontal="left" vertical="center"/>
    </xf>
    <xf numFmtId="0" fontId="16" fillId="0" borderId="11" xfId="0" applyFont="1" applyBorder="1" applyAlignment="1">
      <alignment horizontal="center" vertical="center"/>
    </xf>
    <xf numFmtId="0" fontId="16" fillId="3" borderId="62" xfId="0" applyFont="1" applyFill="1" applyBorder="1" applyAlignment="1">
      <alignment horizontal="center" vertical="center"/>
    </xf>
    <xf numFmtId="0" fontId="30" fillId="3" borderId="63" xfId="0" applyFont="1" applyFill="1" applyBorder="1" applyAlignment="1">
      <alignment horizontal="center" vertical="center"/>
    </xf>
    <xf numFmtId="0" fontId="16" fillId="3" borderId="64" xfId="0" applyFont="1" applyFill="1" applyBorder="1" applyAlignment="1">
      <alignment horizontal="center" vertical="center"/>
    </xf>
    <xf numFmtId="0" fontId="30" fillId="3" borderId="65" xfId="0" applyFont="1" applyFill="1" applyBorder="1" applyAlignment="1">
      <alignment horizontal="center" vertical="center"/>
    </xf>
    <xf numFmtId="0" fontId="16" fillId="3" borderId="61" xfId="0" applyFont="1" applyFill="1" applyBorder="1" applyAlignment="1">
      <alignment horizontal="center" vertical="center"/>
    </xf>
    <xf numFmtId="0" fontId="16" fillId="0" borderId="19" xfId="0" applyFont="1" applyBorder="1" applyAlignment="1">
      <alignment horizontal="center" vertical="center"/>
    </xf>
    <xf numFmtId="0" fontId="16" fillId="0" borderId="66" xfId="0" applyFont="1" applyBorder="1" applyAlignment="1">
      <alignment horizontal="left" vertical="center"/>
    </xf>
    <xf numFmtId="0" fontId="16" fillId="0" borderId="66" xfId="0" applyFont="1" applyBorder="1" applyAlignment="1">
      <alignment horizontal="center" vertical="center"/>
    </xf>
    <xf numFmtId="37" fontId="34" fillId="4" borderId="37" xfId="0" applyNumberFormat="1" applyFont="1" applyFill="1" applyBorder="1" applyAlignment="1">
      <alignment horizontal="center" vertical="center" wrapText="1"/>
    </xf>
    <xf numFmtId="0" fontId="45" fillId="0" borderId="67" xfId="0" applyFont="1" applyBorder="1" applyAlignment="1">
      <alignment horizontal="center" vertical="center" wrapText="1"/>
    </xf>
    <xf numFmtId="0" fontId="50" fillId="0" borderId="57" xfId="0" applyFont="1" applyBorder="1"/>
    <xf numFmtId="1" fontId="32" fillId="9" borderId="22" xfId="0" applyNumberFormat="1" applyFont="1" applyFill="1" applyBorder="1" applyAlignment="1">
      <alignment horizontal="center" vertical="center" wrapText="1"/>
    </xf>
    <xf numFmtId="0" fontId="45" fillId="0" borderId="68" xfId="0" applyFont="1" applyBorder="1" applyAlignment="1">
      <alignment horizontal="left" vertical="center" wrapText="1"/>
    </xf>
    <xf numFmtId="0" fontId="16" fillId="3" borderId="69" xfId="0" applyFont="1" applyFill="1" applyBorder="1" applyAlignment="1">
      <alignment horizontal="center" vertical="center"/>
    </xf>
    <xf numFmtId="0" fontId="30" fillId="3" borderId="70" xfId="0" applyFont="1" applyFill="1" applyBorder="1" applyAlignment="1">
      <alignment horizontal="center" vertical="center"/>
    </xf>
    <xf numFmtId="0" fontId="45" fillId="0" borderId="53" xfId="0" applyFont="1" applyBorder="1" applyAlignment="1">
      <alignment horizontal="left" vertical="center" wrapText="1"/>
    </xf>
    <xf numFmtId="0" fontId="30" fillId="3" borderId="73" xfId="0" applyFont="1" applyFill="1" applyBorder="1" applyAlignment="1">
      <alignment horizontal="center" vertical="center"/>
    </xf>
    <xf numFmtId="0" fontId="16" fillId="3" borderId="73" xfId="0" applyFont="1" applyFill="1" applyBorder="1" applyAlignment="1">
      <alignment horizontal="center" vertical="center"/>
    </xf>
    <xf numFmtId="9" fontId="34" fillId="4" borderId="26" xfId="0" applyNumberFormat="1" applyFont="1" applyFill="1" applyBorder="1" applyAlignment="1">
      <alignment horizontal="center" vertical="center" wrapText="1"/>
    </xf>
    <xf numFmtId="0" fontId="28" fillId="0" borderId="48" xfId="0" applyFont="1" applyBorder="1" applyAlignment="1">
      <alignment horizontal="left" vertical="center" wrapText="1"/>
    </xf>
    <xf numFmtId="37" fontId="36" fillId="3" borderId="0" xfId="0" applyNumberFormat="1" applyFont="1" applyFill="1" applyBorder="1" applyAlignment="1">
      <alignment horizontal="center" vertical="center" wrapText="1"/>
    </xf>
    <xf numFmtId="43" fontId="28" fillId="3" borderId="0" xfId="0" applyNumberFormat="1" applyFont="1" applyFill="1" applyBorder="1" applyAlignment="1">
      <alignment horizontal="left"/>
    </xf>
    <xf numFmtId="43" fontId="33" fillId="3" borderId="0" xfId="0" applyNumberFormat="1" applyFont="1" applyFill="1" applyBorder="1" applyAlignment="1">
      <alignment horizontal="left"/>
    </xf>
    <xf numFmtId="166" fontId="45" fillId="0" borderId="48" xfId="0" applyNumberFormat="1" applyFont="1" applyBorder="1" applyAlignment="1">
      <alignment horizontal="center" vertical="center" wrapText="1"/>
    </xf>
    <xf numFmtId="0" fontId="0" fillId="4" borderId="0" xfId="0" applyFont="1" applyFill="1" applyBorder="1" applyAlignment="1">
      <alignment vertical="center"/>
    </xf>
    <xf numFmtId="0" fontId="51" fillId="0" borderId="48" xfId="0" applyFont="1" applyBorder="1" applyAlignment="1">
      <alignment horizontal="left" vertical="center" wrapText="1"/>
    </xf>
    <xf numFmtId="0" fontId="51" fillId="3" borderId="53" xfId="0" applyFont="1" applyFill="1" applyBorder="1" applyAlignment="1">
      <alignment horizontal="center" vertical="center" wrapText="1"/>
    </xf>
    <xf numFmtId="0" fontId="12" fillId="12" borderId="74" xfId="0" applyFont="1" applyFill="1" applyBorder="1" applyAlignment="1">
      <alignment horizontal="center" vertical="center" wrapText="1"/>
    </xf>
    <xf numFmtId="0" fontId="51" fillId="3" borderId="60" xfId="0" applyFont="1" applyFill="1" applyBorder="1" applyAlignment="1">
      <alignment horizontal="center" vertical="center" wrapText="1"/>
    </xf>
    <xf numFmtId="1" fontId="43" fillId="4" borderId="44" xfId="0" applyNumberFormat="1" applyFont="1" applyFill="1" applyBorder="1" applyAlignment="1">
      <alignment horizontal="center" vertical="center" wrapText="1"/>
    </xf>
    <xf numFmtId="0" fontId="51" fillId="0" borderId="60" xfId="0" applyFont="1" applyBorder="1" applyAlignment="1">
      <alignment horizontal="center" vertical="center"/>
    </xf>
    <xf numFmtId="0" fontId="17" fillId="0" borderId="46" xfId="0" applyFont="1" applyBorder="1" applyAlignment="1">
      <alignment horizontal="center" vertical="center" wrapText="1"/>
    </xf>
    <xf numFmtId="14" fontId="51" fillId="0" borderId="60" xfId="0" applyNumberFormat="1" applyFont="1" applyBorder="1" applyAlignment="1">
      <alignment horizontal="center" vertical="center" wrapText="1"/>
    </xf>
    <xf numFmtId="0" fontId="12" fillId="0" borderId="44" xfId="0" applyFont="1" applyBorder="1" applyAlignment="1">
      <alignment horizontal="left" vertical="center" wrapText="1"/>
    </xf>
    <xf numFmtId="167" fontId="51" fillId="0" borderId="60" xfId="0" applyNumberFormat="1" applyFont="1" applyBorder="1" applyAlignment="1">
      <alignment horizontal="center" vertical="center"/>
    </xf>
    <xf numFmtId="37" fontId="34" fillId="3" borderId="37" xfId="0" applyNumberFormat="1" applyFont="1" applyFill="1" applyBorder="1" applyAlignment="1">
      <alignment horizontal="center" vertical="center" wrapText="1"/>
    </xf>
    <xf numFmtId="14" fontId="51" fillId="0" borderId="60" xfId="0" applyNumberFormat="1" applyFont="1" applyBorder="1" applyAlignment="1">
      <alignment horizontal="center" vertical="center"/>
    </xf>
    <xf numFmtId="167" fontId="45" fillId="0" borderId="53" xfId="0" applyNumberFormat="1" applyFont="1" applyBorder="1" applyAlignment="1">
      <alignment horizontal="center" vertical="center" wrapText="1"/>
    </xf>
    <xf numFmtId="0" fontId="12" fillId="12" borderId="75" xfId="0" applyFont="1" applyFill="1" applyBorder="1" applyAlignment="1">
      <alignment horizontal="center" vertical="center" wrapText="1"/>
    </xf>
    <xf numFmtId="9" fontId="34" fillId="3" borderId="26" xfId="0" applyNumberFormat="1" applyFont="1" applyFill="1" applyBorder="1" applyAlignment="1">
      <alignment horizontal="center" vertical="center" wrapText="1"/>
    </xf>
    <xf numFmtId="0" fontId="51" fillId="0" borderId="37" xfId="0" applyFont="1" applyBorder="1" applyAlignment="1">
      <alignment horizontal="left" vertical="center" wrapText="1"/>
    </xf>
    <xf numFmtId="0" fontId="51" fillId="0" borderId="37" xfId="0" applyFont="1" applyBorder="1" applyAlignment="1">
      <alignment horizontal="center" vertical="center" wrapText="1"/>
    </xf>
    <xf numFmtId="167" fontId="51" fillId="0" borderId="37" xfId="0" applyNumberFormat="1" applyFont="1" applyBorder="1" applyAlignment="1">
      <alignment horizontal="center" vertical="center" wrapText="1"/>
    </xf>
    <xf numFmtId="0" fontId="51" fillId="0" borderId="57" xfId="0" applyFont="1" applyBorder="1" applyAlignment="1">
      <alignment horizontal="left" vertical="center" wrapText="1"/>
    </xf>
    <xf numFmtId="1" fontId="34" fillId="0" borderId="37" xfId="0" applyNumberFormat="1" applyFont="1" applyBorder="1" applyAlignment="1">
      <alignment horizontal="center" vertical="center" wrapText="1"/>
    </xf>
    <xf numFmtId="0" fontId="43" fillId="3" borderId="76" xfId="0" applyFont="1" applyFill="1" applyBorder="1" applyAlignment="1">
      <alignment horizontal="center" vertical="center" wrapText="1"/>
    </xf>
    <xf numFmtId="0" fontId="51" fillId="0" borderId="57" xfId="0" applyFont="1" applyBorder="1" applyAlignment="1">
      <alignment horizontal="center" vertical="center" wrapText="1"/>
    </xf>
    <xf numFmtId="0" fontId="45" fillId="0" borderId="77" xfId="0" applyFont="1" applyBorder="1" applyAlignment="1">
      <alignment horizontal="center" vertical="center" wrapText="1"/>
    </xf>
    <xf numFmtId="167" fontId="51" fillId="0" borderId="57" xfId="0" applyNumberFormat="1" applyFont="1" applyBorder="1" applyAlignment="1">
      <alignment horizontal="center" vertical="center" wrapText="1"/>
    </xf>
    <xf numFmtId="14" fontId="45" fillId="0" borderId="77" xfId="0" applyNumberFormat="1" applyFont="1" applyBorder="1" applyAlignment="1">
      <alignment horizontal="center" vertical="center" wrapText="1"/>
    </xf>
    <xf numFmtId="1" fontId="34" fillId="0" borderId="73" xfId="0" applyNumberFormat="1" applyFont="1" applyBorder="1" applyAlignment="1">
      <alignment horizontal="center" vertical="center" wrapText="1"/>
    </xf>
    <xf numFmtId="0" fontId="45" fillId="0" borderId="77" xfId="0" applyFont="1" applyBorder="1" applyAlignment="1">
      <alignment horizontal="left" vertical="center" wrapText="1"/>
    </xf>
    <xf numFmtId="0" fontId="46" fillId="0" borderId="77" xfId="0" applyFont="1" applyBorder="1" applyAlignment="1">
      <alignment horizontal="center" vertical="center" wrapText="1"/>
    </xf>
    <xf numFmtId="9" fontId="34" fillId="3" borderId="40" xfId="0" applyNumberFormat="1" applyFont="1" applyFill="1" applyBorder="1" applyAlignment="1">
      <alignment horizontal="center" vertical="center" wrapText="1"/>
    </xf>
    <xf numFmtId="0" fontId="45" fillId="0" borderId="53" xfId="0" applyFont="1" applyBorder="1" applyAlignment="1">
      <alignment horizontal="center" vertical="center"/>
    </xf>
    <xf numFmtId="1" fontId="39" fillId="3" borderId="17" xfId="0" applyNumberFormat="1" applyFont="1" applyFill="1" applyBorder="1" applyAlignment="1">
      <alignment horizontal="left" vertical="center"/>
    </xf>
    <xf numFmtId="0" fontId="45" fillId="0" borderId="60" xfId="0" applyFont="1" applyBorder="1" applyAlignment="1">
      <alignment horizontal="center" vertical="center"/>
    </xf>
    <xf numFmtId="0" fontId="45" fillId="3" borderId="77" xfId="0" applyFont="1" applyFill="1" applyBorder="1" applyAlignment="1">
      <alignment horizontal="left" vertical="center" wrapText="1"/>
    </xf>
    <xf numFmtId="14" fontId="45" fillId="0" borderId="60" xfId="0" applyNumberFormat="1" applyFont="1" applyBorder="1" applyAlignment="1">
      <alignment horizontal="center" vertical="center" wrapText="1"/>
    </xf>
    <xf numFmtId="167" fontId="45" fillId="0" borderId="60" xfId="0" applyNumberFormat="1" applyFont="1" applyBorder="1" applyAlignment="1">
      <alignment horizontal="center" vertical="center"/>
    </xf>
    <xf numFmtId="14" fontId="45" fillId="0" borderId="60" xfId="0" applyNumberFormat="1" applyFont="1" applyBorder="1" applyAlignment="1">
      <alignment horizontal="center" vertical="center"/>
    </xf>
    <xf numFmtId="0" fontId="45" fillId="0" borderId="77" xfId="0" applyFont="1" applyBorder="1" applyAlignment="1">
      <alignment horizontal="left" vertical="center" wrapText="1"/>
    </xf>
    <xf numFmtId="1" fontId="20" fillId="3" borderId="0" xfId="0" applyNumberFormat="1" applyFont="1" applyFill="1" applyBorder="1" applyAlignment="1">
      <alignment vertical="center"/>
    </xf>
    <xf numFmtId="43" fontId="0" fillId="3" borderId="79" xfId="0" applyNumberFormat="1" applyFont="1" applyFill="1" applyBorder="1"/>
    <xf numFmtId="167" fontId="45" fillId="0" borderId="48" xfId="0" applyNumberFormat="1" applyFont="1" applyBorder="1" applyAlignment="1">
      <alignment horizontal="center" vertical="center" wrapText="1"/>
    </xf>
    <xf numFmtId="0" fontId="45" fillId="0" borderId="57" xfId="0" applyFont="1" applyBorder="1" applyAlignment="1">
      <alignment horizontal="left" vertical="center" wrapText="1"/>
    </xf>
    <xf numFmtId="0" fontId="15" fillId="3" borderId="0" xfId="0" applyFont="1" applyFill="1" applyBorder="1"/>
    <xf numFmtId="0" fontId="45" fillId="0" borderId="0" xfId="0" applyFont="1"/>
    <xf numFmtId="0" fontId="43" fillId="0" borderId="54" xfId="0" applyFont="1" applyBorder="1" applyAlignment="1">
      <alignment horizontal="center" vertical="center" wrapText="1"/>
    </xf>
    <xf numFmtId="0" fontId="28" fillId="0" borderId="44" xfId="0" applyFont="1" applyBorder="1" applyAlignment="1">
      <alignment horizontal="left" vertical="center" wrapText="1"/>
    </xf>
    <xf numFmtId="0" fontId="45" fillId="0" borderId="37" xfId="0" applyFont="1" applyBorder="1" applyAlignment="1">
      <alignment horizontal="center" vertical="center"/>
    </xf>
    <xf numFmtId="0" fontId="49" fillId="0" borderId="77" xfId="0" applyFont="1" applyBorder="1" applyAlignment="1">
      <alignment horizontal="left" vertical="top" wrapText="1"/>
    </xf>
    <xf numFmtId="165" fontId="54" fillId="3" borderId="0" xfId="0" applyNumberFormat="1" applyFont="1" applyFill="1" applyBorder="1"/>
    <xf numFmtId="0" fontId="49" fillId="3" borderId="77" xfId="0" applyFont="1" applyFill="1" applyBorder="1" applyAlignment="1">
      <alignment horizontal="left" vertical="top" wrapText="1"/>
    </xf>
    <xf numFmtId="167" fontId="45" fillId="0" borderId="58" xfId="0" applyNumberFormat="1" applyFont="1" applyBorder="1" applyAlignment="1">
      <alignment horizontal="center" vertical="center" wrapText="1"/>
    </xf>
    <xf numFmtId="0" fontId="45" fillId="0" borderId="77" xfId="0" applyFont="1" applyBorder="1" applyAlignment="1">
      <alignment horizontal="left" vertical="top" wrapText="1"/>
    </xf>
    <xf numFmtId="1" fontId="56" fillId="0" borderId="37" xfId="0" applyNumberFormat="1" applyFont="1" applyBorder="1" applyAlignment="1">
      <alignment horizontal="center" vertical="center"/>
    </xf>
    <xf numFmtId="0" fontId="45" fillId="0" borderId="37" xfId="0" applyFont="1" applyBorder="1" applyAlignment="1">
      <alignment horizontal="left" vertical="center" wrapText="1"/>
    </xf>
    <xf numFmtId="14" fontId="57" fillId="0" borderId="0" xfId="0" applyNumberFormat="1" applyFont="1" applyAlignment="1">
      <alignment horizontal="center" vertical="center" wrapText="1"/>
    </xf>
    <xf numFmtId="0" fontId="57" fillId="0" borderId="0" xfId="0" applyFont="1" applyAlignment="1">
      <alignment horizontal="center" vertical="center" wrapText="1"/>
    </xf>
    <xf numFmtId="0" fontId="51" fillId="0" borderId="56" xfId="0" applyFont="1" applyBorder="1" applyAlignment="1">
      <alignment horizontal="left" vertical="center" wrapText="1"/>
    </xf>
    <xf numFmtId="9" fontId="56" fillId="0" borderId="26" xfId="0" applyNumberFormat="1" applyFont="1" applyBorder="1" applyAlignment="1">
      <alignment vertical="center"/>
    </xf>
    <xf numFmtId="0" fontId="51" fillId="0" borderId="56" xfId="0" applyFont="1" applyBorder="1" applyAlignment="1">
      <alignment horizontal="center" vertical="center"/>
    </xf>
    <xf numFmtId="1" fontId="5" fillId="3" borderId="0" xfId="0" applyNumberFormat="1" applyFont="1" applyFill="1" applyBorder="1" applyAlignment="1">
      <alignment vertical="center"/>
    </xf>
    <xf numFmtId="0" fontId="57" fillId="0" borderId="48" xfId="0" applyFont="1" applyBorder="1" applyAlignment="1">
      <alignment horizontal="center" vertical="center" wrapText="1"/>
    </xf>
    <xf numFmtId="1" fontId="16" fillId="0" borderId="25" xfId="0" applyNumberFormat="1" applyFont="1" applyBorder="1" applyAlignment="1">
      <alignment vertical="center"/>
    </xf>
    <xf numFmtId="14" fontId="57" fillId="0" borderId="48" xfId="0" applyNumberFormat="1" applyFont="1" applyBorder="1" applyAlignment="1">
      <alignment horizontal="center" vertical="center" wrapText="1"/>
    </xf>
    <xf numFmtId="0" fontId="57" fillId="0" borderId="53" xfId="0" applyFont="1" applyBorder="1" applyAlignment="1">
      <alignment horizontal="center" vertical="center" wrapText="1"/>
    </xf>
    <xf numFmtId="1" fontId="16" fillId="0" borderId="37" xfId="0" applyNumberFormat="1" applyFont="1" applyBorder="1" applyAlignment="1">
      <alignment vertical="center"/>
    </xf>
    <xf numFmtId="14" fontId="57" fillId="0" borderId="53" xfId="0" applyNumberFormat="1" applyFont="1" applyBorder="1" applyAlignment="1">
      <alignment horizontal="center" vertical="center" wrapText="1"/>
    </xf>
    <xf numFmtId="167" fontId="45" fillId="0" borderId="57" xfId="0" applyNumberFormat="1" applyFont="1" applyBorder="1" applyAlignment="1">
      <alignment horizontal="center" vertical="center" wrapText="1"/>
    </xf>
    <xf numFmtId="0" fontId="58" fillId="0" borderId="53" xfId="0" applyFont="1" applyBorder="1" applyAlignment="1">
      <alignment horizontal="center" vertical="center" wrapText="1"/>
    </xf>
    <xf numFmtId="0" fontId="43" fillId="3" borderId="52" xfId="0" applyFont="1" applyFill="1" applyBorder="1" applyAlignment="1">
      <alignment horizontal="center" vertical="center" wrapText="1"/>
    </xf>
    <xf numFmtId="0" fontId="45" fillId="0" borderId="60" xfId="0" applyFont="1" applyBorder="1" applyAlignment="1">
      <alignment horizontal="center" vertical="center" wrapText="1"/>
    </xf>
    <xf numFmtId="14" fontId="45" fillId="0" borderId="81" xfId="0" applyNumberFormat="1" applyFont="1" applyBorder="1" applyAlignment="1">
      <alignment horizontal="center" vertical="center"/>
    </xf>
    <xf numFmtId="0" fontId="49" fillId="3" borderId="53" xfId="0" applyFont="1" applyFill="1" applyBorder="1" applyAlignment="1">
      <alignment horizontal="left" vertical="top" wrapText="1"/>
    </xf>
    <xf numFmtId="0" fontId="59" fillId="0" borderId="53" xfId="0" applyFont="1" applyBorder="1" applyAlignment="1">
      <alignment horizontal="center" vertical="center" wrapText="1"/>
    </xf>
    <xf numFmtId="0" fontId="43" fillId="0" borderId="55" xfId="0" applyFont="1" applyBorder="1" applyAlignment="1">
      <alignment horizontal="center" vertical="center" wrapText="1"/>
    </xf>
    <xf numFmtId="0" fontId="45" fillId="0" borderId="53" xfId="0" applyFont="1" applyBorder="1" applyAlignment="1">
      <alignment horizontal="left" vertical="top" wrapText="1"/>
    </xf>
    <xf numFmtId="0" fontId="45" fillId="0" borderId="80" xfId="0" applyFont="1" applyBorder="1" applyAlignment="1">
      <alignment horizontal="center" vertical="center"/>
    </xf>
    <xf numFmtId="0" fontId="45" fillId="0" borderId="80" xfId="0" applyFont="1" applyBorder="1" applyAlignment="1">
      <alignment horizontal="center" vertical="center" wrapText="1"/>
    </xf>
    <xf numFmtId="0" fontId="45" fillId="0" borderId="53" xfId="0" applyFont="1" applyBorder="1" applyAlignment="1">
      <alignment horizontal="center" vertical="center" wrapText="1"/>
    </xf>
    <xf numFmtId="14" fontId="45" fillId="0" borderId="80" xfId="0" applyNumberFormat="1" applyFont="1" applyBorder="1" applyAlignment="1">
      <alignment horizontal="center" vertical="center" wrapText="1"/>
    </xf>
    <xf numFmtId="167" fontId="45" fillId="0" borderId="80" xfId="0" applyNumberFormat="1" applyFont="1" applyBorder="1" applyAlignment="1">
      <alignment horizontal="center" vertical="center"/>
    </xf>
    <xf numFmtId="14" fontId="45" fillId="0" borderId="57" xfId="0" applyNumberFormat="1" applyFont="1" applyBorder="1" applyAlignment="1">
      <alignment horizontal="center" vertical="center"/>
    </xf>
    <xf numFmtId="1" fontId="16" fillId="0" borderId="58" xfId="0" applyNumberFormat="1" applyFont="1" applyBorder="1" applyAlignment="1">
      <alignment vertical="center"/>
    </xf>
    <xf numFmtId="0" fontId="51" fillId="0" borderId="56" xfId="0" applyFont="1" applyBorder="1" applyAlignment="1">
      <alignment horizontal="center" vertical="center" wrapText="1"/>
    </xf>
    <xf numFmtId="0" fontId="60" fillId="0" borderId="53" xfId="0" applyFont="1" applyBorder="1" applyAlignment="1">
      <alignment horizontal="center" vertical="center" wrapText="1"/>
    </xf>
    <xf numFmtId="14" fontId="51" fillId="0" borderId="56" xfId="0" applyNumberFormat="1" applyFont="1" applyBorder="1" applyAlignment="1">
      <alignment horizontal="center" vertical="center" wrapText="1"/>
    </xf>
    <xf numFmtId="0" fontId="57" fillId="0" borderId="48" xfId="0" applyFont="1" applyBorder="1" applyAlignment="1">
      <alignment horizontal="center" wrapText="1"/>
    </xf>
    <xf numFmtId="0" fontId="43" fillId="0" borderId="83" xfId="0" applyFont="1" applyBorder="1" applyAlignment="1">
      <alignment horizontal="center" vertical="center" wrapText="1"/>
    </xf>
    <xf numFmtId="0" fontId="61" fillId="0" borderId="53" xfId="0" applyFont="1" applyBorder="1" applyAlignment="1">
      <alignment horizontal="center" vertical="center" wrapText="1"/>
    </xf>
    <xf numFmtId="0" fontId="45" fillId="0" borderId="85" xfId="0" applyFont="1" applyBorder="1" applyAlignment="1">
      <alignment horizontal="center" vertical="center" wrapText="1"/>
    </xf>
    <xf numFmtId="14" fontId="45" fillId="0" borderId="85" xfId="0" applyNumberFormat="1" applyFont="1" applyBorder="1" applyAlignment="1">
      <alignment horizontal="center" vertical="center" wrapText="1"/>
    </xf>
    <xf numFmtId="0" fontId="45" fillId="0" borderId="48" xfId="0" applyFont="1" applyBorder="1" applyAlignment="1">
      <alignment horizontal="left" vertical="top" wrapText="1"/>
    </xf>
    <xf numFmtId="1" fontId="16" fillId="0" borderId="42" xfId="0" applyNumberFormat="1" applyFont="1" applyBorder="1" applyAlignment="1">
      <alignment vertical="center"/>
    </xf>
    <xf numFmtId="0" fontId="45" fillId="0" borderId="85" xfId="0" applyFont="1" applyBorder="1" applyAlignment="1">
      <alignment horizontal="left" vertical="center" wrapText="1"/>
    </xf>
    <xf numFmtId="0" fontId="45" fillId="0" borderId="86" xfId="0" applyFont="1" applyBorder="1" applyAlignment="1">
      <alignment horizontal="left" vertical="center" wrapText="1"/>
    </xf>
    <xf numFmtId="0" fontId="45" fillId="0" borderId="86" xfId="0" applyFont="1" applyBorder="1" applyAlignment="1">
      <alignment horizontal="center" vertical="center" wrapText="1"/>
    </xf>
    <xf numFmtId="167" fontId="45" fillId="0" borderId="86" xfId="0" applyNumberFormat="1" applyFont="1" applyBorder="1" applyAlignment="1">
      <alignment horizontal="center" vertical="center" wrapText="1"/>
    </xf>
    <xf numFmtId="14" fontId="45" fillId="0" borderId="86" xfId="0" applyNumberFormat="1" applyFont="1" applyBorder="1" applyAlignment="1">
      <alignment horizontal="center" vertical="center" wrapText="1"/>
    </xf>
    <xf numFmtId="1" fontId="17" fillId="14" borderId="22" xfId="0" applyNumberFormat="1" applyFont="1" applyFill="1" applyBorder="1" applyAlignment="1">
      <alignment vertical="center"/>
    </xf>
    <xf numFmtId="0" fontId="11" fillId="0" borderId="89" xfId="0" applyFont="1" applyBorder="1" applyAlignment="1">
      <alignment vertical="center"/>
    </xf>
    <xf numFmtId="14" fontId="62" fillId="0" borderId="53" xfId="0" applyNumberFormat="1" applyFont="1" applyBorder="1" applyAlignment="1">
      <alignment horizontal="center" vertical="center" wrapText="1"/>
    </xf>
    <xf numFmtId="0" fontId="45" fillId="3" borderId="48" xfId="0" applyFont="1" applyFill="1" applyBorder="1" applyAlignment="1">
      <alignment horizontal="left" vertical="top" wrapText="1"/>
    </xf>
    <xf numFmtId="0" fontId="43" fillId="3" borderId="54" xfId="0" applyFont="1" applyFill="1" applyBorder="1" applyAlignment="1">
      <alignment horizontal="center" vertical="center" wrapText="1"/>
    </xf>
    <xf numFmtId="14" fontId="45" fillId="0" borderId="58" xfId="0" applyNumberFormat="1" applyFont="1" applyBorder="1" applyAlignment="1">
      <alignment horizontal="center" vertical="center" wrapText="1"/>
    </xf>
    <xf numFmtId="0" fontId="45" fillId="3" borderId="58" xfId="0" applyFont="1" applyFill="1" applyBorder="1" applyAlignment="1">
      <alignment horizontal="left" vertical="top" wrapText="1"/>
    </xf>
    <xf numFmtId="0" fontId="45" fillId="0" borderId="44" xfId="0" applyFont="1" applyBorder="1" applyAlignment="1">
      <alignment vertical="top" wrapText="1"/>
    </xf>
    <xf numFmtId="0" fontId="43" fillId="3" borderId="76" xfId="0" applyFont="1" applyFill="1" applyBorder="1" applyAlignment="1">
      <alignment horizontal="center" vertical="center" wrapText="1"/>
    </xf>
    <xf numFmtId="0" fontId="45" fillId="0" borderId="77" xfId="0" applyFont="1" applyBorder="1" applyAlignment="1">
      <alignment horizontal="center" vertical="center" wrapText="1"/>
    </xf>
    <xf numFmtId="14" fontId="45" fillId="0" borderId="77" xfId="0" applyNumberFormat="1" applyFont="1" applyBorder="1" applyAlignment="1">
      <alignment horizontal="center" vertical="center" wrapText="1"/>
    </xf>
    <xf numFmtId="0" fontId="45" fillId="0" borderId="56" xfId="0" applyFont="1" applyBorder="1" applyAlignment="1">
      <alignment horizontal="left" vertical="center" wrapText="1"/>
    </xf>
    <xf numFmtId="0" fontId="28" fillId="0" borderId="44" xfId="0" applyFont="1" applyBorder="1" applyAlignment="1">
      <alignment vertical="center"/>
    </xf>
    <xf numFmtId="0" fontId="28" fillId="0" borderId="44" xfId="0" applyFont="1" applyBorder="1" applyAlignment="1">
      <alignment horizontal="left" vertical="top" wrapText="1"/>
    </xf>
    <xf numFmtId="167" fontId="45" fillId="0" borderId="37" xfId="0" applyNumberFormat="1" applyFont="1" applyBorder="1" applyAlignment="1">
      <alignment horizontal="center" vertical="center" wrapText="1"/>
    </xf>
    <xf numFmtId="0" fontId="11" fillId="0" borderId="90" xfId="0" applyFont="1" applyBorder="1" applyAlignment="1">
      <alignment vertical="center"/>
    </xf>
    <xf numFmtId="0" fontId="28" fillId="0" borderId="91" xfId="0" applyFont="1" applyBorder="1" applyAlignment="1">
      <alignment vertical="center"/>
    </xf>
    <xf numFmtId="0" fontId="28" fillId="0" borderId="91" xfId="0" applyFont="1" applyBorder="1" applyAlignment="1">
      <alignment horizontal="left" vertical="top" wrapText="1"/>
    </xf>
    <xf numFmtId="0" fontId="63" fillId="0" borderId="77" xfId="0" applyFont="1" applyBorder="1" applyAlignment="1">
      <alignment horizontal="left" vertical="center" wrapText="1"/>
    </xf>
    <xf numFmtId="1" fontId="15" fillId="3" borderId="0" xfId="0" applyNumberFormat="1" applyFont="1" applyFill="1" applyBorder="1" applyAlignment="1">
      <alignment vertical="center"/>
    </xf>
    <xf numFmtId="167" fontId="45" fillId="0" borderId="77" xfId="0" applyNumberFormat="1" applyFont="1" applyBorder="1" applyAlignment="1">
      <alignment horizontal="center" vertical="center" wrapText="1"/>
    </xf>
    <xf numFmtId="1" fontId="16" fillId="3" borderId="0" xfId="0" applyNumberFormat="1" applyFont="1" applyFill="1" applyBorder="1" applyAlignment="1">
      <alignment vertical="center"/>
    </xf>
    <xf numFmtId="0" fontId="63" fillId="0" borderId="77" xfId="0" applyFont="1" applyBorder="1" applyAlignment="1">
      <alignment horizontal="left" vertical="center" wrapText="1"/>
    </xf>
    <xf numFmtId="0" fontId="45" fillId="0" borderId="92" xfId="0" applyFont="1" applyBorder="1" applyAlignment="1">
      <alignment horizontal="left" vertical="center" wrapText="1"/>
    </xf>
    <xf numFmtId="43" fontId="53" fillId="3" borderId="0" xfId="0" applyNumberFormat="1" applyFont="1" applyFill="1" applyBorder="1" applyAlignment="1">
      <alignment horizontal="center" vertical="center"/>
    </xf>
    <xf numFmtId="0" fontId="45" fillId="0" borderId="92" xfId="0" applyFont="1" applyBorder="1" applyAlignment="1">
      <alignment horizontal="center" vertical="center" wrapText="1"/>
    </xf>
    <xf numFmtId="0" fontId="45" fillId="3" borderId="48" xfId="0" applyFont="1" applyFill="1" applyBorder="1" applyAlignment="1">
      <alignment horizontal="left" vertical="center" wrapText="1"/>
    </xf>
    <xf numFmtId="167" fontId="45" fillId="0" borderId="92" xfId="0" applyNumberFormat="1" applyFont="1" applyBorder="1" applyAlignment="1">
      <alignment horizontal="center" vertical="center" wrapText="1"/>
    </xf>
    <xf numFmtId="167" fontId="45" fillId="0" borderId="35" xfId="0" applyNumberFormat="1" applyFont="1" applyBorder="1" applyAlignment="1">
      <alignment horizontal="center" vertical="center" wrapText="1"/>
    </xf>
    <xf numFmtId="0" fontId="45" fillId="3" borderId="48" xfId="0" applyFont="1" applyFill="1" applyBorder="1" applyAlignment="1">
      <alignment horizontal="center" vertical="center" wrapText="1"/>
    </xf>
    <xf numFmtId="0" fontId="45" fillId="0" borderId="91" xfId="0" applyFont="1" applyBorder="1" applyAlignment="1">
      <alignment horizontal="left" vertical="center" wrapText="1"/>
    </xf>
    <xf numFmtId="0" fontId="45" fillId="0" borderId="91" xfId="0" applyFont="1" applyBorder="1" applyAlignment="1">
      <alignment horizontal="center" vertical="center" wrapText="1"/>
    </xf>
    <xf numFmtId="0" fontId="43" fillId="3" borderId="55" xfId="0" applyFont="1" applyFill="1" applyBorder="1" applyAlignment="1">
      <alignment horizontal="center" vertical="center" wrapText="1"/>
    </xf>
    <xf numFmtId="0" fontId="45" fillId="0" borderId="56" xfId="0" applyFont="1" applyBorder="1" applyAlignment="1">
      <alignment horizontal="center" vertical="center" wrapText="1"/>
    </xf>
    <xf numFmtId="43" fontId="53" fillId="3" borderId="4" xfId="0" applyNumberFormat="1" applyFont="1" applyFill="1" applyBorder="1" applyAlignment="1">
      <alignment horizontal="center" vertical="center"/>
    </xf>
    <xf numFmtId="14" fontId="45" fillId="0" borderId="56" xfId="0" applyNumberFormat="1" applyFont="1" applyBorder="1" applyAlignment="1">
      <alignment horizontal="center" vertical="center" wrapText="1"/>
    </xf>
    <xf numFmtId="0" fontId="45" fillId="3" borderId="56" xfId="0" applyFont="1" applyFill="1" applyBorder="1" applyAlignment="1">
      <alignment horizontal="left" vertical="center" wrapText="1"/>
    </xf>
    <xf numFmtId="0" fontId="64" fillId="0" borderId="57" xfId="0" applyFont="1" applyBorder="1" applyAlignment="1">
      <alignment horizontal="left" vertical="center" wrapText="1"/>
    </xf>
    <xf numFmtId="167" fontId="45" fillId="0" borderId="85" xfId="0" applyNumberFormat="1" applyFont="1" applyBorder="1" applyAlignment="1">
      <alignment horizontal="center" vertical="center" wrapText="1"/>
    </xf>
    <xf numFmtId="43" fontId="0" fillId="3" borderId="5" xfId="0" applyNumberFormat="1" applyFont="1" applyFill="1" applyBorder="1"/>
    <xf numFmtId="43" fontId="0" fillId="3" borderId="10" xfId="0" applyNumberFormat="1" applyFont="1" applyFill="1" applyBorder="1"/>
    <xf numFmtId="1" fontId="20" fillId="5" borderId="93" xfId="0" applyNumberFormat="1" applyFont="1" applyFill="1" applyBorder="1" applyAlignment="1">
      <alignment vertical="center"/>
    </xf>
    <xf numFmtId="14" fontId="45" fillId="0" borderId="92" xfId="0" applyNumberFormat="1" applyFont="1" applyBorder="1" applyAlignment="1">
      <alignment horizontal="center" vertical="center" wrapText="1"/>
    </xf>
    <xf numFmtId="0" fontId="45" fillId="0" borderId="92" xfId="0" applyFont="1" applyBorder="1" applyAlignment="1">
      <alignment horizontal="left" vertical="center" wrapText="1"/>
    </xf>
    <xf numFmtId="0" fontId="46" fillId="0" borderId="92" xfId="0" applyFont="1" applyBorder="1" applyAlignment="1">
      <alignment horizontal="center" vertical="center" wrapText="1"/>
    </xf>
    <xf numFmtId="0" fontId="28" fillId="0" borderId="91" xfId="0" applyFont="1" applyBorder="1" applyAlignment="1">
      <alignment horizontal="center" vertical="center"/>
    </xf>
    <xf numFmtId="167" fontId="45" fillId="0" borderId="91" xfId="0" applyNumberFormat="1" applyFont="1" applyBorder="1" applyAlignment="1">
      <alignment horizontal="center" vertical="center" wrapText="1"/>
    </xf>
    <xf numFmtId="43" fontId="43" fillId="3" borderId="0" xfId="0" applyNumberFormat="1" applyFont="1" applyFill="1" applyBorder="1" applyAlignment="1">
      <alignment vertical="center"/>
    </xf>
    <xf numFmtId="43" fontId="43" fillId="3" borderId="10" xfId="0" applyNumberFormat="1" applyFont="1" applyFill="1" applyBorder="1" applyAlignment="1">
      <alignment vertical="center"/>
    </xf>
    <xf numFmtId="17" fontId="66" fillId="3" borderId="61" xfId="0" applyNumberFormat="1" applyFont="1" applyFill="1" applyBorder="1" applyAlignment="1">
      <alignment vertical="center"/>
    </xf>
    <xf numFmtId="0" fontId="45" fillId="3" borderId="57" xfId="0" applyFont="1" applyFill="1" applyBorder="1" applyAlignment="1">
      <alignment horizontal="center" vertical="center" wrapText="1"/>
    </xf>
    <xf numFmtId="0" fontId="45" fillId="3" borderId="48" xfId="0" applyFont="1" applyFill="1" applyBorder="1" applyAlignment="1">
      <alignment horizontal="left" vertical="center" wrapText="1"/>
    </xf>
    <xf numFmtId="0" fontId="45" fillId="0" borderId="94" xfId="0" applyFont="1" applyBorder="1" applyAlignment="1">
      <alignment horizontal="left" vertical="center" wrapText="1"/>
    </xf>
    <xf numFmtId="0" fontId="46" fillId="0" borderId="94" xfId="0" applyFont="1" applyBorder="1" applyAlignment="1">
      <alignment horizontal="center" vertical="center" wrapText="1"/>
    </xf>
    <xf numFmtId="0" fontId="68" fillId="3" borderId="34" xfId="0" applyFont="1" applyFill="1" applyBorder="1" applyAlignment="1">
      <alignment vertical="center"/>
    </xf>
    <xf numFmtId="0" fontId="43" fillId="0" borderId="95" xfId="0" applyFont="1" applyBorder="1" applyAlignment="1">
      <alignment horizontal="center" vertical="center" wrapText="1"/>
    </xf>
    <xf numFmtId="0" fontId="46" fillId="0" borderId="44" xfId="0" applyFont="1" applyBorder="1" applyAlignment="1">
      <alignment horizontal="center" vertical="center" wrapText="1"/>
    </xf>
    <xf numFmtId="0" fontId="64" fillId="0" borderId="77" xfId="0" applyFont="1" applyBorder="1" applyAlignment="1">
      <alignment horizontal="left" vertical="center" wrapText="1"/>
    </xf>
    <xf numFmtId="0" fontId="45" fillId="0" borderId="86" xfId="0" applyFont="1" applyBorder="1" applyAlignment="1">
      <alignment horizontal="left" vertical="center" wrapText="1"/>
    </xf>
    <xf numFmtId="0" fontId="63" fillId="0" borderId="57" xfId="0" applyFont="1" applyBorder="1" applyAlignment="1">
      <alignment horizontal="left" vertical="center" wrapText="1"/>
    </xf>
    <xf numFmtId="0" fontId="46" fillId="0" borderId="86" xfId="0" applyFont="1" applyBorder="1" applyAlignment="1">
      <alignment horizontal="center" vertical="center" wrapText="1"/>
    </xf>
    <xf numFmtId="0" fontId="28" fillId="0" borderId="56" xfId="0" applyFont="1" applyBorder="1" applyAlignment="1">
      <alignment horizontal="left" vertical="top" wrapText="1"/>
    </xf>
    <xf numFmtId="0" fontId="69" fillId="0" borderId="48" xfId="0" applyFont="1" applyBorder="1" applyAlignment="1">
      <alignment horizontal="left" vertical="center" wrapText="1"/>
    </xf>
    <xf numFmtId="0" fontId="28" fillId="0" borderId="44" xfId="0" applyFont="1" applyBorder="1"/>
    <xf numFmtId="0" fontId="28" fillId="0" borderId="44" xfId="0" applyFont="1" applyBorder="1" applyAlignment="1">
      <alignment horizontal="center"/>
    </xf>
    <xf numFmtId="0" fontId="45" fillId="0" borderId="37" xfId="0" applyFont="1" applyBorder="1" applyAlignment="1">
      <alignment horizontal="left" vertical="top" wrapText="1"/>
    </xf>
    <xf numFmtId="0" fontId="28" fillId="0" borderId="56" xfId="0" applyFont="1" applyBorder="1"/>
    <xf numFmtId="0" fontId="45" fillId="3" borderId="58" xfId="0" applyFont="1" applyFill="1" applyBorder="1" applyAlignment="1">
      <alignment horizontal="left" vertical="center" wrapText="1"/>
    </xf>
    <xf numFmtId="0" fontId="70" fillId="0" borderId="58" xfId="0" applyFont="1" applyBorder="1" applyAlignment="1">
      <alignment horizontal="left" vertical="center" wrapText="1"/>
    </xf>
    <xf numFmtId="0" fontId="45" fillId="0" borderId="44" xfId="0" applyFont="1" applyBorder="1" applyAlignment="1">
      <alignment horizontal="left" vertical="top" wrapText="1"/>
    </xf>
    <xf numFmtId="167" fontId="45" fillId="0" borderId="44" xfId="0" applyNumberFormat="1" applyFont="1" applyBorder="1" applyAlignment="1">
      <alignment horizontal="center" vertical="center" wrapText="1"/>
    </xf>
    <xf numFmtId="0" fontId="43" fillId="3" borderId="96" xfId="0" applyFont="1" applyFill="1" applyBorder="1" applyAlignment="1">
      <alignment horizontal="center" vertical="center" wrapText="1"/>
    </xf>
    <xf numFmtId="0" fontId="45" fillId="0" borderId="96" xfId="0" applyFont="1" applyBorder="1" applyAlignment="1">
      <alignment horizontal="center" vertical="center" wrapText="1"/>
    </xf>
    <xf numFmtId="14" fontId="45" fillId="0" borderId="96" xfId="0" applyNumberFormat="1" applyFont="1" applyBorder="1" applyAlignment="1">
      <alignment horizontal="center" vertical="center" wrapText="1"/>
    </xf>
    <xf numFmtId="0" fontId="28" fillId="0" borderId="56" xfId="0" applyFont="1" applyBorder="1" applyAlignment="1">
      <alignment horizontal="center"/>
    </xf>
    <xf numFmtId="167" fontId="45" fillId="0" borderId="56" xfId="0" applyNumberFormat="1" applyFont="1" applyBorder="1" applyAlignment="1">
      <alignment horizontal="center" vertical="center" wrapText="1"/>
    </xf>
    <xf numFmtId="0" fontId="45" fillId="0" borderId="96" xfId="0" applyFont="1" applyBorder="1" applyAlignment="1">
      <alignment horizontal="left" vertical="center" wrapText="1"/>
    </xf>
    <xf numFmtId="0" fontId="45" fillId="0" borderId="63" xfId="0" applyFont="1" applyBorder="1" applyAlignment="1">
      <alignment horizontal="left" vertical="center" wrapText="1"/>
    </xf>
    <xf numFmtId="0" fontId="45" fillId="0" borderId="63" xfId="0" applyFont="1" applyBorder="1" applyAlignment="1">
      <alignment horizontal="center" vertical="center" wrapText="1"/>
    </xf>
    <xf numFmtId="167" fontId="45" fillId="0" borderId="63" xfId="0" applyNumberFormat="1" applyFont="1" applyBorder="1" applyAlignment="1">
      <alignment horizontal="center" vertical="center" wrapText="1"/>
    </xf>
    <xf numFmtId="0" fontId="45" fillId="3" borderId="96" xfId="0" applyFont="1" applyFill="1" applyBorder="1" applyAlignment="1">
      <alignment horizontal="left" vertical="top" wrapText="1"/>
    </xf>
    <xf numFmtId="0" fontId="45" fillId="0" borderId="32" xfId="0" applyFont="1" applyBorder="1"/>
    <xf numFmtId="0" fontId="45" fillId="0" borderId="32" xfId="0" applyFont="1" applyBorder="1" applyAlignment="1">
      <alignment horizontal="left" vertical="center" wrapText="1"/>
    </xf>
    <xf numFmtId="0" fontId="45" fillId="0" borderId="32" xfId="0" applyFont="1" applyBorder="1" applyAlignment="1">
      <alignment horizontal="center" vertical="center" wrapText="1"/>
    </xf>
    <xf numFmtId="0" fontId="45" fillId="0" borderId="32" xfId="0" applyFont="1" applyBorder="1" applyAlignment="1">
      <alignment horizontal="center" vertical="center"/>
    </xf>
    <xf numFmtId="0" fontId="46" fillId="0" borderId="32" xfId="0" applyFont="1" applyBorder="1" applyAlignment="1">
      <alignment horizontal="center" vertical="center"/>
    </xf>
    <xf numFmtId="0" fontId="71" fillId="0" borderId="96" xfId="0" applyFont="1" applyBorder="1" applyAlignment="1">
      <alignment horizontal="left" vertical="center" wrapText="1"/>
    </xf>
    <xf numFmtId="0" fontId="0" fillId="0" borderId="32" xfId="0" applyFont="1" applyBorder="1"/>
    <xf numFmtId="0" fontId="45" fillId="0" borderId="0" xfId="0" applyFont="1" applyAlignment="1">
      <alignment horizontal="left" vertical="center" wrapText="1"/>
    </xf>
    <xf numFmtId="0" fontId="45" fillId="0" borderId="0" xfId="0" applyFont="1" applyAlignment="1">
      <alignment horizontal="center" vertical="center"/>
    </xf>
    <xf numFmtId="0" fontId="72" fillId="0" borderId="63" xfId="0" applyFont="1" applyBorder="1" applyAlignment="1">
      <alignment horizontal="left" vertical="center" wrapText="1"/>
    </xf>
    <xf numFmtId="0" fontId="46" fillId="0" borderId="63" xfId="0" applyFont="1" applyBorder="1" applyAlignment="1">
      <alignment horizontal="center" vertical="center" wrapText="1"/>
    </xf>
    <xf numFmtId="0" fontId="43" fillId="3" borderId="44" xfId="0" applyFont="1" applyFill="1" applyBorder="1" applyAlignment="1">
      <alignment horizontal="center" vertical="center" wrapText="1"/>
    </xf>
    <xf numFmtId="0" fontId="46" fillId="0" borderId="0" xfId="0" applyFont="1" applyAlignment="1">
      <alignment horizontal="center" vertical="center"/>
    </xf>
    <xf numFmtId="0" fontId="45" fillId="0" borderId="58" xfId="0" applyFont="1" applyBorder="1" applyAlignment="1">
      <alignment horizontal="left" vertical="top" wrapText="1"/>
    </xf>
    <xf numFmtId="0" fontId="43" fillId="3" borderId="77" xfId="0" applyFont="1" applyFill="1" applyBorder="1" applyAlignment="1">
      <alignment horizontal="center" vertical="center" wrapText="1"/>
    </xf>
    <xf numFmtId="0" fontId="45" fillId="0" borderId="0" xfId="0" applyFont="1" applyAlignment="1">
      <alignment horizontal="left"/>
    </xf>
    <xf numFmtId="0" fontId="43" fillId="3" borderId="53" xfId="0" applyFont="1" applyFill="1" applyBorder="1" applyAlignment="1">
      <alignment horizontal="center" vertical="center" wrapText="1"/>
    </xf>
    <xf numFmtId="0" fontId="63" fillId="0" borderId="53" xfId="0" applyFont="1" applyBorder="1" applyAlignment="1">
      <alignment horizontal="left" vertical="center" wrapText="1"/>
    </xf>
    <xf numFmtId="0" fontId="0" fillId="0" borderId="53" xfId="0" applyFont="1" applyBorder="1" applyAlignment="1">
      <alignment horizontal="center" vertical="center"/>
    </xf>
    <xf numFmtId="0" fontId="0" fillId="0" borderId="53" xfId="0" applyFont="1" applyBorder="1" applyAlignment="1">
      <alignment horizontal="left" vertical="center" wrapText="1"/>
    </xf>
    <xf numFmtId="0" fontId="43" fillId="3" borderId="57" xfId="0" applyFont="1" applyFill="1" applyBorder="1" applyAlignment="1">
      <alignment horizontal="center" vertical="center" wrapText="1"/>
    </xf>
    <xf numFmtId="0" fontId="50" fillId="0" borderId="57" xfId="0" applyFont="1" applyBorder="1" applyAlignment="1">
      <alignment horizontal="left" vertical="center" wrapText="1"/>
    </xf>
    <xf numFmtId="0" fontId="38" fillId="3" borderId="0" xfId="0" applyFont="1" applyFill="1" applyAlignment="1"/>
    <xf numFmtId="0" fontId="0" fillId="0" borderId="57" xfId="0" applyFont="1" applyBorder="1" applyAlignment="1">
      <alignment horizontal="center" vertical="center"/>
    </xf>
    <xf numFmtId="0" fontId="0" fillId="0" borderId="57" xfId="0" applyFont="1" applyBorder="1" applyAlignment="1">
      <alignment horizontal="left" vertical="center" wrapText="1"/>
    </xf>
    <xf numFmtId="0" fontId="50" fillId="0" borderId="0" xfId="0" applyFont="1"/>
    <xf numFmtId="0" fontId="50" fillId="0" borderId="0" xfId="0" applyFont="1" applyAlignment="1">
      <alignment horizontal="left" vertical="center" wrapText="1"/>
    </xf>
    <xf numFmtId="0" fontId="50" fillId="0" borderId="0" xfId="0" applyFont="1" applyAlignment="1">
      <alignment horizontal="center" vertical="center"/>
    </xf>
    <xf numFmtId="167" fontId="50" fillId="0" borderId="0" xfId="0" applyNumberFormat="1" applyFont="1" applyAlignment="1">
      <alignment horizontal="center" vertical="center"/>
    </xf>
    <xf numFmtId="0" fontId="0" fillId="0" borderId="0" xfId="0" applyFont="1" applyAlignment="1">
      <alignment horizontal="left" vertical="center" wrapText="1"/>
    </xf>
    <xf numFmtId="0" fontId="73" fillId="0" borderId="0" xfId="0" applyFont="1" applyAlignment="1">
      <alignment horizontal="center" vertical="center"/>
    </xf>
    <xf numFmtId="0" fontId="0" fillId="0" borderId="0" xfId="0" applyFont="1" applyAlignment="1">
      <alignment vertical="center"/>
    </xf>
    <xf numFmtId="0" fontId="74" fillId="3" borderId="66" xfId="0" applyFont="1" applyFill="1" applyBorder="1" applyAlignment="1">
      <alignment vertical="center"/>
    </xf>
    <xf numFmtId="43" fontId="0" fillId="3" borderId="16" xfId="0" applyNumberFormat="1" applyFont="1" applyFill="1" applyBorder="1"/>
    <xf numFmtId="43" fontId="44" fillId="3" borderId="17" xfId="0" applyNumberFormat="1" applyFont="1" applyFill="1" applyBorder="1"/>
    <xf numFmtId="43" fontId="0" fillId="3" borderId="17" xfId="0" applyNumberFormat="1" applyFont="1" applyFill="1" applyBorder="1"/>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43" fontId="53" fillId="3" borderId="3" xfId="0" applyNumberFormat="1" applyFont="1" applyFill="1" applyBorder="1" applyAlignment="1">
      <alignment horizontal="center" vertical="center"/>
    </xf>
    <xf numFmtId="37" fontId="53" fillId="3" borderId="0" xfId="0" applyNumberFormat="1" applyFont="1" applyFill="1" applyBorder="1" applyAlignment="1">
      <alignment vertical="center"/>
    </xf>
    <xf numFmtId="1" fontId="34" fillId="4" borderId="63" xfId="0" applyNumberFormat="1" applyFont="1" applyFill="1" applyBorder="1" applyAlignment="1">
      <alignment horizontal="center" vertical="center"/>
    </xf>
    <xf numFmtId="1" fontId="12" fillId="4" borderId="63" xfId="0" applyNumberFormat="1" applyFont="1" applyFill="1" applyBorder="1" applyAlignment="1">
      <alignment horizontal="center" vertical="center" wrapText="1"/>
    </xf>
    <xf numFmtId="43" fontId="17" fillId="4" borderId="63" xfId="0" applyNumberFormat="1" applyFont="1" applyFill="1" applyBorder="1" applyAlignment="1">
      <alignment horizontal="center" vertical="center"/>
    </xf>
    <xf numFmtId="43" fontId="3" fillId="4" borderId="63" xfId="0" applyNumberFormat="1" applyFont="1" applyFill="1" applyBorder="1" applyAlignment="1">
      <alignment horizontal="center" vertical="center" wrapText="1"/>
    </xf>
    <xf numFmtId="43" fontId="3" fillId="4" borderId="65" xfId="0" applyNumberFormat="1" applyFont="1" applyFill="1" applyBorder="1" applyAlignment="1">
      <alignment horizontal="center" vertical="center" wrapText="1"/>
    </xf>
    <xf numFmtId="1" fontId="34" fillId="3" borderId="0" xfId="0" applyNumberFormat="1" applyFont="1" applyFill="1" applyBorder="1" applyAlignment="1">
      <alignment horizontal="center" vertical="center"/>
    </xf>
    <xf numFmtId="17" fontId="77" fillId="3" borderId="0" xfId="0" applyNumberFormat="1" applyFont="1" applyFill="1" applyBorder="1" applyAlignment="1">
      <alignment vertical="center"/>
    </xf>
    <xf numFmtId="0" fontId="67" fillId="3" borderId="37" xfId="0" applyFont="1" applyFill="1" applyBorder="1" applyAlignment="1">
      <alignment horizontal="center" vertical="center"/>
    </xf>
    <xf numFmtId="9" fontId="78" fillId="3" borderId="37" xfId="0" applyNumberFormat="1" applyFont="1" applyFill="1" applyBorder="1" applyAlignment="1">
      <alignment horizontal="center" vertical="center"/>
    </xf>
    <xf numFmtId="9" fontId="78" fillId="3" borderId="26" xfId="0" applyNumberFormat="1" applyFont="1" applyFill="1" applyBorder="1" applyAlignment="1">
      <alignment horizontal="center" vertical="center"/>
    </xf>
    <xf numFmtId="0" fontId="79" fillId="3" borderId="0" xfId="0" applyFont="1" applyFill="1" applyBorder="1" applyAlignment="1">
      <alignment vertical="center"/>
    </xf>
    <xf numFmtId="0" fontId="67" fillId="3" borderId="73" xfId="0" applyFont="1" applyFill="1" applyBorder="1" applyAlignment="1">
      <alignment horizontal="center" vertical="center"/>
    </xf>
    <xf numFmtId="9" fontId="78" fillId="3" borderId="73" xfId="0" applyNumberFormat="1" applyFont="1" applyFill="1" applyBorder="1" applyAlignment="1">
      <alignment horizontal="center" vertical="center"/>
    </xf>
    <xf numFmtId="9" fontId="78" fillId="3" borderId="40" xfId="0" applyNumberFormat="1" applyFont="1" applyFill="1" applyBorder="1" applyAlignment="1">
      <alignment horizontal="center" vertical="center"/>
    </xf>
    <xf numFmtId="43" fontId="54" fillId="3" borderId="0" xfId="0" applyNumberFormat="1" applyFont="1" applyFill="1" applyBorder="1"/>
    <xf numFmtId="0" fontId="20" fillId="3" borderId="0" xfId="0" applyFont="1" applyFill="1" applyBorder="1" applyAlignment="1">
      <alignment vertical="center" wrapText="1"/>
    </xf>
    <xf numFmtId="0" fontId="20" fillId="3" borderId="0" xfId="0" applyFont="1" applyFill="1" applyBorder="1" applyAlignment="1">
      <alignment vertical="center"/>
    </xf>
    <xf numFmtId="43" fontId="20" fillId="3" borderId="0" xfId="0" applyNumberFormat="1" applyFont="1" applyFill="1" applyBorder="1" applyAlignment="1">
      <alignment vertical="center"/>
    </xf>
    <xf numFmtId="43" fontId="80" fillId="3" borderId="0" xfId="0" applyNumberFormat="1" applyFont="1" applyFill="1" applyBorder="1"/>
    <xf numFmtId="43" fontId="0" fillId="0" borderId="16" xfId="0" applyNumberFormat="1" applyFont="1" applyBorder="1"/>
    <xf numFmtId="43" fontId="0" fillId="0" borderId="17" xfId="0" applyNumberFormat="1" applyFont="1" applyBorder="1"/>
    <xf numFmtId="0" fontId="8" fillId="0" borderId="11" xfId="0" applyFont="1" applyBorder="1" applyAlignment="1">
      <alignment vertical="center"/>
    </xf>
    <xf numFmtId="0" fontId="8" fillId="0" borderId="15" xfId="0" applyFont="1" applyBorder="1" applyAlignment="1">
      <alignment vertical="center" wrapText="1"/>
    </xf>
    <xf numFmtId="0" fontId="15" fillId="4" borderId="0" xfId="0" applyFont="1" applyFill="1" applyBorder="1" applyAlignment="1">
      <alignment vertical="center" wrapText="1"/>
    </xf>
    <xf numFmtId="0" fontId="16" fillId="4" borderId="0" xfId="0" applyFont="1" applyFill="1" applyBorder="1" applyAlignment="1">
      <alignment vertical="center" wrapText="1"/>
    </xf>
    <xf numFmtId="0" fontId="16" fillId="0" borderId="27" xfId="0" applyFont="1" applyBorder="1" applyAlignment="1">
      <alignment horizontal="center" vertical="center" wrapText="1"/>
    </xf>
    <xf numFmtId="0" fontId="16" fillId="3" borderId="28" xfId="0" applyFont="1" applyFill="1" applyBorder="1" applyAlignment="1">
      <alignment horizontal="center" vertical="center"/>
    </xf>
    <xf numFmtId="0" fontId="16" fillId="0" borderId="31" xfId="0" applyFont="1" applyBorder="1" applyAlignment="1">
      <alignment horizontal="center" vertical="center"/>
    </xf>
    <xf numFmtId="0" fontId="16" fillId="0" borderId="38" xfId="0" applyFont="1" applyBorder="1" applyAlignment="1">
      <alignment horizontal="center" vertical="center"/>
    </xf>
    <xf numFmtId="0" fontId="17" fillId="4" borderId="45" xfId="0" applyFont="1" applyFill="1" applyBorder="1" applyAlignment="1">
      <alignment horizontal="center" vertical="center" wrapText="1"/>
    </xf>
    <xf numFmtId="0" fontId="44" fillId="0" borderId="18" xfId="0" applyFont="1" applyBorder="1"/>
    <xf numFmtId="14" fontId="45" fillId="3" borderId="48" xfId="0" applyNumberFormat="1" applyFont="1" applyFill="1" applyBorder="1" applyAlignment="1">
      <alignment horizontal="center" vertical="center" wrapText="1"/>
    </xf>
    <xf numFmtId="0" fontId="45" fillId="0" borderId="48" xfId="0" applyFont="1" applyBorder="1" applyAlignment="1">
      <alignment vertical="center" wrapText="1"/>
    </xf>
    <xf numFmtId="0" fontId="46" fillId="3" borderId="48" xfId="0" applyFont="1" applyFill="1" applyBorder="1" applyAlignment="1">
      <alignment horizontal="left" vertical="center" wrapText="1"/>
    </xf>
    <xf numFmtId="0" fontId="45" fillId="0" borderId="48" xfId="0" applyFont="1" applyBorder="1" applyAlignment="1">
      <alignment horizontal="left" wrapText="1"/>
    </xf>
    <xf numFmtId="0" fontId="46" fillId="3" borderId="0" xfId="0" applyFont="1" applyFill="1" applyBorder="1" applyAlignment="1">
      <alignment wrapText="1"/>
    </xf>
    <xf numFmtId="0" fontId="45" fillId="3" borderId="0" xfId="0" applyFont="1" applyFill="1" applyBorder="1" applyAlignment="1">
      <alignment wrapText="1"/>
    </xf>
    <xf numFmtId="14" fontId="45" fillId="3" borderId="56" xfId="0" applyNumberFormat="1" applyFont="1" applyFill="1" applyBorder="1" applyAlignment="1">
      <alignment horizontal="center" vertical="center" wrapText="1"/>
    </xf>
    <xf numFmtId="0" fontId="28" fillId="0" borderId="57" xfId="0" applyFont="1" applyBorder="1" applyAlignment="1">
      <alignment horizontal="left" vertical="center" wrapText="1"/>
    </xf>
    <xf numFmtId="0" fontId="45" fillId="0" borderId="57" xfId="0" applyFont="1" applyBorder="1" applyAlignment="1">
      <alignment vertical="center" wrapText="1"/>
    </xf>
    <xf numFmtId="168" fontId="45" fillId="0" borderId="57" xfId="0" applyNumberFormat="1" applyFont="1" applyBorder="1" applyAlignment="1">
      <alignment horizontal="center" vertical="center" wrapText="1"/>
    </xf>
    <xf numFmtId="0" fontId="45" fillId="0" borderId="57" xfId="0" applyFont="1" applyBorder="1" applyAlignment="1">
      <alignment horizontal="left" wrapText="1"/>
    </xf>
    <xf numFmtId="0" fontId="45" fillId="3" borderId="72" xfId="0" applyFont="1" applyFill="1" applyBorder="1" applyAlignment="1">
      <alignment vertical="center" wrapText="1"/>
    </xf>
    <xf numFmtId="0" fontId="46" fillId="0" borderId="0" xfId="0" applyFont="1" applyAlignment="1">
      <alignment wrapText="1"/>
    </xf>
    <xf numFmtId="0" fontId="43" fillId="0" borderId="55" xfId="0" applyFont="1" applyBorder="1" applyAlignment="1">
      <alignment horizontal="center" vertical="center" wrapText="1"/>
    </xf>
    <xf numFmtId="0" fontId="44" fillId="0" borderId="75" xfId="0" applyFont="1" applyBorder="1"/>
    <xf numFmtId="0" fontId="45" fillId="3" borderId="57" xfId="0" applyFont="1" applyFill="1" applyBorder="1" applyAlignment="1">
      <alignment vertical="center" wrapText="1"/>
    </xf>
    <xf numFmtId="0" fontId="47" fillId="0" borderId="44" xfId="0" applyFont="1" applyBorder="1" applyAlignment="1">
      <alignment horizontal="left" vertical="center"/>
    </xf>
    <xf numFmtId="0" fontId="45" fillId="0" borderId="44" xfId="0" applyFont="1" applyBorder="1" applyAlignment="1">
      <alignment vertical="center" wrapText="1"/>
    </xf>
    <xf numFmtId="0" fontId="45" fillId="3" borderId="44" xfId="0" applyFont="1" applyFill="1" applyBorder="1" applyAlignment="1">
      <alignment vertical="center" wrapText="1"/>
    </xf>
    <xf numFmtId="0" fontId="47" fillId="0" borderId="56" xfId="0" applyFont="1" applyBorder="1" applyAlignment="1">
      <alignment horizontal="left" vertical="center"/>
    </xf>
    <xf numFmtId="0" fontId="46" fillId="3" borderId="44" xfId="0" applyFont="1" applyFill="1" applyBorder="1" applyAlignment="1">
      <alignment horizontal="left" vertical="center" wrapText="1"/>
    </xf>
    <xf numFmtId="14" fontId="45" fillId="0" borderId="48" xfId="0" applyNumberFormat="1" applyFont="1" applyBorder="1" applyAlignment="1">
      <alignment horizontal="left" vertical="center" wrapText="1"/>
    </xf>
    <xf numFmtId="0" fontId="45" fillId="0" borderId="44" xfId="0" applyFont="1" applyBorder="1" applyAlignment="1">
      <alignment horizontal="left" wrapText="1"/>
    </xf>
    <xf numFmtId="0" fontId="43" fillId="0" borderId="76" xfId="0" applyFont="1" applyBorder="1" applyAlignment="1">
      <alignment horizontal="center" vertical="center" wrapText="1"/>
    </xf>
    <xf numFmtId="0" fontId="28" fillId="0" borderId="77" xfId="0" applyFont="1" applyBorder="1" applyAlignment="1">
      <alignment horizontal="left" vertical="center" wrapText="1"/>
    </xf>
    <xf numFmtId="0" fontId="45" fillId="0" borderId="77" xfId="0" applyFont="1" applyBorder="1" applyAlignment="1">
      <alignment vertical="center" wrapText="1"/>
    </xf>
    <xf numFmtId="0" fontId="45" fillId="3" borderId="77" xfId="0" applyFont="1" applyFill="1" applyBorder="1" applyAlignment="1">
      <alignment vertical="center" wrapText="1"/>
    </xf>
    <xf numFmtId="0" fontId="45" fillId="0" borderId="77" xfId="0" applyFont="1" applyBorder="1" applyAlignment="1">
      <alignment horizontal="left" wrapText="1"/>
    </xf>
    <xf numFmtId="0" fontId="45" fillId="3" borderId="48" xfId="0" applyFont="1" applyFill="1" applyBorder="1" applyAlignment="1">
      <alignment vertical="center" wrapText="1"/>
    </xf>
    <xf numFmtId="14" fontId="45" fillId="0" borderId="53" xfId="0" applyNumberFormat="1" applyFont="1" applyBorder="1" applyAlignment="1">
      <alignment horizontal="left" vertical="center" wrapText="1"/>
    </xf>
    <xf numFmtId="0" fontId="46" fillId="0" borderId="53" xfId="0" applyFont="1" applyBorder="1" applyAlignment="1">
      <alignment horizontal="left" vertical="center" wrapText="1"/>
    </xf>
    <xf numFmtId="0" fontId="43" fillId="0" borderId="48" xfId="0" applyFont="1" applyBorder="1" applyAlignment="1">
      <alignment horizontal="center" vertical="center" wrapText="1"/>
    </xf>
    <xf numFmtId="0" fontId="43" fillId="0" borderId="97" xfId="0" applyFont="1" applyBorder="1" applyAlignment="1">
      <alignment horizontal="center" vertical="center" wrapText="1"/>
    </xf>
    <xf numFmtId="0" fontId="45" fillId="0" borderId="97" xfId="0" applyFont="1" applyBorder="1" applyAlignment="1">
      <alignment horizontal="center" vertical="center" wrapText="1"/>
    </xf>
    <xf numFmtId="0" fontId="47" fillId="0" borderId="44" xfId="0" applyFont="1" applyBorder="1" applyAlignment="1">
      <alignment horizontal="left"/>
    </xf>
    <xf numFmtId="0" fontId="45" fillId="0" borderId="73" xfId="0" applyFont="1" applyBorder="1" applyAlignment="1">
      <alignment horizontal="center" vertical="center" wrapText="1"/>
    </xf>
    <xf numFmtId="0" fontId="47" fillId="0" borderId="56" xfId="0" applyFont="1" applyBorder="1" applyAlignment="1">
      <alignment horizontal="left"/>
    </xf>
    <xf numFmtId="0" fontId="45" fillId="0" borderId="73" xfId="0" applyFont="1" applyBorder="1" applyAlignment="1">
      <alignment vertical="center" wrapText="1"/>
    </xf>
    <xf numFmtId="0" fontId="43" fillId="0" borderId="37" xfId="0" applyFont="1" applyBorder="1" applyAlignment="1">
      <alignment horizontal="center" vertical="center" wrapText="1"/>
    </xf>
    <xf numFmtId="0" fontId="45" fillId="3" borderId="73" xfId="0" applyFont="1" applyFill="1" applyBorder="1" applyAlignment="1">
      <alignment vertical="center" wrapText="1"/>
    </xf>
    <xf numFmtId="167" fontId="45" fillId="0" borderId="73" xfId="0" applyNumberFormat="1" applyFont="1" applyBorder="1" applyAlignment="1">
      <alignment horizontal="center" vertical="center" wrapText="1"/>
    </xf>
    <xf numFmtId="14" fontId="45" fillId="0" borderId="86" xfId="0" applyNumberFormat="1" applyFont="1" applyBorder="1" applyAlignment="1">
      <alignment horizontal="center" vertical="center" wrapText="1"/>
    </xf>
    <xf numFmtId="0" fontId="45" fillId="0" borderId="73" xfId="0" applyFont="1" applyBorder="1" applyAlignment="1">
      <alignment horizontal="left" vertical="center" wrapText="1"/>
    </xf>
    <xf numFmtId="14" fontId="45" fillId="0" borderId="14" xfId="0" applyNumberFormat="1" applyFont="1" applyBorder="1" applyAlignment="1">
      <alignment horizontal="center" vertical="center" wrapText="1"/>
    </xf>
    <xf numFmtId="0" fontId="45" fillId="0" borderId="73" xfId="0" applyFont="1" applyBorder="1" applyAlignment="1">
      <alignment horizontal="left" wrapText="1"/>
    </xf>
    <xf numFmtId="0" fontId="44" fillId="0" borderId="92" xfId="0" applyFont="1" applyBorder="1"/>
    <xf numFmtId="0" fontId="46" fillId="0" borderId="99" xfId="0" applyFont="1" applyBorder="1" applyAlignment="1">
      <alignment horizontal="center" vertical="center" wrapText="1"/>
    </xf>
    <xf numFmtId="0" fontId="45" fillId="0" borderId="92" xfId="0" applyFont="1" applyBorder="1" applyAlignment="1">
      <alignment wrapText="1"/>
    </xf>
    <xf numFmtId="0" fontId="45" fillId="0" borderId="100" xfId="0" applyFont="1" applyBorder="1" applyAlignment="1">
      <alignment horizontal="left" vertical="center" wrapText="1"/>
    </xf>
    <xf numFmtId="0" fontId="45" fillId="0" borderId="37" xfId="0" applyFont="1" applyBorder="1" applyAlignment="1">
      <alignment vertical="center" wrapText="1"/>
    </xf>
    <xf numFmtId="14" fontId="45" fillId="0" borderId="0" xfId="0" applyNumberFormat="1" applyFont="1" applyAlignment="1">
      <alignment horizontal="center" wrapText="1"/>
    </xf>
    <xf numFmtId="0" fontId="45" fillId="0" borderId="0" xfId="0" applyFont="1" applyAlignment="1">
      <alignment horizontal="center" wrapText="1"/>
    </xf>
    <xf numFmtId="0" fontId="45" fillId="0" borderId="101" xfId="0" applyFont="1" applyBorder="1" applyAlignment="1">
      <alignment horizontal="left" vertical="center" wrapText="1"/>
    </xf>
    <xf numFmtId="0" fontId="45" fillId="0" borderId="53" xfId="0" applyFont="1" applyBorder="1" applyAlignment="1">
      <alignment vertical="center" wrapText="1"/>
    </xf>
    <xf numFmtId="0" fontId="44" fillId="0" borderId="44" xfId="0" applyFont="1" applyBorder="1"/>
    <xf numFmtId="0" fontId="44" fillId="0" borderId="56" xfId="0" applyFont="1" applyBorder="1"/>
    <xf numFmtId="14" fontId="45" fillId="0" borderId="102" xfId="0" applyNumberFormat="1" applyFont="1" applyBorder="1" applyAlignment="1">
      <alignment horizontal="center" vertical="center" wrapText="1"/>
    </xf>
    <xf numFmtId="0" fontId="45" fillId="0" borderId="103" xfId="0" applyFont="1" applyBorder="1" applyAlignment="1">
      <alignment horizontal="left" vertical="center" wrapText="1"/>
    </xf>
    <xf numFmtId="0" fontId="45" fillId="0" borderId="35" xfId="0" applyFont="1" applyBorder="1" applyAlignment="1">
      <alignment vertical="center" wrapText="1"/>
    </xf>
    <xf numFmtId="0" fontId="45" fillId="0" borderId="103" xfId="0" applyFont="1" applyBorder="1" applyAlignment="1">
      <alignment horizontal="center" vertical="center" wrapText="1"/>
    </xf>
    <xf numFmtId="14" fontId="45" fillId="0" borderId="103" xfId="0" applyNumberFormat="1" applyFont="1" applyBorder="1" applyAlignment="1">
      <alignment horizontal="center" vertical="center" wrapText="1"/>
    </xf>
    <xf numFmtId="0" fontId="45" fillId="0" borderId="58" xfId="0" applyFont="1" applyBorder="1" applyAlignment="1">
      <alignment vertical="center" wrapText="1"/>
    </xf>
    <xf numFmtId="0" fontId="46" fillId="0" borderId="103" xfId="0" applyFont="1" applyBorder="1" applyAlignment="1">
      <alignment horizontal="center" vertical="center" wrapText="1"/>
    </xf>
    <xf numFmtId="0" fontId="46" fillId="0" borderId="60" xfId="0" applyFont="1" applyBorder="1" applyAlignment="1">
      <alignment horizontal="center" vertical="center" wrapText="1"/>
    </xf>
    <xf numFmtId="0" fontId="45" fillId="0" borderId="105" xfId="0" applyFont="1" applyBorder="1" applyAlignment="1">
      <alignment horizontal="center" vertical="center" wrapText="1"/>
    </xf>
    <xf numFmtId="0" fontId="46" fillId="0" borderId="14" xfId="0" applyFont="1" applyBorder="1" applyAlignment="1">
      <alignment horizontal="center" vertical="center" wrapText="1"/>
    </xf>
    <xf numFmtId="0" fontId="45" fillId="0" borderId="106" xfId="0" applyFont="1" applyBorder="1" applyAlignment="1">
      <alignment horizontal="center" vertical="center" wrapText="1"/>
    </xf>
    <xf numFmtId="14" fontId="45" fillId="0" borderId="106" xfId="0" applyNumberFormat="1" applyFont="1" applyBorder="1" applyAlignment="1">
      <alignment horizontal="center" vertical="center" wrapText="1"/>
    </xf>
    <xf numFmtId="0" fontId="44" fillId="0" borderId="106" xfId="0" applyFont="1" applyBorder="1"/>
    <xf numFmtId="0" fontId="45" fillId="0" borderId="106" xfId="0" applyFont="1" applyBorder="1" applyAlignment="1">
      <alignment wrapText="1"/>
    </xf>
    <xf numFmtId="0" fontId="45" fillId="0" borderId="106" xfId="0" applyFont="1" applyBorder="1" applyAlignment="1">
      <alignment horizontal="left" vertical="center" wrapText="1"/>
    </xf>
    <xf numFmtId="0" fontId="46" fillId="0" borderId="106" xfId="0" applyFont="1" applyBorder="1" applyAlignment="1">
      <alignment horizontal="center" vertical="center" wrapText="1"/>
    </xf>
    <xf numFmtId="0" fontId="45" fillId="0" borderId="107" xfId="0" applyFont="1" applyBorder="1" applyAlignment="1">
      <alignment horizontal="left" vertical="center" wrapText="1"/>
    </xf>
    <xf numFmtId="0" fontId="46" fillId="0" borderId="75" xfId="0" applyFont="1" applyBorder="1" applyAlignment="1">
      <alignment horizontal="center" vertical="center" wrapText="1"/>
    </xf>
    <xf numFmtId="0" fontId="1" fillId="0" borderId="32" xfId="0" applyFont="1" applyBorder="1"/>
    <xf numFmtId="0" fontId="2" fillId="0" borderId="0" xfId="0" applyFont="1"/>
    <xf numFmtId="0" fontId="2" fillId="0" borderId="0" xfId="0" applyFont="1" applyAlignment="1">
      <alignment horizontal="left" vertical="center" wrapText="1"/>
    </xf>
    <xf numFmtId="0" fontId="50" fillId="0" borderId="0" xfId="0" applyFont="1" applyAlignment="1">
      <alignment horizontal="center" vertical="center" wrapText="1"/>
    </xf>
    <xf numFmtId="0" fontId="73" fillId="0" borderId="0" xfId="0" applyFont="1"/>
    <xf numFmtId="0" fontId="81" fillId="4" borderId="0" xfId="0" applyFont="1" applyFill="1" applyBorder="1" applyAlignment="1">
      <alignment horizontal="left" vertical="center" wrapText="1"/>
    </xf>
    <xf numFmtId="0" fontId="0" fillId="4" borderId="0" xfId="0" applyFont="1" applyFill="1" applyBorder="1" applyAlignment="1">
      <alignment horizontal="center"/>
    </xf>
    <xf numFmtId="0" fontId="73" fillId="4" borderId="0" xfId="0" applyFont="1" applyFill="1" applyBorder="1"/>
    <xf numFmtId="0" fontId="18" fillId="0" borderId="25" xfId="0" applyFont="1" applyBorder="1" applyAlignment="1">
      <alignment horizontal="center" vertical="center" wrapText="1"/>
    </xf>
    <xf numFmtId="0" fontId="18" fillId="7" borderId="25" xfId="0" applyFont="1" applyFill="1" applyBorder="1" applyAlignment="1">
      <alignment horizontal="center" vertical="center" wrapText="1"/>
    </xf>
    <xf numFmtId="0" fontId="18" fillId="0" borderId="29" xfId="0" applyFont="1" applyBorder="1" applyAlignment="1">
      <alignment horizontal="center" vertical="center" wrapText="1"/>
    </xf>
    <xf numFmtId="0" fontId="82" fillId="0" borderId="0" xfId="0" applyFont="1"/>
    <xf numFmtId="0" fontId="29" fillId="8" borderId="25" xfId="0" applyFont="1" applyFill="1" applyBorder="1" applyAlignment="1">
      <alignment horizontal="center" vertical="center" wrapText="1"/>
    </xf>
    <xf numFmtId="0" fontId="18" fillId="4" borderId="25" xfId="0" applyFont="1" applyFill="1" applyBorder="1" applyAlignment="1">
      <alignment horizontal="center" vertical="center" wrapText="1"/>
    </xf>
    <xf numFmtId="0" fontId="8" fillId="0" borderId="11" xfId="0" applyFont="1" applyBorder="1" applyAlignment="1">
      <alignment horizontal="center" vertical="center"/>
    </xf>
    <xf numFmtId="0" fontId="53" fillId="4" borderId="0" xfId="0" applyFont="1" applyFill="1" applyBorder="1" applyAlignment="1">
      <alignment horizontal="center" vertical="center"/>
    </xf>
    <xf numFmtId="1" fontId="43" fillId="4" borderId="108" xfId="0" applyNumberFormat="1" applyFont="1" applyFill="1" applyBorder="1" applyAlignment="1">
      <alignment horizontal="center" vertical="center" wrapText="1"/>
    </xf>
    <xf numFmtId="14" fontId="12" fillId="4" borderId="0" xfId="0" applyNumberFormat="1" applyFont="1" applyFill="1" applyBorder="1" applyAlignment="1">
      <alignment horizontal="center" vertical="center" wrapText="1"/>
    </xf>
    <xf numFmtId="0" fontId="18" fillId="0" borderId="42" xfId="0" applyFont="1" applyBorder="1" applyAlignment="1">
      <alignment horizontal="center" vertical="center" wrapText="1"/>
    </xf>
    <xf numFmtId="0" fontId="17" fillId="4" borderId="97" xfId="0" applyFont="1" applyFill="1" applyBorder="1" applyAlignment="1">
      <alignment horizontal="center" vertical="center" wrapText="1"/>
    </xf>
    <xf numFmtId="0" fontId="12" fillId="4" borderId="0" xfId="0" applyFont="1" applyFill="1" applyBorder="1" applyAlignment="1">
      <alignment vertical="center"/>
    </xf>
    <xf numFmtId="14" fontId="0" fillId="4" borderId="0" xfId="0" applyNumberFormat="1" applyFont="1" applyFill="1" applyBorder="1"/>
    <xf numFmtId="0" fontId="17" fillId="4" borderId="109" xfId="0" applyFont="1" applyFill="1" applyBorder="1" applyAlignment="1">
      <alignment horizontal="center" vertical="center" wrapText="1"/>
    </xf>
    <xf numFmtId="0" fontId="17" fillId="0" borderId="110" xfId="0" applyFont="1" applyBorder="1" applyAlignment="1">
      <alignment horizontal="center" vertical="center" wrapText="1"/>
    </xf>
    <xf numFmtId="0" fontId="17" fillId="0" borderId="108" xfId="0" applyFont="1" applyBorder="1" applyAlignment="1">
      <alignment horizontal="center" vertical="center" wrapText="1"/>
    </xf>
    <xf numFmtId="0" fontId="17" fillId="0" borderId="97" xfId="0" applyFont="1" applyBorder="1" applyAlignment="1">
      <alignment horizontal="center" vertical="center" wrapText="1"/>
    </xf>
    <xf numFmtId="1" fontId="16" fillId="4" borderId="0" xfId="0" applyNumberFormat="1" applyFont="1" applyFill="1" applyBorder="1" applyAlignment="1">
      <alignment horizontal="center" vertical="center"/>
    </xf>
    <xf numFmtId="0" fontId="12" fillId="0" borderId="111" xfId="0" applyFont="1" applyBorder="1" applyAlignment="1">
      <alignment horizontal="center" vertical="center" wrapText="1"/>
    </xf>
    <xf numFmtId="0" fontId="82" fillId="4" borderId="0" xfId="0" applyFont="1" applyFill="1" applyBorder="1"/>
    <xf numFmtId="0" fontId="12" fillId="0" borderId="97" xfId="0" applyFont="1" applyBorder="1" applyAlignment="1">
      <alignment horizontal="center" vertical="center" wrapText="1"/>
    </xf>
    <xf numFmtId="0" fontId="12" fillId="0" borderId="109" xfId="0" applyFont="1" applyBorder="1" applyAlignment="1">
      <alignment horizontal="center" vertical="center" wrapText="1"/>
    </xf>
    <xf numFmtId="0" fontId="12" fillId="4" borderId="99" xfId="0" applyFont="1" applyFill="1" applyBorder="1" applyAlignment="1">
      <alignment horizontal="center" vertical="center" wrapText="1"/>
    </xf>
    <xf numFmtId="0" fontId="12" fillId="4" borderId="112" xfId="0" applyFont="1" applyFill="1" applyBorder="1" applyAlignment="1">
      <alignment horizontal="center" vertical="center" wrapText="1"/>
    </xf>
    <xf numFmtId="14" fontId="17" fillId="0" borderId="61" xfId="0" applyNumberFormat="1" applyFont="1" applyBorder="1" applyAlignment="1">
      <alignment horizontal="center" vertical="center" wrapText="1"/>
    </xf>
    <xf numFmtId="0" fontId="12" fillId="0" borderId="113" xfId="0" applyFont="1" applyBorder="1" applyAlignment="1">
      <alignment horizontal="center" vertical="center" wrapText="1"/>
    </xf>
    <xf numFmtId="0" fontId="12" fillId="0" borderId="114" xfId="0" applyFont="1" applyBorder="1" applyAlignment="1">
      <alignment horizontal="center" vertical="center" wrapText="1"/>
    </xf>
    <xf numFmtId="0" fontId="44" fillId="0" borderId="75" xfId="0" applyFont="1" applyBorder="1" applyAlignment="1">
      <alignment horizontal="center"/>
    </xf>
    <xf numFmtId="0" fontId="22" fillId="0" borderId="0" xfId="0" applyFont="1" applyAlignment="1">
      <alignment horizontal="center"/>
    </xf>
    <xf numFmtId="14" fontId="45" fillId="0" borderId="44" xfId="0" applyNumberFormat="1" applyFont="1" applyBorder="1" applyAlignment="1">
      <alignment vertical="center" wrapText="1"/>
    </xf>
    <xf numFmtId="0" fontId="84" fillId="0" borderId="35" xfId="0" applyFont="1" applyBorder="1" applyAlignment="1">
      <alignment horizontal="left" vertical="center" wrapText="1"/>
    </xf>
    <xf numFmtId="0" fontId="28" fillId="0" borderId="44" xfId="0" applyFont="1" applyBorder="1" applyAlignment="1">
      <alignment vertical="center" wrapText="1"/>
    </xf>
    <xf numFmtId="14" fontId="5" fillId="4" borderId="0" xfId="0" applyNumberFormat="1" applyFont="1" applyFill="1" applyBorder="1" applyAlignment="1">
      <alignment vertical="center"/>
    </xf>
    <xf numFmtId="0" fontId="44" fillId="0" borderId="44" xfId="0" applyFont="1" applyBorder="1" applyAlignment="1">
      <alignment horizontal="center"/>
    </xf>
    <xf numFmtId="14" fontId="16" fillId="4" borderId="0" xfId="0" applyNumberFormat="1" applyFont="1" applyFill="1" applyBorder="1" applyAlignment="1">
      <alignment vertical="center" wrapText="1"/>
    </xf>
    <xf numFmtId="0" fontId="44" fillId="0" borderId="56" xfId="0" applyFont="1" applyBorder="1" applyAlignment="1">
      <alignment horizontal="center"/>
    </xf>
    <xf numFmtId="0" fontId="50" fillId="0" borderId="37" xfId="0" applyFont="1" applyBorder="1" applyAlignment="1">
      <alignment horizontal="left" vertical="center" wrapText="1"/>
    </xf>
    <xf numFmtId="0" fontId="50" fillId="0" borderId="37" xfId="0" applyFont="1" applyBorder="1" applyAlignment="1">
      <alignment horizontal="center" vertical="center" wrapText="1"/>
    </xf>
    <xf numFmtId="1" fontId="17" fillId="4" borderId="108" xfId="0" applyNumberFormat="1" applyFont="1" applyFill="1" applyBorder="1" applyAlignment="1">
      <alignment horizontal="center" vertical="center" wrapText="1"/>
    </xf>
    <xf numFmtId="0" fontId="44" fillId="0" borderId="58" xfId="0" applyFont="1" applyBorder="1" applyAlignment="1">
      <alignment horizontal="left" wrapText="1"/>
    </xf>
    <xf numFmtId="0" fontId="45" fillId="0" borderId="92" xfId="0" applyFont="1" applyBorder="1" applyAlignment="1">
      <alignment horizontal="left" wrapText="1"/>
    </xf>
    <xf numFmtId="14" fontId="12" fillId="0" borderId="113" xfId="0" applyNumberFormat="1" applyFont="1" applyBorder="1" applyAlignment="1">
      <alignment horizontal="center" vertical="center" wrapText="1"/>
    </xf>
    <xf numFmtId="0" fontId="50" fillId="0" borderId="92" xfId="0" applyFont="1" applyBorder="1" applyAlignment="1">
      <alignment horizontal="left" vertical="center" wrapText="1"/>
    </xf>
    <xf numFmtId="0" fontId="50" fillId="0" borderId="92" xfId="0" applyFont="1" applyBorder="1" applyAlignment="1">
      <alignment horizontal="center" vertical="center" wrapText="1"/>
    </xf>
    <xf numFmtId="0" fontId="45" fillId="3" borderId="35" xfId="0" applyFont="1" applyFill="1" applyBorder="1" applyAlignment="1">
      <alignment horizontal="left" vertical="center" wrapText="1"/>
    </xf>
    <xf numFmtId="14" fontId="28" fillId="0" borderId="53" xfId="0" applyNumberFormat="1" applyFont="1" applyBorder="1" applyAlignment="1">
      <alignment horizontal="center" vertical="center" wrapText="1"/>
    </xf>
    <xf numFmtId="0" fontId="85" fillId="0" borderId="54" xfId="0" applyFont="1" applyBorder="1"/>
    <xf numFmtId="0" fontId="28" fillId="0" borderId="37" xfId="0" applyFont="1" applyBorder="1" applyAlignment="1">
      <alignment horizontal="center" vertical="center" wrapText="1"/>
    </xf>
    <xf numFmtId="0" fontId="85" fillId="0" borderId="55" xfId="0" applyFont="1" applyBorder="1"/>
    <xf numFmtId="0" fontId="43" fillId="0" borderId="116" xfId="0" applyFont="1" applyBorder="1" applyAlignment="1">
      <alignment horizontal="center" vertical="center" wrapText="1"/>
    </xf>
    <xf numFmtId="0" fontId="2" fillId="0" borderId="92" xfId="0" applyFont="1" applyBorder="1" applyAlignment="1">
      <alignment horizontal="center" vertical="center" wrapText="1"/>
    </xf>
    <xf numFmtId="0" fontId="28" fillId="0" borderId="37" xfId="0" applyFont="1" applyBorder="1" applyAlignment="1">
      <alignment horizontal="left" vertical="center" wrapText="1"/>
    </xf>
    <xf numFmtId="0" fontId="50" fillId="0" borderId="101" xfId="0" applyFont="1" applyBorder="1" applyAlignment="1">
      <alignment horizontal="left" vertical="center" wrapText="1"/>
    </xf>
    <xf numFmtId="0" fontId="50" fillId="0" borderId="32" xfId="0" applyFont="1" applyBorder="1"/>
    <xf numFmtId="0" fontId="28" fillId="0" borderId="53" xfId="0" applyFont="1" applyBorder="1" applyAlignment="1">
      <alignment horizontal="left" vertical="top" wrapText="1"/>
    </xf>
    <xf numFmtId="0" fontId="50" fillId="0" borderId="32" xfId="0" applyFont="1" applyBorder="1" applyAlignment="1">
      <alignment horizontal="left" vertical="center" wrapText="1"/>
    </xf>
    <xf numFmtId="0" fontId="50" fillId="0" borderId="0" xfId="0" applyFont="1" applyAlignment="1">
      <alignment horizontal="left" vertical="center"/>
    </xf>
    <xf numFmtId="0" fontId="43" fillId="0" borderId="76" xfId="0" applyFont="1" applyBorder="1" applyAlignment="1">
      <alignment horizontal="center" vertical="center" wrapText="1"/>
    </xf>
    <xf numFmtId="0" fontId="46" fillId="0" borderId="77" xfId="0" applyFont="1" applyBorder="1" applyAlignment="1">
      <alignment horizontal="left" vertical="center" wrapText="1"/>
    </xf>
    <xf numFmtId="0" fontId="2" fillId="0" borderId="0" xfId="0" applyFont="1" applyAlignment="1">
      <alignment horizontal="center" vertical="center" wrapText="1"/>
    </xf>
    <xf numFmtId="0" fontId="50" fillId="0" borderId="0" xfId="0" applyFont="1" applyAlignment="1">
      <alignment horizontal="center"/>
    </xf>
    <xf numFmtId="0" fontId="73" fillId="0" borderId="0" xfId="0" applyFont="1" applyAlignment="1">
      <alignment horizontal="center" vertical="center" wrapText="1"/>
    </xf>
    <xf numFmtId="0" fontId="28" fillId="0" borderId="77" xfId="0" applyFont="1" applyBorder="1" applyAlignment="1">
      <alignment horizontal="center" vertical="center" wrapText="1"/>
    </xf>
    <xf numFmtId="0" fontId="45" fillId="16" borderId="48" xfId="0" applyFont="1" applyFill="1" applyBorder="1" applyAlignment="1">
      <alignment horizontal="left" vertical="center" wrapText="1"/>
    </xf>
    <xf numFmtId="0" fontId="46" fillId="0" borderId="48" xfId="0" applyFont="1" applyBorder="1" applyAlignment="1">
      <alignment horizontal="left" vertical="center" wrapText="1"/>
    </xf>
    <xf numFmtId="0" fontId="47" fillId="0" borderId="77" xfId="0" applyFont="1" applyBorder="1"/>
    <xf numFmtId="14" fontId="28" fillId="0" borderId="77" xfId="0" applyNumberFormat="1" applyFont="1" applyBorder="1" applyAlignment="1">
      <alignment horizontal="center" vertical="center" wrapText="1"/>
    </xf>
    <xf numFmtId="14" fontId="28" fillId="0" borderId="37" xfId="0" applyNumberFormat="1" applyFont="1" applyBorder="1" applyAlignment="1">
      <alignment horizontal="center" vertical="center" wrapText="1"/>
    </xf>
    <xf numFmtId="0" fontId="45" fillId="16" borderId="77" xfId="0" applyFont="1" applyFill="1" applyBorder="1" applyAlignment="1">
      <alignment horizontal="left" vertical="center" wrapText="1"/>
    </xf>
    <xf numFmtId="0" fontId="45" fillId="16" borderId="53" xfId="0" applyFont="1" applyFill="1" applyBorder="1" applyAlignment="1">
      <alignment horizontal="left" vertical="center" wrapText="1"/>
    </xf>
    <xf numFmtId="0" fontId="45" fillId="3" borderId="53" xfId="0" applyFont="1" applyFill="1" applyBorder="1" applyAlignment="1">
      <alignment horizontal="left" vertical="center" wrapText="1"/>
    </xf>
    <xf numFmtId="0" fontId="45" fillId="15" borderId="53" xfId="0" applyFont="1" applyFill="1" applyBorder="1" applyAlignment="1">
      <alignment horizontal="left" vertical="center" wrapText="1"/>
    </xf>
    <xf numFmtId="0" fontId="43" fillId="0" borderId="117" xfId="0" applyFont="1" applyBorder="1" applyAlignment="1">
      <alignment horizontal="center" vertical="center" wrapText="1"/>
    </xf>
    <xf numFmtId="0" fontId="45" fillId="0" borderId="117" xfId="0" applyFont="1" applyBorder="1" applyAlignment="1">
      <alignment horizontal="center" vertical="center" wrapText="1"/>
    </xf>
    <xf numFmtId="14" fontId="45" fillId="0" borderId="117" xfId="0" applyNumberFormat="1" applyFont="1" applyBorder="1" applyAlignment="1">
      <alignment horizontal="center" vertical="center" wrapText="1"/>
    </xf>
    <xf numFmtId="0" fontId="45" fillId="0" borderId="117" xfId="0" applyFont="1" applyBorder="1" applyAlignment="1">
      <alignment horizontal="left" vertical="center" wrapText="1"/>
    </xf>
    <xf numFmtId="0" fontId="45" fillId="0" borderId="118" xfId="0" applyFont="1" applyBorder="1" applyAlignment="1">
      <alignment horizontal="center" vertical="center" wrapText="1"/>
    </xf>
    <xf numFmtId="0" fontId="45" fillId="0" borderId="118" xfId="0" applyFont="1" applyBorder="1" applyAlignment="1">
      <alignment horizontal="left" vertical="center" wrapText="1"/>
    </xf>
    <xf numFmtId="14" fontId="45" fillId="0" borderId="118" xfId="0" applyNumberFormat="1" applyFont="1" applyBorder="1" applyAlignment="1">
      <alignment horizontal="center" vertical="center" wrapText="1"/>
    </xf>
    <xf numFmtId="0" fontId="46" fillId="0" borderId="118" xfId="0" applyFont="1" applyBorder="1" applyAlignment="1">
      <alignment horizontal="center" vertical="center" wrapText="1"/>
    </xf>
    <xf numFmtId="0" fontId="85" fillId="0" borderId="44" xfId="0" applyFont="1" applyBorder="1"/>
    <xf numFmtId="0" fontId="85" fillId="0" borderId="119" xfId="0" applyFont="1" applyBorder="1"/>
    <xf numFmtId="0" fontId="47" fillId="0" borderId="119" xfId="0" applyFont="1" applyBorder="1"/>
    <xf numFmtId="0" fontId="45" fillId="0" borderId="120" xfId="0" applyFont="1" applyBorder="1" applyAlignment="1">
      <alignment horizontal="center" vertical="center" wrapText="1"/>
    </xf>
    <xf numFmtId="0" fontId="45" fillId="0" borderId="120" xfId="0" applyFont="1" applyBorder="1" applyAlignment="1">
      <alignment horizontal="left" vertical="center" wrapText="1"/>
    </xf>
    <xf numFmtId="14" fontId="45" fillId="0" borderId="120" xfId="0" applyNumberFormat="1" applyFont="1" applyBorder="1" applyAlignment="1">
      <alignment horizontal="center" vertical="center" wrapText="1"/>
    </xf>
    <xf numFmtId="0" fontId="46" fillId="0" borderId="120" xfId="0" applyFont="1" applyBorder="1" applyAlignment="1">
      <alignment horizontal="center" vertical="center" wrapText="1"/>
    </xf>
    <xf numFmtId="14" fontId="50" fillId="0" borderId="0" xfId="0" applyNumberFormat="1" applyFont="1" applyAlignment="1">
      <alignment horizontal="center" vertical="center" wrapText="1"/>
    </xf>
    <xf numFmtId="0" fontId="50" fillId="0" borderId="0" xfId="0" applyFont="1" applyAlignment="1">
      <alignment horizontal="left"/>
    </xf>
    <xf numFmtId="14" fontId="50" fillId="0" borderId="0" xfId="0" applyNumberFormat="1" applyFont="1"/>
    <xf numFmtId="14" fontId="0" fillId="0" borderId="0" xfId="0" applyNumberFormat="1" applyFont="1"/>
    <xf numFmtId="0" fontId="86" fillId="2" borderId="2" xfId="0" applyFont="1" applyFill="1" applyBorder="1" applyAlignment="1">
      <alignment horizontal="center" vertical="center" wrapText="1"/>
    </xf>
    <xf numFmtId="0" fontId="87" fillId="0" borderId="0" xfId="0" applyFont="1"/>
    <xf numFmtId="0" fontId="0" fillId="0" borderId="0" xfId="0" applyFont="1" applyAlignment="1">
      <alignment horizontal="left" vertical="top"/>
    </xf>
    <xf numFmtId="0" fontId="8" fillId="0" borderId="12" xfId="0" applyFont="1" applyBorder="1" applyAlignment="1">
      <alignment horizontal="center" vertical="center" wrapText="1"/>
    </xf>
    <xf numFmtId="49" fontId="88" fillId="0" borderId="1" xfId="0" applyNumberFormat="1" applyFont="1" applyBorder="1" applyAlignment="1">
      <alignment horizontal="left" vertical="center" wrapText="1"/>
    </xf>
    <xf numFmtId="0" fontId="13" fillId="4" borderId="0" xfId="0" applyFont="1" applyFill="1" applyBorder="1" applyAlignment="1">
      <alignment horizontal="center" vertical="center" wrapText="1"/>
    </xf>
    <xf numFmtId="49" fontId="88" fillId="0" borderId="0" xfId="0" applyNumberFormat="1" applyFont="1" applyAlignment="1">
      <alignment horizontal="left" vertical="center" wrapText="1"/>
    </xf>
    <xf numFmtId="9" fontId="16" fillId="4" borderId="0" xfId="0" applyNumberFormat="1" applyFont="1" applyFill="1" applyBorder="1" applyAlignment="1">
      <alignment vertical="center" wrapText="1"/>
    </xf>
    <xf numFmtId="0" fontId="37" fillId="4" borderId="0" xfId="0" applyFont="1" applyFill="1" applyBorder="1" applyAlignment="1">
      <alignment horizontal="center" vertical="center" wrapText="1"/>
    </xf>
    <xf numFmtId="0" fontId="12" fillId="4" borderId="0" xfId="0" applyFont="1" applyFill="1" applyBorder="1" applyAlignment="1">
      <alignment horizontal="left" vertical="top" wrapText="1"/>
    </xf>
    <xf numFmtId="0" fontId="89" fillId="4" borderId="0" xfId="0" applyFont="1" applyFill="1" applyBorder="1" applyAlignment="1">
      <alignment vertical="center" wrapText="1"/>
    </xf>
    <xf numFmtId="0" fontId="37" fillId="4" borderId="0" xfId="0" applyFont="1" applyFill="1" applyBorder="1" applyAlignment="1">
      <alignment vertical="center"/>
    </xf>
    <xf numFmtId="0" fontId="87" fillId="4" borderId="0" xfId="0" applyFont="1" applyFill="1" applyBorder="1"/>
    <xf numFmtId="0" fontId="0" fillId="4" borderId="0" xfId="0" applyFont="1" applyFill="1" applyBorder="1" applyAlignment="1">
      <alignment horizontal="left" vertical="top"/>
    </xf>
    <xf numFmtId="0" fontId="90" fillId="4" borderId="0" xfId="0" applyFont="1" applyFill="1" applyBorder="1" applyAlignment="1">
      <alignment vertical="center" wrapText="1"/>
    </xf>
    <xf numFmtId="0" fontId="91" fillId="0" borderId="61" xfId="0" applyFont="1" applyBorder="1" applyAlignment="1">
      <alignment horizontal="center" vertical="center"/>
    </xf>
    <xf numFmtId="0" fontId="12" fillId="0" borderId="61" xfId="0" applyFont="1" applyBorder="1" applyAlignment="1">
      <alignment horizontal="center" vertical="center" wrapText="1"/>
    </xf>
    <xf numFmtId="0" fontId="16" fillId="0" borderId="27" xfId="0" applyFont="1" applyBorder="1" applyAlignment="1">
      <alignment horizontal="left" vertical="top"/>
    </xf>
    <xf numFmtId="9" fontId="0" fillId="4" borderId="0" xfId="0" applyNumberFormat="1" applyFont="1" applyFill="1" applyBorder="1"/>
    <xf numFmtId="0" fontId="91" fillId="0" borderId="6" xfId="0" applyFont="1" applyBorder="1" applyAlignment="1">
      <alignment horizontal="center" vertical="center"/>
    </xf>
    <xf numFmtId="0" fontId="16" fillId="0" borderId="61" xfId="0" applyFont="1" applyBorder="1" applyAlignment="1">
      <alignment horizontal="left" vertical="top"/>
    </xf>
    <xf numFmtId="0" fontId="91" fillId="0" borderId="34" xfId="0" applyFont="1" applyBorder="1" applyAlignment="1">
      <alignment horizontal="center" vertical="center"/>
    </xf>
    <xf numFmtId="0" fontId="91" fillId="0" borderId="11" xfId="0" applyFont="1" applyBorder="1" applyAlignment="1">
      <alignment horizontal="center" vertical="center"/>
    </xf>
    <xf numFmtId="0" fontId="12" fillId="12" borderId="0" xfId="0" applyFont="1" applyFill="1" applyBorder="1" applyAlignment="1">
      <alignment horizontal="center" vertical="center" wrapText="1"/>
    </xf>
    <xf numFmtId="0" fontId="16" fillId="0" borderId="34" xfId="0" applyFont="1" applyBorder="1" applyAlignment="1">
      <alignment horizontal="left" vertical="top"/>
    </xf>
    <xf numFmtId="0" fontId="12" fillId="0" borderId="97" xfId="0" applyFont="1" applyBorder="1" applyAlignment="1">
      <alignment horizontal="left" vertical="center" wrapText="1"/>
    </xf>
    <xf numFmtId="0" fontId="12" fillId="0" borderId="114" xfId="0" applyFont="1" applyBorder="1" applyAlignment="1">
      <alignment horizontal="left" vertical="center" wrapText="1"/>
    </xf>
    <xf numFmtId="0" fontId="43" fillId="0" borderId="121" xfId="0" applyFont="1" applyBorder="1" applyAlignment="1">
      <alignment horizontal="center" vertical="center" wrapText="1"/>
    </xf>
    <xf numFmtId="0" fontId="28" fillId="0" borderId="35" xfId="0" applyFont="1" applyBorder="1" applyAlignment="1">
      <alignment horizontal="left" vertical="top" wrapText="1"/>
    </xf>
    <xf numFmtId="0" fontId="28" fillId="0" borderId="37" xfId="0" applyFont="1" applyBorder="1" applyAlignment="1">
      <alignment horizontal="left" vertical="top" wrapText="1"/>
    </xf>
    <xf numFmtId="1" fontId="15" fillId="9" borderId="27" xfId="0" applyNumberFormat="1" applyFont="1" applyFill="1" applyBorder="1" applyAlignment="1">
      <alignment horizontal="left" vertical="top"/>
    </xf>
    <xf numFmtId="1" fontId="90" fillId="4" borderId="0" xfId="0" applyNumberFormat="1" applyFont="1" applyFill="1" applyBorder="1" applyAlignment="1">
      <alignment vertical="center" wrapText="1"/>
    </xf>
    <xf numFmtId="0" fontId="92" fillId="4" borderId="0" xfId="0" applyFont="1" applyFill="1" applyBorder="1" applyAlignment="1">
      <alignment vertical="center"/>
    </xf>
    <xf numFmtId="0" fontId="45" fillId="0" borderId="57" xfId="0" applyFont="1" applyBorder="1" applyAlignment="1">
      <alignment horizontal="left" vertical="top" wrapText="1"/>
    </xf>
    <xf numFmtId="0" fontId="5" fillId="4" borderId="0" xfId="0" applyFont="1" applyFill="1" applyBorder="1" applyAlignment="1">
      <alignment horizontal="left" vertical="top"/>
    </xf>
    <xf numFmtId="0" fontId="90" fillId="4" borderId="0" xfId="0" applyFont="1" applyFill="1" applyBorder="1" applyAlignment="1">
      <alignment horizontal="center" vertical="center"/>
    </xf>
    <xf numFmtId="1" fontId="16" fillId="4" borderId="0" xfId="0" applyNumberFormat="1" applyFont="1" applyFill="1" applyBorder="1" applyAlignment="1">
      <alignment horizontal="left" vertical="top" wrapText="1"/>
    </xf>
    <xf numFmtId="0" fontId="50" fillId="2" borderId="1"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14" fontId="5" fillId="0" borderId="0" xfId="0" applyNumberFormat="1" applyFont="1"/>
    <xf numFmtId="0" fontId="5" fillId="0" borderId="0" xfId="0" applyFont="1"/>
    <xf numFmtId="1" fontId="53" fillId="4" borderId="44" xfId="0" applyNumberFormat="1" applyFont="1" applyFill="1" applyBorder="1" applyAlignment="1">
      <alignment horizontal="center" vertical="center" wrapText="1"/>
    </xf>
    <xf numFmtId="0" fontId="12" fillId="4" borderId="44"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45" fillId="0" borderId="35" xfId="0" applyFont="1" applyBorder="1" applyAlignment="1">
      <alignment horizontal="left" wrapText="1"/>
    </xf>
    <xf numFmtId="0" fontId="12" fillId="0" borderId="46" xfId="0" applyFont="1" applyBorder="1" applyAlignment="1">
      <alignment horizontal="center" vertical="center" wrapText="1"/>
    </xf>
    <xf numFmtId="0" fontId="31" fillId="0" borderId="48" xfId="0" applyFont="1" applyBorder="1" applyAlignment="1">
      <alignment horizontal="center" vertical="center" wrapText="1"/>
    </xf>
    <xf numFmtId="0" fontId="12" fillId="0" borderId="63" xfId="0" applyFont="1" applyBorder="1" applyAlignment="1">
      <alignment horizontal="center" vertical="center" wrapText="1"/>
    </xf>
    <xf numFmtId="14" fontId="31" fillId="0" borderId="48" xfId="0" applyNumberFormat="1" applyFont="1" applyBorder="1" applyAlignment="1">
      <alignment horizontal="center" vertical="center" wrapText="1"/>
    </xf>
    <xf numFmtId="0" fontId="31" fillId="0" borderId="48" xfId="0" applyFont="1" applyBorder="1" applyAlignment="1">
      <alignment horizontal="left" vertical="center" wrapText="1"/>
    </xf>
    <xf numFmtId="0" fontId="12" fillId="0" borderId="51" xfId="0" applyFont="1" applyBorder="1" applyAlignment="1">
      <alignment horizontal="left" vertical="center" wrapText="1"/>
    </xf>
    <xf numFmtId="0" fontId="45" fillId="0" borderId="53" xfId="0" applyFont="1" applyBorder="1" applyAlignment="1">
      <alignment horizontal="left" wrapText="1"/>
    </xf>
    <xf numFmtId="0" fontId="12" fillId="4" borderId="0" xfId="0" applyFont="1" applyFill="1" applyBorder="1" applyAlignment="1">
      <alignment horizontal="center" vertical="top" wrapText="1"/>
    </xf>
    <xf numFmtId="0" fontId="45" fillId="0" borderId="37" xfId="0" applyFont="1" applyBorder="1" applyAlignment="1">
      <alignment horizontal="left" wrapText="1"/>
    </xf>
    <xf numFmtId="0" fontId="45" fillId="0" borderId="57" xfId="0" applyFont="1" applyBorder="1" applyAlignment="1">
      <alignment wrapText="1"/>
    </xf>
    <xf numFmtId="0" fontId="15" fillId="4" borderId="0" xfId="0" applyFont="1" applyFill="1" applyBorder="1" applyAlignment="1">
      <alignment horizontal="center" vertical="center" wrapText="1"/>
    </xf>
    <xf numFmtId="0" fontId="46" fillId="0" borderId="52" xfId="0" applyFont="1" applyBorder="1" applyAlignment="1">
      <alignment horizontal="center" vertical="center" wrapText="1"/>
    </xf>
    <xf numFmtId="0" fontId="17" fillId="4" borderId="0" xfId="0" applyFont="1" applyFill="1" applyBorder="1" applyAlignment="1">
      <alignment vertical="top"/>
    </xf>
    <xf numFmtId="0" fontId="28" fillId="0" borderId="48" xfId="0" applyFont="1" applyBorder="1" applyAlignment="1">
      <alignment horizontal="center" vertical="center" wrapText="1"/>
    </xf>
    <xf numFmtId="14" fontId="28" fillId="0" borderId="48" xfId="0" applyNumberFormat="1" applyFont="1" applyBorder="1" applyAlignment="1">
      <alignment horizontal="center" vertical="center" wrapText="1"/>
    </xf>
    <xf numFmtId="0" fontId="28" fillId="0" borderId="53" xfId="0" applyFont="1" applyBorder="1" applyAlignment="1">
      <alignment horizontal="center" vertical="center" wrapText="1"/>
    </xf>
    <xf numFmtId="0" fontId="46" fillId="17" borderId="53" xfId="0" applyFont="1" applyFill="1" applyBorder="1" applyAlignment="1">
      <alignment horizontal="center" vertical="center" wrapText="1"/>
    </xf>
    <xf numFmtId="0" fontId="16" fillId="0" borderId="61" xfId="0" applyFont="1" applyBorder="1" applyAlignment="1">
      <alignment horizontal="center" vertical="top"/>
    </xf>
    <xf numFmtId="0" fontId="45" fillId="17" borderId="0" xfId="0" applyFont="1" applyFill="1" applyBorder="1" applyAlignment="1">
      <alignment horizontal="center" vertical="center" wrapText="1"/>
    </xf>
    <xf numFmtId="0" fontId="47" fillId="0" borderId="54" xfId="0" applyFont="1" applyBorder="1"/>
    <xf numFmtId="0" fontId="45" fillId="17" borderId="37" xfId="0" applyFont="1" applyFill="1" applyBorder="1" applyAlignment="1">
      <alignment horizontal="left" vertical="top" wrapText="1"/>
    </xf>
    <xf numFmtId="0" fontId="45" fillId="17" borderId="37" xfId="0" applyFont="1" applyFill="1" applyBorder="1" applyAlignment="1">
      <alignment horizontal="left" vertical="center" wrapText="1"/>
    </xf>
    <xf numFmtId="0" fontId="46" fillId="17" borderId="37" xfId="0" applyFont="1" applyFill="1" applyBorder="1" applyAlignment="1">
      <alignment horizontal="center" vertical="center" wrapText="1"/>
    </xf>
    <xf numFmtId="0" fontId="45" fillId="17" borderId="0" xfId="0" applyFont="1" applyFill="1" applyBorder="1" applyAlignment="1">
      <alignment wrapText="1"/>
    </xf>
    <xf numFmtId="0" fontId="16" fillId="0" borderId="34" xfId="0" applyFont="1" applyBorder="1" applyAlignment="1">
      <alignment horizontal="center" vertical="top"/>
    </xf>
    <xf numFmtId="0" fontId="47" fillId="0" borderId="55" xfId="0" applyFont="1" applyBorder="1"/>
    <xf numFmtId="0" fontId="28" fillId="0" borderId="35" xfId="0" applyFont="1" applyBorder="1" applyAlignment="1">
      <alignment horizontal="center" vertical="center" wrapText="1"/>
    </xf>
    <xf numFmtId="0" fontId="28" fillId="0" borderId="35" xfId="0" applyFont="1" applyBorder="1" applyAlignment="1">
      <alignment horizontal="left" vertical="center" wrapText="1"/>
    </xf>
    <xf numFmtId="14" fontId="28" fillId="0" borderId="35" xfId="0" applyNumberFormat="1" applyFont="1" applyBorder="1" applyAlignment="1">
      <alignment horizontal="center" vertical="center" wrapText="1"/>
    </xf>
    <xf numFmtId="0" fontId="28" fillId="0" borderId="57" xfId="0" applyFont="1" applyBorder="1" applyAlignment="1">
      <alignment horizontal="center" vertical="center" wrapText="1"/>
    </xf>
    <xf numFmtId="0" fontId="45" fillId="17" borderId="57" xfId="0" applyFont="1" applyFill="1" applyBorder="1" applyAlignment="1">
      <alignment horizontal="left" vertical="top" wrapText="1"/>
    </xf>
    <xf numFmtId="0" fontId="45" fillId="17" borderId="57" xfId="0" applyFont="1" applyFill="1" applyBorder="1" applyAlignment="1">
      <alignment horizontal="left" vertical="center" wrapText="1"/>
    </xf>
    <xf numFmtId="0" fontId="46" fillId="17" borderId="57" xfId="0" applyFont="1" applyFill="1" applyBorder="1" applyAlignment="1">
      <alignment horizontal="center" vertical="center" wrapText="1"/>
    </xf>
    <xf numFmtId="0" fontId="46" fillId="17" borderId="35" xfId="0" applyFont="1" applyFill="1" applyBorder="1" applyAlignment="1">
      <alignment horizontal="center" vertical="center" wrapText="1"/>
    </xf>
    <xf numFmtId="1" fontId="15" fillId="9" borderId="27" xfId="0" applyNumberFormat="1" applyFont="1" applyFill="1" applyBorder="1" applyAlignment="1">
      <alignment horizontal="center" vertical="top"/>
    </xf>
    <xf numFmtId="1" fontId="16" fillId="4" borderId="0" xfId="0" applyNumberFormat="1" applyFont="1" applyFill="1" applyBorder="1" applyAlignment="1">
      <alignment vertical="top" wrapText="1"/>
    </xf>
    <xf numFmtId="0" fontId="47" fillId="0" borderId="37" xfId="0" applyFont="1" applyBorder="1" applyAlignment="1">
      <alignment horizontal="center" vertical="center" wrapText="1"/>
    </xf>
    <xf numFmtId="0" fontId="47" fillId="0" borderId="0" xfId="0" applyFont="1" applyAlignment="1">
      <alignment horizontal="center" vertical="center" wrapText="1"/>
    </xf>
    <xf numFmtId="0" fontId="28" fillId="0" borderId="57" xfId="0" applyFont="1" applyBorder="1" applyAlignment="1">
      <alignment horizontal="left" vertical="top" wrapText="1"/>
    </xf>
    <xf numFmtId="0" fontId="0" fillId="4" borderId="0" xfId="0" applyFont="1" applyFill="1" applyBorder="1" applyAlignment="1">
      <alignment vertical="top"/>
    </xf>
    <xf numFmtId="0" fontId="93" fillId="0" borderId="53" xfId="0" applyFont="1" applyBorder="1" applyAlignment="1">
      <alignment horizontal="left" vertical="center" wrapText="1"/>
    </xf>
    <xf numFmtId="0" fontId="17" fillId="4" borderId="46" xfId="0"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44" xfId="0" applyFont="1" applyFill="1" applyBorder="1" applyAlignment="1">
      <alignment horizontal="left" vertical="center" wrapText="1"/>
    </xf>
    <xf numFmtId="0" fontId="12" fillId="4" borderId="51" xfId="0" applyFont="1" applyFill="1" applyBorder="1" applyAlignment="1">
      <alignment horizontal="center" vertical="center" wrapText="1"/>
    </xf>
    <xf numFmtId="0" fontId="53" fillId="0" borderId="52" xfId="0" applyFont="1" applyBorder="1" applyAlignment="1">
      <alignment horizontal="center" vertical="center" wrapText="1"/>
    </xf>
    <xf numFmtId="0" fontId="28" fillId="0" borderId="60" xfId="0" applyFont="1" applyBorder="1" applyAlignment="1">
      <alignment horizontal="left" vertical="center" wrapText="1"/>
    </xf>
    <xf numFmtId="0" fontId="47" fillId="0" borderId="35" xfId="0" applyFont="1" applyBorder="1"/>
    <xf numFmtId="0" fontId="28" fillId="0" borderId="48" xfId="0" applyFont="1" applyBorder="1" applyAlignment="1">
      <alignment vertical="center" wrapText="1"/>
    </xf>
    <xf numFmtId="0" fontId="46" fillId="0" borderId="54" xfId="0" applyFont="1" applyBorder="1" applyAlignment="1">
      <alignment horizontal="center" vertical="center" wrapText="1"/>
    </xf>
    <xf numFmtId="0" fontId="28" fillId="0" borderId="44" xfId="0" applyFont="1" applyBorder="1" applyAlignment="1">
      <alignment horizontal="center" vertical="center" wrapText="1"/>
    </xf>
    <xf numFmtId="0" fontId="94" fillId="0" borderId="53" xfId="0" applyFont="1" applyBorder="1" applyAlignment="1">
      <alignment horizontal="center" vertical="center" wrapText="1"/>
    </xf>
    <xf numFmtId="0" fontId="28" fillId="0" borderId="58" xfId="0" applyFont="1" applyBorder="1" applyAlignment="1">
      <alignment horizontal="left" vertical="center" wrapText="1"/>
    </xf>
    <xf numFmtId="0" fontId="28" fillId="0" borderId="122" xfId="0" applyFont="1" applyBorder="1" applyAlignment="1">
      <alignment horizontal="left" vertical="center" wrapText="1"/>
    </xf>
    <xf numFmtId="0" fontId="28" fillId="0" borderId="58" xfId="0" applyFont="1" applyBorder="1" applyAlignment="1">
      <alignment horizontal="center" vertical="center" wrapText="1"/>
    </xf>
    <xf numFmtId="14" fontId="28" fillId="0" borderId="58" xfId="0" applyNumberFormat="1" applyFont="1" applyBorder="1" applyAlignment="1">
      <alignment horizontal="center" vertical="center" wrapText="1"/>
    </xf>
    <xf numFmtId="0" fontId="94" fillId="0" borderId="60" xfId="0" applyFont="1" applyBorder="1" applyAlignment="1">
      <alignment horizontal="center" vertical="center" wrapText="1"/>
    </xf>
    <xf numFmtId="0" fontId="28" fillId="0" borderId="0" xfId="0" applyFont="1" applyAlignment="1">
      <alignment wrapText="1"/>
    </xf>
    <xf numFmtId="0" fontId="53" fillId="0" borderId="54" xfId="0" applyFont="1" applyBorder="1" applyAlignment="1">
      <alignment horizontal="center" vertical="center" wrapText="1"/>
    </xf>
    <xf numFmtId="14" fontId="28" fillId="0" borderId="44" xfId="0" applyNumberFormat="1" applyFont="1" applyBorder="1" applyAlignment="1">
      <alignment horizontal="center" vertical="center" wrapText="1"/>
    </xf>
    <xf numFmtId="0" fontId="28" fillId="0" borderId="14" xfId="0" applyFont="1" applyBorder="1" applyAlignment="1">
      <alignment horizontal="left" vertical="center" wrapText="1"/>
    </xf>
    <xf numFmtId="0" fontId="28" fillId="0" borderId="37" xfId="0" applyFont="1" applyBorder="1" applyAlignment="1">
      <alignment vertical="center" wrapText="1"/>
    </xf>
    <xf numFmtId="0" fontId="28" fillId="0" borderId="0" xfId="0" applyFont="1" applyAlignment="1">
      <alignment horizontal="left" vertical="center" wrapText="1"/>
    </xf>
    <xf numFmtId="0" fontId="46" fillId="0" borderId="76" xfId="0" applyFont="1" applyBorder="1" applyAlignment="1">
      <alignment horizontal="center" vertical="center" wrapText="1"/>
    </xf>
    <xf numFmtId="0" fontId="28" fillId="0" borderId="123" xfId="0" applyFont="1" applyBorder="1" applyAlignment="1">
      <alignment horizontal="left" vertical="center" wrapText="1"/>
    </xf>
    <xf numFmtId="0" fontId="94" fillId="0" borderId="14" xfId="0" applyFont="1" applyBorder="1" applyAlignment="1">
      <alignment horizontal="center" vertical="center" wrapText="1"/>
    </xf>
    <xf numFmtId="0" fontId="46" fillId="17" borderId="77" xfId="0" applyFont="1" applyFill="1" applyBorder="1" applyAlignment="1">
      <alignment horizontal="center" vertical="center" wrapText="1"/>
    </xf>
    <xf numFmtId="0" fontId="47" fillId="0" borderId="56" xfId="0" applyFont="1" applyBorder="1" applyAlignment="1">
      <alignment horizontal="center" vertical="center"/>
    </xf>
    <xf numFmtId="0" fontId="46" fillId="17" borderId="48" xfId="0" applyFont="1" applyFill="1" applyBorder="1" applyAlignment="1">
      <alignment horizontal="center" vertical="center" wrapText="1"/>
    </xf>
    <xf numFmtId="0" fontId="28" fillId="0" borderId="68" xfId="0" applyFont="1" applyBorder="1" applyAlignment="1">
      <alignment horizontal="center" vertical="center" wrapText="1"/>
    </xf>
    <xf numFmtId="0" fontId="63" fillId="0" borderId="53" xfId="0" applyFont="1" applyBorder="1" applyAlignment="1">
      <alignment horizontal="left" vertical="center" wrapText="1"/>
    </xf>
    <xf numFmtId="14" fontId="28" fillId="0" borderId="57" xfId="0" applyNumberFormat="1" applyFont="1" applyBorder="1" applyAlignment="1">
      <alignment horizontal="center" vertical="center" wrapText="1"/>
    </xf>
    <xf numFmtId="0" fontId="63" fillId="0" borderId="53" xfId="0" applyFont="1" applyBorder="1" applyAlignment="1">
      <alignment horizontal="center" vertical="center" wrapText="1"/>
    </xf>
    <xf numFmtId="14" fontId="28" fillId="0" borderId="57" xfId="0" applyNumberFormat="1" applyFont="1" applyBorder="1" applyAlignment="1">
      <alignment vertical="center" wrapText="1"/>
    </xf>
    <xf numFmtId="0" fontId="47" fillId="0" borderId="44" xfId="0" applyFont="1" applyBorder="1" applyAlignment="1">
      <alignment horizontal="center" vertical="center"/>
    </xf>
    <xf numFmtId="0" fontId="28" fillId="0" borderId="77" xfId="0" applyFont="1" applyBorder="1" applyAlignment="1">
      <alignment vertical="center" wrapText="1"/>
    </xf>
    <xf numFmtId="0" fontId="63" fillId="0" borderId="37" xfId="0" applyFont="1" applyBorder="1" applyAlignment="1">
      <alignment horizontal="left" vertical="center" wrapText="1"/>
    </xf>
    <xf numFmtId="14" fontId="28" fillId="0" borderId="77" xfId="0" applyNumberFormat="1" applyFont="1" applyBorder="1" applyAlignment="1">
      <alignment vertical="center" wrapText="1"/>
    </xf>
    <xf numFmtId="0" fontId="63" fillId="0" borderId="37" xfId="0" applyFont="1" applyBorder="1" applyAlignment="1">
      <alignment horizontal="center" vertical="center" wrapText="1"/>
    </xf>
    <xf numFmtId="0" fontId="45" fillId="0" borderId="124" xfId="0" applyFont="1" applyBorder="1" applyAlignment="1">
      <alignment horizontal="center" vertical="center" wrapText="1"/>
    </xf>
    <xf numFmtId="0" fontId="63" fillId="0" borderId="57" xfId="0" applyFont="1" applyBorder="1" applyAlignment="1">
      <alignment horizontal="left" vertical="center" wrapText="1"/>
    </xf>
    <xf numFmtId="0" fontId="94" fillId="0" borderId="36" xfId="0" applyFont="1" applyBorder="1" applyAlignment="1">
      <alignment horizontal="center" vertical="center" wrapText="1"/>
    </xf>
    <xf numFmtId="0" fontId="63" fillId="0" borderId="57" xfId="0" applyFont="1" applyBorder="1" applyAlignment="1">
      <alignment horizontal="center" vertical="center" wrapText="1"/>
    </xf>
    <xf numFmtId="0" fontId="28" fillId="0" borderId="125" xfId="0" applyFont="1" applyBorder="1" applyAlignment="1">
      <alignment horizontal="left" vertical="center" wrapText="1"/>
    </xf>
    <xf numFmtId="0" fontId="63" fillId="0" borderId="0" xfId="0" applyFont="1" applyAlignment="1">
      <alignment horizontal="left" vertical="center" wrapText="1"/>
    </xf>
    <xf numFmtId="0" fontId="28" fillId="0" borderId="53" xfId="0" applyFont="1" applyBorder="1" applyAlignment="1">
      <alignment vertical="center" wrapText="1"/>
    </xf>
    <xf numFmtId="0" fontId="63" fillId="0" borderId="0" xfId="0" applyFont="1" applyAlignment="1">
      <alignment horizontal="center" vertical="center" wrapText="1"/>
    </xf>
    <xf numFmtId="14" fontId="28" fillId="0" borderId="53" xfId="0" applyNumberFormat="1" applyFont="1" applyBorder="1" applyAlignment="1">
      <alignment vertical="center" wrapText="1"/>
    </xf>
    <xf numFmtId="0" fontId="45" fillId="0" borderId="0" xfId="0" applyFont="1" applyAlignment="1">
      <alignment horizontal="left" vertical="top" wrapText="1"/>
    </xf>
    <xf numFmtId="0" fontId="28" fillId="0" borderId="122" xfId="0" applyFont="1" applyBorder="1" applyAlignment="1">
      <alignment horizontal="center" vertical="center" wrapText="1"/>
    </xf>
    <xf numFmtId="0" fontId="28" fillId="0" borderId="37" xfId="0" applyFont="1" applyBorder="1" applyAlignment="1">
      <alignment vertical="center" wrapText="1"/>
    </xf>
    <xf numFmtId="0" fontId="87" fillId="0" borderId="0" xfId="0" applyFont="1" applyAlignment="1">
      <alignment horizontal="left" vertical="center" wrapText="1"/>
    </xf>
    <xf numFmtId="0" fontId="87" fillId="0" borderId="0" xfId="0" applyFont="1" applyAlignment="1">
      <alignment horizontal="center" vertical="center" wrapText="1"/>
    </xf>
    <xf numFmtId="0" fontId="0" fillId="0" borderId="0" xfId="0" applyFont="1" applyAlignment="1">
      <alignment horizontal="left" vertical="top" wrapText="1"/>
    </xf>
    <xf numFmtId="0" fontId="95" fillId="0" borderId="37" xfId="0" applyFont="1" applyBorder="1" applyAlignment="1">
      <alignment horizontal="left" vertical="center" wrapText="1"/>
    </xf>
    <xf numFmtId="0" fontId="94" fillId="0" borderId="37" xfId="0" applyFont="1" applyBorder="1" applyAlignment="1">
      <alignment horizontal="center" vertical="center" wrapText="1"/>
    </xf>
    <xf numFmtId="0" fontId="45" fillId="0" borderId="123" xfId="0" applyFont="1" applyBorder="1" applyAlignment="1">
      <alignment horizontal="center" vertical="center" wrapText="1"/>
    </xf>
    <xf numFmtId="0" fontId="28" fillId="0" borderId="57" xfId="0" applyFont="1" applyBorder="1" applyAlignment="1">
      <alignment vertical="center" wrapText="1"/>
    </xf>
    <xf numFmtId="0" fontId="94" fillId="0" borderId="57" xfId="0" applyFont="1" applyBorder="1" applyAlignment="1">
      <alignment horizontal="center" vertical="center" wrapText="1"/>
    </xf>
    <xf numFmtId="0" fontId="28" fillId="0" borderId="35" xfId="0" applyFont="1" applyBorder="1" applyAlignment="1">
      <alignment vertical="center" wrapText="1"/>
    </xf>
    <xf numFmtId="14" fontId="28" fillId="0" borderId="35" xfId="0" applyNumberFormat="1" applyFont="1" applyBorder="1" applyAlignment="1">
      <alignment vertical="center" wrapText="1"/>
    </xf>
    <xf numFmtId="0" fontId="94" fillId="0" borderId="35" xfId="0" applyFont="1" applyBorder="1" applyAlignment="1">
      <alignment horizontal="center" vertical="center" wrapText="1"/>
    </xf>
    <xf numFmtId="0" fontId="45" fillId="0" borderId="126" xfId="0" applyFont="1" applyBorder="1" applyAlignment="1">
      <alignment horizontal="center" vertical="center" wrapText="1"/>
    </xf>
    <xf numFmtId="0" fontId="28" fillId="0" borderId="123" xfId="0" applyFont="1" applyBorder="1" applyAlignment="1">
      <alignment horizontal="center" vertical="center" wrapText="1"/>
    </xf>
    <xf numFmtId="14" fontId="28" fillId="0" borderId="37" xfId="0" applyNumberFormat="1" applyFont="1" applyBorder="1" applyAlignment="1">
      <alignment vertical="center" wrapText="1"/>
    </xf>
    <xf numFmtId="0" fontId="53" fillId="0" borderId="76" xfId="0" applyFont="1" applyBorder="1" applyAlignment="1">
      <alignment horizontal="center" vertical="center" wrapText="1"/>
    </xf>
    <xf numFmtId="0" fontId="28" fillId="0" borderId="77" xfId="0" applyFont="1" applyBorder="1" applyAlignment="1">
      <alignment horizontal="left" vertical="top" wrapText="1"/>
    </xf>
    <xf numFmtId="0" fontId="94" fillId="0" borderId="77" xfId="0" applyFont="1" applyBorder="1" applyAlignment="1">
      <alignment horizontal="center" vertical="center" wrapText="1"/>
    </xf>
    <xf numFmtId="0" fontId="28" fillId="0" borderId="77" xfId="0" applyFont="1" applyBorder="1" applyAlignment="1">
      <alignment horizontal="left" vertical="center" wrapText="1"/>
    </xf>
    <xf numFmtId="0" fontId="94" fillId="0" borderId="77" xfId="0" applyFont="1" applyBorder="1" applyAlignment="1">
      <alignment horizontal="left" vertical="center" wrapText="1"/>
    </xf>
    <xf numFmtId="0" fontId="94" fillId="0" borderId="53" xfId="0" applyFont="1" applyBorder="1" applyAlignment="1">
      <alignment horizontal="left" vertical="center" wrapText="1"/>
    </xf>
    <xf numFmtId="0" fontId="28" fillId="0" borderId="53" xfId="0" applyFont="1" applyBorder="1" applyAlignment="1">
      <alignment horizontal="left" vertical="center" wrapText="1"/>
    </xf>
    <xf numFmtId="0" fontId="53" fillId="0" borderId="116" xfId="0" applyFont="1" applyBorder="1" applyAlignment="1">
      <alignment horizontal="center" vertical="center" wrapText="1"/>
    </xf>
    <xf numFmtId="0" fontId="96" fillId="0" borderId="53" xfId="0" applyFont="1" applyBorder="1" applyAlignment="1">
      <alignment horizontal="left" vertical="center" wrapText="1"/>
    </xf>
    <xf numFmtId="14" fontId="28" fillId="0" borderId="53" xfId="0" applyNumberFormat="1" applyFont="1" applyBorder="1" applyAlignment="1">
      <alignment horizontal="left" vertical="center" wrapText="1"/>
    </xf>
    <xf numFmtId="14" fontId="28" fillId="0" borderId="77" xfId="0" applyNumberFormat="1" applyFont="1" applyBorder="1" applyAlignment="1">
      <alignment horizontal="left" vertical="center" wrapText="1"/>
    </xf>
    <xf numFmtId="0" fontId="97" fillId="0" borderId="0" xfId="0" applyFont="1"/>
    <xf numFmtId="0" fontId="47" fillId="0" borderId="0" xfId="0" applyFont="1" applyAlignment="1">
      <alignment horizontal="center" vertical="center"/>
    </xf>
    <xf numFmtId="0" fontId="47" fillId="0" borderId="0" xfId="0" applyFont="1" applyAlignment="1">
      <alignment horizontal="left" vertical="center" wrapText="1"/>
    </xf>
    <xf numFmtId="0" fontId="47" fillId="0" borderId="0" xfId="0" applyFont="1" applyAlignment="1">
      <alignment horizontal="left" vertical="top" wrapText="1"/>
    </xf>
    <xf numFmtId="0" fontId="98" fillId="0" borderId="0" xfId="0" applyFont="1" applyAlignment="1">
      <alignment horizontal="center" vertical="center" wrapText="1"/>
    </xf>
    <xf numFmtId="0" fontId="47" fillId="0" borderId="0" xfId="0" applyFont="1"/>
    <xf numFmtId="0" fontId="44" fillId="0" borderId="0" xfId="0" applyFont="1"/>
    <xf numFmtId="0" fontId="50" fillId="0" borderId="0" xfId="0" applyFont="1" applyAlignment="1">
      <alignment horizontal="left" vertical="top" wrapText="1"/>
    </xf>
    <xf numFmtId="0" fontId="0" fillId="0" borderId="0" xfId="0" applyFont="1" applyAlignment="1">
      <alignment vertical="top"/>
    </xf>
    <xf numFmtId="0" fontId="45" fillId="0" borderId="56" xfId="0" applyFont="1" applyBorder="1" applyAlignment="1">
      <alignment horizontal="left" vertical="top" wrapText="1"/>
    </xf>
    <xf numFmtId="0" fontId="99" fillId="4" borderId="0" xfId="0" applyFont="1" applyFill="1" applyBorder="1"/>
    <xf numFmtId="14" fontId="45" fillId="0" borderId="48" xfId="0" applyNumberFormat="1" applyFont="1" applyBorder="1" applyAlignment="1">
      <alignment horizontal="center" vertical="center" wrapText="1"/>
    </xf>
    <xf numFmtId="14" fontId="45" fillId="3" borderId="85" xfId="0" applyNumberFormat="1" applyFont="1" applyFill="1" applyBorder="1" applyAlignment="1">
      <alignment horizontal="center" vertical="center" wrapText="1"/>
    </xf>
    <xf numFmtId="0" fontId="44" fillId="0" borderId="90" xfId="0" applyFont="1" applyBorder="1"/>
    <xf numFmtId="0" fontId="44" fillId="0" borderId="91" xfId="0" applyFont="1" applyBorder="1"/>
    <xf numFmtId="14" fontId="45" fillId="0" borderId="91" xfId="0" applyNumberFormat="1" applyFont="1" applyBorder="1" applyAlignment="1">
      <alignment horizontal="center" vertical="center" wrapText="1"/>
    </xf>
    <xf numFmtId="0" fontId="44" fillId="0" borderId="91" xfId="0" applyFont="1" applyBorder="1" applyAlignment="1">
      <alignment horizontal="left"/>
    </xf>
    <xf numFmtId="0" fontId="46" fillId="0" borderId="91" xfId="0" applyFont="1" applyBorder="1" applyAlignment="1">
      <alignment horizontal="center" vertical="center" wrapText="1"/>
    </xf>
    <xf numFmtId="0" fontId="44" fillId="0" borderId="89" xfId="0" applyFont="1" applyBorder="1"/>
    <xf numFmtId="0" fontId="44" fillId="0" borderId="44" xfId="0" applyFont="1" applyBorder="1" applyAlignment="1">
      <alignment horizontal="left"/>
    </xf>
    <xf numFmtId="0" fontId="43" fillId="0" borderId="127" xfId="0" applyFont="1" applyBorder="1" applyAlignment="1">
      <alignment horizontal="center" vertical="center" wrapText="1"/>
    </xf>
    <xf numFmtId="0" fontId="45" fillId="0" borderId="128" xfId="0" applyFont="1" applyBorder="1" applyAlignment="1">
      <alignment horizontal="center" vertical="center" wrapText="1"/>
    </xf>
    <xf numFmtId="1" fontId="43" fillId="13" borderId="44" xfId="0" applyNumberFormat="1" applyFont="1" applyFill="1" applyBorder="1" applyAlignment="1">
      <alignment horizontal="center" vertical="center" wrapText="1"/>
    </xf>
    <xf numFmtId="0" fontId="17" fillId="13" borderId="44" xfId="0" applyFont="1" applyFill="1" applyBorder="1" applyAlignment="1">
      <alignment horizontal="center" vertical="center" wrapText="1"/>
    </xf>
    <xf numFmtId="0" fontId="12" fillId="13" borderId="47" xfId="0" applyFont="1" applyFill="1" applyBorder="1" applyAlignment="1">
      <alignment horizontal="center" vertical="center" wrapText="1"/>
    </xf>
    <xf numFmtId="0" fontId="12" fillId="13" borderId="44" xfId="0" applyFont="1" applyFill="1" applyBorder="1" applyAlignment="1">
      <alignment horizontal="center" vertical="center" wrapText="1"/>
    </xf>
    <xf numFmtId="0" fontId="12" fillId="13" borderId="45" xfId="0" applyFont="1" applyFill="1" applyBorder="1" applyAlignment="1">
      <alignment horizontal="center" vertical="center" wrapText="1"/>
    </xf>
    <xf numFmtId="0" fontId="12" fillId="13" borderId="49" xfId="0" applyFont="1" applyFill="1" applyBorder="1" applyAlignment="1">
      <alignment horizontal="center" vertical="center" wrapText="1"/>
    </xf>
    <xf numFmtId="0" fontId="12" fillId="13" borderId="50" xfId="0" applyFont="1" applyFill="1" applyBorder="1" applyAlignment="1">
      <alignment horizontal="center" vertical="center" wrapText="1"/>
    </xf>
    <xf numFmtId="0" fontId="12" fillId="13" borderId="44" xfId="0" applyFont="1" applyFill="1" applyBorder="1" applyAlignment="1">
      <alignment horizontal="left" vertical="center" wrapText="1"/>
    </xf>
    <xf numFmtId="0" fontId="12" fillId="13" borderId="51" xfId="0" applyFont="1" applyFill="1" applyBorder="1" applyAlignment="1">
      <alignment horizontal="center" vertical="center" wrapText="1"/>
    </xf>
    <xf numFmtId="14" fontId="45" fillId="0" borderId="128" xfId="0" applyNumberFormat="1" applyFont="1" applyBorder="1" applyAlignment="1">
      <alignment horizontal="center" vertical="center" wrapText="1"/>
    </xf>
    <xf numFmtId="0" fontId="45" fillId="0" borderId="128" xfId="0" applyFont="1" applyBorder="1" applyAlignment="1">
      <alignment horizontal="left" vertical="center" wrapText="1"/>
    </xf>
    <xf numFmtId="0" fontId="46" fillId="0" borderId="128" xfId="0" applyFont="1" applyBorder="1" applyAlignment="1">
      <alignment horizontal="center" vertical="center" wrapText="1"/>
    </xf>
    <xf numFmtId="0" fontId="44" fillId="0" borderId="44" xfId="0" applyFont="1" applyBorder="1" applyAlignment="1">
      <alignment horizontal="left" vertical="top"/>
    </xf>
    <xf numFmtId="0" fontId="44" fillId="0" borderId="91" xfId="0" applyFont="1" applyBorder="1" applyAlignment="1">
      <alignment horizontal="left" vertical="top"/>
    </xf>
    <xf numFmtId="0" fontId="45" fillId="3" borderId="86" xfId="0" applyFont="1" applyFill="1" applyBorder="1" applyAlignment="1">
      <alignment horizontal="center" vertical="center" wrapText="1"/>
    </xf>
    <xf numFmtId="0" fontId="45" fillId="0" borderId="53" xfId="0" applyFont="1" applyBorder="1" applyAlignment="1">
      <alignment wrapText="1"/>
    </xf>
    <xf numFmtId="14" fontId="45" fillId="3" borderId="58" xfId="0" applyNumberFormat="1" applyFont="1" applyFill="1" applyBorder="1" applyAlignment="1">
      <alignment horizontal="center" vertical="center" wrapText="1"/>
    </xf>
    <xf numFmtId="14" fontId="45" fillId="3" borderId="57" xfId="0" applyNumberFormat="1" applyFont="1" applyFill="1" applyBorder="1" applyAlignment="1">
      <alignment horizontal="center" vertical="center" wrapText="1"/>
    </xf>
    <xf numFmtId="0" fontId="45" fillId="0" borderId="37" xfId="0" applyFont="1" applyBorder="1" applyAlignment="1">
      <alignment wrapText="1"/>
    </xf>
    <xf numFmtId="0" fontId="50" fillId="0" borderId="48" xfId="0" applyFont="1" applyBorder="1" applyAlignment="1">
      <alignment horizontal="left" vertical="center" wrapText="1"/>
    </xf>
    <xf numFmtId="0" fontId="50" fillId="0" borderId="53" xfId="0" applyFont="1" applyBorder="1" applyAlignment="1">
      <alignment horizontal="center" vertical="center"/>
    </xf>
    <xf numFmtId="0" fontId="50" fillId="0" borderId="58" xfId="0" applyFont="1" applyBorder="1" applyAlignment="1">
      <alignment horizontal="left" vertical="center" wrapText="1"/>
    </xf>
    <xf numFmtId="0" fontId="50" fillId="0" borderId="37" xfId="0" applyFont="1" applyBorder="1" applyAlignment="1">
      <alignment horizontal="center" vertical="center"/>
    </xf>
    <xf numFmtId="0" fontId="50" fillId="0" borderId="57" xfId="0" applyFont="1" applyBorder="1" applyAlignment="1">
      <alignment horizontal="center" vertical="center"/>
    </xf>
    <xf numFmtId="0" fontId="2" fillId="0" borderId="58" xfId="0" applyFont="1" applyBorder="1" applyAlignment="1">
      <alignment horizontal="center" vertical="center" wrapText="1"/>
    </xf>
    <xf numFmtId="0" fontId="50" fillId="0" borderId="57" xfId="0" applyFont="1" applyBorder="1" applyAlignment="1">
      <alignment horizontal="center" vertical="center" wrapText="1"/>
    </xf>
    <xf numFmtId="0" fontId="28" fillId="0" borderId="56" xfId="0" applyFont="1" applyBorder="1" applyAlignment="1">
      <alignment horizontal="left" vertical="center" wrapText="1"/>
    </xf>
    <xf numFmtId="0" fontId="2" fillId="0" borderId="57" xfId="0" applyFont="1" applyBorder="1" applyAlignment="1">
      <alignment horizontal="center" vertical="center" wrapText="1"/>
    </xf>
    <xf numFmtId="0" fontId="45" fillId="3" borderId="37" xfId="0" applyFont="1" applyFill="1" applyBorder="1" applyAlignment="1">
      <alignment wrapText="1"/>
    </xf>
    <xf numFmtId="0" fontId="45" fillId="3" borderId="58" xfId="0" applyFont="1" applyFill="1" applyBorder="1" applyAlignment="1">
      <alignment horizontal="center" vertical="center" wrapText="1"/>
    </xf>
    <xf numFmtId="0" fontId="2" fillId="0" borderId="37" xfId="0" applyFont="1" applyBorder="1" applyAlignment="1">
      <alignment horizontal="center" vertical="center" wrapText="1"/>
    </xf>
    <xf numFmtId="0" fontId="45" fillId="3" borderId="57" xfId="0" applyFont="1" applyFill="1" applyBorder="1" applyAlignment="1">
      <alignment wrapText="1"/>
    </xf>
    <xf numFmtId="0" fontId="45" fillId="3" borderId="44" xfId="0" applyFont="1" applyFill="1" applyBorder="1" applyAlignment="1">
      <alignment horizontal="left" vertical="center" wrapText="1"/>
    </xf>
    <xf numFmtId="0" fontId="2" fillId="0" borderId="37" xfId="0" applyFont="1" applyBorder="1"/>
    <xf numFmtId="0" fontId="45" fillId="3" borderId="56" xfId="0" applyFont="1" applyFill="1" applyBorder="1" applyAlignment="1">
      <alignment horizontal="left" vertical="center" wrapText="1"/>
    </xf>
    <xf numFmtId="0" fontId="2" fillId="0" borderId="57" xfId="0" applyFont="1" applyBorder="1"/>
    <xf numFmtId="14" fontId="45" fillId="3" borderId="37" xfId="0" applyNumberFormat="1" applyFont="1" applyFill="1" applyBorder="1" applyAlignment="1">
      <alignment horizontal="center" vertical="center" wrapText="1"/>
    </xf>
    <xf numFmtId="14" fontId="45" fillId="3" borderId="56" xfId="0" applyNumberFormat="1" applyFont="1" applyFill="1" applyBorder="1" applyAlignment="1">
      <alignment horizontal="center" vertical="center" wrapText="1"/>
    </xf>
    <xf numFmtId="0" fontId="50" fillId="0" borderId="56" xfId="0" applyFont="1" applyBorder="1" applyAlignment="1">
      <alignment horizontal="left" vertical="center" wrapText="1"/>
    </xf>
    <xf numFmtId="0" fontId="50" fillId="0" borderId="53" xfId="0" applyFont="1" applyBorder="1"/>
    <xf numFmtId="0" fontId="50" fillId="0" borderId="53" xfId="0" applyFont="1" applyBorder="1" applyAlignment="1">
      <alignment horizontal="left"/>
    </xf>
    <xf numFmtId="0" fontId="45" fillId="3" borderId="53" xfId="0" applyFont="1" applyFill="1" applyBorder="1" applyAlignment="1">
      <alignment vertical="center" wrapText="1"/>
    </xf>
    <xf numFmtId="0" fontId="45" fillId="3" borderId="53" xfId="0" applyFont="1" applyFill="1" applyBorder="1" applyAlignment="1">
      <alignment horizontal="center" vertical="center" wrapText="1"/>
    </xf>
    <xf numFmtId="0" fontId="50" fillId="3" borderId="53" xfId="0" applyFont="1" applyFill="1" applyBorder="1"/>
    <xf numFmtId="0" fontId="50" fillId="3" borderId="53" xfId="0" applyFont="1" applyFill="1" applyBorder="1" applyAlignment="1">
      <alignment horizontal="left"/>
    </xf>
    <xf numFmtId="0" fontId="0" fillId="3" borderId="0" xfId="0" applyFont="1" applyFill="1" applyBorder="1"/>
    <xf numFmtId="0" fontId="47" fillId="3" borderId="54" xfId="0" applyFont="1" applyFill="1" applyBorder="1"/>
    <xf numFmtId="0" fontId="45" fillId="3" borderId="44" xfId="0" applyFont="1" applyFill="1" applyBorder="1" applyAlignment="1">
      <alignment horizontal="center" vertical="center" wrapText="1"/>
    </xf>
    <xf numFmtId="0" fontId="45" fillId="3" borderId="37" xfId="0" applyFont="1" applyFill="1" applyBorder="1" applyAlignment="1">
      <alignment horizontal="center" vertical="center" wrapText="1"/>
    </xf>
    <xf numFmtId="0" fontId="50" fillId="3" borderId="37" xfId="0" applyFont="1" applyFill="1" applyBorder="1"/>
    <xf numFmtId="0" fontId="2" fillId="3" borderId="37" xfId="0" applyFont="1" applyFill="1" applyBorder="1"/>
    <xf numFmtId="0" fontId="47" fillId="3" borderId="55" xfId="0" applyFont="1" applyFill="1" applyBorder="1"/>
    <xf numFmtId="0" fontId="45" fillId="3" borderId="56" xfId="0" applyFont="1" applyFill="1" applyBorder="1" applyAlignment="1">
      <alignment horizontal="center" vertical="center" wrapText="1"/>
    </xf>
    <xf numFmtId="0" fontId="50" fillId="3" borderId="56" xfId="0" applyFont="1" applyFill="1" applyBorder="1"/>
    <xf numFmtId="0" fontId="50" fillId="3" borderId="57" xfId="0" applyFont="1" applyFill="1" applyBorder="1"/>
    <xf numFmtId="0" fontId="2" fillId="3" borderId="57" xfId="0" applyFont="1" applyFill="1" applyBorder="1"/>
    <xf numFmtId="0" fontId="45" fillId="0" borderId="48" xfId="0" applyFont="1" applyBorder="1" applyAlignment="1">
      <alignment horizontal="center" vertical="top" wrapText="1"/>
    </xf>
    <xf numFmtId="0" fontId="50" fillId="0" borderId="56" xfId="0" applyFont="1" applyBorder="1"/>
    <xf numFmtId="14" fontId="45" fillId="3" borderId="77" xfId="0" applyNumberFormat="1" applyFont="1" applyFill="1" applyBorder="1" applyAlignment="1">
      <alignment horizontal="center" vertical="center" wrapText="1"/>
    </xf>
    <xf numFmtId="0" fontId="50" fillId="0" borderId="77" xfId="0" applyFont="1" applyBorder="1"/>
    <xf numFmtId="0" fontId="50" fillId="0" borderId="77" xfId="0" applyFont="1" applyBorder="1" applyAlignment="1">
      <alignment horizontal="left"/>
    </xf>
    <xf numFmtId="0" fontId="45" fillId="0" borderId="35" xfId="0" applyFont="1" applyBorder="1" applyAlignment="1">
      <alignment wrapText="1"/>
    </xf>
    <xf numFmtId="0" fontId="50" fillId="0" borderId="35" xfId="0" applyFont="1" applyBorder="1"/>
    <xf numFmtId="0" fontId="2" fillId="0" borderId="35" xfId="0" applyFont="1" applyBorder="1"/>
    <xf numFmtId="0" fontId="73" fillId="0" borderId="130" xfId="0" applyFont="1" applyBorder="1"/>
    <xf numFmtId="0" fontId="99" fillId="0" borderId="0" xfId="0" applyFont="1"/>
    <xf numFmtId="0" fontId="2" fillId="18" borderId="2" xfId="0" applyFont="1" applyFill="1" applyBorder="1" applyAlignment="1">
      <alignment horizontal="center" vertical="center" wrapText="1"/>
    </xf>
    <xf numFmtId="49" fontId="3" fillId="18" borderId="1" xfId="0" applyNumberFormat="1" applyFont="1" applyFill="1" applyBorder="1" applyAlignment="1">
      <alignment horizontal="center" vertical="center" wrapText="1"/>
    </xf>
    <xf numFmtId="49" fontId="3" fillId="18" borderId="0" xfId="0" applyNumberFormat="1" applyFont="1" applyFill="1" applyBorder="1" applyAlignment="1">
      <alignment horizontal="center" vertical="center" wrapText="1"/>
    </xf>
    <xf numFmtId="0" fontId="0" fillId="18" borderId="0" xfId="0" applyFont="1" applyFill="1" applyBorder="1" applyAlignment="1">
      <alignment horizontal="center" vertical="center"/>
    </xf>
    <xf numFmtId="0" fontId="8" fillId="0" borderId="15" xfId="0" applyFont="1" applyBorder="1" applyAlignment="1">
      <alignment horizontal="center" vertical="center" wrapText="1"/>
    </xf>
    <xf numFmtId="0" fontId="16" fillId="0" borderId="36" xfId="0" applyFont="1" applyBorder="1" applyAlignment="1">
      <alignment horizontal="center" vertical="center"/>
    </xf>
    <xf numFmtId="0" fontId="16" fillId="0" borderId="14" xfId="0" applyFont="1" applyBorder="1" applyAlignment="1">
      <alignment horizontal="center" vertical="center"/>
    </xf>
    <xf numFmtId="0" fontId="16" fillId="0" borderId="39" xfId="0" applyFont="1" applyBorder="1" applyAlignment="1">
      <alignment horizontal="center" vertical="center"/>
    </xf>
    <xf numFmtId="0" fontId="28" fillId="0" borderId="44" xfId="0" applyFont="1" applyBorder="1" applyAlignment="1">
      <alignment horizontal="center" vertical="center"/>
    </xf>
    <xf numFmtId="0" fontId="28" fillId="0" borderId="56" xfId="0" applyFont="1" applyBorder="1" applyAlignment="1">
      <alignment horizontal="center" vertical="center"/>
    </xf>
    <xf numFmtId="0" fontId="45" fillId="0" borderId="77" xfId="0" applyFont="1" applyBorder="1" applyAlignment="1">
      <alignment horizontal="left" vertical="top" wrapText="1"/>
    </xf>
    <xf numFmtId="0" fontId="45" fillId="0" borderId="35" xfId="0" applyFont="1" applyBorder="1" applyAlignment="1">
      <alignment vertical="top" wrapText="1"/>
    </xf>
    <xf numFmtId="0" fontId="45" fillId="0" borderId="56" xfId="0" applyFont="1" applyBorder="1" applyAlignment="1">
      <alignment vertical="top" wrapText="1"/>
    </xf>
    <xf numFmtId="0" fontId="45" fillId="0" borderId="56" xfId="0" applyFont="1" applyBorder="1" applyAlignment="1">
      <alignment vertical="center" wrapText="1"/>
    </xf>
    <xf numFmtId="0" fontId="45" fillId="18" borderId="53" xfId="0" applyFont="1" applyFill="1" applyBorder="1" applyAlignment="1">
      <alignment horizontal="left" vertical="center" wrapText="1"/>
    </xf>
    <xf numFmtId="0" fontId="45" fillId="0" borderId="56" xfId="0" applyFont="1" applyBorder="1" applyAlignment="1">
      <alignment vertical="center"/>
    </xf>
    <xf numFmtId="14" fontId="45" fillId="0" borderId="53" xfId="0" applyNumberFormat="1" applyFont="1" applyBorder="1" applyAlignment="1">
      <alignment vertical="center" wrapText="1"/>
    </xf>
    <xf numFmtId="0" fontId="100" fillId="0" borderId="37" xfId="0" applyFont="1" applyBorder="1" applyAlignment="1">
      <alignment horizontal="left" vertical="center" wrapText="1"/>
    </xf>
    <xf numFmtId="0" fontId="45" fillId="0" borderId="77" xfId="0" applyFont="1" applyBorder="1" applyAlignment="1">
      <alignment wrapText="1"/>
    </xf>
    <xf numFmtId="14" fontId="45" fillId="0" borderId="77" xfId="0" applyNumberFormat="1" applyFont="1" applyBorder="1" applyAlignment="1">
      <alignment vertical="center" wrapText="1"/>
    </xf>
    <xf numFmtId="0" fontId="45" fillId="0" borderId="57" xfId="0" applyFont="1" applyBorder="1" applyAlignment="1">
      <alignment horizontal="center" vertical="center"/>
    </xf>
    <xf numFmtId="0" fontId="45" fillId="3" borderId="48" xfId="0" applyFont="1" applyFill="1" applyBorder="1" applyAlignment="1">
      <alignment wrapText="1"/>
    </xf>
    <xf numFmtId="14" fontId="45" fillId="0" borderId="48" xfId="0" applyNumberFormat="1" applyFont="1" applyBorder="1" applyAlignment="1">
      <alignment vertical="center" wrapText="1"/>
    </xf>
    <xf numFmtId="14" fontId="28" fillId="3" borderId="48" xfId="0" applyNumberFormat="1" applyFont="1" applyFill="1" applyBorder="1" applyAlignment="1">
      <alignment horizontal="center" vertical="center" wrapText="1"/>
    </xf>
    <xf numFmtId="0" fontId="101" fillId="0" borderId="53" xfId="0" applyFont="1" applyBorder="1" applyAlignment="1">
      <alignment horizontal="left" vertical="center" wrapText="1"/>
    </xf>
    <xf numFmtId="14" fontId="45" fillId="3" borderId="44" xfId="0" applyNumberFormat="1" applyFont="1" applyFill="1" applyBorder="1" applyAlignment="1">
      <alignment horizontal="center" vertical="center" wrapText="1"/>
    </xf>
    <xf numFmtId="0" fontId="45" fillId="3" borderId="35" xfId="0" applyFont="1" applyFill="1" applyBorder="1" applyAlignment="1">
      <alignment vertical="center" wrapText="1"/>
    </xf>
    <xf numFmtId="0" fontId="45" fillId="3" borderId="58" xfId="0" applyFont="1" applyFill="1" applyBorder="1" applyAlignment="1">
      <alignment wrapText="1"/>
    </xf>
    <xf numFmtId="14" fontId="45" fillId="0" borderId="58" xfId="0" applyNumberFormat="1" applyFont="1" applyBorder="1" applyAlignment="1">
      <alignment vertical="center" wrapText="1"/>
    </xf>
    <xf numFmtId="0" fontId="43" fillId="3" borderId="55" xfId="0" applyFont="1" applyFill="1" applyBorder="1" applyAlignment="1">
      <alignment horizontal="center" vertical="center" wrapText="1"/>
    </xf>
    <xf numFmtId="0" fontId="45" fillId="3" borderId="57" xfId="0" applyFont="1" applyFill="1" applyBorder="1" applyAlignment="1">
      <alignment horizontal="left" vertical="center" wrapText="1"/>
    </xf>
    <xf numFmtId="14" fontId="45" fillId="0" borderId="57" xfId="0" applyNumberFormat="1" applyFont="1" applyBorder="1" applyAlignment="1">
      <alignment vertical="center" wrapText="1"/>
    </xf>
    <xf numFmtId="14" fontId="28" fillId="3" borderId="57" xfId="0" applyNumberFormat="1" applyFont="1" applyFill="1" applyBorder="1" applyAlignment="1">
      <alignment horizontal="center" vertical="center" wrapText="1"/>
    </xf>
    <xf numFmtId="0" fontId="102" fillId="3" borderId="57" xfId="0" applyFont="1" applyFill="1" applyBorder="1" applyAlignment="1">
      <alignment horizontal="left" vertical="center" wrapText="1"/>
    </xf>
    <xf numFmtId="0" fontId="45" fillId="3" borderId="77" xfId="0" applyFont="1" applyFill="1" applyBorder="1" applyAlignment="1">
      <alignment horizontal="center" vertical="center" wrapText="1"/>
    </xf>
    <xf numFmtId="0" fontId="45" fillId="3" borderId="77" xfId="0" applyFont="1" applyFill="1" applyBorder="1" applyAlignment="1">
      <alignment horizontal="left" vertical="center" wrapText="1"/>
    </xf>
    <xf numFmtId="0" fontId="28" fillId="3" borderId="77" xfId="0" applyFont="1" applyFill="1" applyBorder="1" applyAlignment="1">
      <alignment vertical="center" wrapText="1"/>
    </xf>
    <xf numFmtId="0" fontId="45" fillId="0" borderId="77" xfId="0" applyFont="1" applyBorder="1" applyAlignment="1">
      <alignment horizontal="center" vertical="center"/>
    </xf>
    <xf numFmtId="14" fontId="45" fillId="3" borderId="77" xfId="0" applyNumberFormat="1" applyFont="1" applyFill="1" applyBorder="1" applyAlignment="1">
      <alignment vertical="center" wrapText="1"/>
    </xf>
    <xf numFmtId="0" fontId="28" fillId="3" borderId="77" xfId="0" applyFont="1" applyFill="1" applyBorder="1" applyAlignment="1">
      <alignment horizontal="left" vertical="center" wrapText="1"/>
    </xf>
    <xf numFmtId="0" fontId="45" fillId="3" borderId="77" xfId="0" applyFont="1" applyFill="1" applyBorder="1" applyAlignment="1">
      <alignment wrapText="1"/>
    </xf>
    <xf numFmtId="0" fontId="103" fillId="0" borderId="77" xfId="0" applyFont="1" applyBorder="1" applyAlignment="1">
      <alignment horizontal="left" vertical="center" wrapText="1"/>
    </xf>
    <xf numFmtId="0" fontId="43" fillId="3" borderId="76" xfId="0" applyFont="1" applyFill="1" applyBorder="1" applyAlignment="1">
      <alignment vertical="center" wrapText="1"/>
    </xf>
    <xf numFmtId="0" fontId="28" fillId="3" borderId="44" xfId="0" applyFont="1" applyFill="1" applyBorder="1" applyAlignment="1">
      <alignment horizontal="center" vertical="center" wrapText="1"/>
    </xf>
    <xf numFmtId="14" fontId="45" fillId="0" borderId="35" xfId="0" applyNumberFormat="1" applyFont="1" applyBorder="1" applyAlignment="1">
      <alignment vertical="center" wrapText="1"/>
    </xf>
    <xf numFmtId="14" fontId="45" fillId="3" borderId="35" xfId="0" applyNumberFormat="1" applyFont="1" applyFill="1" applyBorder="1" applyAlignment="1">
      <alignment horizontal="center" vertical="center" wrapText="1"/>
    </xf>
    <xf numFmtId="0" fontId="45" fillId="0" borderId="35" xfId="0" applyFont="1" applyBorder="1" applyAlignment="1">
      <alignment horizontal="center" vertical="center"/>
    </xf>
    <xf numFmtId="0" fontId="45" fillId="0" borderId="44" xfId="0" applyFont="1" applyBorder="1" applyAlignment="1">
      <alignment horizontal="center" vertical="center"/>
    </xf>
    <xf numFmtId="0" fontId="45" fillId="0" borderId="58" xfId="0" applyFont="1" applyBorder="1" applyAlignment="1">
      <alignment wrapText="1"/>
    </xf>
    <xf numFmtId="0" fontId="43" fillId="0" borderId="131" xfId="0" applyFont="1" applyBorder="1" applyAlignment="1">
      <alignment horizontal="center" vertical="center" wrapText="1"/>
    </xf>
    <xf numFmtId="0" fontId="45" fillId="0" borderId="131" xfId="0" applyFont="1" applyBorder="1" applyAlignment="1">
      <alignment horizontal="center" vertical="center" wrapText="1"/>
    </xf>
    <xf numFmtId="14" fontId="45" fillId="0" borderId="131" xfId="0" applyNumberFormat="1" applyFont="1" applyBorder="1" applyAlignment="1">
      <alignment horizontal="center" vertical="center" wrapText="1"/>
    </xf>
    <xf numFmtId="0" fontId="45" fillId="0" borderId="131" xfId="0" applyFont="1" applyBorder="1" applyAlignment="1">
      <alignment horizontal="left" vertical="center" wrapText="1"/>
    </xf>
    <xf numFmtId="0" fontId="45" fillId="0" borderId="131" xfId="0" applyFont="1" applyBorder="1" applyAlignment="1">
      <alignment vertical="center" wrapText="1"/>
    </xf>
    <xf numFmtId="14" fontId="45" fillId="0" borderId="131" xfId="0" applyNumberFormat="1" applyFont="1" applyBorder="1" applyAlignment="1">
      <alignment vertical="center" wrapText="1"/>
    </xf>
    <xf numFmtId="0" fontId="45" fillId="0" borderId="131" xfId="0" applyFont="1" applyBorder="1" applyAlignment="1">
      <alignment horizontal="center" vertical="center"/>
    </xf>
    <xf numFmtId="0" fontId="46" fillId="0" borderId="131" xfId="0" applyFont="1" applyBorder="1" applyAlignment="1">
      <alignment horizontal="center" vertical="center" wrapText="1"/>
    </xf>
    <xf numFmtId="0" fontId="2" fillId="0" borderId="0" xfId="0" applyFont="1" applyAlignment="1">
      <alignment horizontal="center" vertical="top"/>
    </xf>
    <xf numFmtId="0" fontId="73" fillId="0" borderId="0" xfId="0" applyFont="1" applyAlignment="1">
      <alignment vertical="center"/>
    </xf>
    <xf numFmtId="49" fontId="4" fillId="0" borderId="0" xfId="0" applyNumberFormat="1" applyFont="1" applyAlignment="1">
      <alignment horizontal="center" vertical="top" wrapText="1"/>
    </xf>
    <xf numFmtId="0" fontId="0" fillId="0" borderId="0" xfId="0" applyFont="1" applyAlignment="1">
      <alignment horizontal="center" vertical="top"/>
    </xf>
    <xf numFmtId="0" fontId="34" fillId="0" borderId="12" xfId="0" applyFont="1" applyBorder="1" applyAlignment="1">
      <alignment vertical="center" wrapText="1"/>
    </xf>
    <xf numFmtId="0" fontId="73" fillId="4" borderId="0" xfId="0" applyFont="1" applyFill="1" applyBorder="1" applyAlignment="1">
      <alignment vertical="center"/>
    </xf>
    <xf numFmtId="0" fontId="45" fillId="0" borderId="53" xfId="0" applyFont="1" applyBorder="1" applyAlignment="1">
      <alignment horizontal="center" wrapText="1"/>
    </xf>
    <xf numFmtId="0" fontId="47" fillId="0" borderId="44" xfId="0" applyFont="1" applyBorder="1" applyAlignment="1">
      <alignment horizontal="center" vertical="top"/>
    </xf>
    <xf numFmtId="0" fontId="45" fillId="0" borderId="37" xfId="0" applyFont="1" applyBorder="1" applyAlignment="1">
      <alignment horizontal="center" wrapText="1"/>
    </xf>
    <xf numFmtId="0" fontId="47" fillId="0" borderId="56" xfId="0" applyFont="1" applyBorder="1" applyAlignment="1">
      <alignment horizontal="center" vertical="top"/>
    </xf>
    <xf numFmtId="0" fontId="45" fillId="0" borderId="57" xfId="0" applyFont="1" applyBorder="1" applyAlignment="1">
      <alignment horizontal="center" wrapText="1"/>
    </xf>
    <xf numFmtId="0" fontId="45" fillId="0" borderId="48" xfId="0" applyFont="1" applyBorder="1" applyAlignment="1">
      <alignment wrapText="1"/>
    </xf>
    <xf numFmtId="0" fontId="45" fillId="0" borderId="0" xfId="0" applyFont="1" applyAlignment="1">
      <alignment vertical="center" wrapText="1"/>
    </xf>
    <xf numFmtId="14" fontId="45" fillId="0" borderId="57" xfId="0" applyNumberFormat="1" applyFont="1" applyBorder="1" applyAlignment="1">
      <alignment horizontal="center" wrapText="1"/>
    </xf>
    <xf numFmtId="0" fontId="45" fillId="0" borderId="77" xfId="0" applyFont="1" applyBorder="1" applyAlignment="1">
      <alignment horizontal="center" wrapText="1"/>
    </xf>
    <xf numFmtId="0" fontId="45" fillId="0" borderId="35" xfId="0" applyFont="1" applyBorder="1" applyAlignment="1">
      <alignment horizontal="center" wrapText="1"/>
    </xf>
    <xf numFmtId="0" fontId="45" fillId="0" borderId="57" xfId="0" applyFont="1" applyBorder="1" applyAlignment="1">
      <alignment vertical="top" wrapText="1"/>
    </xf>
    <xf numFmtId="0" fontId="46" fillId="0" borderId="48" xfId="0" applyFont="1" applyBorder="1" applyAlignment="1">
      <alignment horizontal="center" vertical="top" wrapText="1"/>
    </xf>
    <xf numFmtId="14" fontId="45" fillId="0" borderId="53" xfId="0" applyNumberFormat="1" applyFont="1" applyBorder="1" applyAlignment="1">
      <alignment horizontal="center" wrapText="1"/>
    </xf>
    <xf numFmtId="0" fontId="45" fillId="0" borderId="53" xfId="0" applyFont="1" applyBorder="1" applyAlignment="1">
      <alignment vertical="top" wrapText="1"/>
    </xf>
    <xf numFmtId="14" fontId="45" fillId="0" borderId="37" xfId="0" applyNumberFormat="1" applyFont="1" applyBorder="1" applyAlignment="1">
      <alignment horizontal="center" wrapText="1"/>
    </xf>
    <xf numFmtId="0" fontId="45" fillId="0" borderId="37" xfId="0" applyFont="1" applyBorder="1" applyAlignment="1">
      <alignment vertical="top" wrapText="1"/>
    </xf>
    <xf numFmtId="0" fontId="43" fillId="0" borderId="0" xfId="0" applyFont="1"/>
    <xf numFmtId="0" fontId="2" fillId="19" borderId="1" xfId="0" applyFont="1" applyFill="1" applyBorder="1" applyAlignment="1">
      <alignment horizontal="center" vertical="center" wrapText="1"/>
    </xf>
    <xf numFmtId="0" fontId="2" fillId="19" borderId="2" xfId="0" applyFont="1" applyFill="1" applyBorder="1" applyAlignment="1">
      <alignment horizontal="center" vertical="center"/>
    </xf>
    <xf numFmtId="0" fontId="2" fillId="19" borderId="2" xfId="0" applyFont="1" applyFill="1" applyBorder="1" applyAlignment="1">
      <alignment horizontal="center" vertical="center" wrapText="1"/>
    </xf>
    <xf numFmtId="0" fontId="53" fillId="20" borderId="0" xfId="0" applyFont="1" applyFill="1" applyBorder="1" applyAlignment="1">
      <alignment horizontal="center" vertical="center"/>
    </xf>
    <xf numFmtId="0" fontId="5" fillId="20" borderId="0" xfId="0" applyFont="1" applyFill="1" applyBorder="1" applyAlignment="1">
      <alignment horizontal="center" vertical="center"/>
    </xf>
    <xf numFmtId="0" fontId="12" fillId="20" borderId="0" xfId="0" applyFont="1" applyFill="1" applyBorder="1" applyAlignment="1">
      <alignment horizontal="center" vertical="center" wrapText="1"/>
    </xf>
    <xf numFmtId="0" fontId="13" fillId="20" borderId="0" xfId="0" applyFont="1" applyFill="1" applyBorder="1" applyAlignment="1">
      <alignment horizontal="left" vertical="center" wrapText="1"/>
    </xf>
    <xf numFmtId="0" fontId="0" fillId="20" borderId="0" xfId="0" applyFont="1" applyFill="1" applyBorder="1" applyAlignment="1">
      <alignment horizontal="center"/>
    </xf>
    <xf numFmtId="0" fontId="0" fillId="20" borderId="0" xfId="0" applyFont="1" applyFill="1" applyBorder="1"/>
    <xf numFmtId="0" fontId="16" fillId="20" borderId="0" xfId="0" applyFont="1" applyFill="1" applyBorder="1" applyAlignment="1">
      <alignment horizontal="center" vertical="center"/>
    </xf>
    <xf numFmtId="0" fontId="17" fillId="20" borderId="0" xfId="0" applyFont="1" applyFill="1" applyBorder="1" applyAlignment="1">
      <alignment horizontal="center" vertical="center"/>
    </xf>
    <xf numFmtId="0" fontId="17" fillId="20" borderId="0" xfId="0" applyFont="1" applyFill="1" applyBorder="1" applyAlignment="1">
      <alignment vertical="center"/>
    </xf>
    <xf numFmtId="0" fontId="43" fillId="20" borderId="0" xfId="0" applyFont="1" applyFill="1" applyBorder="1"/>
    <xf numFmtId="0" fontId="104" fillId="20" borderId="0" xfId="0" applyFont="1" applyFill="1" applyBorder="1" applyAlignment="1">
      <alignment horizontal="center" wrapText="1"/>
    </xf>
    <xf numFmtId="0" fontId="105" fillId="20" borderId="0" xfId="0" applyFont="1" applyFill="1" applyBorder="1" applyAlignment="1">
      <alignment horizontal="center"/>
    </xf>
    <xf numFmtId="1" fontId="15" fillId="9" borderId="41" xfId="0" applyNumberFormat="1" applyFont="1" applyFill="1" applyBorder="1" applyAlignment="1">
      <alignment horizontal="center" vertical="center"/>
    </xf>
    <xf numFmtId="0" fontId="18" fillId="20" borderId="25" xfId="0" applyFont="1" applyFill="1" applyBorder="1" applyAlignment="1">
      <alignment vertical="center" wrapText="1"/>
    </xf>
    <xf numFmtId="1" fontId="16" fillId="20" borderId="0" xfId="0" applyNumberFormat="1" applyFont="1" applyFill="1" applyBorder="1" applyAlignment="1">
      <alignment horizontal="center" vertical="center" wrapText="1"/>
    </xf>
    <xf numFmtId="1" fontId="16" fillId="20" borderId="0" xfId="0" applyNumberFormat="1" applyFont="1" applyFill="1" applyBorder="1" applyAlignment="1">
      <alignment vertical="center" wrapText="1"/>
    </xf>
    <xf numFmtId="0" fontId="5" fillId="20" borderId="0" xfId="0" applyFont="1" applyFill="1" applyBorder="1" applyAlignment="1">
      <alignment vertical="center"/>
    </xf>
    <xf numFmtId="1" fontId="43" fillId="22" borderId="43" xfId="0" applyNumberFormat="1" applyFont="1" applyFill="1" applyBorder="1" applyAlignment="1">
      <alignment horizontal="center" vertical="center" wrapText="1"/>
    </xf>
    <xf numFmtId="0" fontId="17" fillId="22" borderId="44" xfId="0" applyFont="1" applyFill="1" applyBorder="1" applyAlignment="1">
      <alignment horizontal="center" vertical="center" wrapText="1"/>
    </xf>
    <xf numFmtId="0" fontId="12" fillId="0" borderId="133" xfId="0" applyFont="1" applyBorder="1" applyAlignment="1">
      <alignment horizontal="center" vertical="center" wrapText="1"/>
    </xf>
    <xf numFmtId="0" fontId="12" fillId="0" borderId="134" xfId="0" applyFont="1" applyBorder="1" applyAlignment="1">
      <alignment horizontal="center" vertical="center" wrapText="1"/>
    </xf>
    <xf numFmtId="0" fontId="45" fillId="0" borderId="136" xfId="0" applyFont="1" applyBorder="1" applyAlignment="1">
      <alignment horizontal="center" vertical="center" wrapText="1"/>
    </xf>
    <xf numFmtId="0" fontId="45" fillId="0" borderId="137" xfId="0" applyFont="1" applyBorder="1" applyAlignment="1">
      <alignment vertical="center" wrapText="1"/>
    </xf>
    <xf numFmtId="0" fontId="45" fillId="0" borderId="137" xfId="0" applyFont="1" applyBorder="1" applyAlignment="1">
      <alignment horizontal="center" vertical="center" wrapText="1"/>
    </xf>
    <xf numFmtId="14" fontId="45" fillId="0" borderId="137" xfId="0" applyNumberFormat="1" applyFont="1" applyBorder="1" applyAlignment="1">
      <alignment horizontal="center" vertical="center" wrapText="1"/>
    </xf>
    <xf numFmtId="0" fontId="46" fillId="0" borderId="136" xfId="0" applyFont="1" applyBorder="1" applyAlignment="1">
      <alignment horizontal="center" vertical="center" wrapText="1"/>
    </xf>
    <xf numFmtId="14" fontId="57" fillId="0" borderId="0" xfId="0" applyNumberFormat="1" applyFont="1" applyAlignment="1">
      <alignment vertical="center" wrapText="1"/>
    </xf>
    <xf numFmtId="0" fontId="57" fillId="0" borderId="0" xfId="0" applyFont="1" applyAlignment="1">
      <alignment vertical="center" wrapText="1"/>
    </xf>
    <xf numFmtId="0" fontId="45" fillId="0" borderId="141" xfId="0" applyFont="1" applyBorder="1" applyAlignment="1">
      <alignment wrapText="1"/>
    </xf>
    <xf numFmtId="0" fontId="45" fillId="0" borderId="141" xfId="0" applyFont="1" applyBorder="1" applyAlignment="1">
      <alignment horizontal="center" wrapText="1"/>
    </xf>
    <xf numFmtId="14" fontId="45" fillId="0" borderId="141" xfId="0" applyNumberFormat="1" applyFont="1" applyBorder="1" applyAlignment="1">
      <alignment horizontal="center" wrapText="1"/>
    </xf>
    <xf numFmtId="0" fontId="57" fillId="0" borderId="141" xfId="0" applyFont="1" applyBorder="1" applyAlignment="1">
      <alignment wrapText="1"/>
    </xf>
    <xf numFmtId="0" fontId="57" fillId="0" borderId="0" xfId="0" applyFont="1" applyAlignment="1">
      <alignment wrapText="1"/>
    </xf>
    <xf numFmtId="0" fontId="45" fillId="0" borderId="37" xfId="0" applyFont="1" applyBorder="1" applyAlignment="1">
      <alignment horizontal="center" vertical="center" wrapText="1"/>
    </xf>
    <xf numFmtId="0" fontId="45" fillId="0" borderId="141" xfId="0" applyFont="1" applyBorder="1" applyAlignment="1">
      <alignment vertical="center" wrapText="1"/>
    </xf>
    <xf numFmtId="0" fontId="45" fillId="0" borderId="141" xfId="0" applyFont="1" applyBorder="1" applyAlignment="1">
      <alignment horizontal="center" vertical="center" wrapText="1"/>
    </xf>
    <xf numFmtId="14" fontId="45" fillId="0" borderId="141" xfId="0" applyNumberFormat="1" applyFont="1" applyBorder="1" applyAlignment="1">
      <alignment horizontal="center" vertical="center" wrapText="1"/>
    </xf>
    <xf numFmtId="0" fontId="46" fillId="0" borderId="141" xfId="0" applyFont="1" applyBorder="1" applyAlignment="1">
      <alignment horizontal="center" vertical="center" wrapText="1"/>
    </xf>
    <xf numFmtId="14" fontId="45" fillId="0" borderId="35" xfId="0" applyNumberFormat="1" applyFont="1" applyBorder="1" applyAlignment="1">
      <alignment horizontal="center" wrapText="1"/>
    </xf>
    <xf numFmtId="0" fontId="57" fillId="0" borderId="35" xfId="0" applyFont="1" applyBorder="1" applyAlignment="1">
      <alignment wrapText="1"/>
    </xf>
    <xf numFmtId="0" fontId="57" fillId="0" borderId="37" xfId="0" applyFont="1" applyBorder="1" applyAlignment="1">
      <alignment wrapText="1"/>
    </xf>
    <xf numFmtId="0" fontId="16" fillId="0" borderId="11" xfId="0" applyFont="1" applyBorder="1" applyAlignment="1">
      <alignment horizontal="center" vertical="center"/>
    </xf>
    <xf numFmtId="0" fontId="16" fillId="0" borderId="6" xfId="0" applyFont="1" applyBorder="1" applyAlignment="1">
      <alignment horizontal="center" vertical="center"/>
    </xf>
    <xf numFmtId="0" fontId="0" fillId="0" borderId="0" xfId="0" applyFont="1" applyAlignment="1">
      <alignment horizontal="justify"/>
    </xf>
    <xf numFmtId="0" fontId="12" fillId="4" borderId="0" xfId="0" applyFont="1" applyFill="1" applyBorder="1" applyAlignment="1">
      <alignment horizontal="justify" vertical="center" wrapText="1"/>
    </xf>
    <xf numFmtId="0" fontId="16" fillId="0" borderId="27" xfId="0" applyFont="1" applyBorder="1" applyAlignment="1">
      <alignment horizontal="justify" vertical="center"/>
    </xf>
    <xf numFmtId="0" fontId="16" fillId="0" borderId="28" xfId="0" applyFont="1" applyBorder="1" applyAlignment="1">
      <alignment horizontal="justify" vertical="center"/>
    </xf>
    <xf numFmtId="0" fontId="16" fillId="0" borderId="34" xfId="0" applyFont="1" applyBorder="1" applyAlignment="1">
      <alignment horizontal="justify" vertical="center"/>
    </xf>
    <xf numFmtId="1" fontId="15" fillId="9" borderId="27" xfId="0" applyNumberFormat="1" applyFont="1" applyFill="1" applyBorder="1" applyAlignment="1">
      <alignment horizontal="justify" vertical="center"/>
    </xf>
    <xf numFmtId="1" fontId="16" fillId="4" borderId="0" xfId="0" applyNumberFormat="1" applyFont="1" applyFill="1" applyBorder="1" applyAlignment="1">
      <alignment horizontal="justify" vertical="center" wrapText="1"/>
    </xf>
    <xf numFmtId="0" fontId="0" fillId="4" borderId="0" xfId="0" applyFont="1" applyFill="1" applyBorder="1" applyAlignment="1">
      <alignment horizontal="justify"/>
    </xf>
    <xf numFmtId="0" fontId="12" fillId="4" borderId="48" xfId="0" applyFont="1" applyFill="1" applyBorder="1" applyAlignment="1">
      <alignment horizontal="justify" vertical="center" wrapText="1"/>
    </xf>
    <xf numFmtId="0" fontId="45" fillId="0" borderId="53" xfId="0" applyFont="1" applyBorder="1" applyAlignment="1">
      <alignment horizontal="justify" vertical="center" wrapText="1"/>
    </xf>
    <xf numFmtId="0" fontId="45" fillId="0" borderId="57" xfId="0" applyFont="1" applyBorder="1" applyAlignment="1">
      <alignment horizontal="justify" vertical="center" wrapText="1"/>
    </xf>
    <xf numFmtId="0" fontId="45" fillId="0" borderId="92" xfId="0" applyFont="1" applyBorder="1" applyAlignment="1">
      <alignment horizontal="justify" vertical="center" wrapText="1"/>
    </xf>
    <xf numFmtId="0" fontId="45" fillId="0" borderId="32" xfId="0" applyFont="1" applyBorder="1" applyAlignment="1">
      <alignment horizontal="justify" vertical="center" wrapText="1"/>
    </xf>
    <xf numFmtId="0" fontId="45" fillId="0" borderId="0" xfId="0" applyFont="1" applyAlignment="1">
      <alignment horizontal="justify" vertical="center" wrapText="1"/>
    </xf>
    <xf numFmtId="0" fontId="45" fillId="0" borderId="0" xfId="0" applyFont="1" applyAlignment="1">
      <alignment horizontal="justify"/>
    </xf>
    <xf numFmtId="0" fontId="45" fillId="0" borderId="37" xfId="0" applyFont="1" applyBorder="1" applyAlignment="1">
      <alignment horizontal="justify" vertical="center" wrapText="1"/>
    </xf>
    <xf numFmtId="0" fontId="45" fillId="0" borderId="86" xfId="0" applyFont="1" applyBorder="1" applyAlignment="1">
      <alignment horizontal="justify" vertical="center" wrapText="1"/>
    </xf>
    <xf numFmtId="0" fontId="0" fillId="0" borderId="0" xfId="0" applyFont="1" applyAlignment="1">
      <alignment horizontal="justify" vertical="top"/>
    </xf>
    <xf numFmtId="0" fontId="12" fillId="4" borderId="0" xfId="0" applyFont="1" applyFill="1" applyBorder="1" applyAlignment="1">
      <alignment horizontal="justify" vertical="top" wrapText="1"/>
    </xf>
    <xf numFmtId="0" fontId="0" fillId="4" borderId="0" xfId="0" applyFont="1" applyFill="1" applyBorder="1" applyAlignment="1">
      <alignment horizontal="justify" vertical="top"/>
    </xf>
    <xf numFmtId="0" fontId="16" fillId="0" borderId="27" xfId="0" applyFont="1" applyBorder="1" applyAlignment="1">
      <alignment horizontal="justify" vertical="top"/>
    </xf>
    <xf numFmtId="0" fontId="16" fillId="0" borderId="28" xfId="0" applyFont="1" applyBorder="1" applyAlignment="1">
      <alignment horizontal="justify" vertical="top"/>
    </xf>
    <xf numFmtId="0" fontId="16" fillId="0" borderId="34" xfId="0" applyFont="1" applyBorder="1" applyAlignment="1">
      <alignment horizontal="justify" vertical="top"/>
    </xf>
    <xf numFmtId="1" fontId="15" fillId="9" borderId="27" xfId="0" applyNumberFormat="1" applyFont="1" applyFill="1" applyBorder="1" applyAlignment="1">
      <alignment horizontal="justify" vertical="top"/>
    </xf>
    <xf numFmtId="1" fontId="16" fillId="4" borderId="0" xfId="0" applyNumberFormat="1" applyFont="1" applyFill="1" applyBorder="1" applyAlignment="1">
      <alignment horizontal="justify" vertical="top" wrapText="1"/>
    </xf>
    <xf numFmtId="0" fontId="17" fillId="4" borderId="0" xfId="0" applyFont="1" applyFill="1" applyBorder="1" applyAlignment="1">
      <alignment horizontal="justify" vertical="top"/>
    </xf>
    <xf numFmtId="0" fontId="45" fillId="0" borderId="86" xfId="0" applyFont="1" applyBorder="1" applyAlignment="1">
      <alignment horizontal="justify" vertical="top" wrapText="1"/>
    </xf>
    <xf numFmtId="0" fontId="45" fillId="0" borderId="32" xfId="0" applyFont="1" applyBorder="1" applyAlignment="1">
      <alignment horizontal="justify" vertical="top" wrapText="1"/>
    </xf>
    <xf numFmtId="0" fontId="45" fillId="0" borderId="0" xfId="0" applyFont="1" applyAlignment="1">
      <alignment horizontal="justify" vertical="top" wrapText="1"/>
    </xf>
    <xf numFmtId="0" fontId="45" fillId="0" borderId="0" xfId="0" applyFont="1" applyAlignment="1">
      <alignment horizontal="justify" vertical="top"/>
    </xf>
    <xf numFmtId="0" fontId="0" fillId="0" borderId="0" xfId="0" applyFont="1" applyAlignment="1">
      <alignment horizontal="justify" vertical="center"/>
    </xf>
    <xf numFmtId="0" fontId="0" fillId="4" borderId="0" xfId="0" applyFont="1" applyFill="1" applyBorder="1" applyAlignment="1">
      <alignment horizontal="justify" vertical="center"/>
    </xf>
    <xf numFmtId="0" fontId="45" fillId="0" borderId="0" xfId="0" applyFont="1" applyAlignment="1">
      <alignment horizontal="justify" vertical="center"/>
    </xf>
    <xf numFmtId="0" fontId="112" fillId="0" borderId="53" xfId="0" applyFont="1" applyBorder="1" applyAlignment="1">
      <alignment horizontal="justify" vertical="center" wrapText="1"/>
    </xf>
    <xf numFmtId="0" fontId="112" fillId="0" borderId="53" xfId="0" applyFont="1" applyBorder="1" applyAlignment="1">
      <alignment horizontal="justify" vertical="top" wrapText="1"/>
    </xf>
    <xf numFmtId="0" fontId="112" fillId="0" borderId="53" xfId="0" applyFont="1" applyBorder="1" applyAlignment="1">
      <alignment horizontal="left" vertical="center" wrapText="1"/>
    </xf>
    <xf numFmtId="0" fontId="5" fillId="4" borderId="0" xfId="0" applyFont="1" applyFill="1" applyBorder="1" applyAlignment="1">
      <alignment horizontal="justify" vertical="center"/>
    </xf>
    <xf numFmtId="0" fontId="12" fillId="0" borderId="44" xfId="0" applyFont="1" applyBorder="1" applyAlignment="1">
      <alignment horizontal="justify" vertical="center" wrapText="1"/>
    </xf>
    <xf numFmtId="0" fontId="112" fillId="0" borderId="37" xfId="0" applyFont="1" applyBorder="1" applyAlignment="1">
      <alignment horizontal="left" vertical="center" wrapText="1"/>
    </xf>
    <xf numFmtId="0" fontId="118" fillId="0" borderId="53" xfId="0" applyFont="1" applyBorder="1" applyAlignment="1">
      <alignment horizontal="left" vertical="center" wrapText="1"/>
    </xf>
    <xf numFmtId="0" fontId="112" fillId="0" borderId="85" xfId="0" applyFont="1" applyBorder="1" applyAlignment="1">
      <alignment horizontal="justify" vertical="top" wrapText="1"/>
    </xf>
    <xf numFmtId="0" fontId="112" fillId="23" borderId="77" xfId="0" applyFont="1" applyFill="1" applyBorder="1" applyAlignment="1">
      <alignment horizontal="left" vertical="center" wrapText="1"/>
    </xf>
    <xf numFmtId="0" fontId="112" fillId="0" borderId="86" xfId="0" applyFont="1" applyBorder="1" applyAlignment="1">
      <alignment horizontal="justify" vertical="center" wrapText="1"/>
    </xf>
    <xf numFmtId="0" fontId="112" fillId="0" borderId="86" xfId="0" applyFont="1" applyBorder="1" applyAlignment="1">
      <alignment horizontal="left" vertical="center" wrapText="1"/>
    </xf>
    <xf numFmtId="0" fontId="118" fillId="0" borderId="53" xfId="0" applyFont="1" applyBorder="1" applyAlignment="1">
      <alignment horizontal="center" vertical="center" wrapText="1"/>
    </xf>
    <xf numFmtId="0" fontId="118" fillId="0" borderId="37" xfId="0" applyFont="1" applyBorder="1" applyAlignment="1">
      <alignment horizontal="center" vertical="center" wrapText="1"/>
    </xf>
    <xf numFmtId="0" fontId="118" fillId="0" borderId="57" xfId="0" applyFont="1" applyBorder="1" applyAlignment="1">
      <alignment horizontal="center" vertical="center" wrapText="1"/>
    </xf>
    <xf numFmtId="0" fontId="118" fillId="0" borderId="85" xfId="0" applyFont="1" applyBorder="1" applyAlignment="1">
      <alignment horizontal="center" vertical="center" wrapText="1"/>
    </xf>
    <xf numFmtId="0" fontId="118" fillId="0" borderId="92" xfId="0" applyFont="1" applyBorder="1" applyAlignment="1">
      <alignment horizontal="center" vertical="center" wrapText="1"/>
    </xf>
    <xf numFmtId="14" fontId="118" fillId="0" borderId="85" xfId="0" applyNumberFormat="1" applyFont="1" applyBorder="1" applyAlignment="1">
      <alignment horizontal="center" vertical="center" wrapText="1"/>
    </xf>
    <xf numFmtId="0" fontId="118" fillId="0" borderId="86" xfId="0" applyFont="1" applyBorder="1" applyAlignment="1">
      <alignment horizontal="center" vertical="center" wrapText="1"/>
    </xf>
    <xf numFmtId="0" fontId="112" fillId="0" borderId="57" xfId="0" applyFont="1" applyBorder="1" applyAlignment="1">
      <alignment horizontal="justify" vertical="top" wrapText="1"/>
    </xf>
    <xf numFmtId="0" fontId="112" fillId="0" borderId="37" xfId="0" applyFont="1" applyBorder="1" applyAlignment="1">
      <alignment horizontal="justify" vertical="center" wrapText="1"/>
    </xf>
    <xf numFmtId="0" fontId="112" fillId="0" borderId="57" xfId="0" applyFont="1" applyBorder="1" applyAlignment="1">
      <alignment horizontal="justify" vertical="center" wrapText="1"/>
    </xf>
    <xf numFmtId="0" fontId="112" fillId="0" borderId="85" xfId="0" applyFont="1" applyBorder="1" applyAlignment="1">
      <alignment horizontal="justify" vertical="center" wrapText="1"/>
    </xf>
    <xf numFmtId="0" fontId="120" fillId="0" borderId="85" xfId="0" applyFont="1" applyBorder="1" applyAlignment="1">
      <alignment horizontal="justify" vertical="center" wrapText="1"/>
    </xf>
    <xf numFmtId="0" fontId="112" fillId="0" borderId="92" xfId="0" applyFont="1" applyBorder="1" applyAlignment="1">
      <alignment horizontal="justify" vertical="top" wrapText="1"/>
    </xf>
    <xf numFmtId="0" fontId="112" fillId="0" borderId="92" xfId="0" applyFont="1" applyBorder="1" applyAlignment="1">
      <alignment horizontal="justify" vertical="center" wrapText="1"/>
    </xf>
    <xf numFmtId="0" fontId="115" fillId="0" borderId="53" xfId="0" applyFont="1" applyBorder="1" applyAlignment="1">
      <alignment horizontal="center" vertical="center" wrapText="1"/>
    </xf>
    <xf numFmtId="0" fontId="115" fillId="0" borderId="48" xfId="0" applyFont="1" applyBorder="1" applyAlignment="1">
      <alignment horizontal="center" vertical="center" wrapText="1"/>
    </xf>
    <xf numFmtId="0" fontId="115" fillId="0" borderId="57" xfId="0" applyFont="1" applyBorder="1" applyAlignment="1">
      <alignment horizontal="center" vertical="center" wrapText="1"/>
    </xf>
    <xf numFmtId="0" fontId="112" fillId="0" borderId="57" xfId="0" applyFont="1" applyBorder="1" applyAlignment="1">
      <alignment horizontal="left" vertical="center" wrapText="1"/>
    </xf>
    <xf numFmtId="0" fontId="112" fillId="0" borderId="85" xfId="0" applyFont="1" applyBorder="1" applyAlignment="1">
      <alignment horizontal="left" vertical="center" wrapText="1"/>
    </xf>
    <xf numFmtId="0" fontId="115" fillId="0" borderId="85" xfId="0" applyFont="1" applyBorder="1" applyAlignment="1">
      <alignment horizontal="center" vertical="center" wrapText="1"/>
    </xf>
    <xf numFmtId="0" fontId="112" fillId="0" borderId="92" xfId="0" applyFont="1" applyBorder="1" applyAlignment="1">
      <alignment horizontal="left" vertical="center" wrapText="1"/>
    </xf>
    <xf numFmtId="0" fontId="115" fillId="0" borderId="92" xfId="0" applyFont="1" applyBorder="1" applyAlignment="1">
      <alignment horizontal="center" vertical="center" wrapText="1"/>
    </xf>
    <xf numFmtId="167" fontId="112" fillId="0" borderId="85" xfId="0" applyNumberFormat="1" applyFont="1" applyBorder="1" applyAlignment="1">
      <alignment horizontal="justify" vertical="center" wrapText="1"/>
    </xf>
    <xf numFmtId="0" fontId="115" fillId="0" borderId="37" xfId="0" applyFont="1" applyBorder="1" applyAlignment="1">
      <alignment horizontal="center" vertical="center" wrapText="1"/>
    </xf>
    <xf numFmtId="0" fontId="115" fillId="0" borderId="86" xfId="0" applyFont="1" applyBorder="1" applyAlignment="1">
      <alignment horizontal="center" vertical="center" wrapText="1"/>
    </xf>
    <xf numFmtId="0" fontId="15" fillId="4" borderId="0" xfId="0" applyFont="1" applyFill="1" applyBorder="1" applyAlignment="1">
      <alignment horizontal="justify" vertical="center" wrapText="1"/>
    </xf>
    <xf numFmtId="0" fontId="16" fillId="4" borderId="0" xfId="0" applyFont="1" applyFill="1" applyBorder="1" applyAlignment="1">
      <alignment horizontal="justify" vertical="center" wrapText="1"/>
    </xf>
    <xf numFmtId="0" fontId="16" fillId="4" borderId="0" xfId="0" applyFont="1" applyFill="1" applyBorder="1" applyAlignment="1">
      <alignment horizontal="justify" vertical="center"/>
    </xf>
    <xf numFmtId="0" fontId="17" fillId="0" borderId="46" xfId="0" applyFont="1" applyBorder="1" applyAlignment="1">
      <alignment horizontal="justify" vertical="center" wrapText="1"/>
    </xf>
    <xf numFmtId="0" fontId="51" fillId="0" borderId="48" xfId="0" applyFont="1" applyBorder="1" applyAlignment="1">
      <alignment horizontal="justify" vertical="center" wrapText="1"/>
    </xf>
    <xf numFmtId="0" fontId="45" fillId="0" borderId="48" xfId="0" applyFont="1" applyBorder="1" applyAlignment="1">
      <alignment horizontal="justify" vertical="center" wrapText="1"/>
    </xf>
    <xf numFmtId="0" fontId="17" fillId="4" borderId="44" xfId="0" applyFont="1" applyFill="1" applyBorder="1" applyAlignment="1">
      <alignment horizontal="justify" vertical="center" wrapText="1"/>
    </xf>
    <xf numFmtId="0" fontId="28" fillId="0" borderId="48" xfId="0" applyFont="1" applyBorder="1" applyAlignment="1">
      <alignment horizontal="justify" vertical="center" wrapText="1"/>
    </xf>
    <xf numFmtId="0" fontId="115" fillId="0" borderId="53" xfId="0" applyFont="1" applyBorder="1" applyAlignment="1">
      <alignment horizontal="justify" vertical="center" wrapText="1"/>
    </xf>
    <xf numFmtId="0" fontId="51" fillId="0" borderId="75" xfId="0" applyFont="1" applyBorder="1" applyAlignment="1">
      <alignment horizontal="center" vertical="center"/>
    </xf>
    <xf numFmtId="0" fontId="51" fillId="0" borderId="75" xfId="0" applyFont="1" applyBorder="1" applyAlignment="1">
      <alignment horizontal="center" vertical="center" wrapText="1"/>
    </xf>
    <xf numFmtId="0" fontId="51" fillId="0" borderId="75" xfId="0" applyFont="1" applyBorder="1"/>
    <xf numFmtId="14" fontId="51" fillId="0" borderId="75" xfId="0" applyNumberFormat="1" applyFont="1" applyBorder="1" applyAlignment="1">
      <alignment horizontal="center" vertical="center" wrapText="1"/>
    </xf>
    <xf numFmtId="167" fontId="51" fillId="0" borderId="75" xfId="0" applyNumberFormat="1" applyFont="1" applyBorder="1" applyAlignment="1">
      <alignment horizontal="center" vertical="center"/>
    </xf>
    <xf numFmtId="0" fontId="45" fillId="0" borderId="75" xfId="0" applyFont="1" applyBorder="1" applyAlignment="1">
      <alignment horizontal="center" vertical="center" wrapText="1"/>
    </xf>
    <xf numFmtId="14" fontId="45" fillId="0" borderId="80" xfId="0" applyNumberFormat="1" applyFont="1" applyBorder="1" applyAlignment="1">
      <alignment horizontal="center" vertical="center"/>
    </xf>
    <xf numFmtId="0" fontId="112" fillId="0" borderId="48" xfId="0" applyFont="1" applyBorder="1" applyAlignment="1">
      <alignment horizontal="justify" vertical="center" wrapText="1"/>
    </xf>
    <xf numFmtId="0" fontId="45" fillId="0" borderId="82" xfId="0" applyFont="1" applyBorder="1" applyAlignment="1">
      <alignment horizontal="center" vertical="center" wrapText="1"/>
    </xf>
    <xf numFmtId="0" fontId="112" fillId="0" borderId="86" xfId="0" applyFont="1" applyBorder="1" applyAlignment="1">
      <alignment horizontal="center" vertical="center" wrapText="1"/>
    </xf>
    <xf numFmtId="0" fontId="112" fillId="0" borderId="142" xfId="0" applyFont="1" applyBorder="1" applyAlignment="1">
      <alignment horizontal="justify" vertical="center" wrapText="1"/>
    </xf>
    <xf numFmtId="0" fontId="121" fillId="0" borderId="48" xfId="0" applyFont="1" applyBorder="1" applyAlignment="1">
      <alignment horizontal="justify" vertical="center" wrapText="1"/>
    </xf>
    <xf numFmtId="0" fontId="19" fillId="0" borderId="26" xfId="0" applyFont="1" applyBorder="1" applyAlignment="1">
      <alignment horizontal="justify" vertical="center" wrapText="1"/>
    </xf>
    <xf numFmtId="1" fontId="19" fillId="0" borderId="26" xfId="0" applyNumberFormat="1" applyFont="1" applyBorder="1" applyAlignment="1">
      <alignment horizontal="justify" vertical="center" wrapText="1"/>
    </xf>
    <xf numFmtId="1" fontId="19" fillId="4" borderId="26" xfId="0" applyNumberFormat="1" applyFont="1" applyFill="1" applyBorder="1" applyAlignment="1">
      <alignment horizontal="justify" vertical="center" wrapText="1"/>
    </xf>
    <xf numFmtId="1" fontId="19" fillId="0" borderId="30" xfId="0" applyNumberFormat="1" applyFont="1" applyBorder="1" applyAlignment="1">
      <alignment horizontal="justify" vertical="center" wrapText="1"/>
    </xf>
    <xf numFmtId="0" fontId="19" fillId="4" borderId="26" xfId="0" applyFont="1" applyFill="1" applyBorder="1" applyAlignment="1">
      <alignment horizontal="justify" vertical="center" wrapText="1"/>
    </xf>
    <xf numFmtId="1" fontId="19" fillId="0" borderId="40" xfId="0" applyNumberFormat="1" applyFont="1" applyBorder="1" applyAlignment="1">
      <alignment horizontal="justify" vertical="center" wrapText="1"/>
    </xf>
    <xf numFmtId="0" fontId="17" fillId="4" borderId="45" xfId="0" applyFont="1" applyFill="1" applyBorder="1" applyAlignment="1">
      <alignment horizontal="justify" vertical="center" wrapText="1"/>
    </xf>
    <xf numFmtId="0" fontId="119" fillId="0" borderId="48" xfId="0" applyFont="1" applyBorder="1" applyAlignment="1">
      <alignment horizontal="justify" vertical="center" wrapText="1"/>
    </xf>
    <xf numFmtId="0" fontId="17" fillId="0" borderId="61" xfId="0" applyFont="1" applyBorder="1" applyAlignment="1">
      <alignment vertical="center" wrapText="1"/>
    </xf>
    <xf numFmtId="0" fontId="112" fillId="0" borderId="77" xfId="0" applyFont="1" applyBorder="1" applyAlignment="1">
      <alignment horizontal="left" vertical="center" wrapText="1"/>
    </xf>
    <xf numFmtId="0" fontId="118" fillId="0" borderId="77" xfId="0" applyFont="1" applyBorder="1" applyAlignment="1">
      <alignment horizontal="left" vertical="center" wrapText="1"/>
    </xf>
    <xf numFmtId="0" fontId="112" fillId="0" borderId="77" xfId="0" applyFont="1" applyBorder="1" applyAlignment="1">
      <alignment horizontal="center" vertical="center" wrapText="1"/>
    </xf>
    <xf numFmtId="0" fontId="115" fillId="0" borderId="37" xfId="0" applyFont="1" applyBorder="1" applyAlignment="1">
      <alignment horizontal="left" vertical="center" wrapText="1"/>
    </xf>
    <xf numFmtId="0" fontId="119" fillId="0" borderId="53" xfId="0" applyFont="1" applyBorder="1" applyAlignment="1">
      <alignment horizontal="center" vertical="center" wrapText="1"/>
    </xf>
    <xf numFmtId="0" fontId="119" fillId="0" borderId="37" xfId="0" applyFont="1" applyBorder="1" applyAlignment="1">
      <alignment horizontal="center" vertical="center" wrapText="1"/>
    </xf>
    <xf numFmtId="0" fontId="119" fillId="0" borderId="57" xfId="0" applyFont="1" applyBorder="1" applyAlignment="1">
      <alignment horizontal="center" vertical="center" wrapText="1"/>
    </xf>
    <xf numFmtId="14" fontId="50" fillId="0" borderId="53" xfId="0" applyNumberFormat="1" applyFont="1" applyBorder="1" applyAlignment="1">
      <alignment horizontal="center" vertical="center"/>
    </xf>
    <xf numFmtId="0" fontId="16" fillId="0" borderId="11" xfId="0" applyFont="1" applyBorder="1" applyAlignment="1">
      <alignment horizontal="center" vertical="center"/>
    </xf>
    <xf numFmtId="0" fontId="16" fillId="0" borderId="6" xfId="0" applyFont="1" applyBorder="1" applyAlignment="1">
      <alignment horizontal="center" vertical="center"/>
    </xf>
    <xf numFmtId="0" fontId="45" fillId="0" borderId="85" xfId="0" applyFont="1" applyBorder="1" applyAlignment="1">
      <alignment horizontal="justify" vertical="center" wrapText="1"/>
    </xf>
    <xf numFmtId="0" fontId="45" fillId="0" borderId="48" xfId="0" applyFont="1" applyBorder="1" applyAlignment="1">
      <alignment horizontal="justify" vertical="center" wrapText="1"/>
    </xf>
    <xf numFmtId="0" fontId="45" fillId="0" borderId="56" xfId="0" applyFont="1" applyBorder="1" applyAlignment="1">
      <alignment horizontal="justify" vertical="center" wrapText="1"/>
    </xf>
    <xf numFmtId="0" fontId="0" fillId="0" borderId="0" xfId="0" applyFont="1" applyAlignment="1">
      <alignment horizontal="justify"/>
    </xf>
    <xf numFmtId="0" fontId="0" fillId="0" borderId="0" xfId="0" applyFont="1" applyAlignment="1">
      <alignment horizontal="justify" vertical="top"/>
    </xf>
    <xf numFmtId="14" fontId="45" fillId="0" borderId="48" xfId="0" applyNumberFormat="1" applyFont="1" applyBorder="1" applyAlignment="1">
      <alignment horizontal="center" vertical="center" wrapText="1"/>
    </xf>
    <xf numFmtId="0" fontId="17" fillId="4" borderId="0" xfId="0" applyFont="1" applyFill="1" applyBorder="1" applyAlignment="1">
      <alignment horizontal="justify" vertical="center"/>
    </xf>
    <xf numFmtId="0" fontId="16" fillId="0" borderId="61" xfId="0" applyFont="1" applyBorder="1" applyAlignment="1">
      <alignment horizontal="justify" vertical="center"/>
    </xf>
    <xf numFmtId="0" fontId="45" fillId="0" borderId="53" xfId="0" applyFont="1" applyBorder="1" applyAlignment="1">
      <alignment horizontal="justify" vertical="top" wrapText="1"/>
    </xf>
    <xf numFmtId="0" fontId="50" fillId="0" borderId="0" xfId="0" applyFont="1" applyAlignment="1">
      <alignment horizontal="justify" vertical="center" wrapText="1"/>
    </xf>
    <xf numFmtId="0" fontId="50" fillId="0" borderId="0" xfId="0" applyFont="1" applyAlignment="1">
      <alignment horizontal="justify"/>
    </xf>
    <xf numFmtId="0" fontId="0" fillId="0" borderId="0" xfId="0" applyFont="1" applyAlignment="1">
      <alignment horizontal="justify" vertical="center" wrapText="1"/>
    </xf>
    <xf numFmtId="14" fontId="112" fillId="0" borderId="53" xfId="0" applyNumberFormat="1" applyFont="1" applyBorder="1" applyAlignment="1">
      <alignment horizontal="center" vertical="center" wrapText="1"/>
    </xf>
    <xf numFmtId="0" fontId="8" fillId="0" borderId="11" xfId="0" applyFont="1" applyBorder="1" applyAlignment="1">
      <alignment horizontal="justify" vertical="center"/>
    </xf>
    <xf numFmtId="0" fontId="17" fillId="0" borderId="61" xfId="0" applyFont="1" applyBorder="1" applyAlignment="1">
      <alignment horizontal="justify" vertical="center" wrapText="1"/>
    </xf>
    <xf numFmtId="0" fontId="16" fillId="0" borderId="6" xfId="0" applyFont="1" applyBorder="1" applyAlignment="1">
      <alignment horizontal="justify" vertical="center"/>
    </xf>
    <xf numFmtId="0" fontId="16" fillId="0" borderId="11" xfId="0" applyFont="1" applyBorder="1" applyAlignment="1">
      <alignment horizontal="justify" vertical="center"/>
    </xf>
    <xf numFmtId="0" fontId="45" fillId="0" borderId="103" xfId="0" applyFont="1" applyBorder="1" applyAlignment="1">
      <alignment horizontal="justify" vertical="center" wrapText="1"/>
    </xf>
    <xf numFmtId="0" fontId="45" fillId="0" borderId="14" xfId="0" applyFont="1" applyBorder="1" applyAlignment="1">
      <alignment horizontal="justify" vertical="center" wrapText="1"/>
    </xf>
    <xf numFmtId="0" fontId="50" fillId="0" borderId="86" xfId="0" applyFont="1" applyBorder="1" applyAlignment="1">
      <alignment horizontal="justify" vertical="center" wrapText="1"/>
    </xf>
    <xf numFmtId="0" fontId="50" fillId="0" borderId="37" xfId="0" applyFont="1" applyBorder="1" applyAlignment="1">
      <alignment horizontal="justify" vertical="center" wrapText="1"/>
    </xf>
    <xf numFmtId="0" fontId="16" fillId="0" borderId="27" xfId="0" applyFont="1" applyBorder="1" applyAlignment="1">
      <alignment horizontal="justify" vertical="center" wrapText="1"/>
    </xf>
    <xf numFmtId="0" fontId="115" fillId="0" borderId="92" xfId="0" applyFont="1" applyBorder="1" applyAlignment="1">
      <alignment horizontal="justify" vertical="center" wrapText="1"/>
    </xf>
    <xf numFmtId="0" fontId="112" fillId="0" borderId="92" xfId="0" applyFont="1" applyBorder="1" applyAlignment="1">
      <alignment horizontal="center" vertical="center" wrapText="1"/>
    </xf>
    <xf numFmtId="0" fontId="112" fillId="0" borderId="143" xfId="0" applyFont="1" applyBorder="1" applyAlignment="1">
      <alignment horizontal="justify" vertical="center" wrapText="1"/>
    </xf>
    <xf numFmtId="0" fontId="115" fillId="0" borderId="85" xfId="0" applyFont="1" applyBorder="1" applyAlignment="1">
      <alignment horizontal="justify" vertical="center" wrapText="1"/>
    </xf>
    <xf numFmtId="0" fontId="115" fillId="0" borderId="37" xfId="0" applyFont="1" applyBorder="1" applyAlignment="1">
      <alignment horizontal="justify" vertical="center" wrapText="1"/>
    </xf>
    <xf numFmtId="0" fontId="115" fillId="0" borderId="53" xfId="0" applyFont="1" applyBorder="1" applyAlignment="1">
      <alignment horizontal="left" vertical="center" wrapText="1"/>
    </xf>
    <xf numFmtId="0" fontId="113" fillId="0" borderId="72" xfId="0" applyFont="1" applyBorder="1" applyAlignment="1">
      <alignment horizontal="justify" vertical="top" wrapText="1"/>
    </xf>
    <xf numFmtId="0" fontId="45" fillId="0" borderId="77" xfId="0" applyFont="1" applyBorder="1" applyAlignment="1">
      <alignment horizontal="justify" vertical="center" wrapText="1"/>
    </xf>
    <xf numFmtId="0" fontId="0" fillId="0" borderId="53" xfId="0" applyFont="1" applyBorder="1" applyAlignment="1">
      <alignment horizontal="justify" vertical="center" wrapText="1"/>
    </xf>
    <xf numFmtId="0" fontId="50" fillId="0" borderId="73" xfId="0" applyFont="1" applyBorder="1" applyAlignment="1">
      <alignment horizontal="left" vertical="center" wrapText="1"/>
    </xf>
    <xf numFmtId="0" fontId="0" fillId="0" borderId="73" xfId="0" applyFont="1" applyBorder="1" applyAlignment="1">
      <alignment horizontal="center" vertical="center"/>
    </xf>
    <xf numFmtId="0" fontId="0" fillId="0" borderId="73" xfId="0" applyFont="1" applyBorder="1" applyAlignment="1">
      <alignment horizontal="justify" vertical="center" wrapText="1"/>
    </xf>
    <xf numFmtId="0" fontId="46" fillId="0" borderId="73" xfId="0" applyFont="1" applyBorder="1" applyAlignment="1">
      <alignment horizontal="center" vertical="center" wrapText="1"/>
    </xf>
    <xf numFmtId="0" fontId="112" fillId="3" borderId="48" xfId="0" applyFont="1" applyFill="1" applyBorder="1" applyAlignment="1">
      <alignment horizontal="justify" vertical="center" wrapText="1"/>
    </xf>
    <xf numFmtId="0" fontId="112" fillId="3" borderId="77" xfId="0" applyFont="1" applyFill="1" applyBorder="1" applyAlignment="1">
      <alignment horizontal="justify" vertical="center" wrapText="1"/>
    </xf>
    <xf numFmtId="0" fontId="119" fillId="0" borderId="53" xfId="0" applyFont="1" applyBorder="1" applyAlignment="1">
      <alignment horizontal="justify" vertical="center" wrapText="1"/>
    </xf>
    <xf numFmtId="0" fontId="119" fillId="0" borderId="73" xfId="0" applyFont="1" applyBorder="1" applyAlignment="1">
      <alignment horizontal="justify" vertical="center" wrapText="1"/>
    </xf>
    <xf numFmtId="0" fontId="45" fillId="3" borderId="56" xfId="0" applyFont="1" applyFill="1" applyBorder="1" applyAlignment="1">
      <alignment horizontal="justify" vertical="center" wrapText="1"/>
    </xf>
    <xf numFmtId="0" fontId="45" fillId="0" borderId="73" xfId="0" applyFont="1" applyBorder="1" applyAlignment="1">
      <alignment horizontal="justify" vertical="center" wrapText="1"/>
    </xf>
    <xf numFmtId="0" fontId="118" fillId="0" borderId="77" xfId="0" applyFont="1" applyBorder="1" applyAlignment="1">
      <alignment horizontal="justify" vertical="top" wrapText="1"/>
    </xf>
    <xf numFmtId="0" fontId="112" fillId="0" borderId="77" xfId="0" applyFont="1" applyBorder="1" applyAlignment="1">
      <alignment horizontal="justify" vertical="center" wrapText="1"/>
    </xf>
    <xf numFmtId="0" fontId="16" fillId="0" borderId="66" xfId="0" applyFont="1" applyBorder="1" applyAlignment="1">
      <alignment horizontal="justify" vertical="center"/>
    </xf>
    <xf numFmtId="0" fontId="119" fillId="0" borderId="77" xfId="0" applyFont="1" applyBorder="1" applyAlignment="1">
      <alignment horizontal="justify" vertical="center" wrapText="1"/>
    </xf>
    <xf numFmtId="0" fontId="119" fillId="0" borderId="57" xfId="0" applyFont="1" applyBorder="1" applyAlignment="1">
      <alignment horizontal="justify" vertical="center" wrapText="1"/>
    </xf>
    <xf numFmtId="0" fontId="119" fillId="3" borderId="17" xfId="0" applyFont="1" applyFill="1" applyBorder="1" applyAlignment="1">
      <alignment horizontal="justify" vertical="center" wrapText="1"/>
    </xf>
    <xf numFmtId="0" fontId="112" fillId="0" borderId="94" xfId="0" applyFont="1" applyBorder="1" applyAlignment="1">
      <alignment horizontal="justify" vertical="center" wrapText="1"/>
    </xf>
    <xf numFmtId="0" fontId="112" fillId="0" borderId="56" xfId="0" applyFont="1" applyBorder="1" applyAlignment="1">
      <alignment horizontal="justify" vertical="center" wrapText="1"/>
    </xf>
    <xf numFmtId="0" fontId="115" fillId="0" borderId="73" xfId="0" applyFont="1" applyBorder="1" applyAlignment="1">
      <alignment horizontal="justify" vertical="center" wrapText="1"/>
    </xf>
    <xf numFmtId="0" fontId="113" fillId="0" borderId="73" xfId="0" applyFont="1" applyBorder="1" applyAlignment="1">
      <alignment horizontal="justify" vertical="center" wrapText="1"/>
    </xf>
    <xf numFmtId="0" fontId="16" fillId="0" borderId="38" xfId="0" applyFont="1" applyBorder="1" applyAlignment="1">
      <alignment horizontal="justify" vertical="center"/>
    </xf>
    <xf numFmtId="0" fontId="28" fillId="0" borderId="57" xfId="0" applyFont="1" applyBorder="1" applyAlignment="1">
      <alignment horizontal="justify" vertical="center" wrapText="1"/>
    </xf>
    <xf numFmtId="0" fontId="45" fillId="0" borderId="97" xfId="0" applyFont="1" applyBorder="1" applyAlignment="1">
      <alignment horizontal="justify" vertical="center" wrapText="1"/>
    </xf>
    <xf numFmtId="0" fontId="28" fillId="0" borderId="77" xfId="0" applyFont="1" applyBorder="1" applyAlignment="1">
      <alignment horizontal="justify" vertical="center" wrapText="1"/>
    </xf>
    <xf numFmtId="0" fontId="45" fillId="3" borderId="144" xfId="0" applyFont="1" applyFill="1" applyBorder="1" applyAlignment="1">
      <alignment horizontal="left" vertical="center" wrapText="1"/>
    </xf>
    <xf numFmtId="168" fontId="45" fillId="0" borderId="77" xfId="0" applyNumberFormat="1" applyFont="1" applyBorder="1" applyAlignment="1">
      <alignment horizontal="center" vertical="center" wrapText="1"/>
    </xf>
    <xf numFmtId="0" fontId="115" fillId="0" borderId="77" xfId="0" applyFont="1" applyBorder="1" applyAlignment="1">
      <alignment horizontal="justify" vertical="center" wrapText="1"/>
    </xf>
    <xf numFmtId="0" fontId="112" fillId="3" borderId="57" xfId="0" applyFont="1" applyFill="1" applyBorder="1" applyAlignment="1">
      <alignment horizontal="justify" vertical="center" wrapText="1"/>
    </xf>
    <xf numFmtId="0" fontId="112" fillId="3" borderId="73" xfId="0" applyFont="1" applyFill="1" applyBorder="1" applyAlignment="1">
      <alignment horizontal="justify" vertical="center" wrapText="1"/>
    </xf>
    <xf numFmtId="0" fontId="112" fillId="0" borderId="57" xfId="0" applyFont="1" applyBorder="1" applyAlignment="1">
      <alignment horizontal="center" vertical="center" wrapText="1"/>
    </xf>
    <xf numFmtId="0" fontId="16" fillId="0" borderId="61" xfId="0" applyFont="1" applyBorder="1" applyAlignment="1">
      <alignment horizontal="justify" vertical="top"/>
    </xf>
    <xf numFmtId="0" fontId="5" fillId="4" borderId="0" xfId="0" applyFont="1" applyFill="1" applyBorder="1" applyAlignment="1">
      <alignment horizontal="justify" vertical="top"/>
    </xf>
    <xf numFmtId="0" fontId="16" fillId="4" borderId="0" xfId="0" applyFont="1" applyFill="1" applyBorder="1" applyAlignment="1">
      <alignment horizontal="justify" vertical="top"/>
    </xf>
    <xf numFmtId="0" fontId="45" fillId="0" borderId="48" xfId="0" applyFont="1" applyBorder="1" applyAlignment="1">
      <alignment horizontal="justify" vertical="top" wrapText="1"/>
    </xf>
    <xf numFmtId="0" fontId="45" fillId="0" borderId="77" xfId="0" applyFont="1" applyBorder="1" applyAlignment="1">
      <alignment horizontal="justify" vertical="top" wrapText="1"/>
    </xf>
    <xf numFmtId="0" fontId="12" fillId="20" borderId="0" xfId="0" applyFont="1" applyFill="1" applyBorder="1" applyAlignment="1">
      <alignment horizontal="justify" vertical="center" wrapText="1"/>
    </xf>
    <xf numFmtId="0" fontId="0" fillId="20" borderId="0" xfId="0" applyFont="1" applyFill="1" applyBorder="1" applyAlignment="1">
      <alignment horizontal="justify"/>
    </xf>
    <xf numFmtId="0" fontId="17" fillId="20" borderId="0" xfId="0" applyFont="1" applyFill="1" applyBorder="1" applyAlignment="1">
      <alignment horizontal="justify" vertical="center"/>
    </xf>
    <xf numFmtId="1" fontId="16" fillId="20" borderId="0" xfId="0" applyNumberFormat="1" applyFont="1" applyFill="1" applyBorder="1" applyAlignment="1">
      <alignment horizontal="justify" vertical="center" wrapText="1"/>
    </xf>
    <xf numFmtId="0" fontId="45" fillId="0" borderId="137" xfId="0" applyFont="1" applyBorder="1" applyAlignment="1">
      <alignment horizontal="justify" vertical="center" wrapText="1"/>
    </xf>
    <xf numFmtId="0" fontId="45" fillId="0" borderId="141" xfId="0" applyFont="1" applyBorder="1" applyAlignment="1">
      <alignment horizontal="justify" wrapText="1"/>
    </xf>
    <xf numFmtId="0" fontId="45" fillId="0" borderId="141" xfId="0" applyFont="1" applyBorder="1" applyAlignment="1">
      <alignment horizontal="justify" vertical="center" wrapText="1"/>
    </xf>
    <xf numFmtId="0" fontId="45" fillId="0" borderId="35" xfId="0" applyFont="1" applyBorder="1" applyAlignment="1">
      <alignment horizontal="justify" wrapText="1"/>
    </xf>
    <xf numFmtId="0" fontId="45" fillId="0" borderId="37" xfId="0" applyFont="1" applyBorder="1" applyAlignment="1">
      <alignment horizontal="justify" wrapText="1"/>
    </xf>
    <xf numFmtId="0" fontId="5" fillId="20" borderId="0" xfId="0" applyFont="1" applyFill="1" applyBorder="1" applyAlignment="1">
      <alignment horizontal="justify" vertical="center"/>
    </xf>
    <xf numFmtId="0" fontId="2" fillId="0" borderId="0" xfId="0" applyFont="1" applyAlignment="1">
      <alignment horizontal="justify" vertical="center"/>
    </xf>
    <xf numFmtId="49" fontId="4" fillId="0" borderId="0" xfId="0" applyNumberFormat="1" applyFont="1" applyAlignment="1">
      <alignment horizontal="justify" vertical="center" wrapText="1"/>
    </xf>
    <xf numFmtId="0" fontId="16" fillId="20" borderId="0" xfId="0" applyFont="1" applyFill="1" applyBorder="1" applyAlignment="1">
      <alignment horizontal="justify" vertical="center"/>
    </xf>
    <xf numFmtId="0" fontId="2" fillId="19" borderId="2" xfId="0" applyFont="1" applyFill="1" applyBorder="1" applyAlignment="1">
      <alignment horizontal="justify" vertical="center" wrapText="1"/>
    </xf>
    <xf numFmtId="49" fontId="3" fillId="0" borderId="1" xfId="0" applyNumberFormat="1" applyFont="1" applyBorder="1" applyAlignment="1">
      <alignment horizontal="justify" vertical="center" wrapText="1"/>
    </xf>
    <xf numFmtId="49" fontId="3" fillId="0" borderId="0" xfId="0" applyNumberFormat="1" applyFont="1" applyAlignment="1">
      <alignment horizontal="justify" vertical="center" wrapText="1"/>
    </xf>
    <xf numFmtId="0" fontId="19" fillId="20" borderId="26" xfId="0" applyFont="1" applyFill="1" applyBorder="1" applyAlignment="1">
      <alignment horizontal="justify" vertical="center" wrapText="1"/>
    </xf>
    <xf numFmtId="0" fontId="19" fillId="0" borderId="30" xfId="0" applyFont="1" applyBorder="1" applyAlignment="1">
      <alignment horizontal="justify" vertical="center" wrapText="1"/>
    </xf>
    <xf numFmtId="0" fontId="19" fillId="0" borderId="40" xfId="0" applyFont="1" applyBorder="1" applyAlignment="1">
      <alignment horizontal="justify" vertical="center" wrapText="1"/>
    </xf>
    <xf numFmtId="0" fontId="15" fillId="20" borderId="0" xfId="0" applyFont="1" applyFill="1" applyBorder="1" applyAlignment="1">
      <alignment horizontal="justify" vertical="center" wrapText="1"/>
    </xf>
    <xf numFmtId="0" fontId="16" fillId="20" borderId="0" xfId="0" applyFont="1" applyFill="1" applyBorder="1" applyAlignment="1">
      <alignment horizontal="justify" vertical="center" wrapText="1"/>
    </xf>
    <xf numFmtId="0" fontId="0" fillId="20" borderId="0" xfId="0" applyFont="1" applyFill="1" applyBorder="1" applyAlignment="1">
      <alignment horizontal="justify" vertical="center"/>
    </xf>
    <xf numFmtId="0" fontId="45" fillId="0" borderId="35" xfId="0" applyFont="1" applyBorder="1" applyAlignment="1">
      <alignment horizontal="justify" vertical="center" wrapText="1"/>
    </xf>
    <xf numFmtId="0" fontId="119" fillId="0" borderId="37" xfId="0" applyFont="1" applyBorder="1" applyAlignment="1">
      <alignment horizontal="left" vertical="center" wrapText="1"/>
    </xf>
    <xf numFmtId="0" fontId="119" fillId="0" borderId="77" xfId="0" applyFont="1" applyBorder="1" applyAlignment="1">
      <alignment horizontal="left" vertical="center" wrapText="1"/>
    </xf>
    <xf numFmtId="0" fontId="112" fillId="0" borderId="53" xfId="0" applyFont="1" applyFill="1" applyBorder="1" applyAlignment="1">
      <alignment horizontal="left" vertical="center" wrapText="1"/>
    </xf>
    <xf numFmtId="0" fontId="112" fillId="0" borderId="77" xfId="0" applyFont="1" applyFill="1" applyBorder="1" applyAlignment="1">
      <alignment horizontal="left" vertical="center" wrapText="1"/>
    </xf>
    <xf numFmtId="0" fontId="131" fillId="0" borderId="53" xfId="1" applyBorder="1" applyAlignment="1">
      <alignment horizontal="left" vertical="top" wrapText="1"/>
    </xf>
    <xf numFmtId="0" fontId="115" fillId="0" borderId="48" xfId="0" applyFont="1" applyBorder="1" applyAlignment="1">
      <alignment horizontal="left" vertical="center" wrapText="1"/>
    </xf>
    <xf numFmtId="0" fontId="117" fillId="3" borderId="53" xfId="0" applyFont="1" applyFill="1" applyBorder="1" applyAlignment="1">
      <alignment horizontal="justify" vertical="top" wrapText="1"/>
    </xf>
    <xf numFmtId="0" fontId="112" fillId="3" borderId="53" xfId="0" applyFont="1" applyFill="1" applyBorder="1" applyAlignment="1">
      <alignment horizontal="justify" vertical="top" wrapText="1"/>
    </xf>
    <xf numFmtId="0" fontId="45" fillId="0" borderId="48" xfId="0" applyFont="1" applyBorder="1" applyAlignment="1">
      <alignment horizontal="justify" vertical="center" wrapText="1"/>
    </xf>
    <xf numFmtId="0" fontId="112" fillId="0" borderId="48" xfId="0" applyFont="1" applyBorder="1" applyAlignment="1">
      <alignment horizontal="justify" vertical="center" wrapText="1"/>
    </xf>
    <xf numFmtId="0" fontId="0" fillId="0" borderId="0" xfId="0" applyFont="1" applyAlignment="1">
      <alignment horizontal="justify"/>
    </xf>
    <xf numFmtId="0" fontId="0" fillId="0" borderId="0" xfId="0" applyFont="1" applyAlignment="1">
      <alignment horizontal="center"/>
    </xf>
    <xf numFmtId="0" fontId="45" fillId="0" borderId="58" xfId="0" applyFont="1" applyBorder="1" applyAlignment="1">
      <alignment horizontal="justify" vertical="center" wrapText="1"/>
    </xf>
    <xf numFmtId="0" fontId="113" fillId="0" borderId="37" xfId="0" applyFont="1" applyBorder="1" applyAlignment="1">
      <alignment horizontal="left" vertical="center" wrapText="1"/>
    </xf>
    <xf numFmtId="0" fontId="0" fillId="0" borderId="0" xfId="0" applyFont="1" applyAlignment="1">
      <alignment horizontal="justify"/>
    </xf>
    <xf numFmtId="0" fontId="0" fillId="0" borderId="0" xfId="0" applyFont="1" applyAlignment="1">
      <alignment horizontal="justify" vertical="top"/>
    </xf>
    <xf numFmtId="0" fontId="45" fillId="0" borderId="48" xfId="0" applyFont="1" applyBorder="1" applyAlignment="1">
      <alignment horizontal="justify" vertical="center" wrapText="1"/>
    </xf>
    <xf numFmtId="14" fontId="45" fillId="0" borderId="85" xfId="0" applyNumberFormat="1" applyFont="1" applyBorder="1" applyAlignment="1">
      <alignment horizontal="center" vertical="center" wrapText="1"/>
    </xf>
    <xf numFmtId="0" fontId="45" fillId="0" borderId="85" xfId="0" applyFont="1" applyBorder="1" applyAlignment="1">
      <alignment horizontal="justify" vertical="center" wrapText="1"/>
    </xf>
    <xf numFmtId="0" fontId="112" fillId="0" borderId="48" xfId="0" applyFont="1" applyBorder="1" applyAlignment="1">
      <alignment horizontal="justify" vertical="center" wrapText="1"/>
    </xf>
    <xf numFmtId="0" fontId="45" fillId="0" borderId="85" xfId="0" applyFont="1" applyBorder="1" applyAlignment="1">
      <alignment horizontal="justify" vertical="top" wrapText="1"/>
    </xf>
    <xf numFmtId="0" fontId="0" fillId="0" borderId="0" xfId="0" applyFont="1" applyAlignment="1">
      <alignment horizontal="center"/>
    </xf>
    <xf numFmtId="0" fontId="8" fillId="0" borderId="15" xfId="0" applyFont="1" applyBorder="1" applyAlignment="1">
      <alignment horizontal="justify" vertical="center" wrapText="1"/>
    </xf>
    <xf numFmtId="0" fontId="13" fillId="4" borderId="0" xfId="0" applyFont="1" applyFill="1" applyBorder="1" applyAlignment="1">
      <alignment horizontal="justify" vertical="center" wrapText="1"/>
    </xf>
    <xf numFmtId="0" fontId="12" fillId="0" borderId="51" xfId="0" applyFont="1" applyBorder="1" applyAlignment="1">
      <alignment horizontal="justify" vertical="center" wrapText="1"/>
    </xf>
    <xf numFmtId="0" fontId="113" fillId="0" borderId="53" xfId="0" applyFont="1" applyBorder="1" applyAlignment="1">
      <alignment horizontal="center" vertical="center" wrapText="1"/>
    </xf>
    <xf numFmtId="0" fontId="113" fillId="0" borderId="37" xfId="0" applyFont="1" applyBorder="1" applyAlignment="1">
      <alignment horizontal="center" vertical="center" wrapText="1"/>
    </xf>
    <xf numFmtId="0" fontId="113" fillId="0" borderId="57" xfId="0" applyFont="1" applyBorder="1" applyAlignment="1">
      <alignment horizontal="center" vertical="center" wrapText="1"/>
    </xf>
    <xf numFmtId="0" fontId="126" fillId="0" borderId="61" xfId="0" applyFont="1" applyBorder="1" applyAlignment="1">
      <alignment horizontal="justify" vertical="center" wrapText="1"/>
    </xf>
    <xf numFmtId="0" fontId="125" fillId="0" borderId="53" xfId="0" applyFont="1" applyFill="1" applyBorder="1" applyAlignment="1">
      <alignment horizontal="justify" vertical="top" wrapText="1"/>
    </xf>
    <xf numFmtId="0" fontId="119" fillId="0" borderId="53" xfId="0" applyFont="1" applyFill="1" applyBorder="1" applyAlignment="1">
      <alignment horizontal="justify" vertical="center" wrapText="1"/>
    </xf>
    <xf numFmtId="0" fontId="116" fillId="0" borderId="57" xfId="0" applyFont="1" applyFill="1" applyBorder="1" applyAlignment="1">
      <alignment horizontal="justify" vertical="center" wrapText="1"/>
    </xf>
    <xf numFmtId="0" fontId="116" fillId="0" borderId="53" xfId="0" applyFont="1" applyFill="1" applyBorder="1" applyAlignment="1">
      <alignment horizontal="justify" vertical="center" wrapText="1"/>
    </xf>
    <xf numFmtId="0" fontId="114" fillId="0" borderId="53" xfId="0" applyFont="1" applyBorder="1" applyAlignment="1">
      <alignment horizontal="justify" vertical="center" wrapText="1"/>
    </xf>
    <xf numFmtId="0" fontId="114" fillId="0" borderId="37" xfId="0" applyFont="1" applyBorder="1" applyAlignment="1">
      <alignment horizontal="justify" vertical="center" wrapText="1"/>
    </xf>
    <xf numFmtId="0" fontId="50" fillId="0" borderId="53" xfId="0" applyFont="1" applyBorder="1" applyAlignment="1">
      <alignment horizontal="justify" vertical="center" wrapText="1"/>
    </xf>
    <xf numFmtId="0" fontId="112" fillId="0" borderId="53" xfId="0" applyFont="1" applyFill="1" applyBorder="1" applyAlignment="1">
      <alignment horizontal="justify" vertical="center" wrapText="1"/>
    </xf>
    <xf numFmtId="0" fontId="114" fillId="3" borderId="53" xfId="0" applyFont="1" applyFill="1" applyBorder="1" applyAlignment="1">
      <alignment horizontal="justify" vertical="top" wrapText="1"/>
    </xf>
    <xf numFmtId="0" fontId="50" fillId="0" borderId="53" xfId="0" applyFont="1" applyBorder="1" applyAlignment="1">
      <alignment horizontal="justify"/>
    </xf>
    <xf numFmtId="0" fontId="50" fillId="0" borderId="77" xfId="0" applyFont="1" applyBorder="1" applyAlignment="1">
      <alignment horizontal="justify"/>
    </xf>
    <xf numFmtId="0" fontId="112" fillId="0" borderId="37" xfId="0" applyFont="1" applyFill="1" applyBorder="1" applyAlignment="1">
      <alignment horizontal="justify" vertical="center" wrapText="1"/>
    </xf>
    <xf numFmtId="0" fontId="112" fillId="0" borderId="57" xfId="0" applyFont="1" applyFill="1" applyBorder="1" applyAlignment="1">
      <alignment horizontal="justify" vertical="center" wrapText="1"/>
    </xf>
    <xf numFmtId="0" fontId="113" fillId="0" borderId="48" xfId="0" applyFont="1" applyBorder="1" applyAlignment="1">
      <alignment horizontal="left" vertical="center" wrapText="1"/>
    </xf>
    <xf numFmtId="14" fontId="50" fillId="0" borderId="58" xfId="0" applyNumberFormat="1" applyFont="1" applyBorder="1" applyAlignment="1">
      <alignment horizontal="center" vertical="center"/>
    </xf>
    <xf numFmtId="0" fontId="113" fillId="0" borderId="142" xfId="0" applyFont="1" applyBorder="1" applyAlignment="1">
      <alignment horizontal="left" vertical="center" wrapText="1"/>
    </xf>
    <xf numFmtId="14" fontId="50" fillId="0" borderId="142" xfId="0" applyNumberFormat="1" applyFont="1" applyBorder="1" applyAlignment="1">
      <alignment horizontal="center" vertical="center"/>
    </xf>
    <xf numFmtId="0" fontId="113" fillId="0" borderId="145" xfId="0" applyFont="1" applyBorder="1" applyAlignment="1">
      <alignment horizontal="left" vertical="center" wrapText="1"/>
    </xf>
    <xf numFmtId="0" fontId="12" fillId="13" borderId="48" xfId="0" applyFont="1" applyFill="1" applyBorder="1" applyAlignment="1">
      <alignment horizontal="justify" vertical="center" wrapText="1"/>
    </xf>
    <xf numFmtId="0" fontId="118" fillId="0" borderId="53" xfId="0" applyFont="1" applyBorder="1" applyAlignment="1">
      <alignment horizontal="justify" vertical="center" wrapText="1"/>
    </xf>
    <xf numFmtId="0" fontId="28" fillId="0" borderId="53" xfId="0" applyFont="1" applyBorder="1" applyAlignment="1">
      <alignment horizontal="justify" vertical="center" wrapText="1"/>
    </xf>
    <xf numFmtId="0" fontId="50" fillId="0" borderId="48" xfId="0" applyFont="1" applyBorder="1" applyAlignment="1">
      <alignment horizontal="justify" vertical="center" wrapText="1"/>
    </xf>
    <xf numFmtId="0" fontId="50" fillId="0" borderId="58" xfId="0" applyFont="1" applyBorder="1" applyAlignment="1">
      <alignment horizontal="justify" vertical="center" wrapText="1"/>
    </xf>
    <xf numFmtId="14" fontId="115" fillId="0" borderId="48" xfId="0" applyNumberFormat="1" applyFont="1" applyFill="1" applyBorder="1" applyAlignment="1">
      <alignment horizontal="justify" vertical="center" wrapText="1"/>
    </xf>
    <xf numFmtId="14" fontId="115" fillId="0" borderId="145" xfId="0" applyNumberFormat="1" applyFont="1" applyFill="1" applyBorder="1" applyAlignment="1">
      <alignment horizontal="justify" vertical="center" wrapText="1"/>
    </xf>
    <xf numFmtId="14" fontId="112" fillId="0" borderId="142" xfId="0" applyNumberFormat="1" applyFont="1" applyFill="1" applyBorder="1" applyAlignment="1">
      <alignment horizontal="justify" vertical="center" wrapText="1"/>
    </xf>
    <xf numFmtId="0" fontId="50" fillId="3" borderId="48" xfId="0" applyFont="1" applyFill="1" applyBorder="1" applyAlignment="1">
      <alignment horizontal="justify"/>
    </xf>
    <xf numFmtId="0" fontId="50" fillId="0" borderId="48" xfId="0" applyFont="1" applyBorder="1" applyAlignment="1">
      <alignment horizontal="justify"/>
    </xf>
    <xf numFmtId="0" fontId="115" fillId="0" borderId="58" xfId="0" applyFont="1" applyBorder="1" applyAlignment="1">
      <alignment horizontal="left" vertical="center" wrapText="1"/>
    </xf>
    <xf numFmtId="0" fontId="115" fillId="0" borderId="57" xfId="0" applyFont="1" applyBorder="1" applyAlignment="1">
      <alignment horizontal="left" vertical="center" wrapText="1"/>
    </xf>
    <xf numFmtId="0" fontId="17" fillId="13" borderId="44" xfId="0" applyFont="1" applyFill="1" applyBorder="1" applyAlignment="1">
      <alignment horizontal="justify" vertical="center" wrapText="1"/>
    </xf>
    <xf numFmtId="0" fontId="49" fillId="0" borderId="48" xfId="0" applyFont="1" applyBorder="1" applyAlignment="1">
      <alignment horizontal="justify" vertical="top" wrapText="1"/>
    </xf>
    <xf numFmtId="0" fontId="45" fillId="3" borderId="48" xfId="0" applyFont="1" applyFill="1" applyBorder="1" applyAlignment="1">
      <alignment horizontal="justify" vertical="center" wrapText="1"/>
    </xf>
    <xf numFmtId="0" fontId="17" fillId="13" borderId="45" xfId="0" applyFont="1" applyFill="1" applyBorder="1" applyAlignment="1">
      <alignment horizontal="justify" vertical="center" wrapText="1"/>
    </xf>
    <xf numFmtId="0" fontId="17" fillId="13" borderId="46" xfId="0" applyFont="1" applyFill="1" applyBorder="1" applyAlignment="1">
      <alignment horizontal="justify" vertical="center" wrapText="1"/>
    </xf>
    <xf numFmtId="0" fontId="45" fillId="0" borderId="53" xfId="0" applyFont="1" applyBorder="1" applyAlignment="1">
      <alignment horizontal="justify" wrapText="1"/>
    </xf>
    <xf numFmtId="0" fontId="45" fillId="0" borderId="129" xfId="0" applyFont="1" applyBorder="1" applyAlignment="1">
      <alignment horizontal="justify" vertical="center" wrapText="1"/>
    </xf>
    <xf numFmtId="0" fontId="45" fillId="3" borderId="53" xfId="0" applyFont="1" applyFill="1" applyBorder="1" applyAlignment="1">
      <alignment horizontal="justify" vertical="center" wrapText="1"/>
    </xf>
    <xf numFmtId="0" fontId="112" fillId="0" borderId="53" xfId="0" applyFont="1" applyBorder="1" applyAlignment="1">
      <alignment horizontal="left" vertical="top" wrapText="1"/>
    </xf>
    <xf numFmtId="0" fontId="115" fillId="0" borderId="37" xfId="0" applyFont="1" applyFill="1" applyBorder="1" applyAlignment="1">
      <alignment horizontal="justify" vertical="center" wrapText="1"/>
    </xf>
    <xf numFmtId="0" fontId="112" fillId="0" borderId="137" xfId="0" applyFont="1" applyBorder="1" applyAlignment="1">
      <alignment horizontal="justify" vertical="center" wrapText="1"/>
    </xf>
    <xf numFmtId="0" fontId="115" fillId="0" borderId="137" xfId="0" applyFont="1" applyBorder="1" applyAlignment="1">
      <alignment horizontal="justify" vertical="center" wrapText="1"/>
    </xf>
    <xf numFmtId="0" fontId="112" fillId="0" borderId="141" xfId="0" applyFont="1" applyBorder="1" applyAlignment="1">
      <alignment horizontal="justify" wrapText="1"/>
    </xf>
    <xf numFmtId="0" fontId="112" fillId="0" borderId="137" xfId="0" applyFont="1" applyBorder="1" applyAlignment="1">
      <alignment horizontal="justify" vertical="top" wrapText="1"/>
    </xf>
    <xf numFmtId="0" fontId="112" fillId="0" borderId="141" xfId="0" applyFont="1" applyBorder="1" applyAlignment="1">
      <alignment horizontal="justify" vertical="center" wrapText="1"/>
    </xf>
    <xf numFmtId="0" fontId="115" fillId="0" borderId="141" xfId="0" applyFont="1" applyBorder="1" applyAlignment="1">
      <alignment horizontal="justify" vertical="center" wrapText="1"/>
    </xf>
    <xf numFmtId="0" fontId="112" fillId="0" borderId="137" xfId="0" applyFont="1" applyBorder="1" applyAlignment="1">
      <alignment horizontal="center" vertical="center" wrapText="1"/>
    </xf>
    <xf numFmtId="0" fontId="112" fillId="0" borderId="37" xfId="0" applyFont="1" applyBorder="1" applyAlignment="1">
      <alignment horizontal="center" vertical="center" wrapText="1"/>
    </xf>
    <xf numFmtId="0" fontId="112" fillId="0" borderId="141" xfId="0" applyFont="1" applyBorder="1" applyAlignment="1">
      <alignment horizontal="center" wrapText="1"/>
    </xf>
    <xf numFmtId="0" fontId="112" fillId="0" borderId="141" xfId="0" applyFont="1" applyBorder="1" applyAlignment="1">
      <alignment horizontal="center" vertical="center" wrapText="1"/>
    </xf>
    <xf numFmtId="0" fontId="13" fillId="20" borderId="0" xfId="0" applyFont="1" applyFill="1" applyBorder="1" applyAlignment="1">
      <alignment horizontal="center" vertical="center" wrapText="1"/>
    </xf>
    <xf numFmtId="0" fontId="115" fillId="0" borderId="136" xfId="0" applyFont="1" applyBorder="1" applyAlignment="1">
      <alignment horizontal="center" vertical="center" wrapText="1"/>
    </xf>
    <xf numFmtId="0" fontId="115" fillId="0" borderId="58" xfId="0" applyFont="1" applyBorder="1" applyAlignment="1">
      <alignment horizontal="center" vertical="center" wrapText="1"/>
    </xf>
    <xf numFmtId="0" fontId="115" fillId="0" borderId="141" xfId="0" applyFont="1" applyBorder="1" applyAlignment="1">
      <alignment horizontal="center" vertical="center" wrapText="1"/>
    </xf>
    <xf numFmtId="14" fontId="112" fillId="0" borderId="37" xfId="0" applyNumberFormat="1" applyFont="1" applyBorder="1" applyAlignment="1">
      <alignment horizontal="center" vertical="center" wrapText="1"/>
    </xf>
    <xf numFmtId="0" fontId="17" fillId="22" borderId="45" xfId="0" applyFont="1" applyFill="1" applyBorder="1" applyAlignment="1">
      <alignment horizontal="center" vertical="center" wrapText="1"/>
    </xf>
    <xf numFmtId="0" fontId="17" fillId="0" borderId="132" xfId="0" applyFont="1" applyBorder="1" applyAlignment="1">
      <alignment horizontal="center" vertical="center" wrapText="1"/>
    </xf>
    <xf numFmtId="0" fontId="12" fillId="22" borderId="48" xfId="0" applyFont="1" applyFill="1" applyBorder="1" applyAlignment="1">
      <alignment horizontal="center" vertical="center" wrapText="1"/>
    </xf>
    <xf numFmtId="0" fontId="12" fillId="22" borderId="49" xfId="0" applyFont="1" applyFill="1" applyBorder="1" applyAlignment="1">
      <alignment horizontal="center" vertical="center" wrapText="1"/>
    </xf>
    <xf numFmtId="0" fontId="112" fillId="24" borderId="37" xfId="0" applyFont="1" applyFill="1" applyBorder="1" applyAlignment="1">
      <alignment horizontal="justify" vertical="top" wrapText="1"/>
    </xf>
    <xf numFmtId="0" fontId="45" fillId="0" borderId="128" xfId="0" applyFont="1" applyBorder="1" applyAlignment="1">
      <alignment horizontal="justify" vertical="center" wrapText="1"/>
    </xf>
    <xf numFmtId="0" fontId="45" fillId="0" borderId="128" xfId="0" applyFont="1" applyBorder="1" applyAlignment="1">
      <alignment horizontal="justify" vertical="top" wrapText="1"/>
    </xf>
    <xf numFmtId="0" fontId="0" fillId="0" borderId="32" xfId="0" applyFont="1" applyBorder="1" applyAlignment="1">
      <alignment horizontal="justify" vertical="center"/>
    </xf>
    <xf numFmtId="0" fontId="28" fillId="0" borderId="86" xfId="0" applyFont="1" applyBorder="1" applyAlignment="1">
      <alignment horizontal="justify" vertical="center" wrapText="1"/>
    </xf>
    <xf numFmtId="0" fontId="0" fillId="0" borderId="32" xfId="0" applyFont="1" applyBorder="1" applyAlignment="1">
      <alignment horizontal="justify"/>
    </xf>
    <xf numFmtId="0" fontId="112" fillId="0" borderId="128" xfId="0" applyFont="1" applyBorder="1" applyAlignment="1">
      <alignment horizontal="justify" vertical="center" wrapText="1"/>
    </xf>
    <xf numFmtId="0" fontId="45" fillId="0" borderId="146" xfId="0" applyFont="1" applyBorder="1" applyAlignment="1">
      <alignment horizontal="justify" vertical="center" wrapText="1"/>
    </xf>
    <xf numFmtId="14" fontId="45" fillId="0" borderId="146" xfId="0" applyNumberFormat="1" applyFont="1" applyBorder="1" applyAlignment="1">
      <alignment horizontal="center" vertical="center" wrapText="1"/>
    </xf>
    <xf numFmtId="0" fontId="16" fillId="3" borderId="36" xfId="0" applyFont="1" applyFill="1" applyBorder="1" applyAlignment="1">
      <alignment horizontal="justify" vertical="center"/>
    </xf>
    <xf numFmtId="0" fontId="16" fillId="3" borderId="14" xfId="0" applyFont="1" applyFill="1" applyBorder="1" applyAlignment="1">
      <alignment horizontal="justify" vertical="center"/>
    </xf>
    <xf numFmtId="0" fontId="16" fillId="3" borderId="39" xfId="0" applyFont="1" applyFill="1" applyBorder="1" applyAlignment="1">
      <alignment horizontal="justify" vertical="center"/>
    </xf>
    <xf numFmtId="0" fontId="47" fillId="0" borderId="37" xfId="0" applyFont="1" applyBorder="1" applyAlignment="1">
      <alignment horizontal="left" vertical="top" wrapText="1"/>
    </xf>
    <xf numFmtId="0" fontId="117" fillId="0" borderId="77" xfId="0" applyFont="1" applyBorder="1" applyAlignment="1">
      <alignment horizontal="left" vertical="center" wrapText="1"/>
    </xf>
    <xf numFmtId="0" fontId="116" fillId="0" borderId="77" xfId="0" applyFont="1" applyBorder="1" applyAlignment="1">
      <alignment horizontal="left" vertical="center" wrapText="1"/>
    </xf>
    <xf numFmtId="0" fontId="119" fillId="0" borderId="53" xfId="0" applyFont="1" applyFill="1" applyBorder="1" applyAlignment="1">
      <alignment horizontal="left" vertical="center" wrapText="1"/>
    </xf>
    <xf numFmtId="0" fontId="119" fillId="0" borderId="53" xfId="0" applyFont="1" applyBorder="1" applyAlignment="1">
      <alignment horizontal="left" vertical="center" wrapText="1"/>
    </xf>
    <xf numFmtId="0" fontId="116" fillId="0" borderId="53" xfId="0" applyFont="1" applyBorder="1" applyAlignment="1">
      <alignment horizontal="left" vertical="center" wrapText="1"/>
    </xf>
    <xf numFmtId="0" fontId="116" fillId="0" borderId="53" xfId="0" applyFont="1" applyFill="1" applyBorder="1" applyAlignment="1">
      <alignment horizontal="left" vertical="center" wrapText="1"/>
    </xf>
    <xf numFmtId="0" fontId="119" fillId="0" borderId="77" xfId="0" applyFont="1" applyBorder="1" applyAlignment="1">
      <alignment horizontal="left" vertical="top" wrapText="1"/>
    </xf>
    <xf numFmtId="0" fontId="119" fillId="0" borderId="77" xfId="0" applyFont="1" applyBorder="1" applyAlignment="1">
      <alignment horizontal="center" vertical="center" wrapText="1"/>
    </xf>
    <xf numFmtId="0" fontId="118" fillId="0" borderId="53" xfId="0" applyFont="1" applyBorder="1" applyAlignment="1">
      <alignment horizontal="left" vertical="top" wrapText="1"/>
    </xf>
    <xf numFmtId="0" fontId="118" fillId="0" borderId="77" xfId="0" applyFont="1" applyBorder="1" applyAlignment="1">
      <alignment horizontal="left" vertical="top" wrapText="1"/>
    </xf>
    <xf numFmtId="0" fontId="112" fillId="0" borderId="57" xfId="0" applyFont="1" applyFill="1" applyBorder="1" applyAlignment="1">
      <alignment horizontal="left" vertical="center" wrapText="1"/>
    </xf>
    <xf numFmtId="0" fontId="112" fillId="0" borderId="77" xfId="0" applyFont="1" applyBorder="1" applyAlignment="1">
      <alignment horizontal="left" vertical="top" wrapText="1"/>
    </xf>
    <xf numFmtId="0" fontId="119" fillId="0" borderId="77" xfId="0" applyFont="1" applyFill="1" applyBorder="1" applyAlignment="1">
      <alignment horizontal="left" vertical="center" wrapText="1"/>
    </xf>
    <xf numFmtId="0" fontId="116" fillId="0" borderId="77" xfId="0" applyFont="1" applyFill="1" applyBorder="1" applyAlignment="1">
      <alignment horizontal="left" vertical="center" wrapText="1"/>
    </xf>
    <xf numFmtId="0" fontId="131" fillId="0" borderId="53" xfId="1" applyBorder="1" applyAlignment="1">
      <alignment horizontal="left" vertical="center" wrapText="1"/>
    </xf>
    <xf numFmtId="0" fontId="131" fillId="0" borderId="0" xfId="1" applyAlignment="1">
      <alignment horizontal="left" vertical="center" wrapText="1" indent="1"/>
    </xf>
    <xf numFmtId="0" fontId="122" fillId="0" borderId="77" xfId="0" applyFont="1" applyFill="1" applyBorder="1" applyAlignment="1">
      <alignment horizontal="left" vertical="center" wrapText="1"/>
    </xf>
    <xf numFmtId="0" fontId="125" fillId="0" borderId="77" xfId="0" applyFont="1" applyFill="1" applyBorder="1" applyAlignment="1">
      <alignment horizontal="left" vertical="center" wrapText="1"/>
    </xf>
    <xf numFmtId="0" fontId="119" fillId="0" borderId="77" xfId="0" applyFont="1" applyFill="1" applyBorder="1" applyAlignment="1">
      <alignment horizontal="left" vertical="top" wrapText="1"/>
    </xf>
    <xf numFmtId="0" fontId="119" fillId="0" borderId="37" xfId="0" applyFont="1" applyFill="1" applyBorder="1" applyAlignment="1">
      <alignment horizontal="left" vertical="top" wrapText="1"/>
    </xf>
    <xf numFmtId="0" fontId="45" fillId="0" borderId="85" xfId="0" applyFont="1" applyBorder="1" applyAlignment="1">
      <alignment horizontal="center" vertical="center" wrapText="1"/>
    </xf>
    <xf numFmtId="0" fontId="45" fillId="0" borderId="85" xfId="0" applyFont="1" applyBorder="1" applyAlignment="1">
      <alignment horizontal="justify" vertical="center" wrapText="1"/>
    </xf>
    <xf numFmtId="14" fontId="45" fillId="0" borderId="85" xfId="0" applyNumberFormat="1" applyFont="1" applyBorder="1" applyAlignment="1">
      <alignment horizontal="center" vertical="center" wrapText="1"/>
    </xf>
    <xf numFmtId="0" fontId="45" fillId="0" borderId="91" xfId="0" applyFont="1" applyBorder="1" applyAlignment="1">
      <alignment horizontal="center" vertical="center" wrapText="1"/>
    </xf>
    <xf numFmtId="14" fontId="45" fillId="0" borderId="91" xfId="0" applyNumberFormat="1" applyFont="1" applyBorder="1" applyAlignment="1">
      <alignment horizontal="center" vertical="center" wrapText="1"/>
    </xf>
    <xf numFmtId="0" fontId="45" fillId="0" borderId="48" xfId="0" applyFont="1" applyBorder="1" applyAlignment="1">
      <alignment horizontal="justify" vertical="center" wrapText="1"/>
    </xf>
    <xf numFmtId="0" fontId="0" fillId="0" borderId="0" xfId="0" applyFont="1" applyAlignment="1">
      <alignment horizontal="center"/>
    </xf>
    <xf numFmtId="0" fontId="0" fillId="0" borderId="0" xfId="0" applyFont="1" applyAlignment="1">
      <alignment horizontal="justify"/>
    </xf>
    <xf numFmtId="0" fontId="45" fillId="0" borderId="48" xfId="0" applyFont="1" applyBorder="1" applyAlignment="1">
      <alignment horizontal="justify" vertical="center" wrapText="1"/>
    </xf>
    <xf numFmtId="14" fontId="45" fillId="0" borderId="85" xfId="0" applyNumberFormat="1" applyFont="1" applyBorder="1" applyAlignment="1">
      <alignment horizontal="center" vertical="center" wrapText="1"/>
    </xf>
    <xf numFmtId="0" fontId="0" fillId="0" borderId="0" xfId="0" applyFont="1" applyAlignment="1">
      <alignment horizontal="center"/>
    </xf>
    <xf numFmtId="14" fontId="45" fillId="0" borderId="35" xfId="0" applyNumberFormat="1" applyFont="1" applyBorder="1" applyAlignment="1">
      <alignment horizontal="center" vertical="center" wrapText="1"/>
    </xf>
    <xf numFmtId="14" fontId="22" fillId="0" borderId="0" xfId="0" applyNumberFormat="1" applyFont="1" applyAlignment="1">
      <alignment horizontal="center"/>
    </xf>
    <xf numFmtId="14" fontId="45" fillId="0" borderId="145" xfId="0" applyNumberFormat="1" applyFont="1" applyBorder="1" applyAlignment="1">
      <alignment horizontal="center" vertical="center" wrapText="1"/>
    </xf>
    <xf numFmtId="0" fontId="46" fillId="0" borderId="92" xfId="0" applyFont="1" applyBorder="1" applyAlignment="1">
      <alignment horizontal="justify" vertical="center" wrapText="1"/>
    </xf>
    <xf numFmtId="0" fontId="115" fillId="25" borderId="53" xfId="0" applyFont="1" applyFill="1" applyBorder="1" applyAlignment="1">
      <alignment horizontal="center" vertical="center" wrapText="1"/>
    </xf>
    <xf numFmtId="0" fontId="115" fillId="26" borderId="48" xfId="0" applyFont="1" applyFill="1" applyBorder="1" applyAlignment="1">
      <alignment horizontal="center" vertical="center" wrapText="1"/>
    </xf>
    <xf numFmtId="0" fontId="112" fillId="0" borderId="98" xfId="0" applyFont="1" applyBorder="1" applyAlignment="1">
      <alignment horizontal="justify" vertical="top" wrapText="1"/>
    </xf>
    <xf numFmtId="0" fontId="45" fillId="0" borderId="98" xfId="0" applyFont="1" applyBorder="1" applyAlignment="1">
      <alignment horizontal="justify" vertical="center" wrapText="1"/>
    </xf>
    <xf numFmtId="0" fontId="46" fillId="0" borderId="86" xfId="0" applyFont="1" applyBorder="1" applyAlignment="1">
      <alignment horizontal="justify" vertical="center" wrapText="1"/>
    </xf>
    <xf numFmtId="0" fontId="28" fillId="24" borderId="37" xfId="0" applyFont="1" applyFill="1" applyBorder="1" applyAlignment="1">
      <alignment horizontal="left" vertical="center" wrapText="1"/>
    </xf>
    <xf numFmtId="0" fontId="45" fillId="0" borderId="104" xfId="0" applyFont="1" applyBorder="1" applyAlignment="1">
      <alignment horizontal="left" vertical="center" wrapText="1"/>
    </xf>
    <xf numFmtId="0" fontId="50" fillId="0" borderId="86" xfId="0" applyFont="1" applyBorder="1" applyAlignment="1">
      <alignment horizontal="left" vertical="center" wrapText="1"/>
    </xf>
    <xf numFmtId="0" fontId="10" fillId="4" borderId="0" xfId="0" applyFont="1" applyFill="1" applyBorder="1" applyAlignment="1">
      <alignment horizontal="center" wrapText="1"/>
    </xf>
    <xf numFmtId="0" fontId="6" fillId="0" borderId="0" xfId="0" applyFont="1" applyBorder="1"/>
    <xf numFmtId="0" fontId="9" fillId="5" borderId="13" xfId="0" applyFont="1" applyFill="1" applyBorder="1" applyAlignment="1">
      <alignment horizontal="center" vertical="center" wrapText="1"/>
    </xf>
    <xf numFmtId="0" fontId="6" fillId="0" borderId="14" xfId="0" applyFont="1" applyBorder="1"/>
    <xf numFmtId="164" fontId="9" fillId="5" borderId="13" xfId="0" applyNumberFormat="1" applyFont="1" applyFill="1" applyBorder="1" applyAlignment="1">
      <alignment horizontal="center" vertical="center"/>
    </xf>
    <xf numFmtId="0" fontId="6" fillId="0" borderId="12" xfId="0" applyFont="1" applyBorder="1"/>
    <xf numFmtId="43" fontId="52" fillId="3" borderId="17" xfId="0" applyNumberFormat="1" applyFont="1" applyFill="1" applyBorder="1" applyAlignment="1">
      <alignment horizontal="center"/>
    </xf>
    <xf numFmtId="0" fontId="6" fillId="0" borderId="78" xfId="0" applyFont="1" applyBorder="1"/>
    <xf numFmtId="1" fontId="34" fillId="3" borderId="17" xfId="0" applyNumberFormat="1" applyFont="1" applyFill="1" applyBorder="1" applyAlignment="1">
      <alignment horizontal="center" vertical="center"/>
    </xf>
    <xf numFmtId="0" fontId="6" fillId="0" borderId="17" xfId="0" applyFont="1" applyBorder="1"/>
    <xf numFmtId="41" fontId="67" fillId="3" borderId="11" xfId="0" applyNumberFormat="1" applyFont="1" applyFill="1" applyBorder="1" applyAlignment="1">
      <alignment horizontal="center" vertical="center"/>
    </xf>
    <xf numFmtId="0" fontId="6" fillId="0" borderId="15" xfId="0" applyFont="1" applyBorder="1"/>
    <xf numFmtId="41" fontId="67" fillId="3" borderId="19" xfId="0" applyNumberFormat="1" applyFont="1" applyFill="1" applyBorder="1" applyAlignment="1">
      <alignment horizontal="center" vertical="center"/>
    </xf>
    <xf numFmtId="0" fontId="6" fillId="0" borderId="21" xfId="0" applyFont="1" applyBorder="1"/>
    <xf numFmtId="41" fontId="67" fillId="0" borderId="11" xfId="0" applyNumberFormat="1" applyFont="1" applyBorder="1" applyAlignment="1">
      <alignment horizontal="center" vertical="center"/>
    </xf>
    <xf numFmtId="0" fontId="67" fillId="3" borderId="0" xfId="0" applyFont="1" applyFill="1" applyBorder="1" applyAlignment="1">
      <alignment horizontal="center" vertical="center"/>
    </xf>
    <xf numFmtId="1" fontId="15" fillId="3" borderId="0" xfId="0" applyNumberFormat="1" applyFont="1" applyFill="1" applyBorder="1" applyAlignment="1">
      <alignment horizontal="center" vertical="center"/>
    </xf>
    <xf numFmtId="1" fontId="22" fillId="3" borderId="0" xfId="0" applyNumberFormat="1" applyFont="1" applyFill="1" applyBorder="1" applyAlignment="1">
      <alignment horizontal="center" vertical="center"/>
    </xf>
    <xf numFmtId="1" fontId="16" fillId="0" borderId="13" xfId="0" applyNumberFormat="1" applyFont="1" applyBorder="1" applyAlignment="1">
      <alignment horizontal="center" vertical="center"/>
    </xf>
    <xf numFmtId="1" fontId="16" fillId="0" borderId="88" xfId="0" applyNumberFormat="1" applyFont="1" applyBorder="1" applyAlignment="1">
      <alignment horizontal="center" vertical="center"/>
    </xf>
    <xf numFmtId="0" fontId="6" fillId="0" borderId="24" xfId="0" applyFont="1" applyBorder="1"/>
    <xf numFmtId="1" fontId="16" fillId="0" borderId="84" xfId="0" applyNumberFormat="1" applyFont="1" applyBorder="1" applyAlignment="1">
      <alignment horizontal="center" vertical="center"/>
    </xf>
    <xf numFmtId="0" fontId="6" fillId="0" borderId="33" xfId="0" applyFont="1" applyBorder="1"/>
    <xf numFmtId="41" fontId="67" fillId="0" borderId="6" xfId="0" applyNumberFormat="1" applyFont="1" applyBorder="1" applyAlignment="1">
      <alignment horizontal="center" vertical="center"/>
    </xf>
    <xf numFmtId="0" fontId="6" fillId="0" borderId="8" xfId="0" applyFont="1" applyBorder="1"/>
    <xf numFmtId="1" fontId="20" fillId="7" borderId="3" xfId="0" applyNumberFormat="1" applyFont="1" applyFill="1" applyBorder="1" applyAlignment="1">
      <alignment horizontal="center" vertical="center"/>
    </xf>
    <xf numFmtId="0" fontId="6" fillId="0" borderId="5" xfId="0" applyFont="1" applyBorder="1"/>
    <xf numFmtId="1" fontId="20" fillId="11" borderId="3" xfId="0" applyNumberFormat="1" applyFont="1" applyFill="1" applyBorder="1" applyAlignment="1">
      <alignment horizontal="center" vertical="center" wrapText="1"/>
    </xf>
    <xf numFmtId="1" fontId="20" fillId="5" borderId="3" xfId="0" applyNumberFormat="1" applyFont="1" applyFill="1" applyBorder="1" applyAlignment="1">
      <alignment horizontal="center" vertical="center" wrapText="1"/>
    </xf>
    <xf numFmtId="1" fontId="20" fillId="8" borderId="3" xfId="0" applyNumberFormat="1" applyFont="1" applyFill="1" applyBorder="1" applyAlignment="1">
      <alignment horizontal="center" vertical="center" wrapText="1"/>
    </xf>
    <xf numFmtId="0" fontId="7" fillId="13" borderId="22" xfId="0" applyFont="1" applyFill="1" applyBorder="1" applyAlignment="1">
      <alignment horizontal="center" vertical="center" wrapText="1"/>
    </xf>
    <xf numFmtId="0" fontId="6" fillId="0" borderId="23" xfId="0" applyFont="1" applyBorder="1"/>
    <xf numFmtId="1" fontId="65" fillId="5" borderId="3" xfId="0" applyNumberFormat="1" applyFont="1" applyFill="1" applyBorder="1" applyAlignment="1">
      <alignment horizontal="center" vertical="center"/>
    </xf>
    <xf numFmtId="0" fontId="6" fillId="0" borderId="4" xfId="0" applyFont="1" applyBorder="1"/>
    <xf numFmtId="0" fontId="16" fillId="0" borderId="6" xfId="0" applyFont="1" applyBorder="1" applyAlignment="1">
      <alignment horizontal="center" vertical="center"/>
    </xf>
    <xf numFmtId="0" fontId="6" fillId="0" borderId="7" xfId="0" applyFont="1" applyBorder="1"/>
    <xf numFmtId="1" fontId="55" fillId="0" borderId="11" xfId="0" applyNumberFormat="1" applyFont="1" applyBorder="1" applyAlignment="1">
      <alignment horizontal="center" vertical="center"/>
    </xf>
    <xf numFmtId="1" fontId="15" fillId="9" borderId="19" xfId="0" applyNumberFormat="1" applyFont="1" applyFill="1" applyBorder="1" applyAlignment="1">
      <alignment horizontal="center" vertical="center" wrapText="1"/>
    </xf>
    <xf numFmtId="0" fontId="6" fillId="0" borderId="20" xfId="0" applyFont="1" applyBorder="1"/>
    <xf numFmtId="0" fontId="6" fillId="0" borderId="39" xfId="0" applyFont="1" applyBorder="1"/>
    <xf numFmtId="1" fontId="15" fillId="9" borderId="87" xfId="0" applyNumberFormat="1" applyFont="1" applyFill="1" applyBorder="1" applyAlignment="1">
      <alignment horizontal="center" vertical="center"/>
    </xf>
    <xf numFmtId="0" fontId="35" fillId="3" borderId="9" xfId="0" applyFont="1" applyFill="1" applyBorder="1" applyAlignment="1">
      <alignment horizontal="center" vertical="center" wrapText="1"/>
    </xf>
    <xf numFmtId="0" fontId="6" fillId="0" borderId="10" xfId="0" applyFont="1" applyBorder="1"/>
    <xf numFmtId="39" fontId="133" fillId="0" borderId="147" xfId="0" applyNumberFormat="1" applyFont="1" applyBorder="1" applyAlignment="1">
      <alignment horizontal="center" vertical="center" wrapText="1"/>
    </xf>
    <xf numFmtId="0" fontId="134" fillId="0" borderId="148" xfId="0" applyFont="1" applyBorder="1"/>
    <xf numFmtId="0" fontId="134" fillId="0" borderId="149" xfId="0" applyFont="1" applyBorder="1"/>
    <xf numFmtId="43" fontId="27" fillId="5" borderId="3" xfId="0" applyNumberFormat="1" applyFont="1" applyFill="1" applyBorder="1" applyAlignment="1">
      <alignment horizontal="center" vertical="top" wrapText="1"/>
    </xf>
    <xf numFmtId="0" fontId="7" fillId="13" borderId="16" xfId="0" applyFont="1" applyFill="1" applyBorder="1" applyAlignment="1">
      <alignment horizontal="center" vertical="center" wrapText="1"/>
    </xf>
    <xf numFmtId="0" fontId="6" fillId="0" borderId="18" xfId="0" applyFont="1" applyBorder="1"/>
    <xf numFmtId="1" fontId="16" fillId="0" borderId="87" xfId="0" applyNumberFormat="1" applyFont="1" applyBorder="1" applyAlignment="1">
      <alignment horizontal="center" vertical="center"/>
    </xf>
    <xf numFmtId="0" fontId="40" fillId="3" borderId="16" xfId="0" applyFont="1" applyFill="1" applyBorder="1" applyAlignment="1">
      <alignment horizontal="center" vertical="center" wrapText="1"/>
    </xf>
    <xf numFmtId="1" fontId="15" fillId="3" borderId="0" xfId="0" applyNumberFormat="1" applyFont="1" applyFill="1" applyBorder="1" applyAlignment="1">
      <alignment horizontal="center" vertical="center" wrapText="1"/>
    </xf>
    <xf numFmtId="43" fontId="53" fillId="3" borderId="0" xfId="0" applyNumberFormat="1" applyFont="1" applyFill="1" applyBorder="1" applyAlignment="1">
      <alignment horizontal="center" vertical="center"/>
    </xf>
    <xf numFmtId="0" fontId="26" fillId="5" borderId="3" xfId="0" applyFont="1" applyFill="1" applyBorder="1" applyAlignment="1">
      <alignment horizontal="center" wrapText="1"/>
    </xf>
    <xf numFmtId="1" fontId="34" fillId="7" borderId="11" xfId="0" applyNumberFormat="1" applyFont="1" applyFill="1" applyBorder="1" applyAlignment="1">
      <alignment horizontal="left" vertical="center" wrapText="1"/>
    </xf>
    <xf numFmtId="1" fontId="34" fillId="3" borderId="11" xfId="0" applyNumberFormat="1" applyFont="1" applyFill="1" applyBorder="1" applyAlignment="1">
      <alignment horizontal="left" vertical="center" wrapText="1"/>
    </xf>
    <xf numFmtId="1" fontId="27" fillId="5" borderId="6" xfId="0" applyNumberFormat="1" applyFont="1" applyFill="1" applyBorder="1" applyAlignment="1">
      <alignment horizontal="center" vertical="center" wrapText="1"/>
    </xf>
    <xf numFmtId="0" fontId="16" fillId="3" borderId="0" xfId="0" applyFont="1" applyFill="1" applyBorder="1" applyAlignment="1">
      <alignment horizontal="center" vertical="center"/>
    </xf>
    <xf numFmtId="0" fontId="16" fillId="0" borderId="11" xfId="0" applyFont="1" applyBorder="1" applyAlignment="1">
      <alignment horizontal="center" vertical="center"/>
    </xf>
    <xf numFmtId="0" fontId="16" fillId="3" borderId="11" xfId="0" applyFont="1" applyFill="1" applyBorder="1" applyAlignment="1">
      <alignment horizontal="center" vertical="center"/>
    </xf>
    <xf numFmtId="0" fontId="16" fillId="3" borderId="19" xfId="0" applyFont="1" applyFill="1" applyBorder="1" applyAlignment="1">
      <alignment horizontal="center" vertical="center"/>
    </xf>
    <xf numFmtId="1" fontId="15" fillId="3" borderId="17" xfId="0" applyNumberFormat="1" applyFont="1" applyFill="1" applyBorder="1" applyAlignment="1">
      <alignment horizontal="center" vertical="center"/>
    </xf>
    <xf numFmtId="37" fontId="75" fillId="5" borderId="3" xfId="0" applyNumberFormat="1" applyFont="1" applyFill="1" applyBorder="1" applyAlignment="1">
      <alignment horizontal="center" vertical="center"/>
    </xf>
    <xf numFmtId="0" fontId="16" fillId="3" borderId="11" xfId="0" applyFont="1" applyFill="1" applyBorder="1" applyAlignment="1">
      <alignment horizontal="left" vertical="center"/>
    </xf>
    <xf numFmtId="1" fontId="76" fillId="3" borderId="6" xfId="0" applyNumberFormat="1" applyFont="1" applyFill="1" applyBorder="1" applyAlignment="1">
      <alignment horizontal="center" vertical="center"/>
    </xf>
    <xf numFmtId="0" fontId="6" fillId="0" borderId="64" xfId="0" applyFont="1" applyBorder="1"/>
    <xf numFmtId="0" fontId="16" fillId="3" borderId="19" xfId="0" applyFont="1" applyFill="1" applyBorder="1" applyAlignment="1">
      <alignment horizontal="left" vertical="center"/>
    </xf>
    <xf numFmtId="1" fontId="34" fillId="8" borderId="11" xfId="0" applyNumberFormat="1" applyFont="1" applyFill="1" applyBorder="1" applyAlignment="1">
      <alignment horizontal="left" vertical="center" wrapText="1"/>
    </xf>
    <xf numFmtId="1" fontId="27" fillId="5" borderId="11" xfId="0" applyNumberFormat="1" applyFont="1" applyFill="1" applyBorder="1" applyAlignment="1">
      <alignment horizontal="center" vertical="center" wrapText="1"/>
    </xf>
    <xf numFmtId="1" fontId="34" fillId="11" borderId="11" xfId="0" applyNumberFormat="1" applyFont="1" applyFill="1" applyBorder="1" applyAlignment="1">
      <alignment horizontal="left" vertical="center" wrapText="1"/>
    </xf>
    <xf numFmtId="0" fontId="27" fillId="5" borderId="6" xfId="0" applyFont="1" applyFill="1" applyBorder="1" applyAlignment="1">
      <alignment horizontal="center" vertical="center" wrapText="1"/>
    </xf>
    <xf numFmtId="1" fontId="34" fillId="3" borderId="19" xfId="0" applyNumberFormat="1" applyFont="1" applyFill="1" applyBorder="1" applyAlignment="1">
      <alignment horizontal="left" vertical="center" wrapText="1"/>
    </xf>
    <xf numFmtId="1" fontId="15" fillId="5" borderId="22" xfId="0" applyNumberFormat="1" applyFont="1" applyFill="1" applyBorder="1" applyAlignment="1">
      <alignment horizontal="center" vertical="center" wrapText="1"/>
    </xf>
    <xf numFmtId="1" fontId="22" fillId="0" borderId="31" xfId="0" applyNumberFormat="1" applyFont="1" applyBorder="1" applyAlignment="1">
      <alignment horizontal="center" vertical="center"/>
    </xf>
    <xf numFmtId="1" fontId="16" fillId="0" borderId="11" xfId="0" applyNumberFormat="1" applyFont="1" applyBorder="1" applyAlignment="1">
      <alignment horizontal="center" vertical="center"/>
    </xf>
    <xf numFmtId="1" fontId="22" fillId="0" borderId="11" xfId="0" applyNumberFormat="1" applyFont="1" applyBorder="1" applyAlignment="1">
      <alignment horizontal="center" vertical="center"/>
    </xf>
    <xf numFmtId="1" fontId="16" fillId="0" borderId="31" xfId="0" applyNumberFormat="1" applyFont="1" applyBorder="1" applyAlignment="1">
      <alignment horizontal="center" vertical="center"/>
    </xf>
    <xf numFmtId="0" fontId="6" fillId="0" borderId="32" xfId="0" applyFont="1" applyBorder="1"/>
    <xf numFmtId="0" fontId="14" fillId="6" borderId="22" xfId="0" applyFont="1" applyFill="1" applyBorder="1" applyAlignment="1">
      <alignment horizontal="center" vertical="center" wrapText="1"/>
    </xf>
    <xf numFmtId="1" fontId="20" fillId="5" borderId="22" xfId="0" applyNumberFormat="1" applyFont="1" applyFill="1" applyBorder="1" applyAlignment="1">
      <alignment horizontal="center" wrapText="1"/>
    </xf>
    <xf numFmtId="0" fontId="6" fillId="0" borderId="23" xfId="0" applyFont="1" applyBorder="1" applyAlignment="1">
      <alignment horizontal="justify" vertical="top"/>
    </xf>
    <xf numFmtId="0" fontId="6" fillId="0" borderId="23" xfId="0" applyFont="1" applyBorder="1" applyAlignment="1">
      <alignment horizontal="justify"/>
    </xf>
    <xf numFmtId="0" fontId="15" fillId="5" borderId="6" xfId="0" applyFont="1" applyFill="1" applyBorder="1" applyAlignment="1">
      <alignment horizontal="center" vertical="center" wrapText="1"/>
    </xf>
    <xf numFmtId="0" fontId="6" fillId="0" borderId="8" xfId="0" applyFont="1" applyBorder="1" applyAlignment="1">
      <alignment horizontal="justify"/>
    </xf>
    <xf numFmtId="1" fontId="15" fillId="5" borderId="22" xfId="0" applyNumberFormat="1" applyFont="1" applyFill="1" applyBorder="1" applyAlignment="1">
      <alignment horizontal="center" vertical="center"/>
    </xf>
    <xf numFmtId="1" fontId="16" fillId="0" borderId="6" xfId="0" applyNumberFormat="1" applyFont="1" applyBorder="1" applyAlignment="1">
      <alignment horizontal="center" vertical="center"/>
    </xf>
    <xf numFmtId="0" fontId="5" fillId="0" borderId="6" xfId="0" applyFont="1" applyBorder="1" applyAlignment="1">
      <alignment horizontal="center" vertical="center"/>
    </xf>
    <xf numFmtId="0" fontId="8" fillId="0" borderId="11" xfId="0" applyFont="1" applyBorder="1" applyAlignment="1">
      <alignment horizontal="justify" vertical="center" wrapText="1"/>
    </xf>
    <xf numFmtId="0" fontId="8" fillId="0" borderId="19" xfId="0" applyFont="1" applyBorder="1" applyAlignment="1">
      <alignment horizontal="justify" vertical="center" wrapText="1"/>
    </xf>
    <xf numFmtId="0" fontId="8" fillId="3" borderId="6" xfId="0" applyFont="1" applyFill="1" applyBorder="1" applyAlignment="1">
      <alignment horizontal="justify" vertical="center" wrapText="1"/>
    </xf>
    <xf numFmtId="0" fontId="7" fillId="0" borderId="3" xfId="0" applyFont="1" applyBorder="1" applyAlignment="1">
      <alignment horizontal="center" vertical="center" wrapText="1"/>
    </xf>
    <xf numFmtId="0" fontId="6" fillId="0" borderId="4" xfId="0" applyFont="1" applyBorder="1" applyAlignment="1">
      <alignment horizontal="justify"/>
    </xf>
    <xf numFmtId="0" fontId="6" fillId="0" borderId="4" xfId="0" applyFont="1" applyBorder="1" applyAlignment="1">
      <alignment horizontal="justify" vertical="top"/>
    </xf>
    <xf numFmtId="0" fontId="6" fillId="0" borderId="5" xfId="0" applyFont="1" applyBorder="1" applyAlignment="1">
      <alignment horizontal="justify"/>
    </xf>
    <xf numFmtId="0" fontId="6" fillId="0" borderId="9" xfId="0" applyFont="1" applyBorder="1"/>
    <xf numFmtId="0" fontId="0" fillId="0" borderId="0" xfId="0" applyFont="1" applyAlignment="1">
      <alignment horizontal="justify"/>
    </xf>
    <xf numFmtId="0" fontId="0" fillId="0" borderId="0" xfId="0" applyFont="1" applyAlignment="1"/>
    <xf numFmtId="0" fontId="0" fillId="0" borderId="0" xfId="0" applyFont="1" applyAlignment="1">
      <alignment horizontal="justify" vertical="top"/>
    </xf>
    <xf numFmtId="0" fontId="6" fillId="0" borderId="10" xfId="0" applyFont="1" applyBorder="1" applyAlignment="1">
      <alignment horizontal="justify"/>
    </xf>
    <xf numFmtId="0" fontId="6" fillId="0" borderId="16" xfId="0" applyFont="1" applyBorder="1"/>
    <xf numFmtId="0" fontId="6" fillId="0" borderId="17" xfId="0" applyFont="1" applyBorder="1" applyAlignment="1">
      <alignment horizontal="justify"/>
    </xf>
    <xf numFmtId="0" fontId="6" fillId="0" borderId="17" xfId="0" applyFont="1" applyBorder="1" applyAlignment="1">
      <alignment horizontal="justify" vertical="top"/>
    </xf>
    <xf numFmtId="0" fontId="6" fillId="0" borderId="18" xfId="0" applyFont="1" applyBorder="1" applyAlignment="1">
      <alignment horizontal="justify"/>
    </xf>
    <xf numFmtId="0" fontId="5" fillId="3" borderId="3" xfId="0" applyFont="1" applyFill="1" applyBorder="1" applyAlignment="1">
      <alignment horizontal="center" vertical="center"/>
    </xf>
    <xf numFmtId="0" fontId="41" fillId="11" borderId="22" xfId="0" applyFont="1" applyFill="1" applyBorder="1" applyAlignment="1">
      <alignment horizontal="center" vertical="center" wrapText="1"/>
    </xf>
    <xf numFmtId="0" fontId="6" fillId="0" borderId="23" xfId="0" applyFont="1" applyBorder="1" applyAlignment="1">
      <alignment horizontal="center"/>
    </xf>
    <xf numFmtId="0" fontId="6" fillId="0" borderId="24" xfId="0" applyFont="1" applyBorder="1" applyAlignment="1">
      <alignment horizontal="center"/>
    </xf>
    <xf numFmtId="0" fontId="14" fillId="2" borderId="22" xfId="0" applyFont="1" applyFill="1" applyBorder="1" applyAlignment="1">
      <alignment horizontal="center" vertical="center" wrapText="1"/>
    </xf>
    <xf numFmtId="0" fontId="31" fillId="3" borderId="38" xfId="0" applyFont="1" applyFill="1" applyBorder="1" applyAlignment="1">
      <alignment horizontal="center" vertical="center" wrapText="1"/>
    </xf>
    <xf numFmtId="0" fontId="6" fillId="0" borderId="41" xfId="0" applyFont="1" applyBorder="1"/>
    <xf numFmtId="0" fontId="43" fillId="0" borderId="52" xfId="0" applyFont="1" applyBorder="1" applyAlignment="1">
      <alignment horizontal="center" vertical="center" wrapText="1"/>
    </xf>
    <xf numFmtId="0" fontId="43" fillId="0" borderId="55" xfId="0" applyFont="1" applyBorder="1" applyAlignment="1">
      <alignment horizontal="center" vertical="center" wrapText="1"/>
    </xf>
    <xf numFmtId="0" fontId="45" fillId="0" borderId="48" xfId="0" applyFont="1" applyBorder="1" applyAlignment="1">
      <alignment horizontal="center" vertical="center" wrapText="1"/>
    </xf>
    <xf numFmtId="0" fontId="45" fillId="0" borderId="56" xfId="0" applyFont="1" applyBorder="1" applyAlignment="1">
      <alignment horizontal="center" vertical="center" wrapText="1"/>
    </xf>
    <xf numFmtId="166" fontId="45" fillId="0" borderId="48" xfId="0" applyNumberFormat="1" applyFont="1" applyBorder="1" applyAlignment="1">
      <alignment horizontal="center" vertical="center" wrapText="1"/>
    </xf>
    <xf numFmtId="166" fontId="45" fillId="0" borderId="56" xfId="0" applyNumberFormat="1" applyFont="1" applyBorder="1" applyAlignment="1">
      <alignment horizontal="center" vertical="center" wrapText="1"/>
    </xf>
    <xf numFmtId="0" fontId="28" fillId="0" borderId="48" xfId="0" applyFont="1" applyBorder="1" applyAlignment="1">
      <alignment horizontal="justify" vertical="center" wrapText="1"/>
    </xf>
    <xf numFmtId="0" fontId="28" fillId="0" borderId="56" xfId="0" applyFont="1" applyBorder="1" applyAlignment="1">
      <alignment horizontal="justify" vertical="center" wrapText="1"/>
    </xf>
    <xf numFmtId="0" fontId="42" fillId="10" borderId="4" xfId="0" applyFont="1" applyFill="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41" fillId="6" borderId="22" xfId="0" applyFont="1" applyFill="1" applyBorder="1" applyAlignment="1">
      <alignment horizontal="center" vertical="center" wrapText="1"/>
    </xf>
    <xf numFmtId="0" fontId="45" fillId="0" borderId="48" xfId="0" applyFont="1" applyBorder="1" applyAlignment="1">
      <alignment horizontal="justify" vertical="center" wrapText="1"/>
    </xf>
    <xf numFmtId="0" fontId="45" fillId="0" borderId="56" xfId="0" applyFont="1" applyBorder="1" applyAlignment="1">
      <alignment horizontal="justify" vertical="center" wrapText="1"/>
    </xf>
    <xf numFmtId="0" fontId="43" fillId="0" borderId="83" xfId="0" applyFont="1" applyBorder="1" applyAlignment="1">
      <alignment horizontal="center" vertical="center" wrapText="1"/>
    </xf>
    <xf numFmtId="0" fontId="43" fillId="0" borderId="90" xfId="0" applyFont="1" applyBorder="1" applyAlignment="1">
      <alignment horizontal="center" vertical="center" wrapText="1"/>
    </xf>
    <xf numFmtId="0" fontId="45" fillId="0" borderId="85" xfId="0" applyFont="1" applyBorder="1" applyAlignment="1">
      <alignment horizontal="center" vertical="center" wrapText="1"/>
    </xf>
    <xf numFmtId="0" fontId="45" fillId="0" borderId="91" xfId="0" applyFont="1" applyBorder="1" applyAlignment="1">
      <alignment horizontal="center" vertical="center" wrapText="1"/>
    </xf>
    <xf numFmtId="14" fontId="45" fillId="0" borderId="85" xfId="0" applyNumberFormat="1" applyFont="1" applyBorder="1" applyAlignment="1">
      <alignment horizontal="center" vertical="center" wrapText="1"/>
    </xf>
    <xf numFmtId="14" fontId="45" fillId="0" borderId="91" xfId="0" applyNumberFormat="1" applyFont="1" applyBorder="1" applyAlignment="1">
      <alignment horizontal="center" vertical="center" wrapText="1"/>
    </xf>
    <xf numFmtId="0" fontId="45" fillId="0" borderId="85" xfId="0" applyFont="1" applyBorder="1" applyAlignment="1">
      <alignment horizontal="justify" vertical="center" wrapText="1"/>
    </xf>
    <xf numFmtId="0" fontId="45" fillId="0" borderId="91" xfId="0" applyFont="1" applyBorder="1" applyAlignment="1">
      <alignment horizontal="justify" vertical="center" wrapText="1"/>
    </xf>
    <xf numFmtId="0" fontId="112" fillId="0" borderId="48" xfId="0" applyFont="1" applyBorder="1" applyAlignment="1">
      <alignment horizontal="justify" vertical="center" wrapText="1"/>
    </xf>
    <xf numFmtId="0" fontId="45" fillId="0" borderId="44" xfId="0" applyFont="1" applyBorder="1" applyAlignment="1">
      <alignment horizontal="center" vertical="center" wrapText="1"/>
    </xf>
    <xf numFmtId="0" fontId="45" fillId="0" borderId="44" xfId="0" applyFont="1" applyBorder="1" applyAlignment="1">
      <alignment horizontal="justify" vertical="center" wrapText="1"/>
    </xf>
    <xf numFmtId="0" fontId="43" fillId="0" borderId="89" xfId="0" applyFont="1" applyBorder="1" applyAlignment="1">
      <alignment horizontal="center" vertical="center" wrapText="1"/>
    </xf>
    <xf numFmtId="14" fontId="45" fillId="0" borderId="44" xfId="0" applyNumberFormat="1" applyFont="1" applyBorder="1" applyAlignment="1">
      <alignment horizontal="center" vertical="center" wrapText="1"/>
    </xf>
    <xf numFmtId="0" fontId="45" fillId="0" borderId="85" xfId="0" applyFont="1" applyBorder="1" applyAlignment="1">
      <alignment horizontal="justify" vertical="top" wrapText="1"/>
    </xf>
    <xf numFmtId="0" fontId="45" fillId="0" borderId="44" xfId="0" applyFont="1" applyBorder="1" applyAlignment="1">
      <alignment horizontal="justify" vertical="top" wrapText="1"/>
    </xf>
    <xf numFmtId="1" fontId="20" fillId="5" borderId="9" xfId="0" applyNumberFormat="1" applyFont="1" applyFill="1" applyBorder="1" applyAlignment="1">
      <alignment horizontal="center" wrapText="1"/>
    </xf>
    <xf numFmtId="0" fontId="6" fillId="0" borderId="0" xfId="0" applyFont="1" applyBorder="1" applyAlignment="1">
      <alignment horizontal="justify"/>
    </xf>
    <xf numFmtId="0" fontId="8" fillId="3" borderId="6" xfId="0" applyFont="1" applyFill="1" applyBorder="1" applyAlignment="1">
      <alignment horizontal="left" vertical="center" wrapText="1"/>
    </xf>
    <xf numFmtId="1" fontId="15" fillId="5" borderId="3" xfId="0" applyNumberFormat="1" applyFont="1" applyFill="1" applyBorder="1" applyAlignment="1">
      <alignment horizontal="center" vertical="center" wrapText="1"/>
    </xf>
    <xf numFmtId="0" fontId="31" fillId="3" borderId="38" xfId="0" applyFont="1" applyFill="1" applyBorder="1" applyAlignment="1">
      <alignment horizontal="center" vertical="center"/>
    </xf>
    <xf numFmtId="0" fontId="6" fillId="0" borderId="71" xfId="0" applyFont="1" applyBorder="1"/>
    <xf numFmtId="0" fontId="45" fillId="0" borderId="97" xfId="0" applyFont="1" applyBorder="1" applyAlignment="1">
      <alignment horizontal="center" vertical="center" wrapText="1"/>
    </xf>
    <xf numFmtId="0" fontId="45" fillId="0" borderId="97" xfId="0" applyFont="1" applyBorder="1" applyAlignment="1">
      <alignment horizontal="justify" vertical="center" wrapText="1"/>
    </xf>
    <xf numFmtId="0" fontId="43" fillId="3" borderId="48" xfId="0" applyFont="1" applyFill="1" applyBorder="1" applyAlignment="1">
      <alignment horizontal="center" vertical="center" wrapText="1"/>
    </xf>
    <xf numFmtId="0" fontId="43" fillId="3" borderId="97" xfId="0" applyFont="1" applyFill="1" applyBorder="1" applyAlignment="1">
      <alignment horizontal="center" vertical="center" wrapText="1"/>
    </xf>
    <xf numFmtId="14" fontId="45" fillId="0" borderId="48" xfId="0" applyNumberFormat="1" applyFont="1" applyBorder="1" applyAlignment="1">
      <alignment horizontal="center" vertical="center" wrapText="1"/>
    </xf>
    <xf numFmtId="14" fontId="45" fillId="0" borderId="97" xfId="0" applyNumberFormat="1" applyFont="1" applyBorder="1" applyAlignment="1">
      <alignment horizontal="center" vertical="center" wrapText="1"/>
    </xf>
    <xf numFmtId="0" fontId="55" fillId="6" borderId="22" xfId="0" applyFont="1" applyFill="1" applyBorder="1" applyAlignment="1">
      <alignment horizontal="center" vertical="center" wrapText="1"/>
    </xf>
    <xf numFmtId="0" fontId="42" fillId="10" borderId="4" xfId="0" applyFont="1" applyFill="1" applyBorder="1" applyAlignment="1">
      <alignment horizontal="justify" vertical="center" wrapText="1"/>
    </xf>
    <xf numFmtId="0" fontId="41" fillId="11" borderId="22" xfId="0" applyFont="1" applyFill="1" applyBorder="1" applyAlignment="1">
      <alignment horizontal="justify" vertical="center" wrapText="1"/>
    </xf>
    <xf numFmtId="0" fontId="6" fillId="0" borderId="24" xfId="0" applyFont="1" applyBorder="1" applyAlignment="1">
      <alignment horizontal="justify"/>
    </xf>
    <xf numFmtId="0" fontId="8" fillId="0" borderId="11" xfId="0" applyFont="1" applyBorder="1" applyAlignment="1">
      <alignment horizontal="left" vertical="center" wrapText="1"/>
    </xf>
    <xf numFmtId="0" fontId="6" fillId="0" borderId="15" xfId="0" applyFont="1" applyBorder="1" applyAlignment="1">
      <alignment horizontal="justify"/>
    </xf>
    <xf numFmtId="0" fontId="8" fillId="0" borderId="19" xfId="0" applyFont="1" applyBorder="1" applyAlignment="1">
      <alignment horizontal="left" vertical="center" wrapText="1"/>
    </xf>
    <xf numFmtId="0" fontId="6" fillId="0" borderId="21" xfId="0" applyFont="1" applyBorder="1" applyAlignment="1">
      <alignment horizontal="justify"/>
    </xf>
    <xf numFmtId="0" fontId="6" fillId="0" borderId="4" xfId="0" applyFont="1" applyBorder="1" applyAlignment="1">
      <alignment horizontal="center"/>
    </xf>
    <xf numFmtId="0" fontId="0" fillId="0" borderId="0" xfId="0" applyFont="1" applyAlignment="1">
      <alignment horizontal="center"/>
    </xf>
    <xf numFmtId="0" fontId="6" fillId="0" borderId="17" xfId="0" applyFont="1" applyBorder="1" applyAlignment="1">
      <alignment horizontal="center"/>
    </xf>
    <xf numFmtId="0" fontId="6" fillId="0" borderId="0" xfId="0" applyFont="1" applyBorder="1" applyAlignment="1">
      <alignment horizontal="center"/>
    </xf>
    <xf numFmtId="0" fontId="6" fillId="0" borderId="5" xfId="0" applyFont="1" applyBorder="1" applyAlignment="1">
      <alignment horizontal="center"/>
    </xf>
    <xf numFmtId="0" fontId="45" fillId="0" borderId="35" xfId="0" applyFont="1" applyBorder="1" applyAlignment="1">
      <alignment horizontal="center" vertical="center" wrapText="1"/>
    </xf>
    <xf numFmtId="0" fontId="43" fillId="0" borderId="58" xfId="0" applyFont="1" applyBorder="1" applyAlignment="1">
      <alignment horizontal="center" vertical="center" wrapText="1"/>
    </xf>
    <xf numFmtId="0" fontId="43" fillId="0" borderId="35" xfId="0" applyFont="1" applyBorder="1" applyAlignment="1">
      <alignment horizontal="center" vertical="center" wrapText="1"/>
    </xf>
    <xf numFmtId="14" fontId="45" fillId="0" borderId="35" xfId="0" applyNumberFormat="1" applyFont="1" applyBorder="1" applyAlignment="1">
      <alignment horizontal="center" vertical="center" wrapText="1"/>
    </xf>
    <xf numFmtId="0" fontId="112" fillId="0" borderId="48" xfId="0" applyFont="1" applyBorder="1" applyAlignment="1">
      <alignment horizontal="center" vertical="center" wrapText="1"/>
    </xf>
    <xf numFmtId="0" fontId="45" fillId="0" borderId="102" xfId="0" applyFont="1" applyBorder="1" applyAlignment="1">
      <alignment horizontal="center" vertical="center" wrapText="1"/>
    </xf>
    <xf numFmtId="14" fontId="45" fillId="0" borderId="102" xfId="0" applyNumberFormat="1" applyFont="1" applyBorder="1" applyAlignment="1">
      <alignment horizontal="center" vertical="center" wrapText="1"/>
    </xf>
    <xf numFmtId="0" fontId="45" fillId="0" borderId="102" xfId="0" applyFont="1" applyBorder="1" applyAlignment="1">
      <alignment horizontal="justify" vertical="center" wrapText="1"/>
    </xf>
    <xf numFmtId="0" fontId="45" fillId="0" borderId="35" xfId="0" applyFont="1" applyBorder="1" applyAlignment="1">
      <alignment horizontal="justify" vertical="center" wrapText="1"/>
    </xf>
    <xf numFmtId="0" fontId="45" fillId="0" borderId="58" xfId="0" applyFont="1" applyBorder="1" applyAlignment="1">
      <alignment horizontal="center" vertical="center" wrapText="1"/>
    </xf>
    <xf numFmtId="0" fontId="43" fillId="0" borderId="115" xfId="0" applyFont="1" applyBorder="1" applyAlignment="1">
      <alignment horizontal="center" vertical="center" wrapText="1"/>
    </xf>
    <xf numFmtId="0" fontId="43" fillId="0" borderId="54" xfId="0" applyFont="1" applyBorder="1" applyAlignment="1">
      <alignment horizontal="center" vertical="center" wrapText="1"/>
    </xf>
    <xf numFmtId="14" fontId="45" fillId="0" borderId="58" xfId="0" applyNumberFormat="1" applyFont="1" applyBorder="1" applyAlignment="1">
      <alignment horizontal="center" vertical="center" wrapText="1"/>
    </xf>
    <xf numFmtId="0" fontId="45" fillId="0" borderId="58" xfId="0" applyFont="1" applyBorder="1" applyAlignment="1">
      <alignment horizontal="justify" vertical="center" wrapText="1"/>
    </xf>
    <xf numFmtId="1" fontId="20" fillId="5" borderId="9" xfId="0" applyNumberFormat="1" applyFont="1" applyFill="1" applyBorder="1" applyAlignment="1">
      <alignment horizontal="center" vertical="center" wrapText="1"/>
    </xf>
    <xf numFmtId="0" fontId="6" fillId="0" borderId="0" xfId="0" applyFont="1" applyBorder="1" applyAlignment="1">
      <alignment horizontal="justify" vertical="center"/>
    </xf>
    <xf numFmtId="0" fontId="6" fillId="0" borderId="0" xfId="0" applyFont="1" applyBorder="1" applyAlignment="1">
      <alignment vertical="center"/>
    </xf>
    <xf numFmtId="0" fontId="41" fillId="11" borderId="22" xfId="0" applyFont="1" applyFill="1" applyBorder="1" applyAlignment="1">
      <alignment horizontal="left" vertical="center" wrapText="1"/>
    </xf>
    <xf numFmtId="0" fontId="41" fillId="6" borderId="22" xfId="0" applyFont="1" applyFill="1" applyBorder="1" applyAlignment="1">
      <alignment horizontal="left" vertical="center" wrapText="1"/>
    </xf>
    <xf numFmtId="0" fontId="83" fillId="0" borderId="3" xfId="0" applyFont="1" applyBorder="1" applyAlignment="1">
      <alignment horizontal="center" vertical="center" wrapText="1"/>
    </xf>
    <xf numFmtId="0" fontId="15" fillId="5" borderId="6" xfId="0" applyFont="1" applyFill="1" applyBorder="1" applyAlignment="1">
      <alignment horizontal="center" vertical="center"/>
    </xf>
    <xf numFmtId="0" fontId="41" fillId="2" borderId="22" xfId="0" applyFont="1" applyFill="1" applyBorder="1" applyAlignment="1">
      <alignment horizontal="center" vertical="center" wrapText="1"/>
    </xf>
    <xf numFmtId="0" fontId="53" fillId="11" borderId="22" xfId="0" applyFont="1" applyFill="1" applyBorder="1" applyAlignment="1">
      <alignment horizontal="center" vertical="center" wrapText="1"/>
    </xf>
    <xf numFmtId="0" fontId="41" fillId="10" borderId="4" xfId="0" applyFont="1" applyFill="1" applyBorder="1" applyAlignment="1">
      <alignment horizontal="center" vertical="center" wrapText="1"/>
    </xf>
    <xf numFmtId="0" fontId="42" fillId="10" borderId="4" xfId="0" applyFont="1" applyFill="1" applyBorder="1" applyAlignment="1">
      <alignment horizontal="center" vertical="top" wrapText="1"/>
    </xf>
    <xf numFmtId="0" fontId="28" fillId="0" borderId="85" xfId="0" applyFont="1" applyBorder="1" applyAlignment="1">
      <alignment horizontal="justify" vertical="center" wrapText="1"/>
    </xf>
    <xf numFmtId="0" fontId="28" fillId="0" borderId="91" xfId="0" applyFont="1" applyBorder="1" applyAlignment="1">
      <alignment horizontal="justify" vertical="center" wrapText="1"/>
    </xf>
    <xf numFmtId="0" fontId="45" fillId="0" borderId="91" xfId="0" applyFont="1" applyBorder="1" applyAlignment="1">
      <alignment horizontal="justify" vertical="top" wrapText="1"/>
    </xf>
    <xf numFmtId="0" fontId="6" fillId="0" borderId="5" xfId="0" applyFont="1" applyBorder="1" applyAlignment="1">
      <alignment horizontal="justify" vertical="top"/>
    </xf>
    <xf numFmtId="0" fontId="6" fillId="0" borderId="10" xfId="0" applyFont="1" applyBorder="1" applyAlignment="1">
      <alignment horizontal="justify" vertical="top"/>
    </xf>
    <xf numFmtId="0" fontId="6" fillId="0" borderId="18" xfId="0" applyFont="1" applyBorder="1" applyAlignment="1">
      <alignment horizontal="justify" vertical="top"/>
    </xf>
    <xf numFmtId="0" fontId="6" fillId="0" borderId="0" xfId="0" applyFont="1" applyBorder="1" applyAlignment="1">
      <alignment horizontal="justify" vertical="top"/>
    </xf>
    <xf numFmtId="0" fontId="6" fillId="0" borderId="33" xfId="0" applyFont="1" applyBorder="1" applyAlignment="1">
      <alignment horizontal="justify"/>
    </xf>
    <xf numFmtId="0" fontId="6" fillId="0" borderId="23" xfId="0" applyFont="1" applyBorder="1" applyAlignment="1">
      <alignment horizontal="justify" vertical="center"/>
    </xf>
    <xf numFmtId="0" fontId="6" fillId="0" borderId="23" xfId="0" applyFont="1" applyBorder="1" applyAlignment="1">
      <alignment horizontal="center" vertical="center"/>
    </xf>
    <xf numFmtId="0" fontId="6" fillId="0" borderId="24" xfId="0" applyFont="1" applyBorder="1" applyAlignment="1">
      <alignment horizontal="justify" vertical="center"/>
    </xf>
    <xf numFmtId="0" fontId="28" fillId="0" borderId="44" xfId="0" applyFont="1" applyBorder="1" applyAlignment="1">
      <alignment horizontal="justify" vertical="center" wrapText="1"/>
    </xf>
    <xf numFmtId="14" fontId="45" fillId="0" borderId="56" xfId="0" applyNumberFormat="1" applyFont="1" applyBorder="1" applyAlignment="1">
      <alignment horizontal="center" vertical="center" wrapText="1"/>
    </xf>
    <xf numFmtId="0" fontId="45" fillId="0" borderId="48" xfId="0" applyFont="1" applyBorder="1" applyAlignment="1">
      <alignment horizontal="justify" vertical="top" wrapText="1"/>
    </xf>
    <xf numFmtId="0" fontId="43" fillId="6" borderId="22" xfId="0" applyFont="1" applyFill="1" applyBorder="1" applyAlignment="1">
      <alignment horizontal="center" vertical="center" wrapText="1"/>
    </xf>
    <xf numFmtId="0" fontId="41" fillId="6" borderId="22" xfId="0" applyFont="1" applyFill="1" applyBorder="1" applyAlignment="1">
      <alignment horizontal="justify" vertical="center" wrapText="1"/>
    </xf>
    <xf numFmtId="0" fontId="43" fillId="2" borderId="22" xfId="0" applyFont="1" applyFill="1" applyBorder="1" applyAlignment="1">
      <alignment horizontal="center" vertical="center" wrapText="1"/>
    </xf>
    <xf numFmtId="0" fontId="11" fillId="3" borderId="3" xfId="0" applyFont="1" applyFill="1" applyBorder="1" applyAlignment="1">
      <alignment horizontal="center" vertical="center"/>
    </xf>
    <xf numFmtId="0" fontId="8" fillId="0" borderId="11" xfId="0" applyFont="1" applyBorder="1" applyAlignment="1">
      <alignment horizontal="center" vertical="center" wrapText="1"/>
    </xf>
    <xf numFmtId="0" fontId="8" fillId="0" borderId="19" xfId="0" applyFont="1" applyBorder="1" applyAlignment="1">
      <alignment horizontal="center" vertical="center" wrapText="1"/>
    </xf>
    <xf numFmtId="0" fontId="8" fillId="3" borderId="6" xfId="0" applyFont="1" applyFill="1" applyBorder="1" applyAlignment="1">
      <alignment horizontal="center" vertical="center" wrapText="1"/>
    </xf>
    <xf numFmtId="0" fontId="6" fillId="0" borderId="44" xfId="0" applyFont="1" applyBorder="1"/>
    <xf numFmtId="0" fontId="6" fillId="0" borderId="140" xfId="0" applyFont="1" applyBorder="1"/>
    <xf numFmtId="0" fontId="6" fillId="0" borderId="44" xfId="0" applyFont="1" applyBorder="1" applyAlignment="1">
      <alignment horizontal="justify"/>
    </xf>
    <xf numFmtId="0" fontId="6" fillId="0" borderId="140" xfId="0" applyFont="1" applyBorder="1" applyAlignment="1">
      <alignment horizontal="justify"/>
    </xf>
    <xf numFmtId="0" fontId="45" fillId="0" borderId="136" xfId="0" applyFont="1" applyBorder="1" applyAlignment="1">
      <alignment horizontal="justify" vertical="center" wrapText="1"/>
    </xf>
    <xf numFmtId="0" fontId="45" fillId="0" borderId="136" xfId="0" applyFont="1" applyBorder="1" applyAlignment="1">
      <alignment horizontal="center" vertical="center" wrapText="1"/>
    </xf>
    <xf numFmtId="14" fontId="45" fillId="0" borderId="136" xfId="0" applyNumberFormat="1" applyFont="1" applyBorder="1" applyAlignment="1">
      <alignment horizontal="center" vertical="center" wrapText="1"/>
    </xf>
    <xf numFmtId="0" fontId="43" fillId="0" borderId="135" xfId="0" applyFont="1" applyBorder="1" applyAlignment="1">
      <alignment horizontal="center" vertical="center" wrapText="1"/>
    </xf>
    <xf numFmtId="0" fontId="6" fillId="0" borderId="138" xfId="0" applyFont="1" applyBorder="1"/>
    <xf numFmtId="0" fontId="6" fillId="0" borderId="139" xfId="0" applyFont="1" applyBorder="1"/>
    <xf numFmtId="0" fontId="12" fillId="21" borderId="5" xfId="0" applyFont="1" applyFill="1" applyBorder="1" applyAlignment="1">
      <alignment horizontal="center" vertical="center" wrapText="1"/>
    </xf>
    <xf numFmtId="0" fontId="45" fillId="0" borderId="136" xfId="0" applyFont="1" applyBorder="1" applyAlignment="1">
      <alignment vertical="center" wrapText="1"/>
    </xf>
    <xf numFmtId="0" fontId="43" fillId="0" borderId="138" xfId="0" applyFont="1" applyBorder="1" applyAlignment="1">
      <alignment horizontal="center" vertical="center" wrapText="1"/>
    </xf>
    <xf numFmtId="0" fontId="8" fillId="0" borderId="13" xfId="0" applyFont="1" applyBorder="1" applyAlignment="1">
      <alignment horizontal="left" vertical="center" wrapText="1"/>
    </xf>
    <xf numFmtId="0" fontId="8" fillId="3" borderId="13" xfId="0" applyFont="1" applyFill="1" applyBorder="1" applyAlignment="1">
      <alignment horizontal="left" vertical="center" wrapText="1"/>
    </xf>
    <xf numFmtId="1" fontId="20" fillId="5" borderId="16" xfId="0" applyNumberFormat="1" applyFont="1" applyFill="1" applyBorder="1" applyAlignment="1">
      <alignment horizontal="center" wrapText="1"/>
    </xf>
    <xf numFmtId="2" fontId="0" fillId="0" borderId="0" xfId="0" applyNumberFormat="1" applyFont="1" applyAlignment="1"/>
    <xf numFmtId="9" fontId="16" fillId="4" borderId="0" xfId="2" applyFont="1" applyFill="1" applyBorder="1" applyAlignment="1">
      <alignment horizontal="left" vertical="center" wrapText="1"/>
    </xf>
    <xf numFmtId="173" fontId="16" fillId="4" borderId="0" xfId="0" applyNumberFormat="1" applyFont="1" applyFill="1" applyBorder="1" applyAlignment="1">
      <alignment horizontal="center" vertical="center"/>
    </xf>
  </cellXfs>
  <cellStyles count="3">
    <cellStyle name="Hipervínculo" xfId="1" builtinId="8"/>
    <cellStyle name="Normal" xfId="0" builtinId="0"/>
    <cellStyle name="Porcentaje" xfId="2" builtinId="5"/>
  </cellStyles>
  <dxfs count="300">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s>
  <tableStyles count="0" defaultTableStyle="TableStyleMedium2" defaultPivotStyle="PivotStyleLight16"/>
  <colors>
    <mruColors>
      <color rgb="FFCC3300"/>
      <color rgb="FF0099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333333"/>
                </a:solidFill>
              </a:defRPr>
            </a:pPr>
            <a:r>
              <a:rPr lang="es-CO"/>
              <a:t>RESULTADOS DE CUMPLIMIENTO DE ACCIONES</a:t>
            </a:r>
          </a:p>
        </c:rich>
      </c:tx>
      <c:layout/>
      <c:overlay val="0"/>
    </c:title>
    <c:autoTitleDeleted val="0"/>
    <c:plotArea>
      <c:layout/>
      <c:barChart>
        <c:barDir val="bar"/>
        <c:grouping val="clustered"/>
        <c:varyColors val="1"/>
        <c:ser>
          <c:idx val="0"/>
          <c:order val="0"/>
          <c:spPr>
            <a:solidFill>
              <a:srgbClr val="666699"/>
            </a:solidFill>
          </c:spPr>
          <c:invertIfNegative val="1"/>
          <c:cat>
            <c:strRef>
              <c:f>CONSOLIDADO!$B$12:$B$17</c:f>
              <c:strCache>
                <c:ptCount val="6"/>
                <c:pt idx="0">
                  <c:v>TOTAL DE ACCIONES FORMULADAS</c:v>
                </c:pt>
                <c:pt idx="1">
                  <c:v>TOTAL DE ACCIONES CERRADAS</c:v>
                </c:pt>
                <c:pt idx="2">
                  <c:v>TOTAL DE ACCIONES CERRADAS CONDICIONALES</c:v>
                </c:pt>
                <c:pt idx="3">
                  <c:v>TOTAL DE ACCIONES ABIERTAS</c:v>
                </c:pt>
                <c:pt idx="4">
                  <c:v>TOTAL DE ACCIONES ABIERTAS EN DESARROLLO</c:v>
                </c:pt>
                <c:pt idx="5">
                  <c:v>TOTAL DE ACCIONES ABIERTAS VENCIDAS</c:v>
                </c:pt>
              </c:strCache>
            </c:strRef>
          </c:cat>
          <c:val>
            <c:numRef>
              <c:f>CONSOLIDADO!$C$12:$C$17</c:f>
              <c:numCache>
                <c:formatCode>General</c:formatCode>
                <c:ptCount val="6"/>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993366"/>
            </a:solidFill>
          </c:spPr>
          <c:invertIfNegative val="1"/>
          <c:cat>
            <c:strRef>
              <c:f>CONSOLIDADO!$B$12:$B$17</c:f>
              <c:strCache>
                <c:ptCount val="6"/>
                <c:pt idx="0">
                  <c:v>TOTAL DE ACCIONES FORMULADAS</c:v>
                </c:pt>
                <c:pt idx="1">
                  <c:v>TOTAL DE ACCIONES CERRADAS</c:v>
                </c:pt>
                <c:pt idx="2">
                  <c:v>TOTAL DE ACCIONES CERRADAS CONDICIONALES</c:v>
                </c:pt>
                <c:pt idx="3">
                  <c:v>TOTAL DE ACCIONES ABIERTAS</c:v>
                </c:pt>
                <c:pt idx="4">
                  <c:v>TOTAL DE ACCIONES ABIERTAS EN DESARROLLO</c:v>
                </c:pt>
                <c:pt idx="5">
                  <c:v>TOTAL DE ACCIONES ABIERTAS VENCIDAS</c:v>
                </c:pt>
              </c:strCache>
            </c:strRef>
          </c:cat>
          <c:val>
            <c:numRef>
              <c:f>CONSOLIDADO!$D$12:$D$17</c:f>
              <c:numCache>
                <c:formatCode>General</c:formatCode>
                <c:ptCount val="6"/>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spPr>
            <a:solidFill>
              <a:srgbClr val="969696"/>
            </a:solidFill>
          </c:spPr>
          <c:invertIfNegative val="1"/>
          <c:cat>
            <c:strRef>
              <c:f>CONSOLIDADO!$B$12:$B$17</c:f>
              <c:strCache>
                <c:ptCount val="6"/>
                <c:pt idx="0">
                  <c:v>TOTAL DE ACCIONES FORMULADAS</c:v>
                </c:pt>
                <c:pt idx="1">
                  <c:v>TOTAL DE ACCIONES CERRADAS</c:v>
                </c:pt>
                <c:pt idx="2">
                  <c:v>TOTAL DE ACCIONES CERRADAS CONDICIONALES</c:v>
                </c:pt>
                <c:pt idx="3">
                  <c:v>TOTAL DE ACCIONES ABIERTAS</c:v>
                </c:pt>
                <c:pt idx="4">
                  <c:v>TOTAL DE ACCIONES ABIERTAS EN DESARROLLO</c:v>
                </c:pt>
                <c:pt idx="5">
                  <c:v>TOTAL DE ACCIONES ABIERTAS VENCIDAS</c:v>
                </c:pt>
              </c:strCache>
            </c:strRef>
          </c:cat>
          <c:val>
            <c:numRef>
              <c:f>CONSOLIDADO!$E$12:$E$17</c:f>
              <c:numCache>
                <c:formatCode>#,##0_);\(#,##0\)</c:formatCode>
                <c:ptCount val="6"/>
                <c:pt idx="0">
                  <c:v>281</c:v>
                </c:pt>
                <c:pt idx="1">
                  <c:v>164</c:v>
                </c:pt>
                <c:pt idx="2">
                  <c:v>21</c:v>
                </c:pt>
                <c:pt idx="3">
                  <c:v>96</c:v>
                </c:pt>
                <c:pt idx="4">
                  <c:v>39</c:v>
                </c:pt>
                <c:pt idx="5">
                  <c:v>57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539048200"/>
        <c:axId val="539047808"/>
      </c:barChart>
      <c:catAx>
        <c:axId val="539048200"/>
        <c:scaling>
          <c:orientation val="maxMin"/>
        </c:scaling>
        <c:delete val="0"/>
        <c:axPos val="l"/>
        <c:numFmt formatCode="General" sourceLinked="1"/>
        <c:majorTickMark val="cross"/>
        <c:minorTickMark val="cross"/>
        <c:tickLblPos val="nextTo"/>
        <c:txPr>
          <a:bodyPr/>
          <a:lstStyle/>
          <a:p>
            <a:pPr lvl="0">
              <a:defRPr b="1" i="0"/>
            </a:pPr>
            <a:endParaRPr lang="es-CO"/>
          </a:p>
        </c:txPr>
        <c:crossAx val="539047808"/>
        <c:crosses val="autoZero"/>
        <c:auto val="1"/>
        <c:lblAlgn val="ctr"/>
        <c:lblOffset val="100"/>
        <c:noMultiLvlLbl val="1"/>
      </c:catAx>
      <c:valAx>
        <c:axId val="539047808"/>
        <c:scaling>
          <c:orientation val="minMax"/>
        </c:scaling>
        <c:delete val="0"/>
        <c:axPos val="b"/>
        <c:majorGridlines>
          <c:spPr>
            <a:ln>
              <a:solidFill>
                <a:srgbClr val="C0C0C0"/>
              </a:solidFill>
            </a:ln>
          </c:spPr>
        </c:majorGridlines>
        <c:title>
          <c:tx>
            <c:rich>
              <a:bodyPr/>
              <a:lstStyle/>
              <a:p>
                <a:pPr lvl="0">
                  <a:defRPr sz="1500" b="0" i="0">
                    <a:solidFill>
                      <a:srgbClr val="333333"/>
                    </a:solidFill>
                  </a:defRPr>
                </a:pPr>
                <a:r>
                  <a:rPr lang="es-CO"/>
                  <a:t>NÚMERO DE ACCIONES</a:t>
                </a:r>
              </a:p>
            </c:rich>
          </c:tx>
          <c:layout/>
          <c:overlay val="0"/>
        </c:title>
        <c:numFmt formatCode="General" sourceLinked="1"/>
        <c:majorTickMark val="cross"/>
        <c:minorTickMark val="cross"/>
        <c:tickLblPos val="nextTo"/>
        <c:spPr>
          <a:ln w="47625">
            <a:noFill/>
          </a:ln>
        </c:spPr>
        <c:txPr>
          <a:bodyPr/>
          <a:lstStyle/>
          <a:p>
            <a:pPr lvl="0">
              <a:defRPr b="1" i="0"/>
            </a:pPr>
            <a:endParaRPr lang="es-CO"/>
          </a:p>
        </c:txPr>
        <c:crossAx val="539048200"/>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1" i="0">
                <a:solidFill>
                  <a:srgbClr val="333333"/>
                </a:solidFill>
              </a:defRPr>
            </a:pPr>
            <a:r>
              <a:rPr lang="es-CO"/>
              <a:t>ACCIONES FORMULADAS POR TIPO DE ACCIÓN</a:t>
            </a:r>
          </a:p>
        </c:rich>
      </c:tx>
      <c:layout/>
      <c:overlay val="0"/>
    </c:title>
    <c:autoTitleDeleted val="0"/>
    <c:plotArea>
      <c:layout/>
      <c:barChart>
        <c:barDir val="bar"/>
        <c:grouping val="clustered"/>
        <c:varyColors val="1"/>
        <c:ser>
          <c:idx val="0"/>
          <c:order val="0"/>
          <c:spPr>
            <a:solidFill>
              <a:srgbClr val="666699"/>
            </a:solidFill>
          </c:spPr>
          <c:invertIfNegative val="1"/>
          <c:cat>
            <c:strRef>
              <c:f>CONSOLIDADO!$B$25:$B$29</c:f>
              <c:strCache>
                <c:ptCount val="5"/>
                <c:pt idx="0">
                  <c:v>CORRECCIONES</c:v>
                </c:pt>
                <c:pt idx="1">
                  <c:v>ACCIONES PREVENTIVAS</c:v>
                </c:pt>
                <c:pt idx="2">
                  <c:v>ACCIONES CORRECTIVAS</c:v>
                </c:pt>
                <c:pt idx="3">
                  <c:v>ACCIONES DE MEJORA</c:v>
                </c:pt>
                <c:pt idx="4">
                  <c:v>TOTAL DE ACCIONES FORMULADAS</c:v>
                </c:pt>
              </c:strCache>
            </c:strRef>
          </c:cat>
          <c:val>
            <c:numRef>
              <c:f>CONSOLIDADO!$C$25:$C$29</c:f>
              <c:numCache>
                <c:formatCode>General</c:formatCode>
                <c:ptCount val="5"/>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993366"/>
            </a:solidFill>
          </c:spPr>
          <c:invertIfNegative val="1"/>
          <c:cat>
            <c:strRef>
              <c:f>CONSOLIDADO!$B$25:$B$29</c:f>
              <c:strCache>
                <c:ptCount val="5"/>
                <c:pt idx="0">
                  <c:v>CORRECCIONES</c:v>
                </c:pt>
                <c:pt idx="1">
                  <c:v>ACCIONES PREVENTIVAS</c:v>
                </c:pt>
                <c:pt idx="2">
                  <c:v>ACCIONES CORRECTIVAS</c:v>
                </c:pt>
                <c:pt idx="3">
                  <c:v>ACCIONES DE MEJORA</c:v>
                </c:pt>
                <c:pt idx="4">
                  <c:v>TOTAL DE ACCIONES FORMULADAS</c:v>
                </c:pt>
              </c:strCache>
            </c:strRef>
          </c:cat>
          <c:val>
            <c:numRef>
              <c:f>CONSOLIDADO!$D$25:$D$29</c:f>
              <c:numCache>
                <c:formatCode>General</c:formatCode>
                <c:ptCount val="5"/>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spPr>
            <a:solidFill>
              <a:srgbClr val="969696"/>
            </a:solidFill>
          </c:spPr>
          <c:invertIfNegative val="1"/>
          <c:cat>
            <c:strRef>
              <c:f>CONSOLIDADO!$B$25:$B$29</c:f>
              <c:strCache>
                <c:ptCount val="5"/>
                <c:pt idx="0">
                  <c:v>CORRECCIONES</c:v>
                </c:pt>
                <c:pt idx="1">
                  <c:v>ACCIONES PREVENTIVAS</c:v>
                </c:pt>
                <c:pt idx="2">
                  <c:v>ACCIONES CORRECTIVAS</c:v>
                </c:pt>
                <c:pt idx="3">
                  <c:v>ACCIONES DE MEJORA</c:v>
                </c:pt>
                <c:pt idx="4">
                  <c:v>TOTAL DE ACCIONES FORMULADAS</c:v>
                </c:pt>
              </c:strCache>
            </c:strRef>
          </c:cat>
          <c:val>
            <c:numRef>
              <c:f>CONSOLIDADO!$E$25:$E$29</c:f>
              <c:numCache>
                <c:formatCode>0</c:formatCode>
                <c:ptCount val="5"/>
                <c:pt idx="0">
                  <c:v>16</c:v>
                </c:pt>
                <c:pt idx="1">
                  <c:v>47</c:v>
                </c:pt>
                <c:pt idx="2">
                  <c:v>136</c:v>
                </c:pt>
                <c:pt idx="3">
                  <c:v>82</c:v>
                </c:pt>
                <c:pt idx="4">
                  <c:v>281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89740976"/>
        <c:axId val="489741368"/>
      </c:barChart>
      <c:catAx>
        <c:axId val="489740976"/>
        <c:scaling>
          <c:orientation val="maxMin"/>
        </c:scaling>
        <c:delete val="0"/>
        <c:axPos val="l"/>
        <c:numFmt formatCode="General" sourceLinked="1"/>
        <c:majorTickMark val="cross"/>
        <c:minorTickMark val="cross"/>
        <c:tickLblPos val="nextTo"/>
        <c:txPr>
          <a:bodyPr/>
          <a:lstStyle/>
          <a:p>
            <a:pPr lvl="0">
              <a:defRPr b="1" i="0"/>
            </a:pPr>
            <a:endParaRPr lang="es-CO"/>
          </a:p>
        </c:txPr>
        <c:crossAx val="489741368"/>
        <c:crosses val="autoZero"/>
        <c:auto val="1"/>
        <c:lblAlgn val="ctr"/>
        <c:lblOffset val="100"/>
        <c:noMultiLvlLbl val="1"/>
      </c:catAx>
      <c:valAx>
        <c:axId val="489741368"/>
        <c:scaling>
          <c:orientation val="minMax"/>
        </c:scaling>
        <c:delete val="0"/>
        <c:axPos val="b"/>
        <c:majorGridlines>
          <c:spPr>
            <a:ln>
              <a:solidFill>
                <a:srgbClr val="C0C0C0"/>
              </a:solidFill>
            </a:ln>
          </c:spPr>
        </c:majorGridlines>
        <c:title>
          <c:tx>
            <c:rich>
              <a:bodyPr/>
              <a:lstStyle/>
              <a:p>
                <a:pPr lvl="0">
                  <a:defRPr sz="1200" b="0" i="0">
                    <a:solidFill>
                      <a:srgbClr val="333333"/>
                    </a:solidFill>
                  </a:defRPr>
                </a:pPr>
                <a:r>
                  <a:rPr lang="es-CO"/>
                  <a:t>NÚMERO DE ACCIONES</a:t>
                </a:r>
              </a:p>
            </c:rich>
          </c:tx>
          <c:layout/>
          <c:overlay val="0"/>
        </c:title>
        <c:numFmt formatCode="General" sourceLinked="1"/>
        <c:majorTickMark val="cross"/>
        <c:minorTickMark val="cross"/>
        <c:tickLblPos val="nextTo"/>
        <c:spPr>
          <a:ln w="47625">
            <a:noFill/>
          </a:ln>
        </c:spPr>
        <c:txPr>
          <a:bodyPr/>
          <a:lstStyle/>
          <a:p>
            <a:pPr lvl="0">
              <a:defRPr b="1" i="0"/>
            </a:pPr>
            <a:endParaRPr lang="es-CO"/>
          </a:p>
        </c:txPr>
        <c:crossAx val="489740976"/>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1" i="0">
                <a:solidFill>
                  <a:srgbClr val="333333"/>
                </a:solidFill>
              </a:defRPr>
            </a:pPr>
            <a:r>
              <a:rPr lang="es-CO"/>
              <a:t>ACCIONES FORMULADAS POR SUBSISTEMA SIG</a:t>
            </a:r>
          </a:p>
        </c:rich>
      </c:tx>
      <c:layout/>
      <c:overlay val="0"/>
    </c:title>
    <c:autoTitleDeleted val="0"/>
    <c:plotArea>
      <c:layout/>
      <c:barChart>
        <c:barDir val="bar"/>
        <c:grouping val="clustered"/>
        <c:varyColors val="1"/>
        <c:ser>
          <c:idx val="0"/>
          <c:order val="0"/>
          <c:spPr>
            <a:solidFill>
              <a:srgbClr val="666699"/>
            </a:solidFill>
          </c:spPr>
          <c:invertIfNegative val="1"/>
          <c:cat>
            <c:strRef>
              <c:f>CONSOLIDADO!$H$24:$H$30</c:f>
              <c:strCache>
                <c:ptCount val="7"/>
                <c:pt idx="0">
                  <c:v>SGC</c:v>
                </c:pt>
                <c:pt idx="1">
                  <c:v>SCI</c:v>
                </c:pt>
                <c:pt idx="2">
                  <c:v>SGA</c:v>
                </c:pt>
                <c:pt idx="3">
                  <c:v>S&amp;SO</c:v>
                </c:pt>
                <c:pt idx="4">
                  <c:v>SGSI</c:v>
                </c:pt>
                <c:pt idx="5">
                  <c:v>SIGA</c:v>
                </c:pt>
                <c:pt idx="6">
                  <c:v>SRS</c:v>
                </c:pt>
              </c:strCache>
            </c:strRef>
          </c:cat>
          <c:val>
            <c:numRef>
              <c:f>CONSOLIDADO!$I$24:$I$30</c:f>
              <c:numCache>
                <c:formatCode>_(* #,##0_);_(* \(#,##0\);_(* "-"??_);_(@_)</c:formatCode>
                <c:ptCount val="7"/>
                <c:pt idx="0">
                  <c:v>202</c:v>
                </c:pt>
                <c:pt idx="1">
                  <c:v>13</c:v>
                </c:pt>
                <c:pt idx="2">
                  <c:v>0</c:v>
                </c:pt>
                <c:pt idx="3">
                  <c:v>7</c:v>
                </c:pt>
                <c:pt idx="4">
                  <c:v>34</c:v>
                </c:pt>
                <c:pt idx="5">
                  <c:v>25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89742152"/>
        <c:axId val="489742544"/>
      </c:barChart>
      <c:catAx>
        <c:axId val="489742152"/>
        <c:scaling>
          <c:orientation val="maxMin"/>
        </c:scaling>
        <c:delete val="0"/>
        <c:axPos val="l"/>
        <c:numFmt formatCode="General" sourceLinked="1"/>
        <c:majorTickMark val="cross"/>
        <c:minorTickMark val="cross"/>
        <c:tickLblPos val="nextTo"/>
        <c:txPr>
          <a:bodyPr/>
          <a:lstStyle/>
          <a:p>
            <a:pPr lvl="0">
              <a:defRPr b="1" i="0"/>
            </a:pPr>
            <a:endParaRPr lang="es-CO"/>
          </a:p>
        </c:txPr>
        <c:crossAx val="489742544"/>
        <c:crosses val="autoZero"/>
        <c:auto val="1"/>
        <c:lblAlgn val="ctr"/>
        <c:lblOffset val="100"/>
        <c:noMultiLvlLbl val="1"/>
      </c:catAx>
      <c:valAx>
        <c:axId val="489742544"/>
        <c:scaling>
          <c:orientation val="minMax"/>
        </c:scaling>
        <c:delete val="0"/>
        <c:axPos val="b"/>
        <c:majorGridlines>
          <c:spPr>
            <a:ln>
              <a:solidFill>
                <a:srgbClr val="C0C0C0"/>
              </a:solidFill>
            </a:ln>
          </c:spPr>
        </c:majorGridlines>
        <c:title>
          <c:tx>
            <c:rich>
              <a:bodyPr/>
              <a:lstStyle/>
              <a:p>
                <a:pPr lvl="0">
                  <a:defRPr sz="1200" b="0" i="0">
                    <a:solidFill>
                      <a:srgbClr val="333333"/>
                    </a:solidFill>
                  </a:defRPr>
                </a:pPr>
                <a:r>
                  <a:rPr lang="es-CO"/>
                  <a:t>NÚMERO DE ACCIONES</a:t>
                </a:r>
              </a:p>
            </c:rich>
          </c:tx>
          <c:layout/>
          <c:overlay val="0"/>
        </c:title>
        <c:numFmt formatCode="_(* #,##0_);_(* \(#,##0\);_(* &quot;-&quot;??_);_(@_)" sourceLinked="1"/>
        <c:majorTickMark val="cross"/>
        <c:minorTickMark val="cross"/>
        <c:tickLblPos val="nextTo"/>
        <c:spPr>
          <a:ln w="47625">
            <a:noFill/>
          </a:ln>
        </c:spPr>
        <c:txPr>
          <a:bodyPr/>
          <a:lstStyle/>
          <a:p>
            <a:pPr lvl="0">
              <a:defRPr b="1" i="0"/>
            </a:pPr>
            <a:endParaRPr lang="es-CO"/>
          </a:p>
        </c:txPr>
        <c:crossAx val="489742152"/>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1" i="0">
                <a:solidFill>
                  <a:srgbClr val="333333"/>
                </a:solidFill>
              </a:defRPr>
            </a:pPr>
            <a:r>
              <a:t>TENDENCIA DE FORMULACIÓN Y CIERRE DE ACCIONES</a:t>
            </a:r>
          </a:p>
        </c:rich>
      </c:tx>
      <c:overlay val="0"/>
    </c:title>
    <c:autoTitleDeleted val="0"/>
    <c:plotArea>
      <c:layout/>
      <c:barChart>
        <c:barDir val="col"/>
        <c:grouping val="clustered"/>
        <c:varyColors val="1"/>
        <c:ser>
          <c:idx val="0"/>
          <c:order val="0"/>
          <c:tx>
            <c:strRef>
              <c:f>CONSOLIDADO!$N$68</c:f>
              <c:strCache>
                <c:ptCount val="1"/>
                <c:pt idx="0">
                  <c:v>ACCIONES FORMULADAS POR PERIODO</c:v>
                </c:pt>
              </c:strCache>
            </c:strRef>
          </c:tx>
          <c:spPr>
            <a:solidFill>
              <a:srgbClr val="666699"/>
            </a:solidFill>
          </c:spPr>
          <c:invertIfNegative val="1"/>
          <c:val>
            <c:numRef>
              <c:f>CONSOLIDADO!$O$68:$Q$68</c:f>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CONSOLIDADO!$N$69</c:f>
              <c:strCache>
                <c:ptCount val="1"/>
                <c:pt idx="0">
                  <c:v>ACCIONES CERRADAS POR PERIODO</c:v>
                </c:pt>
              </c:strCache>
            </c:strRef>
          </c:tx>
          <c:spPr>
            <a:solidFill>
              <a:srgbClr val="008080"/>
            </a:solidFill>
          </c:spPr>
          <c:invertIfNegative val="1"/>
          <c:val>
            <c:numRef>
              <c:f>CONSOLIDADO!$O$69:$Q$69</c:f>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CONSOLIDADO!$N$70</c:f>
              <c:strCache>
                <c:ptCount val="1"/>
                <c:pt idx="0">
                  <c:v>ACCIONES ABIERTAS</c:v>
                </c:pt>
              </c:strCache>
            </c:strRef>
          </c:tx>
          <c:spPr>
            <a:solidFill>
              <a:srgbClr val="FF0000"/>
            </a:solidFill>
          </c:spPr>
          <c:invertIfNegative val="1"/>
          <c:val>
            <c:numRef>
              <c:f>CONSOLIDADO!$O$70:$Q$70</c:f>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97204656"/>
        <c:axId val="497205048"/>
      </c:barChart>
      <c:catAx>
        <c:axId val="497204656"/>
        <c:scaling>
          <c:orientation val="minMax"/>
        </c:scaling>
        <c:delete val="0"/>
        <c:axPos val="b"/>
        <c:majorTickMark val="cross"/>
        <c:minorTickMark val="cross"/>
        <c:tickLblPos val="nextTo"/>
        <c:txPr>
          <a:bodyPr/>
          <a:lstStyle/>
          <a:p>
            <a:pPr lvl="0">
              <a:defRPr b="1" i="0"/>
            </a:pPr>
            <a:endParaRPr lang="es-CO"/>
          </a:p>
        </c:txPr>
        <c:crossAx val="497205048"/>
        <c:crosses val="autoZero"/>
        <c:auto val="1"/>
        <c:lblAlgn val="ctr"/>
        <c:lblOffset val="100"/>
        <c:noMultiLvlLbl val="1"/>
      </c:catAx>
      <c:valAx>
        <c:axId val="497205048"/>
        <c:scaling>
          <c:orientation val="minMax"/>
        </c:scaling>
        <c:delete val="0"/>
        <c:axPos val="l"/>
        <c:majorGridlines>
          <c:spPr>
            <a:ln>
              <a:solidFill>
                <a:srgbClr val="C0C0C0"/>
              </a:solidFill>
            </a:ln>
          </c:spPr>
        </c:majorGridlines>
        <c:numFmt formatCode="General" sourceLinked="1"/>
        <c:majorTickMark val="cross"/>
        <c:minorTickMark val="cross"/>
        <c:tickLblPos val="nextTo"/>
        <c:spPr>
          <a:ln w="47625">
            <a:noFill/>
          </a:ln>
        </c:spPr>
        <c:txPr>
          <a:bodyPr/>
          <a:lstStyle/>
          <a:p>
            <a:pPr lvl="0">
              <a:defRPr b="1" i="0"/>
            </a:pPr>
            <a:endParaRPr lang="es-CO"/>
          </a:p>
        </c:txPr>
        <c:crossAx val="497204656"/>
        <c:crosses val="autoZero"/>
        <c:crossBetween val="between"/>
      </c:valAx>
      <c:spPr>
        <a:solidFill>
          <a:srgbClr val="FFFFFF"/>
        </a:solidFill>
      </c:spPr>
    </c:plotArea>
    <c:legend>
      <c:legendPos val="b"/>
      <c:overlay val="0"/>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76200</xdr:colOff>
      <xdr:row>19</xdr:row>
      <xdr:rowOff>-19050</xdr:rowOff>
    </xdr:from>
    <xdr:to>
      <xdr:col>11</xdr:col>
      <xdr:colOff>228600</xdr:colOff>
      <xdr:row>33</xdr:row>
      <xdr:rowOff>171450</xdr:rowOff>
    </xdr:to>
    <xdr:sp macro="" textlink="">
      <xdr:nvSpPr>
        <xdr:cNvPr id="3" name="Shape 3"/>
        <xdr:cNvSpPr/>
      </xdr:nvSpPr>
      <xdr:spPr>
        <a:xfrm rot="10800000">
          <a:off x="2417063" y="2370299"/>
          <a:ext cx="5857875" cy="2819400"/>
        </a:xfrm>
        <a:prstGeom prst="curvedDownArrow">
          <a:avLst>
            <a:gd name="adj1" fmla="val 25000"/>
            <a:gd name="adj2" fmla="val 50000"/>
            <a:gd name="adj3" fmla="val 25000"/>
          </a:avLst>
        </a:prstGeom>
        <a:solidFill>
          <a:srgbClr val="4BACC6"/>
        </a:solidFill>
        <a:ln w="38100" cap="flat" cmpd="sng">
          <a:solidFill>
            <a:srgbClr val="FFFFFF"/>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152400</xdr:colOff>
      <xdr:row>29</xdr:row>
      <xdr:rowOff>38100</xdr:rowOff>
    </xdr:from>
    <xdr:to>
      <xdr:col>10</xdr:col>
      <xdr:colOff>457200</xdr:colOff>
      <xdr:row>35</xdr:row>
      <xdr:rowOff>123825</xdr:rowOff>
    </xdr:to>
    <xdr:sp macro="" textlink="">
      <xdr:nvSpPr>
        <xdr:cNvPr id="4" name="Shape 4"/>
        <xdr:cNvSpPr/>
      </xdr:nvSpPr>
      <xdr:spPr>
        <a:xfrm>
          <a:off x="2826638" y="3170400"/>
          <a:ext cx="5038724" cy="1219199"/>
        </a:xfrm>
        <a:prstGeom prst="leftRightArrow">
          <a:avLst>
            <a:gd name="adj1" fmla="val 50000"/>
            <a:gd name="adj2" fmla="val 50000"/>
          </a:avLst>
        </a:prstGeom>
        <a:gradFill>
          <a:gsLst>
            <a:gs pos="0">
              <a:srgbClr val="CF6719"/>
            </a:gs>
            <a:gs pos="80000">
              <a:srgbClr val="FF8F2A"/>
            </a:gs>
            <a:gs pos="100000">
              <a:srgbClr val="FF8F26"/>
            </a:gs>
          </a:gsLst>
          <a:lin ang="16200000" scaled="0"/>
        </a:gradFill>
        <a:ln>
          <a:noFill/>
        </a:ln>
      </xdr:spPr>
      <xdr:txBody>
        <a:bodyPr lIns="91425" tIns="45700" rIns="91425" bIns="45700" anchor="ctr" anchorCtr="0">
          <a:noAutofit/>
        </a:bodyPr>
        <a:lstStyle/>
        <a:p>
          <a:pPr lvl="0" indent="0" algn="ctr">
            <a:spcBef>
              <a:spcPts val="0"/>
            </a:spcBef>
            <a:spcAft>
              <a:spcPts val="0"/>
            </a:spcAft>
            <a:buFont typeface="Arial"/>
            <a:buNone/>
          </a:pPr>
          <a:endParaRPr sz="1400"/>
        </a:p>
        <a:p>
          <a:pPr lvl="0" indent="0" algn="ctr">
            <a:spcBef>
              <a:spcPts val="0"/>
            </a:spcBef>
            <a:buFont typeface="Arial"/>
            <a:buNone/>
          </a:pPr>
          <a:endParaRPr sz="1400"/>
        </a:p>
      </xdr:txBody>
    </xdr:sp>
    <xdr:clientData fLocksWithSheet="0"/>
  </xdr:twoCellAnchor>
  <xdr:twoCellAnchor>
    <xdr:from>
      <xdr:col>2</xdr:col>
      <xdr:colOff>342900</xdr:colOff>
      <xdr:row>16</xdr:row>
      <xdr:rowOff>38100</xdr:rowOff>
    </xdr:from>
    <xdr:to>
      <xdr:col>4</xdr:col>
      <xdr:colOff>47625</xdr:colOff>
      <xdr:row>19</xdr:row>
      <xdr:rowOff>38100</xdr:rowOff>
    </xdr:to>
    <xdr:sp macro="" textlink="">
      <xdr:nvSpPr>
        <xdr:cNvPr id="6" name="Shape 6"/>
        <xdr:cNvSpPr/>
      </xdr:nvSpPr>
      <xdr:spPr>
        <a:xfrm>
          <a:off x="4993575" y="3494250"/>
          <a:ext cx="704850" cy="571500"/>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4</xdr:col>
      <xdr:colOff>57150</xdr:colOff>
      <xdr:row>16</xdr:row>
      <xdr:rowOff>0</xdr:rowOff>
    </xdr:from>
    <xdr:to>
      <xdr:col>6</xdr:col>
      <xdr:colOff>19050</xdr:colOff>
      <xdr:row>18</xdr:row>
      <xdr:rowOff>152400</xdr:rowOff>
    </xdr:to>
    <xdr:sp macro="" textlink="">
      <xdr:nvSpPr>
        <xdr:cNvPr id="9" name="Shape 9"/>
        <xdr:cNvSpPr/>
      </xdr:nvSpPr>
      <xdr:spPr>
        <a:xfrm>
          <a:off x="4864987" y="3513300"/>
          <a:ext cx="962024" cy="533399"/>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2</xdr:col>
      <xdr:colOff>342900</xdr:colOff>
      <xdr:row>16</xdr:row>
      <xdr:rowOff>95250</xdr:rowOff>
    </xdr:from>
    <xdr:to>
      <xdr:col>4</xdr:col>
      <xdr:colOff>47625</xdr:colOff>
      <xdr:row>19</xdr:row>
      <xdr:rowOff>95250</xdr:rowOff>
    </xdr:to>
    <xdr:sp macro="" textlink="">
      <xdr:nvSpPr>
        <xdr:cNvPr id="2" name="Shape 6"/>
        <xdr:cNvSpPr/>
      </xdr:nvSpPr>
      <xdr:spPr>
        <a:xfrm>
          <a:off x="4993575" y="3494250"/>
          <a:ext cx="704850" cy="571500"/>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4</xdr:col>
      <xdr:colOff>85725</xdr:colOff>
      <xdr:row>16</xdr:row>
      <xdr:rowOff>95250</xdr:rowOff>
    </xdr:from>
    <xdr:to>
      <xdr:col>6</xdr:col>
      <xdr:colOff>9525</xdr:colOff>
      <xdr:row>19</xdr:row>
      <xdr:rowOff>95250</xdr:rowOff>
    </xdr:to>
    <xdr:sp macro="" textlink="">
      <xdr:nvSpPr>
        <xdr:cNvPr id="10" name="Shape 10"/>
        <xdr:cNvSpPr/>
      </xdr:nvSpPr>
      <xdr:spPr>
        <a:xfrm>
          <a:off x="4879275" y="3494250"/>
          <a:ext cx="933450" cy="571500"/>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6</xdr:col>
      <xdr:colOff>19050</xdr:colOff>
      <xdr:row>17</xdr:row>
      <xdr:rowOff>0</xdr:rowOff>
    </xdr:from>
    <xdr:to>
      <xdr:col>7</xdr:col>
      <xdr:colOff>476250</xdr:colOff>
      <xdr:row>19</xdr:row>
      <xdr:rowOff>95250</xdr:rowOff>
    </xdr:to>
    <xdr:sp macro="" textlink="">
      <xdr:nvSpPr>
        <xdr:cNvPr id="11" name="Shape 11"/>
        <xdr:cNvSpPr/>
      </xdr:nvSpPr>
      <xdr:spPr>
        <a:xfrm>
          <a:off x="4864987" y="3546637"/>
          <a:ext cx="962024" cy="466725"/>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4</xdr:col>
      <xdr:colOff>400050</xdr:colOff>
      <xdr:row>24</xdr:row>
      <xdr:rowOff>47625</xdr:rowOff>
    </xdr:from>
    <xdr:to>
      <xdr:col>7</xdr:col>
      <xdr:colOff>190500</xdr:colOff>
      <xdr:row>25</xdr:row>
      <xdr:rowOff>47625</xdr:rowOff>
    </xdr:to>
    <xdr:sp macro="" textlink="">
      <xdr:nvSpPr>
        <xdr:cNvPr id="12" name="Shape 12"/>
        <xdr:cNvSpPr/>
      </xdr:nvSpPr>
      <xdr:spPr>
        <a:xfrm>
          <a:off x="4703062" y="3684750"/>
          <a:ext cx="1285874" cy="190500"/>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609600</xdr:colOff>
      <xdr:row>26</xdr:row>
      <xdr:rowOff>38100</xdr:rowOff>
    </xdr:from>
    <xdr:to>
      <xdr:col>8</xdr:col>
      <xdr:colOff>9525</xdr:colOff>
      <xdr:row>27</xdr:row>
      <xdr:rowOff>38100</xdr:rowOff>
    </xdr:to>
    <xdr:sp macro="" textlink="">
      <xdr:nvSpPr>
        <xdr:cNvPr id="13" name="Shape 13"/>
        <xdr:cNvSpPr/>
      </xdr:nvSpPr>
      <xdr:spPr>
        <a:xfrm>
          <a:off x="4336350" y="3684750"/>
          <a:ext cx="2019299" cy="190500"/>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247650</xdr:colOff>
      <xdr:row>28</xdr:row>
      <xdr:rowOff>9525</xdr:rowOff>
    </xdr:from>
    <xdr:to>
      <xdr:col>8</xdr:col>
      <xdr:colOff>257175</xdr:colOff>
      <xdr:row>29</xdr:row>
      <xdr:rowOff>9525</xdr:rowOff>
    </xdr:to>
    <xdr:sp macro="" textlink="">
      <xdr:nvSpPr>
        <xdr:cNvPr id="14" name="Shape 14"/>
        <xdr:cNvSpPr/>
      </xdr:nvSpPr>
      <xdr:spPr>
        <a:xfrm>
          <a:off x="4036312" y="3684750"/>
          <a:ext cx="2619375" cy="190500"/>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4</xdr:col>
      <xdr:colOff>504825</xdr:colOff>
      <xdr:row>33</xdr:row>
      <xdr:rowOff>76200</xdr:rowOff>
    </xdr:from>
    <xdr:to>
      <xdr:col>7</xdr:col>
      <xdr:colOff>142875</xdr:colOff>
      <xdr:row>34</xdr:row>
      <xdr:rowOff>57150</xdr:rowOff>
    </xdr:to>
    <xdr:sp macro="" textlink="">
      <xdr:nvSpPr>
        <xdr:cNvPr id="15" name="Shape 15"/>
        <xdr:cNvSpPr/>
      </xdr:nvSpPr>
      <xdr:spPr>
        <a:xfrm>
          <a:off x="4779262" y="3703800"/>
          <a:ext cx="1133474" cy="152399"/>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4</xdr:col>
      <xdr:colOff>361950</xdr:colOff>
      <xdr:row>39</xdr:row>
      <xdr:rowOff>85725</xdr:rowOff>
    </xdr:from>
    <xdr:to>
      <xdr:col>7</xdr:col>
      <xdr:colOff>190500</xdr:colOff>
      <xdr:row>40</xdr:row>
      <xdr:rowOff>66675</xdr:rowOff>
    </xdr:to>
    <xdr:sp macro="" textlink="">
      <xdr:nvSpPr>
        <xdr:cNvPr id="16" name="Shape 16"/>
        <xdr:cNvSpPr/>
      </xdr:nvSpPr>
      <xdr:spPr>
        <a:xfrm>
          <a:off x="4684012" y="3703800"/>
          <a:ext cx="1323975" cy="152399"/>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2</xdr:col>
      <xdr:colOff>95250</xdr:colOff>
      <xdr:row>1</xdr:row>
      <xdr:rowOff>95250</xdr:rowOff>
    </xdr:from>
    <xdr:to>
      <xdr:col>11</xdr:col>
      <xdr:colOff>342900</xdr:colOff>
      <xdr:row>6</xdr:row>
      <xdr:rowOff>95250</xdr:rowOff>
    </xdr:to>
    <xdr:sp macro="" textlink="">
      <xdr:nvSpPr>
        <xdr:cNvPr id="17" name="Shape 17"/>
        <xdr:cNvSpPr/>
      </xdr:nvSpPr>
      <xdr:spPr>
        <a:xfrm>
          <a:off x="2859975" y="3251363"/>
          <a:ext cx="4972049" cy="1057275"/>
        </a:xfrm>
        <a:prstGeom prst="rect">
          <a:avLst/>
        </a:prstGeom>
        <a:noFill/>
        <a:ln>
          <a:noFill/>
        </a:ln>
      </xdr:spPr>
      <xdr:txBody>
        <a:bodyPr lIns="91425" tIns="45700" rIns="91425" bIns="45700" anchor="ctr" anchorCtr="0">
          <a:noAutofit/>
        </a:bodyPr>
        <a:lstStyle/>
        <a:p>
          <a:pPr lvl="0" indent="0" algn="ctr">
            <a:spcBef>
              <a:spcPts val="0"/>
            </a:spcBef>
            <a:spcAft>
              <a:spcPts val="0"/>
            </a:spcAft>
            <a:buFont typeface="Arial"/>
            <a:buNone/>
          </a:pPr>
          <a:endParaRPr sz="1400"/>
        </a:p>
        <a:p>
          <a:pPr lvl="0" indent="0" algn="ctr">
            <a:spcBef>
              <a:spcPts val="0"/>
            </a:spcBef>
            <a:spcAft>
              <a:spcPts val="0"/>
            </a:spcAft>
            <a:buFont typeface="Arial"/>
            <a:buNone/>
          </a:pPr>
          <a:endParaRPr sz="1400"/>
        </a:p>
        <a:p>
          <a:pPr lvl="0" indent="0" algn="ctr">
            <a:spcBef>
              <a:spcPts val="0"/>
            </a:spcBef>
            <a:buFont typeface="Arial"/>
            <a:buNone/>
          </a:pPr>
          <a:endParaRPr sz="1400"/>
        </a:p>
      </xdr:txBody>
    </xdr:sp>
    <xdr:clientData fLocksWithSheet="0"/>
  </xdr:twoCellAnchor>
  <xdr:twoCellAnchor>
    <xdr:from>
      <xdr:col>1</xdr:col>
      <xdr:colOff>76200</xdr:colOff>
      <xdr:row>5</xdr:row>
      <xdr:rowOff>571500</xdr:rowOff>
    </xdr:from>
    <xdr:to>
      <xdr:col>12</xdr:col>
      <xdr:colOff>228600</xdr:colOff>
      <xdr:row>18</xdr:row>
      <xdr:rowOff>180975</xdr:rowOff>
    </xdr:to>
    <xdr:sp macro="" textlink="">
      <xdr:nvSpPr>
        <xdr:cNvPr id="18" name="Shape 18"/>
        <xdr:cNvSpPr/>
      </xdr:nvSpPr>
      <xdr:spPr>
        <a:xfrm>
          <a:off x="2417063" y="2570325"/>
          <a:ext cx="5857875" cy="2419350"/>
        </a:xfrm>
        <a:prstGeom prst="curvedDownArrow">
          <a:avLst>
            <a:gd name="adj1" fmla="val 25000"/>
            <a:gd name="adj2" fmla="val 50000"/>
            <a:gd name="adj3" fmla="val 25000"/>
          </a:avLst>
        </a:prstGeom>
        <a:solidFill>
          <a:srgbClr val="4BACC6"/>
        </a:solidFill>
        <a:ln w="38100" cap="flat" cmpd="sng">
          <a:solidFill>
            <a:srgbClr val="FFFFFF"/>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2</xdr:col>
      <xdr:colOff>266700</xdr:colOff>
      <xdr:row>19</xdr:row>
      <xdr:rowOff>0</xdr:rowOff>
    </xdr:from>
    <xdr:to>
      <xdr:col>10</xdr:col>
      <xdr:colOff>28575</xdr:colOff>
      <xdr:row>29</xdr:row>
      <xdr:rowOff>114300</xdr:rowOff>
    </xdr:to>
    <xdr:sp macro="" textlink="">
      <xdr:nvSpPr>
        <xdr:cNvPr id="19" name="Shape 19"/>
        <xdr:cNvSpPr/>
      </xdr:nvSpPr>
      <xdr:spPr>
        <a:xfrm rot="-5400000">
          <a:off x="4336350" y="1784512"/>
          <a:ext cx="2019299" cy="3990975"/>
        </a:xfrm>
        <a:prstGeom prst="homePlate">
          <a:avLst>
            <a:gd name="adj" fmla="val 50000"/>
          </a:avLst>
        </a:prstGeom>
        <a:gradFill>
          <a:gsLst>
            <a:gs pos="0">
              <a:srgbClr val="5B3F81"/>
            </a:gs>
            <a:gs pos="80000">
              <a:srgbClr val="7B58A6"/>
            </a:gs>
            <a:gs pos="100000">
              <a:srgbClr val="7B57A8"/>
            </a:gs>
          </a:gsLst>
          <a:lin ang="16200000" scaled="0"/>
        </a:grad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2</xdr:col>
      <xdr:colOff>9526</xdr:colOff>
      <xdr:row>5</xdr:row>
      <xdr:rowOff>533400</xdr:rowOff>
    </xdr:from>
    <xdr:to>
      <xdr:col>10</xdr:col>
      <xdr:colOff>200026</xdr:colOff>
      <xdr:row>10</xdr:row>
      <xdr:rowOff>85725</xdr:rowOff>
    </xdr:to>
    <xdr:sp macro="" textlink="">
      <xdr:nvSpPr>
        <xdr:cNvPr id="20" name="Shape 20"/>
        <xdr:cNvSpPr/>
      </xdr:nvSpPr>
      <xdr:spPr>
        <a:xfrm>
          <a:off x="885826" y="1533525"/>
          <a:ext cx="3867150" cy="876300"/>
        </a:xfrm>
        <a:prstGeom prst="flowChartOffpageConnector">
          <a:avLst/>
        </a:prstGeom>
        <a:gradFill>
          <a:gsLst>
            <a:gs pos="0">
              <a:srgbClr val="2C5898"/>
            </a:gs>
            <a:gs pos="80000">
              <a:srgbClr val="3C7BC7"/>
            </a:gs>
            <a:gs pos="100000">
              <a:srgbClr val="3A7CCB"/>
            </a:gs>
          </a:gsLst>
          <a:lin ang="16200000" scaled="0"/>
        </a:gradFill>
        <a:ln>
          <a:noFill/>
        </a:ln>
      </xdr:spPr>
      <xdr:txBody>
        <a:bodyPr lIns="91425" tIns="45700" rIns="91425" bIns="45700" anchor="t" anchorCtr="0">
          <a:noAutofit/>
        </a:bodyPr>
        <a:lstStyle/>
        <a:p>
          <a:pPr lvl="0" indent="0" algn="ctr">
            <a:spcBef>
              <a:spcPts val="0"/>
            </a:spcBef>
            <a:spcAft>
              <a:spcPts val="0"/>
            </a:spcAft>
            <a:buFont typeface="Arial"/>
            <a:buNone/>
          </a:pPr>
          <a:endParaRPr sz="1400"/>
        </a:p>
        <a:p>
          <a:pPr lvl="0" indent="0" algn="ctr">
            <a:spcBef>
              <a:spcPts val="0"/>
            </a:spcBef>
            <a:spcAft>
              <a:spcPts val="0"/>
            </a:spcAft>
            <a:buFont typeface="Arial"/>
            <a:buNone/>
          </a:pPr>
          <a:endParaRPr sz="1400"/>
        </a:p>
        <a:p>
          <a:pPr lvl="0" indent="0" algn="ctr">
            <a:spcBef>
              <a:spcPts val="0"/>
            </a:spcBef>
            <a:buFont typeface="Arial"/>
            <a:buNone/>
          </a:pPr>
          <a:endParaRPr sz="1400"/>
        </a:p>
      </xdr:txBody>
    </xdr:sp>
    <xdr:clientData fLocksWithSheet="0"/>
  </xdr:twoCellAnchor>
  <xdr:twoCellAnchor>
    <xdr:from>
      <xdr:col>2</xdr:col>
      <xdr:colOff>85725</xdr:colOff>
      <xdr:row>11</xdr:row>
      <xdr:rowOff>133350</xdr:rowOff>
    </xdr:from>
    <xdr:to>
      <xdr:col>8</xdr:col>
      <xdr:colOff>352425</xdr:colOff>
      <xdr:row>19</xdr:row>
      <xdr:rowOff>38100</xdr:rowOff>
    </xdr:to>
    <xdr:sp macro="" textlink="">
      <xdr:nvSpPr>
        <xdr:cNvPr id="21" name="Shape 21"/>
        <xdr:cNvSpPr/>
      </xdr:nvSpPr>
      <xdr:spPr>
        <a:xfrm>
          <a:off x="3650550" y="3075150"/>
          <a:ext cx="3390900" cy="1409700"/>
        </a:xfrm>
        <a:prstGeom prst="homePlate">
          <a:avLst>
            <a:gd name="adj" fmla="val 50000"/>
          </a:avLst>
        </a:prstGeom>
        <a:gradFill>
          <a:gsLst>
            <a:gs pos="0">
              <a:srgbClr val="799337"/>
            </a:gs>
            <a:gs pos="80000">
              <a:srgbClr val="9BC348"/>
            </a:gs>
            <a:gs pos="100000">
              <a:srgbClr val="9CC746"/>
            </a:gs>
          </a:gsLst>
          <a:lin ang="16200000" scaled="0"/>
        </a:gradFill>
        <a:ln>
          <a:noFill/>
        </a:ln>
      </xdr:spPr>
      <xdr:txBody>
        <a:bodyPr lIns="91425" tIns="45700" rIns="91425" bIns="45700" anchor="ctr" anchorCtr="0">
          <a:noAutofit/>
        </a:bodyPr>
        <a:lstStyle/>
        <a:p>
          <a:pPr lvl="0" indent="0" algn="ctr">
            <a:spcBef>
              <a:spcPts val="0"/>
            </a:spcBef>
            <a:spcAft>
              <a:spcPts val="0"/>
            </a:spcAft>
            <a:buFont typeface="Arial"/>
            <a:buNone/>
          </a:pPr>
          <a:endParaRPr sz="1400"/>
        </a:p>
        <a:p>
          <a:pPr lvl="0" indent="0" algn="ctr">
            <a:spcBef>
              <a:spcPts val="0"/>
            </a:spcBef>
            <a:spcAft>
              <a:spcPts val="0"/>
            </a:spcAft>
            <a:buFont typeface="Arial"/>
            <a:buNone/>
          </a:pPr>
          <a:endParaRPr sz="1400"/>
        </a:p>
        <a:p>
          <a:pPr lvl="0" indent="0" algn="ctr">
            <a:spcBef>
              <a:spcPts val="0"/>
            </a:spcBef>
            <a:spcAft>
              <a:spcPts val="0"/>
            </a:spcAft>
            <a:buFont typeface="Arial"/>
            <a:buNone/>
          </a:pPr>
          <a:endParaRPr sz="1400"/>
        </a:p>
        <a:p>
          <a:pPr lvl="0" indent="0" algn="ctr">
            <a:spcBef>
              <a:spcPts val="0"/>
            </a:spcBef>
            <a:spcAft>
              <a:spcPts val="0"/>
            </a:spcAft>
            <a:buFont typeface="Arial"/>
            <a:buNone/>
          </a:pPr>
          <a:endParaRPr sz="1400"/>
        </a:p>
        <a:p>
          <a:pPr lvl="0" indent="0" algn="ctr">
            <a:spcBef>
              <a:spcPts val="0"/>
            </a:spcBef>
            <a:buFont typeface="Arial"/>
            <a:buNone/>
          </a:pPr>
          <a:endParaRPr sz="1400"/>
        </a:p>
      </xdr:txBody>
    </xdr:sp>
    <xdr:clientData fLocksWithSheet="0"/>
  </xdr:twoCellAnchor>
  <xdr:twoCellAnchor>
    <xdr:from>
      <xdr:col>2</xdr:col>
      <xdr:colOff>104775</xdr:colOff>
      <xdr:row>13</xdr:row>
      <xdr:rowOff>123825</xdr:rowOff>
    </xdr:from>
    <xdr:to>
      <xdr:col>4</xdr:col>
      <xdr:colOff>142875</xdr:colOff>
      <xdr:row>16</xdr:row>
      <xdr:rowOff>142875</xdr:rowOff>
    </xdr:to>
    <xdr:sp macro="" textlink="">
      <xdr:nvSpPr>
        <xdr:cNvPr id="22" name="Shape 22"/>
        <xdr:cNvSpPr/>
      </xdr:nvSpPr>
      <xdr:spPr>
        <a:xfrm>
          <a:off x="981075" y="3019425"/>
          <a:ext cx="914400" cy="590550"/>
        </a:xfrm>
        <a:prstGeom prst="roundRect">
          <a:avLst>
            <a:gd name="adj" fmla="val 16667"/>
          </a:avLst>
        </a:prstGeom>
        <a:gradFill>
          <a:gsLst>
            <a:gs pos="0">
              <a:srgbClr val="769535"/>
            </a:gs>
            <a:gs pos="80000">
              <a:srgbClr val="9BC348"/>
            </a:gs>
            <a:gs pos="100000">
              <a:srgbClr val="9CC746"/>
            </a:gs>
          </a:gsLst>
          <a:lin ang="16200000" scaled="0"/>
        </a:gradFill>
        <a:ln>
          <a:noFill/>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200" b="1" i="0" u="none" strike="noStrike">
              <a:solidFill>
                <a:srgbClr val="FFFFFF"/>
              </a:solidFill>
              <a:latin typeface="Arial"/>
              <a:ea typeface="Arial"/>
              <a:cs typeface="Arial"/>
              <a:sym typeface="Arial"/>
            </a:rPr>
            <a:t>Estudios</a:t>
          </a:r>
        </a:p>
      </xdr:txBody>
    </xdr:sp>
    <xdr:clientData fLocksWithSheet="0"/>
  </xdr:twoCellAnchor>
  <xdr:twoCellAnchor>
    <xdr:from>
      <xdr:col>2</xdr:col>
      <xdr:colOff>19050</xdr:colOff>
      <xdr:row>0</xdr:row>
      <xdr:rowOff>447674</xdr:rowOff>
    </xdr:from>
    <xdr:to>
      <xdr:col>10</xdr:col>
      <xdr:colOff>361950</xdr:colOff>
      <xdr:row>5</xdr:row>
      <xdr:rowOff>466724</xdr:rowOff>
    </xdr:to>
    <xdr:sp macro="" textlink="">
      <xdr:nvSpPr>
        <xdr:cNvPr id="23" name="Shape 23"/>
        <xdr:cNvSpPr/>
      </xdr:nvSpPr>
      <xdr:spPr>
        <a:xfrm>
          <a:off x="895350" y="447674"/>
          <a:ext cx="4019550" cy="1019175"/>
        </a:xfrm>
        <a:prstGeom prst="rect">
          <a:avLst/>
        </a:prstGeom>
        <a:noFill/>
        <a:ln>
          <a:noFill/>
        </a:ln>
      </xdr:spPr>
      <xdr:txBody>
        <a:bodyPr lIns="91425" tIns="45700" rIns="91425" bIns="45700" anchor="t" anchorCtr="0">
          <a:noAutofit/>
        </a:bodyPr>
        <a:lstStyle/>
        <a:p>
          <a:pPr lvl="0" indent="0" algn="ctr">
            <a:spcBef>
              <a:spcPts val="0"/>
            </a:spcBef>
            <a:spcAft>
              <a:spcPts val="0"/>
            </a:spcAft>
            <a:buClr>
              <a:srgbClr val="000000"/>
            </a:buClr>
            <a:buSzPct val="25000"/>
            <a:buFont typeface="Arial Black"/>
            <a:buNone/>
          </a:pPr>
          <a:r>
            <a:rPr lang="en-US" sz="1300" b="1" i="0" u="none" strike="noStrike">
              <a:solidFill>
                <a:srgbClr val="000000"/>
              </a:solidFill>
              <a:latin typeface="Arial Black"/>
              <a:ea typeface="Arial Black"/>
              <a:cs typeface="Arial Black"/>
              <a:sym typeface="Arial Black"/>
            </a:rPr>
            <a:t>PLAN DE MEJORAMIENTO POR PROCESOS </a:t>
          </a:r>
        </a:p>
        <a:p>
          <a:pPr lvl="0" indent="0" algn="ctr">
            <a:spcBef>
              <a:spcPts val="0"/>
            </a:spcBef>
            <a:buClr>
              <a:srgbClr val="000000"/>
            </a:buClr>
            <a:buSzPct val="25000"/>
            <a:buFont typeface="Arial Black"/>
            <a:buNone/>
          </a:pPr>
          <a:r>
            <a:rPr lang="en-US" sz="1100" i="0" u="none" strike="noStrike">
              <a:solidFill>
                <a:srgbClr val="000000"/>
              </a:solidFill>
              <a:latin typeface="Arial Black"/>
              <a:ea typeface="Arial Black"/>
              <a:cs typeface="Arial Black"/>
              <a:sym typeface="Arial Black"/>
            </a:rPr>
            <a:t>MAPA DE  PROCESOS INSTITUTO PARA LA INVESTIGACIÓN EDUCATIVA Y EL DESARROLLO PEDAGÓGICO – IDEP  </a:t>
          </a:r>
        </a:p>
      </xdr:txBody>
    </xdr:sp>
    <xdr:clientData fLocksWithSheet="0"/>
  </xdr:twoCellAnchor>
  <xdr:twoCellAnchor>
    <xdr:from>
      <xdr:col>2</xdr:col>
      <xdr:colOff>57150</xdr:colOff>
      <xdr:row>6</xdr:row>
      <xdr:rowOff>161925</xdr:rowOff>
    </xdr:from>
    <xdr:to>
      <xdr:col>4</xdr:col>
      <xdr:colOff>371476</xdr:colOff>
      <xdr:row>10</xdr:row>
      <xdr:rowOff>47625</xdr:rowOff>
    </xdr:to>
    <xdr:sp macro="" textlink="">
      <xdr:nvSpPr>
        <xdr:cNvPr id="24" name="Shape 24"/>
        <xdr:cNvSpPr/>
      </xdr:nvSpPr>
      <xdr:spPr>
        <a:xfrm>
          <a:off x="933450" y="1724025"/>
          <a:ext cx="1190626" cy="647700"/>
        </a:xfrm>
        <a:prstGeom prst="roundRect">
          <a:avLst>
            <a:gd name="adj" fmla="val 16667"/>
          </a:avLst>
        </a:prstGeom>
        <a:gradFill>
          <a:gsLst>
            <a:gs pos="0">
              <a:srgbClr val="2C5D98"/>
            </a:gs>
            <a:gs pos="80000">
              <a:srgbClr val="3C7BC7"/>
            </a:gs>
            <a:gs pos="100000">
              <a:srgbClr val="3A7CCB"/>
            </a:gs>
          </a:gsLst>
          <a:lin ang="16200000" scaled="0"/>
        </a:gradFill>
        <a:ln>
          <a:noFill/>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50" b="1" i="0" u="none" strike="noStrike">
              <a:solidFill>
                <a:srgbClr val="FFFFFF"/>
              </a:solidFill>
              <a:latin typeface="Arial"/>
              <a:ea typeface="Arial"/>
              <a:cs typeface="Arial"/>
              <a:sym typeface="Arial"/>
            </a:rPr>
            <a:t>Divulgación y Comunicación</a:t>
          </a:r>
        </a:p>
      </xdr:txBody>
    </xdr:sp>
    <xdr:clientData fLocksWithSheet="0"/>
  </xdr:twoCellAnchor>
  <xdr:twoCellAnchor>
    <xdr:from>
      <xdr:col>7</xdr:col>
      <xdr:colOff>247650</xdr:colOff>
      <xdr:row>6</xdr:row>
      <xdr:rowOff>171450</xdr:rowOff>
    </xdr:from>
    <xdr:to>
      <xdr:col>10</xdr:col>
      <xdr:colOff>9525</xdr:colOff>
      <xdr:row>10</xdr:row>
      <xdr:rowOff>19050</xdr:rowOff>
    </xdr:to>
    <xdr:sp macro="" textlink="">
      <xdr:nvSpPr>
        <xdr:cNvPr id="25" name="Shape 25"/>
        <xdr:cNvSpPr/>
      </xdr:nvSpPr>
      <xdr:spPr>
        <a:xfrm>
          <a:off x="3314700" y="1733550"/>
          <a:ext cx="1247775" cy="609600"/>
        </a:xfrm>
        <a:prstGeom prst="roundRect">
          <a:avLst>
            <a:gd name="adj" fmla="val 16667"/>
          </a:avLst>
        </a:prstGeom>
        <a:gradFill>
          <a:gsLst>
            <a:gs pos="0">
              <a:srgbClr val="2C5D98"/>
            </a:gs>
            <a:gs pos="80000">
              <a:srgbClr val="3C7BC7"/>
            </a:gs>
            <a:gs pos="100000">
              <a:srgbClr val="3A7CCB"/>
            </a:gs>
          </a:gsLst>
          <a:lin ang="16200000" scaled="0"/>
        </a:gradFill>
        <a:ln>
          <a:noFill/>
        </a:ln>
      </xdr:spPr>
      <xdr:txBody>
        <a:bodyPr lIns="91425" tIns="45700" rIns="91425" bIns="45700" anchor="ctr" anchorCtr="0">
          <a:noAutofit/>
        </a:bodyPr>
        <a:lstStyle/>
        <a:p>
          <a:pPr lvl="0" indent="0" algn="ctr">
            <a:spcBef>
              <a:spcPts val="0"/>
            </a:spcBef>
            <a:spcAft>
              <a:spcPts val="0"/>
            </a:spcAft>
            <a:buFont typeface="Arial"/>
            <a:buNone/>
          </a:pPr>
          <a:endParaRPr sz="1400"/>
        </a:p>
        <a:p>
          <a:pPr lvl="0" indent="0" algn="ctr">
            <a:spcBef>
              <a:spcPts val="0"/>
            </a:spcBef>
            <a:spcAft>
              <a:spcPts val="0"/>
            </a:spcAft>
            <a:buClr>
              <a:srgbClr val="FFFFFF"/>
            </a:buClr>
            <a:buSzPct val="25000"/>
            <a:buFont typeface="Arial"/>
            <a:buNone/>
          </a:pPr>
          <a:r>
            <a:rPr lang="en-US" sz="1050" b="1" i="0" u="none" strike="noStrike">
              <a:solidFill>
                <a:srgbClr val="FFFFFF"/>
              </a:solidFill>
              <a:latin typeface="Arial"/>
              <a:ea typeface="Arial"/>
              <a:cs typeface="Arial"/>
              <a:sym typeface="Arial"/>
            </a:rPr>
            <a:t>Mejoramiento Integral y Continuo</a:t>
          </a:r>
        </a:p>
        <a:p>
          <a:pPr lvl="0" indent="0" algn="ctr">
            <a:spcBef>
              <a:spcPts val="0"/>
            </a:spcBef>
            <a:buFont typeface="Arial"/>
            <a:buNone/>
          </a:pPr>
          <a:endParaRPr sz="1050" b="1" i="0" u="none" strike="noStrike">
            <a:solidFill>
              <a:srgbClr val="FFFFFF"/>
            </a:solidFill>
            <a:latin typeface="Arial"/>
            <a:ea typeface="Arial"/>
            <a:cs typeface="Arial"/>
            <a:sym typeface="Arial"/>
          </a:endParaRPr>
        </a:p>
      </xdr:txBody>
    </xdr:sp>
    <xdr:clientData fLocksWithSheet="0"/>
  </xdr:twoCellAnchor>
  <xdr:twoCellAnchor>
    <xdr:from>
      <xdr:col>1</xdr:col>
      <xdr:colOff>219075</xdr:colOff>
      <xdr:row>26</xdr:row>
      <xdr:rowOff>66675</xdr:rowOff>
    </xdr:from>
    <xdr:to>
      <xdr:col>3</xdr:col>
      <xdr:colOff>209550</xdr:colOff>
      <xdr:row>29</xdr:row>
      <xdr:rowOff>47625</xdr:rowOff>
    </xdr:to>
    <xdr:sp macro="" textlink="">
      <xdr:nvSpPr>
        <xdr:cNvPr id="26" name="Shape 26"/>
        <xdr:cNvSpPr/>
      </xdr:nvSpPr>
      <xdr:spPr>
        <a:xfrm>
          <a:off x="657225" y="5438775"/>
          <a:ext cx="866775" cy="55245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00" b="1" i="0" u="none" strike="noStrike">
              <a:solidFill>
                <a:srgbClr val="FFFFFF"/>
              </a:solidFill>
              <a:latin typeface="Arial"/>
              <a:ea typeface="Arial"/>
              <a:cs typeface="Arial"/>
              <a:sym typeface="Arial"/>
            </a:rPr>
            <a:t>Gestión de Recursos Físicos</a:t>
          </a:r>
        </a:p>
      </xdr:txBody>
    </xdr:sp>
    <xdr:clientData fLocksWithSheet="0"/>
  </xdr:twoCellAnchor>
  <xdr:twoCellAnchor>
    <xdr:from>
      <xdr:col>4</xdr:col>
      <xdr:colOff>390525</xdr:colOff>
      <xdr:row>31</xdr:row>
      <xdr:rowOff>0</xdr:rowOff>
    </xdr:from>
    <xdr:to>
      <xdr:col>7</xdr:col>
      <xdr:colOff>428625</xdr:colOff>
      <xdr:row>34</xdr:row>
      <xdr:rowOff>0</xdr:rowOff>
    </xdr:to>
    <xdr:sp macro="" textlink="">
      <xdr:nvSpPr>
        <xdr:cNvPr id="27" name="Shape 27"/>
        <xdr:cNvSpPr/>
      </xdr:nvSpPr>
      <xdr:spPr>
        <a:xfrm>
          <a:off x="4569712" y="3494250"/>
          <a:ext cx="1552575" cy="571500"/>
        </a:xfrm>
        <a:prstGeom prst="roundRect">
          <a:avLst>
            <a:gd name="adj" fmla="val 16667"/>
          </a:avLst>
        </a:prstGeom>
        <a:gradFill>
          <a:gsLst>
            <a:gs pos="0">
              <a:srgbClr val="CB6C1D"/>
            </a:gs>
            <a:gs pos="80000">
              <a:srgbClr val="FF8F2A"/>
            </a:gs>
            <a:gs pos="100000">
              <a:srgbClr val="FF8F26"/>
            </a:gs>
          </a:gsLst>
          <a:lin ang="16200000" scaled="0"/>
        </a:gradFill>
        <a:ln>
          <a:noFill/>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100" b="1" i="0" u="none" strike="noStrike">
              <a:solidFill>
                <a:srgbClr val="FFFFFF"/>
              </a:solidFill>
              <a:latin typeface="Arial"/>
              <a:ea typeface="Arial"/>
              <a:cs typeface="Arial"/>
              <a:sym typeface="Arial"/>
            </a:rPr>
            <a:t>Evaluación y Seguimiento</a:t>
          </a:r>
        </a:p>
      </xdr:txBody>
    </xdr:sp>
    <xdr:clientData fLocksWithSheet="0"/>
  </xdr:twoCellAnchor>
  <xdr:twoCellAnchor>
    <xdr:from>
      <xdr:col>5</xdr:col>
      <xdr:colOff>266700</xdr:colOff>
      <xdr:row>26</xdr:row>
      <xdr:rowOff>95250</xdr:rowOff>
    </xdr:from>
    <xdr:to>
      <xdr:col>7</xdr:col>
      <xdr:colOff>152400</xdr:colOff>
      <xdr:row>29</xdr:row>
      <xdr:rowOff>133350</xdr:rowOff>
    </xdr:to>
    <xdr:sp macro="" textlink="">
      <xdr:nvSpPr>
        <xdr:cNvPr id="28" name="Shape 28"/>
        <xdr:cNvSpPr/>
      </xdr:nvSpPr>
      <xdr:spPr>
        <a:xfrm>
          <a:off x="2457450" y="5467350"/>
          <a:ext cx="762000" cy="60960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00" b="1" i="0" u="none" strike="noStrike">
              <a:solidFill>
                <a:srgbClr val="FFFFFF"/>
              </a:solidFill>
              <a:latin typeface="Arial"/>
              <a:ea typeface="Arial"/>
              <a:cs typeface="Arial"/>
              <a:sym typeface="Arial"/>
            </a:rPr>
            <a:t>Gestión del Talento Humano</a:t>
          </a:r>
        </a:p>
      </xdr:txBody>
    </xdr:sp>
    <xdr:clientData fLocksWithSheet="0"/>
  </xdr:twoCellAnchor>
  <xdr:twoCellAnchor>
    <xdr:from>
      <xdr:col>7</xdr:col>
      <xdr:colOff>142874</xdr:colOff>
      <xdr:row>26</xdr:row>
      <xdr:rowOff>104775</xdr:rowOff>
    </xdr:from>
    <xdr:to>
      <xdr:col>8</xdr:col>
      <xdr:colOff>523874</xdr:colOff>
      <xdr:row>29</xdr:row>
      <xdr:rowOff>85725</xdr:rowOff>
    </xdr:to>
    <xdr:sp macro="" textlink="">
      <xdr:nvSpPr>
        <xdr:cNvPr id="29" name="Shape 29"/>
        <xdr:cNvSpPr/>
      </xdr:nvSpPr>
      <xdr:spPr>
        <a:xfrm>
          <a:off x="3209924" y="5476875"/>
          <a:ext cx="904875" cy="55245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00" b="1" i="0" u="none" strike="noStrike">
              <a:solidFill>
                <a:srgbClr val="FFFFFF"/>
              </a:solidFill>
              <a:latin typeface="Arial"/>
              <a:ea typeface="Arial"/>
              <a:cs typeface="Arial"/>
              <a:sym typeface="Arial"/>
            </a:rPr>
            <a:t>Gestión Financiera</a:t>
          </a:r>
        </a:p>
      </xdr:txBody>
    </xdr:sp>
    <xdr:clientData fLocksWithSheet="0"/>
  </xdr:twoCellAnchor>
  <xdr:twoCellAnchor>
    <xdr:from>
      <xdr:col>4</xdr:col>
      <xdr:colOff>333375</xdr:colOff>
      <xdr:row>23</xdr:row>
      <xdr:rowOff>19050</xdr:rowOff>
    </xdr:from>
    <xdr:to>
      <xdr:col>6</xdr:col>
      <xdr:colOff>419100</xdr:colOff>
      <xdr:row>25</xdr:row>
      <xdr:rowOff>133350</xdr:rowOff>
    </xdr:to>
    <xdr:sp macro="" textlink="">
      <xdr:nvSpPr>
        <xdr:cNvPr id="30" name="Shape 30"/>
        <xdr:cNvSpPr/>
      </xdr:nvSpPr>
      <xdr:spPr>
        <a:xfrm>
          <a:off x="2085975" y="4819650"/>
          <a:ext cx="962025" cy="49530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00" b="1" i="0" u="none" strike="noStrike">
              <a:solidFill>
                <a:srgbClr val="FFFFFF"/>
              </a:solidFill>
              <a:latin typeface="Arial"/>
              <a:ea typeface="Arial"/>
              <a:cs typeface="Arial"/>
              <a:sym typeface="Arial"/>
            </a:rPr>
            <a:t>Gestión  Contractual</a:t>
          </a:r>
        </a:p>
      </xdr:txBody>
    </xdr:sp>
    <xdr:clientData fLocksWithSheet="0"/>
  </xdr:twoCellAnchor>
  <xdr:twoCellAnchor>
    <xdr:from>
      <xdr:col>6</xdr:col>
      <xdr:colOff>438149</xdr:colOff>
      <xdr:row>23</xdr:row>
      <xdr:rowOff>19050</xdr:rowOff>
    </xdr:from>
    <xdr:to>
      <xdr:col>8</xdr:col>
      <xdr:colOff>295275</xdr:colOff>
      <xdr:row>25</xdr:row>
      <xdr:rowOff>142875</xdr:rowOff>
    </xdr:to>
    <xdr:sp macro="" textlink="">
      <xdr:nvSpPr>
        <xdr:cNvPr id="31" name="Shape 31"/>
        <xdr:cNvSpPr/>
      </xdr:nvSpPr>
      <xdr:spPr>
        <a:xfrm>
          <a:off x="3067049" y="4819650"/>
          <a:ext cx="819151" cy="504825"/>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00" b="1" i="0" u="none" strike="noStrike">
              <a:solidFill>
                <a:srgbClr val="FFFFFF"/>
              </a:solidFill>
              <a:latin typeface="Arial"/>
              <a:ea typeface="Arial"/>
              <a:cs typeface="Arial"/>
              <a:sym typeface="Arial"/>
            </a:rPr>
            <a:t>Gestión  Jurídica</a:t>
          </a:r>
        </a:p>
      </xdr:txBody>
    </xdr:sp>
    <xdr:clientData fLocksWithSheet="0"/>
  </xdr:twoCellAnchor>
  <xdr:twoCellAnchor>
    <xdr:from>
      <xdr:col>3</xdr:col>
      <xdr:colOff>228600</xdr:colOff>
      <xdr:row>26</xdr:row>
      <xdr:rowOff>66675</xdr:rowOff>
    </xdr:from>
    <xdr:to>
      <xdr:col>5</xdr:col>
      <xdr:colOff>342900</xdr:colOff>
      <xdr:row>29</xdr:row>
      <xdr:rowOff>66675</xdr:rowOff>
    </xdr:to>
    <xdr:sp macro="" textlink="">
      <xdr:nvSpPr>
        <xdr:cNvPr id="32" name="Shape 32"/>
        <xdr:cNvSpPr/>
      </xdr:nvSpPr>
      <xdr:spPr>
        <a:xfrm>
          <a:off x="1543050" y="5438775"/>
          <a:ext cx="990600" cy="57150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00" b="1" i="0" u="none" strike="noStrike">
              <a:solidFill>
                <a:srgbClr val="FFFFFF"/>
              </a:solidFill>
              <a:latin typeface="Arial"/>
              <a:ea typeface="Arial"/>
              <a:cs typeface="Arial"/>
              <a:sym typeface="Arial"/>
            </a:rPr>
            <a:t>Gestión  Tecnológica</a:t>
          </a:r>
        </a:p>
      </xdr:txBody>
    </xdr:sp>
    <xdr:clientData fLocksWithSheet="0"/>
  </xdr:twoCellAnchor>
  <xdr:twoCellAnchor>
    <xdr:from>
      <xdr:col>2</xdr:col>
      <xdr:colOff>247650</xdr:colOff>
      <xdr:row>23</xdr:row>
      <xdr:rowOff>19050</xdr:rowOff>
    </xdr:from>
    <xdr:to>
      <xdr:col>4</xdr:col>
      <xdr:colOff>333375</xdr:colOff>
      <xdr:row>25</xdr:row>
      <xdr:rowOff>142875</xdr:rowOff>
    </xdr:to>
    <xdr:sp macro="" textlink="">
      <xdr:nvSpPr>
        <xdr:cNvPr id="33" name="Shape 33"/>
        <xdr:cNvSpPr/>
      </xdr:nvSpPr>
      <xdr:spPr>
        <a:xfrm>
          <a:off x="1123950" y="4819650"/>
          <a:ext cx="962025" cy="504825"/>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00" b="1" i="0" u="none" strike="noStrike">
              <a:solidFill>
                <a:srgbClr val="FFFFFF"/>
              </a:solidFill>
              <a:latin typeface="Arial"/>
              <a:ea typeface="Arial"/>
              <a:cs typeface="Arial"/>
              <a:sym typeface="Arial"/>
            </a:rPr>
            <a:t>Gestión Documental</a:t>
          </a:r>
        </a:p>
      </xdr:txBody>
    </xdr:sp>
    <xdr:clientData fLocksWithSheet="0"/>
  </xdr:twoCellAnchor>
  <xdr:twoCellAnchor>
    <xdr:from>
      <xdr:col>8</xdr:col>
      <xdr:colOff>371475</xdr:colOff>
      <xdr:row>23</xdr:row>
      <xdr:rowOff>19050</xdr:rowOff>
    </xdr:from>
    <xdr:to>
      <xdr:col>10</xdr:col>
      <xdr:colOff>238125</xdr:colOff>
      <xdr:row>25</xdr:row>
      <xdr:rowOff>142875</xdr:rowOff>
    </xdr:to>
    <xdr:sp macro="" textlink="">
      <xdr:nvSpPr>
        <xdr:cNvPr id="34" name="Shape 34"/>
        <xdr:cNvSpPr/>
      </xdr:nvSpPr>
      <xdr:spPr>
        <a:xfrm>
          <a:off x="3962400" y="4819650"/>
          <a:ext cx="828675" cy="504825"/>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00" b="1" i="0" u="none" strike="noStrike">
              <a:solidFill>
                <a:srgbClr val="FFFFFF"/>
              </a:solidFill>
              <a:latin typeface="Arial"/>
              <a:ea typeface="Arial"/>
              <a:cs typeface="Arial"/>
              <a:sym typeface="Arial"/>
            </a:rPr>
            <a:t>Atención al Usuario</a:t>
          </a:r>
        </a:p>
      </xdr:txBody>
    </xdr:sp>
    <xdr:clientData fLocksWithSheet="0"/>
  </xdr:twoCellAnchor>
  <xdr:twoCellAnchor>
    <xdr:from>
      <xdr:col>9</xdr:col>
      <xdr:colOff>28574</xdr:colOff>
      <xdr:row>26</xdr:row>
      <xdr:rowOff>114300</xdr:rowOff>
    </xdr:from>
    <xdr:to>
      <xdr:col>11</xdr:col>
      <xdr:colOff>152399</xdr:colOff>
      <xdr:row>29</xdr:row>
      <xdr:rowOff>95250</xdr:rowOff>
    </xdr:to>
    <xdr:sp macro="" textlink="">
      <xdr:nvSpPr>
        <xdr:cNvPr id="35" name="Shape 35"/>
        <xdr:cNvSpPr/>
      </xdr:nvSpPr>
      <xdr:spPr>
        <a:xfrm>
          <a:off x="4143374" y="5486400"/>
          <a:ext cx="1000125" cy="55245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000" b="1" i="0" u="none" strike="noStrike">
              <a:solidFill>
                <a:srgbClr val="FFFFFF"/>
              </a:solidFill>
              <a:latin typeface="Arial"/>
              <a:ea typeface="Arial"/>
              <a:cs typeface="Arial"/>
              <a:sym typeface="Arial"/>
            </a:rPr>
            <a:t>Control Interno Disciplinario</a:t>
          </a:r>
        </a:p>
      </xdr:txBody>
    </xdr:sp>
    <xdr:clientData fLocksWithSheet="0"/>
  </xdr:twoCellAnchor>
  <xdr:twoCellAnchor>
    <xdr:from>
      <xdr:col>10</xdr:col>
      <xdr:colOff>352425</xdr:colOff>
      <xdr:row>34</xdr:row>
      <xdr:rowOff>152400</xdr:rowOff>
    </xdr:from>
    <xdr:to>
      <xdr:col>12</xdr:col>
      <xdr:colOff>371475</xdr:colOff>
      <xdr:row>36</xdr:row>
      <xdr:rowOff>38100</xdr:rowOff>
    </xdr:to>
    <xdr:sp macro="" textlink="">
      <xdr:nvSpPr>
        <xdr:cNvPr id="36" name="Shape 36"/>
        <xdr:cNvSpPr/>
      </xdr:nvSpPr>
      <xdr:spPr>
        <a:xfrm>
          <a:off x="4836412" y="3646650"/>
          <a:ext cx="1019174" cy="266699"/>
        </a:xfrm>
        <a:prstGeom prst="rect">
          <a:avLst/>
        </a:prstGeom>
        <a:noFill/>
        <a:ln>
          <a:noFill/>
        </a:ln>
      </xdr:spPr>
      <xdr:txBody>
        <a:bodyPr lIns="91425" tIns="45700" rIns="91425" bIns="45700" anchor="ctr" anchorCtr="0">
          <a:noAutofit/>
        </a:bodyPr>
        <a:lstStyle/>
        <a:p>
          <a:pPr lvl="0" indent="0" algn="ctr">
            <a:spcBef>
              <a:spcPts val="0"/>
            </a:spcBef>
            <a:buClr>
              <a:srgbClr val="000000"/>
            </a:buClr>
            <a:buSzPct val="25000"/>
            <a:buFont typeface="Arial"/>
            <a:buNone/>
          </a:pPr>
          <a:r>
            <a:rPr lang="en-US" sz="1200" b="1" i="0" u="none" strike="noStrike">
              <a:solidFill>
                <a:srgbClr val="000000"/>
              </a:solidFill>
              <a:latin typeface="Arial"/>
              <a:ea typeface="Arial"/>
              <a:cs typeface="Arial"/>
              <a:sym typeface="Arial"/>
            </a:rPr>
            <a:t>MP-PE-01-01</a:t>
          </a:r>
        </a:p>
      </xdr:txBody>
    </xdr:sp>
    <xdr:clientData fLocksWithSheet="0"/>
  </xdr:twoCellAnchor>
  <xdr:twoCellAnchor>
    <xdr:from>
      <xdr:col>5</xdr:col>
      <xdr:colOff>28575</xdr:colOff>
      <xdr:row>6</xdr:row>
      <xdr:rowOff>133350</xdr:rowOff>
    </xdr:from>
    <xdr:to>
      <xdr:col>7</xdr:col>
      <xdr:colOff>123825</xdr:colOff>
      <xdr:row>10</xdr:row>
      <xdr:rowOff>38100</xdr:rowOff>
    </xdr:to>
    <xdr:sp macro="" textlink="">
      <xdr:nvSpPr>
        <xdr:cNvPr id="37" name="Shape 37"/>
        <xdr:cNvSpPr/>
      </xdr:nvSpPr>
      <xdr:spPr>
        <a:xfrm>
          <a:off x="2219325" y="1695450"/>
          <a:ext cx="971550" cy="666750"/>
        </a:xfrm>
        <a:prstGeom prst="roundRect">
          <a:avLst>
            <a:gd name="adj" fmla="val 16667"/>
          </a:avLst>
        </a:prstGeom>
        <a:gradFill>
          <a:gsLst>
            <a:gs pos="0">
              <a:srgbClr val="2C5D98"/>
            </a:gs>
            <a:gs pos="80000">
              <a:srgbClr val="3C7BC7"/>
            </a:gs>
            <a:gs pos="100000">
              <a:srgbClr val="3A7CCB"/>
            </a:gs>
          </a:gsLst>
          <a:lin ang="16200000" scaled="0"/>
        </a:gradFill>
        <a:ln>
          <a:noFill/>
        </a:ln>
      </xdr:spPr>
      <xdr:txBody>
        <a:bodyPr lIns="91425" tIns="45700" rIns="91425" bIns="45700" anchor="ctr" anchorCtr="0">
          <a:noAutofit/>
        </a:bodyPr>
        <a:lstStyle/>
        <a:p>
          <a:pPr lvl="0" indent="0" algn="ctr">
            <a:spcBef>
              <a:spcPts val="0"/>
            </a:spcBef>
            <a:spcAft>
              <a:spcPts val="0"/>
            </a:spcAft>
            <a:buFont typeface="Arial"/>
            <a:buNone/>
          </a:pPr>
          <a:endParaRPr sz="1400"/>
        </a:p>
        <a:p>
          <a:pPr lvl="0" indent="0" algn="ctr">
            <a:spcBef>
              <a:spcPts val="0"/>
            </a:spcBef>
            <a:spcAft>
              <a:spcPts val="0"/>
            </a:spcAft>
            <a:buClr>
              <a:srgbClr val="FFFFFF"/>
            </a:buClr>
            <a:buSzPct val="25000"/>
            <a:buFont typeface="Arial"/>
            <a:buNone/>
          </a:pPr>
          <a:r>
            <a:rPr lang="en-US" sz="1050" b="1" i="0" u="none" strike="noStrike">
              <a:solidFill>
                <a:srgbClr val="FFFFFF"/>
              </a:solidFill>
              <a:latin typeface="Arial"/>
              <a:ea typeface="Arial"/>
              <a:cs typeface="Arial"/>
              <a:sym typeface="Arial"/>
            </a:rPr>
            <a:t>Dirección y Planeación</a:t>
          </a:r>
        </a:p>
        <a:p>
          <a:pPr lvl="0" indent="0" algn="ctr">
            <a:spcBef>
              <a:spcPts val="0"/>
            </a:spcBef>
            <a:buFont typeface="Arial"/>
            <a:buNone/>
          </a:pPr>
          <a:endParaRPr sz="1050" b="1" i="0" u="none" strike="noStrike">
            <a:solidFill>
              <a:srgbClr val="FFFFFF"/>
            </a:solidFill>
            <a:latin typeface="Arial"/>
            <a:ea typeface="Arial"/>
            <a:cs typeface="Arial"/>
            <a:sym typeface="Arial"/>
          </a:endParaRPr>
        </a:p>
      </xdr:txBody>
    </xdr:sp>
    <xdr:clientData fLocksWithSheet="0"/>
  </xdr:twoCellAnchor>
  <xdr:twoCellAnchor>
    <xdr:from>
      <xdr:col>11</xdr:col>
      <xdr:colOff>28575</xdr:colOff>
      <xdr:row>5</xdr:row>
      <xdr:rowOff>276225</xdr:rowOff>
    </xdr:from>
    <xdr:to>
      <xdr:col>12</xdr:col>
      <xdr:colOff>114300</xdr:colOff>
      <xdr:row>32</xdr:row>
      <xdr:rowOff>9525</xdr:rowOff>
    </xdr:to>
    <xdr:sp macro="" textlink="">
      <xdr:nvSpPr>
        <xdr:cNvPr id="38" name="Shape 38"/>
        <xdr:cNvSpPr/>
      </xdr:nvSpPr>
      <xdr:spPr>
        <a:xfrm>
          <a:off x="5019675" y="1276350"/>
          <a:ext cx="523875" cy="5248275"/>
        </a:xfrm>
        <a:prstGeom prst="rightArrow">
          <a:avLst>
            <a:gd name="adj1" fmla="val 50000"/>
            <a:gd name="adj2" fmla="val 50000"/>
          </a:avLst>
        </a:prstGeom>
        <a:gradFill>
          <a:gsLst>
            <a:gs pos="0">
              <a:srgbClr val="2787A0"/>
            </a:gs>
            <a:gs pos="80000">
              <a:srgbClr val="36B1D2"/>
            </a:gs>
            <a:gs pos="100000">
              <a:srgbClr val="34B3D6"/>
            </a:gs>
          </a:gsLst>
          <a:lin ang="16200000" scaled="0"/>
        </a:grad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0</xdr:col>
      <xdr:colOff>0</xdr:colOff>
      <xdr:row>6</xdr:row>
      <xdr:rowOff>123825</xdr:rowOff>
    </xdr:from>
    <xdr:to>
      <xdr:col>1</xdr:col>
      <xdr:colOff>114300</xdr:colOff>
      <xdr:row>34</xdr:row>
      <xdr:rowOff>123825</xdr:rowOff>
    </xdr:to>
    <xdr:sp macro="" textlink="">
      <xdr:nvSpPr>
        <xdr:cNvPr id="39" name="Shape 39"/>
        <xdr:cNvSpPr/>
      </xdr:nvSpPr>
      <xdr:spPr>
        <a:xfrm>
          <a:off x="5036437" y="1113000"/>
          <a:ext cx="619125" cy="5333999"/>
        </a:xfrm>
        <a:prstGeom prst="rightArrow">
          <a:avLst>
            <a:gd name="adj1" fmla="val 50000"/>
            <a:gd name="adj2" fmla="val 50000"/>
          </a:avLst>
        </a:prstGeom>
        <a:gradFill>
          <a:gsLst>
            <a:gs pos="0">
              <a:srgbClr val="2787A0"/>
            </a:gs>
            <a:gs pos="80000">
              <a:srgbClr val="36B1D2"/>
            </a:gs>
            <a:gs pos="100000">
              <a:srgbClr val="34B3D6"/>
            </a:gs>
          </a:gsLst>
          <a:lin ang="16200000" scaled="0"/>
        </a:gradFill>
        <a:ln>
          <a:noFill/>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9</xdr:col>
      <xdr:colOff>0</xdr:colOff>
      <xdr:row>10</xdr:row>
      <xdr:rowOff>104775</xdr:rowOff>
    </xdr:from>
    <xdr:to>
      <xdr:col>11</xdr:col>
      <xdr:colOff>171450</xdr:colOff>
      <xdr:row>13</xdr:row>
      <xdr:rowOff>85725</xdr:rowOff>
    </xdr:to>
    <xdr:sp macro="" textlink="">
      <xdr:nvSpPr>
        <xdr:cNvPr id="40" name="Shape 40"/>
        <xdr:cNvSpPr/>
      </xdr:nvSpPr>
      <xdr:spPr>
        <a:xfrm>
          <a:off x="4114800" y="2428875"/>
          <a:ext cx="1047750" cy="552450"/>
        </a:xfrm>
        <a:prstGeom prst="roundRect">
          <a:avLst>
            <a:gd name="adj" fmla="val 16667"/>
          </a:avLst>
        </a:prstGeom>
        <a:solidFill>
          <a:srgbClr val="FFFFFF"/>
        </a:solidFill>
        <a:ln w="25400" cap="flat" cmpd="sng">
          <a:solidFill>
            <a:srgbClr val="9BBB59"/>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99CC00"/>
            </a:buClr>
            <a:buSzPct val="25000"/>
            <a:buFont typeface="Arial"/>
            <a:buNone/>
          </a:pPr>
          <a:r>
            <a:rPr lang="en-US" sz="1050" b="1" i="0" u="none" strike="noStrike">
              <a:solidFill>
                <a:srgbClr val="99CC00"/>
              </a:solidFill>
              <a:latin typeface="Arial"/>
              <a:ea typeface="Arial"/>
              <a:cs typeface="Arial"/>
              <a:sym typeface="Arial"/>
            </a:rPr>
            <a:t>Educación y   Políticas Públicas</a:t>
          </a:r>
        </a:p>
      </xdr:txBody>
    </xdr:sp>
    <xdr:clientData fLocksWithSheet="0"/>
  </xdr:twoCellAnchor>
  <xdr:twoCellAnchor>
    <xdr:from>
      <xdr:col>8</xdr:col>
      <xdr:colOff>514348</xdr:colOff>
      <xdr:row>17</xdr:row>
      <xdr:rowOff>0</xdr:rowOff>
    </xdr:from>
    <xdr:to>
      <xdr:col>11</xdr:col>
      <xdr:colOff>219075</xdr:colOff>
      <xdr:row>20</xdr:row>
      <xdr:rowOff>38100</xdr:rowOff>
    </xdr:to>
    <xdr:sp macro="" textlink="">
      <xdr:nvSpPr>
        <xdr:cNvPr id="41" name="Shape 41"/>
        <xdr:cNvSpPr/>
      </xdr:nvSpPr>
      <xdr:spPr>
        <a:xfrm>
          <a:off x="4105273" y="3657600"/>
          <a:ext cx="1104902" cy="609600"/>
        </a:xfrm>
        <a:prstGeom prst="roundRect">
          <a:avLst>
            <a:gd name="adj" fmla="val 16667"/>
          </a:avLst>
        </a:prstGeom>
        <a:solidFill>
          <a:srgbClr val="FFFFFF"/>
        </a:solidFill>
        <a:ln w="25400" cap="flat" cmpd="sng">
          <a:solidFill>
            <a:srgbClr val="9BBB59"/>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99CC00"/>
            </a:buClr>
            <a:buSzPct val="25000"/>
            <a:buFont typeface="Arial"/>
            <a:buNone/>
          </a:pPr>
          <a:r>
            <a:rPr lang="en-US" sz="1050" b="1" i="0" u="none" strike="noStrike">
              <a:solidFill>
                <a:srgbClr val="99CC00"/>
              </a:solidFill>
              <a:latin typeface="Arial"/>
              <a:ea typeface="Arial"/>
              <a:cs typeface="Arial"/>
              <a:sym typeface="Arial"/>
            </a:rPr>
            <a:t>Cualificación Docente</a:t>
          </a:r>
        </a:p>
      </xdr:txBody>
    </xdr:sp>
    <xdr:clientData fLocksWithSheet="0"/>
  </xdr:twoCellAnchor>
  <xdr:twoCellAnchor>
    <xdr:from>
      <xdr:col>9</xdr:col>
      <xdr:colOff>0</xdr:colOff>
      <xdr:row>13</xdr:row>
      <xdr:rowOff>180975</xdr:rowOff>
    </xdr:from>
    <xdr:to>
      <xdr:col>11</xdr:col>
      <xdr:colOff>190500</xdr:colOff>
      <xdr:row>16</xdr:row>
      <xdr:rowOff>180975</xdr:rowOff>
    </xdr:to>
    <xdr:sp macro="" textlink="">
      <xdr:nvSpPr>
        <xdr:cNvPr id="42" name="Shape 42"/>
        <xdr:cNvSpPr/>
      </xdr:nvSpPr>
      <xdr:spPr>
        <a:xfrm>
          <a:off x="4114800" y="3076575"/>
          <a:ext cx="1066800" cy="571500"/>
        </a:xfrm>
        <a:prstGeom prst="roundRect">
          <a:avLst>
            <a:gd name="adj" fmla="val 16667"/>
          </a:avLst>
        </a:prstGeom>
        <a:solidFill>
          <a:srgbClr val="FFFFFF"/>
        </a:solidFill>
        <a:ln w="25400" cap="flat" cmpd="sng">
          <a:solidFill>
            <a:srgbClr val="9BBB59"/>
          </a:solidFill>
          <a:prstDash val="solid"/>
          <a:miter/>
          <a:headEnd type="none" w="med" len="med"/>
          <a:tailEnd type="none" w="med" len="med"/>
        </a:ln>
      </xdr:spPr>
      <xdr:txBody>
        <a:bodyPr lIns="91425" tIns="45700" rIns="91425" bIns="45700" anchor="ctr" anchorCtr="0">
          <a:noAutofit/>
        </a:bodyPr>
        <a:lstStyle/>
        <a:p>
          <a:pPr lvl="0" indent="0" algn="ctr">
            <a:spcBef>
              <a:spcPts val="0"/>
            </a:spcBef>
            <a:spcAft>
              <a:spcPts val="0"/>
            </a:spcAft>
            <a:buClr>
              <a:srgbClr val="99CC00"/>
            </a:buClr>
            <a:buSzPct val="25000"/>
            <a:buFont typeface="Arial"/>
            <a:buNone/>
          </a:pPr>
          <a:r>
            <a:rPr lang="en-US" sz="1050" b="1" i="0" u="none" strike="noStrike">
              <a:solidFill>
                <a:srgbClr val="99CC00"/>
              </a:solidFill>
              <a:latin typeface="Arial"/>
              <a:ea typeface="Arial"/>
              <a:cs typeface="Arial"/>
              <a:sym typeface="Arial"/>
            </a:rPr>
            <a:t>Escuela, Currículo</a:t>
          </a:r>
        </a:p>
        <a:p>
          <a:pPr lvl="0" indent="0" algn="ctr">
            <a:spcBef>
              <a:spcPts val="0"/>
            </a:spcBef>
            <a:buClr>
              <a:srgbClr val="99CC00"/>
            </a:buClr>
            <a:buSzPct val="25000"/>
            <a:buFont typeface="Arial"/>
            <a:buNone/>
          </a:pPr>
          <a:r>
            <a:rPr lang="en-US" sz="1050" b="1" i="0" u="none" strike="noStrike">
              <a:solidFill>
                <a:srgbClr val="99CC00"/>
              </a:solidFill>
              <a:latin typeface="Arial"/>
              <a:ea typeface="Arial"/>
              <a:cs typeface="Arial"/>
              <a:sym typeface="Arial"/>
            </a:rPr>
            <a:t>y Pedagogía</a:t>
          </a:r>
        </a:p>
      </xdr:txBody>
    </xdr:sp>
    <xdr:clientData fLocksWithSheet="0"/>
  </xdr:twoCellAnchor>
  <xdr:twoCellAnchor>
    <xdr:from>
      <xdr:col>6</xdr:col>
      <xdr:colOff>114300</xdr:colOff>
      <xdr:row>13</xdr:row>
      <xdr:rowOff>133350</xdr:rowOff>
    </xdr:from>
    <xdr:to>
      <xdr:col>8</xdr:col>
      <xdr:colOff>295275</xdr:colOff>
      <xdr:row>16</xdr:row>
      <xdr:rowOff>152400</xdr:rowOff>
    </xdr:to>
    <xdr:sp macro="" textlink="">
      <xdr:nvSpPr>
        <xdr:cNvPr id="43" name="Shape 43"/>
        <xdr:cNvSpPr/>
      </xdr:nvSpPr>
      <xdr:spPr>
        <a:xfrm>
          <a:off x="2743200" y="3028950"/>
          <a:ext cx="1143000" cy="590550"/>
        </a:xfrm>
        <a:prstGeom prst="roundRect">
          <a:avLst>
            <a:gd name="adj" fmla="val 16667"/>
          </a:avLst>
        </a:prstGeom>
        <a:gradFill>
          <a:gsLst>
            <a:gs pos="0">
              <a:srgbClr val="769535"/>
            </a:gs>
            <a:gs pos="80000">
              <a:srgbClr val="9BC348"/>
            </a:gs>
            <a:gs pos="100000">
              <a:srgbClr val="9CC746"/>
            </a:gs>
          </a:gsLst>
          <a:lin ang="16200000" scaled="0"/>
        </a:gradFill>
        <a:ln>
          <a:noFill/>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200" b="1" i="0" u="none" strike="noStrike">
              <a:solidFill>
                <a:srgbClr val="FFFFFF"/>
              </a:solidFill>
              <a:latin typeface="Arial"/>
              <a:ea typeface="Arial"/>
              <a:cs typeface="Arial"/>
              <a:sym typeface="Arial"/>
            </a:rPr>
            <a:t>Estrategias</a:t>
          </a:r>
        </a:p>
      </xdr:txBody>
    </xdr:sp>
    <xdr:clientData fLocksWithSheet="0"/>
  </xdr:twoCellAnchor>
  <xdr:twoCellAnchor>
    <xdr:from>
      <xdr:col>4</xdr:col>
      <xdr:colOff>152400</xdr:colOff>
      <xdr:row>13</xdr:row>
      <xdr:rowOff>123825</xdr:rowOff>
    </xdr:from>
    <xdr:to>
      <xdr:col>6</xdr:col>
      <xdr:colOff>171450</xdr:colOff>
      <xdr:row>16</xdr:row>
      <xdr:rowOff>142875</xdr:rowOff>
    </xdr:to>
    <xdr:sp macro="" textlink="">
      <xdr:nvSpPr>
        <xdr:cNvPr id="44" name="Shape 44"/>
        <xdr:cNvSpPr/>
      </xdr:nvSpPr>
      <xdr:spPr>
        <a:xfrm>
          <a:off x="1905000" y="3019425"/>
          <a:ext cx="895350" cy="590550"/>
        </a:xfrm>
        <a:prstGeom prst="roundRect">
          <a:avLst>
            <a:gd name="adj" fmla="val 16667"/>
          </a:avLst>
        </a:prstGeom>
        <a:gradFill>
          <a:gsLst>
            <a:gs pos="0">
              <a:srgbClr val="769535"/>
            </a:gs>
            <a:gs pos="80000">
              <a:srgbClr val="9BC348"/>
            </a:gs>
            <a:gs pos="100000">
              <a:srgbClr val="9CC746"/>
            </a:gs>
          </a:gsLst>
          <a:lin ang="16200000" scaled="0"/>
        </a:gradFill>
        <a:ln>
          <a:noFill/>
        </a:ln>
      </xdr:spPr>
      <xdr:txBody>
        <a:bodyPr lIns="91425" tIns="45700" rIns="91425" bIns="45700" anchor="ctr" anchorCtr="0">
          <a:noAutofit/>
        </a:bodyPr>
        <a:lstStyle/>
        <a:p>
          <a:pPr lvl="0" indent="0" algn="ctr">
            <a:spcBef>
              <a:spcPts val="0"/>
            </a:spcBef>
            <a:buClr>
              <a:srgbClr val="FFFFFF"/>
            </a:buClr>
            <a:buSzPct val="25000"/>
            <a:buFont typeface="Arial"/>
            <a:buNone/>
          </a:pPr>
          <a:r>
            <a:rPr lang="en-US" sz="1200" b="1" i="0" u="none" strike="noStrike">
              <a:solidFill>
                <a:srgbClr val="FFFFFF"/>
              </a:solidFill>
              <a:latin typeface="Arial"/>
              <a:ea typeface="Arial"/>
              <a:cs typeface="Arial"/>
              <a:sym typeface="Arial"/>
            </a:rPr>
            <a:t>Diseños</a:t>
          </a:r>
        </a:p>
      </xdr:txBody>
    </xdr:sp>
    <xdr:clientData fLocksWithSheet="0"/>
  </xdr:twoCellAnchor>
  <xdr:twoCellAnchor>
    <xdr:from>
      <xdr:col>8</xdr:col>
      <xdr:colOff>419100</xdr:colOff>
      <xdr:row>15</xdr:row>
      <xdr:rowOff>38100</xdr:rowOff>
    </xdr:from>
    <xdr:to>
      <xdr:col>8</xdr:col>
      <xdr:colOff>581025</xdr:colOff>
      <xdr:row>15</xdr:row>
      <xdr:rowOff>47625</xdr:rowOff>
    </xdr:to>
    <xdr:grpSp>
      <xdr:nvGrpSpPr>
        <xdr:cNvPr id="5" name="Shape 2"/>
        <xdr:cNvGrpSpPr/>
      </xdr:nvGrpSpPr>
      <xdr:grpSpPr>
        <a:xfrm>
          <a:off x="4010025" y="3314700"/>
          <a:ext cx="104775" cy="9525"/>
          <a:chOff x="5265037" y="3775238"/>
          <a:chExt cx="161925" cy="9525"/>
        </a:xfrm>
      </xdr:grpSpPr>
      <xdr:grpSp>
        <xdr:nvGrpSpPr>
          <xdr:cNvPr id="45" name="Shape 45"/>
          <xdr:cNvGrpSpPr/>
        </xdr:nvGrpSpPr>
        <xdr:grpSpPr>
          <a:xfrm>
            <a:off x="5265037" y="3775238"/>
            <a:ext cx="161925" cy="9525"/>
            <a:chOff x="5260273" y="3770475"/>
            <a:chExt cx="171450" cy="19050"/>
          </a:xfrm>
        </xdr:grpSpPr>
        <xdr:sp macro="" textlink="">
          <xdr:nvSpPr>
            <xdr:cNvPr id="46" name="Shape 46"/>
            <xdr:cNvSpPr/>
          </xdr:nvSpPr>
          <xdr:spPr>
            <a:xfrm>
              <a:off x="5260273" y="3770475"/>
              <a:ext cx="171450" cy="1905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grpSp>
          <xdr:nvGrpSpPr>
            <xdr:cNvPr id="47" name="Shape 47"/>
            <xdr:cNvGrpSpPr/>
          </xdr:nvGrpSpPr>
          <xdr:grpSpPr>
            <a:xfrm>
              <a:off x="5260273" y="3770475"/>
              <a:ext cx="171450" cy="19050"/>
              <a:chOff x="5250750" y="3775237"/>
              <a:chExt cx="190500" cy="9524"/>
            </a:xfrm>
          </xdr:grpSpPr>
          <xdr:sp macro="" textlink="">
            <xdr:nvSpPr>
              <xdr:cNvPr id="48" name="Shape 48"/>
              <xdr:cNvSpPr/>
            </xdr:nvSpPr>
            <xdr:spPr>
              <a:xfrm>
                <a:off x="5250750" y="3775237"/>
                <a:ext cx="190500" cy="9500"/>
              </a:xfrm>
              <a:prstGeom prst="rect">
                <a:avLst/>
              </a:prstGeom>
              <a:noFill/>
              <a:ln>
                <a:noFill/>
              </a:ln>
            </xdr:spPr>
            <xdr:txBody>
              <a:bodyPr lIns="91425" tIns="91425" rIns="91425" bIns="91425" anchor="ctr" anchorCtr="0">
                <a:noAutofit/>
              </a:bodyPr>
              <a:lstStyle/>
              <a:p>
                <a:pPr lvl="0" indent="0">
                  <a:spcBef>
                    <a:spcPts val="0"/>
                  </a:spcBef>
                  <a:buFont typeface="Arial"/>
                  <a:buNone/>
                </a:pPr>
                <a:endParaRPr sz="1400"/>
              </a:p>
            </xdr:txBody>
          </xdr:sp>
          <xdr:cxnSp macro="">
            <xdr:nvCxnSpPr>
              <xdr:cNvPr id="49" name="Shape 49"/>
              <xdr:cNvCxnSpPr/>
            </xdr:nvCxnSpPr>
            <xdr:spPr>
              <a:xfrm>
                <a:off x="5250750" y="3775237"/>
                <a:ext cx="190500" cy="9524"/>
              </a:xfrm>
              <a:prstGeom prst="straightConnector1">
                <a:avLst/>
              </a:prstGeom>
              <a:noFill/>
              <a:ln w="25400" cap="flat" cmpd="sng">
                <a:solidFill>
                  <a:srgbClr val="9BBB59"/>
                </a:solidFill>
                <a:prstDash val="solid"/>
                <a:miter/>
                <a:headEnd type="none" w="med" len="med"/>
                <a:tailEnd type="none" w="med" len="med"/>
              </a:ln>
            </xdr:spPr>
          </xdr:cxnSp>
        </xdr:grpSp>
      </xdr:grpSp>
    </xdr:grpSp>
    <xdr:clientData fLocksWithSheet="0"/>
  </xdr:twoCellAnchor>
  <xdr:twoCellAnchor>
    <xdr:from>
      <xdr:col>0</xdr:col>
      <xdr:colOff>0</xdr:colOff>
      <xdr:row>38</xdr:row>
      <xdr:rowOff>38100</xdr:rowOff>
    </xdr:from>
    <xdr:to>
      <xdr:col>4</xdr:col>
      <xdr:colOff>238125</xdr:colOff>
      <xdr:row>41</xdr:row>
      <xdr:rowOff>123825</xdr:rowOff>
    </xdr:to>
    <xdr:sp macro="" textlink="">
      <xdr:nvSpPr>
        <xdr:cNvPr id="50" name="Shape 50"/>
        <xdr:cNvSpPr/>
      </xdr:nvSpPr>
      <xdr:spPr>
        <a:xfrm>
          <a:off x="0" y="7696200"/>
          <a:ext cx="1990725" cy="657225"/>
        </a:xfrm>
        <a:prstGeom prst="roundRect">
          <a:avLst>
            <a:gd name="adj" fmla="val 16667"/>
          </a:avLst>
        </a:prstGeom>
        <a:gradFill>
          <a:gsLst>
            <a:gs pos="0">
              <a:srgbClr val="4172AD"/>
            </a:gs>
            <a:gs pos="22999">
              <a:srgbClr val="4172AD"/>
            </a:gs>
            <a:gs pos="69000">
              <a:srgbClr val="376092"/>
            </a:gs>
            <a:gs pos="97000">
              <a:srgbClr val="335A88"/>
            </a:gs>
            <a:gs pos="100000">
              <a:srgbClr val="335A88"/>
            </a:gs>
          </a:gsLst>
          <a:path path="circle">
            <a:fillToRect l="50000" t="50000" r="50000" b="50000"/>
          </a:path>
          <a:tileRect/>
        </a:gradFill>
        <a:ln w="22225" cap="flat" cmpd="sng">
          <a:solidFill>
            <a:srgbClr val="1F497D"/>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Black"/>
            <a:buNone/>
          </a:pPr>
          <a:r>
            <a:rPr lang="en-US" sz="1100" b="1" i="0" u="none" strike="noStrike">
              <a:solidFill>
                <a:srgbClr val="FFFFFF"/>
              </a:solidFill>
              <a:latin typeface="Arial Black"/>
              <a:ea typeface="Arial Black"/>
              <a:cs typeface="Arial Black"/>
              <a:sym typeface="Arial Black"/>
            </a:rPr>
            <a:t>REPORTE GENERAL PLAN DE MEJORAMIENTO</a:t>
          </a:r>
        </a:p>
      </xdr:txBody>
    </xdr:sp>
    <xdr:clientData fLocksWithSheet="0"/>
  </xdr:twoCellAnchor>
  <xdr:twoCellAnchor>
    <xdr:from>
      <xdr:col>4</xdr:col>
      <xdr:colOff>276226</xdr:colOff>
      <xdr:row>38</xdr:row>
      <xdr:rowOff>38100</xdr:rowOff>
    </xdr:from>
    <xdr:to>
      <xdr:col>8</xdr:col>
      <xdr:colOff>304801</xdr:colOff>
      <xdr:row>41</xdr:row>
      <xdr:rowOff>133350</xdr:rowOff>
    </xdr:to>
    <xdr:sp macro="" textlink="">
      <xdr:nvSpPr>
        <xdr:cNvPr id="51" name="Shape 51"/>
        <xdr:cNvSpPr/>
      </xdr:nvSpPr>
      <xdr:spPr>
        <a:xfrm>
          <a:off x="2028826" y="7696200"/>
          <a:ext cx="1866900" cy="666750"/>
        </a:xfrm>
        <a:prstGeom prst="roundRect">
          <a:avLst>
            <a:gd name="adj" fmla="val 16667"/>
          </a:avLst>
        </a:prstGeom>
        <a:solidFill>
          <a:srgbClr val="31859C"/>
        </a:solidFill>
        <a:ln w="25400" cap="flat" cmpd="sng">
          <a:solidFill>
            <a:srgbClr val="385D8A"/>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Black"/>
            <a:buNone/>
          </a:pPr>
          <a:r>
            <a:rPr lang="en-US" sz="1200" b="1" i="0" u="none" strike="noStrike">
              <a:solidFill>
                <a:srgbClr val="FFFFFF"/>
              </a:solidFill>
              <a:latin typeface="Arial Black"/>
              <a:ea typeface="Arial Black"/>
              <a:cs typeface="Arial Black"/>
              <a:sym typeface="Arial Black"/>
            </a:rPr>
            <a:t>ANTICORRUPCIÓN</a:t>
          </a:r>
        </a:p>
      </xdr:txBody>
    </xdr:sp>
    <xdr:clientData fLocksWithSheet="0"/>
  </xdr:twoCellAnchor>
  <xdr:twoCellAnchor>
    <xdr:from>
      <xdr:col>8</xdr:col>
      <xdr:colOff>295275</xdr:colOff>
      <xdr:row>38</xdr:row>
      <xdr:rowOff>47625</xdr:rowOff>
    </xdr:from>
    <xdr:to>
      <xdr:col>13</xdr:col>
      <xdr:colOff>0</xdr:colOff>
      <xdr:row>41</xdr:row>
      <xdr:rowOff>142875</xdr:rowOff>
    </xdr:to>
    <xdr:sp macro="" textlink="">
      <xdr:nvSpPr>
        <xdr:cNvPr id="52" name="Shape 52"/>
        <xdr:cNvSpPr/>
      </xdr:nvSpPr>
      <xdr:spPr>
        <a:xfrm>
          <a:off x="3886200" y="7705725"/>
          <a:ext cx="1981200" cy="666750"/>
        </a:xfrm>
        <a:prstGeom prst="roundRect">
          <a:avLst>
            <a:gd name="adj" fmla="val 16667"/>
          </a:avLst>
        </a:prstGeom>
        <a:solidFill>
          <a:srgbClr val="7030A0"/>
        </a:solidFill>
        <a:ln w="22225" cap="flat" cmpd="sng">
          <a:solidFill>
            <a:srgbClr val="1F497D"/>
          </a:solidFill>
          <a:prstDash val="solid"/>
          <a:miter/>
          <a:headEnd type="none" w="med" len="med"/>
          <a:tailEnd type="none" w="med" len="med"/>
        </a:ln>
      </xdr:spPr>
      <xdr:txBody>
        <a:bodyPr lIns="91425" tIns="45700" rIns="91425" bIns="45700" anchor="ctr" anchorCtr="0">
          <a:noAutofit/>
        </a:bodyPr>
        <a:lstStyle/>
        <a:p>
          <a:pPr lvl="0" indent="0" algn="ctr">
            <a:spcBef>
              <a:spcPts val="0"/>
            </a:spcBef>
            <a:buClr>
              <a:srgbClr val="FFFFFF"/>
            </a:buClr>
            <a:buSzPct val="25000"/>
            <a:buFont typeface="Arial Black"/>
            <a:buNone/>
          </a:pPr>
          <a:r>
            <a:rPr lang="en-US" sz="1100" b="1" i="0" u="none" strike="noStrike">
              <a:solidFill>
                <a:srgbClr val="FFFFFF"/>
              </a:solidFill>
              <a:latin typeface="Arial Black"/>
              <a:ea typeface="Arial Black"/>
              <a:cs typeface="Arial Black"/>
              <a:sym typeface="Arial Black"/>
            </a:rPr>
            <a:t>REPORTE  PLAN DE MEJORAMIENTO CONTRALORÍA</a:t>
          </a:r>
        </a:p>
      </xdr:txBody>
    </xdr:sp>
    <xdr:clientData fLocksWithSheet="0"/>
  </xdr:twoCellAnchor>
</xdr:wsDr>
</file>

<file path=xl/drawings/drawing10.xml><?xml version="1.0" encoding="utf-8"?>
<xdr:wsDr xmlns:xdr="http://schemas.openxmlformats.org/drawingml/2006/spreadsheetDrawing" xmlns:a="http://schemas.openxmlformats.org/drawingml/2006/main">
  <xdr:twoCellAnchor>
    <xdr:from>
      <xdr:col>2</xdr:col>
      <xdr:colOff>1266825</xdr:colOff>
      <xdr:row>28</xdr:row>
      <xdr:rowOff>171450</xdr:rowOff>
    </xdr:from>
    <xdr:to>
      <xdr:col>4</xdr:col>
      <xdr:colOff>600075</xdr:colOff>
      <xdr:row>29</xdr:row>
      <xdr:rowOff>257175</xdr:rowOff>
    </xdr:to>
    <xdr:sp macro="" textlink="">
      <xdr:nvSpPr>
        <xdr:cNvPr id="71" name="Shape 71"/>
        <xdr:cNvSpPr/>
      </xdr:nvSpPr>
      <xdr:spPr>
        <a:xfrm>
          <a:off x="4398262" y="3413287"/>
          <a:ext cx="1895474" cy="7334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1447800</xdr:colOff>
      <xdr:row>31</xdr:row>
      <xdr:rowOff>400050</xdr:rowOff>
    </xdr:from>
    <xdr:to>
      <xdr:col>4</xdr:col>
      <xdr:colOff>561975</xdr:colOff>
      <xdr:row>33</xdr:row>
      <xdr:rowOff>342900</xdr:rowOff>
    </xdr:to>
    <xdr:sp macro="" textlink="">
      <xdr:nvSpPr>
        <xdr:cNvPr id="72" name="Shape 72"/>
        <xdr:cNvSpPr/>
      </xdr:nvSpPr>
      <xdr:spPr>
        <a:xfrm>
          <a:off x="4507800" y="3151350"/>
          <a:ext cx="1676399"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1219200</xdr:colOff>
      <xdr:row>29</xdr:row>
      <xdr:rowOff>533400</xdr:rowOff>
    </xdr:from>
    <xdr:to>
      <xdr:col>4</xdr:col>
      <xdr:colOff>571500</xdr:colOff>
      <xdr:row>31</xdr:row>
      <xdr:rowOff>76200</xdr:rowOff>
    </xdr:to>
    <xdr:sp macro="" textlink="">
      <xdr:nvSpPr>
        <xdr:cNvPr id="73" name="Shape 73"/>
        <xdr:cNvSpPr/>
      </xdr:nvSpPr>
      <xdr:spPr>
        <a:xfrm>
          <a:off x="4383975" y="3337087"/>
          <a:ext cx="1924049" cy="8858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0</xdr:colOff>
      <xdr:row>20</xdr:row>
      <xdr:rowOff>0</xdr:rowOff>
    </xdr:from>
    <xdr:to>
      <xdr:col>7</xdr:col>
      <xdr:colOff>704850</xdr:colOff>
      <xdr:row>35</xdr:row>
      <xdr:rowOff>342900</xdr:rowOff>
    </xdr:to>
    <xdr:sp macro="" textlink="">
      <xdr:nvSpPr>
        <xdr:cNvPr id="614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704850</xdr:colOff>
      <xdr:row>35</xdr:row>
      <xdr:rowOff>342900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704850</xdr:colOff>
      <xdr:row>35</xdr:row>
      <xdr:rowOff>342900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704850</xdr:colOff>
      <xdr:row>35</xdr:row>
      <xdr:rowOff>342900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704850</xdr:colOff>
      <xdr:row>35</xdr:row>
      <xdr:rowOff>342900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74" name="Shape 74"/>
        <xdr:cNvSpPr/>
      </xdr:nvSpPr>
      <xdr:spPr>
        <a:xfrm>
          <a:off x="4622100" y="3403762"/>
          <a:ext cx="1447800"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1562100</xdr:colOff>
      <xdr:row>31</xdr:row>
      <xdr:rowOff>400050</xdr:rowOff>
    </xdr:from>
    <xdr:to>
      <xdr:col>4</xdr:col>
      <xdr:colOff>409575</xdr:colOff>
      <xdr:row>33</xdr:row>
      <xdr:rowOff>342900</xdr:rowOff>
    </xdr:to>
    <xdr:sp macro="" textlink="">
      <xdr:nvSpPr>
        <xdr:cNvPr id="75" name="Shape 75"/>
        <xdr:cNvSpPr/>
      </xdr:nvSpPr>
      <xdr:spPr>
        <a:xfrm>
          <a:off x="4598287" y="3151350"/>
          <a:ext cx="1495424"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1562100</xdr:colOff>
      <xdr:row>30</xdr:row>
      <xdr:rowOff>-9525</xdr:rowOff>
    </xdr:from>
    <xdr:to>
      <xdr:col>4</xdr:col>
      <xdr:colOff>371475</xdr:colOff>
      <xdr:row>31</xdr:row>
      <xdr:rowOff>142875</xdr:rowOff>
    </xdr:to>
    <xdr:sp macro="" textlink="">
      <xdr:nvSpPr>
        <xdr:cNvPr id="76" name="Shape 76"/>
        <xdr:cNvSpPr/>
      </xdr:nvSpPr>
      <xdr:spPr>
        <a:xfrm>
          <a:off x="4617337" y="3346612"/>
          <a:ext cx="1457324" cy="8667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2.xml><?xml version="1.0" encoding="utf-8"?>
<xdr:wsDr xmlns:xdr="http://schemas.openxmlformats.org/drawingml/2006/spreadsheetDrawing" xmlns:a="http://schemas.openxmlformats.org/drawingml/2006/main">
  <xdr:twoCellAnchor>
    <xdr:from>
      <xdr:col>2</xdr:col>
      <xdr:colOff>1447800</xdr:colOff>
      <xdr:row>28</xdr:row>
      <xdr:rowOff>171450</xdr:rowOff>
    </xdr:from>
    <xdr:to>
      <xdr:col>4</xdr:col>
      <xdr:colOff>600075</xdr:colOff>
      <xdr:row>29</xdr:row>
      <xdr:rowOff>266700</xdr:rowOff>
    </xdr:to>
    <xdr:sp macro="" textlink="">
      <xdr:nvSpPr>
        <xdr:cNvPr id="77" name="Shape 77"/>
        <xdr:cNvSpPr/>
      </xdr:nvSpPr>
      <xdr:spPr>
        <a:xfrm>
          <a:off x="4507800" y="3403762"/>
          <a:ext cx="1676399"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1447800</xdr:colOff>
      <xdr:row>31</xdr:row>
      <xdr:rowOff>400050</xdr:rowOff>
    </xdr:from>
    <xdr:to>
      <xdr:col>4</xdr:col>
      <xdr:colOff>600075</xdr:colOff>
      <xdr:row>33</xdr:row>
      <xdr:rowOff>342900</xdr:rowOff>
    </xdr:to>
    <xdr:sp macro="" textlink="">
      <xdr:nvSpPr>
        <xdr:cNvPr id="78" name="Shape 78"/>
        <xdr:cNvSpPr/>
      </xdr:nvSpPr>
      <xdr:spPr>
        <a:xfrm>
          <a:off x="4507800" y="3151350"/>
          <a:ext cx="1676399"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1447800</xdr:colOff>
      <xdr:row>29</xdr:row>
      <xdr:rowOff>552450</xdr:rowOff>
    </xdr:from>
    <xdr:to>
      <xdr:col>4</xdr:col>
      <xdr:colOff>600075</xdr:colOff>
      <xdr:row>31</xdr:row>
      <xdr:rowOff>123825</xdr:rowOff>
    </xdr:to>
    <xdr:sp macro="" textlink="">
      <xdr:nvSpPr>
        <xdr:cNvPr id="79" name="Shape 79"/>
        <xdr:cNvSpPr/>
      </xdr:nvSpPr>
      <xdr:spPr>
        <a:xfrm>
          <a:off x="4507800" y="3327562"/>
          <a:ext cx="1676399" cy="90487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2</xdr:col>
      <xdr:colOff>1447800</xdr:colOff>
      <xdr:row>28</xdr:row>
      <xdr:rowOff>171450</xdr:rowOff>
    </xdr:from>
    <xdr:to>
      <xdr:col>4</xdr:col>
      <xdr:colOff>523875</xdr:colOff>
      <xdr:row>29</xdr:row>
      <xdr:rowOff>266700</xdr:rowOff>
    </xdr:to>
    <xdr:sp macro="" textlink="">
      <xdr:nvSpPr>
        <xdr:cNvPr id="80" name="Shape 80"/>
        <xdr:cNvSpPr/>
      </xdr:nvSpPr>
      <xdr:spPr>
        <a:xfrm>
          <a:off x="4607812" y="3403762"/>
          <a:ext cx="1476375"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1390650</xdr:colOff>
      <xdr:row>31</xdr:row>
      <xdr:rowOff>323850</xdr:rowOff>
    </xdr:from>
    <xdr:to>
      <xdr:col>4</xdr:col>
      <xdr:colOff>571500</xdr:colOff>
      <xdr:row>33</xdr:row>
      <xdr:rowOff>266700</xdr:rowOff>
    </xdr:to>
    <xdr:sp macro="" textlink="">
      <xdr:nvSpPr>
        <xdr:cNvPr id="81" name="Shape 81"/>
        <xdr:cNvSpPr/>
      </xdr:nvSpPr>
      <xdr:spPr>
        <a:xfrm>
          <a:off x="4555425" y="3151350"/>
          <a:ext cx="1581150"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1447800</xdr:colOff>
      <xdr:row>29</xdr:row>
      <xdr:rowOff>495300</xdr:rowOff>
    </xdr:from>
    <xdr:to>
      <xdr:col>4</xdr:col>
      <xdr:colOff>523875</xdr:colOff>
      <xdr:row>31</xdr:row>
      <xdr:rowOff>66675</xdr:rowOff>
    </xdr:to>
    <xdr:sp macro="" textlink="">
      <xdr:nvSpPr>
        <xdr:cNvPr id="82" name="Shape 82"/>
        <xdr:cNvSpPr/>
      </xdr:nvSpPr>
      <xdr:spPr>
        <a:xfrm>
          <a:off x="4607812" y="3327562"/>
          <a:ext cx="1476375" cy="90487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4.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83" name="Shape 83"/>
        <xdr:cNvSpPr/>
      </xdr:nvSpPr>
      <xdr:spPr>
        <a:xfrm>
          <a:off x="4736400" y="3403762"/>
          <a:ext cx="1219199"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1276350</xdr:colOff>
      <xdr:row>31</xdr:row>
      <xdr:rowOff>400050</xdr:rowOff>
    </xdr:from>
    <xdr:to>
      <xdr:col>4</xdr:col>
      <xdr:colOff>504825</xdr:colOff>
      <xdr:row>33</xdr:row>
      <xdr:rowOff>342900</xdr:rowOff>
    </xdr:to>
    <xdr:sp macro="" textlink="">
      <xdr:nvSpPr>
        <xdr:cNvPr id="84" name="Shape 84"/>
        <xdr:cNvSpPr/>
      </xdr:nvSpPr>
      <xdr:spPr>
        <a:xfrm>
          <a:off x="4522087" y="3151350"/>
          <a:ext cx="1647824"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1276350</xdr:colOff>
      <xdr:row>29</xdr:row>
      <xdr:rowOff>590550</xdr:rowOff>
    </xdr:from>
    <xdr:to>
      <xdr:col>4</xdr:col>
      <xdr:colOff>419100</xdr:colOff>
      <xdr:row>31</xdr:row>
      <xdr:rowOff>133350</xdr:rowOff>
    </xdr:to>
    <xdr:sp macro="" textlink="">
      <xdr:nvSpPr>
        <xdr:cNvPr id="85" name="Shape 85"/>
        <xdr:cNvSpPr/>
      </xdr:nvSpPr>
      <xdr:spPr>
        <a:xfrm>
          <a:off x="4564950" y="3337087"/>
          <a:ext cx="1562099" cy="8858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86" name="Shape 86"/>
        <xdr:cNvSpPr/>
      </xdr:nvSpPr>
      <xdr:spPr>
        <a:xfrm>
          <a:off x="4531612" y="3403762"/>
          <a:ext cx="1628775"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1562100</xdr:colOff>
      <xdr:row>31</xdr:row>
      <xdr:rowOff>400050</xdr:rowOff>
    </xdr:from>
    <xdr:to>
      <xdr:col>4</xdr:col>
      <xdr:colOff>409575</xdr:colOff>
      <xdr:row>33</xdr:row>
      <xdr:rowOff>342900</xdr:rowOff>
    </xdr:to>
    <xdr:sp macro="" textlink="">
      <xdr:nvSpPr>
        <xdr:cNvPr id="87" name="Shape 87"/>
        <xdr:cNvSpPr/>
      </xdr:nvSpPr>
      <xdr:spPr>
        <a:xfrm>
          <a:off x="4507800" y="3151350"/>
          <a:ext cx="1676399"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1562100</xdr:colOff>
      <xdr:row>30</xdr:row>
      <xdr:rowOff>-9525</xdr:rowOff>
    </xdr:from>
    <xdr:to>
      <xdr:col>4</xdr:col>
      <xdr:colOff>371475</xdr:colOff>
      <xdr:row>31</xdr:row>
      <xdr:rowOff>142875</xdr:rowOff>
    </xdr:to>
    <xdr:sp macro="" textlink="">
      <xdr:nvSpPr>
        <xdr:cNvPr id="88" name="Shape 88"/>
        <xdr:cNvSpPr/>
      </xdr:nvSpPr>
      <xdr:spPr>
        <a:xfrm>
          <a:off x="4526850" y="3346612"/>
          <a:ext cx="1638300" cy="8667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0</xdr:colOff>
      <xdr:row>20</xdr:row>
      <xdr:rowOff>0</xdr:rowOff>
    </xdr:from>
    <xdr:to>
      <xdr:col>7</xdr:col>
      <xdr:colOff>161925</xdr:colOff>
      <xdr:row>35</xdr:row>
      <xdr:rowOff>342900</xdr:rowOff>
    </xdr:to>
    <xdr:sp macro="" textlink="">
      <xdr:nvSpPr>
        <xdr:cNvPr id="7172" name="Rectangle 4"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161925</xdr:colOff>
      <xdr:row>35</xdr:row>
      <xdr:rowOff>342900</xdr:rowOff>
    </xdr:to>
    <xdr:sp macro="" textlink="">
      <xdr:nvSpPr>
        <xdr:cNvPr id="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161925</xdr:colOff>
      <xdr:row>35</xdr:row>
      <xdr:rowOff>342900</xdr:rowOff>
    </xdr:to>
    <xdr:sp macro="" textlink="">
      <xdr:nvSpPr>
        <xdr:cNvPr id="3"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161925</xdr:colOff>
      <xdr:row>35</xdr:row>
      <xdr:rowOff>342900</xdr:rowOff>
    </xdr:to>
    <xdr:sp macro="" textlink="">
      <xdr:nvSpPr>
        <xdr:cNvPr id="4"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161925</xdr:colOff>
      <xdr:row>35</xdr:row>
      <xdr:rowOff>342900</xdr:rowOff>
    </xdr:to>
    <xdr:sp macro="" textlink="">
      <xdr:nvSpPr>
        <xdr:cNvPr id="5"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89" name="Shape 89"/>
        <xdr:cNvSpPr/>
      </xdr:nvSpPr>
      <xdr:spPr>
        <a:xfrm>
          <a:off x="4612575" y="3403762"/>
          <a:ext cx="1466850"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1562100</xdr:colOff>
      <xdr:row>31</xdr:row>
      <xdr:rowOff>400050</xdr:rowOff>
    </xdr:from>
    <xdr:to>
      <xdr:col>4</xdr:col>
      <xdr:colOff>409575</xdr:colOff>
      <xdr:row>33</xdr:row>
      <xdr:rowOff>342900</xdr:rowOff>
    </xdr:to>
    <xdr:sp macro="" textlink="">
      <xdr:nvSpPr>
        <xdr:cNvPr id="90" name="Shape 90"/>
        <xdr:cNvSpPr/>
      </xdr:nvSpPr>
      <xdr:spPr>
        <a:xfrm>
          <a:off x="4588762" y="3151350"/>
          <a:ext cx="1514474"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1562100</xdr:colOff>
      <xdr:row>30</xdr:row>
      <xdr:rowOff>-9525</xdr:rowOff>
    </xdr:from>
    <xdr:to>
      <xdr:col>4</xdr:col>
      <xdr:colOff>371475</xdr:colOff>
      <xdr:row>31</xdr:row>
      <xdr:rowOff>142875</xdr:rowOff>
    </xdr:to>
    <xdr:sp macro="" textlink="">
      <xdr:nvSpPr>
        <xdr:cNvPr id="91" name="Shape 91"/>
        <xdr:cNvSpPr/>
      </xdr:nvSpPr>
      <xdr:spPr>
        <a:xfrm>
          <a:off x="4607812" y="3346612"/>
          <a:ext cx="1476375" cy="8667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7.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92" name="Shape 92"/>
        <xdr:cNvSpPr/>
      </xdr:nvSpPr>
      <xdr:spPr>
        <a:xfrm>
          <a:off x="4560187" y="3408525"/>
          <a:ext cx="1571624" cy="74294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3</xdr:col>
      <xdr:colOff>-9525</xdr:colOff>
      <xdr:row>31</xdr:row>
      <xdr:rowOff>476250</xdr:rowOff>
    </xdr:from>
    <xdr:to>
      <xdr:col>4</xdr:col>
      <xdr:colOff>295275</xdr:colOff>
      <xdr:row>33</xdr:row>
      <xdr:rowOff>428625</xdr:rowOff>
    </xdr:to>
    <xdr:sp macro="" textlink="">
      <xdr:nvSpPr>
        <xdr:cNvPr id="93" name="Shape 93"/>
        <xdr:cNvSpPr/>
      </xdr:nvSpPr>
      <xdr:spPr>
        <a:xfrm>
          <a:off x="4455412" y="3151350"/>
          <a:ext cx="1781175"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3</xdr:col>
      <xdr:colOff>-9525</xdr:colOff>
      <xdr:row>30</xdr:row>
      <xdr:rowOff>-9525</xdr:rowOff>
    </xdr:from>
    <xdr:to>
      <xdr:col>4</xdr:col>
      <xdr:colOff>266700</xdr:colOff>
      <xdr:row>31</xdr:row>
      <xdr:rowOff>219075</xdr:rowOff>
    </xdr:to>
    <xdr:sp macro="" textlink="">
      <xdr:nvSpPr>
        <xdr:cNvPr id="94" name="Shape 94"/>
        <xdr:cNvSpPr/>
      </xdr:nvSpPr>
      <xdr:spPr>
        <a:xfrm>
          <a:off x="4469700" y="3346612"/>
          <a:ext cx="1752600" cy="8667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8.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53" name="Shape 53"/>
        <xdr:cNvSpPr/>
      </xdr:nvSpPr>
      <xdr:spPr>
        <a:xfrm>
          <a:off x="4703062" y="3403762"/>
          <a:ext cx="1285874"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1162050</xdr:colOff>
      <xdr:row>31</xdr:row>
      <xdr:rowOff>381000</xdr:rowOff>
    </xdr:from>
    <xdr:to>
      <xdr:col>4</xdr:col>
      <xdr:colOff>390525</xdr:colOff>
      <xdr:row>33</xdr:row>
      <xdr:rowOff>333375</xdr:rowOff>
    </xdr:to>
    <xdr:sp macro="" textlink="">
      <xdr:nvSpPr>
        <xdr:cNvPr id="54" name="Shape 54"/>
        <xdr:cNvSpPr/>
      </xdr:nvSpPr>
      <xdr:spPr>
        <a:xfrm>
          <a:off x="4488750" y="3146588"/>
          <a:ext cx="1714500" cy="12668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3</xdr:col>
      <xdr:colOff>-9525</xdr:colOff>
      <xdr:row>29</xdr:row>
      <xdr:rowOff>552450</xdr:rowOff>
    </xdr:from>
    <xdr:to>
      <xdr:col>4</xdr:col>
      <xdr:colOff>333375</xdr:colOff>
      <xdr:row>31</xdr:row>
      <xdr:rowOff>123825</xdr:rowOff>
    </xdr:to>
    <xdr:sp macro="" textlink="">
      <xdr:nvSpPr>
        <xdr:cNvPr id="55" name="Shape 55"/>
        <xdr:cNvSpPr/>
      </xdr:nvSpPr>
      <xdr:spPr>
        <a:xfrm>
          <a:off x="4579237" y="3327562"/>
          <a:ext cx="1533524" cy="90487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8</xdr:col>
      <xdr:colOff>390525</xdr:colOff>
      <xdr:row>10</xdr:row>
      <xdr:rowOff>114300</xdr:rowOff>
    </xdr:from>
    <xdr:to>
      <xdr:col>17</xdr:col>
      <xdr:colOff>771525</xdr:colOff>
      <xdr:row>19</xdr:row>
      <xdr:rowOff>419100</xdr:rowOff>
    </xdr:to>
    <xdr:graphicFrame macro="">
      <xdr:nvGraphicFramePr>
        <xdr:cNvPr id="2" name="Chart 1"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200025</xdr:colOff>
      <xdr:row>29</xdr:row>
      <xdr:rowOff>228600</xdr:rowOff>
    </xdr:from>
    <xdr:to>
      <xdr:col>6</xdr:col>
      <xdr:colOff>47625</xdr:colOff>
      <xdr:row>35</xdr:row>
      <xdr:rowOff>342900</xdr:rowOff>
    </xdr:to>
    <xdr:graphicFrame macro="">
      <xdr:nvGraphicFramePr>
        <xdr:cNvPr id="3" name="Chart 2"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9</xdr:col>
      <xdr:colOff>9525</xdr:colOff>
      <xdr:row>29</xdr:row>
      <xdr:rowOff>123825</xdr:rowOff>
    </xdr:from>
    <xdr:to>
      <xdr:col>15</xdr:col>
      <xdr:colOff>19050</xdr:colOff>
      <xdr:row>35</xdr:row>
      <xdr:rowOff>238125</xdr:rowOff>
    </xdr:to>
    <xdr:graphicFrame macro="">
      <xdr:nvGraphicFramePr>
        <xdr:cNvPr id="4" name="Chart 3" descr="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1000125</xdr:colOff>
      <xdr:row>65</xdr:row>
      <xdr:rowOff>38100</xdr:rowOff>
    </xdr:from>
    <xdr:to>
      <xdr:col>11</xdr:col>
      <xdr:colOff>85725</xdr:colOff>
      <xdr:row>77</xdr:row>
      <xdr:rowOff>38100</xdr:rowOff>
    </xdr:to>
    <xdr:graphicFrame macro="">
      <xdr:nvGraphicFramePr>
        <xdr:cNvPr id="5" name="Chart 4" descr="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13</xdr:col>
      <xdr:colOff>123825</xdr:colOff>
      <xdr:row>15</xdr:row>
      <xdr:rowOff>47625</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123825</xdr:colOff>
      <xdr:row>15</xdr:row>
      <xdr:rowOff>47625</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123825</xdr:colOff>
      <xdr:row>15</xdr:row>
      <xdr:rowOff>47625</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123825</xdr:colOff>
      <xdr:row>15</xdr:row>
      <xdr:rowOff>47625</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123825</xdr:colOff>
      <xdr:row>15</xdr:row>
      <xdr:rowOff>47625</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5" name="Shape 5"/>
        <xdr:cNvSpPr/>
      </xdr:nvSpPr>
      <xdr:spPr>
        <a:xfrm>
          <a:off x="4626862" y="3403762"/>
          <a:ext cx="1438275"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1562100</xdr:colOff>
      <xdr:row>31</xdr:row>
      <xdr:rowOff>400050</xdr:rowOff>
    </xdr:from>
    <xdr:to>
      <xdr:col>4</xdr:col>
      <xdr:colOff>409575</xdr:colOff>
      <xdr:row>33</xdr:row>
      <xdr:rowOff>342900</xdr:rowOff>
    </xdr:to>
    <xdr:sp macro="" textlink="">
      <xdr:nvSpPr>
        <xdr:cNvPr id="7" name="Shape 7"/>
        <xdr:cNvSpPr/>
      </xdr:nvSpPr>
      <xdr:spPr>
        <a:xfrm>
          <a:off x="4603050" y="3151350"/>
          <a:ext cx="1485899"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1562100</xdr:colOff>
      <xdr:row>30</xdr:row>
      <xdr:rowOff>-9525</xdr:rowOff>
    </xdr:from>
    <xdr:to>
      <xdr:col>4</xdr:col>
      <xdr:colOff>371475</xdr:colOff>
      <xdr:row>31</xdr:row>
      <xdr:rowOff>142875</xdr:rowOff>
    </xdr:to>
    <xdr:sp macro="" textlink="">
      <xdr:nvSpPr>
        <xdr:cNvPr id="8" name="Shape 8"/>
        <xdr:cNvSpPr/>
      </xdr:nvSpPr>
      <xdr:spPr>
        <a:xfrm>
          <a:off x="4622100" y="3346612"/>
          <a:ext cx="1447800" cy="8667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0</xdr:colOff>
      <xdr:row>19</xdr:row>
      <xdr:rowOff>0</xdr:rowOff>
    </xdr:from>
    <xdr:to>
      <xdr:col>7</xdr:col>
      <xdr:colOff>514350</xdr:colOff>
      <xdr:row>35</xdr:row>
      <xdr:rowOff>295275</xdr:rowOff>
    </xdr:to>
    <xdr:sp macro="" textlink="">
      <xdr:nvSpPr>
        <xdr:cNvPr id="1041" name="Rectangle 17"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19</xdr:row>
      <xdr:rowOff>0</xdr:rowOff>
    </xdr:from>
    <xdr:to>
      <xdr:col>7</xdr:col>
      <xdr:colOff>514350</xdr:colOff>
      <xdr:row>35</xdr:row>
      <xdr:rowOff>295275</xdr:rowOff>
    </xdr:to>
    <xdr:sp macro="" textlink="">
      <xdr:nvSpPr>
        <xdr:cNvPr id="2" name="AutoShape 1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19</xdr:row>
      <xdr:rowOff>0</xdr:rowOff>
    </xdr:from>
    <xdr:to>
      <xdr:col>7</xdr:col>
      <xdr:colOff>514350</xdr:colOff>
      <xdr:row>35</xdr:row>
      <xdr:rowOff>295275</xdr:rowOff>
    </xdr:to>
    <xdr:sp macro="" textlink="">
      <xdr:nvSpPr>
        <xdr:cNvPr id="3" name="AutoShape 1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19</xdr:row>
      <xdr:rowOff>0</xdr:rowOff>
    </xdr:from>
    <xdr:to>
      <xdr:col>7</xdr:col>
      <xdr:colOff>514350</xdr:colOff>
      <xdr:row>35</xdr:row>
      <xdr:rowOff>295275</xdr:rowOff>
    </xdr:to>
    <xdr:sp macro="" textlink="">
      <xdr:nvSpPr>
        <xdr:cNvPr id="4" name="AutoShape 1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19</xdr:row>
      <xdr:rowOff>0</xdr:rowOff>
    </xdr:from>
    <xdr:to>
      <xdr:col>7</xdr:col>
      <xdr:colOff>514350</xdr:colOff>
      <xdr:row>35</xdr:row>
      <xdr:rowOff>295275</xdr:rowOff>
    </xdr:to>
    <xdr:sp macro="" textlink="">
      <xdr:nvSpPr>
        <xdr:cNvPr id="6" name="AutoShape 1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53" name="Shape 53"/>
        <xdr:cNvSpPr/>
      </xdr:nvSpPr>
      <xdr:spPr>
        <a:xfrm>
          <a:off x="4703062" y="3403762"/>
          <a:ext cx="1285874"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1162050</xdr:colOff>
      <xdr:row>31</xdr:row>
      <xdr:rowOff>381000</xdr:rowOff>
    </xdr:from>
    <xdr:to>
      <xdr:col>4</xdr:col>
      <xdr:colOff>390525</xdr:colOff>
      <xdr:row>33</xdr:row>
      <xdr:rowOff>333375</xdr:rowOff>
    </xdr:to>
    <xdr:sp macro="" textlink="">
      <xdr:nvSpPr>
        <xdr:cNvPr id="54" name="Shape 54"/>
        <xdr:cNvSpPr/>
      </xdr:nvSpPr>
      <xdr:spPr>
        <a:xfrm>
          <a:off x="4488750" y="3146588"/>
          <a:ext cx="1714500" cy="12668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3</xdr:col>
      <xdr:colOff>-9525</xdr:colOff>
      <xdr:row>29</xdr:row>
      <xdr:rowOff>552450</xdr:rowOff>
    </xdr:from>
    <xdr:to>
      <xdr:col>4</xdr:col>
      <xdr:colOff>333375</xdr:colOff>
      <xdr:row>31</xdr:row>
      <xdr:rowOff>123825</xdr:rowOff>
    </xdr:to>
    <xdr:sp macro="" textlink="">
      <xdr:nvSpPr>
        <xdr:cNvPr id="55" name="Shape 55"/>
        <xdr:cNvSpPr/>
      </xdr:nvSpPr>
      <xdr:spPr>
        <a:xfrm>
          <a:off x="4579237" y="3327562"/>
          <a:ext cx="1533524" cy="90487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2</xdr:col>
      <xdr:colOff>1276350</xdr:colOff>
      <xdr:row>31</xdr:row>
      <xdr:rowOff>390525</xdr:rowOff>
    </xdr:from>
    <xdr:to>
      <xdr:col>4</xdr:col>
      <xdr:colOff>419100</xdr:colOff>
      <xdr:row>33</xdr:row>
      <xdr:rowOff>190500</xdr:rowOff>
    </xdr:to>
    <xdr:sp macro="" textlink="">
      <xdr:nvSpPr>
        <xdr:cNvPr id="56" name="Shape 56"/>
        <xdr:cNvSpPr/>
      </xdr:nvSpPr>
      <xdr:spPr>
        <a:xfrm>
          <a:off x="4407787" y="3222788"/>
          <a:ext cx="1876424" cy="11144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1562100</xdr:colOff>
      <xdr:row>30</xdr:row>
      <xdr:rowOff>-9525</xdr:rowOff>
    </xdr:from>
    <xdr:to>
      <xdr:col>4</xdr:col>
      <xdr:colOff>371475</xdr:colOff>
      <xdr:row>31</xdr:row>
      <xdr:rowOff>142875</xdr:rowOff>
    </xdr:to>
    <xdr:sp macro="" textlink="">
      <xdr:nvSpPr>
        <xdr:cNvPr id="57" name="Shape 57"/>
        <xdr:cNvSpPr/>
      </xdr:nvSpPr>
      <xdr:spPr>
        <a:xfrm>
          <a:off x="4574475" y="3346612"/>
          <a:ext cx="1543049" cy="8667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3</xdr:col>
      <xdr:colOff>95250</xdr:colOff>
      <xdr:row>28</xdr:row>
      <xdr:rowOff>133350</xdr:rowOff>
    </xdr:from>
    <xdr:to>
      <xdr:col>4</xdr:col>
      <xdr:colOff>171450</xdr:colOff>
      <xdr:row>29</xdr:row>
      <xdr:rowOff>228600</xdr:rowOff>
    </xdr:to>
    <xdr:sp macro="" textlink="">
      <xdr:nvSpPr>
        <xdr:cNvPr id="58" name="Shape 58"/>
        <xdr:cNvSpPr/>
      </xdr:nvSpPr>
      <xdr:spPr>
        <a:xfrm>
          <a:off x="4588762" y="3403762"/>
          <a:ext cx="1514474"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59" name="Shape 59"/>
        <xdr:cNvSpPr/>
      </xdr:nvSpPr>
      <xdr:spPr>
        <a:xfrm>
          <a:off x="4545900" y="3403762"/>
          <a:ext cx="1600199"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1447800</xdr:colOff>
      <xdr:row>31</xdr:row>
      <xdr:rowOff>400050</xdr:rowOff>
    </xdr:from>
    <xdr:to>
      <xdr:col>4</xdr:col>
      <xdr:colOff>295275</xdr:colOff>
      <xdr:row>33</xdr:row>
      <xdr:rowOff>38100</xdr:rowOff>
    </xdr:to>
    <xdr:sp macro="" textlink="">
      <xdr:nvSpPr>
        <xdr:cNvPr id="60" name="Shape 60"/>
        <xdr:cNvSpPr/>
      </xdr:nvSpPr>
      <xdr:spPr>
        <a:xfrm>
          <a:off x="4522087" y="3303750"/>
          <a:ext cx="1647824" cy="9524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3</xdr:col>
      <xdr:colOff>-9525</xdr:colOff>
      <xdr:row>30</xdr:row>
      <xdr:rowOff>-9525</xdr:rowOff>
    </xdr:from>
    <xdr:to>
      <xdr:col>4</xdr:col>
      <xdr:colOff>352425</xdr:colOff>
      <xdr:row>31</xdr:row>
      <xdr:rowOff>142875</xdr:rowOff>
    </xdr:to>
    <xdr:sp macro="" textlink="">
      <xdr:nvSpPr>
        <xdr:cNvPr id="61" name="Shape 61"/>
        <xdr:cNvSpPr/>
      </xdr:nvSpPr>
      <xdr:spPr>
        <a:xfrm>
          <a:off x="4407787" y="3346612"/>
          <a:ext cx="1876424" cy="8667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0</xdr:colOff>
      <xdr:row>20</xdr:row>
      <xdr:rowOff>0</xdr:rowOff>
    </xdr:from>
    <xdr:to>
      <xdr:col>6</xdr:col>
      <xdr:colOff>2066925</xdr:colOff>
      <xdr:row>35</xdr:row>
      <xdr:rowOff>342900</xdr:rowOff>
    </xdr:to>
    <xdr:sp macro="" textlink="">
      <xdr:nvSpPr>
        <xdr:cNvPr id="4098"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6</xdr:col>
      <xdr:colOff>2066925</xdr:colOff>
      <xdr:row>35</xdr:row>
      <xdr:rowOff>342900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6</xdr:col>
      <xdr:colOff>2066925</xdr:colOff>
      <xdr:row>35</xdr:row>
      <xdr:rowOff>342900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6</xdr:col>
      <xdr:colOff>2066925</xdr:colOff>
      <xdr:row>35</xdr:row>
      <xdr:rowOff>342900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6</xdr:col>
      <xdr:colOff>2066925</xdr:colOff>
      <xdr:row>35</xdr:row>
      <xdr:rowOff>342900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1562100</xdr:colOff>
      <xdr:row>31</xdr:row>
      <xdr:rowOff>400050</xdr:rowOff>
    </xdr:from>
    <xdr:to>
      <xdr:col>4</xdr:col>
      <xdr:colOff>409575</xdr:colOff>
      <xdr:row>33</xdr:row>
      <xdr:rowOff>342900</xdr:rowOff>
    </xdr:to>
    <xdr:sp macro="" textlink="">
      <xdr:nvSpPr>
        <xdr:cNvPr id="62" name="Shape 62"/>
        <xdr:cNvSpPr/>
      </xdr:nvSpPr>
      <xdr:spPr>
        <a:xfrm>
          <a:off x="4541137" y="3151350"/>
          <a:ext cx="1609725"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1562100</xdr:colOff>
      <xdr:row>30</xdr:row>
      <xdr:rowOff>-9525</xdr:rowOff>
    </xdr:from>
    <xdr:to>
      <xdr:col>4</xdr:col>
      <xdr:colOff>371475</xdr:colOff>
      <xdr:row>31</xdr:row>
      <xdr:rowOff>142875</xdr:rowOff>
    </xdr:to>
    <xdr:sp macro="" textlink="">
      <xdr:nvSpPr>
        <xdr:cNvPr id="63" name="Shape 63"/>
        <xdr:cNvSpPr/>
      </xdr:nvSpPr>
      <xdr:spPr>
        <a:xfrm>
          <a:off x="4560187" y="3346612"/>
          <a:ext cx="1571624" cy="8667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3</xdr:col>
      <xdr:colOff>0</xdr:colOff>
      <xdr:row>28</xdr:row>
      <xdr:rowOff>114300</xdr:rowOff>
    </xdr:from>
    <xdr:to>
      <xdr:col>4</xdr:col>
      <xdr:colOff>247650</xdr:colOff>
      <xdr:row>29</xdr:row>
      <xdr:rowOff>209550</xdr:rowOff>
    </xdr:to>
    <xdr:sp macro="" textlink="">
      <xdr:nvSpPr>
        <xdr:cNvPr id="64" name="Shape 64"/>
        <xdr:cNvSpPr/>
      </xdr:nvSpPr>
      <xdr:spPr>
        <a:xfrm>
          <a:off x="4483987" y="3403762"/>
          <a:ext cx="1724025"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0</xdr:col>
      <xdr:colOff>0</xdr:colOff>
      <xdr:row>20</xdr:row>
      <xdr:rowOff>0</xdr:rowOff>
    </xdr:from>
    <xdr:to>
      <xdr:col>6</xdr:col>
      <xdr:colOff>2286000</xdr:colOff>
      <xdr:row>35</xdr:row>
      <xdr:rowOff>342900</xdr:rowOff>
    </xdr:to>
    <xdr:sp macro="" textlink="">
      <xdr:nvSpPr>
        <xdr:cNvPr id="3074"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6</xdr:col>
      <xdr:colOff>2286000</xdr:colOff>
      <xdr:row>35</xdr:row>
      <xdr:rowOff>342900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6</xdr:col>
      <xdr:colOff>2286000</xdr:colOff>
      <xdr:row>35</xdr:row>
      <xdr:rowOff>342900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6</xdr:col>
      <xdr:colOff>2286000</xdr:colOff>
      <xdr:row>35</xdr:row>
      <xdr:rowOff>342900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6</xdr:col>
      <xdr:colOff>2286000</xdr:colOff>
      <xdr:row>35</xdr:row>
      <xdr:rowOff>342900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1447800</xdr:colOff>
      <xdr:row>28</xdr:row>
      <xdr:rowOff>171450</xdr:rowOff>
    </xdr:from>
    <xdr:to>
      <xdr:col>4</xdr:col>
      <xdr:colOff>714375</xdr:colOff>
      <xdr:row>29</xdr:row>
      <xdr:rowOff>266700</xdr:rowOff>
    </xdr:to>
    <xdr:sp macro="" textlink="">
      <xdr:nvSpPr>
        <xdr:cNvPr id="65" name="Shape 65"/>
        <xdr:cNvSpPr/>
      </xdr:nvSpPr>
      <xdr:spPr>
        <a:xfrm>
          <a:off x="4374450" y="3403762"/>
          <a:ext cx="1943100"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1447800</xdr:colOff>
      <xdr:row>29</xdr:row>
      <xdr:rowOff>552450</xdr:rowOff>
    </xdr:from>
    <xdr:to>
      <xdr:col>4</xdr:col>
      <xdr:colOff>752475</xdr:colOff>
      <xdr:row>31</xdr:row>
      <xdr:rowOff>123825</xdr:rowOff>
    </xdr:to>
    <xdr:sp macro="" textlink="">
      <xdr:nvSpPr>
        <xdr:cNvPr id="66" name="Shape 66"/>
        <xdr:cNvSpPr/>
      </xdr:nvSpPr>
      <xdr:spPr>
        <a:xfrm>
          <a:off x="4355400" y="3327562"/>
          <a:ext cx="1981199" cy="90487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2</xdr:col>
      <xdr:colOff>1333500</xdr:colOff>
      <xdr:row>31</xdr:row>
      <xdr:rowOff>457200</xdr:rowOff>
    </xdr:from>
    <xdr:to>
      <xdr:col>4</xdr:col>
      <xdr:colOff>781050</xdr:colOff>
      <xdr:row>33</xdr:row>
      <xdr:rowOff>95250</xdr:rowOff>
    </xdr:to>
    <xdr:sp macro="" textlink="">
      <xdr:nvSpPr>
        <xdr:cNvPr id="67" name="Shape 67"/>
        <xdr:cNvSpPr/>
      </xdr:nvSpPr>
      <xdr:spPr>
        <a:xfrm>
          <a:off x="4283962" y="3303750"/>
          <a:ext cx="2124074" cy="9524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0</xdr:col>
      <xdr:colOff>0</xdr:colOff>
      <xdr:row>20</xdr:row>
      <xdr:rowOff>0</xdr:rowOff>
    </xdr:from>
    <xdr:to>
      <xdr:col>7</xdr:col>
      <xdr:colOff>209550</xdr:colOff>
      <xdr:row>35</xdr:row>
      <xdr:rowOff>342900</xdr:rowOff>
    </xdr:to>
    <xdr:sp macro="" textlink="">
      <xdr:nvSpPr>
        <xdr:cNvPr id="5122"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209550</xdr:colOff>
      <xdr:row>35</xdr:row>
      <xdr:rowOff>342900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209550</xdr:colOff>
      <xdr:row>35</xdr:row>
      <xdr:rowOff>342900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209550</xdr:colOff>
      <xdr:row>35</xdr:row>
      <xdr:rowOff>342900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20</xdr:row>
      <xdr:rowOff>0</xdr:rowOff>
    </xdr:from>
    <xdr:to>
      <xdr:col>7</xdr:col>
      <xdr:colOff>209550</xdr:colOff>
      <xdr:row>35</xdr:row>
      <xdr:rowOff>342900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1562100</xdr:colOff>
      <xdr:row>28</xdr:row>
      <xdr:rowOff>171450</xdr:rowOff>
    </xdr:from>
    <xdr:to>
      <xdr:col>4</xdr:col>
      <xdr:colOff>361950</xdr:colOff>
      <xdr:row>29</xdr:row>
      <xdr:rowOff>266700</xdr:rowOff>
    </xdr:to>
    <xdr:sp macro="" textlink="">
      <xdr:nvSpPr>
        <xdr:cNvPr id="68" name="Shape 68"/>
        <xdr:cNvSpPr/>
      </xdr:nvSpPr>
      <xdr:spPr>
        <a:xfrm>
          <a:off x="4693537" y="3403762"/>
          <a:ext cx="1304924" cy="7524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1562100</xdr:colOff>
      <xdr:row>31</xdr:row>
      <xdr:rowOff>400050</xdr:rowOff>
    </xdr:from>
    <xdr:to>
      <xdr:col>4</xdr:col>
      <xdr:colOff>409575</xdr:colOff>
      <xdr:row>33</xdr:row>
      <xdr:rowOff>342900</xdr:rowOff>
    </xdr:to>
    <xdr:sp macro="" textlink="">
      <xdr:nvSpPr>
        <xdr:cNvPr id="69" name="Shape 69"/>
        <xdr:cNvSpPr/>
      </xdr:nvSpPr>
      <xdr:spPr>
        <a:xfrm>
          <a:off x="4669725" y="3151350"/>
          <a:ext cx="1352550" cy="12572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1562100</xdr:colOff>
      <xdr:row>30</xdr:row>
      <xdr:rowOff>-9525</xdr:rowOff>
    </xdr:from>
    <xdr:to>
      <xdr:col>4</xdr:col>
      <xdr:colOff>371475</xdr:colOff>
      <xdr:row>31</xdr:row>
      <xdr:rowOff>142875</xdr:rowOff>
    </xdr:to>
    <xdr:sp macro="" textlink="">
      <xdr:nvSpPr>
        <xdr:cNvPr id="70" name="Shape 70"/>
        <xdr:cNvSpPr/>
      </xdr:nvSpPr>
      <xdr:spPr>
        <a:xfrm>
          <a:off x="4688775" y="3346612"/>
          <a:ext cx="1314449" cy="8667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Clr>
              <a:srgbClr val="FFFFFF"/>
            </a:buClr>
            <a:buSzPct val="25000"/>
            <a:buFont typeface="Calibri"/>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idep.edu.co/sites/default/files/Mapa_de_Riesgos_Procesos_IDEP_Corte_31_03_2017.xlsx" TargetMode="External"/><Relationship Id="rId1" Type="http://schemas.openxmlformats.org/officeDocument/2006/relationships/hyperlink" Target="http://www.idep.edu.co/sites/default/files/CMI_Indicadores_Corte_31_03_2017_1.pdf"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7.bin"/><Relationship Id="rId1" Type="http://schemas.openxmlformats.org/officeDocument/2006/relationships/hyperlink" Target="http://www.idep.edu.co/?q=content/gth-13-proceso-de-gesti%C3%B3n-de-talento-humano"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goo.gl/i9KmCY"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showGridLines="0" topLeftCell="A31" zoomScaleNormal="100" workbookViewId="0"/>
  </sheetViews>
  <sheetFormatPr baseColWidth="10" defaultColWidth="15.140625" defaultRowHeight="15" customHeight="1" x14ac:dyDescent="0.25"/>
  <cols>
    <col min="1" max="7" width="6.5703125" customWidth="1"/>
    <col min="8" max="9" width="7.85546875" customWidth="1"/>
    <col min="10" max="20" width="6.5703125" customWidth="1"/>
    <col min="21" max="26" width="13.28515625" customWidth="1"/>
  </cols>
  <sheetData>
    <row r="1" spans="1:26" ht="39.75" customHeight="1" x14ac:dyDescent="0.25">
      <c r="A1" s="18"/>
      <c r="B1" s="18"/>
      <c r="C1" s="18"/>
      <c r="D1" s="18"/>
      <c r="E1" s="18"/>
      <c r="F1" s="18"/>
      <c r="G1" s="18"/>
      <c r="H1" s="1360" t="s">
        <v>82</v>
      </c>
      <c r="I1" s="1361"/>
      <c r="J1" s="1362">
        <v>42825</v>
      </c>
      <c r="K1" s="1363"/>
      <c r="L1" s="1361"/>
      <c r="M1" s="18"/>
      <c r="N1" s="7"/>
      <c r="O1" s="9"/>
      <c r="P1" s="9"/>
      <c r="Q1" s="9"/>
      <c r="R1" s="9"/>
      <c r="S1" s="9"/>
      <c r="T1" s="9"/>
      <c r="U1" s="9"/>
      <c r="V1" s="9"/>
      <c r="W1" s="9"/>
      <c r="X1" s="9"/>
      <c r="Y1" s="9"/>
      <c r="Z1" s="9"/>
    </row>
    <row r="2" spans="1:26" ht="5.25" customHeight="1" x14ac:dyDescent="0.25">
      <c r="A2" s="18"/>
      <c r="B2" s="18"/>
      <c r="C2" s="18"/>
      <c r="D2" s="18"/>
      <c r="E2" s="18"/>
      <c r="F2" s="18"/>
      <c r="G2" s="18"/>
      <c r="H2" s="18"/>
      <c r="I2" s="18"/>
      <c r="J2" s="18"/>
      <c r="K2" s="18"/>
      <c r="L2" s="18"/>
      <c r="M2" s="18"/>
      <c r="N2" s="7"/>
      <c r="O2" s="9"/>
      <c r="P2" s="9"/>
      <c r="Q2" s="9"/>
      <c r="R2" s="9"/>
      <c r="S2" s="9"/>
      <c r="T2" s="9"/>
      <c r="U2" s="9"/>
      <c r="V2" s="9"/>
      <c r="W2" s="9"/>
      <c r="X2" s="9"/>
      <c r="Y2" s="9"/>
      <c r="Z2" s="9"/>
    </row>
    <row r="3" spans="1:26" ht="3.75" customHeight="1" x14ac:dyDescent="0.25">
      <c r="A3" s="18"/>
      <c r="B3" s="18"/>
      <c r="C3" s="18"/>
      <c r="D3" s="18"/>
      <c r="E3" s="18"/>
      <c r="F3" s="18"/>
      <c r="G3" s="18"/>
      <c r="H3" s="18"/>
      <c r="I3" s="18"/>
      <c r="J3" s="18"/>
      <c r="K3" s="18"/>
      <c r="L3" s="18"/>
      <c r="M3" s="18"/>
      <c r="N3" s="7"/>
      <c r="O3" s="9"/>
      <c r="P3" s="9"/>
      <c r="Q3" s="9"/>
      <c r="R3" s="9"/>
      <c r="S3" s="9"/>
      <c r="T3" s="9"/>
      <c r="U3" s="9"/>
      <c r="V3" s="9"/>
      <c r="W3" s="9"/>
      <c r="X3" s="9"/>
      <c r="Y3" s="9"/>
      <c r="Z3" s="9"/>
    </row>
    <row r="4" spans="1:26" x14ac:dyDescent="0.25">
      <c r="A4" s="18"/>
      <c r="B4" s="18"/>
      <c r="C4" s="18"/>
      <c r="D4" s="18"/>
      <c r="E4" s="18"/>
      <c r="F4" s="18"/>
      <c r="G4" s="18"/>
      <c r="H4" s="18"/>
      <c r="I4" s="18"/>
      <c r="J4" s="18"/>
      <c r="K4" s="18"/>
      <c r="L4" s="18"/>
      <c r="M4" s="18"/>
      <c r="N4" s="7"/>
      <c r="O4" s="9"/>
      <c r="P4" s="9"/>
      <c r="Q4" s="9"/>
      <c r="R4" s="9"/>
      <c r="S4" s="9"/>
      <c r="T4" s="9"/>
      <c r="U4" s="9"/>
      <c r="V4" s="9"/>
      <c r="W4" s="9"/>
      <c r="X4" s="9"/>
      <c r="Y4" s="9"/>
      <c r="Z4" s="9"/>
    </row>
    <row r="5" spans="1:26" x14ac:dyDescent="0.25">
      <c r="A5" s="18"/>
      <c r="B5" s="18"/>
      <c r="C5" s="18"/>
      <c r="D5" s="18"/>
      <c r="E5" s="18"/>
      <c r="F5" s="18"/>
      <c r="G5" s="18"/>
      <c r="H5" s="18"/>
      <c r="I5" s="18"/>
      <c r="J5" s="18"/>
      <c r="K5" s="18"/>
      <c r="L5" s="18"/>
      <c r="M5" s="18"/>
      <c r="N5" s="7"/>
      <c r="O5" s="9"/>
      <c r="P5" s="9"/>
      <c r="Q5" s="9"/>
      <c r="R5" s="9"/>
      <c r="S5" s="9"/>
      <c r="T5" s="9"/>
      <c r="U5" s="9"/>
      <c r="V5" s="9"/>
      <c r="W5" s="9"/>
      <c r="X5" s="9"/>
      <c r="Y5" s="9"/>
      <c r="Z5" s="9"/>
    </row>
    <row r="6" spans="1:26" ht="44.25" customHeight="1" x14ac:dyDescent="0.35">
      <c r="A6" s="1358"/>
      <c r="B6" s="1359"/>
      <c r="C6" s="1359"/>
      <c r="D6" s="1359"/>
      <c r="E6" s="1359"/>
      <c r="F6" s="1359"/>
      <c r="G6" s="1359"/>
      <c r="H6" s="1359"/>
      <c r="I6" s="1359"/>
      <c r="J6" s="1359"/>
      <c r="K6" s="1359"/>
      <c r="L6" s="1359"/>
      <c r="M6" s="1359"/>
      <c r="N6" s="7"/>
      <c r="O6" s="9"/>
      <c r="P6" s="9"/>
      <c r="Q6" s="9"/>
      <c r="R6" s="9"/>
      <c r="S6" s="9"/>
      <c r="T6" s="9"/>
      <c r="U6" s="9"/>
      <c r="V6" s="9"/>
      <c r="W6" s="9"/>
      <c r="X6" s="9"/>
      <c r="Y6" s="9"/>
      <c r="Z6" s="9"/>
    </row>
    <row r="7" spans="1:26" x14ac:dyDescent="0.25">
      <c r="A7" s="18"/>
      <c r="B7" s="18"/>
      <c r="C7" s="18"/>
      <c r="D7" s="18"/>
      <c r="E7" s="18"/>
      <c r="F7" s="18"/>
      <c r="G7" s="18"/>
      <c r="H7" s="18"/>
      <c r="I7" s="18"/>
      <c r="J7" s="18"/>
      <c r="K7" s="18"/>
      <c r="L7" s="18"/>
      <c r="M7" s="18"/>
      <c r="N7" s="7"/>
      <c r="O7" s="9"/>
      <c r="P7" s="9"/>
      <c r="Q7" s="9"/>
      <c r="R7" s="9"/>
      <c r="S7" s="9"/>
      <c r="T7" s="9"/>
      <c r="U7" s="9"/>
      <c r="V7" s="9"/>
      <c r="W7" s="9"/>
      <c r="X7" s="9"/>
      <c r="Y7" s="9"/>
      <c r="Z7" s="9"/>
    </row>
    <row r="8" spans="1:26" x14ac:dyDescent="0.25">
      <c r="A8" s="18"/>
      <c r="B8" s="18"/>
      <c r="C8" s="18"/>
      <c r="D8" s="18"/>
      <c r="E8" s="18"/>
      <c r="F8" s="18"/>
      <c r="G8" s="18"/>
      <c r="H8" s="18"/>
      <c r="I8" s="18"/>
      <c r="J8" s="18"/>
      <c r="K8" s="18"/>
      <c r="L8" s="18"/>
      <c r="M8" s="18"/>
      <c r="N8" s="7"/>
      <c r="O8" s="9"/>
      <c r="P8" s="9"/>
      <c r="Q8" s="9"/>
      <c r="R8" s="9"/>
      <c r="S8" s="9"/>
      <c r="T8" s="9"/>
      <c r="U8" s="9"/>
      <c r="V8" s="9"/>
      <c r="W8" s="9"/>
      <c r="X8" s="9"/>
      <c r="Y8" s="9"/>
      <c r="Z8" s="9"/>
    </row>
    <row r="9" spans="1:26" x14ac:dyDescent="0.25">
      <c r="A9" s="18"/>
      <c r="B9" s="18"/>
      <c r="C9" s="18"/>
      <c r="D9" s="18"/>
      <c r="E9" s="18"/>
      <c r="F9" s="18"/>
      <c r="G9" s="18"/>
      <c r="H9" s="18"/>
      <c r="I9" s="18"/>
      <c r="J9" s="18"/>
      <c r="K9" s="18"/>
      <c r="L9" s="18"/>
      <c r="M9" s="18"/>
      <c r="N9" s="7"/>
      <c r="O9" s="9"/>
      <c r="P9" s="9"/>
      <c r="Q9" s="9"/>
      <c r="R9" s="9"/>
      <c r="S9" s="9"/>
      <c r="T9" s="9"/>
      <c r="U9" s="9"/>
      <c r="V9" s="9"/>
      <c r="W9" s="9"/>
      <c r="X9" s="9"/>
      <c r="Y9" s="9"/>
      <c r="Z9" s="9"/>
    </row>
    <row r="10" spans="1:26" x14ac:dyDescent="0.25">
      <c r="A10" s="18"/>
      <c r="B10" s="18"/>
      <c r="C10" s="18"/>
      <c r="D10" s="18"/>
      <c r="E10" s="18"/>
      <c r="F10" s="18"/>
      <c r="G10" s="18"/>
      <c r="H10" s="18"/>
      <c r="I10" s="18"/>
      <c r="J10" s="18"/>
      <c r="K10" s="18"/>
      <c r="L10" s="18"/>
      <c r="M10" s="18"/>
      <c r="N10" s="7"/>
      <c r="O10" s="9"/>
      <c r="P10" s="9"/>
      <c r="Q10" s="9"/>
      <c r="R10" s="9"/>
      <c r="S10" s="9"/>
      <c r="T10" s="9"/>
      <c r="U10" s="9"/>
      <c r="V10" s="9"/>
      <c r="W10" s="9"/>
      <c r="X10" s="9"/>
      <c r="Y10" s="9"/>
      <c r="Z10" s="9"/>
    </row>
    <row r="11" spans="1:26" x14ac:dyDescent="0.25">
      <c r="A11" s="18"/>
      <c r="B11" s="18"/>
      <c r="C11" s="18"/>
      <c r="D11" s="18"/>
      <c r="E11" s="18"/>
      <c r="F11" s="18"/>
      <c r="G11" s="18"/>
      <c r="H11" s="18"/>
      <c r="I11" s="18"/>
      <c r="J11" s="18"/>
      <c r="K11" s="18"/>
      <c r="L11" s="18"/>
      <c r="M11" s="18"/>
      <c r="N11" s="7"/>
      <c r="O11" s="9"/>
      <c r="P11" s="9"/>
      <c r="Q11" s="9"/>
      <c r="R11" s="9"/>
      <c r="S11" s="9"/>
      <c r="T11" s="9"/>
      <c r="U11" s="9"/>
      <c r="V11" s="9"/>
      <c r="W11" s="9"/>
      <c r="X11" s="9"/>
      <c r="Y11" s="9"/>
      <c r="Z11" s="9"/>
    </row>
    <row r="12" spans="1:26" x14ac:dyDescent="0.25">
      <c r="A12" s="18"/>
      <c r="B12" s="18"/>
      <c r="C12" s="18"/>
      <c r="D12" s="18"/>
      <c r="E12" s="18"/>
      <c r="F12" s="18"/>
      <c r="G12" s="18"/>
      <c r="H12" s="18"/>
      <c r="I12" s="18"/>
      <c r="J12" s="18"/>
      <c r="K12" s="18"/>
      <c r="L12" s="18"/>
      <c r="M12" s="18"/>
      <c r="N12" s="7"/>
      <c r="O12" s="9"/>
      <c r="P12" s="9"/>
      <c r="Q12" s="9"/>
      <c r="R12" s="9"/>
      <c r="S12" s="9"/>
      <c r="T12" s="9"/>
      <c r="U12" s="9"/>
      <c r="V12" s="9"/>
      <c r="W12" s="9"/>
      <c r="X12" s="9"/>
      <c r="Y12" s="9"/>
      <c r="Z12" s="9"/>
    </row>
    <row r="13" spans="1:26" x14ac:dyDescent="0.25">
      <c r="A13" s="18"/>
      <c r="B13" s="18"/>
      <c r="C13" s="18"/>
      <c r="D13" s="18"/>
      <c r="E13" s="18"/>
      <c r="F13" s="18"/>
      <c r="G13" s="18"/>
      <c r="H13" s="18"/>
      <c r="I13" s="18"/>
      <c r="J13" s="18"/>
      <c r="K13" s="18"/>
      <c r="L13" s="18"/>
      <c r="M13" s="18"/>
      <c r="N13" s="7"/>
      <c r="O13" s="9"/>
      <c r="P13" s="9"/>
      <c r="Q13" s="9"/>
      <c r="R13" s="9"/>
      <c r="S13" s="9"/>
      <c r="T13" s="9"/>
      <c r="U13" s="9"/>
      <c r="V13" s="9"/>
      <c r="W13" s="9"/>
      <c r="X13" s="9"/>
      <c r="Y13" s="9"/>
      <c r="Z13" s="9"/>
    </row>
    <row r="14" spans="1:26" x14ac:dyDescent="0.25">
      <c r="A14" s="18"/>
      <c r="B14" s="18"/>
      <c r="C14" s="18"/>
      <c r="D14" s="18"/>
      <c r="E14" s="18"/>
      <c r="F14" s="18"/>
      <c r="G14" s="18"/>
      <c r="H14" s="18"/>
      <c r="I14" s="18"/>
      <c r="J14" s="18"/>
      <c r="K14" s="18"/>
      <c r="L14" s="18"/>
      <c r="M14" s="18"/>
      <c r="N14" s="7"/>
      <c r="O14" s="9"/>
      <c r="P14" s="9"/>
      <c r="Q14" s="9"/>
      <c r="R14" s="9"/>
      <c r="S14" s="9"/>
      <c r="T14" s="9"/>
      <c r="U14" s="9"/>
      <c r="V14" s="9"/>
      <c r="W14" s="9"/>
      <c r="X14" s="9"/>
      <c r="Y14" s="9"/>
      <c r="Z14" s="9"/>
    </row>
    <row r="15" spans="1:26" x14ac:dyDescent="0.25">
      <c r="A15" s="18"/>
      <c r="B15" s="18"/>
      <c r="C15" s="18"/>
      <c r="D15" s="18"/>
      <c r="E15" s="18"/>
      <c r="F15" s="18"/>
      <c r="G15" s="18"/>
      <c r="H15" s="18"/>
      <c r="I15" s="18"/>
      <c r="J15" s="18"/>
      <c r="K15" s="18"/>
      <c r="L15" s="18"/>
      <c r="M15" s="18"/>
      <c r="N15" s="7"/>
      <c r="O15" s="9"/>
      <c r="P15" s="9"/>
      <c r="Q15" s="9"/>
      <c r="R15" s="9"/>
      <c r="S15" s="9"/>
      <c r="T15" s="9"/>
      <c r="U15" s="9"/>
      <c r="V15" s="9"/>
      <c r="W15" s="9"/>
      <c r="X15" s="9"/>
      <c r="Y15" s="9"/>
      <c r="Z15" s="9"/>
    </row>
    <row r="16" spans="1:26" x14ac:dyDescent="0.25">
      <c r="A16" s="18"/>
      <c r="B16" s="18"/>
      <c r="C16" s="18"/>
      <c r="D16" s="18"/>
      <c r="E16" s="18"/>
      <c r="F16" s="18"/>
      <c r="G16" s="18"/>
      <c r="H16" s="18"/>
      <c r="I16" s="18"/>
      <c r="J16" s="18"/>
      <c r="K16" s="18"/>
      <c r="L16" s="18"/>
      <c r="M16" s="18"/>
      <c r="N16" s="7"/>
      <c r="O16" s="9"/>
      <c r="P16" s="9"/>
      <c r="Q16" s="9"/>
      <c r="R16" s="9"/>
      <c r="S16" s="9"/>
      <c r="T16" s="9"/>
      <c r="U16" s="9"/>
      <c r="V16" s="9"/>
      <c r="W16" s="9"/>
      <c r="X16" s="9"/>
      <c r="Y16" s="9"/>
      <c r="Z16" s="9"/>
    </row>
    <row r="17" spans="1:26" x14ac:dyDescent="0.25">
      <c r="A17" s="18"/>
      <c r="B17" s="18"/>
      <c r="C17" s="18"/>
      <c r="D17" s="18"/>
      <c r="E17" s="18"/>
      <c r="F17" s="18"/>
      <c r="G17" s="18"/>
      <c r="H17" s="18"/>
      <c r="I17" s="18"/>
      <c r="J17" s="18"/>
      <c r="K17" s="18"/>
      <c r="L17" s="18"/>
      <c r="M17" s="18"/>
      <c r="N17" s="7"/>
      <c r="O17" s="9"/>
      <c r="P17" s="9"/>
      <c r="Q17" s="9"/>
      <c r="R17" s="9"/>
      <c r="S17" s="9"/>
      <c r="T17" s="9"/>
      <c r="U17" s="9"/>
      <c r="V17" s="9"/>
      <c r="W17" s="9"/>
      <c r="X17" s="9"/>
      <c r="Y17" s="9"/>
      <c r="Z17" s="9"/>
    </row>
    <row r="18" spans="1:26" x14ac:dyDescent="0.25">
      <c r="A18" s="18"/>
      <c r="B18" s="18"/>
      <c r="C18" s="18"/>
      <c r="D18" s="18"/>
      <c r="E18" s="18"/>
      <c r="F18" s="18"/>
      <c r="G18" s="18"/>
      <c r="H18" s="18"/>
      <c r="I18" s="18"/>
      <c r="J18" s="18"/>
      <c r="K18" s="18"/>
      <c r="L18" s="18"/>
      <c r="M18" s="18"/>
      <c r="N18" s="7"/>
      <c r="O18" s="9"/>
      <c r="P18" s="9"/>
      <c r="Q18" s="9"/>
      <c r="R18" s="9"/>
      <c r="S18" s="9"/>
      <c r="T18" s="9"/>
      <c r="U18" s="9"/>
      <c r="V18" s="9"/>
      <c r="W18" s="9"/>
      <c r="X18" s="9"/>
      <c r="Y18" s="9"/>
      <c r="Z18" s="9"/>
    </row>
    <row r="19" spans="1:26" x14ac:dyDescent="0.25">
      <c r="A19" s="18"/>
      <c r="B19" s="18"/>
      <c r="C19" s="18"/>
      <c r="D19" s="18"/>
      <c r="E19" s="18"/>
      <c r="F19" s="18"/>
      <c r="G19" s="18"/>
      <c r="H19" s="18"/>
      <c r="I19" s="18"/>
      <c r="J19" s="18"/>
      <c r="K19" s="18"/>
      <c r="L19" s="18"/>
      <c r="M19" s="18"/>
      <c r="N19" s="7"/>
      <c r="O19" s="9"/>
      <c r="P19" s="9"/>
      <c r="Q19" s="9"/>
      <c r="R19" s="9"/>
      <c r="S19" s="9"/>
      <c r="T19" s="9"/>
      <c r="U19" s="9"/>
      <c r="V19" s="9"/>
      <c r="W19" s="9"/>
      <c r="X19" s="9"/>
      <c r="Y19" s="9"/>
      <c r="Z19" s="9"/>
    </row>
    <row r="20" spans="1:26" x14ac:dyDescent="0.25">
      <c r="A20" s="18"/>
      <c r="B20" s="18"/>
      <c r="C20" s="18"/>
      <c r="D20" s="18"/>
      <c r="E20" s="18"/>
      <c r="F20" s="18"/>
      <c r="G20" s="18"/>
      <c r="H20" s="18"/>
      <c r="I20" s="18"/>
      <c r="J20" s="18"/>
      <c r="K20" s="18"/>
      <c r="L20" s="18"/>
      <c r="M20" s="18"/>
      <c r="N20" s="7"/>
      <c r="O20" s="9"/>
      <c r="P20" s="9"/>
      <c r="Q20" s="9"/>
      <c r="R20" s="9"/>
      <c r="S20" s="9"/>
      <c r="T20" s="9"/>
      <c r="U20" s="9"/>
      <c r="V20" s="9"/>
      <c r="W20" s="9"/>
      <c r="X20" s="9"/>
      <c r="Y20" s="9"/>
      <c r="Z20" s="9"/>
    </row>
    <row r="21" spans="1:26" x14ac:dyDescent="0.25">
      <c r="A21" s="18"/>
      <c r="B21" s="18"/>
      <c r="C21" s="18"/>
      <c r="D21" s="18"/>
      <c r="E21" s="18"/>
      <c r="F21" s="18"/>
      <c r="G21" s="18"/>
      <c r="H21" s="18"/>
      <c r="I21" s="18"/>
      <c r="J21" s="18"/>
      <c r="K21" s="18"/>
      <c r="L21" s="18"/>
      <c r="M21" s="18"/>
      <c r="N21" s="7"/>
      <c r="O21" s="9"/>
      <c r="P21" s="9"/>
      <c r="Q21" s="9"/>
      <c r="R21" s="9"/>
      <c r="S21" s="9"/>
      <c r="T21" s="9"/>
      <c r="U21" s="9"/>
      <c r="V21" s="9"/>
      <c r="W21" s="9"/>
      <c r="X21" s="9"/>
      <c r="Y21" s="9"/>
      <c r="Z21" s="9"/>
    </row>
    <row r="22" spans="1:26" x14ac:dyDescent="0.25">
      <c r="A22" s="18"/>
      <c r="B22" s="18"/>
      <c r="C22" s="18"/>
      <c r="D22" s="18"/>
      <c r="E22" s="18"/>
      <c r="F22" s="18"/>
      <c r="G22" s="18"/>
      <c r="H22" s="18"/>
      <c r="I22" s="18"/>
      <c r="J22" s="18"/>
      <c r="K22" s="18"/>
      <c r="L22" s="18"/>
      <c r="M22" s="18"/>
      <c r="N22" s="7"/>
      <c r="O22" s="9"/>
      <c r="P22" s="9"/>
      <c r="Q22" s="9"/>
      <c r="R22" s="9"/>
      <c r="S22" s="9"/>
      <c r="T22" s="9"/>
      <c r="U22" s="9"/>
      <c r="V22" s="9"/>
      <c r="W22" s="9"/>
      <c r="X22" s="9"/>
      <c r="Y22" s="9"/>
      <c r="Z22" s="9"/>
    </row>
    <row r="23" spans="1:26" x14ac:dyDescent="0.25">
      <c r="A23" s="18"/>
      <c r="B23" s="18"/>
      <c r="C23" s="18"/>
      <c r="D23" s="18"/>
      <c r="E23" s="18"/>
      <c r="F23" s="18"/>
      <c r="G23" s="18"/>
      <c r="H23" s="18"/>
      <c r="I23" s="18"/>
      <c r="J23" s="18"/>
      <c r="K23" s="18"/>
      <c r="L23" s="18"/>
      <c r="M23" s="18"/>
      <c r="N23" s="7"/>
      <c r="O23" s="9"/>
      <c r="P23" s="9"/>
      <c r="Q23" s="9"/>
      <c r="R23" s="9"/>
      <c r="S23" s="9"/>
      <c r="T23" s="9"/>
      <c r="U23" s="9"/>
      <c r="V23" s="9"/>
      <c r="W23" s="9"/>
      <c r="X23" s="9"/>
      <c r="Y23" s="9"/>
      <c r="Z23" s="9"/>
    </row>
    <row r="24" spans="1:26" x14ac:dyDescent="0.25">
      <c r="A24" s="18"/>
      <c r="B24" s="18"/>
      <c r="C24" s="18"/>
      <c r="D24" s="18"/>
      <c r="E24" s="18"/>
      <c r="F24" s="18"/>
      <c r="G24" s="18"/>
      <c r="H24" s="18"/>
      <c r="I24" s="18"/>
      <c r="J24" s="18"/>
      <c r="K24" s="18"/>
      <c r="L24" s="18"/>
      <c r="M24" s="18"/>
      <c r="N24" s="7"/>
      <c r="O24" s="9"/>
      <c r="P24" s="9"/>
      <c r="Q24" s="9"/>
      <c r="R24" s="9"/>
      <c r="S24" s="9"/>
      <c r="T24" s="9"/>
      <c r="U24" s="9"/>
      <c r="V24" s="9"/>
      <c r="W24" s="9"/>
      <c r="X24" s="9"/>
      <c r="Y24" s="9"/>
      <c r="Z24" s="9"/>
    </row>
    <row r="25" spans="1:26" x14ac:dyDescent="0.25">
      <c r="A25" s="18"/>
      <c r="B25" s="18"/>
      <c r="C25" s="18"/>
      <c r="D25" s="18"/>
      <c r="E25" s="18"/>
      <c r="F25" s="18"/>
      <c r="G25" s="18"/>
      <c r="H25" s="18"/>
      <c r="I25" s="18"/>
      <c r="J25" s="18"/>
      <c r="K25" s="18"/>
      <c r="L25" s="18"/>
      <c r="M25" s="18"/>
      <c r="N25" s="7"/>
      <c r="O25" s="9"/>
      <c r="P25" s="9"/>
      <c r="Q25" s="9"/>
      <c r="R25" s="9"/>
      <c r="S25" s="9"/>
      <c r="T25" s="9"/>
      <c r="U25" s="9"/>
      <c r="V25" s="9"/>
      <c r="W25" s="9"/>
      <c r="X25" s="9"/>
      <c r="Y25" s="9"/>
      <c r="Z25" s="9"/>
    </row>
    <row r="26" spans="1:26" x14ac:dyDescent="0.25">
      <c r="A26" s="18"/>
      <c r="B26" s="18"/>
      <c r="C26" s="18"/>
      <c r="D26" s="18"/>
      <c r="E26" s="18"/>
      <c r="F26" s="18"/>
      <c r="G26" s="18"/>
      <c r="H26" s="18"/>
      <c r="I26" s="18"/>
      <c r="J26" s="18"/>
      <c r="K26" s="18"/>
      <c r="L26" s="18"/>
      <c r="M26" s="18"/>
      <c r="N26" s="7"/>
      <c r="O26" s="9"/>
      <c r="P26" s="9"/>
      <c r="Q26" s="9"/>
      <c r="R26" s="9"/>
      <c r="S26" s="9"/>
      <c r="T26" s="9"/>
      <c r="U26" s="9"/>
      <c r="V26" s="9"/>
      <c r="W26" s="9"/>
      <c r="X26" s="9"/>
      <c r="Y26" s="9"/>
      <c r="Z26" s="9"/>
    </row>
    <row r="27" spans="1:26" x14ac:dyDescent="0.25">
      <c r="A27" s="18"/>
      <c r="B27" s="18"/>
      <c r="C27" s="18"/>
      <c r="D27" s="18"/>
      <c r="E27" s="18"/>
      <c r="F27" s="18"/>
      <c r="G27" s="18"/>
      <c r="H27" s="18"/>
      <c r="I27" s="18"/>
      <c r="J27" s="18"/>
      <c r="K27" s="18"/>
      <c r="L27" s="18"/>
      <c r="M27" s="18"/>
      <c r="N27" s="7"/>
      <c r="O27" s="9"/>
      <c r="P27" s="9"/>
      <c r="Q27" s="9"/>
      <c r="R27" s="9"/>
      <c r="S27" s="9"/>
      <c r="T27" s="9"/>
      <c r="U27" s="9"/>
      <c r="V27" s="9"/>
      <c r="W27" s="9"/>
      <c r="X27" s="9"/>
      <c r="Y27" s="9"/>
      <c r="Z27" s="9"/>
    </row>
    <row r="28" spans="1:26" x14ac:dyDescent="0.25">
      <c r="A28" s="18"/>
      <c r="B28" s="18"/>
      <c r="C28" s="18"/>
      <c r="D28" s="18"/>
      <c r="E28" s="18"/>
      <c r="F28" s="18"/>
      <c r="G28" s="18"/>
      <c r="H28" s="18"/>
      <c r="I28" s="18"/>
      <c r="J28" s="18"/>
      <c r="K28" s="18"/>
      <c r="L28" s="18"/>
      <c r="M28" s="18"/>
      <c r="N28" s="7"/>
      <c r="O28" s="9"/>
      <c r="P28" s="9"/>
      <c r="Q28" s="9"/>
      <c r="R28" s="9"/>
      <c r="S28" s="9"/>
      <c r="T28" s="9"/>
      <c r="U28" s="9"/>
      <c r="V28" s="9"/>
      <c r="W28" s="9"/>
      <c r="X28" s="9"/>
      <c r="Y28" s="9"/>
      <c r="Z28" s="9"/>
    </row>
    <row r="29" spans="1:26" x14ac:dyDescent="0.25">
      <c r="A29" s="18"/>
      <c r="B29" s="18"/>
      <c r="C29" s="18"/>
      <c r="D29" s="18"/>
      <c r="E29" s="18"/>
      <c r="F29" s="18"/>
      <c r="G29" s="18"/>
      <c r="H29" s="18"/>
      <c r="I29" s="18"/>
      <c r="J29" s="18"/>
      <c r="K29" s="18"/>
      <c r="L29" s="18"/>
      <c r="M29" s="18"/>
      <c r="N29" s="7"/>
      <c r="O29" s="9"/>
      <c r="P29" s="9"/>
      <c r="Q29" s="9"/>
      <c r="R29" s="9"/>
      <c r="S29" s="9"/>
      <c r="T29" s="9"/>
      <c r="U29" s="9"/>
      <c r="V29" s="9"/>
      <c r="W29" s="9"/>
      <c r="X29" s="9"/>
      <c r="Y29" s="9"/>
      <c r="Z29" s="9"/>
    </row>
    <row r="30" spans="1:26" x14ac:dyDescent="0.25">
      <c r="A30" s="18"/>
      <c r="B30" s="18"/>
      <c r="C30" s="18"/>
      <c r="D30" s="18"/>
      <c r="E30" s="18"/>
      <c r="F30" s="18"/>
      <c r="G30" s="18"/>
      <c r="H30" s="18"/>
      <c r="I30" s="18"/>
      <c r="J30" s="18"/>
      <c r="K30" s="18"/>
      <c r="L30" s="18"/>
      <c r="M30" s="18"/>
      <c r="N30" s="7"/>
      <c r="O30" s="9"/>
      <c r="P30" s="9"/>
      <c r="Q30" s="9"/>
      <c r="R30" s="9"/>
      <c r="S30" s="9"/>
      <c r="T30" s="9"/>
      <c r="U30" s="9"/>
      <c r="V30" s="9"/>
      <c r="W30" s="9"/>
      <c r="X30" s="9"/>
      <c r="Y30" s="9"/>
      <c r="Z30" s="9"/>
    </row>
    <row r="31" spans="1:26" x14ac:dyDescent="0.25">
      <c r="A31" s="18"/>
      <c r="B31" s="18"/>
      <c r="C31" s="18"/>
      <c r="D31" s="18"/>
      <c r="E31" s="18"/>
      <c r="F31" s="18"/>
      <c r="G31" s="18"/>
      <c r="H31" s="18"/>
      <c r="I31" s="18"/>
      <c r="J31" s="18"/>
      <c r="K31" s="18"/>
      <c r="L31" s="18"/>
      <c r="M31" s="18"/>
      <c r="N31" s="7"/>
      <c r="O31" s="9"/>
      <c r="P31" s="9"/>
      <c r="Q31" s="9"/>
      <c r="R31" s="9"/>
      <c r="S31" s="9"/>
      <c r="T31" s="9"/>
      <c r="U31" s="9"/>
      <c r="V31" s="9"/>
      <c r="W31" s="9"/>
      <c r="X31" s="9"/>
      <c r="Y31" s="9"/>
      <c r="Z31" s="9"/>
    </row>
    <row r="32" spans="1:26" x14ac:dyDescent="0.25">
      <c r="A32" s="18"/>
      <c r="B32" s="18"/>
      <c r="C32" s="18"/>
      <c r="D32" s="18"/>
      <c r="E32" s="18"/>
      <c r="F32" s="18"/>
      <c r="G32" s="18"/>
      <c r="H32" s="18"/>
      <c r="I32" s="18"/>
      <c r="J32" s="18"/>
      <c r="K32" s="18"/>
      <c r="L32" s="18"/>
      <c r="M32" s="18"/>
      <c r="N32" s="7"/>
      <c r="O32" s="9"/>
      <c r="P32" s="9"/>
      <c r="Q32" s="9"/>
      <c r="R32" s="9"/>
      <c r="S32" s="9"/>
      <c r="T32" s="9"/>
      <c r="U32" s="9"/>
      <c r="V32" s="9"/>
      <c r="W32" s="9"/>
      <c r="X32" s="9"/>
      <c r="Y32" s="9"/>
      <c r="Z32" s="9"/>
    </row>
    <row r="33" spans="1:26" x14ac:dyDescent="0.25">
      <c r="A33" s="18"/>
      <c r="B33" s="18"/>
      <c r="C33" s="18"/>
      <c r="D33" s="18"/>
      <c r="E33" s="18"/>
      <c r="F33" s="18"/>
      <c r="G33" s="18"/>
      <c r="H33" s="18"/>
      <c r="I33" s="18"/>
      <c r="J33" s="18"/>
      <c r="K33" s="18"/>
      <c r="L33" s="18"/>
      <c r="M33" s="18"/>
      <c r="N33" s="7"/>
      <c r="O33" s="9"/>
      <c r="P33" s="9"/>
      <c r="Q33" s="9"/>
      <c r="R33" s="9"/>
      <c r="S33" s="9"/>
      <c r="T33" s="9"/>
      <c r="U33" s="9"/>
      <c r="V33" s="9"/>
      <c r="W33" s="9"/>
      <c r="X33" s="9"/>
      <c r="Y33" s="9"/>
      <c r="Z33" s="9"/>
    </row>
    <row r="34" spans="1:26" x14ac:dyDescent="0.25">
      <c r="A34" s="18"/>
      <c r="B34" s="18"/>
      <c r="C34" s="18"/>
      <c r="D34" s="18"/>
      <c r="E34" s="18"/>
      <c r="F34" s="18"/>
      <c r="G34" s="18"/>
      <c r="H34" s="18"/>
      <c r="I34" s="18"/>
      <c r="J34" s="18"/>
      <c r="K34" s="18"/>
      <c r="L34" s="18"/>
      <c r="M34" s="18"/>
      <c r="N34" s="7"/>
      <c r="O34" s="9"/>
      <c r="P34" s="9"/>
      <c r="Q34" s="9"/>
      <c r="R34" s="9"/>
      <c r="S34" s="9"/>
      <c r="T34" s="9"/>
      <c r="U34" s="9"/>
      <c r="V34" s="9"/>
      <c r="W34" s="9"/>
      <c r="X34" s="9"/>
      <c r="Y34" s="9"/>
      <c r="Z34" s="9"/>
    </row>
    <row r="35" spans="1:26" x14ac:dyDescent="0.25">
      <c r="A35" s="18"/>
      <c r="B35" s="18"/>
      <c r="C35" s="18"/>
      <c r="D35" s="18"/>
      <c r="E35" s="18"/>
      <c r="F35" s="18"/>
      <c r="G35" s="18"/>
      <c r="H35" s="18"/>
      <c r="I35" s="18"/>
      <c r="J35" s="18"/>
      <c r="K35" s="18"/>
      <c r="L35" s="18"/>
      <c r="M35" s="18"/>
      <c r="N35" s="7"/>
      <c r="O35" s="9"/>
      <c r="P35" s="9"/>
      <c r="Q35" s="9"/>
      <c r="R35" s="9"/>
      <c r="S35" s="9"/>
      <c r="T35" s="9"/>
      <c r="U35" s="9"/>
      <c r="V35" s="9"/>
      <c r="W35" s="9"/>
      <c r="X35" s="9"/>
      <c r="Y35" s="9"/>
      <c r="Z35" s="9"/>
    </row>
    <row r="36" spans="1:26" x14ac:dyDescent="0.25">
      <c r="A36" s="18"/>
      <c r="B36" s="18"/>
      <c r="C36" s="18"/>
      <c r="D36" s="18"/>
      <c r="E36" s="18"/>
      <c r="F36" s="18"/>
      <c r="G36" s="18"/>
      <c r="H36" s="18"/>
      <c r="I36" s="18"/>
      <c r="J36" s="18"/>
      <c r="K36" s="18"/>
      <c r="L36" s="18"/>
      <c r="M36" s="18"/>
      <c r="N36" s="7"/>
      <c r="O36" s="9"/>
      <c r="P36" s="9"/>
      <c r="Q36" s="9"/>
      <c r="R36" s="9"/>
      <c r="S36" s="9"/>
      <c r="T36" s="9"/>
      <c r="U36" s="9"/>
      <c r="V36" s="9"/>
      <c r="W36" s="9"/>
      <c r="X36" s="9"/>
      <c r="Y36" s="9"/>
      <c r="Z36" s="9"/>
    </row>
    <row r="37" spans="1:26" x14ac:dyDescent="0.25">
      <c r="A37" s="18"/>
      <c r="B37" s="18"/>
      <c r="C37" s="18"/>
      <c r="D37" s="18"/>
      <c r="E37" s="18"/>
      <c r="F37" s="18"/>
      <c r="G37" s="18"/>
      <c r="H37" s="18"/>
      <c r="I37" s="18"/>
      <c r="J37" s="18"/>
      <c r="K37" s="18"/>
      <c r="L37" s="18"/>
      <c r="M37" s="18"/>
      <c r="N37" s="7"/>
      <c r="O37" s="9"/>
      <c r="P37" s="9"/>
      <c r="Q37" s="9"/>
      <c r="R37" s="9"/>
      <c r="S37" s="9"/>
      <c r="T37" s="9"/>
      <c r="U37" s="9"/>
      <c r="V37" s="9"/>
      <c r="W37" s="9"/>
      <c r="X37" s="9"/>
      <c r="Y37" s="9"/>
      <c r="Z37" s="9"/>
    </row>
    <row r="38" spans="1:26" x14ac:dyDescent="0.25">
      <c r="A38" s="18"/>
      <c r="B38" s="18"/>
      <c r="C38" s="18"/>
      <c r="D38" s="18"/>
      <c r="E38" s="18"/>
      <c r="F38" s="18"/>
      <c r="G38" s="18"/>
      <c r="H38" s="18"/>
      <c r="I38" s="18"/>
      <c r="J38" s="18"/>
      <c r="K38" s="18"/>
      <c r="L38" s="18"/>
      <c r="M38" s="18"/>
      <c r="N38" s="7"/>
      <c r="O38" s="9"/>
      <c r="P38" s="9"/>
      <c r="Q38" s="9"/>
      <c r="R38" s="9"/>
      <c r="S38" s="9"/>
      <c r="T38" s="9"/>
      <c r="U38" s="9"/>
      <c r="V38" s="9"/>
      <c r="W38" s="9"/>
      <c r="X38" s="9"/>
      <c r="Y38" s="9"/>
      <c r="Z38" s="9"/>
    </row>
    <row r="39" spans="1:26" x14ac:dyDescent="0.25">
      <c r="A39" s="18"/>
      <c r="B39" s="18"/>
      <c r="C39" s="18"/>
      <c r="D39" s="18"/>
      <c r="E39" s="18"/>
      <c r="F39" s="18"/>
      <c r="G39" s="18"/>
      <c r="H39" s="18"/>
      <c r="I39" s="18"/>
      <c r="J39" s="18"/>
      <c r="K39" s="18"/>
      <c r="L39" s="18"/>
      <c r="M39" s="18"/>
      <c r="N39" s="7"/>
      <c r="O39" s="9"/>
      <c r="P39" s="9"/>
      <c r="Q39" s="9"/>
      <c r="R39" s="9"/>
      <c r="S39" s="9"/>
      <c r="T39" s="9"/>
      <c r="U39" s="9"/>
      <c r="V39" s="9"/>
      <c r="W39" s="9"/>
      <c r="X39" s="9"/>
      <c r="Y39" s="9"/>
      <c r="Z39" s="9"/>
    </row>
    <row r="40" spans="1:26" x14ac:dyDescent="0.25">
      <c r="A40" s="18"/>
      <c r="B40" s="18"/>
      <c r="C40" s="18"/>
      <c r="D40" s="18"/>
      <c r="E40" s="18"/>
      <c r="F40" s="18"/>
      <c r="G40" s="18"/>
      <c r="H40" s="18"/>
      <c r="I40" s="18"/>
      <c r="J40" s="18"/>
      <c r="K40" s="18"/>
      <c r="L40" s="18"/>
      <c r="M40" s="18"/>
      <c r="N40" s="7"/>
      <c r="O40" s="9"/>
      <c r="P40" s="9"/>
      <c r="Q40" s="9"/>
      <c r="R40" s="9"/>
      <c r="S40" s="9"/>
      <c r="T40" s="9"/>
      <c r="U40" s="9"/>
      <c r="V40" s="9"/>
      <c r="W40" s="9"/>
      <c r="X40" s="9"/>
      <c r="Y40" s="9"/>
      <c r="Z40" s="9"/>
    </row>
    <row r="41" spans="1:26" x14ac:dyDescent="0.25">
      <c r="A41" s="18"/>
      <c r="B41" s="18"/>
      <c r="C41" s="18"/>
      <c r="D41" s="18"/>
      <c r="E41" s="18"/>
      <c r="F41" s="18"/>
      <c r="G41" s="18"/>
      <c r="H41" s="18"/>
      <c r="I41" s="18"/>
      <c r="J41" s="18"/>
      <c r="K41" s="18"/>
      <c r="L41" s="18"/>
      <c r="M41" s="18"/>
      <c r="N41" s="7"/>
      <c r="O41" s="9"/>
      <c r="P41" s="9"/>
      <c r="Q41" s="9"/>
      <c r="R41" s="9"/>
      <c r="S41" s="9"/>
      <c r="T41" s="9"/>
      <c r="U41" s="9"/>
      <c r="V41" s="9"/>
      <c r="W41" s="9"/>
      <c r="X41" s="9"/>
      <c r="Y41" s="9"/>
      <c r="Z41" s="9"/>
    </row>
    <row r="42" spans="1:26" x14ac:dyDescent="0.25">
      <c r="A42" s="18"/>
      <c r="B42" s="18"/>
      <c r="C42" s="18"/>
      <c r="D42" s="18"/>
      <c r="E42" s="18"/>
      <c r="F42" s="18"/>
      <c r="G42" s="18"/>
      <c r="H42" s="18"/>
      <c r="I42" s="18"/>
      <c r="J42" s="18"/>
      <c r="K42" s="18"/>
      <c r="L42" s="18"/>
      <c r="M42" s="18"/>
      <c r="N42" s="7"/>
      <c r="O42" s="9"/>
      <c r="P42" s="9"/>
      <c r="Q42" s="9"/>
      <c r="R42" s="9"/>
      <c r="S42" s="9"/>
      <c r="T42" s="9"/>
      <c r="U42" s="9"/>
      <c r="V42" s="9"/>
      <c r="W42" s="9"/>
      <c r="X42" s="9"/>
      <c r="Y42" s="9"/>
      <c r="Z42" s="9"/>
    </row>
    <row r="43" spans="1:26" x14ac:dyDescent="0.25">
      <c r="A43" s="18"/>
      <c r="B43" s="18"/>
      <c r="C43" s="18"/>
      <c r="D43" s="18"/>
      <c r="E43" s="18"/>
      <c r="F43" s="18"/>
      <c r="G43" s="18"/>
      <c r="H43" s="18"/>
      <c r="I43" s="18"/>
      <c r="J43" s="18"/>
      <c r="K43" s="18"/>
      <c r="L43" s="18"/>
      <c r="M43" s="18"/>
      <c r="N43" s="7"/>
      <c r="O43" s="9"/>
      <c r="P43" s="9"/>
      <c r="Q43" s="9"/>
      <c r="R43" s="9"/>
      <c r="S43" s="9"/>
      <c r="T43" s="9"/>
      <c r="U43" s="9"/>
      <c r="V43" s="9"/>
      <c r="W43" s="9"/>
      <c r="X43" s="9"/>
      <c r="Y43" s="9"/>
      <c r="Z43" s="9"/>
    </row>
    <row r="44" spans="1:26" x14ac:dyDescent="0.25">
      <c r="A44" s="7"/>
      <c r="B44" s="7"/>
      <c r="C44" s="7"/>
      <c r="D44" s="7"/>
      <c r="E44" s="7"/>
      <c r="F44" s="7"/>
      <c r="G44" s="7"/>
      <c r="H44" s="7"/>
      <c r="I44" s="7"/>
      <c r="J44" s="7"/>
      <c r="K44" s="7"/>
      <c r="L44" s="7"/>
      <c r="M44" s="7"/>
      <c r="N44" s="7"/>
      <c r="O44" s="9"/>
      <c r="P44" s="9"/>
      <c r="Q44" s="9"/>
      <c r="R44" s="9"/>
      <c r="S44" s="9"/>
      <c r="T44" s="9"/>
      <c r="U44" s="9"/>
      <c r="V44" s="9"/>
      <c r="W44" s="9"/>
      <c r="X44" s="9"/>
      <c r="Y44" s="9"/>
      <c r="Z44" s="9"/>
    </row>
    <row r="45" spans="1:26" x14ac:dyDescent="0.25">
      <c r="A45" s="7"/>
      <c r="B45" s="7"/>
      <c r="C45" s="7"/>
      <c r="D45" s="7"/>
      <c r="E45" s="7"/>
      <c r="F45" s="7"/>
      <c r="G45" s="7"/>
      <c r="H45" s="7"/>
      <c r="I45" s="7"/>
      <c r="J45" s="7"/>
      <c r="K45" s="7"/>
      <c r="L45" s="7"/>
      <c r="M45" s="7"/>
      <c r="N45" s="7"/>
      <c r="O45" s="9"/>
      <c r="P45" s="9"/>
      <c r="Q45" s="9"/>
      <c r="R45" s="9"/>
      <c r="S45" s="9"/>
      <c r="T45" s="9"/>
      <c r="U45" s="9"/>
      <c r="V45" s="9"/>
      <c r="W45" s="9"/>
      <c r="X45" s="9"/>
      <c r="Y45" s="9"/>
      <c r="Z45" s="9"/>
    </row>
    <row r="46" spans="1:26"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sheetProtection password="DEB6" sheet="1" objects="1" scenarios="1"/>
  <mergeCells count="3">
    <mergeCell ref="A6:M6"/>
    <mergeCell ref="H1:I1"/>
    <mergeCell ref="J1:L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666699"/>
  </sheetPr>
  <dimension ref="A1:AH1000"/>
  <sheetViews>
    <sheetView showGridLines="0" tabSelected="1" topLeftCell="R65" zoomScale="70" zoomScaleNormal="70" workbookViewId="0">
      <selection activeCell="T65" sqref="T65"/>
    </sheetView>
  </sheetViews>
  <sheetFormatPr baseColWidth="10" defaultColWidth="15.140625" defaultRowHeight="15" customHeight="1" x14ac:dyDescent="0.25"/>
  <cols>
    <col min="1" max="1" width="7.5703125" customWidth="1"/>
    <col min="2" max="2" width="10" customWidth="1"/>
    <col min="3" max="4" width="17" customWidth="1"/>
    <col min="5" max="5" width="30.42578125" customWidth="1"/>
    <col min="6" max="6" width="24" customWidth="1"/>
    <col min="7" max="7" width="26.28515625" customWidth="1"/>
    <col min="8" max="8" width="40.28515625" customWidth="1"/>
    <col min="9" max="9" width="13.42578125" customWidth="1"/>
    <col min="10" max="10" width="12.140625" customWidth="1"/>
    <col min="11" max="11" width="19.42578125" customWidth="1"/>
    <col min="12" max="12" width="14" customWidth="1"/>
    <col min="13" max="13" width="11.7109375" customWidth="1"/>
    <col min="14" max="14" width="18.28515625" customWidth="1"/>
    <col min="15" max="15" width="13.7109375" customWidth="1"/>
    <col min="16" max="16" width="14.140625" customWidth="1"/>
    <col min="17" max="17" width="89.85546875" customWidth="1"/>
    <col min="18" max="18" width="31" customWidth="1"/>
    <col min="19" max="19" width="17" customWidth="1"/>
    <col min="20" max="20" width="88.28515625" customWidth="1"/>
    <col min="21" max="21" width="20.42578125" customWidth="1"/>
    <col min="22" max="22" width="20.28515625" customWidth="1"/>
    <col min="23" max="23" width="19.85546875" customWidth="1"/>
    <col min="24" max="24" width="14.42578125" hidden="1" customWidth="1"/>
    <col min="25" max="25" width="17.85546875" customWidth="1"/>
    <col min="26" max="34" width="7.5703125" customWidth="1"/>
  </cols>
  <sheetData>
    <row r="1" spans="1:34" ht="12" hidden="1" customHeight="1" x14ac:dyDescent="0.35">
      <c r="A1" s="551"/>
      <c r="B1" s="2" t="s">
        <v>0</v>
      </c>
      <c r="C1" s="3" t="s">
        <v>1</v>
      </c>
      <c r="D1" s="3" t="s">
        <v>2</v>
      </c>
      <c r="E1" s="166"/>
      <c r="F1" s="5" t="s">
        <v>3</v>
      </c>
      <c r="G1" s="5" t="s">
        <v>4</v>
      </c>
      <c r="H1" s="5" t="s">
        <v>5</v>
      </c>
      <c r="I1" s="5" t="s">
        <v>6</v>
      </c>
      <c r="J1" s="5" t="s">
        <v>7</v>
      </c>
      <c r="K1" s="7"/>
      <c r="L1" s="7"/>
      <c r="M1" s="7"/>
      <c r="N1" s="7"/>
      <c r="O1" s="7"/>
      <c r="P1" s="7"/>
      <c r="Q1" s="7"/>
      <c r="R1" s="7"/>
      <c r="S1" s="7"/>
      <c r="T1" s="7"/>
      <c r="U1" s="15"/>
      <c r="V1" s="7"/>
      <c r="W1" s="7"/>
      <c r="X1" s="7"/>
      <c r="Y1" s="7"/>
      <c r="Z1" s="7"/>
      <c r="AA1" s="7"/>
      <c r="AB1" s="9"/>
      <c r="AC1" s="9"/>
      <c r="AD1" s="9"/>
      <c r="AE1" s="9"/>
      <c r="AF1" s="9"/>
      <c r="AG1" s="9"/>
      <c r="AH1" s="9"/>
    </row>
    <row r="2" spans="1:34" ht="24" hidden="1" customHeight="1" x14ac:dyDescent="0.35">
      <c r="A2" s="551"/>
      <c r="B2" s="10" t="s">
        <v>8</v>
      </c>
      <c r="C2" s="11" t="s">
        <v>9</v>
      </c>
      <c r="D2" s="11" t="s">
        <v>10</v>
      </c>
      <c r="E2" s="168"/>
      <c r="F2" s="11" t="s">
        <v>11</v>
      </c>
      <c r="G2" s="11" t="s">
        <v>12</v>
      </c>
      <c r="H2" s="10" t="s">
        <v>13</v>
      </c>
      <c r="I2" s="11" t="s">
        <v>14</v>
      </c>
      <c r="J2" s="11"/>
      <c r="K2" s="7"/>
      <c r="L2" s="7"/>
      <c r="M2" s="7"/>
      <c r="N2" s="7"/>
      <c r="O2" s="7"/>
      <c r="P2" s="7"/>
      <c r="Q2" s="7"/>
      <c r="R2" s="7"/>
      <c r="S2" s="7"/>
      <c r="T2" s="7"/>
      <c r="U2" s="15"/>
      <c r="V2" s="7"/>
      <c r="W2" s="7"/>
      <c r="X2" s="7"/>
      <c r="Y2" s="7"/>
      <c r="Z2" s="7"/>
      <c r="AA2" s="7"/>
      <c r="AB2" s="9"/>
      <c r="AC2" s="9"/>
      <c r="AD2" s="9"/>
      <c r="AE2" s="9"/>
      <c r="AF2" s="9"/>
      <c r="AG2" s="9"/>
      <c r="AH2" s="9"/>
    </row>
    <row r="3" spans="1:34" ht="24" hidden="1" customHeight="1" x14ac:dyDescent="0.35">
      <c r="A3" s="551"/>
      <c r="B3" s="10" t="s">
        <v>15</v>
      </c>
      <c r="C3" s="11" t="s">
        <v>16</v>
      </c>
      <c r="D3" s="11" t="s">
        <v>17</v>
      </c>
      <c r="E3" s="168"/>
      <c r="F3" s="11" t="s">
        <v>18</v>
      </c>
      <c r="G3" s="11" t="s">
        <v>19</v>
      </c>
      <c r="H3" s="10" t="s">
        <v>20</v>
      </c>
      <c r="I3" s="11" t="s">
        <v>21</v>
      </c>
      <c r="J3" s="11" t="s">
        <v>22</v>
      </c>
      <c r="K3" s="7"/>
      <c r="L3" s="7"/>
      <c r="M3" s="7"/>
      <c r="N3" s="7"/>
      <c r="O3" s="7"/>
      <c r="P3" s="7"/>
      <c r="Q3" s="7"/>
      <c r="R3" s="7"/>
      <c r="S3" s="7"/>
      <c r="T3" s="7"/>
      <c r="U3" s="15"/>
      <c r="V3" s="7"/>
      <c r="W3" s="7"/>
      <c r="X3" s="7"/>
      <c r="Y3" s="7"/>
      <c r="Z3" s="7"/>
      <c r="AA3" s="7"/>
      <c r="AB3" s="9"/>
      <c r="AC3" s="9"/>
      <c r="AD3" s="9"/>
      <c r="AE3" s="9"/>
      <c r="AF3" s="9"/>
      <c r="AG3" s="9"/>
      <c r="AH3" s="9"/>
    </row>
    <row r="4" spans="1:34" ht="12" hidden="1" customHeight="1" x14ac:dyDescent="0.35">
      <c r="A4" s="551"/>
      <c r="B4" s="10" t="s">
        <v>23</v>
      </c>
      <c r="C4" s="11" t="s">
        <v>24</v>
      </c>
      <c r="D4" s="11" t="s">
        <v>25</v>
      </c>
      <c r="E4" s="168"/>
      <c r="F4" s="11" t="s">
        <v>26</v>
      </c>
      <c r="G4" s="11"/>
      <c r="H4" s="10" t="s">
        <v>27</v>
      </c>
      <c r="I4" s="11" t="s">
        <v>28</v>
      </c>
      <c r="J4" s="11" t="s">
        <v>29</v>
      </c>
      <c r="K4" s="7"/>
      <c r="L4" s="7"/>
      <c r="M4" s="7"/>
      <c r="N4" s="7"/>
      <c r="O4" s="7"/>
      <c r="P4" s="7"/>
      <c r="Q4" s="7"/>
      <c r="R4" s="7"/>
      <c r="S4" s="7"/>
      <c r="T4" s="7"/>
      <c r="U4" s="15"/>
      <c r="V4" s="7"/>
      <c r="W4" s="7"/>
      <c r="X4" s="7"/>
      <c r="Y4" s="7"/>
      <c r="Z4" s="7"/>
      <c r="AA4" s="7"/>
      <c r="AB4" s="9"/>
      <c r="AC4" s="9"/>
      <c r="AD4" s="9"/>
      <c r="AE4" s="9"/>
      <c r="AF4" s="9"/>
      <c r="AG4" s="9"/>
      <c r="AH4" s="9"/>
    </row>
    <row r="5" spans="1:34" ht="12" hidden="1" customHeight="1" x14ac:dyDescent="0.35">
      <c r="A5" s="551"/>
      <c r="B5" s="10" t="s">
        <v>30</v>
      </c>
      <c r="C5" s="11" t="s">
        <v>31</v>
      </c>
      <c r="D5" s="11" t="s">
        <v>32</v>
      </c>
      <c r="E5" s="168"/>
      <c r="F5" s="11" t="s">
        <v>33</v>
      </c>
      <c r="G5" s="11"/>
      <c r="H5" s="10" t="s">
        <v>34</v>
      </c>
      <c r="I5" s="11" t="s">
        <v>35</v>
      </c>
      <c r="J5" s="11" t="s">
        <v>36</v>
      </c>
      <c r="K5" s="7"/>
      <c r="L5" s="7"/>
      <c r="M5" s="7"/>
      <c r="N5" s="7"/>
      <c r="O5" s="7"/>
      <c r="P5" s="7"/>
      <c r="Q5" s="7"/>
      <c r="R5" s="7"/>
      <c r="S5" s="7"/>
      <c r="T5" s="7"/>
      <c r="U5" s="15"/>
      <c r="V5" s="7"/>
      <c r="W5" s="7"/>
      <c r="X5" s="7"/>
      <c r="Y5" s="7"/>
      <c r="Z5" s="7"/>
      <c r="AA5" s="7"/>
      <c r="AB5" s="9"/>
      <c r="AC5" s="9"/>
      <c r="AD5" s="9"/>
      <c r="AE5" s="9"/>
      <c r="AF5" s="9"/>
      <c r="AG5" s="9"/>
      <c r="AH5" s="9"/>
    </row>
    <row r="6" spans="1:34" ht="12" hidden="1" customHeight="1" x14ac:dyDescent="0.35">
      <c r="A6" s="551"/>
      <c r="B6" s="10" t="s">
        <v>37</v>
      </c>
      <c r="C6" s="11" t="s">
        <v>38</v>
      </c>
      <c r="D6" s="11" t="s">
        <v>39</v>
      </c>
      <c r="E6" s="168"/>
      <c r="F6" s="11" t="s">
        <v>40</v>
      </c>
      <c r="G6" s="11"/>
      <c r="H6" s="10"/>
      <c r="I6" s="11" t="s">
        <v>41</v>
      </c>
      <c r="J6" s="11" t="s">
        <v>42</v>
      </c>
      <c r="K6" s="7"/>
      <c r="L6" s="7"/>
      <c r="M6" s="7"/>
      <c r="N6" s="7"/>
      <c r="O6" s="7"/>
      <c r="P6" s="7"/>
      <c r="Q6" s="7"/>
      <c r="R6" s="7"/>
      <c r="S6" s="7"/>
      <c r="T6" s="7"/>
      <c r="U6" s="15"/>
      <c r="V6" s="7"/>
      <c r="W6" s="7"/>
      <c r="X6" s="7"/>
      <c r="Y6" s="7"/>
      <c r="Z6" s="7"/>
      <c r="AA6" s="7"/>
      <c r="AB6" s="9"/>
      <c r="AC6" s="9"/>
      <c r="AD6" s="9"/>
      <c r="AE6" s="9"/>
      <c r="AF6" s="9"/>
      <c r="AG6" s="9"/>
      <c r="AH6" s="9"/>
    </row>
    <row r="7" spans="1:34" ht="12" hidden="1" customHeight="1" x14ac:dyDescent="0.35">
      <c r="A7" s="551"/>
      <c r="B7" s="10" t="s">
        <v>43</v>
      </c>
      <c r="C7" s="11" t="s">
        <v>44</v>
      </c>
      <c r="D7" s="11" t="s">
        <v>45</v>
      </c>
      <c r="E7" s="168"/>
      <c r="F7" s="11" t="s">
        <v>46</v>
      </c>
      <c r="G7" s="11"/>
      <c r="H7" s="10"/>
      <c r="I7" s="11" t="s">
        <v>47</v>
      </c>
      <c r="J7" s="11"/>
      <c r="K7" s="7"/>
      <c r="L7" s="7"/>
      <c r="M7" s="7"/>
      <c r="N7" s="7"/>
      <c r="O7" s="7"/>
      <c r="P7" s="7"/>
      <c r="Q7" s="7"/>
      <c r="R7" s="7"/>
      <c r="S7" s="7"/>
      <c r="T7" s="7"/>
      <c r="U7" s="15"/>
      <c r="V7" s="7"/>
      <c r="W7" s="7"/>
      <c r="X7" s="7"/>
      <c r="Y7" s="7"/>
      <c r="Z7" s="7"/>
      <c r="AA7" s="7"/>
      <c r="AB7" s="9"/>
      <c r="AC7" s="9"/>
      <c r="AD7" s="9"/>
      <c r="AE7" s="9"/>
      <c r="AF7" s="9"/>
      <c r="AG7" s="9"/>
      <c r="AH7" s="9"/>
    </row>
    <row r="8" spans="1:34" ht="12" hidden="1" customHeight="1" x14ac:dyDescent="0.35">
      <c r="A8" s="551"/>
      <c r="B8" s="10" t="s">
        <v>48</v>
      </c>
      <c r="C8" s="11" t="s">
        <v>49</v>
      </c>
      <c r="D8" s="11" t="s">
        <v>50</v>
      </c>
      <c r="E8" s="168"/>
      <c r="F8" s="11" t="s">
        <v>51</v>
      </c>
      <c r="G8" s="11"/>
      <c r="H8" s="10"/>
      <c r="I8" s="11" t="s">
        <v>52</v>
      </c>
      <c r="J8" s="11"/>
      <c r="K8" s="7"/>
      <c r="L8" s="7"/>
      <c r="M8" s="7"/>
      <c r="N8" s="7"/>
      <c r="O8" s="7"/>
      <c r="P8" s="7"/>
      <c r="Q8" s="7"/>
      <c r="R8" s="7"/>
      <c r="S8" s="7"/>
      <c r="T8" s="7"/>
      <c r="U8" s="15"/>
      <c r="V8" s="7"/>
      <c r="W8" s="7"/>
      <c r="X8" s="7"/>
      <c r="Y8" s="7"/>
      <c r="Z8" s="7"/>
      <c r="AA8" s="7"/>
      <c r="AB8" s="9"/>
      <c r="AC8" s="9"/>
      <c r="AD8" s="9"/>
      <c r="AE8" s="9"/>
      <c r="AF8" s="9"/>
      <c r="AG8" s="9"/>
      <c r="AH8" s="9"/>
    </row>
    <row r="9" spans="1:34" ht="12" hidden="1" customHeight="1" x14ac:dyDescent="0.35">
      <c r="A9" s="551"/>
      <c r="B9" s="10" t="s">
        <v>53</v>
      </c>
      <c r="C9" s="11" t="s">
        <v>54</v>
      </c>
      <c r="D9" s="11" t="s">
        <v>55</v>
      </c>
      <c r="E9" s="168"/>
      <c r="F9" s="11" t="s">
        <v>56</v>
      </c>
      <c r="G9" s="11"/>
      <c r="H9" s="10"/>
      <c r="I9" s="11"/>
      <c r="J9" s="11"/>
      <c r="K9" s="7"/>
      <c r="L9" s="7"/>
      <c r="M9" s="7"/>
      <c r="N9" s="7"/>
      <c r="O9" s="7"/>
      <c r="P9" s="7"/>
      <c r="Q9" s="7"/>
      <c r="R9" s="7"/>
      <c r="S9" s="7"/>
      <c r="T9" s="7"/>
      <c r="U9" s="15"/>
      <c r="V9" s="7"/>
      <c r="W9" s="7"/>
      <c r="X9" s="7"/>
      <c r="Y9" s="7"/>
      <c r="Z9" s="7"/>
      <c r="AA9" s="7"/>
      <c r="AB9" s="9"/>
      <c r="AC9" s="9"/>
      <c r="AD9" s="9"/>
      <c r="AE9" s="9"/>
      <c r="AF9" s="9"/>
      <c r="AG9" s="9"/>
      <c r="AH9" s="9"/>
    </row>
    <row r="10" spans="1:34" ht="12" hidden="1" customHeight="1" x14ac:dyDescent="0.35">
      <c r="A10" s="551"/>
      <c r="B10" s="10" t="s">
        <v>57</v>
      </c>
      <c r="C10" s="11" t="s">
        <v>58</v>
      </c>
      <c r="D10" s="11" t="s">
        <v>59</v>
      </c>
      <c r="E10" s="168"/>
      <c r="F10" s="11" t="s">
        <v>60</v>
      </c>
      <c r="G10" s="11"/>
      <c r="H10" s="10"/>
      <c r="I10" s="11"/>
      <c r="J10" s="11"/>
      <c r="K10" s="7"/>
      <c r="L10" s="7"/>
      <c r="M10" s="7"/>
      <c r="N10" s="7"/>
      <c r="O10" s="7"/>
      <c r="P10" s="7"/>
      <c r="Q10" s="7"/>
      <c r="R10" s="7"/>
      <c r="S10" s="7"/>
      <c r="T10" s="7"/>
      <c r="U10" s="15"/>
      <c r="V10" s="7"/>
      <c r="W10" s="7"/>
      <c r="X10" s="7"/>
      <c r="Y10" s="7"/>
      <c r="Z10" s="7"/>
      <c r="AA10" s="7"/>
      <c r="AB10" s="9"/>
      <c r="AC10" s="9"/>
      <c r="AD10" s="9"/>
      <c r="AE10" s="9"/>
      <c r="AF10" s="9"/>
      <c r="AG10" s="9"/>
      <c r="AH10" s="9"/>
    </row>
    <row r="11" spans="1:34" ht="12" hidden="1" customHeight="1" x14ac:dyDescent="0.35">
      <c r="A11" s="551"/>
      <c r="B11" s="10" t="s">
        <v>61</v>
      </c>
      <c r="C11" s="11" t="s">
        <v>62</v>
      </c>
      <c r="D11" s="11" t="s">
        <v>63</v>
      </c>
      <c r="E11" s="168"/>
      <c r="F11" s="13"/>
      <c r="G11" s="13"/>
      <c r="H11" s="14"/>
      <c r="I11" s="13"/>
      <c r="J11" s="7"/>
      <c r="K11" s="7"/>
      <c r="L11" s="7"/>
      <c r="M11" s="7"/>
      <c r="N11" s="7"/>
      <c r="O11" s="7"/>
      <c r="P11" s="7"/>
      <c r="Q11" s="7"/>
      <c r="R11" s="7"/>
      <c r="S11" s="7"/>
      <c r="T11" s="7"/>
      <c r="U11" s="15"/>
      <c r="V11" s="7"/>
      <c r="W11" s="7"/>
      <c r="X11" s="7"/>
      <c r="Y11" s="7"/>
      <c r="Z11" s="7"/>
      <c r="AA11" s="7"/>
      <c r="AB11" s="9"/>
      <c r="AC11" s="9"/>
      <c r="AD11" s="9"/>
      <c r="AE11" s="9"/>
      <c r="AF11" s="9"/>
      <c r="AG11" s="9"/>
      <c r="AH11" s="9"/>
    </row>
    <row r="12" spans="1:34" ht="12" hidden="1" customHeight="1" x14ac:dyDescent="0.35">
      <c r="A12" s="551"/>
      <c r="B12" s="10" t="s">
        <v>64</v>
      </c>
      <c r="C12" s="11" t="s">
        <v>65</v>
      </c>
      <c r="D12" s="11" t="s">
        <v>66</v>
      </c>
      <c r="E12" s="168"/>
      <c r="F12" s="13"/>
      <c r="G12" s="13"/>
      <c r="H12" s="14"/>
      <c r="I12" s="13"/>
      <c r="J12" s="7"/>
      <c r="K12" s="7"/>
      <c r="L12" s="7"/>
      <c r="M12" s="7"/>
      <c r="N12" s="7"/>
      <c r="O12" s="7"/>
      <c r="P12" s="7"/>
      <c r="Q12" s="7"/>
      <c r="R12" s="7"/>
      <c r="S12" s="7"/>
      <c r="T12" s="7"/>
      <c r="U12" s="15"/>
      <c r="V12" s="7"/>
      <c r="W12" s="7"/>
      <c r="X12" s="7"/>
      <c r="Y12" s="7"/>
      <c r="Z12" s="7"/>
      <c r="AA12" s="7"/>
      <c r="AB12" s="9"/>
      <c r="AC12" s="9"/>
      <c r="AD12" s="9"/>
      <c r="AE12" s="9"/>
      <c r="AF12" s="9"/>
      <c r="AG12" s="9"/>
      <c r="AH12" s="9"/>
    </row>
    <row r="13" spans="1:34" ht="12" hidden="1" customHeight="1" x14ac:dyDescent="0.35">
      <c r="A13" s="551"/>
      <c r="B13" s="10" t="s">
        <v>67</v>
      </c>
      <c r="C13" s="11" t="s">
        <v>68</v>
      </c>
      <c r="D13" s="11" t="s">
        <v>69</v>
      </c>
      <c r="E13" s="168"/>
      <c r="F13" s="13"/>
      <c r="G13" s="13"/>
      <c r="H13" s="14"/>
      <c r="I13" s="13"/>
      <c r="J13" s="7"/>
      <c r="K13" s="7"/>
      <c r="L13" s="7"/>
      <c r="M13" s="7"/>
      <c r="N13" s="7"/>
      <c r="O13" s="7"/>
      <c r="P13" s="7"/>
      <c r="Q13" s="7"/>
      <c r="R13" s="7"/>
      <c r="S13" s="7"/>
      <c r="T13" s="7"/>
      <c r="U13" s="15"/>
      <c r="V13" s="7"/>
      <c r="W13" s="7"/>
      <c r="X13" s="7"/>
      <c r="Y13" s="7"/>
      <c r="Z13" s="7"/>
      <c r="AA13" s="7"/>
      <c r="AB13" s="9"/>
      <c r="AC13" s="9"/>
      <c r="AD13" s="9"/>
      <c r="AE13" s="9"/>
      <c r="AF13" s="9"/>
      <c r="AG13" s="9"/>
      <c r="AH13" s="9"/>
    </row>
    <row r="14" spans="1:34" ht="12" hidden="1" customHeight="1" x14ac:dyDescent="0.35">
      <c r="A14" s="551"/>
      <c r="B14" s="10" t="s">
        <v>70</v>
      </c>
      <c r="C14" s="11" t="s">
        <v>71</v>
      </c>
      <c r="D14" s="11" t="s">
        <v>72</v>
      </c>
      <c r="E14" s="168"/>
      <c r="F14" s="13"/>
      <c r="G14" s="13"/>
      <c r="H14" s="14"/>
      <c r="I14" s="13"/>
      <c r="J14" s="7"/>
      <c r="K14" s="7"/>
      <c r="L14" s="7"/>
      <c r="M14" s="7"/>
      <c r="N14" s="7"/>
      <c r="O14" s="7"/>
      <c r="P14" s="7"/>
      <c r="Q14" s="7"/>
      <c r="R14" s="7"/>
      <c r="S14" s="7"/>
      <c r="T14" s="7"/>
      <c r="U14" s="15"/>
      <c r="V14" s="7"/>
      <c r="W14" s="7"/>
      <c r="X14" s="7"/>
      <c r="Y14" s="7"/>
      <c r="Z14" s="7"/>
      <c r="AA14" s="7"/>
      <c r="AB14" s="9"/>
      <c r="AC14" s="9"/>
      <c r="AD14" s="9"/>
      <c r="AE14" s="9"/>
      <c r="AF14" s="9"/>
      <c r="AG14" s="9"/>
      <c r="AH14" s="9"/>
    </row>
    <row r="15" spans="1:34" ht="12" hidden="1" customHeight="1" x14ac:dyDescent="0.35">
      <c r="A15" s="551"/>
      <c r="B15" s="10" t="s">
        <v>73</v>
      </c>
      <c r="C15" s="11" t="s">
        <v>74</v>
      </c>
      <c r="D15" s="11"/>
      <c r="E15" s="168"/>
      <c r="F15" s="13"/>
      <c r="G15" s="13"/>
      <c r="H15" s="14"/>
      <c r="I15" s="13"/>
      <c r="J15" s="7"/>
      <c r="K15" s="7"/>
      <c r="L15" s="7"/>
      <c r="M15" s="7"/>
      <c r="N15" s="7"/>
      <c r="O15" s="7"/>
      <c r="P15" s="7"/>
      <c r="Q15" s="7"/>
      <c r="R15" s="7"/>
      <c r="S15" s="7"/>
      <c r="T15" s="7"/>
      <c r="U15" s="15"/>
      <c r="V15" s="7"/>
      <c r="W15" s="7"/>
      <c r="X15" s="7"/>
      <c r="Y15" s="7"/>
      <c r="Z15" s="7"/>
      <c r="AA15" s="7"/>
      <c r="AB15" s="9"/>
      <c r="AC15" s="9"/>
      <c r="AD15" s="9"/>
      <c r="AE15" s="9"/>
      <c r="AF15" s="9"/>
      <c r="AG15" s="9"/>
      <c r="AH15" s="9"/>
    </row>
    <row r="16" spans="1:34" ht="12" hidden="1" customHeight="1" x14ac:dyDescent="0.35">
      <c r="A16" s="551"/>
      <c r="B16" s="10" t="s">
        <v>75</v>
      </c>
      <c r="C16" s="11" t="s">
        <v>76</v>
      </c>
      <c r="D16" s="11"/>
      <c r="E16" s="168"/>
      <c r="F16" s="13"/>
      <c r="G16" s="13"/>
      <c r="H16" s="14"/>
      <c r="I16" s="13"/>
      <c r="J16" s="7"/>
      <c r="K16" s="7"/>
      <c r="L16" s="7"/>
      <c r="M16" s="7"/>
      <c r="N16" s="7"/>
      <c r="O16" s="7"/>
      <c r="P16" s="7"/>
      <c r="Q16" s="7"/>
      <c r="R16" s="7"/>
      <c r="S16" s="7"/>
      <c r="T16" s="7"/>
      <c r="U16" s="15"/>
      <c r="V16" s="7"/>
      <c r="W16" s="7"/>
      <c r="X16" s="7"/>
      <c r="Y16" s="7"/>
      <c r="Z16" s="7"/>
      <c r="AA16" s="7"/>
      <c r="AB16" s="9"/>
      <c r="AC16" s="9"/>
      <c r="AD16" s="9"/>
      <c r="AE16" s="9"/>
      <c r="AF16" s="9"/>
      <c r="AG16" s="9"/>
      <c r="AH16" s="9"/>
    </row>
    <row r="17" spans="1:34" ht="12" hidden="1" customHeight="1" x14ac:dyDescent="0.35">
      <c r="A17" s="551"/>
      <c r="B17" s="10" t="s">
        <v>77</v>
      </c>
      <c r="C17" s="11" t="s">
        <v>78</v>
      </c>
      <c r="D17" s="11"/>
      <c r="E17" s="168"/>
      <c r="F17" s="13"/>
      <c r="G17" s="13"/>
      <c r="H17" s="15"/>
      <c r="I17" s="13"/>
      <c r="J17" s="7"/>
      <c r="K17" s="7"/>
      <c r="L17" s="7"/>
      <c r="M17" s="7"/>
      <c r="N17" s="7"/>
      <c r="O17" s="7"/>
      <c r="P17" s="7"/>
      <c r="Q17" s="7"/>
      <c r="R17" s="7"/>
      <c r="S17" s="7"/>
      <c r="T17" s="7"/>
      <c r="U17" s="15"/>
      <c r="V17" s="7"/>
      <c r="W17" s="7"/>
      <c r="X17" s="7"/>
      <c r="Y17" s="7"/>
      <c r="Z17" s="7"/>
      <c r="AA17" s="7"/>
      <c r="AB17" s="9"/>
      <c r="AC17" s="9"/>
      <c r="AD17" s="9"/>
      <c r="AE17" s="9"/>
      <c r="AF17" s="9"/>
      <c r="AG17" s="9"/>
      <c r="AH17" s="9"/>
    </row>
    <row r="18" spans="1:34" ht="12" hidden="1" customHeight="1" x14ac:dyDescent="0.35">
      <c r="A18" s="551"/>
      <c r="B18" s="7"/>
      <c r="C18" s="7"/>
      <c r="D18" s="7"/>
      <c r="E18" s="7"/>
      <c r="F18" s="7"/>
      <c r="G18" s="7"/>
      <c r="H18" s="15"/>
      <c r="I18" s="7"/>
      <c r="J18" s="7"/>
      <c r="K18" s="7"/>
      <c r="L18" s="7"/>
      <c r="M18" s="7"/>
      <c r="N18" s="7"/>
      <c r="O18" s="7"/>
      <c r="P18" s="7"/>
      <c r="Q18" s="7"/>
      <c r="R18" s="7"/>
      <c r="S18" s="7"/>
      <c r="T18" s="7"/>
      <c r="U18" s="15"/>
      <c r="V18" s="7"/>
      <c r="W18" s="7"/>
      <c r="X18" s="7"/>
      <c r="Y18" s="7"/>
      <c r="Z18" s="7"/>
      <c r="AA18" s="7"/>
      <c r="AB18" s="9"/>
      <c r="AC18" s="9"/>
      <c r="AD18" s="9"/>
      <c r="AE18" s="9"/>
      <c r="AF18" s="9"/>
      <c r="AG18" s="9"/>
      <c r="AH18" s="9"/>
    </row>
    <row r="19" spans="1:34" ht="12" hidden="1" customHeight="1" x14ac:dyDescent="0.35">
      <c r="A19" s="551"/>
      <c r="B19" s="7"/>
      <c r="C19" s="7"/>
      <c r="D19" s="7"/>
      <c r="E19" s="7"/>
      <c r="F19" s="7"/>
      <c r="G19" s="7"/>
      <c r="H19" s="15"/>
      <c r="I19" s="7"/>
      <c r="J19" s="7"/>
      <c r="K19" s="7"/>
      <c r="L19" s="7"/>
      <c r="M19" s="7"/>
      <c r="N19" s="7"/>
      <c r="O19" s="7"/>
      <c r="P19" s="7"/>
      <c r="Q19" s="7"/>
      <c r="R19" s="7"/>
      <c r="S19" s="7"/>
      <c r="T19" s="7"/>
      <c r="U19" s="15"/>
      <c r="V19" s="7"/>
      <c r="W19" s="7"/>
      <c r="X19" s="7"/>
      <c r="Y19" s="7"/>
      <c r="Z19" s="7"/>
      <c r="AA19" s="7"/>
      <c r="AB19" s="9"/>
      <c r="AC19" s="9"/>
      <c r="AD19" s="9"/>
      <c r="AE19" s="9"/>
      <c r="AF19" s="9"/>
      <c r="AG19" s="9"/>
      <c r="AH19" s="9"/>
    </row>
    <row r="20" spans="1:34" ht="12" hidden="1" customHeight="1" x14ac:dyDescent="0.35">
      <c r="A20" s="551"/>
      <c r="B20" s="7"/>
      <c r="C20" s="7"/>
      <c r="D20" s="7"/>
      <c r="E20" s="7"/>
      <c r="F20" s="7"/>
      <c r="G20" s="7"/>
      <c r="H20" s="15"/>
      <c r="I20" s="7"/>
      <c r="J20" s="7"/>
      <c r="K20" s="7"/>
      <c r="L20" s="7"/>
      <c r="M20" s="7"/>
      <c r="N20" s="7"/>
      <c r="O20" s="7"/>
      <c r="P20" s="7"/>
      <c r="Q20" s="7"/>
      <c r="R20" s="7"/>
      <c r="S20" s="7"/>
      <c r="T20" s="7"/>
      <c r="U20" s="15"/>
      <c r="V20" s="7"/>
      <c r="W20" s="7"/>
      <c r="X20" s="7"/>
      <c r="Y20" s="7"/>
      <c r="Z20" s="7"/>
      <c r="AA20" s="7"/>
      <c r="AB20" s="9"/>
      <c r="AC20" s="9"/>
      <c r="AD20" s="9"/>
      <c r="AE20" s="9"/>
      <c r="AF20" s="9"/>
      <c r="AG20" s="9"/>
      <c r="AH20" s="9"/>
    </row>
    <row r="21" spans="1:34" ht="37.5" customHeight="1" x14ac:dyDescent="0.25">
      <c r="A21" s="1461"/>
      <c r="B21" s="1391"/>
      <c r="C21" s="1384"/>
      <c r="D21" s="1541" t="s">
        <v>79</v>
      </c>
      <c r="E21" s="1391"/>
      <c r="F21" s="1391"/>
      <c r="G21" s="1391"/>
      <c r="H21" s="1391"/>
      <c r="I21" s="1391"/>
      <c r="J21" s="1391"/>
      <c r="K21" s="1391"/>
      <c r="L21" s="1391"/>
      <c r="M21" s="1391"/>
      <c r="N21" s="1391"/>
      <c r="O21" s="1391"/>
      <c r="P21" s="1391"/>
      <c r="Q21" s="1391"/>
      <c r="R21" s="1391"/>
      <c r="S21" s="1391"/>
      <c r="T21" s="1384"/>
      <c r="U21" s="1499" t="s">
        <v>80</v>
      </c>
      <c r="V21" s="1393"/>
      <c r="W21" s="1382"/>
      <c r="X21" s="7"/>
      <c r="Y21" s="7"/>
      <c r="Z21" s="7"/>
      <c r="AA21" s="7"/>
      <c r="AB21" s="9"/>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4"/>
      <c r="R22" s="1454"/>
      <c r="S22" s="1454"/>
      <c r="T22" s="1400"/>
      <c r="U22" s="1513" t="s">
        <v>81</v>
      </c>
      <c r="V22" s="1363"/>
      <c r="W22" s="1369"/>
      <c r="X22" s="7"/>
      <c r="Y22" s="7"/>
      <c r="Z22" s="7"/>
      <c r="AA22" s="7"/>
      <c r="AB22" s="9"/>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4"/>
      <c r="R23" s="1454"/>
      <c r="S23" s="1454"/>
      <c r="T23" s="1400"/>
      <c r="U23" s="554" t="s">
        <v>83</v>
      </c>
      <c r="V23" s="20"/>
      <c r="W23" s="21"/>
      <c r="X23" s="7"/>
      <c r="Y23" s="7"/>
      <c r="Z23" s="7"/>
      <c r="AA23" s="7"/>
      <c r="AB23" s="9"/>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367"/>
      <c r="R24" s="1367"/>
      <c r="S24" s="1367"/>
      <c r="T24" s="1406"/>
      <c r="U24" s="1515" t="s">
        <v>84</v>
      </c>
      <c r="V24" s="1396"/>
      <c r="W24" s="1371"/>
      <c r="X24" s="7"/>
      <c r="Y24" s="7"/>
      <c r="Z24" s="7"/>
      <c r="AA24" s="7"/>
      <c r="AB24" s="9"/>
      <c r="AC24" s="9"/>
      <c r="AD24" s="9"/>
      <c r="AE24" s="9"/>
      <c r="AF24" s="9"/>
      <c r="AG24" s="9"/>
      <c r="AH24" s="9"/>
    </row>
    <row r="25" spans="1:34" ht="36.75" customHeight="1" x14ac:dyDescent="0.25">
      <c r="A25" s="555"/>
      <c r="B25" s="23"/>
      <c r="C25" s="23"/>
      <c r="D25" s="23"/>
      <c r="E25" s="23"/>
      <c r="F25" s="25"/>
      <c r="G25" s="25"/>
      <c r="H25" s="26"/>
      <c r="I25" s="25"/>
      <c r="J25" s="25"/>
      <c r="K25" s="25"/>
      <c r="L25" s="25"/>
      <c r="M25" s="25"/>
      <c r="N25" s="25"/>
      <c r="O25" s="25"/>
      <c r="P25" s="25"/>
      <c r="Q25" s="25"/>
      <c r="R25" s="25"/>
      <c r="S25" s="557"/>
      <c r="T25" s="26"/>
      <c r="U25" s="25"/>
      <c r="V25" s="27"/>
      <c r="W25" s="27"/>
      <c r="X25" s="27"/>
      <c r="Y25" s="7"/>
      <c r="Z25" s="7"/>
      <c r="AA25" s="7"/>
      <c r="AB25" s="9"/>
      <c r="AC25" s="9"/>
      <c r="AD25" s="9"/>
      <c r="AE25" s="9"/>
      <c r="AF25" s="9"/>
      <c r="AG25" s="9"/>
      <c r="AH25" s="9"/>
    </row>
    <row r="26" spans="1:34" ht="63" customHeight="1" x14ac:dyDescent="0.25">
      <c r="A26" s="1436" t="s">
        <v>85</v>
      </c>
      <c r="B26" s="1389"/>
      <c r="C26" s="1378"/>
      <c r="D26" s="18"/>
      <c r="E26" s="18"/>
      <c r="F26" s="1542" t="str">
        <f>CONCATENATE("INFORME DE SEGUIMIENTO DEL PROCESO ",A27)</f>
        <v>INFORME DE SEGUIMIENTO DEL PROCESO GESTIÓN CONTRACTUAL</v>
      </c>
      <c r="G26" s="1382"/>
      <c r="H26" s="29"/>
      <c r="I26" s="1442" t="s">
        <v>86</v>
      </c>
      <c r="J26" s="1389"/>
      <c r="K26" s="1389"/>
      <c r="L26" s="1389"/>
      <c r="M26" s="1378"/>
      <c r="N26" s="179"/>
      <c r="O26" s="25"/>
      <c r="P26" s="32"/>
      <c r="Q26" s="31"/>
      <c r="R26" s="37"/>
      <c r="S26" s="561"/>
      <c r="T26" s="33"/>
      <c r="U26" s="546"/>
      <c r="V26" s="18"/>
      <c r="W26" s="33"/>
      <c r="X26" s="18"/>
      <c r="Y26" s="7"/>
      <c r="Z26" s="7"/>
      <c r="AA26" s="7"/>
      <c r="AB26" s="9"/>
      <c r="AC26" s="9"/>
      <c r="AD26" s="9"/>
      <c r="AE26" s="9"/>
      <c r="AF26" s="9"/>
      <c r="AG26" s="9"/>
      <c r="AH26" s="9"/>
    </row>
    <row r="27" spans="1:34" ht="53.25" customHeight="1" x14ac:dyDescent="0.25">
      <c r="A27" s="1436" t="s">
        <v>54</v>
      </c>
      <c r="B27" s="1389"/>
      <c r="C27" s="1378"/>
      <c r="D27" s="18"/>
      <c r="E27" s="18"/>
      <c r="F27" s="34" t="s">
        <v>87</v>
      </c>
      <c r="G27" s="35">
        <f>+COUNTA(E40:E150)</f>
        <v>13</v>
      </c>
      <c r="H27" s="36"/>
      <c r="I27" s="1443" t="s">
        <v>88</v>
      </c>
      <c r="J27" s="1393"/>
      <c r="K27" s="1382"/>
      <c r="L27" s="1444">
        <f>COUNTIF(I40:I140,"CORRECCIÓN")</f>
        <v>0</v>
      </c>
      <c r="M27" s="1382"/>
      <c r="N27" s="566"/>
      <c r="O27" s="18"/>
      <c r="P27" s="1497" t="s">
        <v>89</v>
      </c>
      <c r="Q27" s="1359"/>
      <c r="R27" s="1359"/>
      <c r="S27" s="1359"/>
      <c r="T27" s="1359"/>
      <c r="U27" s="1359"/>
      <c r="V27" s="1359"/>
      <c r="W27" s="33"/>
      <c r="X27" s="18"/>
      <c r="Y27" s="7"/>
      <c r="Z27" s="7"/>
      <c r="AA27" s="7"/>
      <c r="AB27" s="9"/>
      <c r="AC27" s="9"/>
      <c r="AD27" s="9"/>
      <c r="AE27" s="9"/>
      <c r="AF27" s="9"/>
      <c r="AG27" s="9"/>
      <c r="AH27" s="9"/>
    </row>
    <row r="28" spans="1:34" ht="56.25" customHeight="1" x14ac:dyDescent="0.35">
      <c r="A28" s="568"/>
      <c r="B28" s="18"/>
      <c r="C28" s="18"/>
      <c r="D28" s="39"/>
      <c r="E28" s="18"/>
      <c r="F28" s="34" t="s">
        <v>90</v>
      </c>
      <c r="G28" s="40">
        <f>+COUNTA(H40:H150)</f>
        <v>21</v>
      </c>
      <c r="H28" s="36"/>
      <c r="I28" s="1432" t="s">
        <v>91</v>
      </c>
      <c r="J28" s="1363"/>
      <c r="K28" s="1369"/>
      <c r="L28" s="1433">
        <f>COUNTIF(I40:I140,"ACCIÓN PREVENTIVA")</f>
        <v>0</v>
      </c>
      <c r="M28" s="1369"/>
      <c r="N28" s="18"/>
      <c r="O28" s="18"/>
      <c r="P28" s="187" t="s">
        <v>92</v>
      </c>
      <c r="Q28" s="188" t="s">
        <v>93</v>
      </c>
      <c r="R28" s="188" t="s">
        <v>94</v>
      </c>
      <c r="S28" s="573" t="s">
        <v>95</v>
      </c>
      <c r="T28" s="44" t="s">
        <v>96</v>
      </c>
      <c r="U28" s="460" t="s">
        <v>97</v>
      </c>
      <c r="V28" s="42" t="s">
        <v>98</v>
      </c>
      <c r="W28" s="33"/>
      <c r="X28" s="18"/>
      <c r="Y28" s="7"/>
      <c r="Z28" s="7"/>
      <c r="AA28" s="7"/>
      <c r="AB28" s="9"/>
      <c r="AC28" s="9"/>
      <c r="AD28" s="9"/>
      <c r="AE28" s="9"/>
      <c r="AF28" s="9"/>
      <c r="AG28" s="9"/>
      <c r="AH28" s="9"/>
    </row>
    <row r="29" spans="1:34" ht="53.25" customHeight="1" x14ac:dyDescent="0.35">
      <c r="A29" s="568"/>
      <c r="B29" s="18"/>
      <c r="C29" s="18"/>
      <c r="D29" s="46"/>
      <c r="E29" s="18"/>
      <c r="F29" s="47" t="s">
        <v>99</v>
      </c>
      <c r="G29" s="48">
        <f>+COUNTIF(V40:V150,"Cerrada")</f>
        <v>18</v>
      </c>
      <c r="H29" s="98"/>
      <c r="I29" s="1432" t="s">
        <v>100</v>
      </c>
      <c r="J29" s="1363"/>
      <c r="K29" s="1369"/>
      <c r="L29" s="1433">
        <f>COUNTIF(I40:I140,"ACCIÓN CORRECTIVA")</f>
        <v>6</v>
      </c>
      <c r="M29" s="1369"/>
      <c r="N29" s="1586"/>
      <c r="O29" s="18"/>
      <c r="P29" s="187">
        <v>2011</v>
      </c>
      <c r="Q29" s="188">
        <v>0</v>
      </c>
      <c r="R29" s="187">
        <v>0</v>
      </c>
      <c r="S29" s="187">
        <v>0</v>
      </c>
      <c r="T29" s="190">
        <f t="shared" ref="T29:T32" si="0">+Q29+R29+S29</f>
        <v>0</v>
      </c>
      <c r="U29" s="188">
        <v>0</v>
      </c>
      <c r="V29" s="188">
        <v>0</v>
      </c>
      <c r="W29" s="33"/>
      <c r="X29" s="18"/>
      <c r="Y29" s="7"/>
      <c r="Z29" s="7"/>
      <c r="AA29" s="7"/>
      <c r="AB29" s="9"/>
      <c r="AC29" s="9"/>
      <c r="AD29" s="9"/>
      <c r="AE29" s="9"/>
      <c r="AF29" s="9"/>
      <c r="AG29" s="9"/>
      <c r="AH29" s="9"/>
    </row>
    <row r="30" spans="1:34" ht="48.75" customHeight="1" x14ac:dyDescent="0.35">
      <c r="A30" s="568"/>
      <c r="B30" s="18"/>
      <c r="C30" s="18"/>
      <c r="D30" s="39"/>
      <c r="E30" s="18"/>
      <c r="F30" s="52" t="s">
        <v>101</v>
      </c>
      <c r="G30" s="53">
        <f>+COUNTIF(V40:V150,"Cerrada Condicional")</f>
        <v>2</v>
      </c>
      <c r="H30" s="1585"/>
      <c r="I30" s="1434" t="s">
        <v>102</v>
      </c>
      <c r="J30" s="1435"/>
      <c r="K30" s="1380"/>
      <c r="L30" s="1431">
        <f>COUNTIF(I40:I140,"ACCIÓN DE MEJORA")</f>
        <v>15</v>
      </c>
      <c r="M30" s="1380"/>
      <c r="N30" s="18"/>
      <c r="O30" s="18"/>
      <c r="P30" s="191">
        <v>2012</v>
      </c>
      <c r="Q30" s="60">
        <v>0</v>
      </c>
      <c r="R30" s="191">
        <v>0</v>
      </c>
      <c r="S30" s="191">
        <v>0</v>
      </c>
      <c r="T30" s="61">
        <f t="shared" si="0"/>
        <v>0</v>
      </c>
      <c r="U30" s="60">
        <v>0</v>
      </c>
      <c r="V30" s="60">
        <v>0</v>
      </c>
      <c r="W30" s="33"/>
      <c r="X30" s="18"/>
      <c r="Y30" s="7"/>
      <c r="Z30" s="7"/>
      <c r="AA30" s="7"/>
      <c r="AB30" s="9"/>
      <c r="AC30" s="9"/>
      <c r="AD30" s="9"/>
      <c r="AE30" s="9"/>
      <c r="AF30" s="9"/>
      <c r="AG30" s="9"/>
      <c r="AH30" s="9"/>
    </row>
    <row r="31" spans="1:34" ht="58.5" customHeight="1" x14ac:dyDescent="0.35">
      <c r="A31" s="568"/>
      <c r="B31" s="18"/>
      <c r="C31" s="18"/>
      <c r="D31" s="46"/>
      <c r="E31" s="18"/>
      <c r="F31" s="34" t="s">
        <v>104</v>
      </c>
      <c r="G31" s="35">
        <f>+COUNTIF(V40:V150,"Abierta - en Desarrollo")</f>
        <v>0</v>
      </c>
      <c r="H31" s="36"/>
      <c r="I31" s="1430" t="s">
        <v>105</v>
      </c>
      <c r="J31" s="1389"/>
      <c r="K31" s="1389"/>
      <c r="L31" s="1389"/>
      <c r="M31" s="1378"/>
      <c r="N31" s="18"/>
      <c r="O31" s="18"/>
      <c r="P31" s="191">
        <v>2013</v>
      </c>
      <c r="Q31" s="60">
        <v>0</v>
      </c>
      <c r="R31" s="191">
        <v>5</v>
      </c>
      <c r="S31" s="191">
        <v>0</v>
      </c>
      <c r="T31" s="61">
        <f t="shared" si="0"/>
        <v>5</v>
      </c>
      <c r="U31" s="60">
        <v>5</v>
      </c>
      <c r="V31" s="60">
        <v>5</v>
      </c>
      <c r="W31" s="33"/>
      <c r="X31" s="18"/>
      <c r="Y31" s="7"/>
      <c r="Z31" s="7"/>
      <c r="AA31" s="7"/>
      <c r="AB31" s="9"/>
      <c r="AC31" s="9"/>
      <c r="AD31" s="9"/>
      <c r="AE31" s="9"/>
      <c r="AF31" s="9"/>
      <c r="AG31" s="9"/>
      <c r="AH31" s="9"/>
    </row>
    <row r="32" spans="1:34" ht="63" customHeight="1" x14ac:dyDescent="0.35">
      <c r="A32" s="568"/>
      <c r="B32" s="18"/>
      <c r="C32" s="18"/>
      <c r="D32" s="39"/>
      <c r="E32" s="18"/>
      <c r="F32" s="64" t="s">
        <v>106</v>
      </c>
      <c r="G32" s="48">
        <f>+COUNTIF(V40:V150,"Abierta - Vencida")</f>
        <v>1</v>
      </c>
      <c r="H32" s="36"/>
      <c r="I32" s="65" t="s">
        <v>14</v>
      </c>
      <c r="J32" s="66">
        <f>COUNTIF(J40:J87,"SGC")</f>
        <v>15</v>
      </c>
      <c r="K32" s="67" t="s">
        <v>35</v>
      </c>
      <c r="L32" s="68">
        <f>COUNTIF(J40:J87,"S&amp;SO")</f>
        <v>0</v>
      </c>
      <c r="M32" s="461" t="s">
        <v>96</v>
      </c>
      <c r="N32" s="18"/>
      <c r="O32" s="25"/>
      <c r="P32" s="191">
        <v>2014</v>
      </c>
      <c r="Q32" s="60">
        <v>1</v>
      </c>
      <c r="R32" s="191">
        <v>23</v>
      </c>
      <c r="S32" s="191">
        <v>4</v>
      </c>
      <c r="T32" s="61">
        <f t="shared" si="0"/>
        <v>28</v>
      </c>
      <c r="U32" s="60">
        <v>26</v>
      </c>
      <c r="V32" s="60">
        <v>28</v>
      </c>
      <c r="W32" s="33"/>
      <c r="X32" s="18"/>
      <c r="Y32" s="7"/>
      <c r="Z32" s="7"/>
      <c r="AA32" s="7"/>
      <c r="AB32" s="9"/>
      <c r="AC32" s="9"/>
      <c r="AD32" s="9"/>
      <c r="AE32" s="9"/>
      <c r="AF32" s="9"/>
      <c r="AG32" s="9"/>
      <c r="AH32" s="9"/>
    </row>
    <row r="33" spans="1:34" ht="42.75" customHeight="1" x14ac:dyDescent="0.35">
      <c r="A33" s="568"/>
      <c r="B33" s="18"/>
      <c r="C33" s="18"/>
      <c r="D33" s="18"/>
      <c r="E33" s="18"/>
      <c r="F33" s="70" t="s">
        <v>107</v>
      </c>
      <c r="G33" s="71">
        <f>SUM(G31:G32)</f>
        <v>1</v>
      </c>
      <c r="H33" s="36"/>
      <c r="I33" s="72" t="s">
        <v>52</v>
      </c>
      <c r="J33" s="73">
        <f>COUNTIF(J40:J87,"SCI")</f>
        <v>1</v>
      </c>
      <c r="K33" s="74" t="s">
        <v>28</v>
      </c>
      <c r="L33" s="75">
        <f>COUNTIF(J40:J87,"SGSI")</f>
        <v>0</v>
      </c>
      <c r="M33" s="1501">
        <f>+J32+J33+J34+J35+L32+L33+L34</f>
        <v>21</v>
      </c>
      <c r="N33" s="18"/>
      <c r="O33" s="25"/>
      <c r="P33" s="203" t="s">
        <v>108</v>
      </c>
      <c r="Q33" s="77">
        <f t="shared" ref="Q33:V33" si="1">SUM(Q29:Q32)</f>
        <v>1</v>
      </c>
      <c r="R33" s="77">
        <f t="shared" si="1"/>
        <v>28</v>
      </c>
      <c r="S33" s="77">
        <f t="shared" si="1"/>
        <v>4</v>
      </c>
      <c r="T33" s="78">
        <f t="shared" si="1"/>
        <v>33</v>
      </c>
      <c r="U33" s="77">
        <f t="shared" si="1"/>
        <v>31</v>
      </c>
      <c r="V33" s="77">
        <f t="shared" si="1"/>
        <v>33</v>
      </c>
      <c r="W33" s="33"/>
      <c r="X33" s="18"/>
      <c r="Y33" s="7"/>
      <c r="Z33" s="7"/>
      <c r="AA33" s="7"/>
      <c r="AB33" s="9"/>
      <c r="AC33" s="9"/>
      <c r="AD33" s="9"/>
      <c r="AE33" s="9"/>
      <c r="AF33" s="9"/>
      <c r="AG33" s="9"/>
      <c r="AH33" s="9"/>
    </row>
    <row r="34" spans="1:34" ht="54.75" customHeight="1" x14ac:dyDescent="0.35">
      <c r="A34" s="568"/>
      <c r="B34" s="18"/>
      <c r="C34" s="18"/>
      <c r="D34" s="18"/>
      <c r="E34" s="18"/>
      <c r="F34" s="34" t="s">
        <v>109</v>
      </c>
      <c r="G34" s="40">
        <f>+COUNTA(Q40:Q150)</f>
        <v>21</v>
      </c>
      <c r="H34" s="33"/>
      <c r="I34" s="72" t="s">
        <v>47</v>
      </c>
      <c r="J34" s="73">
        <f>COUNTIF(J40:J87,"SGA")</f>
        <v>0</v>
      </c>
      <c r="K34" s="79" t="s">
        <v>21</v>
      </c>
      <c r="L34" s="80">
        <f>COUNTIF(J40:J87,"SIGA")</f>
        <v>5</v>
      </c>
      <c r="M34" s="1467"/>
      <c r="N34" s="18"/>
      <c r="O34" s="25"/>
      <c r="P34" s="82"/>
      <c r="Q34" s="81"/>
      <c r="R34" s="37"/>
      <c r="S34" s="561"/>
      <c r="T34" s="33"/>
      <c r="U34" s="546"/>
      <c r="V34" s="18"/>
      <c r="W34" s="33"/>
      <c r="X34" s="18"/>
      <c r="Y34" s="7"/>
      <c r="Z34" s="7"/>
      <c r="AA34" s="7"/>
      <c r="AB34" s="9"/>
      <c r="AC34" s="9"/>
      <c r="AD34" s="9"/>
      <c r="AE34" s="9"/>
      <c r="AF34" s="9"/>
      <c r="AG34" s="9"/>
      <c r="AH34" s="9"/>
    </row>
    <row r="35" spans="1:34" ht="42.75" customHeight="1" x14ac:dyDescent="0.35">
      <c r="A35" s="568"/>
      <c r="B35" s="18"/>
      <c r="C35" s="18"/>
      <c r="D35" s="30"/>
      <c r="E35" s="30"/>
      <c r="F35" s="84" t="s">
        <v>110</v>
      </c>
      <c r="G35" s="88">
        <f>+COUNTA(T40:T150)</f>
        <v>21</v>
      </c>
      <c r="H35" s="33"/>
      <c r="I35" s="89" t="s">
        <v>41</v>
      </c>
      <c r="J35" s="80">
        <f>COUNTIF(J40:J87,"SRS")</f>
        <v>0</v>
      </c>
      <c r="K35" s="18"/>
      <c r="L35" s="18"/>
      <c r="M35" s="18"/>
      <c r="N35" s="18"/>
      <c r="O35" s="18"/>
      <c r="P35" s="18"/>
      <c r="Q35" s="81"/>
      <c r="R35" s="81"/>
      <c r="S35" s="581"/>
      <c r="T35" s="24"/>
      <c r="U35" s="31"/>
      <c r="V35" s="18"/>
      <c r="W35" s="33"/>
      <c r="X35" s="18"/>
      <c r="Y35" s="7"/>
      <c r="Z35" s="7"/>
      <c r="AA35" s="7"/>
      <c r="AB35" s="9"/>
      <c r="AC35" s="9"/>
      <c r="AD35" s="9"/>
      <c r="AE35" s="9"/>
      <c r="AF35" s="9"/>
      <c r="AG35" s="9"/>
      <c r="AH35" s="9"/>
    </row>
    <row r="36" spans="1:34" ht="42.75" customHeight="1" x14ac:dyDescent="0.35">
      <c r="A36" s="568"/>
      <c r="B36" s="18"/>
      <c r="C36" s="18"/>
      <c r="D36" s="30"/>
      <c r="E36" s="30"/>
      <c r="F36" s="30"/>
      <c r="G36" s="30"/>
      <c r="H36" s="33"/>
      <c r="I36" s="30"/>
      <c r="J36" s="30"/>
      <c r="K36" s="18"/>
      <c r="L36" s="18"/>
      <c r="M36" s="18"/>
      <c r="N36" s="18"/>
      <c r="O36" s="18"/>
      <c r="P36" s="18"/>
      <c r="Q36" s="81"/>
      <c r="R36" s="81"/>
      <c r="S36" s="581"/>
      <c r="T36" s="24"/>
      <c r="U36" s="31"/>
      <c r="V36" s="18"/>
      <c r="W36" s="33"/>
      <c r="X36" s="18"/>
      <c r="Y36" s="7"/>
      <c r="Z36" s="7"/>
      <c r="AA36" s="7"/>
      <c r="AB36" s="9"/>
      <c r="AC36" s="9"/>
      <c r="AD36" s="9"/>
      <c r="AE36" s="9"/>
      <c r="AF36" s="9"/>
      <c r="AG36" s="9"/>
      <c r="AH36" s="9"/>
    </row>
    <row r="37" spans="1:34" ht="42.75" customHeight="1" x14ac:dyDescent="0.35">
      <c r="A37" s="568"/>
      <c r="B37" s="18"/>
      <c r="C37" s="18"/>
      <c r="D37" s="30"/>
      <c r="E37" s="30"/>
      <c r="F37" s="30"/>
      <c r="G37" s="30"/>
      <c r="H37" s="83"/>
      <c r="I37" s="30"/>
      <c r="J37" s="30"/>
      <c r="K37" s="30"/>
      <c r="L37" s="30"/>
      <c r="M37" s="30"/>
      <c r="N37" s="18"/>
      <c r="O37" s="18"/>
      <c r="P37" s="18"/>
      <c r="Q37" s="37"/>
      <c r="R37" s="31"/>
      <c r="S37" s="583"/>
      <c r="T37" s="98"/>
      <c r="U37" s="81"/>
      <c r="V37" s="91"/>
      <c r="W37" s="24"/>
      <c r="X37" s="32"/>
      <c r="Y37" s="7"/>
      <c r="Z37" s="7"/>
      <c r="AA37" s="7"/>
      <c r="AB37" s="9"/>
      <c r="AC37" s="9"/>
      <c r="AD37" s="9"/>
      <c r="AE37" s="9"/>
      <c r="AF37" s="9"/>
      <c r="AG37" s="9"/>
      <c r="AH37" s="9"/>
    </row>
    <row r="38" spans="1:34" ht="54.75" customHeight="1" x14ac:dyDescent="0.25">
      <c r="A38" s="1465" t="s">
        <v>114</v>
      </c>
      <c r="B38" s="1389"/>
      <c r="C38" s="1389"/>
      <c r="D38" s="1389"/>
      <c r="E38" s="1389"/>
      <c r="F38" s="1389"/>
      <c r="G38" s="1389"/>
      <c r="H38" s="1540" t="s">
        <v>116</v>
      </c>
      <c r="I38" s="1389"/>
      <c r="J38" s="1389"/>
      <c r="K38" s="1389"/>
      <c r="L38" s="1389"/>
      <c r="M38" s="1389"/>
      <c r="N38" s="1389"/>
      <c r="O38" s="1389"/>
      <c r="P38" s="1378"/>
      <c r="Q38" s="1476" t="s">
        <v>293</v>
      </c>
      <c r="R38" s="1391"/>
      <c r="S38" s="1384"/>
      <c r="T38" s="1539" t="s">
        <v>118</v>
      </c>
      <c r="U38" s="1389"/>
      <c r="V38" s="1389"/>
      <c r="W38" s="1378"/>
      <c r="X38" s="219" t="s">
        <v>119</v>
      </c>
      <c r="Y38" s="101"/>
      <c r="Z38" s="102"/>
      <c r="AA38" s="7"/>
      <c r="AB38" s="9"/>
      <c r="AC38" s="9"/>
      <c r="AD38" s="9"/>
      <c r="AE38" s="9"/>
      <c r="AF38" s="9"/>
      <c r="AG38" s="9"/>
      <c r="AH38" s="9"/>
    </row>
    <row r="39" spans="1:34" ht="66" customHeight="1" thickBot="1" x14ac:dyDescent="0.3">
      <c r="A39" s="587" t="s">
        <v>120</v>
      </c>
      <c r="B39" s="559" t="s">
        <v>3</v>
      </c>
      <c r="C39" s="559" t="s">
        <v>121</v>
      </c>
      <c r="D39" s="559" t="s">
        <v>122</v>
      </c>
      <c r="E39" s="559" t="s">
        <v>123</v>
      </c>
      <c r="F39" s="559" t="s">
        <v>4</v>
      </c>
      <c r="G39" s="562" t="s">
        <v>124</v>
      </c>
      <c r="H39" s="563" t="s">
        <v>125</v>
      </c>
      <c r="I39" s="565" t="s">
        <v>5</v>
      </c>
      <c r="J39" s="565" t="s">
        <v>126</v>
      </c>
      <c r="K39" s="565" t="s">
        <v>127</v>
      </c>
      <c r="L39" s="567" t="s">
        <v>128</v>
      </c>
      <c r="M39" s="569" t="s">
        <v>129</v>
      </c>
      <c r="N39" s="569" t="s">
        <v>130</v>
      </c>
      <c r="O39" s="569" t="s">
        <v>131</v>
      </c>
      <c r="P39" s="570" t="s">
        <v>132</v>
      </c>
      <c r="Q39" s="571" t="s">
        <v>133</v>
      </c>
      <c r="R39" s="572" t="s">
        <v>134</v>
      </c>
      <c r="S39" s="590" t="s">
        <v>135</v>
      </c>
      <c r="T39" s="569" t="s">
        <v>133</v>
      </c>
      <c r="U39" s="569" t="s">
        <v>134</v>
      </c>
      <c r="V39" s="569" t="s">
        <v>136</v>
      </c>
      <c r="W39" s="575" t="s">
        <v>137</v>
      </c>
      <c r="X39" s="480"/>
      <c r="Y39" s="577"/>
      <c r="Z39" s="577"/>
      <c r="AA39" s="15"/>
      <c r="AB39" s="15"/>
      <c r="AC39" s="15"/>
      <c r="AD39" s="15"/>
      <c r="AE39" s="15"/>
      <c r="AF39" s="15"/>
      <c r="AG39" s="15"/>
      <c r="AH39" s="15"/>
    </row>
    <row r="40" spans="1:34" ht="135.75" hidden="1" customHeight="1" x14ac:dyDescent="0.25">
      <c r="A40" s="260">
        <v>1</v>
      </c>
      <c r="B40" s="144" t="s">
        <v>11</v>
      </c>
      <c r="C40" s="144" t="s">
        <v>25</v>
      </c>
      <c r="D40" s="143">
        <v>41948</v>
      </c>
      <c r="E40" s="145" t="s">
        <v>793</v>
      </c>
      <c r="F40" s="144" t="s">
        <v>12</v>
      </c>
      <c r="G40" s="145" t="s">
        <v>794</v>
      </c>
      <c r="H40" s="173" t="s">
        <v>795</v>
      </c>
      <c r="I40" s="173" t="s">
        <v>34</v>
      </c>
      <c r="J40" s="173" t="s">
        <v>14</v>
      </c>
      <c r="K40" s="167" t="s">
        <v>796</v>
      </c>
      <c r="L40" s="167" t="s">
        <v>797</v>
      </c>
      <c r="M40" s="167" t="s">
        <v>798</v>
      </c>
      <c r="N40" s="174">
        <v>42089</v>
      </c>
      <c r="O40" s="174">
        <v>42089</v>
      </c>
      <c r="P40" s="174">
        <v>42344</v>
      </c>
      <c r="Q40" s="593" t="s">
        <v>799</v>
      </c>
      <c r="R40" s="167" t="s">
        <v>804</v>
      </c>
      <c r="S40" s="174" t="s">
        <v>805</v>
      </c>
      <c r="T40" s="167" t="s">
        <v>806</v>
      </c>
      <c r="U40" s="173" t="s">
        <v>807</v>
      </c>
      <c r="V40" s="141" t="s">
        <v>36</v>
      </c>
      <c r="W40" s="173" t="s">
        <v>808</v>
      </c>
      <c r="X40" s="123" t="str">
        <f t="shared" ref="X40:X87" ca="1" si="2">+IF(P40="","",IF(TODAY()-P40&gt;0,"VENCIDA","EN DESARROLLO"))</f>
        <v>VENCIDA</v>
      </c>
      <c r="Y40" s="125"/>
      <c r="Z40" s="125"/>
      <c r="AA40" s="7"/>
      <c r="AB40" s="9"/>
      <c r="AC40" s="9"/>
      <c r="AD40" s="9"/>
      <c r="AE40" s="9"/>
      <c r="AF40" s="9"/>
      <c r="AG40" s="9"/>
      <c r="AH40" s="9"/>
    </row>
    <row r="41" spans="1:34" ht="64.5" hidden="1" customHeight="1" x14ac:dyDescent="0.25">
      <c r="A41" s="595"/>
      <c r="B41" s="127"/>
      <c r="C41" s="127"/>
      <c r="D41" s="127"/>
      <c r="E41" s="127"/>
      <c r="F41" s="127"/>
      <c r="G41" s="127"/>
      <c r="H41" s="130"/>
      <c r="I41" s="130"/>
      <c r="J41" s="130"/>
      <c r="K41" s="129"/>
      <c r="L41" s="129"/>
      <c r="M41" s="129"/>
      <c r="N41" s="131"/>
      <c r="O41" s="130"/>
      <c r="P41" s="130"/>
      <c r="Q41" s="120"/>
      <c r="R41" s="120"/>
      <c r="S41" s="122"/>
      <c r="T41" s="129"/>
      <c r="U41" s="130"/>
      <c r="V41" s="132"/>
      <c r="W41" s="130"/>
      <c r="X41" s="132" t="str">
        <f t="shared" ca="1" si="2"/>
        <v/>
      </c>
      <c r="Y41" s="125"/>
      <c r="Z41" s="125"/>
      <c r="AA41" s="7"/>
      <c r="AB41" s="9"/>
      <c r="AC41" s="9"/>
      <c r="AD41" s="9"/>
      <c r="AE41" s="9"/>
      <c r="AF41" s="9"/>
      <c r="AG41" s="9"/>
      <c r="AH41" s="9"/>
    </row>
    <row r="42" spans="1:34" ht="64.5" hidden="1" customHeight="1" x14ac:dyDescent="0.25">
      <c r="A42" s="597"/>
      <c r="B42" s="134"/>
      <c r="C42" s="134"/>
      <c r="D42" s="134"/>
      <c r="E42" s="134"/>
      <c r="F42" s="134"/>
      <c r="G42" s="134"/>
      <c r="H42" s="137"/>
      <c r="I42" s="137"/>
      <c r="J42" s="137"/>
      <c r="K42" s="136"/>
      <c r="L42" s="136"/>
      <c r="M42" s="136"/>
      <c r="N42" s="138"/>
      <c r="O42" s="137"/>
      <c r="P42" s="137"/>
      <c r="Q42" s="120"/>
      <c r="R42" s="120"/>
      <c r="S42" s="122"/>
      <c r="T42" s="136"/>
      <c r="U42" s="137"/>
      <c r="V42" s="139"/>
      <c r="W42" s="137"/>
      <c r="X42" s="141" t="str">
        <f t="shared" ca="1" si="2"/>
        <v/>
      </c>
      <c r="Y42" s="125"/>
      <c r="Z42" s="125"/>
      <c r="AA42" s="7"/>
      <c r="AB42" s="9"/>
      <c r="AC42" s="9"/>
      <c r="AD42" s="9"/>
      <c r="AE42" s="9"/>
      <c r="AF42" s="9"/>
      <c r="AG42" s="9"/>
      <c r="AH42" s="9"/>
    </row>
    <row r="43" spans="1:34" ht="90" hidden="1" customHeight="1" x14ac:dyDescent="0.25">
      <c r="A43" s="116">
        <v>2</v>
      </c>
      <c r="B43" s="117" t="s">
        <v>60</v>
      </c>
      <c r="C43" s="117" t="s">
        <v>25</v>
      </c>
      <c r="D43" s="118">
        <v>42240</v>
      </c>
      <c r="E43" s="119" t="s">
        <v>821</v>
      </c>
      <c r="F43" s="117" t="s">
        <v>19</v>
      </c>
      <c r="G43" s="119" t="s">
        <v>822</v>
      </c>
      <c r="H43" s="121" t="s">
        <v>823</v>
      </c>
      <c r="I43" s="121" t="s">
        <v>34</v>
      </c>
      <c r="J43" s="121" t="s">
        <v>52</v>
      </c>
      <c r="K43" s="120" t="s">
        <v>824</v>
      </c>
      <c r="L43" s="164" t="s">
        <v>825</v>
      </c>
      <c r="M43" s="164" t="s">
        <v>826</v>
      </c>
      <c r="N43" s="122">
        <v>42258</v>
      </c>
      <c r="O43" s="122">
        <v>42261</v>
      </c>
      <c r="P43" s="122">
        <v>42338</v>
      </c>
      <c r="Q43" s="120" t="s">
        <v>827</v>
      </c>
      <c r="R43" s="121" t="s">
        <v>828</v>
      </c>
      <c r="S43" s="122" t="s">
        <v>829</v>
      </c>
      <c r="T43" s="120" t="s">
        <v>830</v>
      </c>
      <c r="U43" s="121" t="s">
        <v>831</v>
      </c>
      <c r="V43" s="123" t="s">
        <v>36</v>
      </c>
      <c r="W43" s="121" t="s">
        <v>832</v>
      </c>
      <c r="X43" s="123" t="str">
        <f t="shared" ca="1" si="2"/>
        <v>VENCIDA</v>
      </c>
      <c r="Y43" s="125"/>
      <c r="Z43" s="125"/>
      <c r="AA43" s="7"/>
      <c r="AB43" s="9"/>
      <c r="AC43" s="9"/>
      <c r="AD43" s="9"/>
      <c r="AE43" s="9"/>
      <c r="AF43" s="9"/>
      <c r="AG43" s="9"/>
      <c r="AH43" s="9"/>
    </row>
    <row r="44" spans="1:34" ht="90" hidden="1" customHeight="1" x14ac:dyDescent="0.25">
      <c r="A44" s="595"/>
      <c r="B44" s="127"/>
      <c r="C44" s="127"/>
      <c r="D44" s="127"/>
      <c r="E44" s="127"/>
      <c r="F44" s="127"/>
      <c r="G44" s="127"/>
      <c r="H44" s="130" t="s">
        <v>835</v>
      </c>
      <c r="I44" s="130" t="s">
        <v>34</v>
      </c>
      <c r="J44" s="130" t="s">
        <v>14</v>
      </c>
      <c r="K44" s="129" t="s">
        <v>837</v>
      </c>
      <c r="L44" s="600" t="s">
        <v>838</v>
      </c>
      <c r="M44" s="600" t="s">
        <v>841</v>
      </c>
      <c r="N44" s="131">
        <v>42258</v>
      </c>
      <c r="O44" s="131">
        <v>42261</v>
      </c>
      <c r="P44" s="131">
        <v>42307</v>
      </c>
      <c r="Q44" s="129" t="s">
        <v>842</v>
      </c>
      <c r="R44" s="130" t="s">
        <v>206</v>
      </c>
      <c r="S44" s="131">
        <v>42268</v>
      </c>
      <c r="T44" s="129" t="s">
        <v>843</v>
      </c>
      <c r="U44" s="130" t="s">
        <v>844</v>
      </c>
      <c r="V44" s="123" t="s">
        <v>42</v>
      </c>
      <c r="W44" s="130" t="s">
        <v>845</v>
      </c>
      <c r="X44" s="132" t="str">
        <f t="shared" ca="1" si="2"/>
        <v>VENCIDA</v>
      </c>
      <c r="Y44" s="125"/>
      <c r="Z44" s="125"/>
      <c r="AA44" s="7"/>
      <c r="AB44" s="9"/>
      <c r="AC44" s="9"/>
      <c r="AD44" s="9"/>
      <c r="AE44" s="9"/>
      <c r="AF44" s="9"/>
      <c r="AG44" s="9"/>
      <c r="AH44" s="9"/>
    </row>
    <row r="45" spans="1:34" ht="13.5" hidden="1" customHeight="1" x14ac:dyDescent="0.25">
      <c r="A45" s="597"/>
      <c r="B45" s="134"/>
      <c r="C45" s="134"/>
      <c r="D45" s="134"/>
      <c r="E45" s="134"/>
      <c r="F45" s="134"/>
      <c r="G45" s="134"/>
      <c r="H45" s="137"/>
      <c r="I45" s="137"/>
      <c r="J45" s="137"/>
      <c r="K45" s="137"/>
      <c r="L45" s="137"/>
      <c r="M45" s="137"/>
      <c r="N45" s="138"/>
      <c r="O45" s="137"/>
      <c r="P45" s="137"/>
      <c r="Q45" s="137"/>
      <c r="R45" s="137"/>
      <c r="S45" s="137"/>
      <c r="T45" s="137"/>
      <c r="U45" s="137"/>
      <c r="V45" s="137"/>
      <c r="W45" s="137"/>
      <c r="X45" s="141" t="str">
        <f t="shared" ca="1" si="2"/>
        <v/>
      </c>
      <c r="Y45" s="125"/>
      <c r="Z45" s="125"/>
      <c r="AA45" s="7"/>
      <c r="AB45" s="9"/>
      <c r="AC45" s="9"/>
      <c r="AD45" s="9"/>
      <c r="AE45" s="9"/>
      <c r="AF45" s="9"/>
      <c r="AG45" s="9"/>
      <c r="AH45" s="9"/>
    </row>
    <row r="46" spans="1:34" ht="232.5" hidden="1" customHeight="1" x14ac:dyDescent="0.25">
      <c r="A46" s="116">
        <v>3</v>
      </c>
      <c r="B46" s="117" t="s">
        <v>11</v>
      </c>
      <c r="C46" s="117" t="s">
        <v>25</v>
      </c>
      <c r="D46" s="118">
        <v>42388</v>
      </c>
      <c r="E46" s="119" t="s">
        <v>847</v>
      </c>
      <c r="F46" s="117" t="s">
        <v>12</v>
      </c>
      <c r="G46" s="119" t="s">
        <v>848</v>
      </c>
      <c r="H46" s="121" t="s">
        <v>849</v>
      </c>
      <c r="I46" s="121" t="s">
        <v>27</v>
      </c>
      <c r="J46" s="121" t="s">
        <v>14</v>
      </c>
      <c r="K46" s="120" t="s">
        <v>850</v>
      </c>
      <c r="L46" s="120" t="s">
        <v>851</v>
      </c>
      <c r="M46" s="120" t="s">
        <v>852</v>
      </c>
      <c r="N46" s="122">
        <v>42402</v>
      </c>
      <c r="O46" s="122">
        <v>42402</v>
      </c>
      <c r="P46" s="122">
        <v>42459</v>
      </c>
      <c r="Q46" s="603" t="s">
        <v>853</v>
      </c>
      <c r="R46" s="603" t="s">
        <v>860</v>
      </c>
      <c r="S46" s="122">
        <v>42490</v>
      </c>
      <c r="T46" s="120" t="s">
        <v>863</v>
      </c>
      <c r="U46" s="121" t="s">
        <v>864</v>
      </c>
      <c r="V46" s="123" t="s">
        <v>36</v>
      </c>
      <c r="W46" s="121" t="s">
        <v>866</v>
      </c>
      <c r="X46" s="123" t="str">
        <f t="shared" ca="1" si="2"/>
        <v>VENCIDA</v>
      </c>
      <c r="Y46" s="125"/>
      <c r="Z46" s="125"/>
      <c r="AA46" s="7"/>
      <c r="AB46" s="9"/>
      <c r="AC46" s="9"/>
      <c r="AD46" s="9"/>
      <c r="AE46" s="9"/>
      <c r="AF46" s="9"/>
      <c r="AG46" s="9"/>
      <c r="AH46" s="9"/>
    </row>
    <row r="47" spans="1:34" ht="12.75" hidden="1" customHeight="1" x14ac:dyDescent="0.25">
      <c r="A47" s="595"/>
      <c r="B47" s="127"/>
      <c r="C47" s="127"/>
      <c r="D47" s="127"/>
      <c r="E47" s="127"/>
      <c r="F47" s="127"/>
      <c r="G47" s="127"/>
      <c r="H47" s="130"/>
      <c r="I47" s="130"/>
      <c r="J47" s="130"/>
      <c r="K47" s="129"/>
      <c r="L47" s="129"/>
      <c r="M47" s="129"/>
      <c r="N47" s="131"/>
      <c r="O47" s="130"/>
      <c r="P47" s="130"/>
      <c r="Q47" s="129"/>
      <c r="R47" s="129"/>
      <c r="S47" s="130"/>
      <c r="T47" s="129"/>
      <c r="U47" s="130"/>
      <c r="V47" s="132"/>
      <c r="W47" s="130"/>
      <c r="X47" s="132" t="str">
        <f t="shared" ca="1" si="2"/>
        <v/>
      </c>
      <c r="Y47" s="125"/>
      <c r="Z47" s="125"/>
      <c r="AA47" s="7"/>
      <c r="AB47" s="9"/>
      <c r="AC47" s="9"/>
      <c r="AD47" s="9"/>
      <c r="AE47" s="9"/>
      <c r="AF47" s="9"/>
      <c r="AG47" s="9"/>
      <c r="AH47" s="9"/>
    </row>
    <row r="48" spans="1:34" ht="13.5" hidden="1" customHeight="1" x14ac:dyDescent="0.25">
      <c r="A48" s="595"/>
      <c r="B48" s="127"/>
      <c r="C48" s="127"/>
      <c r="D48" s="127"/>
      <c r="E48" s="127"/>
      <c r="F48" s="127"/>
      <c r="G48" s="127"/>
      <c r="H48" s="178"/>
      <c r="I48" s="178"/>
      <c r="J48" s="178"/>
      <c r="K48" s="177"/>
      <c r="L48" s="177"/>
      <c r="M48" s="177"/>
      <c r="N48" s="318"/>
      <c r="O48" s="178"/>
      <c r="P48" s="178"/>
      <c r="Q48" s="177"/>
      <c r="R48" s="177"/>
      <c r="S48" s="178"/>
      <c r="T48" s="177"/>
      <c r="U48" s="178"/>
      <c r="V48" s="176"/>
      <c r="W48" s="178"/>
      <c r="X48" s="141" t="str">
        <f t="shared" ca="1" si="2"/>
        <v/>
      </c>
      <c r="Y48" s="125"/>
      <c r="Z48" s="125"/>
      <c r="AA48" s="7"/>
      <c r="AB48" s="9"/>
      <c r="AC48" s="9"/>
      <c r="AD48" s="9"/>
      <c r="AE48" s="9"/>
      <c r="AF48" s="9"/>
      <c r="AG48" s="9"/>
      <c r="AH48" s="9"/>
    </row>
    <row r="49" spans="1:34" ht="393" customHeight="1" thickBot="1" x14ac:dyDescent="0.3">
      <c r="A49" s="606">
        <v>4</v>
      </c>
      <c r="B49" s="239" t="s">
        <v>11</v>
      </c>
      <c r="C49" s="239" t="s">
        <v>25</v>
      </c>
      <c r="D49" s="241">
        <v>42388</v>
      </c>
      <c r="E49" s="243" t="s">
        <v>876</v>
      </c>
      <c r="F49" s="239" t="s">
        <v>12</v>
      </c>
      <c r="G49" s="239" t="s">
        <v>877</v>
      </c>
      <c r="H49" s="243" t="s">
        <v>878</v>
      </c>
      <c r="I49" s="239" t="s">
        <v>27</v>
      </c>
      <c r="J49" s="239" t="s">
        <v>14</v>
      </c>
      <c r="K49" s="243" t="s">
        <v>879</v>
      </c>
      <c r="L49" s="243" t="s">
        <v>880</v>
      </c>
      <c r="M49" s="243" t="s">
        <v>881</v>
      </c>
      <c r="N49" s="241">
        <v>42402</v>
      </c>
      <c r="O49" s="241">
        <v>42402</v>
      </c>
      <c r="P49" s="241">
        <v>42551</v>
      </c>
      <c r="Q49" s="1331" t="s">
        <v>2144</v>
      </c>
      <c r="R49" s="1115" t="s">
        <v>895</v>
      </c>
      <c r="S49" s="239" t="s">
        <v>898</v>
      </c>
      <c r="T49" s="1116" t="s">
        <v>2147</v>
      </c>
      <c r="U49" s="1117" t="s">
        <v>2145</v>
      </c>
      <c r="V49" s="244" t="s">
        <v>29</v>
      </c>
      <c r="W49" s="1115" t="s">
        <v>2146</v>
      </c>
      <c r="X49" s="123" t="str">
        <f t="shared" ca="1" si="2"/>
        <v>VENCIDA</v>
      </c>
      <c r="Y49" s="125"/>
      <c r="Z49" s="125"/>
      <c r="AA49" s="7"/>
      <c r="AB49" s="9"/>
      <c r="AC49" s="9"/>
      <c r="AD49" s="9"/>
      <c r="AE49" s="9"/>
      <c r="AF49" s="9"/>
      <c r="AG49" s="9"/>
      <c r="AH49" s="9"/>
    </row>
    <row r="50" spans="1:34" ht="13.5" hidden="1" customHeight="1" x14ac:dyDescent="0.25">
      <c r="A50" s="260"/>
      <c r="B50" s="144"/>
      <c r="C50" s="144"/>
      <c r="D50" s="143"/>
      <c r="E50" s="144"/>
      <c r="F50" s="144"/>
      <c r="G50" s="144"/>
      <c r="H50" s="173"/>
      <c r="I50" s="173"/>
      <c r="J50" s="173"/>
      <c r="K50" s="167"/>
      <c r="L50" s="167"/>
      <c r="M50" s="167"/>
      <c r="N50" s="174"/>
      <c r="O50" s="174"/>
      <c r="P50" s="174"/>
      <c r="Q50" s="167"/>
      <c r="R50" s="167"/>
      <c r="S50" s="173"/>
      <c r="T50" s="167"/>
      <c r="U50" s="173"/>
      <c r="V50" s="141"/>
      <c r="W50" s="173"/>
      <c r="X50" s="132" t="str">
        <f t="shared" ca="1" si="2"/>
        <v/>
      </c>
      <c r="Y50" s="125"/>
      <c r="Z50" s="125"/>
      <c r="AA50" s="7"/>
      <c r="AB50" s="9"/>
      <c r="AC50" s="9"/>
      <c r="AD50" s="9"/>
      <c r="AE50" s="9"/>
      <c r="AF50" s="9"/>
      <c r="AG50" s="9"/>
      <c r="AH50" s="9"/>
    </row>
    <row r="51" spans="1:34" ht="13.5" hidden="1" customHeight="1" x14ac:dyDescent="0.25">
      <c r="A51" s="260"/>
      <c r="B51" s="144"/>
      <c r="C51" s="144"/>
      <c r="D51" s="143"/>
      <c r="E51" s="144"/>
      <c r="F51" s="144"/>
      <c r="G51" s="144"/>
      <c r="H51" s="137"/>
      <c r="I51" s="137"/>
      <c r="J51" s="137"/>
      <c r="K51" s="136"/>
      <c r="L51" s="136"/>
      <c r="M51" s="136"/>
      <c r="N51" s="138"/>
      <c r="O51" s="138"/>
      <c r="P51" s="138"/>
      <c r="Q51" s="136"/>
      <c r="R51" s="136"/>
      <c r="S51" s="137"/>
      <c r="T51" s="136"/>
      <c r="U51" s="137"/>
      <c r="V51" s="139"/>
      <c r="W51" s="137"/>
      <c r="X51" s="141" t="str">
        <f t="shared" ca="1" si="2"/>
        <v/>
      </c>
      <c r="Y51" s="125"/>
      <c r="Z51" s="125"/>
      <c r="AA51" s="7"/>
      <c r="AB51" s="9"/>
      <c r="AC51" s="9"/>
      <c r="AD51" s="9"/>
      <c r="AE51" s="9"/>
      <c r="AF51" s="9"/>
      <c r="AG51" s="9"/>
      <c r="AH51" s="9"/>
    </row>
    <row r="52" spans="1:34" ht="165" hidden="1" customHeight="1" x14ac:dyDescent="0.25">
      <c r="A52" s="260"/>
      <c r="B52" s="144"/>
      <c r="C52" s="144"/>
      <c r="D52" s="143"/>
      <c r="E52" s="144"/>
      <c r="F52" s="144"/>
      <c r="G52" s="144"/>
      <c r="H52" s="121" t="s">
        <v>902</v>
      </c>
      <c r="I52" s="121" t="s">
        <v>34</v>
      </c>
      <c r="J52" s="121" t="s">
        <v>21</v>
      </c>
      <c r="K52" s="120" t="s">
        <v>903</v>
      </c>
      <c r="L52" s="120" t="s">
        <v>904</v>
      </c>
      <c r="M52" s="120" t="s">
        <v>905</v>
      </c>
      <c r="N52" s="122">
        <v>42402</v>
      </c>
      <c r="O52" s="122">
        <v>42402</v>
      </c>
      <c r="P52" s="122">
        <v>42551</v>
      </c>
      <c r="Q52" s="120" t="s">
        <v>906</v>
      </c>
      <c r="R52" s="120" t="s">
        <v>907</v>
      </c>
      <c r="S52" s="122">
        <v>42490</v>
      </c>
      <c r="T52" s="120" t="s">
        <v>908</v>
      </c>
      <c r="U52" s="121" t="s">
        <v>909</v>
      </c>
      <c r="V52" s="123" t="s">
        <v>36</v>
      </c>
      <c r="W52" s="121" t="s">
        <v>910</v>
      </c>
      <c r="X52" s="123" t="str">
        <f t="shared" ca="1" si="2"/>
        <v>VENCIDA</v>
      </c>
      <c r="Y52" s="125"/>
      <c r="Z52" s="125"/>
      <c r="AA52" s="7"/>
      <c r="AB52" s="9"/>
      <c r="AC52" s="9"/>
      <c r="AD52" s="9"/>
      <c r="AE52" s="9"/>
      <c r="AF52" s="9"/>
      <c r="AG52" s="9"/>
      <c r="AH52" s="9"/>
    </row>
    <row r="53" spans="1:34" ht="94.5" hidden="1" customHeight="1" x14ac:dyDescent="0.25">
      <c r="A53" s="260"/>
      <c r="B53" s="144"/>
      <c r="C53" s="144"/>
      <c r="D53" s="143"/>
      <c r="E53" s="144"/>
      <c r="F53" s="144"/>
      <c r="G53" s="144"/>
      <c r="H53" s="130" t="s">
        <v>911</v>
      </c>
      <c r="I53" s="130" t="s">
        <v>27</v>
      </c>
      <c r="J53" s="130" t="s">
        <v>14</v>
      </c>
      <c r="K53" s="129" t="s">
        <v>912</v>
      </c>
      <c r="L53" s="129" t="s">
        <v>913</v>
      </c>
      <c r="M53" s="129" t="s">
        <v>914</v>
      </c>
      <c r="N53" s="131">
        <v>42402</v>
      </c>
      <c r="O53" s="131">
        <v>42402</v>
      </c>
      <c r="P53" s="131">
        <v>42551</v>
      </c>
      <c r="Q53" s="129" t="s">
        <v>915</v>
      </c>
      <c r="R53" s="600" t="s">
        <v>916</v>
      </c>
      <c r="S53" s="131" t="s">
        <v>917</v>
      </c>
      <c r="T53" s="129" t="s">
        <v>918</v>
      </c>
      <c r="U53" s="130" t="s">
        <v>919</v>
      </c>
      <c r="V53" s="132" t="s">
        <v>36</v>
      </c>
      <c r="W53" s="130" t="s">
        <v>920</v>
      </c>
      <c r="X53" s="132" t="str">
        <f t="shared" ca="1" si="2"/>
        <v>VENCIDA</v>
      </c>
      <c r="Y53" s="125"/>
      <c r="Z53" s="125"/>
      <c r="AA53" s="7"/>
      <c r="AB53" s="9"/>
      <c r="AC53" s="9"/>
      <c r="AD53" s="9"/>
      <c r="AE53" s="9"/>
      <c r="AF53" s="9"/>
      <c r="AG53" s="9"/>
      <c r="AH53" s="9"/>
    </row>
    <row r="54" spans="1:34" ht="77.25" hidden="1" customHeight="1" x14ac:dyDescent="0.25">
      <c r="A54" s="260"/>
      <c r="B54" s="144"/>
      <c r="C54" s="144"/>
      <c r="D54" s="143"/>
      <c r="E54" s="144"/>
      <c r="F54" s="144"/>
      <c r="G54" s="144"/>
      <c r="H54" s="137" t="s">
        <v>921</v>
      </c>
      <c r="I54" s="137" t="s">
        <v>27</v>
      </c>
      <c r="J54" s="137" t="s">
        <v>14</v>
      </c>
      <c r="K54" s="136" t="s">
        <v>922</v>
      </c>
      <c r="L54" s="136" t="s">
        <v>923</v>
      </c>
      <c r="M54" s="136" t="s">
        <v>924</v>
      </c>
      <c r="N54" s="138">
        <v>42402</v>
      </c>
      <c r="O54" s="138">
        <v>42402</v>
      </c>
      <c r="P54" s="138">
        <v>42551</v>
      </c>
      <c r="Q54" s="473" t="s">
        <v>925</v>
      </c>
      <c r="R54" s="473" t="s">
        <v>926</v>
      </c>
      <c r="S54" s="138" t="s">
        <v>917</v>
      </c>
      <c r="T54" s="136" t="s">
        <v>927</v>
      </c>
      <c r="U54" s="137"/>
      <c r="V54" s="139" t="s">
        <v>36</v>
      </c>
      <c r="W54" s="137" t="s">
        <v>928</v>
      </c>
      <c r="X54" s="141" t="str">
        <f t="shared" ca="1" si="2"/>
        <v>VENCIDA</v>
      </c>
      <c r="Y54" s="125"/>
      <c r="Z54" s="125"/>
      <c r="AA54" s="7"/>
      <c r="AB54" s="9"/>
      <c r="AC54" s="9"/>
      <c r="AD54" s="9"/>
      <c r="AE54" s="9"/>
      <c r="AF54" s="9"/>
      <c r="AG54" s="9"/>
      <c r="AH54" s="9"/>
    </row>
    <row r="55" spans="1:34" ht="81" hidden="1" customHeight="1" x14ac:dyDescent="0.25">
      <c r="A55" s="260"/>
      <c r="B55" s="144"/>
      <c r="C55" s="144"/>
      <c r="D55" s="143"/>
      <c r="E55" s="144"/>
      <c r="F55" s="144"/>
      <c r="G55" s="144"/>
      <c r="H55" s="117" t="s">
        <v>929</v>
      </c>
      <c r="I55" s="117" t="s">
        <v>27</v>
      </c>
      <c r="J55" s="117" t="s">
        <v>21</v>
      </c>
      <c r="K55" s="119" t="s">
        <v>930</v>
      </c>
      <c r="L55" s="119" t="s">
        <v>923</v>
      </c>
      <c r="M55" s="119" t="s">
        <v>931</v>
      </c>
      <c r="N55" s="118">
        <v>42402</v>
      </c>
      <c r="O55" s="118">
        <v>42402</v>
      </c>
      <c r="P55" s="118">
        <v>42429</v>
      </c>
      <c r="Q55" s="119" t="s">
        <v>932</v>
      </c>
      <c r="R55" s="119" t="s">
        <v>933</v>
      </c>
      <c r="S55" s="118">
        <v>42426</v>
      </c>
      <c r="T55" s="211" t="s">
        <v>934</v>
      </c>
      <c r="U55" s="117" t="s">
        <v>935</v>
      </c>
      <c r="V55" s="175" t="s">
        <v>36</v>
      </c>
      <c r="W55" s="175" t="s">
        <v>936</v>
      </c>
      <c r="X55" s="175" t="str">
        <f t="shared" ca="1" si="2"/>
        <v>VENCIDA</v>
      </c>
      <c r="Y55" s="125"/>
      <c r="Z55" s="125"/>
      <c r="AA55" s="7"/>
      <c r="AB55" s="9"/>
      <c r="AC55" s="9"/>
      <c r="AD55" s="9"/>
      <c r="AE55" s="9"/>
      <c r="AF55" s="9"/>
      <c r="AG55" s="9"/>
      <c r="AH55" s="9"/>
    </row>
    <row r="56" spans="1:34" ht="309.75" customHeight="1" thickBot="1" x14ac:dyDescent="0.3">
      <c r="A56" s="606"/>
      <c r="B56" s="239"/>
      <c r="C56" s="239"/>
      <c r="D56" s="241"/>
      <c r="E56" s="243"/>
      <c r="F56" s="239"/>
      <c r="G56" s="239"/>
      <c r="H56" s="243" t="s">
        <v>937</v>
      </c>
      <c r="I56" s="239" t="s">
        <v>34</v>
      </c>
      <c r="J56" s="239" t="s">
        <v>14</v>
      </c>
      <c r="K56" s="243" t="s">
        <v>938</v>
      </c>
      <c r="L56" s="243" t="s">
        <v>939</v>
      </c>
      <c r="M56" s="243" t="s">
        <v>940</v>
      </c>
      <c r="N56" s="241">
        <v>42433</v>
      </c>
      <c r="O56" s="241">
        <v>42433</v>
      </c>
      <c r="P56" s="241">
        <v>42673</v>
      </c>
      <c r="Q56" s="1332" t="s">
        <v>2243</v>
      </c>
      <c r="R56" s="1215" t="s">
        <v>2242</v>
      </c>
      <c r="S56" s="611" t="s">
        <v>941</v>
      </c>
      <c r="T56" s="1217" t="s">
        <v>2244</v>
      </c>
      <c r="U56" s="1117" t="s">
        <v>2245</v>
      </c>
      <c r="V56" s="244" t="s">
        <v>36</v>
      </c>
      <c r="W56" s="1115" t="s">
        <v>2148</v>
      </c>
      <c r="X56" s="244" t="str">
        <f t="shared" ca="1" si="2"/>
        <v>VENCIDA</v>
      </c>
      <c r="Y56" s="125"/>
      <c r="Z56" s="125"/>
      <c r="AA56" s="7"/>
      <c r="AB56" s="9"/>
      <c r="AC56" s="9"/>
      <c r="AD56" s="9"/>
      <c r="AE56" s="9"/>
      <c r="AF56" s="9"/>
      <c r="AG56" s="9"/>
      <c r="AH56" s="9"/>
    </row>
    <row r="57" spans="1:34" ht="42.75" hidden="1" customHeight="1" x14ac:dyDescent="0.25">
      <c r="A57" s="597"/>
      <c r="B57" s="127"/>
      <c r="C57" s="127"/>
      <c r="D57" s="134"/>
      <c r="E57" s="134"/>
      <c r="F57" s="134"/>
      <c r="G57" s="134"/>
      <c r="H57" s="147"/>
      <c r="I57" s="147"/>
      <c r="J57" s="147"/>
      <c r="K57" s="148"/>
      <c r="L57" s="148"/>
      <c r="M57" s="148"/>
      <c r="N57" s="146"/>
      <c r="O57" s="146"/>
      <c r="P57" s="146"/>
      <c r="Q57" s="148"/>
      <c r="R57" s="148"/>
      <c r="S57" s="146"/>
      <c r="T57" s="148"/>
      <c r="U57" s="147"/>
      <c r="V57" s="140"/>
      <c r="W57" s="147"/>
      <c r="X57" s="141" t="str">
        <f t="shared" ca="1" si="2"/>
        <v/>
      </c>
      <c r="Y57" s="125"/>
      <c r="Z57" s="125"/>
      <c r="AA57" s="7"/>
      <c r="AB57" s="9"/>
      <c r="AC57" s="9"/>
      <c r="AD57" s="9"/>
      <c r="AE57" s="9"/>
      <c r="AF57" s="9"/>
      <c r="AG57" s="9"/>
      <c r="AH57" s="9"/>
    </row>
    <row r="58" spans="1:34" ht="218.25" hidden="1" customHeight="1" x14ac:dyDescent="0.25">
      <c r="A58" s="116">
        <v>7</v>
      </c>
      <c r="B58" s="117" t="s">
        <v>11</v>
      </c>
      <c r="C58" s="117" t="s">
        <v>25</v>
      </c>
      <c r="D58" s="118">
        <v>42388</v>
      </c>
      <c r="E58" s="119" t="s">
        <v>942</v>
      </c>
      <c r="F58" s="117" t="s">
        <v>12</v>
      </c>
      <c r="G58" s="119" t="s">
        <v>943</v>
      </c>
      <c r="H58" s="119" t="s">
        <v>944</v>
      </c>
      <c r="I58" s="117" t="s">
        <v>34</v>
      </c>
      <c r="J58" s="117" t="s">
        <v>14</v>
      </c>
      <c r="K58" s="119" t="s">
        <v>945</v>
      </c>
      <c r="L58" s="119" t="s">
        <v>851</v>
      </c>
      <c r="M58" s="119" t="s">
        <v>852</v>
      </c>
      <c r="N58" s="118">
        <v>42402</v>
      </c>
      <c r="O58" s="118">
        <v>42402</v>
      </c>
      <c r="P58" s="118">
        <v>42734</v>
      </c>
      <c r="Q58" s="612" t="s">
        <v>946</v>
      </c>
      <c r="R58" s="119" t="s">
        <v>947</v>
      </c>
      <c r="S58" s="117" t="s">
        <v>948</v>
      </c>
      <c r="T58" s="613" t="s">
        <v>949</v>
      </c>
      <c r="U58" s="117" t="s">
        <v>950</v>
      </c>
      <c r="V58" s="175" t="s">
        <v>36</v>
      </c>
      <c r="W58" s="175" t="s">
        <v>951</v>
      </c>
      <c r="X58" s="175" t="str">
        <f t="shared" ca="1" si="2"/>
        <v>VENCIDA</v>
      </c>
      <c r="Y58" s="125"/>
      <c r="Z58" s="125"/>
      <c r="AA58" s="7"/>
      <c r="AB58" s="9"/>
      <c r="AC58" s="9"/>
      <c r="AD58" s="9"/>
      <c r="AE58" s="9"/>
      <c r="AF58" s="9"/>
      <c r="AG58" s="9"/>
      <c r="AH58" s="9"/>
    </row>
    <row r="59" spans="1:34" ht="376.5" customHeight="1" thickBot="1" x14ac:dyDescent="0.3">
      <c r="A59" s="606"/>
      <c r="B59" s="239"/>
      <c r="C59" s="614"/>
      <c r="D59" s="614"/>
      <c r="E59" s="243"/>
      <c r="F59" s="239"/>
      <c r="G59" s="239"/>
      <c r="H59" s="243" t="s">
        <v>937</v>
      </c>
      <c r="I59" s="239" t="s">
        <v>34</v>
      </c>
      <c r="J59" s="239" t="s">
        <v>14</v>
      </c>
      <c r="K59" s="243" t="s">
        <v>938</v>
      </c>
      <c r="L59" s="243" t="s">
        <v>939</v>
      </c>
      <c r="M59" s="243" t="s">
        <v>940</v>
      </c>
      <c r="N59" s="241">
        <v>42433</v>
      </c>
      <c r="O59" s="241">
        <v>42433</v>
      </c>
      <c r="P59" s="241">
        <v>42673</v>
      </c>
      <c r="Q59" s="1333" t="s">
        <v>2249</v>
      </c>
      <c r="R59" s="1215" t="s">
        <v>2241</v>
      </c>
      <c r="S59" s="615" t="s">
        <v>917</v>
      </c>
      <c r="T59" s="1217" t="s">
        <v>2246</v>
      </c>
      <c r="U59" s="1117" t="s">
        <v>2245</v>
      </c>
      <c r="V59" s="244" t="s">
        <v>36</v>
      </c>
      <c r="W59" s="1115" t="s">
        <v>2149</v>
      </c>
      <c r="X59" s="244" t="str">
        <f t="shared" ca="1" si="2"/>
        <v>VENCIDA</v>
      </c>
      <c r="Y59" s="125"/>
      <c r="Z59" s="125"/>
      <c r="AA59" s="7"/>
      <c r="AB59" s="9"/>
      <c r="AC59" s="9"/>
      <c r="AD59" s="9"/>
      <c r="AE59" s="9"/>
      <c r="AF59" s="9"/>
      <c r="AG59" s="9"/>
      <c r="AH59" s="9"/>
    </row>
    <row r="60" spans="1:34" ht="13.5" hidden="1" customHeight="1" x14ac:dyDescent="0.25">
      <c r="A60" s="597"/>
      <c r="B60" s="127"/>
      <c r="C60" s="127"/>
      <c r="D60" s="134"/>
      <c r="E60" s="134"/>
      <c r="F60" s="134"/>
      <c r="G60" s="134"/>
      <c r="H60" s="147"/>
      <c r="I60" s="147"/>
      <c r="J60" s="147"/>
      <c r="K60" s="148"/>
      <c r="L60" s="148"/>
      <c r="M60" s="148"/>
      <c r="N60" s="146"/>
      <c r="O60" s="146"/>
      <c r="P60" s="146"/>
      <c r="Q60" s="148"/>
      <c r="R60" s="148"/>
      <c r="S60" s="146"/>
      <c r="T60" s="148"/>
      <c r="U60" s="147"/>
      <c r="V60" s="140"/>
      <c r="W60" s="147"/>
      <c r="X60" s="141" t="str">
        <f t="shared" ca="1" si="2"/>
        <v/>
      </c>
      <c r="Y60" s="125"/>
      <c r="Z60" s="125"/>
      <c r="AA60" s="7"/>
      <c r="AB60" s="9"/>
      <c r="AC60" s="9"/>
      <c r="AD60" s="9"/>
      <c r="AE60" s="9"/>
      <c r="AF60" s="9"/>
      <c r="AG60" s="9"/>
      <c r="AH60" s="9"/>
    </row>
    <row r="61" spans="1:34" ht="183.75" hidden="1" customHeight="1" x14ac:dyDescent="0.25">
      <c r="A61" s="116">
        <v>8</v>
      </c>
      <c r="B61" s="117" t="s">
        <v>11</v>
      </c>
      <c r="C61" s="117" t="s">
        <v>25</v>
      </c>
      <c r="D61" s="118">
        <v>42388</v>
      </c>
      <c r="E61" s="119" t="s">
        <v>952</v>
      </c>
      <c r="F61" s="117" t="s">
        <v>12</v>
      </c>
      <c r="G61" s="119" t="s">
        <v>953</v>
      </c>
      <c r="H61" s="121" t="s">
        <v>954</v>
      </c>
      <c r="I61" s="121" t="s">
        <v>34</v>
      </c>
      <c r="J61" s="121" t="s">
        <v>21</v>
      </c>
      <c r="K61" s="120" t="s">
        <v>955</v>
      </c>
      <c r="L61" s="120" t="s">
        <v>851</v>
      </c>
      <c r="M61" s="120" t="s">
        <v>841</v>
      </c>
      <c r="N61" s="122">
        <v>42402</v>
      </c>
      <c r="O61" s="122">
        <v>42402</v>
      </c>
      <c r="P61" s="122">
        <v>42459</v>
      </c>
      <c r="Q61" s="120" t="s">
        <v>956</v>
      </c>
      <c r="R61" s="120" t="s">
        <v>957</v>
      </c>
      <c r="S61" s="122">
        <v>42431</v>
      </c>
      <c r="T61" s="120" t="s">
        <v>958</v>
      </c>
      <c r="U61" s="121" t="s">
        <v>959</v>
      </c>
      <c r="V61" s="123" t="s">
        <v>36</v>
      </c>
      <c r="W61" s="121" t="s">
        <v>960</v>
      </c>
      <c r="X61" s="123" t="str">
        <f t="shared" ca="1" si="2"/>
        <v>VENCIDA</v>
      </c>
      <c r="Y61" s="125"/>
      <c r="Z61" s="125"/>
      <c r="AA61" s="7"/>
      <c r="AB61" s="9"/>
      <c r="AC61" s="9"/>
      <c r="AD61" s="9"/>
      <c r="AE61" s="9"/>
      <c r="AF61" s="9"/>
      <c r="AG61" s="9"/>
      <c r="AH61" s="9"/>
    </row>
    <row r="62" spans="1:34" ht="13.5" hidden="1" customHeight="1" x14ac:dyDescent="0.25">
      <c r="A62" s="595"/>
      <c r="B62" s="127"/>
      <c r="C62" s="127"/>
      <c r="D62" s="127"/>
      <c r="E62" s="127"/>
      <c r="F62" s="127"/>
      <c r="G62" s="127"/>
      <c r="H62" s="130"/>
      <c r="I62" s="130"/>
      <c r="J62" s="130"/>
      <c r="K62" s="129"/>
      <c r="L62" s="129"/>
      <c r="M62" s="129"/>
      <c r="N62" s="131"/>
      <c r="O62" s="131"/>
      <c r="P62" s="131"/>
      <c r="Q62" s="129"/>
      <c r="R62" s="129"/>
      <c r="S62" s="131"/>
      <c r="T62" s="129"/>
      <c r="U62" s="130"/>
      <c r="V62" s="132"/>
      <c r="W62" s="130"/>
      <c r="X62" s="132" t="str">
        <f t="shared" ca="1" si="2"/>
        <v/>
      </c>
      <c r="Y62" s="125"/>
      <c r="Z62" s="125"/>
      <c r="AA62" s="7"/>
      <c r="AB62" s="9"/>
      <c r="AC62" s="9"/>
      <c r="AD62" s="9"/>
      <c r="AE62" s="9"/>
      <c r="AF62" s="9"/>
      <c r="AG62" s="9"/>
      <c r="AH62" s="9"/>
    </row>
    <row r="63" spans="1:34" ht="13.5" hidden="1" customHeight="1" x14ac:dyDescent="0.25">
      <c r="A63" s="597"/>
      <c r="B63" s="127"/>
      <c r="C63" s="127"/>
      <c r="D63" s="134"/>
      <c r="E63" s="134"/>
      <c r="F63" s="134"/>
      <c r="G63" s="134"/>
      <c r="H63" s="137"/>
      <c r="I63" s="137"/>
      <c r="J63" s="137"/>
      <c r="K63" s="136"/>
      <c r="L63" s="136"/>
      <c r="M63" s="136"/>
      <c r="N63" s="138"/>
      <c r="O63" s="138"/>
      <c r="P63" s="138"/>
      <c r="Q63" s="136"/>
      <c r="R63" s="136"/>
      <c r="S63" s="138"/>
      <c r="T63" s="136"/>
      <c r="U63" s="137"/>
      <c r="V63" s="139"/>
      <c r="W63" s="137"/>
      <c r="X63" s="141" t="str">
        <f t="shared" ca="1" si="2"/>
        <v/>
      </c>
      <c r="Y63" s="125"/>
      <c r="Z63" s="125"/>
      <c r="AA63" s="7"/>
      <c r="AB63" s="9"/>
      <c r="AC63" s="9"/>
      <c r="AD63" s="9"/>
      <c r="AE63" s="9"/>
      <c r="AF63" s="9"/>
      <c r="AG63" s="9"/>
      <c r="AH63" s="9"/>
    </row>
    <row r="64" spans="1:34" ht="168.75" hidden="1" customHeight="1" x14ac:dyDescent="0.25">
      <c r="A64" s="116">
        <v>9</v>
      </c>
      <c r="B64" s="117" t="s">
        <v>11</v>
      </c>
      <c r="C64" s="117" t="s">
        <v>25</v>
      </c>
      <c r="D64" s="118">
        <v>42388</v>
      </c>
      <c r="E64" s="119" t="s">
        <v>961</v>
      </c>
      <c r="F64" s="117" t="s">
        <v>19</v>
      </c>
      <c r="G64" s="119" t="s">
        <v>962</v>
      </c>
      <c r="H64" s="119" t="s">
        <v>963</v>
      </c>
      <c r="I64" s="117" t="s">
        <v>34</v>
      </c>
      <c r="J64" s="117" t="s">
        <v>21</v>
      </c>
      <c r="K64" s="119" t="s">
        <v>964</v>
      </c>
      <c r="L64" s="119" t="s">
        <v>851</v>
      </c>
      <c r="M64" s="119" t="s">
        <v>841</v>
      </c>
      <c r="N64" s="118">
        <v>42396</v>
      </c>
      <c r="O64" s="118">
        <v>42396</v>
      </c>
      <c r="P64" s="118">
        <v>42735</v>
      </c>
      <c r="Q64" s="612" t="s">
        <v>965</v>
      </c>
      <c r="R64" s="119" t="s">
        <v>966</v>
      </c>
      <c r="S64" s="118" t="s">
        <v>967</v>
      </c>
      <c r="T64" s="613" t="s">
        <v>968</v>
      </c>
      <c r="U64" s="117" t="s">
        <v>969</v>
      </c>
      <c r="V64" s="175" t="s">
        <v>36</v>
      </c>
      <c r="W64" s="175" t="s">
        <v>970</v>
      </c>
      <c r="X64" s="123" t="str">
        <f t="shared" ca="1" si="2"/>
        <v>VENCIDA</v>
      </c>
      <c r="Y64" s="125"/>
      <c r="Z64" s="125"/>
      <c r="AA64" s="7"/>
      <c r="AB64" s="9"/>
      <c r="AC64" s="9"/>
      <c r="AD64" s="9"/>
      <c r="AE64" s="9"/>
      <c r="AF64" s="9"/>
      <c r="AG64" s="9"/>
      <c r="AH64" s="9"/>
    </row>
    <row r="65" spans="1:34" ht="360.75" customHeight="1" thickBot="1" x14ac:dyDescent="0.3">
      <c r="A65" s="606"/>
      <c r="B65" s="239"/>
      <c r="C65" s="239"/>
      <c r="D65" s="241"/>
      <c r="E65" s="243"/>
      <c r="F65" s="239"/>
      <c r="G65" s="239"/>
      <c r="H65" s="243" t="s">
        <v>937</v>
      </c>
      <c r="I65" s="239" t="s">
        <v>34</v>
      </c>
      <c r="J65" s="239" t="s">
        <v>14</v>
      </c>
      <c r="K65" s="243" t="s">
        <v>938</v>
      </c>
      <c r="L65" s="243" t="s">
        <v>939</v>
      </c>
      <c r="M65" s="243" t="s">
        <v>940</v>
      </c>
      <c r="N65" s="241">
        <v>42433</v>
      </c>
      <c r="O65" s="241">
        <v>42433</v>
      </c>
      <c r="P65" s="241">
        <v>42673</v>
      </c>
      <c r="Q65" s="1333" t="s">
        <v>2250</v>
      </c>
      <c r="R65" s="1215" t="s">
        <v>2240</v>
      </c>
      <c r="S65" s="615" t="s">
        <v>917</v>
      </c>
      <c r="T65" s="1217" t="s">
        <v>2247</v>
      </c>
      <c r="U65" s="1117" t="s">
        <v>2245</v>
      </c>
      <c r="V65" s="244" t="s">
        <v>36</v>
      </c>
      <c r="W65" s="1115" t="s">
        <v>2150</v>
      </c>
      <c r="X65" s="132" t="str">
        <f t="shared" ca="1" si="2"/>
        <v>VENCIDA</v>
      </c>
      <c r="Y65" s="125"/>
      <c r="Z65" s="125"/>
      <c r="AA65" s="7"/>
      <c r="AB65" s="9"/>
      <c r="AC65" s="9"/>
      <c r="AD65" s="9"/>
      <c r="AE65" s="9"/>
      <c r="AF65" s="9"/>
      <c r="AG65" s="9"/>
      <c r="AH65" s="9"/>
    </row>
    <row r="66" spans="1:34" ht="13.5" hidden="1" customHeight="1" x14ac:dyDescent="0.25">
      <c r="A66" s="597"/>
      <c r="B66" s="127"/>
      <c r="C66" s="127"/>
      <c r="D66" s="134"/>
      <c r="E66" s="134"/>
      <c r="F66" s="134"/>
      <c r="G66" s="134"/>
      <c r="H66" s="147"/>
      <c r="I66" s="147"/>
      <c r="J66" s="147"/>
      <c r="K66" s="148"/>
      <c r="L66" s="148"/>
      <c r="M66" s="148"/>
      <c r="N66" s="146"/>
      <c r="O66" s="146"/>
      <c r="P66" s="146"/>
      <c r="Q66" s="148"/>
      <c r="R66" s="148"/>
      <c r="S66" s="146"/>
      <c r="T66" s="148"/>
      <c r="U66" s="147"/>
      <c r="V66" s="140"/>
      <c r="W66" s="147"/>
      <c r="X66" s="141" t="str">
        <f t="shared" ca="1" si="2"/>
        <v/>
      </c>
      <c r="Y66" s="125"/>
      <c r="Z66" s="125"/>
      <c r="AA66" s="7"/>
      <c r="AB66" s="9"/>
      <c r="AC66" s="9"/>
      <c r="AD66" s="9"/>
      <c r="AE66" s="9"/>
      <c r="AF66" s="9"/>
      <c r="AG66" s="9"/>
      <c r="AH66" s="9"/>
    </row>
    <row r="67" spans="1:34" ht="291" customHeight="1" thickBot="1" x14ac:dyDescent="0.3">
      <c r="A67" s="598">
        <v>10</v>
      </c>
      <c r="B67" s="121" t="s">
        <v>11</v>
      </c>
      <c r="C67" s="121" t="s">
        <v>25</v>
      </c>
      <c r="D67" s="122">
        <v>42388</v>
      </c>
      <c r="E67" s="120" t="s">
        <v>971</v>
      </c>
      <c r="F67" s="121" t="s">
        <v>12</v>
      </c>
      <c r="G67" s="121" t="s">
        <v>972</v>
      </c>
      <c r="H67" s="120" t="s">
        <v>937</v>
      </c>
      <c r="I67" s="121" t="s">
        <v>34</v>
      </c>
      <c r="J67" s="121" t="s">
        <v>14</v>
      </c>
      <c r="K67" s="120" t="s">
        <v>938</v>
      </c>
      <c r="L67" s="120" t="s">
        <v>939</v>
      </c>
      <c r="M67" s="120" t="s">
        <v>940</v>
      </c>
      <c r="N67" s="122">
        <v>42433</v>
      </c>
      <c r="O67" s="122">
        <v>42433</v>
      </c>
      <c r="P67" s="122">
        <v>42673</v>
      </c>
      <c r="Q67" s="1334" t="s">
        <v>2251</v>
      </c>
      <c r="R67" s="1214" t="s">
        <v>2239</v>
      </c>
      <c r="S67" s="616" t="s">
        <v>917</v>
      </c>
      <c r="T67" s="1216" t="s">
        <v>2248</v>
      </c>
      <c r="U67" s="1117" t="s">
        <v>2245</v>
      </c>
      <c r="V67" s="123" t="s">
        <v>36</v>
      </c>
      <c r="W67" s="120" t="s">
        <v>973</v>
      </c>
      <c r="X67" s="123" t="str">
        <f t="shared" ca="1" si="2"/>
        <v>VENCIDA</v>
      </c>
      <c r="Y67" s="125"/>
      <c r="Z67" s="125"/>
      <c r="AA67" s="7"/>
      <c r="AB67" s="9"/>
      <c r="AC67" s="9"/>
      <c r="AD67" s="9"/>
      <c r="AE67" s="9"/>
      <c r="AF67" s="9"/>
      <c r="AG67" s="9"/>
      <c r="AH67" s="9"/>
    </row>
    <row r="68" spans="1:34" ht="13.5" hidden="1" customHeight="1" x14ac:dyDescent="0.25">
      <c r="A68" s="595"/>
      <c r="B68" s="127"/>
      <c r="C68" s="127"/>
      <c r="D68" s="127"/>
      <c r="E68" s="127"/>
      <c r="F68" s="127"/>
      <c r="G68" s="127"/>
      <c r="H68" s="173"/>
      <c r="I68" s="130"/>
      <c r="J68" s="130"/>
      <c r="K68" s="129"/>
      <c r="L68" s="129"/>
      <c r="M68" s="129"/>
      <c r="N68" s="131"/>
      <c r="O68" s="131"/>
      <c r="P68" s="131"/>
      <c r="Q68" s="129"/>
      <c r="R68" s="129"/>
      <c r="S68" s="131"/>
      <c r="T68" s="269"/>
      <c r="U68" s="130"/>
      <c r="V68" s="132"/>
      <c r="W68" s="130"/>
      <c r="X68" s="132" t="str">
        <f t="shared" ca="1" si="2"/>
        <v/>
      </c>
      <c r="Y68" s="125"/>
      <c r="Z68" s="125"/>
      <c r="AA68" s="7"/>
      <c r="AB68" s="9"/>
      <c r="AC68" s="9"/>
      <c r="AD68" s="9"/>
      <c r="AE68" s="9"/>
      <c r="AF68" s="9"/>
      <c r="AG68" s="9"/>
      <c r="AH68" s="9"/>
    </row>
    <row r="69" spans="1:34" ht="13.5" hidden="1" customHeight="1" x14ac:dyDescent="0.25">
      <c r="A69" s="597"/>
      <c r="B69" s="127"/>
      <c r="C69" s="127"/>
      <c r="D69" s="134"/>
      <c r="E69" s="134"/>
      <c r="F69" s="134"/>
      <c r="G69" s="134"/>
      <c r="H69" s="137"/>
      <c r="I69" s="137"/>
      <c r="J69" s="137"/>
      <c r="K69" s="136"/>
      <c r="L69" s="136"/>
      <c r="M69" s="136"/>
      <c r="N69" s="138"/>
      <c r="O69" s="138"/>
      <c r="P69" s="138"/>
      <c r="Q69" s="136"/>
      <c r="R69" s="136"/>
      <c r="S69" s="138"/>
      <c r="T69" s="136"/>
      <c r="U69" s="137"/>
      <c r="V69" s="139"/>
      <c r="W69" s="137"/>
      <c r="X69" s="141" t="str">
        <f t="shared" ca="1" si="2"/>
        <v/>
      </c>
      <c r="Y69" s="125"/>
      <c r="Z69" s="125"/>
      <c r="AA69" s="7"/>
      <c r="AB69" s="9"/>
      <c r="AC69" s="9"/>
      <c r="AD69" s="9"/>
      <c r="AE69" s="9"/>
      <c r="AF69" s="9"/>
      <c r="AG69" s="9"/>
      <c r="AH69" s="9"/>
    </row>
    <row r="70" spans="1:34" ht="207.75" hidden="1" customHeight="1" x14ac:dyDescent="0.25">
      <c r="A70" s="606">
        <v>11</v>
      </c>
      <c r="B70" s="239" t="s">
        <v>11</v>
      </c>
      <c r="C70" s="239" t="s">
        <v>25</v>
      </c>
      <c r="D70" s="241">
        <v>42388</v>
      </c>
      <c r="E70" s="243" t="s">
        <v>974</v>
      </c>
      <c r="F70" s="239" t="s">
        <v>12</v>
      </c>
      <c r="G70" s="239" t="s">
        <v>975</v>
      </c>
      <c r="H70" s="243" t="s">
        <v>976</v>
      </c>
      <c r="I70" s="239" t="s">
        <v>34</v>
      </c>
      <c r="J70" s="239" t="s">
        <v>14</v>
      </c>
      <c r="K70" s="243" t="s">
        <v>945</v>
      </c>
      <c r="L70" s="243" t="s">
        <v>851</v>
      </c>
      <c r="M70" s="243" t="s">
        <v>852</v>
      </c>
      <c r="N70" s="241">
        <v>42402</v>
      </c>
      <c r="O70" s="241">
        <v>42402</v>
      </c>
      <c r="P70" s="241">
        <v>42734</v>
      </c>
      <c r="Q70" s="617" t="s">
        <v>977</v>
      </c>
      <c r="R70" s="243" t="s">
        <v>978</v>
      </c>
      <c r="S70" s="241" t="s">
        <v>898</v>
      </c>
      <c r="T70" s="607" t="s">
        <v>979</v>
      </c>
      <c r="U70" s="239" t="s">
        <v>950</v>
      </c>
      <c r="V70" s="244" t="s">
        <v>36</v>
      </c>
      <c r="W70" s="607" t="s">
        <v>980</v>
      </c>
      <c r="X70" s="123" t="str">
        <f t="shared" ca="1" si="2"/>
        <v>VENCIDA</v>
      </c>
      <c r="Y70" s="125"/>
      <c r="Z70" s="125"/>
      <c r="AA70" s="7"/>
      <c r="AB70" s="9"/>
      <c r="AC70" s="9"/>
      <c r="AD70" s="9"/>
      <c r="AE70" s="9"/>
      <c r="AF70" s="9"/>
      <c r="AG70" s="9"/>
      <c r="AH70" s="9"/>
    </row>
    <row r="71" spans="1:34" ht="13.5" hidden="1" customHeight="1" x14ac:dyDescent="0.25">
      <c r="A71" s="595"/>
      <c r="B71" s="127"/>
      <c r="C71" s="127"/>
      <c r="D71" s="127"/>
      <c r="E71" s="127"/>
      <c r="F71" s="127"/>
      <c r="G71" s="127"/>
      <c r="H71" s="173"/>
      <c r="I71" s="173"/>
      <c r="J71" s="173"/>
      <c r="K71" s="167"/>
      <c r="L71" s="167"/>
      <c r="M71" s="167"/>
      <c r="N71" s="174"/>
      <c r="O71" s="174"/>
      <c r="P71" s="174"/>
      <c r="Q71" s="167"/>
      <c r="R71" s="167"/>
      <c r="S71" s="174"/>
      <c r="T71" s="167"/>
      <c r="U71" s="173"/>
      <c r="V71" s="141"/>
      <c r="W71" s="173"/>
      <c r="X71" s="132" t="str">
        <f t="shared" ca="1" si="2"/>
        <v/>
      </c>
      <c r="Y71" s="125"/>
      <c r="Z71" s="125"/>
      <c r="AA71" s="7"/>
      <c r="AB71" s="9"/>
      <c r="AC71" s="9"/>
      <c r="AD71" s="9"/>
      <c r="AE71" s="9"/>
      <c r="AF71" s="9"/>
      <c r="AG71" s="9"/>
      <c r="AH71" s="9"/>
    </row>
    <row r="72" spans="1:34" ht="13.5" hidden="1" customHeight="1" x14ac:dyDescent="0.25">
      <c r="A72" s="597"/>
      <c r="B72" s="127"/>
      <c r="C72" s="127"/>
      <c r="D72" s="134"/>
      <c r="E72" s="134"/>
      <c r="F72" s="134"/>
      <c r="G72" s="134"/>
      <c r="H72" s="137"/>
      <c r="I72" s="137"/>
      <c r="J72" s="137"/>
      <c r="K72" s="136"/>
      <c r="L72" s="136"/>
      <c r="M72" s="136"/>
      <c r="N72" s="138"/>
      <c r="O72" s="138"/>
      <c r="P72" s="138"/>
      <c r="Q72" s="136"/>
      <c r="R72" s="136"/>
      <c r="S72" s="138"/>
      <c r="T72" s="136"/>
      <c r="U72" s="137"/>
      <c r="V72" s="139"/>
      <c r="W72" s="137"/>
      <c r="X72" s="141" t="str">
        <f t="shared" ca="1" si="2"/>
        <v/>
      </c>
      <c r="Y72" s="125"/>
      <c r="Z72" s="125"/>
      <c r="AA72" s="7"/>
      <c r="AB72" s="9"/>
      <c r="AC72" s="9"/>
      <c r="AD72" s="9"/>
      <c r="AE72" s="9"/>
      <c r="AF72" s="9"/>
      <c r="AG72" s="9"/>
      <c r="AH72" s="9"/>
    </row>
    <row r="73" spans="1:34" ht="229.5" hidden="1" customHeight="1" x14ac:dyDescent="0.25">
      <c r="A73" s="116">
        <v>12</v>
      </c>
      <c r="B73" s="117" t="s">
        <v>11</v>
      </c>
      <c r="C73" s="117" t="s">
        <v>25</v>
      </c>
      <c r="D73" s="118">
        <v>42388</v>
      </c>
      <c r="E73" s="119" t="s">
        <v>981</v>
      </c>
      <c r="F73" s="117" t="s">
        <v>12</v>
      </c>
      <c r="G73" s="119" t="s">
        <v>982</v>
      </c>
      <c r="H73" s="121" t="s">
        <v>983</v>
      </c>
      <c r="I73" s="121" t="s">
        <v>27</v>
      </c>
      <c r="J73" s="121" t="s">
        <v>14</v>
      </c>
      <c r="K73" s="120" t="s">
        <v>984</v>
      </c>
      <c r="L73" s="120" t="s">
        <v>851</v>
      </c>
      <c r="M73" s="120" t="s">
        <v>841</v>
      </c>
      <c r="N73" s="122">
        <v>42396</v>
      </c>
      <c r="O73" s="122">
        <v>42396</v>
      </c>
      <c r="P73" s="122">
        <v>42459</v>
      </c>
      <c r="Q73" s="618" t="s">
        <v>985</v>
      </c>
      <c r="R73" s="120" t="s">
        <v>986</v>
      </c>
      <c r="S73" s="122" t="s">
        <v>987</v>
      </c>
      <c r="T73" s="619" t="s">
        <v>988</v>
      </c>
      <c r="U73" s="121" t="s">
        <v>989</v>
      </c>
      <c r="V73" s="123" t="s">
        <v>36</v>
      </c>
      <c r="W73" s="121" t="s">
        <v>990</v>
      </c>
      <c r="X73" s="123" t="str">
        <f t="shared" ca="1" si="2"/>
        <v>VENCIDA</v>
      </c>
      <c r="Y73" s="125"/>
      <c r="Z73" s="125"/>
      <c r="AA73" s="7"/>
      <c r="AB73" s="9"/>
      <c r="AC73" s="9"/>
      <c r="AD73" s="9"/>
      <c r="AE73" s="9"/>
      <c r="AF73" s="9"/>
      <c r="AG73" s="9"/>
      <c r="AH73" s="9"/>
    </row>
    <row r="74" spans="1:34" ht="13.5" hidden="1" customHeight="1" x14ac:dyDescent="0.25">
      <c r="A74" s="595"/>
      <c r="B74" s="127"/>
      <c r="C74" s="127"/>
      <c r="D74" s="127"/>
      <c r="E74" s="127"/>
      <c r="F74" s="127"/>
      <c r="G74" s="127"/>
      <c r="H74" s="130"/>
      <c r="I74" s="130"/>
      <c r="J74" s="130"/>
      <c r="K74" s="129"/>
      <c r="L74" s="129"/>
      <c r="M74" s="129"/>
      <c r="N74" s="131"/>
      <c r="O74" s="131"/>
      <c r="P74" s="131"/>
      <c r="Q74" s="129"/>
      <c r="R74" s="129"/>
      <c r="S74" s="131"/>
      <c r="T74" s="129"/>
      <c r="U74" s="130"/>
      <c r="V74" s="132"/>
      <c r="W74" s="130"/>
      <c r="X74" s="132" t="str">
        <f t="shared" ca="1" si="2"/>
        <v/>
      </c>
      <c r="Y74" s="125"/>
      <c r="Z74" s="125"/>
      <c r="AA74" s="7"/>
      <c r="AB74" s="9"/>
      <c r="AC74" s="9"/>
      <c r="AD74" s="9"/>
      <c r="AE74" s="9"/>
      <c r="AF74" s="9"/>
      <c r="AG74" s="9"/>
      <c r="AH74" s="9"/>
    </row>
    <row r="75" spans="1:34" ht="30" hidden="1" customHeight="1" x14ac:dyDescent="0.25">
      <c r="A75" s="597"/>
      <c r="B75" s="127"/>
      <c r="C75" s="127"/>
      <c r="D75" s="134"/>
      <c r="E75" s="134"/>
      <c r="F75" s="134"/>
      <c r="G75" s="134"/>
      <c r="H75" s="137"/>
      <c r="I75" s="137"/>
      <c r="J75" s="137"/>
      <c r="K75" s="136"/>
      <c r="L75" s="136"/>
      <c r="M75" s="136"/>
      <c r="N75" s="138"/>
      <c r="O75" s="138"/>
      <c r="P75" s="138"/>
      <c r="Q75" s="136"/>
      <c r="R75" s="136"/>
      <c r="S75" s="138"/>
      <c r="T75" s="136"/>
      <c r="U75" s="137"/>
      <c r="V75" s="139"/>
      <c r="W75" s="137"/>
      <c r="X75" s="141" t="str">
        <f t="shared" ca="1" si="2"/>
        <v/>
      </c>
      <c r="Y75" s="125"/>
      <c r="Z75" s="125"/>
      <c r="AA75" s="7"/>
      <c r="AB75" s="9"/>
      <c r="AC75" s="9"/>
      <c r="AD75" s="9"/>
      <c r="AE75" s="9"/>
      <c r="AF75" s="9"/>
      <c r="AG75" s="9"/>
      <c r="AH75" s="9"/>
    </row>
    <row r="76" spans="1:34" ht="167.25" hidden="1" customHeight="1" x14ac:dyDescent="0.25">
      <c r="A76" s="116">
        <v>13</v>
      </c>
      <c r="B76" s="117" t="s">
        <v>11</v>
      </c>
      <c r="C76" s="117" t="s">
        <v>25</v>
      </c>
      <c r="D76" s="118">
        <v>42388</v>
      </c>
      <c r="E76" s="119" t="s">
        <v>991</v>
      </c>
      <c r="F76" s="117" t="s">
        <v>19</v>
      </c>
      <c r="G76" s="119" t="s">
        <v>992</v>
      </c>
      <c r="H76" s="121" t="s">
        <v>993</v>
      </c>
      <c r="I76" s="121" t="s">
        <v>34</v>
      </c>
      <c r="J76" s="121" t="s">
        <v>14</v>
      </c>
      <c r="K76" s="120" t="s">
        <v>994</v>
      </c>
      <c r="L76" s="120" t="s">
        <v>995</v>
      </c>
      <c r="M76" s="120" t="s">
        <v>996</v>
      </c>
      <c r="N76" s="122">
        <v>42388</v>
      </c>
      <c r="O76" s="122">
        <v>42388</v>
      </c>
      <c r="P76" s="122">
        <v>42399</v>
      </c>
      <c r="Q76" s="120" t="s">
        <v>997</v>
      </c>
      <c r="R76" s="120" t="s">
        <v>998</v>
      </c>
      <c r="S76" s="122">
        <v>42396</v>
      </c>
      <c r="T76" s="164" t="s">
        <v>999</v>
      </c>
      <c r="U76" s="121" t="s">
        <v>1000</v>
      </c>
      <c r="V76" s="123" t="s">
        <v>36</v>
      </c>
      <c r="W76" s="123" t="s">
        <v>936</v>
      </c>
      <c r="X76" s="123" t="str">
        <f t="shared" ca="1" si="2"/>
        <v>VENCIDA</v>
      </c>
      <c r="Y76" s="125"/>
      <c r="Z76" s="125"/>
      <c r="AA76" s="7"/>
      <c r="AB76" s="9"/>
      <c r="AC76" s="9"/>
      <c r="AD76" s="9"/>
      <c r="AE76" s="9"/>
      <c r="AF76" s="9"/>
      <c r="AG76" s="9"/>
      <c r="AH76" s="9"/>
    </row>
    <row r="77" spans="1:34" ht="13.5" hidden="1" customHeight="1" x14ac:dyDescent="0.25">
      <c r="A77" s="595"/>
      <c r="B77" s="127"/>
      <c r="C77" s="127"/>
      <c r="D77" s="127"/>
      <c r="E77" s="127"/>
      <c r="F77" s="127"/>
      <c r="G77" s="127"/>
      <c r="H77" s="130"/>
      <c r="I77" s="130"/>
      <c r="J77" s="130"/>
      <c r="K77" s="129"/>
      <c r="L77" s="129"/>
      <c r="M77" s="129"/>
      <c r="N77" s="131"/>
      <c r="O77" s="131"/>
      <c r="P77" s="131"/>
      <c r="Q77" s="129"/>
      <c r="R77" s="129"/>
      <c r="S77" s="131"/>
      <c r="T77" s="129"/>
      <c r="U77" s="130"/>
      <c r="V77" s="132"/>
      <c r="W77" s="130"/>
      <c r="X77" s="132" t="str">
        <f t="shared" ca="1" si="2"/>
        <v/>
      </c>
      <c r="Y77" s="125"/>
      <c r="Z77" s="125"/>
      <c r="AA77" s="7"/>
      <c r="AB77" s="9"/>
      <c r="AC77" s="9"/>
      <c r="AD77" s="9"/>
      <c r="AE77" s="9"/>
      <c r="AF77" s="9"/>
      <c r="AG77" s="9"/>
      <c r="AH77" s="9"/>
    </row>
    <row r="78" spans="1:34" ht="7.5" hidden="1" customHeight="1" x14ac:dyDescent="0.25">
      <c r="A78" s="597"/>
      <c r="B78" s="127"/>
      <c r="C78" s="127"/>
      <c r="D78" s="134"/>
      <c r="E78" s="134"/>
      <c r="F78" s="134"/>
      <c r="G78" s="134"/>
      <c r="H78" s="137"/>
      <c r="I78" s="137"/>
      <c r="J78" s="137"/>
      <c r="K78" s="136"/>
      <c r="L78" s="136"/>
      <c r="M78" s="136"/>
      <c r="N78" s="138"/>
      <c r="O78" s="138"/>
      <c r="P78" s="138"/>
      <c r="Q78" s="136"/>
      <c r="R78" s="136"/>
      <c r="S78" s="138"/>
      <c r="T78" s="136"/>
      <c r="U78" s="137"/>
      <c r="V78" s="139"/>
      <c r="W78" s="137"/>
      <c r="X78" s="141" t="str">
        <f t="shared" ca="1" si="2"/>
        <v/>
      </c>
      <c r="Y78" s="125"/>
      <c r="Z78" s="125"/>
      <c r="AA78" s="7"/>
      <c r="AB78" s="9"/>
      <c r="AC78" s="9"/>
      <c r="AD78" s="9"/>
      <c r="AE78" s="9"/>
      <c r="AF78" s="9"/>
      <c r="AG78" s="9"/>
      <c r="AH78" s="9"/>
    </row>
    <row r="79" spans="1:34" ht="210" hidden="1" customHeight="1" x14ac:dyDescent="0.25">
      <c r="A79" s="116">
        <v>14</v>
      </c>
      <c r="B79" s="117" t="s">
        <v>11</v>
      </c>
      <c r="C79" s="117" t="s">
        <v>25</v>
      </c>
      <c r="D79" s="118">
        <v>42388</v>
      </c>
      <c r="E79" s="119" t="s">
        <v>1001</v>
      </c>
      <c r="F79" s="117" t="s">
        <v>19</v>
      </c>
      <c r="G79" s="119" t="s">
        <v>1002</v>
      </c>
      <c r="H79" s="121" t="s">
        <v>1003</v>
      </c>
      <c r="I79" s="121" t="s">
        <v>34</v>
      </c>
      <c r="J79" s="121" t="s">
        <v>21</v>
      </c>
      <c r="K79" s="120" t="s">
        <v>1004</v>
      </c>
      <c r="L79" s="120" t="s">
        <v>851</v>
      </c>
      <c r="M79" s="120" t="s">
        <v>841</v>
      </c>
      <c r="N79" s="122">
        <v>42402</v>
      </c>
      <c r="O79" s="122">
        <v>42402</v>
      </c>
      <c r="P79" s="122">
        <v>42734</v>
      </c>
      <c r="Q79" s="620" t="s">
        <v>1005</v>
      </c>
      <c r="R79" s="120" t="s">
        <v>1006</v>
      </c>
      <c r="S79" s="122">
        <v>42551</v>
      </c>
      <c r="T79" s="496" t="s">
        <v>1007</v>
      </c>
      <c r="U79" s="121" t="s">
        <v>1008</v>
      </c>
      <c r="V79" s="123" t="s">
        <v>42</v>
      </c>
      <c r="W79" s="123" t="s">
        <v>1009</v>
      </c>
      <c r="X79" s="123" t="str">
        <f t="shared" ca="1" si="2"/>
        <v>VENCIDA</v>
      </c>
      <c r="Y79" s="125"/>
      <c r="Z79" s="125"/>
      <c r="AA79" s="7"/>
      <c r="AB79" s="9"/>
      <c r="AC79" s="9"/>
      <c r="AD79" s="9"/>
      <c r="AE79" s="9"/>
      <c r="AF79" s="9"/>
      <c r="AG79" s="9"/>
      <c r="AH79" s="9"/>
    </row>
    <row r="80" spans="1:34" ht="13.5" hidden="1" customHeight="1" x14ac:dyDescent="0.25">
      <c r="A80" s="595"/>
      <c r="B80" s="127"/>
      <c r="C80" s="127"/>
      <c r="D80" s="127"/>
      <c r="E80" s="127"/>
      <c r="F80" s="127"/>
      <c r="G80" s="127"/>
      <c r="H80" s="130"/>
      <c r="I80" s="130"/>
      <c r="J80" s="130"/>
      <c r="K80" s="129"/>
      <c r="L80" s="129"/>
      <c r="M80" s="129"/>
      <c r="N80" s="131"/>
      <c r="O80" s="131"/>
      <c r="P80" s="131"/>
      <c r="Q80" s="129"/>
      <c r="R80" s="129"/>
      <c r="S80" s="131"/>
      <c r="T80" s="129"/>
      <c r="U80" s="130"/>
      <c r="V80" s="132"/>
      <c r="W80" s="130"/>
      <c r="X80" s="132" t="str">
        <f t="shared" ca="1" si="2"/>
        <v/>
      </c>
      <c r="Y80" s="125"/>
      <c r="Z80" s="125"/>
      <c r="AA80" s="7"/>
      <c r="AB80" s="9"/>
      <c r="AC80" s="9"/>
      <c r="AD80" s="9"/>
      <c r="AE80" s="9"/>
      <c r="AF80" s="9"/>
      <c r="AG80" s="9"/>
      <c r="AH80" s="9"/>
    </row>
    <row r="81" spans="1:34" ht="13.5" hidden="1" customHeight="1" x14ac:dyDescent="0.25">
      <c r="A81" s="595"/>
      <c r="B81" s="127"/>
      <c r="C81" s="127"/>
      <c r="D81" s="127"/>
      <c r="E81" s="127"/>
      <c r="F81" s="127"/>
      <c r="G81" s="127"/>
      <c r="H81" s="178"/>
      <c r="I81" s="178"/>
      <c r="J81" s="178"/>
      <c r="K81" s="177"/>
      <c r="L81" s="177"/>
      <c r="M81" s="177"/>
      <c r="N81" s="318"/>
      <c r="O81" s="318"/>
      <c r="P81" s="318"/>
      <c r="Q81" s="177"/>
      <c r="R81" s="177"/>
      <c r="S81" s="318"/>
      <c r="T81" s="177"/>
      <c r="U81" s="178"/>
      <c r="V81" s="176"/>
      <c r="W81" s="178"/>
      <c r="X81" s="141" t="str">
        <f t="shared" ca="1" si="2"/>
        <v/>
      </c>
      <c r="Y81" s="125"/>
      <c r="Z81" s="125"/>
      <c r="AA81" s="7"/>
      <c r="AB81" s="9"/>
      <c r="AC81" s="9"/>
      <c r="AD81" s="9"/>
      <c r="AE81" s="9"/>
      <c r="AF81" s="9"/>
      <c r="AG81" s="9"/>
      <c r="AH81" s="9"/>
    </row>
    <row r="82" spans="1:34" ht="114.75" hidden="1" customHeight="1" x14ac:dyDescent="0.25">
      <c r="A82" s="621">
        <v>15</v>
      </c>
      <c r="B82" s="622" t="s">
        <v>11</v>
      </c>
      <c r="C82" s="622" t="s">
        <v>25</v>
      </c>
      <c r="D82" s="623">
        <v>42388</v>
      </c>
      <c r="E82" s="624" t="s">
        <v>1010</v>
      </c>
      <c r="F82" s="622" t="s">
        <v>19</v>
      </c>
      <c r="G82" s="624" t="s">
        <v>1011</v>
      </c>
      <c r="H82" s="625" t="s">
        <v>1012</v>
      </c>
      <c r="I82" s="625" t="s">
        <v>34</v>
      </c>
      <c r="J82" s="625" t="s">
        <v>14</v>
      </c>
      <c r="K82" s="626" t="s">
        <v>1013</v>
      </c>
      <c r="L82" s="626" t="s">
        <v>851</v>
      </c>
      <c r="M82" s="626" t="s">
        <v>841</v>
      </c>
      <c r="N82" s="627">
        <v>42402</v>
      </c>
      <c r="O82" s="627">
        <v>42402</v>
      </c>
      <c r="P82" s="627">
        <v>42551</v>
      </c>
      <c r="Q82" s="626" t="s">
        <v>1014</v>
      </c>
      <c r="R82" s="626" t="s">
        <v>1015</v>
      </c>
      <c r="S82" s="627">
        <v>42430</v>
      </c>
      <c r="T82" s="626" t="s">
        <v>1016</v>
      </c>
      <c r="U82" s="625" t="s">
        <v>1017</v>
      </c>
      <c r="V82" s="628" t="s">
        <v>36</v>
      </c>
      <c r="W82" s="625" t="s">
        <v>1018</v>
      </c>
      <c r="X82" s="123" t="str">
        <f t="shared" ca="1" si="2"/>
        <v>VENCIDA</v>
      </c>
      <c r="Y82" s="125"/>
      <c r="Z82" s="125"/>
      <c r="AA82" s="7"/>
      <c r="AB82" s="9"/>
      <c r="AC82" s="9"/>
      <c r="AD82" s="9"/>
      <c r="AE82" s="9"/>
      <c r="AF82" s="9"/>
      <c r="AG82" s="9"/>
      <c r="AH82" s="9"/>
    </row>
    <row r="83" spans="1:34" ht="12.75" hidden="1" customHeight="1" x14ac:dyDescent="0.25">
      <c r="A83" s="629"/>
      <c r="B83" s="127"/>
      <c r="C83" s="127"/>
      <c r="D83" s="127"/>
      <c r="E83" s="127"/>
      <c r="F83" s="127"/>
      <c r="G83" s="127"/>
      <c r="H83" s="130"/>
      <c r="I83" s="130"/>
      <c r="J83" s="130"/>
      <c r="K83" s="129"/>
      <c r="L83" s="129"/>
      <c r="M83" s="129"/>
      <c r="N83" s="131"/>
      <c r="O83" s="131"/>
      <c r="P83" s="131"/>
      <c r="Q83" s="129"/>
      <c r="R83" s="129"/>
      <c r="S83" s="131"/>
      <c r="T83" s="129"/>
      <c r="U83" s="130"/>
      <c r="V83" s="132"/>
      <c r="W83" s="130"/>
      <c r="X83" s="132" t="str">
        <f t="shared" ca="1" si="2"/>
        <v/>
      </c>
      <c r="Y83" s="125"/>
      <c r="Z83" s="125"/>
      <c r="AA83" s="7"/>
      <c r="AB83" s="9"/>
      <c r="AC83" s="9"/>
      <c r="AD83" s="9"/>
      <c r="AE83" s="9"/>
      <c r="AF83" s="9"/>
      <c r="AG83" s="9"/>
      <c r="AH83" s="9"/>
    </row>
    <row r="84" spans="1:34" ht="54.75" hidden="1" customHeight="1" x14ac:dyDescent="0.25">
      <c r="A84" s="630"/>
      <c r="B84" s="631"/>
      <c r="C84" s="631"/>
      <c r="D84" s="631"/>
      <c r="E84" s="631"/>
      <c r="F84" s="631"/>
      <c r="G84" s="631"/>
      <c r="H84" s="632"/>
      <c r="I84" s="632"/>
      <c r="J84" s="632"/>
      <c r="K84" s="633"/>
      <c r="L84" s="633"/>
      <c r="M84" s="633"/>
      <c r="N84" s="634"/>
      <c r="O84" s="634"/>
      <c r="P84" s="634"/>
      <c r="Q84" s="633"/>
      <c r="R84" s="633"/>
      <c r="S84" s="634"/>
      <c r="T84" s="633"/>
      <c r="U84" s="632"/>
      <c r="V84" s="635"/>
      <c r="W84" s="632"/>
      <c r="X84" s="141" t="str">
        <f t="shared" ca="1" si="2"/>
        <v/>
      </c>
      <c r="Y84" s="125"/>
      <c r="Z84" s="125"/>
      <c r="AA84" s="7"/>
      <c r="AB84" s="9"/>
      <c r="AC84" s="9"/>
      <c r="AD84" s="9"/>
      <c r="AE84" s="9"/>
      <c r="AF84" s="9"/>
      <c r="AG84" s="9"/>
      <c r="AH84" s="9"/>
    </row>
    <row r="85" spans="1:34" ht="21" hidden="1" customHeight="1" x14ac:dyDescent="0.25">
      <c r="A85" s="621">
        <v>16</v>
      </c>
      <c r="B85" s="622"/>
      <c r="C85" s="622"/>
      <c r="D85" s="622"/>
      <c r="E85" s="624"/>
      <c r="F85" s="622"/>
      <c r="G85" s="624"/>
      <c r="H85" s="625"/>
      <c r="I85" s="625"/>
      <c r="J85" s="625"/>
      <c r="K85" s="626"/>
      <c r="L85" s="626"/>
      <c r="M85" s="626"/>
      <c r="N85" s="627"/>
      <c r="O85" s="627"/>
      <c r="P85" s="627"/>
      <c r="Q85" s="625"/>
      <c r="R85" s="625"/>
      <c r="S85" s="627"/>
      <c r="T85" s="626"/>
      <c r="U85" s="625"/>
      <c r="V85" s="628"/>
      <c r="W85" s="625"/>
      <c r="X85" s="123" t="str">
        <f t="shared" ca="1" si="2"/>
        <v/>
      </c>
      <c r="Y85" s="125"/>
      <c r="Z85" s="125"/>
      <c r="AA85" s="7"/>
      <c r="AB85" s="9"/>
      <c r="AC85" s="9"/>
      <c r="AD85" s="9"/>
      <c r="AE85" s="9"/>
      <c r="AF85" s="9"/>
      <c r="AG85" s="9"/>
      <c r="AH85" s="9"/>
    </row>
    <row r="86" spans="1:34" ht="21" hidden="1" customHeight="1" x14ac:dyDescent="0.25">
      <c r="A86" s="629"/>
      <c r="B86" s="127"/>
      <c r="C86" s="127"/>
      <c r="D86" s="127"/>
      <c r="E86" s="127"/>
      <c r="F86" s="127"/>
      <c r="G86" s="127"/>
      <c r="H86" s="130"/>
      <c r="I86" s="130"/>
      <c r="J86" s="130"/>
      <c r="K86" s="129"/>
      <c r="L86" s="129"/>
      <c r="M86" s="129"/>
      <c r="N86" s="131"/>
      <c r="O86" s="131"/>
      <c r="P86" s="131"/>
      <c r="Q86" s="130"/>
      <c r="R86" s="130"/>
      <c r="S86" s="131"/>
      <c r="T86" s="129"/>
      <c r="U86" s="130"/>
      <c r="V86" s="132"/>
      <c r="W86" s="130"/>
      <c r="X86" s="132" t="str">
        <f t="shared" ca="1" si="2"/>
        <v/>
      </c>
      <c r="Y86" s="125"/>
      <c r="Z86" s="125"/>
      <c r="AA86" s="7"/>
      <c r="AB86" s="9"/>
      <c r="AC86" s="9"/>
      <c r="AD86" s="9"/>
      <c r="AE86" s="9"/>
      <c r="AF86" s="9"/>
      <c r="AG86" s="9"/>
      <c r="AH86" s="9"/>
    </row>
    <row r="87" spans="1:34" ht="38.25" hidden="1" customHeight="1" x14ac:dyDescent="0.25">
      <c r="A87" s="630"/>
      <c r="B87" s="631"/>
      <c r="C87" s="631"/>
      <c r="D87" s="631"/>
      <c r="E87" s="631"/>
      <c r="F87" s="631"/>
      <c r="G87" s="631"/>
      <c r="H87" s="632"/>
      <c r="I87" s="632"/>
      <c r="J87" s="632"/>
      <c r="K87" s="633"/>
      <c r="L87" s="633"/>
      <c r="M87" s="633"/>
      <c r="N87" s="634"/>
      <c r="O87" s="634"/>
      <c r="P87" s="634"/>
      <c r="Q87" s="632"/>
      <c r="R87" s="632"/>
      <c r="S87" s="634"/>
      <c r="T87" s="633"/>
      <c r="U87" s="632"/>
      <c r="V87" s="635"/>
      <c r="W87" s="632"/>
      <c r="X87" s="141" t="str">
        <f t="shared" ca="1" si="2"/>
        <v/>
      </c>
      <c r="Y87" s="125"/>
      <c r="Z87" s="125"/>
      <c r="AA87" s="7"/>
      <c r="AB87" s="9"/>
      <c r="AC87" s="9"/>
      <c r="AD87" s="9"/>
      <c r="AE87" s="9"/>
      <c r="AF87" s="9"/>
      <c r="AG87" s="9"/>
      <c r="AH87" s="9"/>
    </row>
    <row r="88" spans="1:34" ht="12" customHeight="1" x14ac:dyDescent="0.35">
      <c r="A88" s="551"/>
      <c r="B88" s="419"/>
      <c r="C88" s="543"/>
      <c r="D88" s="543"/>
      <c r="E88" s="420"/>
      <c r="F88" s="543"/>
      <c r="G88" s="543"/>
      <c r="H88" s="420"/>
      <c r="I88" s="419"/>
      <c r="J88" s="419"/>
      <c r="K88" s="420"/>
      <c r="L88" s="420"/>
      <c r="M88" s="420"/>
      <c r="N88" s="543"/>
      <c r="O88" s="543"/>
      <c r="P88" s="543"/>
      <c r="Q88" s="543"/>
      <c r="R88" s="543"/>
      <c r="S88" s="636"/>
      <c r="T88" s="420"/>
      <c r="U88" s="543"/>
      <c r="V88" s="543"/>
      <c r="W88" s="420"/>
      <c r="X88" s="543"/>
      <c r="Y88" s="419"/>
      <c r="Z88" s="419"/>
      <c r="AA88" s="7"/>
      <c r="AB88" s="9"/>
      <c r="AC88" s="9"/>
      <c r="AD88" s="9"/>
      <c r="AE88" s="9"/>
      <c r="AF88" s="9"/>
      <c r="AG88" s="9"/>
      <c r="AH88" s="9"/>
    </row>
    <row r="89" spans="1:34" ht="12" customHeight="1" x14ac:dyDescent="0.35">
      <c r="A89" s="551"/>
      <c r="B89" s="419"/>
      <c r="C89" s="543"/>
      <c r="D89" s="543"/>
      <c r="E89" s="420"/>
      <c r="F89" s="543"/>
      <c r="G89" s="543"/>
      <c r="H89" s="420"/>
      <c r="I89" s="419"/>
      <c r="J89" s="419"/>
      <c r="K89" s="420"/>
      <c r="L89" s="420"/>
      <c r="M89" s="420"/>
      <c r="N89" s="543"/>
      <c r="O89" s="543"/>
      <c r="P89" s="543"/>
      <c r="Q89" s="543"/>
      <c r="R89" s="543"/>
      <c r="S89" s="636"/>
      <c r="T89" s="17"/>
      <c r="U89" s="543"/>
      <c r="V89" s="543"/>
      <c r="W89" s="420"/>
      <c r="X89" s="543"/>
      <c r="Y89" s="419"/>
      <c r="Z89" s="419"/>
      <c r="AA89" s="7"/>
      <c r="AB89" s="9"/>
      <c r="AC89" s="9"/>
      <c r="AD89" s="9"/>
      <c r="AE89" s="9"/>
      <c r="AF89" s="9"/>
      <c r="AG89" s="9"/>
      <c r="AH89" s="9"/>
    </row>
    <row r="90" spans="1:34" ht="12" customHeight="1" x14ac:dyDescent="0.35">
      <c r="A90" s="551"/>
      <c r="B90" s="419"/>
      <c r="C90" s="543"/>
      <c r="D90" s="543"/>
      <c r="E90" s="420"/>
      <c r="F90" s="543"/>
      <c r="G90" s="543"/>
      <c r="H90" s="420"/>
      <c r="I90" s="419"/>
      <c r="J90" s="419"/>
      <c r="K90" s="420"/>
      <c r="L90" s="420"/>
      <c r="M90" s="420"/>
      <c r="N90" s="543"/>
      <c r="O90" s="543"/>
      <c r="P90" s="543"/>
      <c r="Q90" s="543"/>
      <c r="R90" s="543"/>
      <c r="S90" s="636"/>
      <c r="T90" s="420"/>
      <c r="U90" s="543"/>
      <c r="V90" s="543"/>
      <c r="W90" s="420"/>
      <c r="X90" s="543"/>
      <c r="Y90" s="419"/>
      <c r="Z90" s="419"/>
      <c r="AA90" s="7"/>
      <c r="AB90" s="9"/>
      <c r="AC90" s="9"/>
      <c r="AD90" s="9"/>
      <c r="AE90" s="9"/>
      <c r="AF90" s="9"/>
      <c r="AG90" s="9"/>
      <c r="AH90" s="9"/>
    </row>
    <row r="91" spans="1:34" ht="12" customHeight="1" x14ac:dyDescent="0.35">
      <c r="A91" s="551"/>
      <c r="B91" s="419"/>
      <c r="C91" s="543"/>
      <c r="D91" s="543"/>
      <c r="E91" s="420"/>
      <c r="F91" s="543"/>
      <c r="G91" s="543"/>
      <c r="H91" s="420"/>
      <c r="I91" s="419"/>
      <c r="J91" s="419"/>
      <c r="K91" s="420"/>
      <c r="L91" s="420"/>
      <c r="M91" s="420"/>
      <c r="N91" s="543"/>
      <c r="O91" s="543"/>
      <c r="P91" s="543"/>
      <c r="Q91" s="543"/>
      <c r="R91" s="543"/>
      <c r="S91" s="636"/>
      <c r="T91" s="420"/>
      <c r="U91" s="543"/>
      <c r="V91" s="543"/>
      <c r="W91" s="420"/>
      <c r="X91" s="543"/>
      <c r="Y91" s="419"/>
      <c r="Z91" s="419"/>
      <c r="AA91" s="7"/>
      <c r="AB91" s="9"/>
      <c r="AC91" s="9"/>
      <c r="AD91" s="9"/>
      <c r="AE91" s="9"/>
      <c r="AF91" s="9"/>
      <c r="AG91" s="9"/>
      <c r="AH91" s="9"/>
    </row>
    <row r="92" spans="1:34" ht="12" customHeight="1" x14ac:dyDescent="0.35">
      <c r="A92" s="551"/>
      <c r="B92" s="419"/>
      <c r="C92" s="543"/>
      <c r="D92" s="543"/>
      <c r="E92" s="420"/>
      <c r="F92" s="543"/>
      <c r="G92" s="543"/>
      <c r="H92" s="420"/>
      <c r="I92" s="419"/>
      <c r="J92" s="419"/>
      <c r="K92" s="420"/>
      <c r="L92" s="420"/>
      <c r="M92" s="420"/>
      <c r="N92" s="543"/>
      <c r="O92" s="543"/>
      <c r="P92" s="543"/>
      <c r="Q92" s="543"/>
      <c r="R92" s="543"/>
      <c r="S92" s="636"/>
      <c r="T92" s="420"/>
      <c r="U92" s="543"/>
      <c r="V92" s="543"/>
      <c r="W92" s="420"/>
      <c r="X92" s="543"/>
      <c r="Y92" s="419"/>
      <c r="Z92" s="419"/>
      <c r="AA92" s="7"/>
      <c r="AB92" s="9"/>
      <c r="AC92" s="9"/>
      <c r="AD92" s="9"/>
      <c r="AE92" s="9"/>
      <c r="AF92" s="9"/>
      <c r="AG92" s="9"/>
      <c r="AH92" s="9"/>
    </row>
    <row r="93" spans="1:34" ht="12" customHeight="1" x14ac:dyDescent="0.35">
      <c r="A93" s="551"/>
      <c r="B93" s="419"/>
      <c r="C93" s="543"/>
      <c r="D93" s="543"/>
      <c r="E93" s="420"/>
      <c r="F93" s="543"/>
      <c r="G93" s="543"/>
      <c r="H93" s="420"/>
      <c r="I93" s="419"/>
      <c r="J93" s="419"/>
      <c r="K93" s="420"/>
      <c r="L93" s="420"/>
      <c r="M93" s="420"/>
      <c r="N93" s="543"/>
      <c r="O93" s="543"/>
      <c r="P93" s="543"/>
      <c r="Q93" s="543"/>
      <c r="R93" s="543"/>
      <c r="S93" s="636"/>
      <c r="T93" s="420"/>
      <c r="U93" s="543"/>
      <c r="V93" s="543"/>
      <c r="W93" s="420"/>
      <c r="X93" s="543"/>
      <c r="Y93" s="419"/>
      <c r="Z93" s="419"/>
      <c r="AA93" s="7"/>
      <c r="AB93" s="9"/>
      <c r="AC93" s="9"/>
      <c r="AD93" s="9"/>
      <c r="AE93" s="9"/>
      <c r="AF93" s="9"/>
      <c r="AG93" s="9"/>
      <c r="AH93" s="9"/>
    </row>
    <row r="94" spans="1:34" ht="12" customHeight="1" x14ac:dyDescent="0.35">
      <c r="A94" s="551"/>
      <c r="B94" s="419"/>
      <c r="C94" s="543"/>
      <c r="D94" s="543"/>
      <c r="E94" s="420"/>
      <c r="F94" s="543"/>
      <c r="G94" s="543"/>
      <c r="H94" s="420"/>
      <c r="I94" s="419"/>
      <c r="J94" s="419"/>
      <c r="K94" s="420"/>
      <c r="L94" s="420"/>
      <c r="M94" s="420"/>
      <c r="N94" s="543"/>
      <c r="O94" s="543"/>
      <c r="P94" s="543"/>
      <c r="Q94" s="543"/>
      <c r="R94" s="543"/>
      <c r="S94" s="636"/>
      <c r="T94" s="420"/>
      <c r="U94" s="543"/>
      <c r="V94" s="543"/>
      <c r="W94" s="420"/>
      <c r="X94" s="543"/>
      <c r="Y94" s="419"/>
      <c r="Z94" s="419"/>
      <c r="AA94" s="7"/>
      <c r="AB94" s="9"/>
      <c r="AC94" s="9"/>
      <c r="AD94" s="9"/>
      <c r="AE94" s="9"/>
      <c r="AF94" s="9"/>
      <c r="AG94" s="9"/>
      <c r="AH94" s="9"/>
    </row>
    <row r="95" spans="1:34" ht="12" customHeight="1" x14ac:dyDescent="0.35">
      <c r="A95" s="551"/>
      <c r="B95" s="419"/>
      <c r="C95" s="543"/>
      <c r="D95" s="543"/>
      <c r="E95" s="420"/>
      <c r="F95" s="543"/>
      <c r="G95" s="543"/>
      <c r="H95" s="420"/>
      <c r="I95" s="419"/>
      <c r="J95" s="419"/>
      <c r="K95" s="420"/>
      <c r="L95" s="420"/>
      <c r="M95" s="420"/>
      <c r="N95" s="543"/>
      <c r="O95" s="543"/>
      <c r="P95" s="543"/>
      <c r="Q95" s="543"/>
      <c r="R95" s="543"/>
      <c r="S95" s="636"/>
      <c r="T95" s="420"/>
      <c r="U95" s="543"/>
      <c r="V95" s="543"/>
      <c r="W95" s="420"/>
      <c r="X95" s="543"/>
      <c r="Y95" s="419"/>
      <c r="Z95" s="419"/>
      <c r="AA95" s="7"/>
      <c r="AB95" s="9"/>
      <c r="AC95" s="9"/>
      <c r="AD95" s="9"/>
      <c r="AE95" s="9"/>
      <c r="AF95" s="9"/>
      <c r="AG95" s="9"/>
      <c r="AH95" s="9"/>
    </row>
    <row r="96" spans="1:34" ht="12" customHeight="1" x14ac:dyDescent="0.35">
      <c r="A96" s="551"/>
      <c r="B96" s="419"/>
      <c r="C96" s="543"/>
      <c r="D96" s="543"/>
      <c r="E96" s="420"/>
      <c r="F96" s="543"/>
      <c r="G96" s="543"/>
      <c r="H96" s="420"/>
      <c r="I96" s="419"/>
      <c r="J96" s="419"/>
      <c r="K96" s="420"/>
      <c r="L96" s="420"/>
      <c r="M96" s="420"/>
      <c r="N96" s="543"/>
      <c r="O96" s="543"/>
      <c r="P96" s="543"/>
      <c r="Q96" s="543"/>
      <c r="R96" s="543"/>
      <c r="S96" s="636"/>
      <c r="T96" s="420"/>
      <c r="U96" s="543"/>
      <c r="V96" s="543"/>
      <c r="W96" s="420"/>
      <c r="X96" s="543"/>
      <c r="Y96" s="419"/>
      <c r="Z96" s="419"/>
      <c r="AA96" s="7"/>
      <c r="AB96" s="9"/>
      <c r="AC96" s="9"/>
      <c r="AD96" s="9"/>
      <c r="AE96" s="9"/>
      <c r="AF96" s="9"/>
      <c r="AG96" s="9"/>
      <c r="AH96" s="9"/>
    </row>
    <row r="97" spans="1:34" ht="12" customHeight="1" x14ac:dyDescent="0.35">
      <c r="A97" s="551"/>
      <c r="B97" s="419"/>
      <c r="C97" s="543"/>
      <c r="D97" s="543"/>
      <c r="E97" s="420"/>
      <c r="F97" s="543"/>
      <c r="G97" s="543"/>
      <c r="H97" s="420"/>
      <c r="I97" s="419"/>
      <c r="J97" s="419"/>
      <c r="K97" s="420"/>
      <c r="L97" s="420"/>
      <c r="M97" s="420"/>
      <c r="N97" s="543"/>
      <c r="O97" s="543"/>
      <c r="P97" s="543"/>
      <c r="Q97" s="543"/>
      <c r="R97" s="543"/>
      <c r="S97" s="636"/>
      <c r="T97" s="420"/>
      <c r="U97" s="543"/>
      <c r="V97" s="543"/>
      <c r="W97" s="420"/>
      <c r="X97" s="543"/>
      <c r="Y97" s="419"/>
      <c r="Z97" s="419"/>
      <c r="AA97" s="7"/>
      <c r="AB97" s="9"/>
      <c r="AC97" s="9"/>
      <c r="AD97" s="9"/>
      <c r="AE97" s="9"/>
      <c r="AF97" s="9"/>
      <c r="AG97" s="9"/>
      <c r="AH97" s="9"/>
    </row>
    <row r="98" spans="1:34" ht="12" customHeight="1" x14ac:dyDescent="0.35">
      <c r="A98" s="551"/>
      <c r="B98" s="419"/>
      <c r="C98" s="543"/>
      <c r="D98" s="543"/>
      <c r="E98" s="420"/>
      <c r="F98" s="543"/>
      <c r="G98" s="543"/>
      <c r="H98" s="420"/>
      <c r="I98" s="419"/>
      <c r="J98" s="419"/>
      <c r="K98" s="420"/>
      <c r="L98" s="420"/>
      <c r="M98" s="420"/>
      <c r="N98" s="543"/>
      <c r="O98" s="543"/>
      <c r="P98" s="543"/>
      <c r="Q98" s="543"/>
      <c r="R98" s="543"/>
      <c r="S98" s="636"/>
      <c r="T98" s="420"/>
      <c r="U98" s="543"/>
      <c r="V98" s="543"/>
      <c r="W98" s="420"/>
      <c r="X98" s="543"/>
      <c r="Y98" s="419"/>
      <c r="Z98" s="419"/>
      <c r="AA98" s="7"/>
      <c r="AB98" s="9"/>
      <c r="AC98" s="9"/>
      <c r="AD98" s="9"/>
      <c r="AE98" s="9"/>
      <c r="AF98" s="9"/>
      <c r="AG98" s="9"/>
      <c r="AH98" s="9"/>
    </row>
    <row r="99" spans="1:34" ht="12" customHeight="1" x14ac:dyDescent="0.35">
      <c r="A99" s="551"/>
      <c r="B99" s="419"/>
      <c r="C99" s="543"/>
      <c r="D99" s="543"/>
      <c r="E99" s="420"/>
      <c r="F99" s="543"/>
      <c r="G99" s="543"/>
      <c r="H99" s="420"/>
      <c r="I99" s="419"/>
      <c r="J99" s="419"/>
      <c r="K99" s="420"/>
      <c r="L99" s="420"/>
      <c r="M99" s="420"/>
      <c r="N99" s="543"/>
      <c r="O99" s="543"/>
      <c r="P99" s="543"/>
      <c r="Q99" s="543"/>
      <c r="R99" s="543"/>
      <c r="S99" s="636"/>
      <c r="T99" s="420"/>
      <c r="U99" s="543"/>
      <c r="V99" s="543"/>
      <c r="W99" s="420"/>
      <c r="X99" s="543"/>
      <c r="Y99" s="419"/>
      <c r="Z99" s="419"/>
      <c r="AA99" s="7"/>
      <c r="AB99" s="9"/>
      <c r="AC99" s="9"/>
      <c r="AD99" s="9"/>
      <c r="AE99" s="9"/>
      <c r="AF99" s="9"/>
      <c r="AG99" s="9"/>
      <c r="AH99" s="9"/>
    </row>
    <row r="100" spans="1:34" ht="12" customHeight="1" x14ac:dyDescent="0.35">
      <c r="A100" s="551"/>
      <c r="B100" s="419"/>
      <c r="C100" s="543"/>
      <c r="D100" s="543"/>
      <c r="E100" s="420"/>
      <c r="F100" s="543"/>
      <c r="G100" s="543"/>
      <c r="H100" s="420"/>
      <c r="I100" s="419"/>
      <c r="J100" s="419"/>
      <c r="K100" s="420"/>
      <c r="L100" s="420"/>
      <c r="M100" s="420"/>
      <c r="N100" s="543"/>
      <c r="O100" s="543"/>
      <c r="P100" s="543"/>
      <c r="Q100" s="543"/>
      <c r="R100" s="543"/>
      <c r="S100" s="636"/>
      <c r="T100" s="420"/>
      <c r="U100" s="543"/>
      <c r="V100" s="543"/>
      <c r="W100" s="420"/>
      <c r="X100" s="543"/>
      <c r="Y100" s="419"/>
      <c r="Z100" s="419"/>
      <c r="AA100" s="7"/>
      <c r="AB100" s="9"/>
      <c r="AC100" s="9"/>
      <c r="AD100" s="9"/>
      <c r="AE100" s="9"/>
      <c r="AF100" s="9"/>
      <c r="AG100" s="9"/>
      <c r="AH100" s="9"/>
    </row>
    <row r="101" spans="1:34" ht="12" customHeight="1" x14ac:dyDescent="0.35">
      <c r="A101" s="551"/>
      <c r="B101" s="419"/>
      <c r="C101" s="543"/>
      <c r="D101" s="543"/>
      <c r="E101" s="420"/>
      <c r="F101" s="543"/>
      <c r="G101" s="543"/>
      <c r="H101" s="420"/>
      <c r="I101" s="419"/>
      <c r="J101" s="419"/>
      <c r="K101" s="420"/>
      <c r="L101" s="420"/>
      <c r="M101" s="420"/>
      <c r="N101" s="543"/>
      <c r="O101" s="543"/>
      <c r="P101" s="543"/>
      <c r="Q101" s="543"/>
      <c r="R101" s="543"/>
      <c r="S101" s="636"/>
      <c r="T101" s="420"/>
      <c r="U101" s="543"/>
      <c r="V101" s="543"/>
      <c r="W101" s="420"/>
      <c r="X101" s="543"/>
      <c r="Y101" s="419"/>
      <c r="Z101" s="419"/>
      <c r="AA101" s="7"/>
      <c r="AB101" s="9"/>
      <c r="AC101" s="9"/>
      <c r="AD101" s="9"/>
      <c r="AE101" s="9"/>
      <c r="AF101" s="9"/>
      <c r="AG101" s="9"/>
      <c r="AH101" s="9"/>
    </row>
    <row r="102" spans="1:34" ht="12" customHeight="1" x14ac:dyDescent="0.35">
      <c r="A102" s="551"/>
      <c r="B102" s="419"/>
      <c r="C102" s="543"/>
      <c r="D102" s="543"/>
      <c r="E102" s="420"/>
      <c r="F102" s="543"/>
      <c r="G102" s="543"/>
      <c r="H102" s="420"/>
      <c r="I102" s="419"/>
      <c r="J102" s="419"/>
      <c r="K102" s="420"/>
      <c r="L102" s="420"/>
      <c r="M102" s="420"/>
      <c r="N102" s="543"/>
      <c r="O102" s="543"/>
      <c r="P102" s="543"/>
      <c r="Q102" s="543"/>
      <c r="R102" s="543"/>
      <c r="S102" s="636"/>
      <c r="T102" s="420"/>
      <c r="U102" s="543"/>
      <c r="V102" s="543"/>
      <c r="W102" s="420"/>
      <c r="X102" s="543"/>
      <c r="Y102" s="419"/>
      <c r="Z102" s="419"/>
      <c r="AA102" s="7"/>
      <c r="AB102" s="9"/>
      <c r="AC102" s="9"/>
      <c r="AD102" s="9"/>
      <c r="AE102" s="9"/>
      <c r="AF102" s="9"/>
      <c r="AG102" s="9"/>
      <c r="AH102" s="9"/>
    </row>
    <row r="103" spans="1:34" ht="12" customHeight="1" x14ac:dyDescent="0.35">
      <c r="A103" s="551"/>
      <c r="B103" s="419"/>
      <c r="C103" s="543"/>
      <c r="D103" s="543"/>
      <c r="E103" s="420"/>
      <c r="F103" s="543"/>
      <c r="G103" s="543"/>
      <c r="H103" s="420"/>
      <c r="I103" s="419"/>
      <c r="J103" s="419"/>
      <c r="K103" s="420"/>
      <c r="L103" s="420"/>
      <c r="M103" s="420"/>
      <c r="N103" s="543"/>
      <c r="O103" s="543"/>
      <c r="P103" s="543"/>
      <c r="Q103" s="543"/>
      <c r="R103" s="543"/>
      <c r="S103" s="636"/>
      <c r="T103" s="420"/>
      <c r="U103" s="543"/>
      <c r="V103" s="543"/>
      <c r="W103" s="420"/>
      <c r="X103" s="543"/>
      <c r="Y103" s="419"/>
      <c r="Z103" s="419"/>
      <c r="AA103" s="7"/>
      <c r="AB103" s="9"/>
      <c r="AC103" s="9"/>
      <c r="AD103" s="9"/>
      <c r="AE103" s="9"/>
      <c r="AF103" s="9"/>
      <c r="AG103" s="9"/>
      <c r="AH103" s="9"/>
    </row>
    <row r="104" spans="1:34" ht="12" customHeight="1" x14ac:dyDescent="0.35">
      <c r="A104" s="551"/>
      <c r="B104" s="419"/>
      <c r="C104" s="543"/>
      <c r="D104" s="543"/>
      <c r="E104" s="420"/>
      <c r="F104" s="543"/>
      <c r="G104" s="543"/>
      <c r="H104" s="420"/>
      <c r="I104" s="419"/>
      <c r="J104" s="419"/>
      <c r="K104" s="420"/>
      <c r="L104" s="420"/>
      <c r="M104" s="420"/>
      <c r="N104" s="543"/>
      <c r="O104" s="543"/>
      <c r="P104" s="543"/>
      <c r="Q104" s="421"/>
      <c r="R104" s="421"/>
      <c r="S104" s="636"/>
      <c r="T104" s="420"/>
      <c r="U104" s="543"/>
      <c r="V104" s="543"/>
      <c r="W104" s="420"/>
      <c r="X104" s="543"/>
      <c r="Y104" s="419"/>
      <c r="Z104" s="419"/>
      <c r="AA104" s="7"/>
      <c r="AB104" s="9"/>
      <c r="AC104" s="9"/>
      <c r="AD104" s="9"/>
      <c r="AE104" s="9"/>
      <c r="AF104" s="9"/>
      <c r="AG104" s="9"/>
      <c r="AH104" s="9"/>
    </row>
    <row r="105" spans="1:34" ht="12" customHeight="1" x14ac:dyDescent="0.35">
      <c r="A105" s="551"/>
      <c r="B105" s="419"/>
      <c r="C105" s="543"/>
      <c r="D105" s="543"/>
      <c r="E105" s="420"/>
      <c r="F105" s="543"/>
      <c r="G105" s="543"/>
      <c r="H105" s="420"/>
      <c r="I105" s="419"/>
      <c r="J105" s="419"/>
      <c r="K105" s="420"/>
      <c r="L105" s="420"/>
      <c r="M105" s="420"/>
      <c r="N105" s="543"/>
      <c r="O105" s="543"/>
      <c r="P105" s="543"/>
      <c r="Q105" s="421"/>
      <c r="R105" s="421"/>
      <c r="S105" s="636"/>
      <c r="T105" s="637"/>
      <c r="U105" s="609"/>
      <c r="V105" s="543"/>
      <c r="W105" s="420"/>
      <c r="X105" s="543"/>
      <c r="Y105" s="419"/>
      <c r="Z105" s="419"/>
      <c r="AA105" s="7"/>
      <c r="AB105" s="9"/>
      <c r="AC105" s="9"/>
      <c r="AD105" s="9"/>
      <c r="AE105" s="9"/>
      <c r="AF105" s="9"/>
      <c r="AG105" s="9"/>
      <c r="AH105" s="9"/>
    </row>
    <row r="106" spans="1:34" ht="12" customHeight="1" x14ac:dyDescent="0.35">
      <c r="A106" s="551"/>
      <c r="B106" s="419"/>
      <c r="C106" s="543"/>
      <c r="D106" s="543"/>
      <c r="E106" s="420"/>
      <c r="F106" s="543"/>
      <c r="G106" s="543"/>
      <c r="H106" s="420"/>
      <c r="I106" s="419"/>
      <c r="J106" s="419"/>
      <c r="K106" s="419"/>
      <c r="L106" s="419"/>
      <c r="M106" s="419"/>
      <c r="N106" s="543"/>
      <c r="O106" s="543"/>
      <c r="P106" s="543"/>
      <c r="Q106" s="421"/>
      <c r="R106" s="421"/>
      <c r="S106" s="636"/>
      <c r="T106" s="637"/>
      <c r="U106" s="609"/>
      <c r="V106" s="543"/>
      <c r="W106" s="420"/>
      <c r="X106" s="543"/>
      <c r="Y106" s="419"/>
      <c r="Z106" s="419"/>
      <c r="AA106" s="7"/>
      <c r="AB106" s="9"/>
      <c r="AC106" s="9"/>
      <c r="AD106" s="9"/>
      <c r="AE106" s="9"/>
      <c r="AF106" s="9"/>
      <c r="AG106" s="9"/>
      <c r="AH106" s="9"/>
    </row>
    <row r="107" spans="1:34" ht="12" customHeight="1" x14ac:dyDescent="0.35">
      <c r="A107" s="551"/>
      <c r="B107" s="419"/>
      <c r="C107" s="543"/>
      <c r="D107" s="543"/>
      <c r="E107" s="420"/>
      <c r="F107" s="543"/>
      <c r="G107" s="543"/>
      <c r="H107" s="420"/>
      <c r="I107" s="419"/>
      <c r="J107" s="419"/>
      <c r="K107" s="419"/>
      <c r="L107" s="419"/>
      <c r="M107" s="419"/>
      <c r="N107" s="419"/>
      <c r="O107" s="419"/>
      <c r="P107" s="419"/>
      <c r="Q107" s="421"/>
      <c r="R107" s="421"/>
      <c r="S107" s="636"/>
      <c r="T107" s="637"/>
      <c r="U107" s="609"/>
      <c r="V107" s="543"/>
      <c r="W107" s="420"/>
      <c r="X107" s="543"/>
      <c r="Y107" s="419"/>
      <c r="Z107" s="419"/>
      <c r="AA107" s="7"/>
      <c r="AB107" s="9"/>
      <c r="AC107" s="9"/>
      <c r="AD107" s="9"/>
      <c r="AE107" s="9"/>
      <c r="AF107" s="9"/>
      <c r="AG107" s="9"/>
      <c r="AH107" s="9"/>
    </row>
    <row r="108" spans="1:34" ht="12" customHeight="1" x14ac:dyDescent="0.35">
      <c r="A108" s="551"/>
      <c r="B108" s="419"/>
      <c r="C108" s="543"/>
      <c r="D108" s="543"/>
      <c r="E108" s="420"/>
      <c r="F108" s="543"/>
      <c r="G108" s="543"/>
      <c r="H108" s="420"/>
      <c r="I108" s="419"/>
      <c r="J108" s="419"/>
      <c r="K108" s="419"/>
      <c r="L108" s="419"/>
      <c r="M108" s="419"/>
      <c r="N108" s="419"/>
      <c r="O108" s="419"/>
      <c r="P108" s="419"/>
      <c r="Q108" s="421"/>
      <c r="R108" s="421"/>
      <c r="S108" s="636"/>
      <c r="T108" s="637"/>
      <c r="U108" s="609"/>
      <c r="V108" s="543"/>
      <c r="W108" s="420"/>
      <c r="X108" s="543"/>
      <c r="Y108" s="419"/>
      <c r="Z108" s="419"/>
      <c r="AA108" s="7"/>
      <c r="AB108" s="9"/>
      <c r="AC108" s="9"/>
      <c r="AD108" s="9"/>
      <c r="AE108" s="9"/>
      <c r="AF108" s="9"/>
      <c r="AG108" s="9"/>
      <c r="AH108" s="9"/>
    </row>
    <row r="109" spans="1:34" ht="12" customHeight="1" x14ac:dyDescent="0.35">
      <c r="A109" s="551"/>
      <c r="B109" s="419"/>
      <c r="C109" s="543"/>
      <c r="D109" s="543"/>
      <c r="E109" s="420"/>
      <c r="F109" s="543"/>
      <c r="G109" s="543"/>
      <c r="H109" s="420"/>
      <c r="I109" s="419"/>
      <c r="J109" s="419"/>
      <c r="K109" s="419"/>
      <c r="L109" s="419"/>
      <c r="M109" s="419"/>
      <c r="N109" s="419"/>
      <c r="O109" s="419"/>
      <c r="P109" s="419"/>
      <c r="Q109" s="421"/>
      <c r="R109" s="421"/>
      <c r="S109" s="636"/>
      <c r="T109" s="637"/>
      <c r="U109" s="609"/>
      <c r="V109" s="419"/>
      <c r="W109" s="637"/>
      <c r="X109" s="419"/>
      <c r="Y109" s="419"/>
      <c r="Z109" s="419"/>
      <c r="AA109" s="7"/>
      <c r="AB109" s="9"/>
      <c r="AC109" s="9"/>
      <c r="AD109" s="9"/>
      <c r="AE109" s="9"/>
      <c r="AF109" s="9"/>
      <c r="AG109" s="9"/>
      <c r="AH109" s="9"/>
    </row>
    <row r="110" spans="1:34" ht="12" customHeight="1" x14ac:dyDescent="0.35">
      <c r="A110" s="551"/>
      <c r="B110" s="419"/>
      <c r="C110" s="543"/>
      <c r="D110" s="543"/>
      <c r="E110" s="420"/>
      <c r="F110" s="543"/>
      <c r="G110" s="543"/>
      <c r="H110" s="420"/>
      <c r="I110" s="419"/>
      <c r="J110" s="419"/>
      <c r="K110" s="419"/>
      <c r="L110" s="419"/>
      <c r="M110" s="419"/>
      <c r="N110" s="419"/>
      <c r="O110" s="419"/>
      <c r="P110" s="419"/>
      <c r="Q110" s="421"/>
      <c r="R110" s="421"/>
      <c r="S110" s="638"/>
      <c r="T110" s="637"/>
      <c r="U110" s="609"/>
      <c r="V110" s="419"/>
      <c r="W110" s="637"/>
      <c r="X110" s="419"/>
      <c r="Y110" s="419"/>
      <c r="Z110" s="419"/>
      <c r="AA110" s="7"/>
      <c r="AB110" s="9"/>
      <c r="AC110" s="9"/>
      <c r="AD110" s="9"/>
      <c r="AE110" s="9"/>
      <c r="AF110" s="9"/>
      <c r="AG110" s="9"/>
      <c r="AH110" s="9"/>
    </row>
    <row r="111" spans="1:34" ht="12" customHeight="1" x14ac:dyDescent="0.35">
      <c r="A111" s="551"/>
      <c r="B111" s="419"/>
      <c r="C111" s="543"/>
      <c r="D111" s="543"/>
      <c r="E111" s="420"/>
      <c r="F111" s="543"/>
      <c r="G111" s="543"/>
      <c r="H111" s="420"/>
      <c r="I111" s="419"/>
      <c r="J111" s="419"/>
      <c r="K111" s="419"/>
      <c r="L111" s="419"/>
      <c r="M111" s="419"/>
      <c r="N111" s="419"/>
      <c r="O111" s="419"/>
      <c r="P111" s="419"/>
      <c r="Q111" s="421"/>
      <c r="R111" s="421"/>
      <c r="S111" s="638"/>
      <c r="T111" s="637"/>
      <c r="U111" s="609"/>
      <c r="V111" s="419"/>
      <c r="W111" s="637"/>
      <c r="X111" s="419"/>
      <c r="Y111" s="419"/>
      <c r="Z111" s="419"/>
      <c r="AA111" s="7"/>
      <c r="AB111" s="9"/>
      <c r="AC111" s="9"/>
      <c r="AD111" s="9"/>
      <c r="AE111" s="9"/>
      <c r="AF111" s="9"/>
      <c r="AG111" s="9"/>
      <c r="AH111" s="9"/>
    </row>
    <row r="112" spans="1:34" ht="12" customHeight="1" x14ac:dyDescent="0.35">
      <c r="A112" s="551"/>
      <c r="B112" s="419"/>
      <c r="C112" s="543"/>
      <c r="D112" s="543"/>
      <c r="E112" s="420"/>
      <c r="F112" s="543"/>
      <c r="G112" s="543"/>
      <c r="H112" s="420"/>
      <c r="I112" s="419"/>
      <c r="J112" s="419"/>
      <c r="K112" s="419"/>
      <c r="L112" s="419"/>
      <c r="M112" s="419"/>
      <c r="N112" s="419"/>
      <c r="O112" s="419"/>
      <c r="P112" s="419"/>
      <c r="Q112" s="421"/>
      <c r="R112" s="421"/>
      <c r="S112" s="638"/>
      <c r="T112" s="637"/>
      <c r="U112" s="609"/>
      <c r="V112" s="419"/>
      <c r="W112" s="637"/>
      <c r="X112" s="419"/>
      <c r="Y112" s="419"/>
      <c r="Z112" s="419"/>
      <c r="AA112" s="7"/>
      <c r="AB112" s="9"/>
      <c r="AC112" s="9"/>
      <c r="AD112" s="9"/>
      <c r="AE112" s="9"/>
      <c r="AF112" s="9"/>
      <c r="AG112" s="9"/>
      <c r="AH112" s="9"/>
    </row>
    <row r="113" spans="1:34" ht="12" customHeight="1" x14ac:dyDescent="0.35">
      <c r="A113" s="551"/>
      <c r="B113" s="419"/>
      <c r="C113" s="543"/>
      <c r="D113" s="543"/>
      <c r="E113" s="420"/>
      <c r="F113" s="543"/>
      <c r="G113" s="543"/>
      <c r="H113" s="420"/>
      <c r="I113" s="419"/>
      <c r="J113" s="419"/>
      <c r="K113" s="419"/>
      <c r="L113" s="419"/>
      <c r="M113" s="419"/>
      <c r="N113" s="419"/>
      <c r="O113" s="419"/>
      <c r="P113" s="419"/>
      <c r="Q113" s="421"/>
      <c r="R113" s="421"/>
      <c r="S113" s="638"/>
      <c r="T113" s="637"/>
      <c r="U113" s="609"/>
      <c r="V113" s="419"/>
      <c r="W113" s="637"/>
      <c r="X113" s="419"/>
      <c r="Y113" s="419"/>
      <c r="Z113" s="419"/>
      <c r="AA113" s="7"/>
      <c r="AB113" s="9"/>
      <c r="AC113" s="9"/>
      <c r="AD113" s="9"/>
      <c r="AE113" s="9"/>
      <c r="AF113" s="9"/>
      <c r="AG113" s="9"/>
      <c r="AH113" s="9"/>
    </row>
    <row r="114" spans="1:34" ht="12" customHeight="1" x14ac:dyDescent="0.35">
      <c r="A114" s="551"/>
      <c r="B114" s="419"/>
      <c r="C114" s="543"/>
      <c r="D114" s="543"/>
      <c r="E114" s="420"/>
      <c r="F114" s="543"/>
      <c r="G114" s="543"/>
      <c r="H114" s="420"/>
      <c r="I114" s="419"/>
      <c r="J114" s="419"/>
      <c r="K114" s="419"/>
      <c r="L114" s="419"/>
      <c r="M114" s="419"/>
      <c r="N114" s="419"/>
      <c r="O114" s="419"/>
      <c r="P114" s="419"/>
      <c r="Q114" s="421"/>
      <c r="R114" s="421"/>
      <c r="S114" s="638"/>
      <c r="T114" s="637"/>
      <c r="U114" s="609"/>
      <c r="V114" s="419"/>
      <c r="W114" s="637"/>
      <c r="X114" s="419"/>
      <c r="Y114" s="419"/>
      <c r="Z114" s="419"/>
      <c r="AA114" s="7"/>
      <c r="AB114" s="9"/>
      <c r="AC114" s="9"/>
      <c r="AD114" s="9"/>
      <c r="AE114" s="9"/>
      <c r="AF114" s="9"/>
      <c r="AG114" s="9"/>
      <c r="AH114" s="9"/>
    </row>
    <row r="115" spans="1:34" ht="12" customHeight="1" x14ac:dyDescent="0.35">
      <c r="A115" s="551"/>
      <c r="B115" s="419"/>
      <c r="C115" s="543"/>
      <c r="D115" s="543"/>
      <c r="E115" s="420"/>
      <c r="F115" s="543"/>
      <c r="G115" s="543"/>
      <c r="H115" s="420"/>
      <c r="I115" s="419"/>
      <c r="J115" s="419"/>
      <c r="K115" s="419"/>
      <c r="L115" s="419"/>
      <c r="M115" s="419"/>
      <c r="N115" s="419"/>
      <c r="O115" s="419"/>
      <c r="P115" s="419"/>
      <c r="Q115" s="421"/>
      <c r="R115" s="421"/>
      <c r="S115" s="638"/>
      <c r="T115" s="637"/>
      <c r="U115" s="609"/>
      <c r="V115" s="419"/>
      <c r="W115" s="637"/>
      <c r="X115" s="419"/>
      <c r="Y115" s="419"/>
      <c r="Z115" s="419"/>
      <c r="AA115" s="7"/>
      <c r="AB115" s="9"/>
      <c r="AC115" s="9"/>
      <c r="AD115" s="9"/>
      <c r="AE115" s="9"/>
      <c r="AF115" s="9"/>
      <c r="AG115" s="9"/>
      <c r="AH115" s="9"/>
    </row>
    <row r="116" spans="1:34" ht="12" customHeight="1" x14ac:dyDescent="0.35">
      <c r="A116" s="551"/>
      <c r="B116" s="419"/>
      <c r="C116" s="543"/>
      <c r="D116" s="543"/>
      <c r="E116" s="420"/>
      <c r="F116" s="543"/>
      <c r="G116" s="543"/>
      <c r="H116" s="420"/>
      <c r="I116" s="419"/>
      <c r="J116" s="419"/>
      <c r="K116" s="419"/>
      <c r="L116" s="419"/>
      <c r="M116" s="419"/>
      <c r="N116" s="419"/>
      <c r="O116" s="419"/>
      <c r="P116" s="419"/>
      <c r="Q116" s="421"/>
      <c r="R116" s="421"/>
      <c r="S116" s="638"/>
      <c r="T116" s="637"/>
      <c r="U116" s="609"/>
      <c r="V116" s="419"/>
      <c r="W116" s="637"/>
      <c r="X116" s="419"/>
      <c r="Y116" s="419"/>
      <c r="Z116" s="419"/>
      <c r="AA116" s="7"/>
      <c r="AB116" s="9"/>
      <c r="AC116" s="9"/>
      <c r="AD116" s="9"/>
      <c r="AE116" s="9"/>
      <c r="AF116" s="9"/>
      <c r="AG116" s="9"/>
      <c r="AH116" s="9"/>
    </row>
    <row r="117" spans="1:34" ht="12" customHeight="1" x14ac:dyDescent="0.35">
      <c r="A117" s="551"/>
      <c r="B117" s="419"/>
      <c r="C117" s="543"/>
      <c r="D117" s="543"/>
      <c r="E117" s="420"/>
      <c r="F117" s="543"/>
      <c r="G117" s="543"/>
      <c r="H117" s="420"/>
      <c r="I117" s="419"/>
      <c r="J117" s="419"/>
      <c r="K117" s="419"/>
      <c r="L117" s="419"/>
      <c r="M117" s="419"/>
      <c r="N117" s="419"/>
      <c r="O117" s="419"/>
      <c r="P117" s="419"/>
      <c r="Q117" s="421"/>
      <c r="R117" s="421"/>
      <c r="S117" s="638"/>
      <c r="T117" s="637"/>
      <c r="U117" s="609"/>
      <c r="V117" s="419"/>
      <c r="W117" s="637"/>
      <c r="X117" s="419"/>
      <c r="Y117" s="419"/>
      <c r="Z117" s="419"/>
      <c r="AA117" s="7"/>
      <c r="AB117" s="9"/>
      <c r="AC117" s="9"/>
      <c r="AD117" s="9"/>
      <c r="AE117" s="9"/>
      <c r="AF117" s="9"/>
      <c r="AG117" s="9"/>
      <c r="AH117" s="9"/>
    </row>
    <row r="118" spans="1:34" ht="12" customHeight="1" x14ac:dyDescent="0.35">
      <c r="A118" s="551"/>
      <c r="B118" s="419"/>
      <c r="C118" s="543"/>
      <c r="D118" s="543"/>
      <c r="E118" s="419"/>
      <c r="F118" s="543"/>
      <c r="G118" s="543"/>
      <c r="H118" s="420"/>
      <c r="I118" s="419"/>
      <c r="J118" s="419"/>
      <c r="K118" s="419"/>
      <c r="L118" s="419"/>
      <c r="M118" s="419"/>
      <c r="N118" s="419"/>
      <c r="O118" s="419"/>
      <c r="P118" s="419"/>
      <c r="Q118" s="421"/>
      <c r="R118" s="421"/>
      <c r="S118" s="638"/>
      <c r="T118" s="637"/>
      <c r="U118" s="609"/>
      <c r="V118" s="419"/>
      <c r="W118" s="637"/>
      <c r="X118" s="419"/>
      <c r="Y118" s="419"/>
      <c r="Z118" s="419"/>
      <c r="AA118" s="7"/>
      <c r="AB118" s="9"/>
      <c r="AC118" s="9"/>
      <c r="AD118" s="9"/>
      <c r="AE118" s="9"/>
      <c r="AF118" s="9"/>
      <c r="AG118" s="9"/>
      <c r="AH118" s="9"/>
    </row>
    <row r="119" spans="1:34" ht="12" customHeight="1" x14ac:dyDescent="0.35">
      <c r="A119" s="551"/>
      <c r="B119" s="419"/>
      <c r="C119" s="543"/>
      <c r="D119" s="543"/>
      <c r="E119" s="419"/>
      <c r="F119" s="543"/>
      <c r="G119" s="543"/>
      <c r="H119" s="420"/>
      <c r="I119" s="419"/>
      <c r="J119" s="419"/>
      <c r="K119" s="419"/>
      <c r="L119" s="419"/>
      <c r="M119" s="419"/>
      <c r="N119" s="419"/>
      <c r="O119" s="419"/>
      <c r="P119" s="419"/>
      <c r="Q119" s="421"/>
      <c r="R119" s="421"/>
      <c r="S119" s="638"/>
      <c r="T119" s="637"/>
      <c r="U119" s="609"/>
      <c r="V119" s="419"/>
      <c r="W119" s="637"/>
      <c r="X119" s="419"/>
      <c r="Y119" s="419"/>
      <c r="Z119" s="419"/>
      <c r="AA119" s="7"/>
      <c r="AB119" s="9"/>
      <c r="AC119" s="9"/>
      <c r="AD119" s="9"/>
      <c r="AE119" s="9"/>
      <c r="AF119" s="9"/>
      <c r="AG119" s="9"/>
      <c r="AH119" s="9"/>
    </row>
    <row r="120" spans="1:34" ht="12" customHeight="1" x14ac:dyDescent="0.35">
      <c r="A120" s="551"/>
      <c r="B120" s="419"/>
      <c r="C120" s="419"/>
      <c r="D120" s="419"/>
      <c r="E120" s="419"/>
      <c r="F120" s="543"/>
      <c r="G120" s="609"/>
      <c r="H120" s="637"/>
      <c r="I120" s="419"/>
      <c r="J120" s="419"/>
      <c r="K120" s="419"/>
      <c r="L120" s="419"/>
      <c r="M120" s="419"/>
      <c r="N120" s="419"/>
      <c r="O120" s="419"/>
      <c r="P120" s="419"/>
      <c r="Q120" s="421"/>
      <c r="R120" s="421"/>
      <c r="S120" s="638"/>
      <c r="T120" s="637"/>
      <c r="U120" s="609"/>
      <c r="V120" s="419"/>
      <c r="W120" s="637"/>
      <c r="X120" s="419"/>
      <c r="Y120" s="419"/>
      <c r="Z120" s="419"/>
      <c r="AA120" s="7"/>
      <c r="AB120" s="9"/>
      <c r="AC120" s="9"/>
      <c r="AD120" s="9"/>
      <c r="AE120" s="9"/>
      <c r="AF120" s="9"/>
      <c r="AG120" s="9"/>
      <c r="AH120" s="9"/>
    </row>
    <row r="121" spans="1:34" ht="12" customHeight="1" x14ac:dyDescent="0.35">
      <c r="A121" s="551"/>
      <c r="B121" s="419"/>
      <c r="C121" s="419"/>
      <c r="D121" s="419"/>
      <c r="E121" s="419"/>
      <c r="F121" s="543"/>
      <c r="G121" s="609"/>
      <c r="H121" s="637"/>
      <c r="I121" s="419"/>
      <c r="J121" s="419"/>
      <c r="K121" s="419"/>
      <c r="L121" s="419"/>
      <c r="M121" s="419"/>
      <c r="N121" s="419"/>
      <c r="O121" s="419"/>
      <c r="P121" s="419"/>
      <c r="Q121" s="421"/>
      <c r="R121" s="421"/>
      <c r="S121" s="638"/>
      <c r="T121" s="637"/>
      <c r="U121" s="609"/>
      <c r="V121" s="419"/>
      <c r="W121" s="637"/>
      <c r="X121" s="419"/>
      <c r="Y121" s="419"/>
      <c r="Z121" s="419"/>
      <c r="AA121" s="7"/>
      <c r="AB121" s="9"/>
      <c r="AC121" s="9"/>
      <c r="AD121" s="9"/>
      <c r="AE121" s="9"/>
      <c r="AF121" s="9"/>
      <c r="AG121" s="9"/>
      <c r="AH121" s="9"/>
    </row>
    <row r="122" spans="1:34" ht="12" customHeight="1" x14ac:dyDescent="0.35">
      <c r="A122" s="551"/>
      <c r="B122" s="419"/>
      <c r="C122" s="419"/>
      <c r="D122" s="419"/>
      <c r="E122" s="419"/>
      <c r="F122" s="419"/>
      <c r="G122" s="609"/>
      <c r="H122" s="637"/>
      <c r="I122" s="419"/>
      <c r="J122" s="419"/>
      <c r="K122" s="419"/>
      <c r="L122" s="419"/>
      <c r="M122" s="419"/>
      <c r="N122" s="419"/>
      <c r="O122" s="419"/>
      <c r="P122" s="419"/>
      <c r="Q122" s="421"/>
      <c r="R122" s="421"/>
      <c r="S122" s="638"/>
      <c r="T122" s="637"/>
      <c r="U122" s="609"/>
      <c r="V122" s="419"/>
      <c r="W122" s="637"/>
      <c r="X122" s="419"/>
      <c r="Y122" s="419"/>
      <c r="Z122" s="419"/>
      <c r="AA122" s="7"/>
      <c r="AB122" s="9"/>
      <c r="AC122" s="9"/>
      <c r="AD122" s="9"/>
      <c r="AE122" s="9"/>
      <c r="AF122" s="9"/>
      <c r="AG122" s="9"/>
      <c r="AH122" s="9"/>
    </row>
    <row r="123" spans="1:34" ht="12" customHeight="1" x14ac:dyDescent="0.25">
      <c r="A123" s="541"/>
      <c r="B123" s="419"/>
      <c r="C123" s="419"/>
      <c r="D123" s="419"/>
      <c r="E123" s="419"/>
      <c r="F123" s="419"/>
      <c r="G123" s="609"/>
      <c r="H123" s="637"/>
      <c r="I123" s="419"/>
      <c r="J123" s="419"/>
      <c r="K123" s="419"/>
      <c r="L123" s="419"/>
      <c r="M123" s="419"/>
      <c r="N123" s="419"/>
      <c r="O123" s="419"/>
      <c r="P123" s="419"/>
      <c r="Q123" s="419"/>
      <c r="R123" s="419"/>
      <c r="S123" s="419"/>
      <c r="T123" s="637"/>
      <c r="U123" s="609"/>
      <c r="V123" s="419"/>
      <c r="W123" s="637"/>
      <c r="X123" s="419"/>
      <c r="Y123" s="419"/>
      <c r="Z123" s="419"/>
      <c r="AA123" s="7"/>
      <c r="AB123" s="9"/>
      <c r="AC123" s="9"/>
      <c r="AD123" s="9"/>
      <c r="AE123" s="9"/>
      <c r="AF123" s="9"/>
      <c r="AG123" s="9"/>
      <c r="AH123" s="9"/>
    </row>
    <row r="124" spans="1:34" ht="12" customHeight="1" x14ac:dyDescent="0.25">
      <c r="A124" s="541"/>
      <c r="B124" s="419"/>
      <c r="C124" s="419"/>
      <c r="D124" s="419"/>
      <c r="E124" s="419"/>
      <c r="F124" s="419"/>
      <c r="G124" s="609"/>
      <c r="H124" s="637"/>
      <c r="I124" s="419"/>
      <c r="J124" s="419"/>
      <c r="K124" s="419"/>
      <c r="L124" s="419"/>
      <c r="M124" s="419"/>
      <c r="N124" s="419"/>
      <c r="O124" s="419"/>
      <c r="P124" s="419"/>
      <c r="Q124" s="419"/>
      <c r="R124" s="419"/>
      <c r="S124" s="419"/>
      <c r="T124" s="637"/>
      <c r="U124" s="609"/>
      <c r="V124" s="419"/>
      <c r="W124" s="637"/>
      <c r="X124" s="419"/>
      <c r="Y124" s="419"/>
      <c r="Z124" s="419"/>
      <c r="AA124" s="7"/>
      <c r="AB124" s="9"/>
      <c r="AC124" s="9"/>
      <c r="AD124" s="9"/>
      <c r="AE124" s="9"/>
      <c r="AF124" s="9"/>
      <c r="AG124" s="9"/>
      <c r="AH124" s="9"/>
    </row>
    <row r="125" spans="1:34" ht="12" customHeight="1" x14ac:dyDescent="0.25">
      <c r="A125" s="541"/>
      <c r="B125" s="419"/>
      <c r="C125" s="419"/>
      <c r="D125" s="419"/>
      <c r="E125" s="419"/>
      <c r="F125" s="419"/>
      <c r="G125" s="609"/>
      <c r="H125" s="637"/>
      <c r="I125" s="419"/>
      <c r="J125" s="419"/>
      <c r="K125" s="419"/>
      <c r="L125" s="419"/>
      <c r="M125" s="419"/>
      <c r="N125" s="419"/>
      <c r="O125" s="419"/>
      <c r="P125" s="419"/>
      <c r="Q125" s="419"/>
      <c r="R125" s="419"/>
      <c r="S125" s="419"/>
      <c r="T125" s="637"/>
      <c r="U125" s="609"/>
      <c r="V125" s="419"/>
      <c r="W125" s="637"/>
      <c r="X125" s="419"/>
      <c r="Y125" s="419"/>
      <c r="Z125" s="419"/>
      <c r="AA125" s="7"/>
      <c r="AB125" s="9"/>
      <c r="AC125" s="9"/>
      <c r="AD125" s="9"/>
      <c r="AE125" s="9"/>
      <c r="AF125" s="9"/>
      <c r="AG125" s="9"/>
      <c r="AH125" s="9"/>
    </row>
    <row r="126" spans="1:34" ht="12" customHeight="1" x14ac:dyDescent="0.35">
      <c r="A126" s="551"/>
      <c r="B126" s="7"/>
      <c r="C126" s="7"/>
      <c r="D126" s="7"/>
      <c r="E126" s="7"/>
      <c r="F126" s="7"/>
      <c r="G126" s="15"/>
      <c r="H126" s="17"/>
      <c r="I126" s="7"/>
      <c r="J126" s="7"/>
      <c r="K126" s="7"/>
      <c r="L126" s="7"/>
      <c r="M126" s="7"/>
      <c r="N126" s="7"/>
      <c r="O126" s="7"/>
      <c r="P126" s="7"/>
      <c r="Q126" s="6"/>
      <c r="R126" s="6"/>
      <c r="S126" s="639"/>
      <c r="T126" s="17"/>
      <c r="U126" s="15"/>
      <c r="V126" s="7"/>
      <c r="W126" s="17"/>
      <c r="X126" s="7"/>
      <c r="Y126" s="7"/>
      <c r="Z126" s="7"/>
      <c r="AA126" s="7"/>
      <c r="AB126" s="9"/>
      <c r="AC126" s="9"/>
      <c r="AD126" s="9"/>
      <c r="AE126" s="9"/>
      <c r="AF126" s="9"/>
      <c r="AG126" s="9"/>
      <c r="AH126" s="9"/>
    </row>
    <row r="127" spans="1:34" x14ac:dyDescent="0.25">
      <c r="A127" s="544"/>
      <c r="B127" s="7"/>
      <c r="C127" s="7"/>
      <c r="D127" s="7"/>
      <c r="E127" s="7"/>
      <c r="F127" s="7"/>
      <c r="G127" s="15"/>
      <c r="H127" s="17"/>
      <c r="I127" s="7"/>
      <c r="J127" s="7"/>
      <c r="K127" s="7"/>
      <c r="L127" s="7"/>
      <c r="M127" s="7"/>
      <c r="N127" s="7"/>
      <c r="O127" s="7"/>
      <c r="P127" s="7"/>
      <c r="Q127" s="7"/>
      <c r="R127" s="7"/>
      <c r="S127" s="7"/>
      <c r="T127" s="17"/>
      <c r="U127" s="15"/>
      <c r="V127" s="7"/>
      <c r="W127" s="17"/>
      <c r="X127" s="7"/>
      <c r="Y127" s="7"/>
      <c r="Z127" s="7"/>
      <c r="AA127" s="7"/>
      <c r="AB127" s="9"/>
      <c r="AC127" s="9"/>
      <c r="AD127" s="9"/>
      <c r="AE127" s="9"/>
      <c r="AF127" s="9"/>
      <c r="AG127" s="9"/>
      <c r="AH127" s="9"/>
    </row>
    <row r="128" spans="1:34" x14ac:dyDescent="0.25">
      <c r="A128" s="9"/>
      <c r="B128" s="9"/>
      <c r="C128" s="9"/>
      <c r="D128" s="9"/>
      <c r="E128" s="9"/>
      <c r="F128" s="9"/>
      <c r="G128" s="15"/>
      <c r="H128" s="17"/>
      <c r="I128" s="9"/>
      <c r="J128" s="9"/>
      <c r="K128" s="9"/>
      <c r="L128" s="9"/>
      <c r="M128" s="9"/>
      <c r="N128" s="9"/>
      <c r="O128" s="9"/>
      <c r="P128" s="9"/>
      <c r="Q128" s="9"/>
      <c r="R128" s="9"/>
      <c r="S128" s="9"/>
      <c r="T128" s="17"/>
      <c r="U128" s="9"/>
      <c r="V128" s="9"/>
      <c r="W128" s="17"/>
      <c r="X128" s="9"/>
      <c r="Y128" s="9"/>
      <c r="Z128" s="9"/>
      <c r="AA128" s="9"/>
      <c r="AB128" s="9"/>
      <c r="AC128" s="9"/>
      <c r="AD128" s="9"/>
      <c r="AE128" s="9"/>
      <c r="AF128" s="9"/>
      <c r="AG128" s="9"/>
      <c r="AH128" s="9"/>
    </row>
    <row r="129" spans="1:34" x14ac:dyDescent="0.25">
      <c r="A129" s="9"/>
      <c r="B129" s="9"/>
      <c r="C129" s="9"/>
      <c r="D129" s="9"/>
      <c r="E129" s="9"/>
      <c r="F129" s="9"/>
      <c r="G129" s="15"/>
      <c r="H129" s="17"/>
      <c r="I129" s="9"/>
      <c r="J129" s="9"/>
      <c r="K129" s="9"/>
      <c r="L129" s="9"/>
      <c r="M129" s="9"/>
      <c r="N129" s="9"/>
      <c r="O129" s="9"/>
      <c r="P129" s="9"/>
      <c r="Q129" s="9"/>
      <c r="R129" s="9"/>
      <c r="S129" s="9"/>
      <c r="T129" s="17"/>
      <c r="U129" s="9"/>
      <c r="V129" s="9"/>
      <c r="W129" s="17"/>
      <c r="X129" s="9"/>
      <c r="Y129" s="9"/>
      <c r="Z129" s="9"/>
      <c r="AA129" s="9"/>
      <c r="AB129" s="9"/>
      <c r="AC129" s="9"/>
      <c r="AD129" s="9"/>
      <c r="AE129" s="9"/>
      <c r="AF129" s="9"/>
      <c r="AG129" s="9"/>
      <c r="AH129" s="9"/>
    </row>
    <row r="130" spans="1:34" x14ac:dyDescent="0.25">
      <c r="A130" s="9"/>
      <c r="B130" s="9"/>
      <c r="C130" s="9"/>
      <c r="D130" s="9"/>
      <c r="E130" s="9"/>
      <c r="F130" s="9"/>
      <c r="G130" s="15"/>
      <c r="H130" s="17"/>
      <c r="I130" s="9"/>
      <c r="J130" s="9"/>
      <c r="K130" s="9"/>
      <c r="L130" s="9"/>
      <c r="M130" s="9"/>
      <c r="N130" s="9"/>
      <c r="O130" s="9"/>
      <c r="P130" s="9"/>
      <c r="Q130" s="9"/>
      <c r="R130" s="9"/>
      <c r="S130" s="9"/>
      <c r="T130" s="17"/>
      <c r="U130" s="9"/>
      <c r="V130" s="9"/>
      <c r="W130" s="17"/>
      <c r="X130" s="9"/>
      <c r="Y130" s="9"/>
      <c r="Z130" s="9"/>
      <c r="AA130" s="9"/>
      <c r="AB130" s="9"/>
      <c r="AC130" s="9"/>
      <c r="AD130" s="9"/>
      <c r="AE130" s="9"/>
      <c r="AF130" s="9"/>
      <c r="AG130" s="9"/>
      <c r="AH130" s="9"/>
    </row>
    <row r="131" spans="1:34" x14ac:dyDescent="0.25">
      <c r="A131" s="9"/>
      <c r="B131" s="9"/>
      <c r="C131" s="9"/>
      <c r="D131" s="9"/>
      <c r="E131" s="9"/>
      <c r="F131" s="9"/>
      <c r="G131" s="15"/>
      <c r="H131" s="17"/>
      <c r="I131" s="9"/>
      <c r="J131" s="9"/>
      <c r="K131" s="9"/>
      <c r="L131" s="9"/>
      <c r="M131" s="9"/>
      <c r="N131" s="9"/>
      <c r="O131" s="9"/>
      <c r="P131" s="9"/>
      <c r="Q131" s="9"/>
      <c r="R131" s="9"/>
      <c r="S131" s="9"/>
      <c r="T131" s="17"/>
      <c r="U131" s="9"/>
      <c r="V131" s="9"/>
      <c r="W131" s="17"/>
      <c r="X131" s="9"/>
      <c r="Y131" s="9"/>
      <c r="Z131" s="9"/>
      <c r="AA131" s="9"/>
      <c r="AB131" s="9"/>
      <c r="AC131" s="9"/>
      <c r="AD131" s="9"/>
      <c r="AE131" s="9"/>
      <c r="AF131" s="9"/>
      <c r="AG131" s="9"/>
      <c r="AH131" s="9"/>
    </row>
    <row r="132" spans="1:34" x14ac:dyDescent="0.25">
      <c r="A132" s="9"/>
      <c r="B132" s="9"/>
      <c r="C132" s="9"/>
      <c r="D132" s="9"/>
      <c r="E132" s="9"/>
      <c r="F132" s="9"/>
      <c r="G132" s="15"/>
      <c r="H132" s="17"/>
      <c r="I132" s="9"/>
      <c r="J132" s="9"/>
      <c r="K132" s="9"/>
      <c r="L132" s="9"/>
      <c r="M132" s="9"/>
      <c r="N132" s="9"/>
      <c r="O132" s="9"/>
      <c r="P132" s="9"/>
      <c r="Q132" s="9"/>
      <c r="R132" s="9"/>
      <c r="S132" s="9"/>
      <c r="T132" s="17"/>
      <c r="U132" s="9"/>
      <c r="V132" s="9"/>
      <c r="W132" s="17"/>
      <c r="X132" s="9"/>
      <c r="Y132" s="9"/>
      <c r="Z132" s="9"/>
      <c r="AA132" s="9"/>
      <c r="AB132" s="9"/>
      <c r="AC132" s="9"/>
      <c r="AD132" s="9"/>
      <c r="AE132" s="9"/>
      <c r="AF132" s="9"/>
      <c r="AG132" s="9"/>
      <c r="AH132" s="9"/>
    </row>
    <row r="133" spans="1:34" x14ac:dyDescent="0.25">
      <c r="A133" s="9"/>
      <c r="B133" s="9"/>
      <c r="C133" s="9"/>
      <c r="D133" s="9"/>
      <c r="E133" s="9"/>
      <c r="F133" s="9"/>
      <c r="G133" s="15"/>
      <c r="H133" s="17"/>
      <c r="I133" s="9"/>
      <c r="J133" s="9"/>
      <c r="K133" s="9"/>
      <c r="L133" s="9"/>
      <c r="M133" s="9"/>
      <c r="N133" s="9"/>
      <c r="O133" s="9"/>
      <c r="P133" s="9"/>
      <c r="Q133" s="9"/>
      <c r="R133" s="9"/>
      <c r="S133" s="9"/>
      <c r="T133" s="17"/>
      <c r="U133" s="9"/>
      <c r="V133" s="9"/>
      <c r="W133" s="17"/>
      <c r="X133" s="9"/>
      <c r="Y133" s="9"/>
      <c r="Z133" s="9"/>
      <c r="AA133" s="9"/>
      <c r="AB133" s="9"/>
      <c r="AC133" s="9"/>
      <c r="AD133" s="9"/>
      <c r="AE133" s="9"/>
      <c r="AF133" s="9"/>
      <c r="AG133" s="9"/>
      <c r="AH133" s="9"/>
    </row>
    <row r="134" spans="1:34" x14ac:dyDescent="0.25">
      <c r="A134" s="9"/>
      <c r="B134" s="9"/>
      <c r="C134" s="9"/>
      <c r="D134" s="9"/>
      <c r="E134" s="9"/>
      <c r="F134" s="9"/>
      <c r="G134" s="15"/>
      <c r="H134" s="17"/>
      <c r="I134" s="9"/>
      <c r="J134" s="9"/>
      <c r="K134" s="9"/>
      <c r="L134" s="9"/>
      <c r="M134" s="9"/>
      <c r="N134" s="9"/>
      <c r="O134" s="9"/>
      <c r="P134" s="9"/>
      <c r="Q134" s="9"/>
      <c r="R134" s="9"/>
      <c r="S134" s="9"/>
      <c r="T134" s="17"/>
      <c r="U134" s="9"/>
      <c r="V134" s="9"/>
      <c r="W134" s="17"/>
      <c r="X134" s="9"/>
      <c r="Y134" s="9"/>
      <c r="Z134" s="9"/>
      <c r="AA134" s="9"/>
      <c r="AB134" s="9"/>
      <c r="AC134" s="9"/>
      <c r="AD134" s="9"/>
      <c r="AE134" s="9"/>
      <c r="AF134" s="9"/>
      <c r="AG134" s="9"/>
      <c r="AH134" s="9"/>
    </row>
    <row r="135" spans="1:34" x14ac:dyDescent="0.25">
      <c r="A135" s="9"/>
      <c r="B135" s="9"/>
      <c r="C135" s="9"/>
      <c r="D135" s="9"/>
      <c r="E135" s="9"/>
      <c r="F135" s="9"/>
      <c r="G135" s="15"/>
      <c r="H135" s="17"/>
      <c r="I135" s="9"/>
      <c r="J135" s="9"/>
      <c r="K135" s="9"/>
      <c r="L135" s="9"/>
      <c r="M135" s="9"/>
      <c r="N135" s="9"/>
      <c r="O135" s="9"/>
      <c r="P135" s="9"/>
      <c r="Q135" s="9"/>
      <c r="R135" s="9"/>
      <c r="S135" s="9"/>
      <c r="T135" s="17"/>
      <c r="U135" s="9"/>
      <c r="V135" s="9"/>
      <c r="W135" s="17"/>
      <c r="X135" s="9"/>
      <c r="Y135" s="9"/>
      <c r="Z135" s="9"/>
      <c r="AA135" s="9"/>
      <c r="AB135" s="9"/>
      <c r="AC135" s="9"/>
      <c r="AD135" s="9"/>
      <c r="AE135" s="9"/>
      <c r="AF135" s="9"/>
      <c r="AG135" s="9"/>
      <c r="AH135" s="9"/>
    </row>
    <row r="136" spans="1:34" x14ac:dyDescent="0.25">
      <c r="A136" s="9"/>
      <c r="B136" s="9"/>
      <c r="C136" s="9"/>
      <c r="D136" s="9"/>
      <c r="E136" s="9"/>
      <c r="F136" s="9"/>
      <c r="G136" s="15"/>
      <c r="H136" s="17"/>
      <c r="I136" s="9"/>
      <c r="J136" s="9"/>
      <c r="K136" s="9"/>
      <c r="L136" s="9"/>
      <c r="M136" s="9"/>
      <c r="N136" s="9"/>
      <c r="O136" s="9"/>
      <c r="P136" s="9"/>
      <c r="Q136" s="9"/>
      <c r="R136" s="9"/>
      <c r="S136" s="9"/>
      <c r="T136" s="17"/>
      <c r="U136" s="9"/>
      <c r="V136" s="9"/>
      <c r="W136" s="17"/>
      <c r="X136" s="9"/>
      <c r="Y136" s="9"/>
      <c r="Z136" s="9"/>
      <c r="AA136" s="9"/>
      <c r="AB136" s="9"/>
      <c r="AC136" s="9"/>
      <c r="AD136" s="9"/>
      <c r="AE136" s="9"/>
      <c r="AF136" s="9"/>
      <c r="AG136" s="9"/>
      <c r="AH136" s="9"/>
    </row>
    <row r="137" spans="1:34" x14ac:dyDescent="0.25">
      <c r="A137" s="9"/>
      <c r="B137" s="9"/>
      <c r="C137" s="9"/>
      <c r="D137" s="9"/>
      <c r="E137" s="9"/>
      <c r="F137" s="9"/>
      <c r="G137" s="15"/>
      <c r="H137" s="17"/>
      <c r="I137" s="9"/>
      <c r="J137" s="9"/>
      <c r="K137" s="9"/>
      <c r="L137" s="9"/>
      <c r="M137" s="9"/>
      <c r="N137" s="9"/>
      <c r="O137" s="9"/>
      <c r="P137" s="9"/>
      <c r="Q137" s="9"/>
      <c r="R137" s="9"/>
      <c r="S137" s="9"/>
      <c r="T137" s="17"/>
      <c r="U137" s="9"/>
      <c r="V137" s="9"/>
      <c r="W137" s="17"/>
      <c r="X137" s="9"/>
      <c r="Y137" s="9"/>
      <c r="Z137" s="9"/>
      <c r="AA137" s="9"/>
      <c r="AB137" s="9"/>
      <c r="AC137" s="9"/>
      <c r="AD137" s="9"/>
      <c r="AE137" s="9"/>
      <c r="AF137" s="9"/>
      <c r="AG137" s="9"/>
      <c r="AH137" s="9"/>
    </row>
    <row r="138" spans="1:34" x14ac:dyDescent="0.25">
      <c r="A138" s="9"/>
      <c r="B138" s="9"/>
      <c r="C138" s="9"/>
      <c r="D138" s="9"/>
      <c r="E138" s="9"/>
      <c r="F138" s="9"/>
      <c r="G138" s="15"/>
      <c r="H138" s="17"/>
      <c r="I138" s="9"/>
      <c r="J138" s="9"/>
      <c r="K138" s="9"/>
      <c r="L138" s="9"/>
      <c r="M138" s="9"/>
      <c r="N138" s="9"/>
      <c r="O138" s="9"/>
      <c r="P138" s="9"/>
      <c r="Q138" s="9"/>
      <c r="R138" s="9"/>
      <c r="S138" s="9"/>
      <c r="T138" s="17"/>
      <c r="U138" s="9"/>
      <c r="V138" s="9"/>
      <c r="W138" s="17"/>
      <c r="X138" s="9"/>
      <c r="Y138" s="9"/>
      <c r="Z138" s="9"/>
      <c r="AA138" s="9"/>
      <c r="AB138" s="9"/>
      <c r="AC138" s="9"/>
      <c r="AD138" s="9"/>
      <c r="AE138" s="9"/>
      <c r="AF138" s="9"/>
      <c r="AG138" s="9"/>
      <c r="AH138" s="9"/>
    </row>
    <row r="139" spans="1:34" x14ac:dyDescent="0.25">
      <c r="A139" s="9"/>
      <c r="B139" s="9"/>
      <c r="C139" s="9"/>
      <c r="D139" s="9"/>
      <c r="E139" s="9"/>
      <c r="F139" s="9"/>
      <c r="G139" s="15"/>
      <c r="H139" s="17"/>
      <c r="I139" s="9"/>
      <c r="J139" s="9"/>
      <c r="K139" s="9"/>
      <c r="L139" s="9"/>
      <c r="M139" s="9"/>
      <c r="N139" s="9"/>
      <c r="O139" s="9"/>
      <c r="P139" s="9"/>
      <c r="Q139" s="9"/>
      <c r="R139" s="9"/>
      <c r="S139" s="9"/>
      <c r="T139" s="17"/>
      <c r="U139" s="9"/>
      <c r="V139" s="9"/>
      <c r="W139" s="17"/>
      <c r="X139" s="9"/>
      <c r="Y139" s="9"/>
      <c r="Z139" s="9"/>
      <c r="AA139" s="9"/>
      <c r="AB139" s="9"/>
      <c r="AC139" s="9"/>
      <c r="AD139" s="9"/>
      <c r="AE139" s="9"/>
      <c r="AF139" s="9"/>
      <c r="AG139" s="9"/>
      <c r="AH139" s="9"/>
    </row>
    <row r="140" spans="1:34" x14ac:dyDescent="0.25">
      <c r="A140" s="9"/>
      <c r="B140" s="9"/>
      <c r="C140" s="9"/>
      <c r="D140" s="9"/>
      <c r="E140" s="9"/>
      <c r="F140" s="9"/>
      <c r="G140" s="15"/>
      <c r="H140" s="17"/>
      <c r="I140" s="9"/>
      <c r="J140" s="9"/>
      <c r="K140" s="9"/>
      <c r="L140" s="9"/>
      <c r="M140" s="9"/>
      <c r="N140" s="9"/>
      <c r="O140" s="9"/>
      <c r="P140" s="9"/>
      <c r="Q140" s="9"/>
      <c r="R140" s="9"/>
      <c r="S140" s="9"/>
      <c r="T140" s="17"/>
      <c r="U140" s="9"/>
      <c r="V140" s="9"/>
      <c r="W140" s="17"/>
      <c r="X140" s="9"/>
      <c r="Y140" s="9"/>
      <c r="Z140" s="9"/>
      <c r="AA140" s="9"/>
      <c r="AB140" s="9"/>
      <c r="AC140" s="9"/>
      <c r="AD140" s="9"/>
      <c r="AE140" s="9"/>
      <c r="AF140" s="9"/>
      <c r="AG140" s="9"/>
      <c r="AH140" s="9"/>
    </row>
    <row r="141" spans="1:34" x14ac:dyDescent="0.25">
      <c r="A141" s="9"/>
      <c r="B141" s="9"/>
      <c r="C141" s="9"/>
      <c r="D141" s="9"/>
      <c r="E141" s="9"/>
      <c r="F141" s="9"/>
      <c r="G141" s="15"/>
      <c r="H141" s="17"/>
      <c r="I141" s="9"/>
      <c r="J141" s="9"/>
      <c r="K141" s="9"/>
      <c r="L141" s="9"/>
      <c r="M141" s="9"/>
      <c r="N141" s="9"/>
      <c r="O141" s="9"/>
      <c r="P141" s="9"/>
      <c r="Q141" s="9"/>
      <c r="R141" s="9"/>
      <c r="S141" s="9"/>
      <c r="T141" s="17"/>
      <c r="U141" s="9"/>
      <c r="V141" s="9"/>
      <c r="W141" s="17"/>
      <c r="X141" s="9"/>
      <c r="Y141" s="9"/>
      <c r="Z141" s="9"/>
      <c r="AA141" s="9"/>
      <c r="AB141" s="9"/>
      <c r="AC141" s="9"/>
      <c r="AD141" s="9"/>
      <c r="AE141" s="9"/>
      <c r="AF141" s="9"/>
      <c r="AG141" s="9"/>
      <c r="AH141" s="9"/>
    </row>
    <row r="142" spans="1:34" x14ac:dyDescent="0.25">
      <c r="A142" s="9"/>
      <c r="B142" s="9"/>
      <c r="C142" s="9"/>
      <c r="D142" s="9"/>
      <c r="E142" s="9"/>
      <c r="F142" s="9"/>
      <c r="G142" s="15"/>
      <c r="H142" s="17"/>
      <c r="I142" s="9"/>
      <c r="J142" s="9"/>
      <c r="K142" s="9"/>
      <c r="L142" s="9"/>
      <c r="M142" s="9"/>
      <c r="N142" s="9"/>
      <c r="O142" s="9"/>
      <c r="P142" s="9"/>
      <c r="Q142" s="9"/>
      <c r="R142" s="9"/>
      <c r="S142" s="9"/>
      <c r="T142" s="17"/>
      <c r="U142" s="9"/>
      <c r="V142" s="9"/>
      <c r="W142" s="17"/>
      <c r="X142" s="9"/>
      <c r="Y142" s="9"/>
      <c r="Z142" s="9"/>
      <c r="AA142" s="9"/>
      <c r="AB142" s="9"/>
      <c r="AC142" s="9"/>
      <c r="AD142" s="9"/>
      <c r="AE142" s="9"/>
      <c r="AF142" s="9"/>
      <c r="AG142" s="9"/>
      <c r="AH142" s="9"/>
    </row>
    <row r="143" spans="1:34" x14ac:dyDescent="0.25">
      <c r="A143" s="9"/>
      <c r="B143" s="9"/>
      <c r="C143" s="9"/>
      <c r="D143" s="9"/>
      <c r="E143" s="9"/>
      <c r="F143" s="9"/>
      <c r="G143" s="15"/>
      <c r="H143" s="17"/>
      <c r="I143" s="9"/>
      <c r="J143" s="9"/>
      <c r="K143" s="9"/>
      <c r="L143" s="9"/>
      <c r="M143" s="9"/>
      <c r="N143" s="9"/>
      <c r="O143" s="9"/>
      <c r="P143" s="9"/>
      <c r="Q143" s="9"/>
      <c r="R143" s="9"/>
      <c r="S143" s="9"/>
      <c r="T143" s="17"/>
      <c r="U143" s="9"/>
      <c r="V143" s="9"/>
      <c r="W143" s="17"/>
      <c r="X143" s="9"/>
      <c r="Y143" s="9"/>
      <c r="Z143" s="9"/>
      <c r="AA143" s="9"/>
      <c r="AB143" s="9"/>
      <c r="AC143" s="9"/>
      <c r="AD143" s="9"/>
      <c r="AE143" s="9"/>
      <c r="AF143" s="9"/>
      <c r="AG143" s="9"/>
      <c r="AH143" s="9"/>
    </row>
    <row r="144" spans="1:34" x14ac:dyDescent="0.25">
      <c r="A144" s="9"/>
      <c r="B144" s="9"/>
      <c r="C144" s="9"/>
      <c r="D144" s="9"/>
      <c r="E144" s="9"/>
      <c r="F144" s="9"/>
      <c r="G144" s="15"/>
      <c r="H144" s="17"/>
      <c r="I144" s="9"/>
      <c r="J144" s="9"/>
      <c r="K144" s="9"/>
      <c r="L144" s="9"/>
      <c r="M144" s="9"/>
      <c r="N144" s="9"/>
      <c r="O144" s="9"/>
      <c r="P144" s="9"/>
      <c r="Q144" s="9"/>
      <c r="R144" s="9"/>
      <c r="S144" s="9"/>
      <c r="T144" s="17"/>
      <c r="U144" s="9"/>
      <c r="V144" s="9"/>
      <c r="W144" s="17"/>
      <c r="X144" s="9"/>
      <c r="Y144" s="9"/>
      <c r="Z144" s="9"/>
      <c r="AA144" s="9"/>
      <c r="AB144" s="9"/>
      <c r="AC144" s="9"/>
      <c r="AD144" s="9"/>
      <c r="AE144" s="9"/>
      <c r="AF144" s="9"/>
      <c r="AG144" s="9"/>
      <c r="AH144" s="9"/>
    </row>
    <row r="145" spans="1:34" x14ac:dyDescent="0.25">
      <c r="A145" s="9"/>
      <c r="B145" s="9"/>
      <c r="C145" s="9"/>
      <c r="D145" s="9"/>
      <c r="E145" s="9"/>
      <c r="F145" s="9"/>
      <c r="G145" s="15"/>
      <c r="H145" s="17"/>
      <c r="I145" s="9"/>
      <c r="J145" s="9"/>
      <c r="K145" s="9"/>
      <c r="L145" s="9"/>
      <c r="M145" s="9"/>
      <c r="N145" s="9"/>
      <c r="O145" s="9"/>
      <c r="P145" s="9"/>
      <c r="Q145" s="9"/>
      <c r="R145" s="9"/>
      <c r="S145" s="9"/>
      <c r="T145" s="17"/>
      <c r="U145" s="9"/>
      <c r="V145" s="9"/>
      <c r="W145" s="17"/>
      <c r="X145" s="9"/>
      <c r="Y145" s="9"/>
      <c r="Z145" s="9"/>
      <c r="AA145" s="9"/>
      <c r="AB145" s="9"/>
      <c r="AC145" s="9"/>
      <c r="AD145" s="9"/>
      <c r="AE145" s="9"/>
      <c r="AF145" s="9"/>
      <c r="AG145" s="9"/>
      <c r="AH145" s="9"/>
    </row>
    <row r="146" spans="1:34" x14ac:dyDescent="0.25">
      <c r="A146" s="9"/>
      <c r="B146" s="9"/>
      <c r="C146" s="9"/>
      <c r="D146" s="9"/>
      <c r="E146" s="9"/>
      <c r="F146" s="9"/>
      <c r="G146" s="15"/>
      <c r="H146" s="17"/>
      <c r="I146" s="9"/>
      <c r="J146" s="9"/>
      <c r="K146" s="9"/>
      <c r="L146" s="9"/>
      <c r="M146" s="9"/>
      <c r="N146" s="9"/>
      <c r="O146" s="9"/>
      <c r="P146" s="9"/>
      <c r="Q146" s="9"/>
      <c r="R146" s="9"/>
      <c r="S146" s="9"/>
      <c r="T146" s="17"/>
      <c r="U146" s="9"/>
      <c r="V146" s="9"/>
      <c r="W146" s="17"/>
      <c r="X146" s="9"/>
      <c r="Y146" s="9"/>
      <c r="Z146" s="9"/>
      <c r="AA146" s="9"/>
      <c r="AB146" s="9"/>
      <c r="AC146" s="9"/>
      <c r="AD146" s="9"/>
      <c r="AE146" s="9"/>
      <c r="AF146" s="9"/>
      <c r="AG146" s="9"/>
      <c r="AH146" s="9"/>
    </row>
    <row r="147" spans="1:34" x14ac:dyDescent="0.25">
      <c r="A147" s="9"/>
      <c r="B147" s="9"/>
      <c r="C147" s="9"/>
      <c r="D147" s="9"/>
      <c r="E147" s="9"/>
      <c r="F147" s="9"/>
      <c r="G147" s="15"/>
      <c r="H147" s="17"/>
      <c r="I147" s="9"/>
      <c r="J147" s="9"/>
      <c r="K147" s="9"/>
      <c r="L147" s="9"/>
      <c r="M147" s="9"/>
      <c r="N147" s="9"/>
      <c r="O147" s="9"/>
      <c r="P147" s="9"/>
      <c r="Q147" s="9"/>
      <c r="R147" s="9"/>
      <c r="S147" s="9"/>
      <c r="T147" s="17"/>
      <c r="U147" s="9"/>
      <c r="V147" s="9"/>
      <c r="W147" s="17"/>
      <c r="X147" s="9"/>
      <c r="Y147" s="9"/>
      <c r="Z147" s="9"/>
      <c r="AA147" s="9"/>
      <c r="AB147" s="9"/>
      <c r="AC147" s="9"/>
      <c r="AD147" s="9"/>
      <c r="AE147" s="9"/>
      <c r="AF147" s="9"/>
      <c r="AG147" s="9"/>
      <c r="AH147" s="9"/>
    </row>
    <row r="148" spans="1:34" x14ac:dyDescent="0.25">
      <c r="A148" s="9"/>
      <c r="B148" s="9"/>
      <c r="C148" s="9"/>
      <c r="D148" s="9"/>
      <c r="E148" s="9"/>
      <c r="F148" s="9"/>
      <c r="G148" s="15"/>
      <c r="H148" s="17"/>
      <c r="I148" s="9"/>
      <c r="J148" s="9"/>
      <c r="K148" s="9"/>
      <c r="L148" s="9"/>
      <c r="M148" s="9"/>
      <c r="N148" s="9"/>
      <c r="O148" s="9"/>
      <c r="P148" s="9"/>
      <c r="Q148" s="9"/>
      <c r="R148" s="9"/>
      <c r="S148" s="9"/>
      <c r="T148" s="17"/>
      <c r="U148" s="9"/>
      <c r="V148" s="9"/>
      <c r="W148" s="17"/>
      <c r="X148" s="9"/>
      <c r="Y148" s="9"/>
      <c r="Z148" s="9"/>
      <c r="AA148" s="9"/>
      <c r="AB148" s="9"/>
      <c r="AC148" s="9"/>
      <c r="AD148" s="9"/>
      <c r="AE148" s="9"/>
      <c r="AF148" s="9"/>
      <c r="AG148" s="9"/>
      <c r="AH148" s="9"/>
    </row>
    <row r="149" spans="1:34" x14ac:dyDescent="0.25">
      <c r="A149" s="9"/>
      <c r="B149" s="9"/>
      <c r="C149" s="9"/>
      <c r="D149" s="9"/>
      <c r="E149" s="9"/>
      <c r="F149" s="9"/>
      <c r="G149" s="15"/>
      <c r="H149" s="17"/>
      <c r="I149" s="9"/>
      <c r="J149" s="9"/>
      <c r="K149" s="9"/>
      <c r="L149" s="9"/>
      <c r="M149" s="9"/>
      <c r="N149" s="9"/>
      <c r="O149" s="9"/>
      <c r="P149" s="9"/>
      <c r="Q149" s="9"/>
      <c r="R149" s="9"/>
      <c r="S149" s="9"/>
      <c r="T149" s="17"/>
      <c r="U149" s="9"/>
      <c r="V149" s="9"/>
      <c r="W149" s="17"/>
      <c r="X149" s="9"/>
      <c r="Y149" s="9"/>
      <c r="Z149" s="9"/>
      <c r="AA149" s="9"/>
      <c r="AB149" s="9"/>
      <c r="AC149" s="9"/>
      <c r="AD149" s="9"/>
      <c r="AE149" s="9"/>
      <c r="AF149" s="9"/>
      <c r="AG149" s="9"/>
      <c r="AH149" s="9"/>
    </row>
    <row r="150" spans="1:34" x14ac:dyDescent="0.25">
      <c r="A150" s="9"/>
      <c r="B150" s="9"/>
      <c r="C150" s="9"/>
      <c r="D150" s="9"/>
      <c r="E150" s="9"/>
      <c r="F150" s="9"/>
      <c r="G150" s="15"/>
      <c r="H150" s="17"/>
      <c r="I150" s="9"/>
      <c r="J150" s="9"/>
      <c r="K150" s="9"/>
      <c r="L150" s="9"/>
      <c r="M150" s="9"/>
      <c r="N150" s="9"/>
      <c r="O150" s="9"/>
      <c r="P150" s="9"/>
      <c r="Q150" s="9"/>
      <c r="R150" s="9"/>
      <c r="S150" s="9"/>
      <c r="T150" s="17"/>
      <c r="U150" s="9"/>
      <c r="V150" s="9"/>
      <c r="W150" s="17"/>
      <c r="X150" s="9"/>
      <c r="Y150" s="9"/>
      <c r="Z150" s="9"/>
      <c r="AA150" s="9"/>
      <c r="AB150" s="9"/>
      <c r="AC150" s="9"/>
      <c r="AD150" s="9"/>
      <c r="AE150" s="9"/>
      <c r="AF150" s="9"/>
      <c r="AG150" s="9"/>
      <c r="AH150" s="9"/>
    </row>
    <row r="151" spans="1:34" x14ac:dyDescent="0.25">
      <c r="A151" s="9"/>
      <c r="B151" s="9"/>
      <c r="C151" s="9"/>
      <c r="D151" s="9"/>
      <c r="E151" s="9"/>
      <c r="F151" s="9"/>
      <c r="G151" s="15"/>
      <c r="H151" s="17"/>
      <c r="I151" s="9"/>
      <c r="J151" s="9"/>
      <c r="K151" s="9"/>
      <c r="L151" s="9"/>
      <c r="M151" s="9"/>
      <c r="N151" s="9"/>
      <c r="O151" s="9"/>
      <c r="P151" s="9"/>
      <c r="Q151" s="9"/>
      <c r="R151" s="9"/>
      <c r="S151" s="9"/>
      <c r="T151" s="17"/>
      <c r="U151" s="9"/>
      <c r="V151" s="9"/>
      <c r="W151" s="17"/>
      <c r="X151" s="9"/>
      <c r="Y151" s="9"/>
      <c r="Z151" s="9"/>
      <c r="AA151" s="9"/>
      <c r="AB151" s="9"/>
      <c r="AC151" s="9"/>
      <c r="AD151" s="9"/>
      <c r="AE151" s="9"/>
      <c r="AF151" s="9"/>
      <c r="AG151" s="9"/>
      <c r="AH151" s="9"/>
    </row>
    <row r="152" spans="1:34" x14ac:dyDescent="0.25">
      <c r="A152" s="9"/>
      <c r="B152" s="9"/>
      <c r="C152" s="9"/>
      <c r="D152" s="9"/>
      <c r="E152" s="9"/>
      <c r="F152" s="9"/>
      <c r="G152" s="15"/>
      <c r="H152" s="17"/>
      <c r="I152" s="9"/>
      <c r="J152" s="9"/>
      <c r="K152" s="9"/>
      <c r="L152" s="9"/>
      <c r="M152" s="9"/>
      <c r="N152" s="9"/>
      <c r="O152" s="9"/>
      <c r="P152" s="9"/>
      <c r="Q152" s="9"/>
      <c r="R152" s="9"/>
      <c r="S152" s="9"/>
      <c r="T152" s="17"/>
      <c r="U152" s="9"/>
      <c r="V152" s="9"/>
      <c r="W152" s="17"/>
      <c r="X152" s="9"/>
      <c r="Y152" s="9"/>
      <c r="Z152" s="9"/>
      <c r="AA152" s="9"/>
      <c r="AB152" s="9"/>
      <c r="AC152" s="9"/>
      <c r="AD152" s="9"/>
      <c r="AE152" s="9"/>
      <c r="AF152" s="9"/>
      <c r="AG152" s="9"/>
      <c r="AH152" s="9"/>
    </row>
    <row r="153" spans="1:34" x14ac:dyDescent="0.25">
      <c r="A153" s="9"/>
      <c r="B153" s="9"/>
      <c r="C153" s="9"/>
      <c r="D153" s="9"/>
      <c r="E153" s="9"/>
      <c r="F153" s="9"/>
      <c r="G153" s="15"/>
      <c r="H153" s="17"/>
      <c r="I153" s="9"/>
      <c r="J153" s="9"/>
      <c r="K153" s="9"/>
      <c r="L153" s="9"/>
      <c r="M153" s="9"/>
      <c r="N153" s="9"/>
      <c r="O153" s="9"/>
      <c r="P153" s="9"/>
      <c r="Q153" s="9"/>
      <c r="R153" s="9"/>
      <c r="S153" s="9"/>
      <c r="T153" s="17"/>
      <c r="U153" s="9"/>
      <c r="V153" s="9"/>
      <c r="W153" s="17"/>
      <c r="X153" s="9"/>
      <c r="Y153" s="9"/>
      <c r="Z153" s="9"/>
      <c r="AA153" s="9"/>
      <c r="AB153" s="9"/>
      <c r="AC153" s="9"/>
      <c r="AD153" s="9"/>
      <c r="AE153" s="9"/>
      <c r="AF153" s="9"/>
      <c r="AG153" s="9"/>
      <c r="AH153" s="9"/>
    </row>
    <row r="154" spans="1:34" x14ac:dyDescent="0.25">
      <c r="A154" s="9"/>
      <c r="B154" s="9"/>
      <c r="C154" s="9"/>
      <c r="D154" s="9"/>
      <c r="E154" s="9"/>
      <c r="F154" s="9"/>
      <c r="G154" s="15"/>
      <c r="H154" s="17"/>
      <c r="I154" s="9"/>
      <c r="J154" s="9"/>
      <c r="K154" s="9"/>
      <c r="L154" s="9"/>
      <c r="M154" s="9"/>
      <c r="N154" s="9"/>
      <c r="O154" s="9"/>
      <c r="P154" s="9"/>
      <c r="Q154" s="9"/>
      <c r="R154" s="9"/>
      <c r="S154" s="9"/>
      <c r="T154" s="17"/>
      <c r="U154" s="9"/>
      <c r="V154" s="9"/>
      <c r="W154" s="17"/>
      <c r="X154" s="9"/>
      <c r="Y154" s="9"/>
      <c r="Z154" s="9"/>
      <c r="AA154" s="9"/>
      <c r="AB154" s="9"/>
      <c r="AC154" s="9"/>
      <c r="AD154" s="9"/>
      <c r="AE154" s="9"/>
      <c r="AF154" s="9"/>
      <c r="AG154" s="9"/>
      <c r="AH154" s="9"/>
    </row>
    <row r="155" spans="1:34" x14ac:dyDescent="0.25">
      <c r="A155" s="9"/>
      <c r="B155" s="9"/>
      <c r="C155" s="9"/>
      <c r="D155" s="9"/>
      <c r="E155" s="9"/>
      <c r="F155" s="9"/>
      <c r="G155" s="15"/>
      <c r="H155" s="17"/>
      <c r="I155" s="9"/>
      <c r="J155" s="9"/>
      <c r="K155" s="9"/>
      <c r="L155" s="9"/>
      <c r="M155" s="9"/>
      <c r="N155" s="9"/>
      <c r="O155" s="9"/>
      <c r="P155" s="9"/>
      <c r="Q155" s="9"/>
      <c r="R155" s="9"/>
      <c r="S155" s="9"/>
      <c r="T155" s="17"/>
      <c r="U155" s="9"/>
      <c r="V155" s="9"/>
      <c r="W155" s="17"/>
      <c r="X155" s="9"/>
      <c r="Y155" s="9"/>
      <c r="Z155" s="9"/>
      <c r="AA155" s="9"/>
      <c r="AB155" s="9"/>
      <c r="AC155" s="9"/>
      <c r="AD155" s="9"/>
      <c r="AE155" s="9"/>
      <c r="AF155" s="9"/>
      <c r="AG155" s="9"/>
      <c r="AH155" s="9"/>
    </row>
    <row r="156" spans="1:34" x14ac:dyDescent="0.25">
      <c r="A156" s="9"/>
      <c r="B156" s="9"/>
      <c r="C156" s="9"/>
      <c r="D156" s="9"/>
      <c r="E156" s="9"/>
      <c r="F156" s="9"/>
      <c r="G156" s="15"/>
      <c r="H156" s="17"/>
      <c r="I156" s="9"/>
      <c r="J156" s="9"/>
      <c r="K156" s="9"/>
      <c r="L156" s="9"/>
      <c r="M156" s="9"/>
      <c r="N156" s="9"/>
      <c r="O156" s="9"/>
      <c r="P156" s="9"/>
      <c r="Q156" s="9"/>
      <c r="R156" s="9"/>
      <c r="S156" s="9"/>
      <c r="T156" s="17"/>
      <c r="U156" s="9"/>
      <c r="V156" s="9"/>
      <c r="W156" s="17"/>
      <c r="X156" s="9"/>
      <c r="Y156" s="9"/>
      <c r="Z156" s="9"/>
      <c r="AA156" s="9"/>
      <c r="AB156" s="9"/>
      <c r="AC156" s="9"/>
      <c r="AD156" s="9"/>
      <c r="AE156" s="9"/>
      <c r="AF156" s="9"/>
      <c r="AG156" s="9"/>
      <c r="AH156" s="9"/>
    </row>
    <row r="157" spans="1:34" x14ac:dyDescent="0.25">
      <c r="A157" s="9"/>
      <c r="B157" s="9"/>
      <c r="C157" s="9"/>
      <c r="D157" s="9"/>
      <c r="E157" s="9"/>
      <c r="F157" s="9"/>
      <c r="G157" s="15"/>
      <c r="H157" s="17"/>
      <c r="I157" s="9"/>
      <c r="J157" s="9"/>
      <c r="K157" s="9"/>
      <c r="L157" s="9"/>
      <c r="M157" s="9"/>
      <c r="N157" s="9"/>
      <c r="O157" s="9"/>
      <c r="P157" s="9"/>
      <c r="Q157" s="9"/>
      <c r="R157" s="9"/>
      <c r="S157" s="9"/>
      <c r="T157" s="17"/>
      <c r="U157" s="9"/>
      <c r="V157" s="9"/>
      <c r="W157" s="17"/>
      <c r="X157" s="9"/>
      <c r="Y157" s="9"/>
      <c r="Z157" s="9"/>
      <c r="AA157" s="9"/>
      <c r="AB157" s="9"/>
      <c r="AC157" s="9"/>
      <c r="AD157" s="9"/>
      <c r="AE157" s="9"/>
      <c r="AF157" s="9"/>
      <c r="AG157" s="9"/>
      <c r="AH157" s="9"/>
    </row>
    <row r="158" spans="1:34" x14ac:dyDescent="0.25">
      <c r="A158" s="9"/>
      <c r="B158" s="9"/>
      <c r="C158" s="9"/>
      <c r="D158" s="9"/>
      <c r="E158" s="9"/>
      <c r="F158" s="9"/>
      <c r="G158" s="15"/>
      <c r="H158" s="17"/>
      <c r="I158" s="9"/>
      <c r="J158" s="9"/>
      <c r="K158" s="9"/>
      <c r="L158" s="9"/>
      <c r="M158" s="9"/>
      <c r="N158" s="9"/>
      <c r="O158" s="9"/>
      <c r="P158" s="9"/>
      <c r="Q158" s="9"/>
      <c r="R158" s="9"/>
      <c r="S158" s="9"/>
      <c r="T158" s="17"/>
      <c r="U158" s="9"/>
      <c r="V158" s="9"/>
      <c r="W158" s="17"/>
      <c r="X158" s="9"/>
      <c r="Y158" s="9"/>
      <c r="Z158" s="9"/>
      <c r="AA158" s="9"/>
      <c r="AB158" s="9"/>
      <c r="AC158" s="9"/>
      <c r="AD158" s="9"/>
      <c r="AE158" s="9"/>
      <c r="AF158" s="9"/>
      <c r="AG158" s="9"/>
      <c r="AH158" s="9"/>
    </row>
    <row r="159" spans="1:34" x14ac:dyDescent="0.25">
      <c r="A159" s="9"/>
      <c r="B159" s="9"/>
      <c r="C159" s="9"/>
      <c r="D159" s="9"/>
      <c r="E159" s="9"/>
      <c r="F159" s="9"/>
      <c r="G159" s="15"/>
      <c r="H159" s="17"/>
      <c r="I159" s="9"/>
      <c r="J159" s="9"/>
      <c r="K159" s="9"/>
      <c r="L159" s="9"/>
      <c r="M159" s="9"/>
      <c r="N159" s="9"/>
      <c r="O159" s="9"/>
      <c r="P159" s="9"/>
      <c r="Q159" s="9"/>
      <c r="R159" s="9"/>
      <c r="S159" s="9"/>
      <c r="T159" s="17"/>
      <c r="U159" s="9"/>
      <c r="V159" s="9"/>
      <c r="W159" s="17"/>
      <c r="X159" s="9"/>
      <c r="Y159" s="9"/>
      <c r="Z159" s="9"/>
      <c r="AA159" s="9"/>
      <c r="AB159" s="9"/>
      <c r="AC159" s="9"/>
      <c r="AD159" s="9"/>
      <c r="AE159" s="9"/>
      <c r="AF159" s="9"/>
      <c r="AG159" s="9"/>
      <c r="AH159" s="9"/>
    </row>
    <row r="160" spans="1:34" x14ac:dyDescent="0.25">
      <c r="A160" s="9"/>
      <c r="B160" s="9"/>
      <c r="C160" s="9"/>
      <c r="D160" s="9"/>
      <c r="E160" s="9"/>
      <c r="F160" s="9"/>
      <c r="G160" s="15"/>
      <c r="H160" s="17"/>
      <c r="I160" s="9"/>
      <c r="J160" s="9"/>
      <c r="K160" s="9"/>
      <c r="L160" s="9"/>
      <c r="M160" s="9"/>
      <c r="N160" s="9"/>
      <c r="O160" s="9"/>
      <c r="P160" s="9"/>
      <c r="Q160" s="9"/>
      <c r="R160" s="9"/>
      <c r="S160" s="9"/>
      <c r="T160" s="17"/>
      <c r="U160" s="9"/>
      <c r="V160" s="9"/>
      <c r="W160" s="17"/>
      <c r="X160" s="9"/>
      <c r="Y160" s="9"/>
      <c r="Z160" s="9"/>
      <c r="AA160" s="9"/>
      <c r="AB160" s="9"/>
      <c r="AC160" s="9"/>
      <c r="AD160" s="9"/>
      <c r="AE160" s="9"/>
      <c r="AF160" s="9"/>
      <c r="AG160" s="9"/>
      <c r="AH160" s="9"/>
    </row>
    <row r="161" spans="1:34" x14ac:dyDescent="0.25">
      <c r="A161" s="9"/>
      <c r="B161" s="9"/>
      <c r="C161" s="9"/>
      <c r="D161" s="9"/>
      <c r="E161" s="9"/>
      <c r="F161" s="9"/>
      <c r="G161" s="15"/>
      <c r="H161" s="17"/>
      <c r="I161" s="9"/>
      <c r="J161" s="9"/>
      <c r="K161" s="9"/>
      <c r="L161" s="9"/>
      <c r="M161" s="9"/>
      <c r="N161" s="9"/>
      <c r="O161" s="9"/>
      <c r="P161" s="9"/>
      <c r="Q161" s="9"/>
      <c r="R161" s="9"/>
      <c r="S161" s="9"/>
      <c r="T161" s="17"/>
      <c r="U161" s="9"/>
      <c r="V161" s="9"/>
      <c r="W161" s="17"/>
      <c r="X161" s="9"/>
      <c r="Y161" s="9"/>
      <c r="Z161" s="9"/>
      <c r="AA161" s="9"/>
      <c r="AB161" s="9"/>
      <c r="AC161" s="9"/>
      <c r="AD161" s="9"/>
      <c r="AE161" s="9"/>
      <c r="AF161" s="9"/>
      <c r="AG161" s="9"/>
      <c r="AH161" s="9"/>
    </row>
    <row r="162" spans="1:34" x14ac:dyDescent="0.25">
      <c r="A162" s="9"/>
      <c r="B162" s="9"/>
      <c r="C162" s="9"/>
      <c r="D162" s="9"/>
      <c r="E162" s="9"/>
      <c r="F162" s="9"/>
      <c r="G162" s="15"/>
      <c r="H162" s="17"/>
      <c r="I162" s="9"/>
      <c r="J162" s="9"/>
      <c r="K162" s="9"/>
      <c r="L162" s="9"/>
      <c r="M162" s="9"/>
      <c r="N162" s="9"/>
      <c r="O162" s="9"/>
      <c r="P162" s="9"/>
      <c r="Q162" s="9"/>
      <c r="R162" s="9"/>
      <c r="S162" s="9"/>
      <c r="T162" s="17"/>
      <c r="U162" s="9"/>
      <c r="V162" s="9"/>
      <c r="W162" s="17"/>
      <c r="X162" s="9"/>
      <c r="Y162" s="9"/>
      <c r="Z162" s="9"/>
      <c r="AA162" s="9"/>
      <c r="AB162" s="9"/>
      <c r="AC162" s="9"/>
      <c r="AD162" s="9"/>
      <c r="AE162" s="9"/>
      <c r="AF162" s="9"/>
      <c r="AG162" s="9"/>
      <c r="AH162" s="9"/>
    </row>
    <row r="163" spans="1:34" x14ac:dyDescent="0.25">
      <c r="A163" s="9"/>
      <c r="B163" s="9"/>
      <c r="C163" s="9"/>
      <c r="D163" s="9"/>
      <c r="E163" s="9"/>
      <c r="F163" s="9"/>
      <c r="G163" s="15"/>
      <c r="H163" s="17"/>
      <c r="I163" s="9"/>
      <c r="J163" s="9"/>
      <c r="K163" s="9"/>
      <c r="L163" s="9"/>
      <c r="M163" s="9"/>
      <c r="N163" s="9"/>
      <c r="O163" s="9"/>
      <c r="P163" s="9"/>
      <c r="Q163" s="9"/>
      <c r="R163" s="9"/>
      <c r="S163" s="9"/>
      <c r="T163" s="17"/>
      <c r="U163" s="9"/>
      <c r="V163" s="9"/>
      <c r="W163" s="17"/>
      <c r="X163" s="9"/>
      <c r="Y163" s="9"/>
      <c r="Z163" s="9"/>
      <c r="AA163" s="9"/>
      <c r="AB163" s="9"/>
      <c r="AC163" s="9"/>
      <c r="AD163" s="9"/>
      <c r="AE163" s="9"/>
      <c r="AF163" s="9"/>
      <c r="AG163" s="9"/>
      <c r="AH163" s="9"/>
    </row>
    <row r="164" spans="1:34" x14ac:dyDescent="0.25">
      <c r="A164" s="9"/>
      <c r="B164" s="9"/>
      <c r="C164" s="9"/>
      <c r="D164" s="9"/>
      <c r="E164" s="9"/>
      <c r="F164" s="9"/>
      <c r="G164" s="15"/>
      <c r="H164" s="17"/>
      <c r="I164" s="9"/>
      <c r="J164" s="9"/>
      <c r="K164" s="9"/>
      <c r="L164" s="9"/>
      <c r="M164" s="9"/>
      <c r="N164" s="9"/>
      <c r="O164" s="9"/>
      <c r="P164" s="9"/>
      <c r="Q164" s="9"/>
      <c r="R164" s="9"/>
      <c r="S164" s="9"/>
      <c r="T164" s="17"/>
      <c r="U164" s="9"/>
      <c r="V164" s="9"/>
      <c r="W164" s="17"/>
      <c r="X164" s="9"/>
      <c r="Y164" s="9"/>
      <c r="Z164" s="9"/>
      <c r="AA164" s="9"/>
      <c r="AB164" s="9"/>
      <c r="AC164" s="9"/>
      <c r="AD164" s="9"/>
      <c r="AE164" s="9"/>
      <c r="AF164" s="9"/>
      <c r="AG164" s="9"/>
      <c r="AH164" s="9"/>
    </row>
    <row r="165" spans="1:34" x14ac:dyDescent="0.25">
      <c r="A165" s="9"/>
      <c r="B165" s="9"/>
      <c r="C165" s="9"/>
      <c r="D165" s="9"/>
      <c r="E165" s="9"/>
      <c r="F165" s="9"/>
      <c r="G165" s="15"/>
      <c r="H165" s="17"/>
      <c r="I165" s="9"/>
      <c r="J165" s="9"/>
      <c r="K165" s="9"/>
      <c r="L165" s="9"/>
      <c r="M165" s="9"/>
      <c r="N165" s="9"/>
      <c r="O165" s="9"/>
      <c r="P165" s="9"/>
      <c r="Q165" s="9"/>
      <c r="R165" s="9"/>
      <c r="S165" s="9"/>
      <c r="T165" s="17"/>
      <c r="U165" s="9"/>
      <c r="V165" s="9"/>
      <c r="W165" s="17"/>
      <c r="X165" s="9"/>
      <c r="Y165" s="9"/>
      <c r="Z165" s="9"/>
      <c r="AA165" s="9"/>
      <c r="AB165" s="9"/>
      <c r="AC165" s="9"/>
      <c r="AD165" s="9"/>
      <c r="AE165" s="9"/>
      <c r="AF165" s="9"/>
      <c r="AG165" s="9"/>
      <c r="AH165" s="9"/>
    </row>
    <row r="166" spans="1:34" x14ac:dyDescent="0.25">
      <c r="A166" s="9"/>
      <c r="B166" s="9"/>
      <c r="C166" s="9"/>
      <c r="D166" s="9"/>
      <c r="E166" s="9"/>
      <c r="F166" s="9"/>
      <c r="G166" s="15"/>
      <c r="H166" s="17"/>
      <c r="I166" s="9"/>
      <c r="J166" s="9"/>
      <c r="K166" s="9"/>
      <c r="L166" s="9"/>
      <c r="M166" s="9"/>
      <c r="N166" s="9"/>
      <c r="O166" s="9"/>
      <c r="P166" s="9"/>
      <c r="Q166" s="9"/>
      <c r="R166" s="9"/>
      <c r="S166" s="9"/>
      <c r="T166" s="17"/>
      <c r="U166" s="9"/>
      <c r="V166" s="9"/>
      <c r="W166" s="17"/>
      <c r="X166" s="9"/>
      <c r="Y166" s="9"/>
      <c r="Z166" s="9"/>
      <c r="AA166" s="9"/>
      <c r="AB166" s="9"/>
      <c r="AC166" s="9"/>
      <c r="AD166" s="9"/>
      <c r="AE166" s="9"/>
      <c r="AF166" s="9"/>
      <c r="AG166" s="9"/>
      <c r="AH166" s="9"/>
    </row>
    <row r="167" spans="1:34" x14ac:dyDescent="0.25">
      <c r="A167" s="9"/>
      <c r="B167" s="9"/>
      <c r="C167" s="9"/>
      <c r="D167" s="9"/>
      <c r="E167" s="9"/>
      <c r="F167" s="9"/>
      <c r="G167" s="15"/>
      <c r="H167" s="17"/>
      <c r="I167" s="9"/>
      <c r="J167" s="9"/>
      <c r="K167" s="9"/>
      <c r="L167" s="9"/>
      <c r="M167" s="9"/>
      <c r="N167" s="9"/>
      <c r="O167" s="9"/>
      <c r="P167" s="9"/>
      <c r="Q167" s="9"/>
      <c r="R167" s="9"/>
      <c r="S167" s="9"/>
      <c r="T167" s="17"/>
      <c r="U167" s="9"/>
      <c r="V167" s="9"/>
      <c r="W167" s="17"/>
      <c r="X167" s="9"/>
      <c r="Y167" s="9"/>
      <c r="Z167" s="9"/>
      <c r="AA167" s="9"/>
      <c r="AB167" s="9"/>
      <c r="AC167" s="9"/>
      <c r="AD167" s="9"/>
      <c r="AE167" s="9"/>
      <c r="AF167" s="9"/>
      <c r="AG167" s="9"/>
      <c r="AH167" s="9"/>
    </row>
    <row r="168" spans="1:34" x14ac:dyDescent="0.25">
      <c r="A168" s="9"/>
      <c r="B168" s="9"/>
      <c r="C168" s="9"/>
      <c r="D168" s="9"/>
      <c r="E168" s="9"/>
      <c r="F168" s="9"/>
      <c r="G168" s="15"/>
      <c r="H168" s="17"/>
      <c r="I168" s="9"/>
      <c r="J168" s="9"/>
      <c r="K168" s="9"/>
      <c r="L168" s="9"/>
      <c r="M168" s="9"/>
      <c r="N168" s="9"/>
      <c r="O168" s="9"/>
      <c r="P168" s="9"/>
      <c r="Q168" s="9"/>
      <c r="R168" s="9"/>
      <c r="S168" s="9"/>
      <c r="T168" s="17"/>
      <c r="U168" s="9"/>
      <c r="V168" s="9"/>
      <c r="W168" s="17"/>
      <c r="X168" s="9"/>
      <c r="Y168" s="9"/>
      <c r="Z168" s="9"/>
      <c r="AA168" s="9"/>
      <c r="AB168" s="9"/>
      <c r="AC168" s="9"/>
      <c r="AD168" s="9"/>
      <c r="AE168" s="9"/>
      <c r="AF168" s="9"/>
      <c r="AG168" s="9"/>
      <c r="AH168" s="9"/>
    </row>
    <row r="169" spans="1:34" x14ac:dyDescent="0.25">
      <c r="A169" s="9"/>
      <c r="B169" s="9"/>
      <c r="C169" s="9"/>
      <c r="D169" s="9"/>
      <c r="E169" s="9"/>
      <c r="F169" s="9"/>
      <c r="G169" s="15"/>
      <c r="H169" s="17"/>
      <c r="I169" s="9"/>
      <c r="J169" s="9"/>
      <c r="K169" s="9"/>
      <c r="L169" s="9"/>
      <c r="M169" s="9"/>
      <c r="N169" s="9"/>
      <c r="O169" s="9"/>
      <c r="P169" s="9"/>
      <c r="Q169" s="9"/>
      <c r="R169" s="9"/>
      <c r="S169" s="9"/>
      <c r="T169" s="17"/>
      <c r="U169" s="9"/>
      <c r="V169" s="9"/>
      <c r="W169" s="17"/>
      <c r="X169" s="9"/>
      <c r="Y169" s="9"/>
      <c r="Z169" s="9"/>
      <c r="AA169" s="9"/>
      <c r="AB169" s="9"/>
      <c r="AC169" s="9"/>
      <c r="AD169" s="9"/>
      <c r="AE169" s="9"/>
      <c r="AF169" s="9"/>
      <c r="AG169" s="9"/>
      <c r="AH169" s="9"/>
    </row>
    <row r="170" spans="1:34" x14ac:dyDescent="0.25">
      <c r="A170" s="9"/>
      <c r="B170" s="9"/>
      <c r="C170" s="9"/>
      <c r="D170" s="9"/>
      <c r="E170" s="9"/>
      <c r="F170" s="9"/>
      <c r="G170" s="15"/>
      <c r="H170" s="17"/>
      <c r="I170" s="9"/>
      <c r="J170" s="9"/>
      <c r="K170" s="9"/>
      <c r="L170" s="9"/>
      <c r="M170" s="9"/>
      <c r="N170" s="9"/>
      <c r="O170" s="9"/>
      <c r="P170" s="9"/>
      <c r="Q170" s="9"/>
      <c r="R170" s="9"/>
      <c r="S170" s="9"/>
      <c r="T170" s="17"/>
      <c r="U170" s="9"/>
      <c r="V170" s="9"/>
      <c r="W170" s="17"/>
      <c r="X170" s="9"/>
      <c r="Y170" s="9"/>
      <c r="Z170" s="9"/>
      <c r="AA170" s="9"/>
      <c r="AB170" s="9"/>
      <c r="AC170" s="9"/>
      <c r="AD170" s="9"/>
      <c r="AE170" s="9"/>
      <c r="AF170" s="9"/>
      <c r="AG170" s="9"/>
      <c r="AH170" s="9"/>
    </row>
    <row r="171" spans="1:34" x14ac:dyDescent="0.25">
      <c r="A171" s="9"/>
      <c r="B171" s="9"/>
      <c r="C171" s="9"/>
      <c r="D171" s="9"/>
      <c r="E171" s="9"/>
      <c r="F171" s="9"/>
      <c r="G171" s="15"/>
      <c r="H171" s="17"/>
      <c r="I171" s="9"/>
      <c r="J171" s="9"/>
      <c r="K171" s="9"/>
      <c r="L171" s="9"/>
      <c r="M171" s="9"/>
      <c r="N171" s="9"/>
      <c r="O171" s="9"/>
      <c r="P171" s="9"/>
      <c r="Q171" s="9"/>
      <c r="R171" s="9"/>
      <c r="S171" s="9"/>
      <c r="T171" s="17"/>
      <c r="U171" s="9"/>
      <c r="V171" s="9"/>
      <c r="W171" s="17"/>
      <c r="X171" s="9"/>
      <c r="Y171" s="9"/>
      <c r="Z171" s="9"/>
      <c r="AA171" s="9"/>
      <c r="AB171" s="9"/>
      <c r="AC171" s="9"/>
      <c r="AD171" s="9"/>
      <c r="AE171" s="9"/>
      <c r="AF171" s="9"/>
      <c r="AG171" s="9"/>
      <c r="AH171" s="9"/>
    </row>
    <row r="172" spans="1:34" x14ac:dyDescent="0.25">
      <c r="A172" s="9"/>
      <c r="B172" s="9"/>
      <c r="C172" s="9"/>
      <c r="D172" s="9"/>
      <c r="E172" s="9"/>
      <c r="F172" s="9"/>
      <c r="G172" s="15"/>
      <c r="H172" s="17"/>
      <c r="I172" s="9"/>
      <c r="J172" s="9"/>
      <c r="K172" s="9"/>
      <c r="L172" s="9"/>
      <c r="M172" s="9"/>
      <c r="N172" s="9"/>
      <c r="O172" s="9"/>
      <c r="P172" s="9"/>
      <c r="Q172" s="9"/>
      <c r="R172" s="9"/>
      <c r="S172" s="9"/>
      <c r="T172" s="17"/>
      <c r="U172" s="9"/>
      <c r="V172" s="9"/>
      <c r="W172" s="17"/>
      <c r="X172" s="9"/>
      <c r="Y172" s="9"/>
      <c r="Z172" s="9"/>
      <c r="AA172" s="9"/>
      <c r="AB172" s="9"/>
      <c r="AC172" s="9"/>
      <c r="AD172" s="9"/>
      <c r="AE172" s="9"/>
      <c r="AF172" s="9"/>
      <c r="AG172" s="9"/>
      <c r="AH172" s="9"/>
    </row>
    <row r="173" spans="1:34" x14ac:dyDescent="0.25">
      <c r="A173" s="9"/>
      <c r="B173" s="9"/>
      <c r="C173" s="9"/>
      <c r="D173" s="9"/>
      <c r="E173" s="9"/>
      <c r="F173" s="9"/>
      <c r="G173" s="15"/>
      <c r="H173" s="17"/>
      <c r="I173" s="9"/>
      <c r="J173" s="9"/>
      <c r="K173" s="9"/>
      <c r="L173" s="9"/>
      <c r="M173" s="9"/>
      <c r="N173" s="9"/>
      <c r="O173" s="9"/>
      <c r="P173" s="9"/>
      <c r="Q173" s="9"/>
      <c r="R173" s="9"/>
      <c r="S173" s="9"/>
      <c r="T173" s="17"/>
      <c r="U173" s="9"/>
      <c r="V173" s="9"/>
      <c r="W173" s="17"/>
      <c r="X173" s="9"/>
      <c r="Y173" s="9"/>
      <c r="Z173" s="9"/>
      <c r="AA173" s="9"/>
      <c r="AB173" s="9"/>
      <c r="AC173" s="9"/>
      <c r="AD173" s="9"/>
      <c r="AE173" s="9"/>
      <c r="AF173" s="9"/>
      <c r="AG173" s="9"/>
      <c r="AH173" s="9"/>
    </row>
    <row r="174" spans="1:34" x14ac:dyDescent="0.25">
      <c r="A174" s="9"/>
      <c r="B174" s="9"/>
      <c r="C174" s="9"/>
      <c r="D174" s="9"/>
      <c r="E174" s="9"/>
      <c r="F174" s="9"/>
      <c r="G174" s="15"/>
      <c r="H174" s="17"/>
      <c r="I174" s="9"/>
      <c r="J174" s="9"/>
      <c r="K174" s="9"/>
      <c r="L174" s="9"/>
      <c r="M174" s="9"/>
      <c r="N174" s="9"/>
      <c r="O174" s="9"/>
      <c r="P174" s="9"/>
      <c r="Q174" s="9"/>
      <c r="R174" s="9"/>
      <c r="S174" s="9"/>
      <c r="T174" s="17"/>
      <c r="U174" s="9"/>
      <c r="V174" s="9"/>
      <c r="W174" s="17"/>
      <c r="X174" s="9"/>
      <c r="Y174" s="9"/>
      <c r="Z174" s="9"/>
      <c r="AA174" s="9"/>
      <c r="AB174" s="9"/>
      <c r="AC174" s="9"/>
      <c r="AD174" s="9"/>
      <c r="AE174" s="9"/>
      <c r="AF174" s="9"/>
      <c r="AG174" s="9"/>
      <c r="AH174" s="9"/>
    </row>
    <row r="175" spans="1:34" x14ac:dyDescent="0.25">
      <c r="A175" s="9"/>
      <c r="B175" s="9"/>
      <c r="C175" s="9"/>
      <c r="D175" s="9"/>
      <c r="E175" s="9"/>
      <c r="F175" s="9"/>
      <c r="G175" s="15"/>
      <c r="H175" s="17"/>
      <c r="I175" s="9"/>
      <c r="J175" s="9"/>
      <c r="K175" s="9"/>
      <c r="L175" s="9"/>
      <c r="M175" s="9"/>
      <c r="N175" s="9"/>
      <c r="O175" s="9"/>
      <c r="P175" s="9"/>
      <c r="Q175" s="9"/>
      <c r="R175" s="9"/>
      <c r="S175" s="9"/>
      <c r="T175" s="17"/>
      <c r="U175" s="9"/>
      <c r="V175" s="9"/>
      <c r="W175" s="17"/>
      <c r="X175" s="9"/>
      <c r="Y175" s="9"/>
      <c r="Z175" s="9"/>
      <c r="AA175" s="9"/>
      <c r="AB175" s="9"/>
      <c r="AC175" s="9"/>
      <c r="AD175" s="9"/>
      <c r="AE175" s="9"/>
      <c r="AF175" s="9"/>
      <c r="AG175" s="9"/>
      <c r="AH175" s="9"/>
    </row>
    <row r="176" spans="1:34" x14ac:dyDescent="0.25">
      <c r="A176" s="9"/>
      <c r="B176" s="9"/>
      <c r="C176" s="9"/>
      <c r="D176" s="9"/>
      <c r="E176" s="9"/>
      <c r="F176" s="9"/>
      <c r="G176" s="15"/>
      <c r="H176" s="17"/>
      <c r="I176" s="9"/>
      <c r="J176" s="9"/>
      <c r="K176" s="9"/>
      <c r="L176" s="9"/>
      <c r="M176" s="9"/>
      <c r="N176" s="9"/>
      <c r="O176" s="9"/>
      <c r="P176" s="9"/>
      <c r="Q176" s="9"/>
      <c r="R176" s="9"/>
      <c r="S176" s="9"/>
      <c r="T176" s="17"/>
      <c r="U176" s="9"/>
      <c r="V176" s="9"/>
      <c r="W176" s="17"/>
      <c r="X176" s="9"/>
      <c r="Y176" s="9"/>
      <c r="Z176" s="9"/>
      <c r="AA176" s="9"/>
      <c r="AB176" s="9"/>
      <c r="AC176" s="9"/>
      <c r="AD176" s="9"/>
      <c r="AE176" s="9"/>
      <c r="AF176" s="9"/>
      <c r="AG176" s="9"/>
      <c r="AH176" s="9"/>
    </row>
    <row r="177" spans="1:34" x14ac:dyDescent="0.25">
      <c r="A177" s="9"/>
      <c r="B177" s="9"/>
      <c r="C177" s="9"/>
      <c r="D177" s="9"/>
      <c r="E177" s="9"/>
      <c r="F177" s="9"/>
      <c r="G177" s="15"/>
      <c r="H177" s="17"/>
      <c r="I177" s="9"/>
      <c r="J177" s="9"/>
      <c r="K177" s="9"/>
      <c r="L177" s="9"/>
      <c r="M177" s="9"/>
      <c r="N177" s="9"/>
      <c r="O177" s="9"/>
      <c r="P177" s="9"/>
      <c r="Q177" s="9"/>
      <c r="R177" s="9"/>
      <c r="S177" s="9"/>
      <c r="T177" s="17"/>
      <c r="U177" s="9"/>
      <c r="V177" s="9"/>
      <c r="W177" s="17"/>
      <c r="X177" s="9"/>
      <c r="Y177" s="9"/>
      <c r="Z177" s="9"/>
      <c r="AA177" s="9"/>
      <c r="AB177" s="9"/>
      <c r="AC177" s="9"/>
      <c r="AD177" s="9"/>
      <c r="AE177" s="9"/>
      <c r="AF177" s="9"/>
      <c r="AG177" s="9"/>
      <c r="AH177" s="9"/>
    </row>
    <row r="178" spans="1:34" x14ac:dyDescent="0.25">
      <c r="A178" s="9"/>
      <c r="B178" s="9"/>
      <c r="C178" s="9"/>
      <c r="D178" s="9"/>
      <c r="E178" s="9"/>
      <c r="F178" s="9"/>
      <c r="G178" s="15"/>
      <c r="H178" s="17"/>
      <c r="I178" s="9"/>
      <c r="J178" s="9"/>
      <c r="K178" s="9"/>
      <c r="L178" s="9"/>
      <c r="M178" s="9"/>
      <c r="N178" s="9"/>
      <c r="O178" s="9"/>
      <c r="P178" s="9"/>
      <c r="Q178" s="9"/>
      <c r="R178" s="9"/>
      <c r="S178" s="9"/>
      <c r="T178" s="17"/>
      <c r="U178" s="9"/>
      <c r="V178" s="9"/>
      <c r="W178" s="17"/>
      <c r="X178" s="9"/>
      <c r="Y178" s="9"/>
      <c r="Z178" s="9"/>
      <c r="AA178" s="9"/>
      <c r="AB178" s="9"/>
      <c r="AC178" s="9"/>
      <c r="AD178" s="9"/>
      <c r="AE178" s="9"/>
      <c r="AF178" s="9"/>
      <c r="AG178" s="9"/>
      <c r="AH178" s="9"/>
    </row>
    <row r="179" spans="1:34" x14ac:dyDescent="0.25">
      <c r="A179" s="9"/>
      <c r="B179" s="9"/>
      <c r="C179" s="9"/>
      <c r="D179" s="9"/>
      <c r="E179" s="9"/>
      <c r="F179" s="9"/>
      <c r="G179" s="15"/>
      <c r="H179" s="17"/>
      <c r="I179" s="9"/>
      <c r="J179" s="9"/>
      <c r="K179" s="9"/>
      <c r="L179" s="9"/>
      <c r="M179" s="9"/>
      <c r="N179" s="9"/>
      <c r="O179" s="9"/>
      <c r="P179" s="9"/>
      <c r="Q179" s="9"/>
      <c r="R179" s="9"/>
      <c r="S179" s="9"/>
      <c r="T179" s="17"/>
      <c r="U179" s="9"/>
      <c r="V179" s="9"/>
      <c r="W179" s="17"/>
      <c r="X179" s="9"/>
      <c r="Y179" s="9"/>
      <c r="Z179" s="9"/>
      <c r="AA179" s="9"/>
      <c r="AB179" s="9"/>
      <c r="AC179" s="9"/>
      <c r="AD179" s="9"/>
      <c r="AE179" s="9"/>
      <c r="AF179" s="9"/>
      <c r="AG179" s="9"/>
      <c r="AH179" s="9"/>
    </row>
    <row r="180" spans="1:34" x14ac:dyDescent="0.25">
      <c r="A180" s="9"/>
      <c r="B180" s="9"/>
      <c r="C180" s="9"/>
      <c r="D180" s="9"/>
      <c r="E180" s="9"/>
      <c r="F180" s="9"/>
      <c r="G180" s="15"/>
      <c r="H180" s="17"/>
      <c r="I180" s="9"/>
      <c r="J180" s="9"/>
      <c r="K180" s="9"/>
      <c r="L180" s="9"/>
      <c r="M180" s="9"/>
      <c r="N180" s="9"/>
      <c r="O180" s="9"/>
      <c r="P180" s="9"/>
      <c r="Q180" s="9"/>
      <c r="R180" s="9"/>
      <c r="S180" s="9"/>
      <c r="T180" s="17"/>
      <c r="U180" s="9"/>
      <c r="V180" s="9"/>
      <c r="W180" s="17"/>
      <c r="X180" s="9"/>
      <c r="Y180" s="9"/>
      <c r="Z180" s="9"/>
      <c r="AA180" s="9"/>
      <c r="AB180" s="9"/>
      <c r="AC180" s="9"/>
      <c r="AD180" s="9"/>
      <c r="AE180" s="9"/>
      <c r="AF180" s="9"/>
      <c r="AG180" s="9"/>
      <c r="AH180" s="9"/>
    </row>
    <row r="181" spans="1:34" x14ac:dyDescent="0.25">
      <c r="A181" s="9"/>
      <c r="B181" s="9"/>
      <c r="C181" s="9"/>
      <c r="D181" s="9"/>
      <c r="E181" s="9"/>
      <c r="F181" s="9"/>
      <c r="G181" s="15"/>
      <c r="H181" s="17"/>
      <c r="I181" s="9"/>
      <c r="J181" s="9"/>
      <c r="K181" s="9"/>
      <c r="L181" s="9"/>
      <c r="M181" s="9"/>
      <c r="N181" s="9"/>
      <c r="O181" s="9"/>
      <c r="P181" s="9"/>
      <c r="Q181" s="9"/>
      <c r="R181" s="9"/>
      <c r="S181" s="9"/>
      <c r="T181" s="17"/>
      <c r="U181" s="9"/>
      <c r="V181" s="9"/>
      <c r="W181" s="17"/>
      <c r="X181" s="9"/>
      <c r="Y181" s="9"/>
      <c r="Z181" s="9"/>
      <c r="AA181" s="9"/>
      <c r="AB181" s="9"/>
      <c r="AC181" s="9"/>
      <c r="AD181" s="9"/>
      <c r="AE181" s="9"/>
      <c r="AF181" s="9"/>
      <c r="AG181" s="9"/>
      <c r="AH181" s="9"/>
    </row>
    <row r="182" spans="1:34" x14ac:dyDescent="0.25">
      <c r="A182" s="9"/>
      <c r="B182" s="9"/>
      <c r="C182" s="9"/>
      <c r="D182" s="9"/>
      <c r="E182" s="9"/>
      <c r="F182" s="9"/>
      <c r="G182" s="15"/>
      <c r="H182" s="17"/>
      <c r="I182" s="9"/>
      <c r="J182" s="9"/>
      <c r="K182" s="9"/>
      <c r="L182" s="9"/>
      <c r="M182" s="9"/>
      <c r="N182" s="9"/>
      <c r="O182" s="9"/>
      <c r="P182" s="9"/>
      <c r="Q182" s="9"/>
      <c r="R182" s="9"/>
      <c r="S182" s="9"/>
      <c r="T182" s="17"/>
      <c r="U182" s="9"/>
      <c r="V182" s="9"/>
      <c r="W182" s="17"/>
      <c r="X182" s="9"/>
      <c r="Y182" s="9"/>
      <c r="Z182" s="9"/>
      <c r="AA182" s="9"/>
      <c r="AB182" s="9"/>
      <c r="AC182" s="9"/>
      <c r="AD182" s="9"/>
      <c r="AE182" s="9"/>
      <c r="AF182" s="9"/>
      <c r="AG182" s="9"/>
      <c r="AH182" s="9"/>
    </row>
    <row r="183" spans="1:34" x14ac:dyDescent="0.25">
      <c r="A183" s="9"/>
      <c r="B183" s="9"/>
      <c r="C183" s="9"/>
      <c r="D183" s="9"/>
      <c r="E183" s="9"/>
      <c r="F183" s="9"/>
      <c r="G183" s="15"/>
      <c r="H183" s="17"/>
      <c r="I183" s="9"/>
      <c r="J183" s="9"/>
      <c r="K183" s="9"/>
      <c r="L183" s="9"/>
      <c r="M183" s="9"/>
      <c r="N183" s="9"/>
      <c r="O183" s="9"/>
      <c r="P183" s="9"/>
      <c r="Q183" s="9"/>
      <c r="R183" s="9"/>
      <c r="S183" s="9"/>
      <c r="T183" s="17"/>
      <c r="U183" s="9"/>
      <c r="V183" s="9"/>
      <c r="W183" s="17"/>
      <c r="X183" s="9"/>
      <c r="Y183" s="9"/>
      <c r="Z183" s="9"/>
      <c r="AA183" s="9"/>
      <c r="AB183" s="9"/>
      <c r="AC183" s="9"/>
      <c r="AD183" s="9"/>
      <c r="AE183" s="9"/>
      <c r="AF183" s="9"/>
      <c r="AG183" s="9"/>
      <c r="AH183" s="9"/>
    </row>
    <row r="184" spans="1:34" x14ac:dyDescent="0.25">
      <c r="A184" s="9"/>
      <c r="B184" s="9"/>
      <c r="C184" s="9"/>
      <c r="D184" s="9"/>
      <c r="E184" s="9"/>
      <c r="F184" s="9"/>
      <c r="G184" s="15"/>
      <c r="H184" s="17"/>
      <c r="I184" s="9"/>
      <c r="J184" s="9"/>
      <c r="K184" s="9"/>
      <c r="L184" s="9"/>
      <c r="M184" s="9"/>
      <c r="N184" s="9"/>
      <c r="O184" s="9"/>
      <c r="P184" s="9"/>
      <c r="Q184" s="9"/>
      <c r="R184" s="9"/>
      <c r="S184" s="9"/>
      <c r="T184" s="17"/>
      <c r="U184" s="9"/>
      <c r="V184" s="9"/>
      <c r="W184" s="17"/>
      <c r="X184" s="9"/>
      <c r="Y184" s="9"/>
      <c r="Z184" s="9"/>
      <c r="AA184" s="9"/>
      <c r="AB184" s="9"/>
      <c r="AC184" s="9"/>
      <c r="AD184" s="9"/>
      <c r="AE184" s="9"/>
      <c r="AF184" s="9"/>
      <c r="AG184" s="9"/>
      <c r="AH184" s="9"/>
    </row>
    <row r="185" spans="1:34" x14ac:dyDescent="0.25">
      <c r="A185" s="9"/>
      <c r="B185" s="9"/>
      <c r="C185" s="9"/>
      <c r="D185" s="9"/>
      <c r="E185" s="9"/>
      <c r="F185" s="9"/>
      <c r="G185" s="15"/>
      <c r="H185" s="17"/>
      <c r="I185" s="9"/>
      <c r="J185" s="9"/>
      <c r="K185" s="9"/>
      <c r="L185" s="9"/>
      <c r="M185" s="9"/>
      <c r="N185" s="9"/>
      <c r="O185" s="9"/>
      <c r="P185" s="9"/>
      <c r="Q185" s="9"/>
      <c r="R185" s="9"/>
      <c r="S185" s="9"/>
      <c r="T185" s="17"/>
      <c r="U185" s="9"/>
      <c r="V185" s="9"/>
      <c r="W185" s="17"/>
      <c r="X185" s="9"/>
      <c r="Y185" s="9"/>
      <c r="Z185" s="9"/>
      <c r="AA185" s="9"/>
      <c r="AB185" s="9"/>
      <c r="AC185" s="9"/>
      <c r="AD185" s="9"/>
      <c r="AE185" s="9"/>
      <c r="AF185" s="9"/>
      <c r="AG185" s="9"/>
      <c r="AH185" s="9"/>
    </row>
    <row r="186" spans="1:34" x14ac:dyDescent="0.25">
      <c r="A186" s="9"/>
      <c r="B186" s="9"/>
      <c r="C186" s="9"/>
      <c r="D186" s="9"/>
      <c r="E186" s="9"/>
      <c r="F186" s="9"/>
      <c r="G186" s="15"/>
      <c r="H186" s="17"/>
      <c r="I186" s="9"/>
      <c r="J186" s="9"/>
      <c r="K186" s="9"/>
      <c r="L186" s="9"/>
      <c r="M186" s="9"/>
      <c r="N186" s="9"/>
      <c r="O186" s="9"/>
      <c r="P186" s="9"/>
      <c r="Q186" s="9"/>
      <c r="R186" s="9"/>
      <c r="S186" s="9"/>
      <c r="T186" s="17"/>
      <c r="U186" s="9"/>
      <c r="V186" s="9"/>
      <c r="W186" s="17"/>
      <c r="X186" s="9"/>
      <c r="Y186" s="9"/>
      <c r="Z186" s="9"/>
      <c r="AA186" s="9"/>
      <c r="AB186" s="9"/>
      <c r="AC186" s="9"/>
      <c r="AD186" s="9"/>
      <c r="AE186" s="9"/>
      <c r="AF186" s="9"/>
      <c r="AG186" s="9"/>
      <c r="AH186" s="9"/>
    </row>
    <row r="187" spans="1:34" x14ac:dyDescent="0.25">
      <c r="A187" s="9"/>
      <c r="B187" s="9"/>
      <c r="C187" s="9"/>
      <c r="D187" s="9"/>
      <c r="E187" s="9"/>
      <c r="F187" s="9"/>
      <c r="G187" s="15"/>
      <c r="H187" s="17"/>
      <c r="I187" s="9"/>
      <c r="J187" s="9"/>
      <c r="K187" s="9"/>
      <c r="L187" s="9"/>
      <c r="M187" s="9"/>
      <c r="N187" s="9"/>
      <c r="O187" s="9"/>
      <c r="P187" s="9"/>
      <c r="Q187" s="9"/>
      <c r="R187" s="9"/>
      <c r="S187" s="9"/>
      <c r="T187" s="17"/>
      <c r="U187" s="9"/>
      <c r="V187" s="9"/>
      <c r="W187" s="17"/>
      <c r="X187" s="9"/>
      <c r="Y187" s="9"/>
      <c r="Z187" s="9"/>
      <c r="AA187" s="9"/>
      <c r="AB187" s="9"/>
      <c r="AC187" s="9"/>
      <c r="AD187" s="9"/>
      <c r="AE187" s="9"/>
      <c r="AF187" s="9"/>
      <c r="AG187" s="9"/>
      <c r="AH187" s="9"/>
    </row>
    <row r="188" spans="1:34" x14ac:dyDescent="0.25">
      <c r="A188" s="9"/>
      <c r="B188" s="9"/>
      <c r="C188" s="9"/>
      <c r="D188" s="9"/>
      <c r="E188" s="9"/>
      <c r="F188" s="9"/>
      <c r="G188" s="15"/>
      <c r="H188" s="17"/>
      <c r="I188" s="9"/>
      <c r="J188" s="9"/>
      <c r="K188" s="9"/>
      <c r="L188" s="9"/>
      <c r="M188" s="9"/>
      <c r="N188" s="9"/>
      <c r="O188" s="9"/>
      <c r="P188" s="9"/>
      <c r="Q188" s="9"/>
      <c r="R188" s="9"/>
      <c r="S188" s="9"/>
      <c r="T188" s="17"/>
      <c r="U188" s="9"/>
      <c r="V188" s="9"/>
      <c r="W188" s="17"/>
      <c r="X188" s="9"/>
      <c r="Y188" s="9"/>
      <c r="Z188" s="9"/>
      <c r="AA188" s="9"/>
      <c r="AB188" s="9"/>
      <c r="AC188" s="9"/>
      <c r="AD188" s="9"/>
      <c r="AE188" s="9"/>
      <c r="AF188" s="9"/>
      <c r="AG188" s="9"/>
      <c r="AH188" s="9"/>
    </row>
    <row r="189" spans="1:34" x14ac:dyDescent="0.25">
      <c r="A189" s="9"/>
      <c r="B189" s="9"/>
      <c r="C189" s="9"/>
      <c r="D189" s="9"/>
      <c r="E189" s="9"/>
      <c r="F189" s="9"/>
      <c r="G189" s="15"/>
      <c r="H189" s="17"/>
      <c r="I189" s="9"/>
      <c r="J189" s="9"/>
      <c r="K189" s="9"/>
      <c r="L189" s="9"/>
      <c r="M189" s="9"/>
      <c r="N189" s="9"/>
      <c r="O189" s="9"/>
      <c r="P189" s="9"/>
      <c r="Q189" s="9"/>
      <c r="R189" s="9"/>
      <c r="S189" s="9"/>
      <c r="T189" s="17"/>
      <c r="U189" s="9"/>
      <c r="V189" s="9"/>
      <c r="W189" s="17"/>
      <c r="X189" s="9"/>
      <c r="Y189" s="9"/>
      <c r="Z189" s="9"/>
      <c r="AA189" s="9"/>
      <c r="AB189" s="9"/>
      <c r="AC189" s="9"/>
      <c r="AD189" s="9"/>
      <c r="AE189" s="9"/>
      <c r="AF189" s="9"/>
      <c r="AG189" s="9"/>
      <c r="AH189" s="9"/>
    </row>
    <row r="190" spans="1:34" x14ac:dyDescent="0.25">
      <c r="A190" s="9"/>
      <c r="B190" s="9"/>
      <c r="C190" s="9"/>
      <c r="D190" s="9"/>
      <c r="E190" s="9"/>
      <c r="F190" s="9"/>
      <c r="G190" s="15"/>
      <c r="H190" s="17"/>
      <c r="I190" s="9"/>
      <c r="J190" s="9"/>
      <c r="K190" s="9"/>
      <c r="L190" s="9"/>
      <c r="M190" s="9"/>
      <c r="N190" s="9"/>
      <c r="O190" s="9"/>
      <c r="P190" s="9"/>
      <c r="Q190" s="9"/>
      <c r="R190" s="9"/>
      <c r="S190" s="9"/>
      <c r="T190" s="17"/>
      <c r="U190" s="9"/>
      <c r="V190" s="9"/>
      <c r="W190" s="17"/>
      <c r="X190" s="9"/>
      <c r="Y190" s="9"/>
      <c r="Z190" s="9"/>
      <c r="AA190" s="9"/>
      <c r="AB190" s="9"/>
      <c r="AC190" s="9"/>
      <c r="AD190" s="9"/>
      <c r="AE190" s="9"/>
      <c r="AF190" s="9"/>
      <c r="AG190" s="9"/>
      <c r="AH190" s="9"/>
    </row>
    <row r="191" spans="1:34" x14ac:dyDescent="0.25">
      <c r="A191" s="9"/>
      <c r="B191" s="9"/>
      <c r="C191" s="9"/>
      <c r="D191" s="9"/>
      <c r="E191" s="9"/>
      <c r="F191" s="9"/>
      <c r="G191" s="15"/>
      <c r="H191" s="17"/>
      <c r="I191" s="9"/>
      <c r="J191" s="9"/>
      <c r="K191" s="9"/>
      <c r="L191" s="9"/>
      <c r="M191" s="9"/>
      <c r="N191" s="9"/>
      <c r="O191" s="9"/>
      <c r="P191" s="9"/>
      <c r="Q191" s="9"/>
      <c r="R191" s="9"/>
      <c r="S191" s="9"/>
      <c r="T191" s="17"/>
      <c r="U191" s="9"/>
      <c r="V191" s="9"/>
      <c r="W191" s="17"/>
      <c r="X191" s="9"/>
      <c r="Y191" s="9"/>
      <c r="Z191" s="9"/>
      <c r="AA191" s="9"/>
      <c r="AB191" s="9"/>
      <c r="AC191" s="9"/>
      <c r="AD191" s="9"/>
      <c r="AE191" s="9"/>
      <c r="AF191" s="9"/>
      <c r="AG191" s="9"/>
      <c r="AH191" s="9"/>
    </row>
    <row r="192" spans="1:34" x14ac:dyDescent="0.25">
      <c r="A192" s="9"/>
      <c r="B192" s="9"/>
      <c r="C192" s="9"/>
      <c r="D192" s="9"/>
      <c r="E192" s="9"/>
      <c r="F192" s="9"/>
      <c r="G192" s="15"/>
      <c r="H192" s="17"/>
      <c r="I192" s="9"/>
      <c r="J192" s="9"/>
      <c r="K192" s="9"/>
      <c r="L192" s="9"/>
      <c r="M192" s="9"/>
      <c r="N192" s="9"/>
      <c r="O192" s="9"/>
      <c r="P192" s="9"/>
      <c r="Q192" s="9"/>
      <c r="R192" s="9"/>
      <c r="S192" s="9"/>
      <c r="T192" s="17"/>
      <c r="U192" s="9"/>
      <c r="V192" s="9"/>
      <c r="W192" s="17"/>
      <c r="X192" s="9"/>
      <c r="Y192" s="9"/>
      <c r="Z192" s="9"/>
      <c r="AA192" s="9"/>
      <c r="AB192" s="9"/>
      <c r="AC192" s="9"/>
      <c r="AD192" s="9"/>
      <c r="AE192" s="9"/>
      <c r="AF192" s="9"/>
      <c r="AG192" s="9"/>
      <c r="AH192" s="9"/>
    </row>
    <row r="193" spans="1:34" x14ac:dyDescent="0.25">
      <c r="A193" s="9"/>
      <c r="B193" s="9"/>
      <c r="C193" s="9"/>
      <c r="D193" s="9"/>
      <c r="E193" s="9"/>
      <c r="F193" s="9"/>
      <c r="G193" s="15"/>
      <c r="H193" s="17"/>
      <c r="I193" s="9"/>
      <c r="J193" s="9"/>
      <c r="K193" s="9"/>
      <c r="L193" s="9"/>
      <c r="M193" s="9"/>
      <c r="N193" s="9"/>
      <c r="O193" s="9"/>
      <c r="P193" s="9"/>
      <c r="Q193" s="9"/>
      <c r="R193" s="9"/>
      <c r="S193" s="9"/>
      <c r="T193" s="17"/>
      <c r="U193" s="9"/>
      <c r="V193" s="9"/>
      <c r="W193" s="17"/>
      <c r="X193" s="9"/>
      <c r="Y193" s="9"/>
      <c r="Z193" s="9"/>
      <c r="AA193" s="9"/>
      <c r="AB193" s="9"/>
      <c r="AC193" s="9"/>
      <c r="AD193" s="9"/>
      <c r="AE193" s="9"/>
      <c r="AF193" s="9"/>
      <c r="AG193" s="9"/>
      <c r="AH193" s="9"/>
    </row>
    <row r="194" spans="1:34" x14ac:dyDescent="0.25">
      <c r="A194" s="9"/>
      <c r="B194" s="9"/>
      <c r="C194" s="9"/>
      <c r="D194" s="9"/>
      <c r="E194" s="9"/>
      <c r="F194" s="9"/>
      <c r="G194" s="15"/>
      <c r="H194" s="17"/>
      <c r="I194" s="9"/>
      <c r="J194" s="9"/>
      <c r="K194" s="9"/>
      <c r="L194" s="9"/>
      <c r="M194" s="9"/>
      <c r="N194" s="9"/>
      <c r="O194" s="9"/>
      <c r="P194" s="9"/>
      <c r="Q194" s="9"/>
      <c r="R194" s="9"/>
      <c r="S194" s="9"/>
      <c r="T194" s="17"/>
      <c r="U194" s="9"/>
      <c r="V194" s="9"/>
      <c r="W194" s="17"/>
      <c r="X194" s="9"/>
      <c r="Y194" s="9"/>
      <c r="Z194" s="9"/>
      <c r="AA194" s="9"/>
      <c r="AB194" s="9"/>
      <c r="AC194" s="9"/>
      <c r="AD194" s="9"/>
      <c r="AE194" s="9"/>
      <c r="AF194" s="9"/>
      <c r="AG194" s="9"/>
      <c r="AH194" s="9"/>
    </row>
    <row r="195" spans="1:34" x14ac:dyDescent="0.25">
      <c r="A195" s="9"/>
      <c r="B195" s="9"/>
      <c r="C195" s="9"/>
      <c r="D195" s="9"/>
      <c r="E195" s="9"/>
      <c r="F195" s="9"/>
      <c r="G195" s="15"/>
      <c r="H195" s="17"/>
      <c r="I195" s="9"/>
      <c r="J195" s="9"/>
      <c r="K195" s="9"/>
      <c r="L195" s="9"/>
      <c r="M195" s="9"/>
      <c r="N195" s="9"/>
      <c r="O195" s="9"/>
      <c r="P195" s="9"/>
      <c r="Q195" s="9"/>
      <c r="R195" s="9"/>
      <c r="S195" s="9"/>
      <c r="T195" s="17"/>
      <c r="U195" s="9"/>
      <c r="V195" s="9"/>
      <c r="W195" s="17"/>
      <c r="X195" s="9"/>
      <c r="Y195" s="9"/>
      <c r="Z195" s="9"/>
      <c r="AA195" s="9"/>
      <c r="AB195" s="9"/>
      <c r="AC195" s="9"/>
      <c r="AD195" s="9"/>
      <c r="AE195" s="9"/>
      <c r="AF195" s="9"/>
      <c r="AG195" s="9"/>
      <c r="AH195" s="9"/>
    </row>
    <row r="196" spans="1:34" x14ac:dyDescent="0.25">
      <c r="A196" s="9"/>
      <c r="B196" s="9"/>
      <c r="C196" s="9"/>
      <c r="D196" s="9"/>
      <c r="E196" s="9"/>
      <c r="F196" s="9"/>
      <c r="G196" s="15"/>
      <c r="H196" s="17"/>
      <c r="I196" s="9"/>
      <c r="J196" s="9"/>
      <c r="K196" s="9"/>
      <c r="L196" s="9"/>
      <c r="M196" s="9"/>
      <c r="N196" s="9"/>
      <c r="O196" s="9"/>
      <c r="P196" s="9"/>
      <c r="Q196" s="9"/>
      <c r="R196" s="9"/>
      <c r="S196" s="9"/>
      <c r="T196" s="17"/>
      <c r="U196" s="9"/>
      <c r="V196" s="9"/>
      <c r="W196" s="17"/>
      <c r="X196" s="9"/>
      <c r="Y196" s="9"/>
      <c r="Z196" s="9"/>
      <c r="AA196" s="9"/>
      <c r="AB196" s="9"/>
      <c r="AC196" s="9"/>
      <c r="AD196" s="9"/>
      <c r="AE196" s="9"/>
      <c r="AF196" s="9"/>
      <c r="AG196" s="9"/>
      <c r="AH196" s="9"/>
    </row>
    <row r="197" spans="1:34" x14ac:dyDescent="0.25">
      <c r="A197" s="9"/>
      <c r="B197" s="9"/>
      <c r="C197" s="9"/>
      <c r="D197" s="9"/>
      <c r="E197" s="9"/>
      <c r="F197" s="9"/>
      <c r="G197" s="15"/>
      <c r="H197" s="17"/>
      <c r="I197" s="9"/>
      <c r="J197" s="9"/>
      <c r="K197" s="9"/>
      <c r="L197" s="9"/>
      <c r="M197" s="9"/>
      <c r="N197" s="9"/>
      <c r="O197" s="9"/>
      <c r="P197" s="9"/>
      <c r="Q197" s="9"/>
      <c r="R197" s="9"/>
      <c r="S197" s="9"/>
      <c r="T197" s="17"/>
      <c r="U197" s="9"/>
      <c r="V197" s="9"/>
      <c r="W197" s="17"/>
      <c r="X197" s="9"/>
      <c r="Y197" s="9"/>
      <c r="Z197" s="9"/>
      <c r="AA197" s="9"/>
      <c r="AB197" s="9"/>
      <c r="AC197" s="9"/>
      <c r="AD197" s="9"/>
      <c r="AE197" s="9"/>
      <c r="AF197" s="9"/>
      <c r="AG197" s="9"/>
      <c r="AH197" s="9"/>
    </row>
    <row r="198" spans="1:34" x14ac:dyDescent="0.25">
      <c r="A198" s="9"/>
      <c r="B198" s="9"/>
      <c r="C198" s="9"/>
      <c r="D198" s="9"/>
      <c r="E198" s="9"/>
      <c r="F198" s="9"/>
      <c r="G198" s="15"/>
      <c r="H198" s="17"/>
      <c r="I198" s="9"/>
      <c r="J198" s="9"/>
      <c r="K198" s="9"/>
      <c r="L198" s="9"/>
      <c r="M198" s="9"/>
      <c r="N198" s="9"/>
      <c r="O198" s="9"/>
      <c r="P198" s="9"/>
      <c r="Q198" s="9"/>
      <c r="R198" s="9"/>
      <c r="S198" s="9"/>
      <c r="T198" s="17"/>
      <c r="U198" s="9"/>
      <c r="V198" s="9"/>
      <c r="W198" s="17"/>
      <c r="X198" s="9"/>
      <c r="Y198" s="9"/>
      <c r="Z198" s="9"/>
      <c r="AA198" s="9"/>
      <c r="AB198" s="9"/>
      <c r="AC198" s="9"/>
      <c r="AD198" s="9"/>
      <c r="AE198" s="9"/>
      <c r="AF198" s="9"/>
      <c r="AG198" s="9"/>
      <c r="AH198" s="9"/>
    </row>
    <row r="199" spans="1:34" x14ac:dyDescent="0.25">
      <c r="A199" s="9"/>
      <c r="B199" s="9"/>
      <c r="C199" s="9"/>
      <c r="D199" s="9"/>
      <c r="E199" s="9"/>
      <c r="F199" s="9"/>
      <c r="G199" s="15"/>
      <c r="H199" s="17"/>
      <c r="I199" s="9"/>
      <c r="J199" s="9"/>
      <c r="K199" s="9"/>
      <c r="L199" s="9"/>
      <c r="M199" s="9"/>
      <c r="N199" s="9"/>
      <c r="O199" s="9"/>
      <c r="P199" s="9"/>
      <c r="Q199" s="9"/>
      <c r="R199" s="9"/>
      <c r="S199" s="9"/>
      <c r="T199" s="17"/>
      <c r="U199" s="9"/>
      <c r="V199" s="9"/>
      <c r="W199" s="17"/>
      <c r="X199" s="9"/>
      <c r="Y199" s="9"/>
      <c r="Z199" s="9"/>
      <c r="AA199" s="9"/>
      <c r="AB199" s="9"/>
      <c r="AC199" s="9"/>
      <c r="AD199" s="9"/>
      <c r="AE199" s="9"/>
      <c r="AF199" s="9"/>
      <c r="AG199" s="9"/>
      <c r="AH199" s="9"/>
    </row>
    <row r="200" spans="1:34" x14ac:dyDescent="0.25">
      <c r="A200" s="9"/>
      <c r="B200" s="9"/>
      <c r="C200" s="9"/>
      <c r="D200" s="9"/>
      <c r="E200" s="9"/>
      <c r="F200" s="9"/>
      <c r="G200" s="15"/>
      <c r="H200" s="17"/>
      <c r="I200" s="9"/>
      <c r="J200" s="9"/>
      <c r="K200" s="9"/>
      <c r="L200" s="9"/>
      <c r="M200" s="9"/>
      <c r="N200" s="9"/>
      <c r="O200" s="9"/>
      <c r="P200" s="9"/>
      <c r="Q200" s="9"/>
      <c r="R200" s="9"/>
      <c r="S200" s="9"/>
      <c r="T200" s="17"/>
      <c r="U200" s="9"/>
      <c r="V200" s="9"/>
      <c r="W200" s="17"/>
      <c r="X200" s="9"/>
      <c r="Y200" s="9"/>
      <c r="Z200" s="9"/>
      <c r="AA200" s="9"/>
      <c r="AB200" s="9"/>
      <c r="AC200" s="9"/>
      <c r="AD200" s="9"/>
      <c r="AE200" s="9"/>
      <c r="AF200" s="9"/>
      <c r="AG200" s="9"/>
      <c r="AH200" s="9"/>
    </row>
    <row r="201" spans="1:34" x14ac:dyDescent="0.25">
      <c r="A201" s="9"/>
      <c r="B201" s="9"/>
      <c r="C201" s="9"/>
      <c r="D201" s="9"/>
      <c r="E201" s="9"/>
      <c r="F201" s="9"/>
      <c r="G201" s="15"/>
      <c r="H201" s="17"/>
      <c r="I201" s="9"/>
      <c r="J201" s="9"/>
      <c r="K201" s="9"/>
      <c r="L201" s="9"/>
      <c r="M201" s="9"/>
      <c r="N201" s="9"/>
      <c r="O201" s="9"/>
      <c r="P201" s="9"/>
      <c r="Q201" s="9"/>
      <c r="R201" s="9"/>
      <c r="S201" s="9"/>
      <c r="T201" s="17"/>
      <c r="U201" s="9"/>
      <c r="V201" s="9"/>
      <c r="W201" s="17"/>
      <c r="X201" s="9"/>
      <c r="Y201" s="9"/>
      <c r="Z201" s="9"/>
      <c r="AA201" s="9"/>
      <c r="AB201" s="9"/>
      <c r="AC201" s="9"/>
      <c r="AD201" s="9"/>
      <c r="AE201" s="9"/>
      <c r="AF201" s="9"/>
      <c r="AG201" s="9"/>
      <c r="AH201" s="9"/>
    </row>
    <row r="202" spans="1:34" x14ac:dyDescent="0.25">
      <c r="A202" s="9"/>
      <c r="B202" s="9"/>
      <c r="C202" s="9"/>
      <c r="D202" s="9"/>
      <c r="E202" s="9"/>
      <c r="F202" s="9"/>
      <c r="G202" s="15"/>
      <c r="H202" s="17"/>
      <c r="I202" s="9"/>
      <c r="J202" s="9"/>
      <c r="K202" s="9"/>
      <c r="L202" s="9"/>
      <c r="M202" s="9"/>
      <c r="N202" s="9"/>
      <c r="O202" s="9"/>
      <c r="P202" s="9"/>
      <c r="Q202" s="9"/>
      <c r="R202" s="9"/>
      <c r="S202" s="9"/>
      <c r="T202" s="17"/>
      <c r="U202" s="9"/>
      <c r="V202" s="9"/>
      <c r="W202" s="17"/>
      <c r="X202" s="9"/>
      <c r="Y202" s="9"/>
      <c r="Z202" s="9"/>
      <c r="AA202" s="9"/>
      <c r="AB202" s="9"/>
      <c r="AC202" s="9"/>
      <c r="AD202" s="9"/>
      <c r="AE202" s="9"/>
      <c r="AF202" s="9"/>
      <c r="AG202" s="9"/>
      <c r="AH202" s="9"/>
    </row>
    <row r="203" spans="1:34" x14ac:dyDescent="0.25">
      <c r="A203" s="9"/>
      <c r="B203" s="9"/>
      <c r="C203" s="9"/>
      <c r="D203" s="9"/>
      <c r="E203" s="9"/>
      <c r="F203" s="9"/>
      <c r="G203" s="15"/>
      <c r="H203" s="17"/>
      <c r="I203" s="9"/>
      <c r="J203" s="9"/>
      <c r="K203" s="9"/>
      <c r="L203" s="9"/>
      <c r="M203" s="9"/>
      <c r="N203" s="9"/>
      <c r="O203" s="9"/>
      <c r="P203" s="9"/>
      <c r="Q203" s="9"/>
      <c r="R203" s="9"/>
      <c r="S203" s="9"/>
      <c r="T203" s="17"/>
      <c r="U203" s="9"/>
      <c r="V203" s="9"/>
      <c r="W203" s="17"/>
      <c r="X203" s="9"/>
      <c r="Y203" s="9"/>
      <c r="Z203" s="9"/>
      <c r="AA203" s="9"/>
      <c r="AB203" s="9"/>
      <c r="AC203" s="9"/>
      <c r="AD203" s="9"/>
      <c r="AE203" s="9"/>
      <c r="AF203" s="9"/>
      <c r="AG203" s="9"/>
      <c r="AH203" s="9"/>
    </row>
    <row r="204" spans="1:34" x14ac:dyDescent="0.25">
      <c r="A204" s="9"/>
      <c r="B204" s="9"/>
      <c r="C204" s="9"/>
      <c r="D204" s="9"/>
      <c r="E204" s="9"/>
      <c r="F204" s="9"/>
      <c r="G204" s="15"/>
      <c r="H204" s="17"/>
      <c r="I204" s="9"/>
      <c r="J204" s="9"/>
      <c r="K204" s="9"/>
      <c r="L204" s="9"/>
      <c r="M204" s="9"/>
      <c r="N204" s="9"/>
      <c r="O204" s="9"/>
      <c r="P204" s="9"/>
      <c r="Q204" s="9"/>
      <c r="R204" s="9"/>
      <c r="S204" s="9"/>
      <c r="T204" s="17"/>
      <c r="U204" s="9"/>
      <c r="V204" s="9"/>
      <c r="W204" s="17"/>
      <c r="X204" s="9"/>
      <c r="Y204" s="9"/>
      <c r="Z204" s="9"/>
      <c r="AA204" s="9"/>
      <c r="AB204" s="9"/>
      <c r="AC204" s="9"/>
      <c r="AD204" s="9"/>
      <c r="AE204" s="9"/>
      <c r="AF204" s="9"/>
      <c r="AG204" s="9"/>
      <c r="AH204" s="9"/>
    </row>
    <row r="205" spans="1:34" x14ac:dyDescent="0.25">
      <c r="A205" s="9"/>
      <c r="B205" s="9"/>
      <c r="C205" s="9"/>
      <c r="D205" s="9"/>
      <c r="E205" s="9"/>
      <c r="F205" s="9"/>
      <c r="G205" s="15"/>
      <c r="H205" s="17"/>
      <c r="I205" s="9"/>
      <c r="J205" s="9"/>
      <c r="K205" s="9"/>
      <c r="L205" s="9"/>
      <c r="M205" s="9"/>
      <c r="N205" s="9"/>
      <c r="O205" s="9"/>
      <c r="P205" s="9"/>
      <c r="Q205" s="9"/>
      <c r="R205" s="9"/>
      <c r="S205" s="9"/>
      <c r="T205" s="17"/>
      <c r="U205" s="9"/>
      <c r="V205" s="9"/>
      <c r="W205" s="17"/>
      <c r="X205" s="9"/>
      <c r="Y205" s="9"/>
      <c r="Z205" s="9"/>
      <c r="AA205" s="9"/>
      <c r="AB205" s="9"/>
      <c r="AC205" s="9"/>
      <c r="AD205" s="9"/>
      <c r="AE205" s="9"/>
      <c r="AF205" s="9"/>
      <c r="AG205" s="9"/>
      <c r="AH205" s="9"/>
    </row>
    <row r="206" spans="1:34" x14ac:dyDescent="0.25">
      <c r="A206" s="9"/>
      <c r="B206" s="9"/>
      <c r="C206" s="9"/>
      <c r="D206" s="9"/>
      <c r="E206" s="9"/>
      <c r="F206" s="9"/>
      <c r="G206" s="15"/>
      <c r="H206" s="17"/>
      <c r="I206" s="9"/>
      <c r="J206" s="9"/>
      <c r="K206" s="9"/>
      <c r="L206" s="9"/>
      <c r="M206" s="9"/>
      <c r="N206" s="9"/>
      <c r="O206" s="9"/>
      <c r="P206" s="9"/>
      <c r="Q206" s="9"/>
      <c r="R206" s="9"/>
      <c r="S206" s="9"/>
      <c r="T206" s="17"/>
      <c r="U206" s="9"/>
      <c r="V206" s="9"/>
      <c r="W206" s="17"/>
      <c r="X206" s="9"/>
      <c r="Y206" s="9"/>
      <c r="Z206" s="9"/>
      <c r="AA206" s="9"/>
      <c r="AB206" s="9"/>
      <c r="AC206" s="9"/>
      <c r="AD206" s="9"/>
      <c r="AE206" s="9"/>
      <c r="AF206" s="9"/>
      <c r="AG206" s="9"/>
      <c r="AH206" s="9"/>
    </row>
    <row r="207" spans="1:34" x14ac:dyDescent="0.25">
      <c r="A207" s="9"/>
      <c r="B207" s="9"/>
      <c r="C207" s="9"/>
      <c r="D207" s="9"/>
      <c r="E207" s="9"/>
      <c r="F207" s="9"/>
      <c r="G207" s="15"/>
      <c r="H207" s="17"/>
      <c r="I207" s="9"/>
      <c r="J207" s="9"/>
      <c r="K207" s="9"/>
      <c r="L207" s="9"/>
      <c r="M207" s="9"/>
      <c r="N207" s="9"/>
      <c r="O207" s="9"/>
      <c r="P207" s="9"/>
      <c r="Q207" s="9"/>
      <c r="R207" s="9"/>
      <c r="S207" s="9"/>
      <c r="T207" s="17"/>
      <c r="U207" s="9"/>
      <c r="V207" s="9"/>
      <c r="W207" s="17"/>
      <c r="X207" s="9"/>
      <c r="Y207" s="9"/>
      <c r="Z207" s="9"/>
      <c r="AA207" s="9"/>
      <c r="AB207" s="9"/>
      <c r="AC207" s="9"/>
      <c r="AD207" s="9"/>
      <c r="AE207" s="9"/>
      <c r="AF207" s="9"/>
      <c r="AG207" s="9"/>
      <c r="AH207" s="9"/>
    </row>
    <row r="208" spans="1:34" x14ac:dyDescent="0.25">
      <c r="A208" s="9"/>
      <c r="B208" s="9"/>
      <c r="C208" s="9"/>
      <c r="D208" s="9"/>
      <c r="E208" s="9"/>
      <c r="F208" s="9"/>
      <c r="G208" s="15"/>
      <c r="H208" s="17"/>
      <c r="I208" s="9"/>
      <c r="J208" s="9"/>
      <c r="K208" s="9"/>
      <c r="L208" s="9"/>
      <c r="M208" s="9"/>
      <c r="N208" s="9"/>
      <c r="O208" s="9"/>
      <c r="P208" s="9"/>
      <c r="Q208" s="9"/>
      <c r="R208" s="9"/>
      <c r="S208" s="9"/>
      <c r="T208" s="17"/>
      <c r="U208" s="9"/>
      <c r="V208" s="9"/>
      <c r="W208" s="17"/>
      <c r="X208" s="9"/>
      <c r="Y208" s="9"/>
      <c r="Z208" s="9"/>
      <c r="AA208" s="9"/>
      <c r="AB208" s="9"/>
      <c r="AC208" s="9"/>
      <c r="AD208" s="9"/>
      <c r="AE208" s="9"/>
      <c r="AF208" s="9"/>
      <c r="AG208" s="9"/>
      <c r="AH208" s="9"/>
    </row>
    <row r="209" spans="1:34" x14ac:dyDescent="0.25">
      <c r="A209" s="9"/>
      <c r="B209" s="9"/>
      <c r="C209" s="9"/>
      <c r="D209" s="9"/>
      <c r="E209" s="9"/>
      <c r="F209" s="9"/>
      <c r="G209" s="15"/>
      <c r="H209" s="17"/>
      <c r="I209" s="9"/>
      <c r="J209" s="9"/>
      <c r="K209" s="9"/>
      <c r="L209" s="9"/>
      <c r="M209" s="9"/>
      <c r="N209" s="9"/>
      <c r="O209" s="9"/>
      <c r="P209" s="9"/>
      <c r="Q209" s="9"/>
      <c r="R209" s="9"/>
      <c r="S209" s="9"/>
      <c r="T209" s="17"/>
      <c r="U209" s="9"/>
      <c r="V209" s="9"/>
      <c r="W209" s="17"/>
      <c r="X209" s="9"/>
      <c r="Y209" s="9"/>
      <c r="Z209" s="9"/>
      <c r="AA209" s="9"/>
      <c r="AB209" s="9"/>
      <c r="AC209" s="9"/>
      <c r="AD209" s="9"/>
      <c r="AE209" s="9"/>
      <c r="AF209" s="9"/>
      <c r="AG209" s="9"/>
      <c r="AH209" s="9"/>
    </row>
    <row r="210" spans="1:34" x14ac:dyDescent="0.25">
      <c r="A210" s="9"/>
      <c r="B210" s="9"/>
      <c r="C210" s="9"/>
      <c r="D210" s="9"/>
      <c r="E210" s="9"/>
      <c r="F210" s="9"/>
      <c r="G210" s="15"/>
      <c r="H210" s="17"/>
      <c r="I210" s="9"/>
      <c r="J210" s="9"/>
      <c r="K210" s="9"/>
      <c r="L210" s="9"/>
      <c r="M210" s="9"/>
      <c r="N210" s="9"/>
      <c r="O210" s="9"/>
      <c r="P210" s="9"/>
      <c r="Q210" s="9"/>
      <c r="R210" s="9"/>
      <c r="S210" s="9"/>
      <c r="T210" s="17"/>
      <c r="U210" s="9"/>
      <c r="V210" s="9"/>
      <c r="W210" s="17"/>
      <c r="X210" s="9"/>
      <c r="Y210" s="9"/>
      <c r="Z210" s="9"/>
      <c r="AA210" s="9"/>
      <c r="AB210" s="9"/>
      <c r="AC210" s="9"/>
      <c r="AD210" s="9"/>
      <c r="AE210" s="9"/>
      <c r="AF210" s="9"/>
      <c r="AG210" s="9"/>
      <c r="AH210" s="9"/>
    </row>
    <row r="211" spans="1:34" x14ac:dyDescent="0.25">
      <c r="A211" s="9"/>
      <c r="B211" s="9"/>
      <c r="C211" s="9"/>
      <c r="D211" s="9"/>
      <c r="E211" s="9"/>
      <c r="F211" s="9"/>
      <c r="G211" s="15"/>
      <c r="H211" s="17"/>
      <c r="I211" s="9"/>
      <c r="J211" s="9"/>
      <c r="K211" s="9"/>
      <c r="L211" s="9"/>
      <c r="M211" s="9"/>
      <c r="N211" s="9"/>
      <c r="O211" s="9"/>
      <c r="P211" s="9"/>
      <c r="Q211" s="9"/>
      <c r="R211" s="9"/>
      <c r="S211" s="9"/>
      <c r="T211" s="17"/>
      <c r="U211" s="9"/>
      <c r="V211" s="9"/>
      <c r="W211" s="17"/>
      <c r="X211" s="9"/>
      <c r="Y211" s="9"/>
      <c r="Z211" s="9"/>
      <c r="AA211" s="9"/>
      <c r="AB211" s="9"/>
      <c r="AC211" s="9"/>
      <c r="AD211" s="9"/>
      <c r="AE211" s="9"/>
      <c r="AF211" s="9"/>
      <c r="AG211" s="9"/>
      <c r="AH211" s="9"/>
    </row>
    <row r="212" spans="1:34" x14ac:dyDescent="0.25">
      <c r="A212" s="9"/>
      <c r="B212" s="9"/>
      <c r="C212" s="9"/>
      <c r="D212" s="9"/>
      <c r="E212" s="9"/>
      <c r="F212" s="9"/>
      <c r="G212" s="15"/>
      <c r="H212" s="17"/>
      <c r="I212" s="9"/>
      <c r="J212" s="9"/>
      <c r="K212" s="9"/>
      <c r="L212" s="9"/>
      <c r="M212" s="9"/>
      <c r="N212" s="9"/>
      <c r="O212" s="9"/>
      <c r="P212" s="9"/>
      <c r="Q212" s="9"/>
      <c r="R212" s="9"/>
      <c r="S212" s="9"/>
      <c r="T212" s="17"/>
      <c r="U212" s="9"/>
      <c r="V212" s="9"/>
      <c r="W212" s="17"/>
      <c r="X212" s="9"/>
      <c r="Y212" s="9"/>
      <c r="Z212" s="9"/>
      <c r="AA212" s="9"/>
      <c r="AB212" s="9"/>
      <c r="AC212" s="9"/>
      <c r="AD212" s="9"/>
      <c r="AE212" s="9"/>
      <c r="AF212" s="9"/>
      <c r="AG212" s="9"/>
      <c r="AH212" s="9"/>
    </row>
    <row r="213" spans="1:34" x14ac:dyDescent="0.25">
      <c r="A213" s="9"/>
      <c r="B213" s="9"/>
      <c r="C213" s="9"/>
      <c r="D213" s="9"/>
      <c r="E213" s="9"/>
      <c r="F213" s="9"/>
      <c r="G213" s="15"/>
      <c r="H213" s="17"/>
      <c r="I213" s="9"/>
      <c r="J213" s="9"/>
      <c r="K213" s="9"/>
      <c r="L213" s="9"/>
      <c r="M213" s="9"/>
      <c r="N213" s="9"/>
      <c r="O213" s="9"/>
      <c r="P213" s="9"/>
      <c r="Q213" s="9"/>
      <c r="R213" s="9"/>
      <c r="S213" s="9"/>
      <c r="T213" s="17"/>
      <c r="U213" s="9"/>
      <c r="V213" s="9"/>
      <c r="W213" s="17"/>
      <c r="X213" s="9"/>
      <c r="Y213" s="9"/>
      <c r="Z213" s="9"/>
      <c r="AA213" s="9"/>
      <c r="AB213" s="9"/>
      <c r="AC213" s="9"/>
      <c r="AD213" s="9"/>
      <c r="AE213" s="9"/>
      <c r="AF213" s="9"/>
      <c r="AG213" s="9"/>
      <c r="AH213" s="9"/>
    </row>
    <row r="214" spans="1:34" x14ac:dyDescent="0.25">
      <c r="A214" s="9"/>
      <c r="B214" s="9"/>
      <c r="C214" s="9"/>
      <c r="D214" s="9"/>
      <c r="E214" s="9"/>
      <c r="F214" s="9"/>
      <c r="G214" s="15"/>
      <c r="H214" s="17"/>
      <c r="I214" s="9"/>
      <c r="J214" s="9"/>
      <c r="K214" s="9"/>
      <c r="L214" s="9"/>
      <c r="M214" s="9"/>
      <c r="N214" s="9"/>
      <c r="O214" s="9"/>
      <c r="P214" s="9"/>
      <c r="Q214" s="9"/>
      <c r="R214" s="9"/>
      <c r="S214" s="9"/>
      <c r="T214" s="17"/>
      <c r="U214" s="9"/>
      <c r="V214" s="9"/>
      <c r="W214" s="17"/>
      <c r="X214" s="9"/>
      <c r="Y214" s="9"/>
      <c r="Z214" s="9"/>
      <c r="AA214" s="9"/>
      <c r="AB214" s="9"/>
      <c r="AC214" s="9"/>
      <c r="AD214" s="9"/>
      <c r="AE214" s="9"/>
      <c r="AF214" s="9"/>
      <c r="AG214" s="9"/>
      <c r="AH214" s="9"/>
    </row>
    <row r="215" spans="1:34" x14ac:dyDescent="0.25">
      <c r="A215" s="9"/>
      <c r="B215" s="9"/>
      <c r="C215" s="9"/>
      <c r="D215" s="9"/>
      <c r="E215" s="9"/>
      <c r="F215" s="9"/>
      <c r="G215" s="15"/>
      <c r="H215" s="17"/>
      <c r="I215" s="9"/>
      <c r="J215" s="9"/>
      <c r="K215" s="9"/>
      <c r="L215" s="9"/>
      <c r="M215" s="9"/>
      <c r="N215" s="9"/>
      <c r="O215" s="9"/>
      <c r="P215" s="9"/>
      <c r="Q215" s="9"/>
      <c r="R215" s="9"/>
      <c r="S215" s="9"/>
      <c r="T215" s="17"/>
      <c r="U215" s="9"/>
      <c r="V215" s="9"/>
      <c r="W215" s="17"/>
      <c r="X215" s="9"/>
      <c r="Y215" s="9"/>
      <c r="Z215" s="9"/>
      <c r="AA215" s="9"/>
      <c r="AB215" s="9"/>
      <c r="AC215" s="9"/>
      <c r="AD215" s="9"/>
      <c r="AE215" s="9"/>
      <c r="AF215" s="9"/>
      <c r="AG215" s="9"/>
      <c r="AH215" s="9"/>
    </row>
    <row r="216" spans="1:34" x14ac:dyDescent="0.25">
      <c r="A216" s="9"/>
      <c r="B216" s="9"/>
      <c r="C216" s="9"/>
      <c r="D216" s="9"/>
      <c r="E216" s="9"/>
      <c r="F216" s="9"/>
      <c r="G216" s="15"/>
      <c r="H216" s="17"/>
      <c r="I216" s="9"/>
      <c r="J216" s="9"/>
      <c r="K216" s="9"/>
      <c r="L216" s="9"/>
      <c r="M216" s="9"/>
      <c r="N216" s="9"/>
      <c r="O216" s="9"/>
      <c r="P216" s="9"/>
      <c r="Q216" s="9"/>
      <c r="R216" s="9"/>
      <c r="S216" s="9"/>
      <c r="T216" s="17"/>
      <c r="U216" s="9"/>
      <c r="V216" s="9"/>
      <c r="W216" s="17"/>
      <c r="X216" s="9"/>
      <c r="Y216" s="9"/>
      <c r="Z216" s="9"/>
      <c r="AA216" s="9"/>
      <c r="AB216" s="9"/>
      <c r="AC216" s="9"/>
      <c r="AD216" s="9"/>
      <c r="AE216" s="9"/>
      <c r="AF216" s="9"/>
      <c r="AG216" s="9"/>
      <c r="AH216" s="9"/>
    </row>
    <row r="217" spans="1:34" x14ac:dyDescent="0.25">
      <c r="A217" s="9"/>
      <c r="B217" s="9"/>
      <c r="C217" s="9"/>
      <c r="D217" s="9"/>
      <c r="E217" s="9"/>
      <c r="F217" s="9"/>
      <c r="G217" s="15"/>
      <c r="H217" s="17"/>
      <c r="I217" s="9"/>
      <c r="J217" s="9"/>
      <c r="K217" s="9"/>
      <c r="L217" s="9"/>
      <c r="M217" s="9"/>
      <c r="N217" s="9"/>
      <c r="O217" s="9"/>
      <c r="P217" s="9"/>
      <c r="Q217" s="9"/>
      <c r="R217" s="9"/>
      <c r="S217" s="9"/>
      <c r="T217" s="17"/>
      <c r="U217" s="9"/>
      <c r="V217" s="9"/>
      <c r="W217" s="17"/>
      <c r="X217" s="9"/>
      <c r="Y217" s="9"/>
      <c r="Z217" s="9"/>
      <c r="AA217" s="9"/>
      <c r="AB217" s="9"/>
      <c r="AC217" s="9"/>
      <c r="AD217" s="9"/>
      <c r="AE217" s="9"/>
      <c r="AF217" s="9"/>
      <c r="AG217" s="9"/>
      <c r="AH217" s="9"/>
    </row>
    <row r="218" spans="1:34" x14ac:dyDescent="0.25">
      <c r="A218" s="9"/>
      <c r="B218" s="9"/>
      <c r="C218" s="9"/>
      <c r="D218" s="9"/>
      <c r="E218" s="9"/>
      <c r="F218" s="9"/>
      <c r="G218" s="15"/>
      <c r="H218" s="17"/>
      <c r="I218" s="9"/>
      <c r="J218" s="9"/>
      <c r="K218" s="9"/>
      <c r="L218" s="9"/>
      <c r="M218" s="9"/>
      <c r="N218" s="9"/>
      <c r="O218" s="9"/>
      <c r="P218" s="9"/>
      <c r="Q218" s="9"/>
      <c r="R218" s="9"/>
      <c r="S218" s="9"/>
      <c r="T218" s="17"/>
      <c r="U218" s="9"/>
      <c r="V218" s="9"/>
      <c r="W218" s="17"/>
      <c r="X218" s="9"/>
      <c r="Y218" s="9"/>
      <c r="Z218" s="9"/>
      <c r="AA218" s="9"/>
      <c r="AB218" s="9"/>
      <c r="AC218" s="9"/>
      <c r="AD218" s="9"/>
      <c r="AE218" s="9"/>
      <c r="AF218" s="9"/>
      <c r="AG218" s="9"/>
      <c r="AH218" s="9"/>
    </row>
    <row r="219" spans="1:34" x14ac:dyDescent="0.25">
      <c r="A219" s="9"/>
      <c r="B219" s="9"/>
      <c r="C219" s="9"/>
      <c r="D219" s="9"/>
      <c r="E219" s="9"/>
      <c r="F219" s="9"/>
      <c r="G219" s="15"/>
      <c r="H219" s="17"/>
      <c r="I219" s="9"/>
      <c r="J219" s="9"/>
      <c r="K219" s="9"/>
      <c r="L219" s="9"/>
      <c r="M219" s="9"/>
      <c r="N219" s="9"/>
      <c r="O219" s="9"/>
      <c r="P219" s="9"/>
      <c r="Q219" s="9"/>
      <c r="R219" s="9"/>
      <c r="S219" s="9"/>
      <c r="T219" s="17"/>
      <c r="U219" s="9"/>
      <c r="V219" s="9"/>
      <c r="W219" s="17"/>
      <c r="X219" s="9"/>
      <c r="Y219" s="9"/>
      <c r="Z219" s="9"/>
      <c r="AA219" s="9"/>
      <c r="AB219" s="9"/>
      <c r="AC219" s="9"/>
      <c r="AD219" s="9"/>
      <c r="AE219" s="9"/>
      <c r="AF219" s="9"/>
      <c r="AG219" s="9"/>
      <c r="AH219" s="9"/>
    </row>
    <row r="220" spans="1:34" x14ac:dyDescent="0.25">
      <c r="A220" s="9"/>
      <c r="B220" s="9"/>
      <c r="C220" s="9"/>
      <c r="D220" s="9"/>
      <c r="E220" s="9"/>
      <c r="F220" s="9"/>
      <c r="G220" s="15"/>
      <c r="H220" s="17"/>
      <c r="I220" s="9"/>
      <c r="J220" s="9"/>
      <c r="K220" s="9"/>
      <c r="L220" s="9"/>
      <c r="M220" s="9"/>
      <c r="N220" s="9"/>
      <c r="O220" s="9"/>
      <c r="P220" s="9"/>
      <c r="Q220" s="9"/>
      <c r="R220" s="9"/>
      <c r="S220" s="9"/>
      <c r="T220" s="17"/>
      <c r="U220" s="9"/>
      <c r="V220" s="9"/>
      <c r="W220" s="17"/>
      <c r="X220" s="9"/>
      <c r="Y220" s="9"/>
      <c r="Z220" s="9"/>
      <c r="AA220" s="9"/>
      <c r="AB220" s="9"/>
      <c r="AC220" s="9"/>
      <c r="AD220" s="9"/>
      <c r="AE220" s="9"/>
      <c r="AF220" s="9"/>
      <c r="AG220" s="9"/>
      <c r="AH220" s="9"/>
    </row>
    <row r="221" spans="1:34" x14ac:dyDescent="0.25">
      <c r="A221" s="9"/>
      <c r="B221" s="9"/>
      <c r="C221" s="9"/>
      <c r="D221" s="9"/>
      <c r="E221" s="9"/>
      <c r="F221" s="9"/>
      <c r="G221" s="15"/>
      <c r="H221" s="17"/>
      <c r="I221" s="9"/>
      <c r="J221" s="9"/>
      <c r="K221" s="9"/>
      <c r="L221" s="9"/>
      <c r="M221" s="9"/>
      <c r="N221" s="9"/>
      <c r="O221" s="9"/>
      <c r="P221" s="9"/>
      <c r="Q221" s="9"/>
      <c r="R221" s="9"/>
      <c r="S221" s="9"/>
      <c r="T221" s="17"/>
      <c r="U221" s="9"/>
      <c r="V221" s="9"/>
      <c r="W221" s="17"/>
      <c r="X221" s="9"/>
      <c r="Y221" s="9"/>
      <c r="Z221" s="9"/>
      <c r="AA221" s="9"/>
      <c r="AB221" s="9"/>
      <c r="AC221" s="9"/>
      <c r="AD221" s="9"/>
      <c r="AE221" s="9"/>
      <c r="AF221" s="9"/>
      <c r="AG221" s="9"/>
      <c r="AH221" s="9"/>
    </row>
    <row r="222" spans="1:34" x14ac:dyDescent="0.25">
      <c r="A222" s="9"/>
      <c r="B222" s="9"/>
      <c r="C222" s="9"/>
      <c r="D222" s="9"/>
      <c r="E222" s="9"/>
      <c r="F222" s="9"/>
      <c r="G222" s="15"/>
      <c r="H222" s="17"/>
      <c r="I222" s="9"/>
      <c r="J222" s="9"/>
      <c r="K222" s="9"/>
      <c r="L222" s="9"/>
      <c r="M222" s="9"/>
      <c r="N222" s="9"/>
      <c r="O222" s="9"/>
      <c r="P222" s="9"/>
      <c r="Q222" s="9"/>
      <c r="R222" s="9"/>
      <c r="S222" s="9"/>
      <c r="T222" s="17"/>
      <c r="U222" s="9"/>
      <c r="V222" s="9"/>
      <c r="W222" s="17"/>
      <c r="X222" s="9"/>
      <c r="Y222" s="9"/>
      <c r="Z222" s="9"/>
      <c r="AA222" s="9"/>
      <c r="AB222" s="9"/>
      <c r="AC222" s="9"/>
      <c r="AD222" s="9"/>
      <c r="AE222" s="9"/>
      <c r="AF222" s="9"/>
      <c r="AG222" s="9"/>
      <c r="AH222" s="9"/>
    </row>
    <row r="223" spans="1:34" x14ac:dyDescent="0.25">
      <c r="A223" s="9"/>
      <c r="B223" s="9"/>
      <c r="C223" s="9"/>
      <c r="D223" s="9"/>
      <c r="E223" s="9"/>
      <c r="F223" s="9"/>
      <c r="G223" s="15"/>
      <c r="H223" s="17"/>
      <c r="I223" s="9"/>
      <c r="J223" s="9"/>
      <c r="K223" s="9"/>
      <c r="L223" s="9"/>
      <c r="M223" s="9"/>
      <c r="N223" s="9"/>
      <c r="O223" s="9"/>
      <c r="P223" s="9"/>
      <c r="Q223" s="9"/>
      <c r="R223" s="9"/>
      <c r="S223" s="9"/>
      <c r="T223" s="17"/>
      <c r="U223" s="9"/>
      <c r="V223" s="9"/>
      <c r="W223" s="17"/>
      <c r="X223" s="9"/>
      <c r="Y223" s="9"/>
      <c r="Z223" s="9"/>
      <c r="AA223" s="9"/>
      <c r="AB223" s="9"/>
      <c r="AC223" s="9"/>
      <c r="AD223" s="9"/>
      <c r="AE223" s="9"/>
      <c r="AF223" s="9"/>
      <c r="AG223" s="9"/>
      <c r="AH223" s="9"/>
    </row>
    <row r="224" spans="1:34" x14ac:dyDescent="0.25">
      <c r="A224" s="9"/>
      <c r="B224" s="9"/>
      <c r="C224" s="9"/>
      <c r="D224" s="9"/>
      <c r="E224" s="9"/>
      <c r="F224" s="9"/>
      <c r="G224" s="15"/>
      <c r="H224" s="17"/>
      <c r="I224" s="9"/>
      <c r="J224" s="9"/>
      <c r="K224" s="9"/>
      <c r="L224" s="9"/>
      <c r="M224" s="9"/>
      <c r="N224" s="9"/>
      <c r="O224" s="9"/>
      <c r="P224" s="9"/>
      <c r="Q224" s="9"/>
      <c r="R224" s="9"/>
      <c r="S224" s="9"/>
      <c r="T224" s="17"/>
      <c r="U224" s="9"/>
      <c r="V224" s="9"/>
      <c r="W224" s="17"/>
      <c r="X224" s="9"/>
      <c r="Y224" s="9"/>
      <c r="Z224" s="9"/>
      <c r="AA224" s="9"/>
      <c r="AB224" s="9"/>
      <c r="AC224" s="9"/>
      <c r="AD224" s="9"/>
      <c r="AE224" s="9"/>
      <c r="AF224" s="9"/>
      <c r="AG224" s="9"/>
      <c r="AH224" s="9"/>
    </row>
    <row r="225" spans="1:34" x14ac:dyDescent="0.25">
      <c r="A225" s="9"/>
      <c r="B225" s="9"/>
      <c r="C225" s="9"/>
      <c r="D225" s="9"/>
      <c r="E225" s="9"/>
      <c r="F225" s="9"/>
      <c r="G225" s="15"/>
      <c r="H225" s="17"/>
      <c r="I225" s="9"/>
      <c r="J225" s="9"/>
      <c r="K225" s="9"/>
      <c r="L225" s="9"/>
      <c r="M225" s="9"/>
      <c r="N225" s="9"/>
      <c r="O225" s="9"/>
      <c r="P225" s="9"/>
      <c r="Q225" s="9"/>
      <c r="R225" s="9"/>
      <c r="S225" s="9"/>
      <c r="T225" s="17"/>
      <c r="U225" s="9"/>
      <c r="V225" s="9"/>
      <c r="W225" s="17"/>
      <c r="X225" s="9"/>
      <c r="Y225" s="9"/>
      <c r="Z225" s="9"/>
      <c r="AA225" s="9"/>
      <c r="AB225" s="9"/>
      <c r="AC225" s="9"/>
      <c r="AD225" s="9"/>
      <c r="AE225" s="9"/>
      <c r="AF225" s="9"/>
      <c r="AG225" s="9"/>
      <c r="AH225" s="9"/>
    </row>
    <row r="226" spans="1:34" x14ac:dyDescent="0.25">
      <c r="A226" s="9"/>
      <c r="B226" s="9"/>
      <c r="C226" s="9"/>
      <c r="D226" s="9"/>
      <c r="E226" s="9"/>
      <c r="F226" s="9"/>
      <c r="G226" s="15"/>
      <c r="H226" s="17"/>
      <c r="I226" s="9"/>
      <c r="J226" s="9"/>
      <c r="K226" s="9"/>
      <c r="L226" s="9"/>
      <c r="M226" s="9"/>
      <c r="N226" s="9"/>
      <c r="O226" s="9"/>
      <c r="P226" s="9"/>
      <c r="Q226" s="9"/>
      <c r="R226" s="9"/>
      <c r="S226" s="9"/>
      <c r="T226" s="17"/>
      <c r="U226" s="9"/>
      <c r="V226" s="9"/>
      <c r="W226" s="17"/>
      <c r="X226" s="9"/>
      <c r="Y226" s="9"/>
      <c r="Z226" s="9"/>
      <c r="AA226" s="9"/>
      <c r="AB226" s="9"/>
      <c r="AC226" s="9"/>
      <c r="AD226" s="9"/>
      <c r="AE226" s="9"/>
      <c r="AF226" s="9"/>
      <c r="AG226" s="9"/>
      <c r="AH226" s="9"/>
    </row>
    <row r="227" spans="1:34" x14ac:dyDescent="0.25">
      <c r="A227" s="9"/>
      <c r="B227" s="9"/>
      <c r="C227" s="9"/>
      <c r="D227" s="9"/>
      <c r="E227" s="9"/>
      <c r="F227" s="9"/>
      <c r="G227" s="15"/>
      <c r="H227" s="17"/>
      <c r="I227" s="9"/>
      <c r="J227" s="9"/>
      <c r="K227" s="9"/>
      <c r="L227" s="9"/>
      <c r="M227" s="9"/>
      <c r="N227" s="9"/>
      <c r="O227" s="9"/>
      <c r="P227" s="9"/>
      <c r="Q227" s="9"/>
      <c r="R227" s="9"/>
      <c r="S227" s="9"/>
      <c r="T227" s="17"/>
      <c r="U227" s="9"/>
      <c r="V227" s="9"/>
      <c r="W227" s="17"/>
      <c r="X227" s="9"/>
      <c r="Y227" s="9"/>
      <c r="Z227" s="9"/>
      <c r="AA227" s="9"/>
      <c r="AB227" s="9"/>
      <c r="AC227" s="9"/>
      <c r="AD227" s="9"/>
      <c r="AE227" s="9"/>
      <c r="AF227" s="9"/>
      <c r="AG227" s="9"/>
      <c r="AH227" s="9"/>
    </row>
    <row r="228" spans="1:34" x14ac:dyDescent="0.25">
      <c r="A228" s="9"/>
      <c r="B228" s="9"/>
      <c r="C228" s="9"/>
      <c r="D228" s="9"/>
      <c r="E228" s="9"/>
      <c r="F228" s="9"/>
      <c r="G228" s="15"/>
      <c r="H228" s="17"/>
      <c r="I228" s="9"/>
      <c r="J228" s="9"/>
      <c r="K228" s="9"/>
      <c r="L228" s="9"/>
      <c r="M228" s="9"/>
      <c r="N228" s="9"/>
      <c r="O228" s="9"/>
      <c r="P228" s="9"/>
      <c r="Q228" s="9"/>
      <c r="R228" s="9"/>
      <c r="S228" s="9"/>
      <c r="T228" s="17"/>
      <c r="U228" s="9"/>
      <c r="V228" s="9"/>
      <c r="W228" s="17"/>
      <c r="X228" s="9"/>
      <c r="Y228" s="9"/>
      <c r="Z228" s="9"/>
      <c r="AA228" s="9"/>
      <c r="AB228" s="9"/>
      <c r="AC228" s="9"/>
      <c r="AD228" s="9"/>
      <c r="AE228" s="9"/>
      <c r="AF228" s="9"/>
      <c r="AG228" s="9"/>
      <c r="AH228" s="9"/>
    </row>
    <row r="229" spans="1:34" x14ac:dyDescent="0.25">
      <c r="A229" s="9"/>
      <c r="B229" s="9"/>
      <c r="C229" s="9"/>
      <c r="D229" s="9"/>
      <c r="E229" s="9"/>
      <c r="F229" s="9"/>
      <c r="G229" s="15"/>
      <c r="H229" s="17"/>
      <c r="I229" s="9"/>
      <c r="J229" s="9"/>
      <c r="K229" s="9"/>
      <c r="L229" s="9"/>
      <c r="M229" s="9"/>
      <c r="N229" s="9"/>
      <c r="O229" s="9"/>
      <c r="P229" s="9"/>
      <c r="Q229" s="9"/>
      <c r="R229" s="9"/>
      <c r="S229" s="9"/>
      <c r="T229" s="17"/>
      <c r="U229" s="9"/>
      <c r="V229" s="9"/>
      <c r="W229" s="17"/>
      <c r="X229" s="9"/>
      <c r="Y229" s="9"/>
      <c r="Z229" s="9"/>
      <c r="AA229" s="9"/>
      <c r="AB229" s="9"/>
      <c r="AC229" s="9"/>
      <c r="AD229" s="9"/>
      <c r="AE229" s="9"/>
      <c r="AF229" s="9"/>
      <c r="AG229" s="9"/>
      <c r="AH229" s="9"/>
    </row>
    <row r="230" spans="1:34" x14ac:dyDescent="0.25">
      <c r="A230" s="9"/>
      <c r="B230" s="9"/>
      <c r="C230" s="9"/>
      <c r="D230" s="9"/>
      <c r="E230" s="9"/>
      <c r="F230" s="9"/>
      <c r="G230" s="15"/>
      <c r="H230" s="17"/>
      <c r="I230" s="9"/>
      <c r="J230" s="9"/>
      <c r="K230" s="9"/>
      <c r="L230" s="9"/>
      <c r="M230" s="9"/>
      <c r="N230" s="9"/>
      <c r="O230" s="9"/>
      <c r="P230" s="9"/>
      <c r="Q230" s="9"/>
      <c r="R230" s="9"/>
      <c r="S230" s="9"/>
      <c r="T230" s="17"/>
      <c r="U230" s="9"/>
      <c r="V230" s="9"/>
      <c r="W230" s="17"/>
      <c r="X230" s="9"/>
      <c r="Y230" s="9"/>
      <c r="Z230" s="9"/>
      <c r="AA230" s="9"/>
      <c r="AB230" s="9"/>
      <c r="AC230" s="9"/>
      <c r="AD230" s="9"/>
      <c r="AE230" s="9"/>
      <c r="AF230" s="9"/>
      <c r="AG230" s="9"/>
      <c r="AH230" s="9"/>
    </row>
    <row r="231" spans="1:34" x14ac:dyDescent="0.25">
      <c r="A231" s="9"/>
      <c r="B231" s="9"/>
      <c r="C231" s="9"/>
      <c r="D231" s="9"/>
      <c r="E231" s="9"/>
      <c r="F231" s="9"/>
      <c r="G231" s="15"/>
      <c r="H231" s="17"/>
      <c r="I231" s="9"/>
      <c r="J231" s="9"/>
      <c r="K231" s="9"/>
      <c r="L231" s="9"/>
      <c r="M231" s="9"/>
      <c r="N231" s="9"/>
      <c r="O231" s="9"/>
      <c r="P231" s="9"/>
      <c r="Q231" s="9"/>
      <c r="R231" s="9"/>
      <c r="S231" s="9"/>
      <c r="T231" s="17"/>
      <c r="U231" s="9"/>
      <c r="V231" s="9"/>
      <c r="W231" s="17"/>
      <c r="X231" s="9"/>
      <c r="Y231" s="9"/>
      <c r="Z231" s="9"/>
      <c r="AA231" s="9"/>
      <c r="AB231" s="9"/>
      <c r="AC231" s="9"/>
      <c r="AD231" s="9"/>
      <c r="AE231" s="9"/>
      <c r="AF231" s="9"/>
      <c r="AG231" s="9"/>
      <c r="AH231" s="9"/>
    </row>
    <row r="232" spans="1:34" x14ac:dyDescent="0.25">
      <c r="A232" s="9"/>
      <c r="B232" s="9"/>
      <c r="C232" s="9"/>
      <c r="D232" s="9"/>
      <c r="E232" s="9"/>
      <c r="F232" s="9"/>
      <c r="G232" s="15"/>
      <c r="H232" s="17"/>
      <c r="I232" s="9"/>
      <c r="J232" s="9"/>
      <c r="K232" s="9"/>
      <c r="L232" s="9"/>
      <c r="M232" s="9"/>
      <c r="N232" s="9"/>
      <c r="O232" s="9"/>
      <c r="P232" s="9"/>
      <c r="Q232" s="9"/>
      <c r="R232" s="9"/>
      <c r="S232" s="9"/>
      <c r="T232" s="17"/>
      <c r="U232" s="9"/>
      <c r="V232" s="9"/>
      <c r="W232" s="17"/>
      <c r="X232" s="9"/>
      <c r="Y232" s="9"/>
      <c r="Z232" s="9"/>
      <c r="AA232" s="9"/>
      <c r="AB232" s="9"/>
      <c r="AC232" s="9"/>
      <c r="AD232" s="9"/>
      <c r="AE232" s="9"/>
      <c r="AF232" s="9"/>
      <c r="AG232" s="9"/>
      <c r="AH232" s="9"/>
    </row>
    <row r="233" spans="1:34" x14ac:dyDescent="0.25">
      <c r="A233" s="9"/>
      <c r="B233" s="9"/>
      <c r="C233" s="9"/>
      <c r="D233" s="9"/>
      <c r="E233" s="9"/>
      <c r="F233" s="9"/>
      <c r="G233" s="15"/>
      <c r="H233" s="17"/>
      <c r="I233" s="9"/>
      <c r="J233" s="9"/>
      <c r="K233" s="9"/>
      <c r="L233" s="9"/>
      <c r="M233" s="9"/>
      <c r="N233" s="9"/>
      <c r="O233" s="9"/>
      <c r="P233" s="9"/>
      <c r="Q233" s="9"/>
      <c r="R233" s="9"/>
      <c r="S233" s="9"/>
      <c r="T233" s="17"/>
      <c r="U233" s="9"/>
      <c r="V233" s="9"/>
      <c r="W233" s="17"/>
      <c r="X233" s="9"/>
      <c r="Y233" s="9"/>
      <c r="Z233" s="9"/>
      <c r="AA233" s="9"/>
      <c r="AB233" s="9"/>
      <c r="AC233" s="9"/>
      <c r="AD233" s="9"/>
      <c r="AE233" s="9"/>
      <c r="AF233" s="9"/>
      <c r="AG233" s="9"/>
      <c r="AH233" s="9"/>
    </row>
    <row r="234" spans="1:34" x14ac:dyDescent="0.25">
      <c r="A234" s="9"/>
      <c r="B234" s="9"/>
      <c r="C234" s="9"/>
      <c r="D234" s="9"/>
      <c r="E234" s="9"/>
      <c r="F234" s="9"/>
      <c r="G234" s="15"/>
      <c r="H234" s="17"/>
      <c r="I234" s="9"/>
      <c r="J234" s="9"/>
      <c r="K234" s="9"/>
      <c r="L234" s="9"/>
      <c r="M234" s="9"/>
      <c r="N234" s="9"/>
      <c r="O234" s="9"/>
      <c r="P234" s="9"/>
      <c r="Q234" s="9"/>
      <c r="R234" s="9"/>
      <c r="S234" s="9"/>
      <c r="T234" s="17"/>
      <c r="U234" s="9"/>
      <c r="V234" s="9"/>
      <c r="W234" s="17"/>
      <c r="X234" s="9"/>
      <c r="Y234" s="9"/>
      <c r="Z234" s="9"/>
      <c r="AA234" s="9"/>
      <c r="AB234" s="9"/>
      <c r="AC234" s="9"/>
      <c r="AD234" s="9"/>
      <c r="AE234" s="9"/>
      <c r="AF234" s="9"/>
      <c r="AG234" s="9"/>
      <c r="AH234" s="9"/>
    </row>
    <row r="235" spans="1:34" x14ac:dyDescent="0.25">
      <c r="A235" s="9"/>
      <c r="B235" s="9"/>
      <c r="C235" s="9"/>
      <c r="D235" s="9"/>
      <c r="E235" s="9"/>
      <c r="F235" s="9"/>
      <c r="G235" s="15"/>
      <c r="H235" s="17"/>
      <c r="I235" s="9"/>
      <c r="J235" s="9"/>
      <c r="K235" s="9"/>
      <c r="L235" s="9"/>
      <c r="M235" s="9"/>
      <c r="N235" s="9"/>
      <c r="O235" s="9"/>
      <c r="P235" s="9"/>
      <c r="Q235" s="9"/>
      <c r="R235" s="9"/>
      <c r="S235" s="9"/>
      <c r="T235" s="17"/>
      <c r="U235" s="9"/>
      <c r="V235" s="9"/>
      <c r="W235" s="17"/>
      <c r="X235" s="9"/>
      <c r="Y235" s="9"/>
      <c r="Z235" s="9"/>
      <c r="AA235" s="9"/>
      <c r="AB235" s="9"/>
      <c r="AC235" s="9"/>
      <c r="AD235" s="9"/>
      <c r="AE235" s="9"/>
      <c r="AF235" s="9"/>
      <c r="AG235" s="9"/>
      <c r="AH235" s="9"/>
    </row>
    <row r="236" spans="1:34" x14ac:dyDescent="0.25">
      <c r="A236" s="9"/>
      <c r="B236" s="9"/>
      <c r="C236" s="9"/>
      <c r="D236" s="9"/>
      <c r="E236" s="9"/>
      <c r="F236" s="9"/>
      <c r="G236" s="15"/>
      <c r="H236" s="17"/>
      <c r="I236" s="9"/>
      <c r="J236" s="9"/>
      <c r="K236" s="9"/>
      <c r="L236" s="9"/>
      <c r="M236" s="9"/>
      <c r="N236" s="9"/>
      <c r="O236" s="9"/>
      <c r="P236" s="9"/>
      <c r="Q236" s="9"/>
      <c r="R236" s="9"/>
      <c r="S236" s="9"/>
      <c r="T236" s="17"/>
      <c r="U236" s="9"/>
      <c r="V236" s="9"/>
      <c r="W236" s="17"/>
      <c r="X236" s="9"/>
      <c r="Y236" s="9"/>
      <c r="Z236" s="9"/>
      <c r="AA236" s="9"/>
      <c r="AB236" s="9"/>
      <c r="AC236" s="9"/>
      <c r="AD236" s="9"/>
      <c r="AE236" s="9"/>
      <c r="AF236" s="9"/>
      <c r="AG236" s="9"/>
      <c r="AH236" s="9"/>
    </row>
    <row r="237" spans="1:34" x14ac:dyDescent="0.25">
      <c r="A237" s="9"/>
      <c r="B237" s="9"/>
      <c r="C237" s="9"/>
      <c r="D237" s="9"/>
      <c r="E237" s="9"/>
      <c r="F237" s="9"/>
      <c r="G237" s="15"/>
      <c r="H237" s="17"/>
      <c r="I237" s="9"/>
      <c r="J237" s="9"/>
      <c r="K237" s="9"/>
      <c r="L237" s="9"/>
      <c r="M237" s="9"/>
      <c r="N237" s="9"/>
      <c r="O237" s="9"/>
      <c r="P237" s="9"/>
      <c r="Q237" s="9"/>
      <c r="R237" s="9"/>
      <c r="S237" s="9"/>
      <c r="T237" s="17"/>
      <c r="U237" s="9"/>
      <c r="V237" s="9"/>
      <c r="W237" s="17"/>
      <c r="X237" s="9"/>
      <c r="Y237" s="9"/>
      <c r="Z237" s="9"/>
      <c r="AA237" s="9"/>
      <c r="AB237" s="9"/>
      <c r="AC237" s="9"/>
      <c r="AD237" s="9"/>
      <c r="AE237" s="9"/>
      <c r="AF237" s="9"/>
      <c r="AG237" s="9"/>
      <c r="AH237" s="9"/>
    </row>
    <row r="238" spans="1:34" x14ac:dyDescent="0.25">
      <c r="A238" s="9"/>
      <c r="B238" s="9"/>
      <c r="C238" s="9"/>
      <c r="D238" s="9"/>
      <c r="E238" s="9"/>
      <c r="F238" s="9"/>
      <c r="G238" s="15"/>
      <c r="H238" s="17"/>
      <c r="I238" s="9"/>
      <c r="J238" s="9"/>
      <c r="K238" s="9"/>
      <c r="L238" s="9"/>
      <c r="M238" s="9"/>
      <c r="N238" s="9"/>
      <c r="O238" s="9"/>
      <c r="P238" s="9"/>
      <c r="Q238" s="9"/>
      <c r="R238" s="9"/>
      <c r="S238" s="9"/>
      <c r="T238" s="17"/>
      <c r="U238" s="9"/>
      <c r="V238" s="9"/>
      <c r="W238" s="17"/>
      <c r="X238" s="9"/>
      <c r="Y238" s="9"/>
      <c r="Z238" s="9"/>
      <c r="AA238" s="9"/>
      <c r="AB238" s="9"/>
      <c r="AC238" s="9"/>
      <c r="AD238" s="9"/>
      <c r="AE238" s="9"/>
      <c r="AF238" s="9"/>
      <c r="AG238" s="9"/>
      <c r="AH238" s="9"/>
    </row>
    <row r="239" spans="1:34" x14ac:dyDescent="0.25">
      <c r="A239" s="9"/>
      <c r="B239" s="9"/>
      <c r="C239" s="9"/>
      <c r="D239" s="9"/>
      <c r="E239" s="9"/>
      <c r="F239" s="9"/>
      <c r="G239" s="15"/>
      <c r="H239" s="17"/>
      <c r="I239" s="9"/>
      <c r="J239" s="9"/>
      <c r="K239" s="9"/>
      <c r="L239" s="9"/>
      <c r="M239" s="9"/>
      <c r="N239" s="9"/>
      <c r="O239" s="9"/>
      <c r="P239" s="9"/>
      <c r="Q239" s="9"/>
      <c r="R239" s="9"/>
      <c r="S239" s="9"/>
      <c r="T239" s="17"/>
      <c r="U239" s="9"/>
      <c r="V239" s="9"/>
      <c r="W239" s="17"/>
      <c r="X239" s="9"/>
      <c r="Y239" s="9"/>
      <c r="Z239" s="9"/>
      <c r="AA239" s="9"/>
      <c r="AB239" s="9"/>
      <c r="AC239" s="9"/>
      <c r="AD239" s="9"/>
      <c r="AE239" s="9"/>
      <c r="AF239" s="9"/>
      <c r="AG239" s="9"/>
      <c r="AH239" s="9"/>
    </row>
    <row r="240" spans="1:34" x14ac:dyDescent="0.25">
      <c r="A240" s="9"/>
      <c r="B240" s="9"/>
      <c r="C240" s="9"/>
      <c r="D240" s="9"/>
      <c r="E240" s="9"/>
      <c r="F240" s="9"/>
      <c r="G240" s="15"/>
      <c r="H240" s="17"/>
      <c r="I240" s="9"/>
      <c r="J240" s="9"/>
      <c r="K240" s="9"/>
      <c r="L240" s="9"/>
      <c r="M240" s="9"/>
      <c r="N240" s="9"/>
      <c r="O240" s="9"/>
      <c r="P240" s="9"/>
      <c r="Q240" s="9"/>
      <c r="R240" s="9"/>
      <c r="S240" s="9"/>
      <c r="T240" s="17"/>
      <c r="U240" s="9"/>
      <c r="V240" s="9"/>
      <c r="W240" s="17"/>
      <c r="X240" s="9"/>
      <c r="Y240" s="9"/>
      <c r="Z240" s="9"/>
      <c r="AA240" s="9"/>
      <c r="AB240" s="9"/>
      <c r="AC240" s="9"/>
      <c r="AD240" s="9"/>
      <c r="AE240" s="9"/>
      <c r="AF240" s="9"/>
      <c r="AG240" s="9"/>
      <c r="AH240" s="9"/>
    </row>
    <row r="241" spans="1:34" x14ac:dyDescent="0.25">
      <c r="A241" s="9"/>
      <c r="B241" s="9"/>
      <c r="C241" s="9"/>
      <c r="D241" s="9"/>
      <c r="E241" s="9"/>
      <c r="F241" s="9"/>
      <c r="G241" s="15"/>
      <c r="H241" s="17"/>
      <c r="I241" s="9"/>
      <c r="J241" s="9"/>
      <c r="K241" s="9"/>
      <c r="L241" s="9"/>
      <c r="M241" s="9"/>
      <c r="N241" s="9"/>
      <c r="O241" s="9"/>
      <c r="P241" s="9"/>
      <c r="Q241" s="9"/>
      <c r="R241" s="9"/>
      <c r="S241" s="9"/>
      <c r="T241" s="17"/>
      <c r="U241" s="9"/>
      <c r="V241" s="9"/>
      <c r="W241" s="17"/>
      <c r="X241" s="9"/>
      <c r="Y241" s="9"/>
      <c r="Z241" s="9"/>
      <c r="AA241" s="9"/>
      <c r="AB241" s="9"/>
      <c r="AC241" s="9"/>
      <c r="AD241" s="9"/>
      <c r="AE241" s="9"/>
      <c r="AF241" s="9"/>
      <c r="AG241" s="9"/>
      <c r="AH241" s="9"/>
    </row>
    <row r="242" spans="1:34" x14ac:dyDescent="0.25">
      <c r="A242" s="9"/>
      <c r="B242" s="9"/>
      <c r="C242" s="9"/>
      <c r="D242" s="9"/>
      <c r="E242" s="9"/>
      <c r="F242" s="9"/>
      <c r="G242" s="15"/>
      <c r="H242" s="17"/>
      <c r="I242" s="9"/>
      <c r="J242" s="9"/>
      <c r="K242" s="9"/>
      <c r="L242" s="9"/>
      <c r="M242" s="9"/>
      <c r="N242" s="9"/>
      <c r="O242" s="9"/>
      <c r="P242" s="9"/>
      <c r="Q242" s="9"/>
      <c r="R242" s="9"/>
      <c r="S242" s="9"/>
      <c r="T242" s="17"/>
      <c r="U242" s="9"/>
      <c r="V242" s="9"/>
      <c r="W242" s="17"/>
      <c r="X242" s="9"/>
      <c r="Y242" s="9"/>
      <c r="Z242" s="9"/>
      <c r="AA242" s="9"/>
      <c r="AB242" s="9"/>
      <c r="AC242" s="9"/>
      <c r="AD242" s="9"/>
      <c r="AE242" s="9"/>
      <c r="AF242" s="9"/>
      <c r="AG242" s="9"/>
      <c r="AH242" s="9"/>
    </row>
    <row r="243" spans="1:34" x14ac:dyDescent="0.25">
      <c r="A243" s="9"/>
      <c r="B243" s="9"/>
      <c r="C243" s="9"/>
      <c r="D243" s="9"/>
      <c r="E243" s="9"/>
      <c r="F243" s="9"/>
      <c r="G243" s="15"/>
      <c r="H243" s="17"/>
      <c r="I243" s="9"/>
      <c r="J243" s="9"/>
      <c r="K243" s="9"/>
      <c r="L243" s="9"/>
      <c r="M243" s="9"/>
      <c r="N243" s="9"/>
      <c r="O243" s="9"/>
      <c r="P243" s="9"/>
      <c r="Q243" s="9"/>
      <c r="R243" s="9"/>
      <c r="S243" s="9"/>
      <c r="T243" s="17"/>
      <c r="U243" s="9"/>
      <c r="V243" s="9"/>
      <c r="W243" s="17"/>
      <c r="X243" s="9"/>
      <c r="Y243" s="9"/>
      <c r="Z243" s="9"/>
      <c r="AA243" s="9"/>
      <c r="AB243" s="9"/>
      <c r="AC243" s="9"/>
      <c r="AD243" s="9"/>
      <c r="AE243" s="9"/>
      <c r="AF243" s="9"/>
      <c r="AG243" s="9"/>
      <c r="AH243" s="9"/>
    </row>
    <row r="244" spans="1:34" x14ac:dyDescent="0.25">
      <c r="A244" s="9"/>
      <c r="B244" s="9"/>
      <c r="C244" s="9"/>
      <c r="D244" s="9"/>
      <c r="E244" s="9"/>
      <c r="F244" s="9"/>
      <c r="G244" s="15"/>
      <c r="H244" s="17"/>
      <c r="I244" s="9"/>
      <c r="J244" s="9"/>
      <c r="K244" s="9"/>
      <c r="L244" s="9"/>
      <c r="M244" s="9"/>
      <c r="N244" s="9"/>
      <c r="O244" s="9"/>
      <c r="P244" s="9"/>
      <c r="Q244" s="9"/>
      <c r="R244" s="9"/>
      <c r="S244" s="9"/>
      <c r="T244" s="17"/>
      <c r="U244" s="9"/>
      <c r="V244" s="9"/>
      <c r="W244" s="17"/>
      <c r="X244" s="9"/>
      <c r="Y244" s="9"/>
      <c r="Z244" s="9"/>
      <c r="AA244" s="9"/>
      <c r="AB244" s="9"/>
      <c r="AC244" s="9"/>
      <c r="AD244" s="9"/>
      <c r="AE244" s="9"/>
      <c r="AF244" s="9"/>
      <c r="AG244" s="9"/>
      <c r="AH244" s="9"/>
    </row>
    <row r="245" spans="1:34" x14ac:dyDescent="0.25">
      <c r="A245" s="9"/>
      <c r="B245" s="9"/>
      <c r="C245" s="9"/>
      <c r="D245" s="9"/>
      <c r="E245" s="9"/>
      <c r="F245" s="9"/>
      <c r="G245" s="15"/>
      <c r="H245" s="17"/>
      <c r="I245" s="9"/>
      <c r="J245" s="9"/>
      <c r="K245" s="9"/>
      <c r="L245" s="9"/>
      <c r="M245" s="9"/>
      <c r="N245" s="9"/>
      <c r="O245" s="9"/>
      <c r="P245" s="9"/>
      <c r="Q245" s="9"/>
      <c r="R245" s="9"/>
      <c r="S245" s="9"/>
      <c r="T245" s="17"/>
      <c r="U245" s="9"/>
      <c r="V245" s="9"/>
      <c r="W245" s="17"/>
      <c r="X245" s="9"/>
      <c r="Y245" s="9"/>
      <c r="Z245" s="9"/>
      <c r="AA245" s="9"/>
      <c r="AB245" s="9"/>
      <c r="AC245" s="9"/>
      <c r="AD245" s="9"/>
      <c r="AE245" s="9"/>
      <c r="AF245" s="9"/>
      <c r="AG245" s="9"/>
      <c r="AH245" s="9"/>
    </row>
    <row r="246" spans="1:34" x14ac:dyDescent="0.25">
      <c r="A246" s="9"/>
      <c r="B246" s="9"/>
      <c r="C246" s="9"/>
      <c r="D246" s="9"/>
      <c r="E246" s="9"/>
      <c r="F246" s="9"/>
      <c r="G246" s="15"/>
      <c r="H246" s="17"/>
      <c r="I246" s="9"/>
      <c r="J246" s="9"/>
      <c r="K246" s="9"/>
      <c r="L246" s="9"/>
      <c r="M246" s="9"/>
      <c r="N246" s="9"/>
      <c r="O246" s="9"/>
      <c r="P246" s="9"/>
      <c r="Q246" s="9"/>
      <c r="R246" s="9"/>
      <c r="S246" s="9"/>
      <c r="T246" s="17"/>
      <c r="U246" s="9"/>
      <c r="V246" s="9"/>
      <c r="W246" s="17"/>
      <c r="X246" s="9"/>
      <c r="Y246" s="9"/>
      <c r="Z246" s="9"/>
      <c r="AA246" s="9"/>
      <c r="AB246" s="9"/>
      <c r="AC246" s="9"/>
      <c r="AD246" s="9"/>
      <c r="AE246" s="9"/>
      <c r="AF246" s="9"/>
      <c r="AG246" s="9"/>
      <c r="AH246" s="9"/>
    </row>
    <row r="247" spans="1:34" x14ac:dyDescent="0.25">
      <c r="A247" s="9"/>
      <c r="B247" s="9"/>
      <c r="C247" s="9"/>
      <c r="D247" s="9"/>
      <c r="E247" s="9"/>
      <c r="F247" s="9"/>
      <c r="G247" s="15"/>
      <c r="H247" s="17"/>
      <c r="I247" s="9"/>
      <c r="J247" s="9"/>
      <c r="K247" s="9"/>
      <c r="L247" s="9"/>
      <c r="M247" s="9"/>
      <c r="N247" s="9"/>
      <c r="O247" s="9"/>
      <c r="P247" s="9"/>
      <c r="Q247" s="9"/>
      <c r="R247" s="9"/>
      <c r="S247" s="9"/>
      <c r="T247" s="17"/>
      <c r="U247" s="9"/>
      <c r="V247" s="9"/>
      <c r="W247" s="17"/>
      <c r="X247" s="9"/>
      <c r="Y247" s="9"/>
      <c r="Z247" s="9"/>
      <c r="AA247" s="9"/>
      <c r="AB247" s="9"/>
      <c r="AC247" s="9"/>
      <c r="AD247" s="9"/>
      <c r="AE247" s="9"/>
      <c r="AF247" s="9"/>
      <c r="AG247" s="9"/>
      <c r="AH247" s="9"/>
    </row>
    <row r="248" spans="1:34" x14ac:dyDescent="0.25">
      <c r="A248" s="9"/>
      <c r="B248" s="9"/>
      <c r="C248" s="9"/>
      <c r="D248" s="9"/>
      <c r="E248" s="9"/>
      <c r="F248" s="9"/>
      <c r="G248" s="15"/>
      <c r="H248" s="17"/>
      <c r="I248" s="9"/>
      <c r="J248" s="9"/>
      <c r="K248" s="9"/>
      <c r="L248" s="9"/>
      <c r="M248" s="9"/>
      <c r="N248" s="9"/>
      <c r="O248" s="9"/>
      <c r="P248" s="9"/>
      <c r="Q248" s="9"/>
      <c r="R248" s="9"/>
      <c r="S248" s="9"/>
      <c r="T248" s="17"/>
      <c r="U248" s="9"/>
      <c r="V248" s="9"/>
      <c r="W248" s="17"/>
      <c r="X248" s="9"/>
      <c r="Y248" s="9"/>
      <c r="Z248" s="9"/>
      <c r="AA248" s="9"/>
      <c r="AB248" s="9"/>
      <c r="AC248" s="9"/>
      <c r="AD248" s="9"/>
      <c r="AE248" s="9"/>
      <c r="AF248" s="9"/>
      <c r="AG248" s="9"/>
      <c r="AH248" s="9"/>
    </row>
    <row r="249" spans="1:34" x14ac:dyDescent="0.25">
      <c r="A249" s="9"/>
      <c r="B249" s="9"/>
      <c r="C249" s="9"/>
      <c r="D249" s="9"/>
      <c r="E249" s="9"/>
      <c r="F249" s="9"/>
      <c r="G249" s="15"/>
      <c r="H249" s="17"/>
      <c r="I249" s="9"/>
      <c r="J249" s="9"/>
      <c r="K249" s="9"/>
      <c r="L249" s="9"/>
      <c r="M249" s="9"/>
      <c r="N249" s="9"/>
      <c r="O249" s="9"/>
      <c r="P249" s="9"/>
      <c r="Q249" s="9"/>
      <c r="R249" s="9"/>
      <c r="S249" s="9"/>
      <c r="T249" s="17"/>
      <c r="U249" s="9"/>
      <c r="V249" s="9"/>
      <c r="W249" s="17"/>
      <c r="X249" s="9"/>
      <c r="Y249" s="9"/>
      <c r="Z249" s="9"/>
      <c r="AA249" s="9"/>
      <c r="AB249" s="9"/>
      <c r="AC249" s="9"/>
      <c r="AD249" s="9"/>
      <c r="AE249" s="9"/>
      <c r="AF249" s="9"/>
      <c r="AG249" s="9"/>
      <c r="AH249" s="9"/>
    </row>
    <row r="250" spans="1:34" x14ac:dyDescent="0.25">
      <c r="A250" s="9"/>
      <c r="B250" s="9"/>
      <c r="C250" s="9"/>
      <c r="D250" s="9"/>
      <c r="E250" s="9"/>
      <c r="F250" s="9"/>
      <c r="G250" s="15"/>
      <c r="H250" s="17"/>
      <c r="I250" s="9"/>
      <c r="J250" s="9"/>
      <c r="K250" s="9"/>
      <c r="L250" s="9"/>
      <c r="M250" s="9"/>
      <c r="N250" s="9"/>
      <c r="O250" s="9"/>
      <c r="P250" s="9"/>
      <c r="Q250" s="9"/>
      <c r="R250" s="9"/>
      <c r="S250" s="9"/>
      <c r="T250" s="17"/>
      <c r="U250" s="9"/>
      <c r="V250" s="9"/>
      <c r="W250" s="17"/>
      <c r="X250" s="9"/>
      <c r="Y250" s="9"/>
      <c r="Z250" s="9"/>
      <c r="AA250" s="9"/>
      <c r="AB250" s="9"/>
      <c r="AC250" s="9"/>
      <c r="AD250" s="9"/>
      <c r="AE250" s="9"/>
      <c r="AF250" s="9"/>
      <c r="AG250" s="9"/>
      <c r="AH250" s="9"/>
    </row>
    <row r="251" spans="1:34" x14ac:dyDescent="0.25">
      <c r="A251" s="9"/>
      <c r="B251" s="9"/>
      <c r="C251" s="9"/>
      <c r="D251" s="9"/>
      <c r="E251" s="9"/>
      <c r="F251" s="9"/>
      <c r="G251" s="15"/>
      <c r="H251" s="17"/>
      <c r="I251" s="9"/>
      <c r="J251" s="9"/>
      <c r="K251" s="9"/>
      <c r="L251" s="9"/>
      <c r="M251" s="9"/>
      <c r="N251" s="9"/>
      <c r="O251" s="9"/>
      <c r="P251" s="9"/>
      <c r="Q251" s="9"/>
      <c r="R251" s="9"/>
      <c r="S251" s="9"/>
      <c r="T251" s="17"/>
      <c r="U251" s="9"/>
      <c r="V251" s="9"/>
      <c r="W251" s="17"/>
      <c r="X251" s="9"/>
      <c r="Y251" s="9"/>
      <c r="Z251" s="9"/>
      <c r="AA251" s="9"/>
      <c r="AB251" s="9"/>
      <c r="AC251" s="9"/>
      <c r="AD251" s="9"/>
      <c r="AE251" s="9"/>
      <c r="AF251" s="9"/>
      <c r="AG251" s="9"/>
      <c r="AH251" s="9"/>
    </row>
    <row r="252" spans="1:34" x14ac:dyDescent="0.25">
      <c r="A252" s="9"/>
      <c r="B252" s="9"/>
      <c r="C252" s="9"/>
      <c r="D252" s="9"/>
      <c r="E252" s="9"/>
      <c r="F252" s="9"/>
      <c r="G252" s="15"/>
      <c r="H252" s="17"/>
      <c r="I252" s="9"/>
      <c r="J252" s="9"/>
      <c r="K252" s="9"/>
      <c r="L252" s="9"/>
      <c r="M252" s="9"/>
      <c r="N252" s="9"/>
      <c r="O252" s="9"/>
      <c r="P252" s="9"/>
      <c r="Q252" s="9"/>
      <c r="R252" s="9"/>
      <c r="S252" s="9"/>
      <c r="T252" s="17"/>
      <c r="U252" s="9"/>
      <c r="V252" s="9"/>
      <c r="W252" s="17"/>
      <c r="X252" s="9"/>
      <c r="Y252" s="9"/>
      <c r="Z252" s="9"/>
      <c r="AA252" s="9"/>
      <c r="AB252" s="9"/>
      <c r="AC252" s="9"/>
      <c r="AD252" s="9"/>
      <c r="AE252" s="9"/>
      <c r="AF252" s="9"/>
      <c r="AG252" s="9"/>
      <c r="AH252" s="9"/>
    </row>
    <row r="253" spans="1:34" x14ac:dyDescent="0.25">
      <c r="A253" s="9"/>
      <c r="B253" s="9"/>
      <c r="C253" s="9"/>
      <c r="D253" s="9"/>
      <c r="E253" s="9"/>
      <c r="F253" s="9"/>
      <c r="G253" s="15"/>
      <c r="H253" s="17"/>
      <c r="I253" s="9"/>
      <c r="J253" s="9"/>
      <c r="K253" s="9"/>
      <c r="L253" s="9"/>
      <c r="M253" s="9"/>
      <c r="N253" s="9"/>
      <c r="O253" s="9"/>
      <c r="P253" s="9"/>
      <c r="Q253" s="9"/>
      <c r="R253" s="9"/>
      <c r="S253" s="9"/>
      <c r="T253" s="17"/>
      <c r="U253" s="9"/>
      <c r="V253" s="9"/>
      <c r="W253" s="17"/>
      <c r="X253" s="9"/>
      <c r="Y253" s="9"/>
      <c r="Z253" s="9"/>
      <c r="AA253" s="9"/>
      <c r="AB253" s="9"/>
      <c r="AC253" s="9"/>
      <c r="AD253" s="9"/>
      <c r="AE253" s="9"/>
      <c r="AF253" s="9"/>
      <c r="AG253" s="9"/>
      <c r="AH253" s="9"/>
    </row>
    <row r="254" spans="1:34" x14ac:dyDescent="0.25">
      <c r="A254" s="9"/>
      <c r="B254" s="9"/>
      <c r="C254" s="9"/>
      <c r="D254" s="9"/>
      <c r="E254" s="9"/>
      <c r="F254" s="9"/>
      <c r="G254" s="15"/>
      <c r="H254" s="17"/>
      <c r="I254" s="9"/>
      <c r="J254" s="9"/>
      <c r="K254" s="9"/>
      <c r="L254" s="9"/>
      <c r="M254" s="9"/>
      <c r="N254" s="9"/>
      <c r="O254" s="9"/>
      <c r="P254" s="9"/>
      <c r="Q254" s="9"/>
      <c r="R254" s="9"/>
      <c r="S254" s="9"/>
      <c r="T254" s="17"/>
      <c r="U254" s="9"/>
      <c r="V254" s="9"/>
      <c r="W254" s="17"/>
      <c r="X254" s="9"/>
      <c r="Y254" s="9"/>
      <c r="Z254" s="9"/>
      <c r="AA254" s="9"/>
      <c r="AB254" s="9"/>
      <c r="AC254" s="9"/>
      <c r="AD254" s="9"/>
      <c r="AE254" s="9"/>
      <c r="AF254" s="9"/>
      <c r="AG254" s="9"/>
      <c r="AH254" s="9"/>
    </row>
    <row r="255" spans="1:34" x14ac:dyDescent="0.25">
      <c r="A255" s="9"/>
      <c r="B255" s="9"/>
      <c r="C255" s="9"/>
      <c r="D255" s="9"/>
      <c r="E255" s="9"/>
      <c r="F255" s="9"/>
      <c r="G255" s="15"/>
      <c r="H255" s="17"/>
      <c r="I255" s="9"/>
      <c r="J255" s="9"/>
      <c r="K255" s="9"/>
      <c r="L255" s="9"/>
      <c r="M255" s="9"/>
      <c r="N255" s="9"/>
      <c r="O255" s="9"/>
      <c r="P255" s="9"/>
      <c r="Q255" s="9"/>
      <c r="R255" s="9"/>
      <c r="S255" s="9"/>
      <c r="T255" s="17"/>
      <c r="U255" s="9"/>
      <c r="V255" s="9"/>
      <c r="W255" s="17"/>
      <c r="X255" s="9"/>
      <c r="Y255" s="9"/>
      <c r="Z255" s="9"/>
      <c r="AA255" s="9"/>
      <c r="AB255" s="9"/>
      <c r="AC255" s="9"/>
      <c r="AD255" s="9"/>
      <c r="AE255" s="9"/>
      <c r="AF255" s="9"/>
      <c r="AG255" s="9"/>
      <c r="AH255" s="9"/>
    </row>
    <row r="256" spans="1:34" x14ac:dyDescent="0.25">
      <c r="A256" s="9"/>
      <c r="B256" s="9"/>
      <c r="C256" s="9"/>
      <c r="D256" s="9"/>
      <c r="E256" s="9"/>
      <c r="F256" s="9"/>
      <c r="G256" s="15"/>
      <c r="H256" s="17"/>
      <c r="I256" s="9"/>
      <c r="J256" s="9"/>
      <c r="K256" s="9"/>
      <c r="L256" s="9"/>
      <c r="M256" s="9"/>
      <c r="N256" s="9"/>
      <c r="O256" s="9"/>
      <c r="P256" s="9"/>
      <c r="Q256" s="9"/>
      <c r="R256" s="9"/>
      <c r="S256" s="9"/>
      <c r="T256" s="17"/>
      <c r="U256" s="9"/>
      <c r="V256" s="9"/>
      <c r="W256" s="17"/>
      <c r="X256" s="9"/>
      <c r="Y256" s="9"/>
      <c r="Z256" s="9"/>
      <c r="AA256" s="9"/>
      <c r="AB256" s="9"/>
      <c r="AC256" s="9"/>
      <c r="AD256" s="9"/>
      <c r="AE256" s="9"/>
      <c r="AF256" s="9"/>
      <c r="AG256" s="9"/>
      <c r="AH256" s="9"/>
    </row>
    <row r="257" spans="1:34" x14ac:dyDescent="0.25">
      <c r="A257" s="9"/>
      <c r="B257" s="9"/>
      <c r="C257" s="9"/>
      <c r="D257" s="9"/>
      <c r="E257" s="9"/>
      <c r="F257" s="9"/>
      <c r="G257" s="15"/>
      <c r="H257" s="17"/>
      <c r="I257" s="9"/>
      <c r="J257" s="9"/>
      <c r="K257" s="9"/>
      <c r="L257" s="9"/>
      <c r="M257" s="9"/>
      <c r="N257" s="9"/>
      <c r="O257" s="9"/>
      <c r="P257" s="9"/>
      <c r="Q257" s="9"/>
      <c r="R257" s="9"/>
      <c r="S257" s="9"/>
      <c r="T257" s="17"/>
      <c r="U257" s="9"/>
      <c r="V257" s="9"/>
      <c r="W257" s="17"/>
      <c r="X257" s="9"/>
      <c r="Y257" s="9"/>
      <c r="Z257" s="9"/>
      <c r="AA257" s="9"/>
      <c r="AB257" s="9"/>
      <c r="AC257" s="9"/>
      <c r="AD257" s="9"/>
      <c r="AE257" s="9"/>
      <c r="AF257" s="9"/>
      <c r="AG257" s="9"/>
      <c r="AH257" s="9"/>
    </row>
    <row r="258" spans="1:34" x14ac:dyDescent="0.25">
      <c r="A258" s="9"/>
      <c r="B258" s="9"/>
      <c r="C258" s="9"/>
      <c r="D258" s="9"/>
      <c r="E258" s="9"/>
      <c r="F258" s="9"/>
      <c r="G258" s="15"/>
      <c r="H258" s="17"/>
      <c r="I258" s="9"/>
      <c r="J258" s="9"/>
      <c r="K258" s="9"/>
      <c r="L258" s="9"/>
      <c r="M258" s="9"/>
      <c r="N258" s="9"/>
      <c r="O258" s="9"/>
      <c r="P258" s="9"/>
      <c r="Q258" s="9"/>
      <c r="R258" s="9"/>
      <c r="S258" s="9"/>
      <c r="T258" s="17"/>
      <c r="U258" s="9"/>
      <c r="V258" s="9"/>
      <c r="W258" s="17"/>
      <c r="X258" s="9"/>
      <c r="Y258" s="9"/>
      <c r="Z258" s="9"/>
      <c r="AA258" s="9"/>
      <c r="AB258" s="9"/>
      <c r="AC258" s="9"/>
      <c r="AD258" s="9"/>
      <c r="AE258" s="9"/>
      <c r="AF258" s="9"/>
      <c r="AG258" s="9"/>
      <c r="AH258" s="9"/>
    </row>
    <row r="259" spans="1:34" x14ac:dyDescent="0.25">
      <c r="A259" s="9"/>
      <c r="B259" s="9"/>
      <c r="C259" s="9"/>
      <c r="D259" s="9"/>
      <c r="E259" s="9"/>
      <c r="F259" s="9"/>
      <c r="G259" s="15"/>
      <c r="H259" s="17"/>
      <c r="I259" s="9"/>
      <c r="J259" s="9"/>
      <c r="K259" s="9"/>
      <c r="L259" s="9"/>
      <c r="M259" s="9"/>
      <c r="N259" s="9"/>
      <c r="O259" s="9"/>
      <c r="P259" s="9"/>
      <c r="Q259" s="9"/>
      <c r="R259" s="9"/>
      <c r="S259" s="9"/>
      <c r="T259" s="17"/>
      <c r="U259" s="9"/>
      <c r="V259" s="9"/>
      <c r="W259" s="17"/>
      <c r="X259" s="9"/>
      <c r="Y259" s="9"/>
      <c r="Z259" s="9"/>
      <c r="AA259" s="9"/>
      <c r="AB259" s="9"/>
      <c r="AC259" s="9"/>
      <c r="AD259" s="9"/>
      <c r="AE259" s="9"/>
      <c r="AF259" s="9"/>
      <c r="AG259" s="9"/>
      <c r="AH259" s="9"/>
    </row>
    <row r="260" spans="1:34" x14ac:dyDescent="0.25">
      <c r="A260" s="9"/>
      <c r="B260" s="9"/>
      <c r="C260" s="9"/>
      <c r="D260" s="9"/>
      <c r="E260" s="9"/>
      <c r="F260" s="9"/>
      <c r="G260" s="15"/>
      <c r="H260" s="17"/>
      <c r="I260" s="9"/>
      <c r="J260" s="9"/>
      <c r="K260" s="9"/>
      <c r="L260" s="9"/>
      <c r="M260" s="9"/>
      <c r="N260" s="9"/>
      <c r="O260" s="9"/>
      <c r="P260" s="9"/>
      <c r="Q260" s="9"/>
      <c r="R260" s="9"/>
      <c r="S260" s="9"/>
      <c r="T260" s="17"/>
      <c r="U260" s="9"/>
      <c r="V260" s="9"/>
      <c r="W260" s="17"/>
      <c r="X260" s="9"/>
      <c r="Y260" s="9"/>
      <c r="Z260" s="9"/>
      <c r="AA260" s="9"/>
      <c r="AB260" s="9"/>
      <c r="AC260" s="9"/>
      <c r="AD260" s="9"/>
      <c r="AE260" s="9"/>
      <c r="AF260" s="9"/>
      <c r="AG260" s="9"/>
      <c r="AH260" s="9"/>
    </row>
    <row r="261" spans="1:34" x14ac:dyDescent="0.25">
      <c r="A261" s="9"/>
      <c r="B261" s="9"/>
      <c r="C261" s="9"/>
      <c r="D261" s="9"/>
      <c r="E261" s="9"/>
      <c r="F261" s="9"/>
      <c r="G261" s="15"/>
      <c r="H261" s="17"/>
      <c r="I261" s="9"/>
      <c r="J261" s="9"/>
      <c r="K261" s="9"/>
      <c r="L261" s="9"/>
      <c r="M261" s="9"/>
      <c r="N261" s="9"/>
      <c r="O261" s="9"/>
      <c r="P261" s="9"/>
      <c r="Q261" s="9"/>
      <c r="R261" s="9"/>
      <c r="S261" s="9"/>
      <c r="T261" s="17"/>
      <c r="U261" s="9"/>
      <c r="V261" s="9"/>
      <c r="W261" s="17"/>
      <c r="X261" s="9"/>
      <c r="Y261" s="9"/>
      <c r="Z261" s="9"/>
      <c r="AA261" s="9"/>
      <c r="AB261" s="9"/>
      <c r="AC261" s="9"/>
      <c r="AD261" s="9"/>
      <c r="AE261" s="9"/>
      <c r="AF261" s="9"/>
      <c r="AG261" s="9"/>
      <c r="AH261" s="9"/>
    </row>
    <row r="262" spans="1:34" x14ac:dyDescent="0.25">
      <c r="A262" s="9"/>
      <c r="B262" s="9"/>
      <c r="C262" s="9"/>
      <c r="D262" s="9"/>
      <c r="E262" s="9"/>
      <c r="F262" s="9"/>
      <c r="G262" s="15"/>
      <c r="H262" s="17"/>
      <c r="I262" s="9"/>
      <c r="J262" s="9"/>
      <c r="K262" s="9"/>
      <c r="L262" s="9"/>
      <c r="M262" s="9"/>
      <c r="N262" s="9"/>
      <c r="O262" s="9"/>
      <c r="P262" s="9"/>
      <c r="Q262" s="9"/>
      <c r="R262" s="9"/>
      <c r="S262" s="9"/>
      <c r="T262" s="17"/>
      <c r="U262" s="9"/>
      <c r="V262" s="9"/>
      <c r="W262" s="17"/>
      <c r="X262" s="9"/>
      <c r="Y262" s="9"/>
      <c r="Z262" s="9"/>
      <c r="AA262" s="9"/>
      <c r="AB262" s="9"/>
      <c r="AC262" s="9"/>
      <c r="AD262" s="9"/>
      <c r="AE262" s="9"/>
      <c r="AF262" s="9"/>
      <c r="AG262" s="9"/>
      <c r="AH262" s="9"/>
    </row>
    <row r="263" spans="1:34" x14ac:dyDescent="0.25">
      <c r="A263" s="9"/>
      <c r="B263" s="9"/>
      <c r="C263" s="9"/>
      <c r="D263" s="9"/>
      <c r="E263" s="9"/>
      <c r="F263" s="9"/>
      <c r="G263" s="15"/>
      <c r="H263" s="17"/>
      <c r="I263" s="9"/>
      <c r="J263" s="9"/>
      <c r="K263" s="9"/>
      <c r="L263" s="9"/>
      <c r="M263" s="9"/>
      <c r="N263" s="9"/>
      <c r="O263" s="9"/>
      <c r="P263" s="9"/>
      <c r="Q263" s="9"/>
      <c r="R263" s="9"/>
      <c r="S263" s="9"/>
      <c r="T263" s="17"/>
      <c r="U263" s="9"/>
      <c r="V263" s="9"/>
      <c r="W263" s="17"/>
      <c r="X263" s="9"/>
      <c r="Y263" s="9"/>
      <c r="Z263" s="9"/>
      <c r="AA263" s="9"/>
      <c r="AB263" s="9"/>
      <c r="AC263" s="9"/>
      <c r="AD263" s="9"/>
      <c r="AE263" s="9"/>
      <c r="AF263" s="9"/>
      <c r="AG263" s="9"/>
      <c r="AH263" s="9"/>
    </row>
    <row r="264" spans="1:34" x14ac:dyDescent="0.25">
      <c r="A264" s="9"/>
      <c r="B264" s="9"/>
      <c r="C264" s="9"/>
      <c r="D264" s="9"/>
      <c r="E264" s="9"/>
      <c r="F264" s="9"/>
      <c r="G264" s="15"/>
      <c r="H264" s="17"/>
      <c r="I264" s="9"/>
      <c r="J264" s="9"/>
      <c r="K264" s="9"/>
      <c r="L264" s="9"/>
      <c r="M264" s="9"/>
      <c r="N264" s="9"/>
      <c r="O264" s="9"/>
      <c r="P264" s="9"/>
      <c r="Q264" s="9"/>
      <c r="R264" s="9"/>
      <c r="S264" s="9"/>
      <c r="T264" s="17"/>
      <c r="U264" s="9"/>
      <c r="V264" s="9"/>
      <c r="W264" s="17"/>
      <c r="X264" s="9"/>
      <c r="Y264" s="9"/>
      <c r="Z264" s="9"/>
      <c r="AA264" s="9"/>
      <c r="AB264" s="9"/>
      <c r="AC264" s="9"/>
      <c r="AD264" s="9"/>
      <c r="AE264" s="9"/>
      <c r="AF264" s="9"/>
      <c r="AG264" s="9"/>
      <c r="AH264" s="9"/>
    </row>
    <row r="265" spans="1:34" x14ac:dyDescent="0.25">
      <c r="A265" s="9"/>
      <c r="B265" s="9"/>
      <c r="C265" s="9"/>
      <c r="D265" s="9"/>
      <c r="E265" s="9"/>
      <c r="F265" s="9"/>
      <c r="G265" s="15"/>
      <c r="H265" s="17"/>
      <c r="I265" s="9"/>
      <c r="J265" s="9"/>
      <c r="K265" s="9"/>
      <c r="L265" s="9"/>
      <c r="M265" s="9"/>
      <c r="N265" s="9"/>
      <c r="O265" s="9"/>
      <c r="P265" s="9"/>
      <c r="Q265" s="9"/>
      <c r="R265" s="9"/>
      <c r="S265" s="9"/>
      <c r="T265" s="17"/>
      <c r="U265" s="9"/>
      <c r="V265" s="9"/>
      <c r="W265" s="17"/>
      <c r="X265" s="9"/>
      <c r="Y265" s="9"/>
      <c r="Z265" s="9"/>
      <c r="AA265" s="9"/>
      <c r="AB265" s="9"/>
      <c r="AC265" s="9"/>
      <c r="AD265" s="9"/>
      <c r="AE265" s="9"/>
      <c r="AF265" s="9"/>
      <c r="AG265" s="9"/>
      <c r="AH265" s="9"/>
    </row>
    <row r="266" spans="1:34" x14ac:dyDescent="0.25">
      <c r="A266" s="9"/>
      <c r="B266" s="9"/>
      <c r="C266" s="9"/>
      <c r="D266" s="9"/>
      <c r="E266" s="9"/>
      <c r="F266" s="9"/>
      <c r="G266" s="15"/>
      <c r="H266" s="17"/>
      <c r="I266" s="9"/>
      <c r="J266" s="9"/>
      <c r="K266" s="9"/>
      <c r="L266" s="9"/>
      <c r="M266" s="9"/>
      <c r="N266" s="9"/>
      <c r="O266" s="9"/>
      <c r="P266" s="9"/>
      <c r="Q266" s="9"/>
      <c r="R266" s="9"/>
      <c r="S266" s="9"/>
      <c r="T266" s="17"/>
      <c r="U266" s="9"/>
      <c r="V266" s="9"/>
      <c r="W266" s="17"/>
      <c r="X266" s="9"/>
      <c r="Y266" s="9"/>
      <c r="Z266" s="9"/>
      <c r="AA266" s="9"/>
      <c r="AB266" s="9"/>
      <c r="AC266" s="9"/>
      <c r="AD266" s="9"/>
      <c r="AE266" s="9"/>
      <c r="AF266" s="9"/>
      <c r="AG266" s="9"/>
      <c r="AH266" s="9"/>
    </row>
    <row r="267" spans="1:34" x14ac:dyDescent="0.25">
      <c r="A267" s="9"/>
      <c r="B267" s="9"/>
      <c r="C267" s="9"/>
      <c r="D267" s="9"/>
      <c r="E267" s="9"/>
      <c r="F267" s="9"/>
      <c r="G267" s="15"/>
      <c r="H267" s="17"/>
      <c r="I267" s="9"/>
      <c r="J267" s="9"/>
      <c r="K267" s="9"/>
      <c r="L267" s="9"/>
      <c r="M267" s="9"/>
      <c r="N267" s="9"/>
      <c r="O267" s="9"/>
      <c r="P267" s="9"/>
      <c r="Q267" s="9"/>
      <c r="R267" s="9"/>
      <c r="S267" s="9"/>
      <c r="T267" s="17"/>
      <c r="U267" s="9"/>
      <c r="V267" s="9"/>
      <c r="W267" s="17"/>
      <c r="X267" s="9"/>
      <c r="Y267" s="9"/>
      <c r="Z267" s="9"/>
      <c r="AA267" s="9"/>
      <c r="AB267" s="9"/>
      <c r="AC267" s="9"/>
      <c r="AD267" s="9"/>
      <c r="AE267" s="9"/>
      <c r="AF267" s="9"/>
      <c r="AG267" s="9"/>
      <c r="AH267" s="9"/>
    </row>
    <row r="268" spans="1:34" x14ac:dyDescent="0.25">
      <c r="A268" s="9"/>
      <c r="B268" s="9"/>
      <c r="C268" s="9"/>
      <c r="D268" s="9"/>
      <c r="E268" s="9"/>
      <c r="F268" s="9"/>
      <c r="G268" s="15"/>
      <c r="H268" s="17"/>
      <c r="I268" s="9"/>
      <c r="J268" s="9"/>
      <c r="K268" s="9"/>
      <c r="L268" s="9"/>
      <c r="M268" s="9"/>
      <c r="N268" s="9"/>
      <c r="O268" s="9"/>
      <c r="P268" s="9"/>
      <c r="Q268" s="9"/>
      <c r="R268" s="9"/>
      <c r="S268" s="9"/>
      <c r="T268" s="17"/>
      <c r="U268" s="9"/>
      <c r="V268" s="9"/>
      <c r="W268" s="17"/>
      <c r="X268" s="9"/>
      <c r="Y268" s="9"/>
      <c r="Z268" s="9"/>
      <c r="AA268" s="9"/>
      <c r="AB268" s="9"/>
      <c r="AC268" s="9"/>
      <c r="AD268" s="9"/>
      <c r="AE268" s="9"/>
      <c r="AF268" s="9"/>
      <c r="AG268" s="9"/>
      <c r="AH268" s="9"/>
    </row>
    <row r="269" spans="1:34" x14ac:dyDescent="0.25">
      <c r="A269" s="9"/>
      <c r="B269" s="9"/>
      <c r="C269" s="9"/>
      <c r="D269" s="9"/>
      <c r="E269" s="9"/>
      <c r="F269" s="9"/>
      <c r="G269" s="15"/>
      <c r="H269" s="17"/>
      <c r="I269" s="9"/>
      <c r="J269" s="9"/>
      <c r="K269" s="9"/>
      <c r="L269" s="9"/>
      <c r="M269" s="9"/>
      <c r="N269" s="9"/>
      <c r="O269" s="9"/>
      <c r="P269" s="9"/>
      <c r="Q269" s="9"/>
      <c r="R269" s="9"/>
      <c r="S269" s="9"/>
      <c r="T269" s="17"/>
      <c r="U269" s="9"/>
      <c r="V269" s="9"/>
      <c r="W269" s="17"/>
      <c r="X269" s="9"/>
      <c r="Y269" s="9"/>
      <c r="Z269" s="9"/>
      <c r="AA269" s="9"/>
      <c r="AB269" s="9"/>
      <c r="AC269" s="9"/>
      <c r="AD269" s="9"/>
      <c r="AE269" s="9"/>
      <c r="AF269" s="9"/>
      <c r="AG269" s="9"/>
      <c r="AH269" s="9"/>
    </row>
    <row r="270" spans="1:34" x14ac:dyDescent="0.25">
      <c r="A270" s="9"/>
      <c r="B270" s="9"/>
      <c r="C270" s="9"/>
      <c r="D270" s="9"/>
      <c r="E270" s="9"/>
      <c r="F270" s="9"/>
      <c r="G270" s="15"/>
      <c r="H270" s="17"/>
      <c r="I270" s="9"/>
      <c r="J270" s="9"/>
      <c r="K270" s="9"/>
      <c r="L270" s="9"/>
      <c r="M270" s="9"/>
      <c r="N270" s="9"/>
      <c r="O270" s="9"/>
      <c r="P270" s="9"/>
      <c r="Q270" s="9"/>
      <c r="R270" s="9"/>
      <c r="S270" s="9"/>
      <c r="T270" s="17"/>
      <c r="U270" s="9"/>
      <c r="V270" s="9"/>
      <c r="W270" s="17"/>
      <c r="X270" s="9"/>
      <c r="Y270" s="9"/>
      <c r="Z270" s="9"/>
      <c r="AA270" s="9"/>
      <c r="AB270" s="9"/>
      <c r="AC270" s="9"/>
      <c r="AD270" s="9"/>
      <c r="AE270" s="9"/>
      <c r="AF270" s="9"/>
      <c r="AG270" s="9"/>
      <c r="AH270" s="9"/>
    </row>
    <row r="271" spans="1:34" x14ac:dyDescent="0.25">
      <c r="A271" s="9"/>
      <c r="B271" s="9"/>
      <c r="C271" s="9"/>
      <c r="D271" s="9"/>
      <c r="E271" s="9"/>
      <c r="F271" s="9"/>
      <c r="G271" s="15"/>
      <c r="H271" s="17"/>
      <c r="I271" s="9"/>
      <c r="J271" s="9"/>
      <c r="K271" s="9"/>
      <c r="L271" s="9"/>
      <c r="M271" s="9"/>
      <c r="N271" s="9"/>
      <c r="O271" s="9"/>
      <c r="P271" s="9"/>
      <c r="Q271" s="9"/>
      <c r="R271" s="9"/>
      <c r="S271" s="9"/>
      <c r="T271" s="17"/>
      <c r="U271" s="9"/>
      <c r="V271" s="9"/>
      <c r="W271" s="17"/>
      <c r="X271" s="9"/>
      <c r="Y271" s="9"/>
      <c r="Z271" s="9"/>
      <c r="AA271" s="9"/>
      <c r="AB271" s="9"/>
      <c r="AC271" s="9"/>
      <c r="AD271" s="9"/>
      <c r="AE271" s="9"/>
      <c r="AF271" s="9"/>
      <c r="AG271" s="9"/>
      <c r="AH271" s="9"/>
    </row>
    <row r="272" spans="1:34" x14ac:dyDescent="0.25">
      <c r="A272" s="9"/>
      <c r="B272" s="9"/>
      <c r="C272" s="9"/>
      <c r="D272" s="9"/>
      <c r="E272" s="9"/>
      <c r="F272" s="9"/>
      <c r="G272" s="15"/>
      <c r="H272" s="17"/>
      <c r="I272" s="9"/>
      <c r="J272" s="9"/>
      <c r="K272" s="9"/>
      <c r="L272" s="9"/>
      <c r="M272" s="9"/>
      <c r="N272" s="9"/>
      <c r="O272" s="9"/>
      <c r="P272" s="9"/>
      <c r="Q272" s="9"/>
      <c r="R272" s="9"/>
      <c r="S272" s="9"/>
      <c r="T272" s="17"/>
      <c r="U272" s="9"/>
      <c r="V272" s="9"/>
      <c r="W272" s="17"/>
      <c r="X272" s="9"/>
      <c r="Y272" s="9"/>
      <c r="Z272" s="9"/>
      <c r="AA272" s="9"/>
      <c r="AB272" s="9"/>
      <c r="AC272" s="9"/>
      <c r="AD272" s="9"/>
      <c r="AE272" s="9"/>
      <c r="AF272" s="9"/>
      <c r="AG272" s="9"/>
      <c r="AH272" s="9"/>
    </row>
    <row r="273" spans="1:34" x14ac:dyDescent="0.25">
      <c r="A273" s="9"/>
      <c r="B273" s="9"/>
      <c r="C273" s="9"/>
      <c r="D273" s="9"/>
      <c r="E273" s="9"/>
      <c r="F273" s="9"/>
      <c r="G273" s="15"/>
      <c r="H273" s="17"/>
      <c r="I273" s="9"/>
      <c r="J273" s="9"/>
      <c r="K273" s="9"/>
      <c r="L273" s="9"/>
      <c r="M273" s="9"/>
      <c r="N273" s="9"/>
      <c r="O273" s="9"/>
      <c r="P273" s="9"/>
      <c r="Q273" s="9"/>
      <c r="R273" s="9"/>
      <c r="S273" s="9"/>
      <c r="T273" s="17"/>
      <c r="U273" s="9"/>
      <c r="V273" s="9"/>
      <c r="W273" s="17"/>
      <c r="X273" s="9"/>
      <c r="Y273" s="9"/>
      <c r="Z273" s="9"/>
      <c r="AA273" s="9"/>
      <c r="AB273" s="9"/>
      <c r="AC273" s="9"/>
      <c r="AD273" s="9"/>
      <c r="AE273" s="9"/>
      <c r="AF273" s="9"/>
      <c r="AG273" s="9"/>
      <c r="AH273" s="9"/>
    </row>
    <row r="274" spans="1:34" x14ac:dyDescent="0.25">
      <c r="A274" s="9"/>
      <c r="B274" s="9"/>
      <c r="C274" s="9"/>
      <c r="D274" s="9"/>
      <c r="E274" s="9"/>
      <c r="F274" s="9"/>
      <c r="G274" s="15"/>
      <c r="H274" s="17"/>
      <c r="I274" s="9"/>
      <c r="J274" s="9"/>
      <c r="K274" s="9"/>
      <c r="L274" s="9"/>
      <c r="M274" s="9"/>
      <c r="N274" s="9"/>
      <c r="O274" s="9"/>
      <c r="P274" s="9"/>
      <c r="Q274" s="9"/>
      <c r="R274" s="9"/>
      <c r="S274" s="9"/>
      <c r="T274" s="17"/>
      <c r="U274" s="9"/>
      <c r="V274" s="9"/>
      <c r="W274" s="17"/>
      <c r="X274" s="9"/>
      <c r="Y274" s="9"/>
      <c r="Z274" s="9"/>
      <c r="AA274" s="9"/>
      <c r="AB274" s="9"/>
      <c r="AC274" s="9"/>
      <c r="AD274" s="9"/>
      <c r="AE274" s="9"/>
      <c r="AF274" s="9"/>
      <c r="AG274" s="9"/>
      <c r="AH274" s="9"/>
    </row>
    <row r="275" spans="1:34" x14ac:dyDescent="0.25">
      <c r="A275" s="9"/>
      <c r="B275" s="9"/>
      <c r="C275" s="9"/>
      <c r="D275" s="9"/>
      <c r="E275" s="9"/>
      <c r="F275" s="9"/>
      <c r="G275" s="15"/>
      <c r="H275" s="17"/>
      <c r="I275" s="9"/>
      <c r="J275" s="9"/>
      <c r="K275" s="9"/>
      <c r="L275" s="9"/>
      <c r="M275" s="9"/>
      <c r="N275" s="9"/>
      <c r="O275" s="9"/>
      <c r="P275" s="9"/>
      <c r="Q275" s="9"/>
      <c r="R275" s="9"/>
      <c r="S275" s="9"/>
      <c r="T275" s="17"/>
      <c r="U275" s="9"/>
      <c r="V275" s="9"/>
      <c r="W275" s="17"/>
      <c r="X275" s="9"/>
      <c r="Y275" s="9"/>
      <c r="Z275" s="9"/>
      <c r="AA275" s="9"/>
      <c r="AB275" s="9"/>
      <c r="AC275" s="9"/>
      <c r="AD275" s="9"/>
      <c r="AE275" s="9"/>
      <c r="AF275" s="9"/>
      <c r="AG275" s="9"/>
      <c r="AH275" s="9"/>
    </row>
    <row r="276" spans="1:34" x14ac:dyDescent="0.25">
      <c r="A276" s="9"/>
      <c r="B276" s="9"/>
      <c r="C276" s="9"/>
      <c r="D276" s="9"/>
      <c r="E276" s="9"/>
      <c r="F276" s="9"/>
      <c r="G276" s="15"/>
      <c r="H276" s="17"/>
      <c r="I276" s="9"/>
      <c r="J276" s="9"/>
      <c r="K276" s="9"/>
      <c r="L276" s="9"/>
      <c r="M276" s="9"/>
      <c r="N276" s="9"/>
      <c r="O276" s="9"/>
      <c r="P276" s="9"/>
      <c r="Q276" s="9"/>
      <c r="R276" s="9"/>
      <c r="S276" s="9"/>
      <c r="T276" s="17"/>
      <c r="U276" s="9"/>
      <c r="V276" s="9"/>
      <c r="W276" s="17"/>
      <c r="X276" s="9"/>
      <c r="Y276" s="9"/>
      <c r="Z276" s="9"/>
      <c r="AA276" s="9"/>
      <c r="AB276" s="9"/>
      <c r="AC276" s="9"/>
      <c r="AD276" s="9"/>
      <c r="AE276" s="9"/>
      <c r="AF276" s="9"/>
      <c r="AG276" s="9"/>
      <c r="AH276" s="9"/>
    </row>
    <row r="277" spans="1:34" x14ac:dyDescent="0.25">
      <c r="A277" s="9"/>
      <c r="B277" s="9"/>
      <c r="C277" s="9"/>
      <c r="D277" s="9"/>
      <c r="E277" s="9"/>
      <c r="F277" s="9"/>
      <c r="G277" s="15"/>
      <c r="H277" s="17"/>
      <c r="I277" s="9"/>
      <c r="J277" s="9"/>
      <c r="K277" s="9"/>
      <c r="L277" s="9"/>
      <c r="M277" s="9"/>
      <c r="N277" s="9"/>
      <c r="O277" s="9"/>
      <c r="P277" s="9"/>
      <c r="Q277" s="9"/>
      <c r="R277" s="9"/>
      <c r="S277" s="9"/>
      <c r="T277" s="17"/>
      <c r="U277" s="9"/>
      <c r="V277" s="9"/>
      <c r="W277" s="17"/>
      <c r="X277" s="9"/>
      <c r="Y277" s="9"/>
      <c r="Z277" s="9"/>
      <c r="AA277" s="9"/>
      <c r="AB277" s="9"/>
      <c r="AC277" s="9"/>
      <c r="AD277" s="9"/>
      <c r="AE277" s="9"/>
      <c r="AF277" s="9"/>
      <c r="AG277" s="9"/>
      <c r="AH277" s="9"/>
    </row>
    <row r="278" spans="1:34" x14ac:dyDescent="0.25">
      <c r="A278" s="9"/>
      <c r="B278" s="9"/>
      <c r="C278" s="9"/>
      <c r="D278" s="9"/>
      <c r="E278" s="9"/>
      <c r="F278" s="9"/>
      <c r="G278" s="15"/>
      <c r="H278" s="17"/>
      <c r="I278" s="9"/>
      <c r="J278" s="9"/>
      <c r="K278" s="9"/>
      <c r="L278" s="9"/>
      <c r="M278" s="9"/>
      <c r="N278" s="9"/>
      <c r="O278" s="9"/>
      <c r="P278" s="9"/>
      <c r="Q278" s="9"/>
      <c r="R278" s="9"/>
      <c r="S278" s="9"/>
      <c r="T278" s="17"/>
      <c r="U278" s="9"/>
      <c r="V278" s="9"/>
      <c r="W278" s="17"/>
      <c r="X278" s="9"/>
      <c r="Y278" s="9"/>
      <c r="Z278" s="9"/>
      <c r="AA278" s="9"/>
      <c r="AB278" s="9"/>
      <c r="AC278" s="9"/>
      <c r="AD278" s="9"/>
      <c r="AE278" s="9"/>
      <c r="AF278" s="9"/>
      <c r="AG278" s="9"/>
      <c r="AH278" s="9"/>
    </row>
    <row r="279" spans="1:34" x14ac:dyDescent="0.25">
      <c r="A279" s="9"/>
      <c r="B279" s="9"/>
      <c r="C279" s="9"/>
      <c r="D279" s="9"/>
      <c r="E279" s="9"/>
      <c r="F279" s="9"/>
      <c r="G279" s="15"/>
      <c r="H279" s="17"/>
      <c r="I279" s="9"/>
      <c r="J279" s="9"/>
      <c r="K279" s="9"/>
      <c r="L279" s="9"/>
      <c r="M279" s="9"/>
      <c r="N279" s="9"/>
      <c r="O279" s="9"/>
      <c r="P279" s="9"/>
      <c r="Q279" s="9"/>
      <c r="R279" s="9"/>
      <c r="S279" s="9"/>
      <c r="T279" s="17"/>
      <c r="U279" s="9"/>
      <c r="V279" s="9"/>
      <c r="W279" s="17"/>
      <c r="X279" s="9"/>
      <c r="Y279" s="9"/>
      <c r="Z279" s="9"/>
      <c r="AA279" s="9"/>
      <c r="AB279" s="9"/>
      <c r="AC279" s="9"/>
      <c r="AD279" s="9"/>
      <c r="AE279" s="9"/>
      <c r="AF279" s="9"/>
      <c r="AG279" s="9"/>
      <c r="AH279" s="9"/>
    </row>
    <row r="280" spans="1:34" x14ac:dyDescent="0.25">
      <c r="A280" s="9"/>
      <c r="B280" s="9"/>
      <c r="C280" s="9"/>
      <c r="D280" s="9"/>
      <c r="E280" s="9"/>
      <c r="F280" s="9"/>
      <c r="G280" s="15"/>
      <c r="H280" s="17"/>
      <c r="I280" s="9"/>
      <c r="J280" s="9"/>
      <c r="K280" s="9"/>
      <c r="L280" s="9"/>
      <c r="M280" s="9"/>
      <c r="N280" s="9"/>
      <c r="O280" s="9"/>
      <c r="P280" s="9"/>
      <c r="Q280" s="9"/>
      <c r="R280" s="9"/>
      <c r="S280" s="9"/>
      <c r="T280" s="17"/>
      <c r="U280" s="9"/>
      <c r="V280" s="9"/>
      <c r="W280" s="17"/>
      <c r="X280" s="9"/>
      <c r="Y280" s="9"/>
      <c r="Z280" s="9"/>
      <c r="AA280" s="9"/>
      <c r="AB280" s="9"/>
      <c r="AC280" s="9"/>
      <c r="AD280" s="9"/>
      <c r="AE280" s="9"/>
      <c r="AF280" s="9"/>
      <c r="AG280" s="9"/>
      <c r="AH280" s="9"/>
    </row>
    <row r="281" spans="1:34" x14ac:dyDescent="0.25">
      <c r="A281" s="9"/>
      <c r="B281" s="9"/>
      <c r="C281" s="9"/>
      <c r="D281" s="9"/>
      <c r="E281" s="9"/>
      <c r="F281" s="9"/>
      <c r="G281" s="15"/>
      <c r="H281" s="17"/>
      <c r="I281" s="9"/>
      <c r="J281" s="9"/>
      <c r="K281" s="9"/>
      <c r="L281" s="9"/>
      <c r="M281" s="9"/>
      <c r="N281" s="9"/>
      <c r="O281" s="9"/>
      <c r="P281" s="9"/>
      <c r="Q281" s="9"/>
      <c r="R281" s="9"/>
      <c r="S281" s="9"/>
      <c r="T281" s="17"/>
      <c r="U281" s="9"/>
      <c r="V281" s="9"/>
      <c r="W281" s="17"/>
      <c r="X281" s="9"/>
      <c r="Y281" s="9"/>
      <c r="Z281" s="9"/>
      <c r="AA281" s="9"/>
      <c r="AB281" s="9"/>
      <c r="AC281" s="9"/>
      <c r="AD281" s="9"/>
      <c r="AE281" s="9"/>
      <c r="AF281" s="9"/>
      <c r="AG281" s="9"/>
      <c r="AH281" s="9"/>
    </row>
    <row r="282" spans="1:34" x14ac:dyDescent="0.25">
      <c r="A282" s="9"/>
      <c r="B282" s="9"/>
      <c r="C282" s="9"/>
      <c r="D282" s="9"/>
      <c r="E282" s="9"/>
      <c r="F282" s="9"/>
      <c r="G282" s="15"/>
      <c r="H282" s="17"/>
      <c r="I282" s="9"/>
      <c r="J282" s="9"/>
      <c r="K282" s="9"/>
      <c r="L282" s="9"/>
      <c r="M282" s="9"/>
      <c r="N282" s="9"/>
      <c r="O282" s="9"/>
      <c r="P282" s="9"/>
      <c r="Q282" s="9"/>
      <c r="R282" s="9"/>
      <c r="S282" s="9"/>
      <c r="T282" s="17"/>
      <c r="U282" s="9"/>
      <c r="V282" s="9"/>
      <c r="W282" s="17"/>
      <c r="X282" s="9"/>
      <c r="Y282" s="9"/>
      <c r="Z282" s="9"/>
      <c r="AA282" s="9"/>
      <c r="AB282" s="9"/>
      <c r="AC282" s="9"/>
      <c r="AD282" s="9"/>
      <c r="AE282" s="9"/>
      <c r="AF282" s="9"/>
      <c r="AG282" s="9"/>
      <c r="AH282" s="9"/>
    </row>
    <row r="283" spans="1:34" x14ac:dyDescent="0.25">
      <c r="A283" s="9"/>
      <c r="B283" s="9"/>
      <c r="C283" s="9"/>
      <c r="D283" s="9"/>
      <c r="E283" s="9"/>
      <c r="F283" s="9"/>
      <c r="G283" s="15"/>
      <c r="H283" s="17"/>
      <c r="I283" s="9"/>
      <c r="J283" s="9"/>
      <c r="K283" s="9"/>
      <c r="L283" s="9"/>
      <c r="M283" s="9"/>
      <c r="N283" s="9"/>
      <c r="O283" s="9"/>
      <c r="P283" s="9"/>
      <c r="Q283" s="9"/>
      <c r="R283" s="9"/>
      <c r="S283" s="9"/>
      <c r="T283" s="17"/>
      <c r="U283" s="9"/>
      <c r="V283" s="9"/>
      <c r="W283" s="17"/>
      <c r="X283" s="9"/>
      <c r="Y283" s="9"/>
      <c r="Z283" s="9"/>
      <c r="AA283" s="9"/>
      <c r="AB283" s="9"/>
      <c r="AC283" s="9"/>
      <c r="AD283" s="9"/>
      <c r="AE283" s="9"/>
      <c r="AF283" s="9"/>
      <c r="AG283" s="9"/>
      <c r="AH283" s="9"/>
    </row>
    <row r="284" spans="1:34" x14ac:dyDescent="0.25">
      <c r="A284" s="9"/>
      <c r="B284" s="9"/>
      <c r="C284" s="9"/>
      <c r="D284" s="9"/>
      <c r="E284" s="9"/>
      <c r="F284" s="9"/>
      <c r="G284" s="15"/>
      <c r="H284" s="17"/>
      <c r="I284" s="9"/>
      <c r="J284" s="9"/>
      <c r="K284" s="9"/>
      <c r="L284" s="9"/>
      <c r="M284" s="9"/>
      <c r="N284" s="9"/>
      <c r="O284" s="9"/>
      <c r="P284" s="9"/>
      <c r="Q284" s="9"/>
      <c r="R284" s="9"/>
      <c r="S284" s="9"/>
      <c r="T284" s="17"/>
      <c r="U284" s="9"/>
      <c r="V284" s="9"/>
      <c r="W284" s="17"/>
      <c r="X284" s="9"/>
      <c r="Y284" s="9"/>
      <c r="Z284" s="9"/>
      <c r="AA284" s="9"/>
      <c r="AB284" s="9"/>
      <c r="AC284" s="9"/>
      <c r="AD284" s="9"/>
      <c r="AE284" s="9"/>
      <c r="AF284" s="9"/>
      <c r="AG284" s="9"/>
      <c r="AH284" s="9"/>
    </row>
    <row r="285" spans="1:34" x14ac:dyDescent="0.25">
      <c r="A285" s="9"/>
      <c r="B285" s="9"/>
      <c r="C285" s="9"/>
      <c r="D285" s="9"/>
      <c r="E285" s="9"/>
      <c r="F285" s="9"/>
      <c r="G285" s="15"/>
      <c r="H285" s="17"/>
      <c r="I285" s="9"/>
      <c r="J285" s="9"/>
      <c r="K285" s="9"/>
      <c r="L285" s="9"/>
      <c r="M285" s="9"/>
      <c r="N285" s="9"/>
      <c r="O285" s="9"/>
      <c r="P285" s="9"/>
      <c r="Q285" s="9"/>
      <c r="R285" s="9"/>
      <c r="S285" s="9"/>
      <c r="T285" s="17"/>
      <c r="U285" s="9"/>
      <c r="V285" s="9"/>
      <c r="W285" s="17"/>
      <c r="X285" s="9"/>
      <c r="Y285" s="9"/>
      <c r="Z285" s="9"/>
      <c r="AA285" s="9"/>
      <c r="AB285" s="9"/>
      <c r="AC285" s="9"/>
      <c r="AD285" s="9"/>
      <c r="AE285" s="9"/>
      <c r="AF285" s="9"/>
      <c r="AG285" s="9"/>
      <c r="AH285" s="9"/>
    </row>
    <row r="286" spans="1:34" x14ac:dyDescent="0.25">
      <c r="A286" s="9"/>
      <c r="B286" s="9"/>
      <c r="C286" s="9"/>
      <c r="D286" s="9"/>
      <c r="E286" s="9"/>
      <c r="F286" s="9"/>
      <c r="G286" s="15"/>
      <c r="H286" s="17"/>
      <c r="I286" s="9"/>
      <c r="J286" s="9"/>
      <c r="K286" s="9"/>
      <c r="L286" s="9"/>
      <c r="M286" s="9"/>
      <c r="N286" s="9"/>
      <c r="O286" s="9"/>
      <c r="P286" s="9"/>
      <c r="Q286" s="9"/>
      <c r="R286" s="9"/>
      <c r="S286" s="9"/>
      <c r="T286" s="17"/>
      <c r="U286" s="9"/>
      <c r="V286" s="9"/>
      <c r="W286" s="17"/>
      <c r="X286" s="9"/>
      <c r="Y286" s="9"/>
      <c r="Z286" s="9"/>
      <c r="AA286" s="9"/>
      <c r="AB286" s="9"/>
      <c r="AC286" s="9"/>
      <c r="AD286" s="9"/>
      <c r="AE286" s="9"/>
      <c r="AF286" s="9"/>
      <c r="AG286" s="9"/>
      <c r="AH286" s="9"/>
    </row>
    <row r="287" spans="1:34" x14ac:dyDescent="0.25">
      <c r="A287" s="9"/>
      <c r="B287" s="9"/>
      <c r="C287" s="9"/>
      <c r="D287" s="9"/>
      <c r="E287" s="9"/>
      <c r="F287" s="9"/>
      <c r="G287" s="15"/>
      <c r="H287" s="17"/>
      <c r="I287" s="9"/>
      <c r="J287" s="9"/>
      <c r="K287" s="9"/>
      <c r="L287" s="9"/>
      <c r="M287" s="9"/>
      <c r="N287" s="9"/>
      <c r="O287" s="9"/>
      <c r="P287" s="9"/>
      <c r="Q287" s="9"/>
      <c r="R287" s="9"/>
      <c r="S287" s="9"/>
      <c r="T287" s="17"/>
      <c r="U287" s="9"/>
      <c r="V287" s="9"/>
      <c r="W287" s="17"/>
      <c r="X287" s="9"/>
      <c r="Y287" s="9"/>
      <c r="Z287" s="9"/>
      <c r="AA287" s="9"/>
      <c r="AB287" s="9"/>
      <c r="AC287" s="9"/>
      <c r="AD287" s="9"/>
      <c r="AE287" s="9"/>
      <c r="AF287" s="9"/>
      <c r="AG287" s="9"/>
      <c r="AH287" s="9"/>
    </row>
    <row r="288" spans="1:34" x14ac:dyDescent="0.25">
      <c r="A288" s="9"/>
      <c r="B288" s="9"/>
      <c r="C288" s="9"/>
      <c r="D288" s="9"/>
      <c r="E288" s="9"/>
      <c r="F288" s="9"/>
      <c r="G288" s="15"/>
      <c r="H288" s="17"/>
      <c r="I288" s="9"/>
      <c r="J288" s="9"/>
      <c r="K288" s="9"/>
      <c r="L288" s="9"/>
      <c r="M288" s="9"/>
      <c r="N288" s="9"/>
      <c r="O288" s="9"/>
      <c r="P288" s="9"/>
      <c r="Q288" s="9"/>
      <c r="R288" s="9"/>
      <c r="S288" s="9"/>
      <c r="T288" s="17"/>
      <c r="U288" s="9"/>
      <c r="V288" s="9"/>
      <c r="W288" s="17"/>
      <c r="X288" s="9"/>
      <c r="Y288" s="9"/>
      <c r="Z288" s="9"/>
      <c r="AA288" s="9"/>
      <c r="AB288" s="9"/>
      <c r="AC288" s="9"/>
      <c r="AD288" s="9"/>
      <c r="AE288" s="9"/>
      <c r="AF288" s="9"/>
      <c r="AG288" s="9"/>
      <c r="AH288" s="9"/>
    </row>
    <row r="289" spans="1:34" x14ac:dyDescent="0.25">
      <c r="A289" s="9"/>
      <c r="B289" s="9"/>
      <c r="C289" s="9"/>
      <c r="D289" s="9"/>
      <c r="E289" s="9"/>
      <c r="F289" s="9"/>
      <c r="G289" s="15"/>
      <c r="H289" s="17"/>
      <c r="I289" s="9"/>
      <c r="J289" s="9"/>
      <c r="K289" s="9"/>
      <c r="L289" s="9"/>
      <c r="M289" s="9"/>
      <c r="N289" s="9"/>
      <c r="O289" s="9"/>
      <c r="P289" s="9"/>
      <c r="Q289" s="9"/>
      <c r="R289" s="9"/>
      <c r="S289" s="9"/>
      <c r="T289" s="17"/>
      <c r="U289" s="9"/>
      <c r="V289" s="9"/>
      <c r="W289" s="17"/>
      <c r="X289" s="9"/>
      <c r="Y289" s="9"/>
      <c r="Z289" s="9"/>
      <c r="AA289" s="9"/>
      <c r="AB289" s="9"/>
      <c r="AC289" s="9"/>
      <c r="AD289" s="9"/>
      <c r="AE289" s="9"/>
      <c r="AF289" s="9"/>
      <c r="AG289" s="9"/>
      <c r="AH289" s="9"/>
    </row>
    <row r="290" spans="1:34" x14ac:dyDescent="0.25">
      <c r="A290" s="9"/>
      <c r="B290" s="9"/>
      <c r="C290" s="9"/>
      <c r="D290" s="9"/>
      <c r="E290" s="9"/>
      <c r="F290" s="9"/>
      <c r="G290" s="15"/>
      <c r="H290" s="17"/>
      <c r="I290" s="9"/>
      <c r="J290" s="9"/>
      <c r="K290" s="9"/>
      <c r="L290" s="9"/>
      <c r="M290" s="9"/>
      <c r="N290" s="9"/>
      <c r="O290" s="9"/>
      <c r="P290" s="9"/>
      <c r="Q290" s="9"/>
      <c r="R290" s="9"/>
      <c r="S290" s="9"/>
      <c r="T290" s="17"/>
      <c r="U290" s="9"/>
      <c r="V290" s="9"/>
      <c r="W290" s="17"/>
      <c r="X290" s="9"/>
      <c r="Y290" s="9"/>
      <c r="Z290" s="9"/>
      <c r="AA290" s="9"/>
      <c r="AB290" s="9"/>
      <c r="AC290" s="9"/>
      <c r="AD290" s="9"/>
      <c r="AE290" s="9"/>
      <c r="AF290" s="9"/>
      <c r="AG290" s="9"/>
      <c r="AH290" s="9"/>
    </row>
    <row r="291" spans="1:34" x14ac:dyDescent="0.25">
      <c r="A291" s="9"/>
      <c r="B291" s="9"/>
      <c r="C291" s="9"/>
      <c r="D291" s="9"/>
      <c r="E291" s="9"/>
      <c r="F291" s="9"/>
      <c r="G291" s="15"/>
      <c r="H291" s="17"/>
      <c r="I291" s="9"/>
      <c r="J291" s="9"/>
      <c r="K291" s="9"/>
      <c r="L291" s="9"/>
      <c r="M291" s="9"/>
      <c r="N291" s="9"/>
      <c r="O291" s="9"/>
      <c r="P291" s="9"/>
      <c r="Q291" s="9"/>
      <c r="R291" s="9"/>
      <c r="S291" s="9"/>
      <c r="T291" s="17"/>
      <c r="U291" s="9"/>
      <c r="V291" s="9"/>
      <c r="W291" s="17"/>
      <c r="X291" s="9"/>
      <c r="Y291" s="9"/>
      <c r="Z291" s="9"/>
      <c r="AA291" s="9"/>
      <c r="AB291" s="9"/>
      <c r="AC291" s="9"/>
      <c r="AD291" s="9"/>
      <c r="AE291" s="9"/>
      <c r="AF291" s="9"/>
      <c r="AG291" s="9"/>
      <c r="AH291" s="9"/>
    </row>
    <row r="292" spans="1:34" x14ac:dyDescent="0.25">
      <c r="A292" s="9"/>
      <c r="B292" s="9"/>
      <c r="C292" s="9"/>
      <c r="D292" s="9"/>
      <c r="E292" s="9"/>
      <c r="F292" s="9"/>
      <c r="G292" s="15"/>
      <c r="H292" s="17"/>
      <c r="I292" s="9"/>
      <c r="J292" s="9"/>
      <c r="K292" s="9"/>
      <c r="L292" s="9"/>
      <c r="M292" s="9"/>
      <c r="N292" s="9"/>
      <c r="O292" s="9"/>
      <c r="P292" s="9"/>
      <c r="Q292" s="9"/>
      <c r="R292" s="9"/>
      <c r="S292" s="9"/>
      <c r="T292" s="17"/>
      <c r="U292" s="9"/>
      <c r="V292" s="9"/>
      <c r="W292" s="17"/>
      <c r="X292" s="9"/>
      <c r="Y292" s="9"/>
      <c r="Z292" s="9"/>
      <c r="AA292" s="9"/>
      <c r="AB292" s="9"/>
      <c r="AC292" s="9"/>
      <c r="AD292" s="9"/>
      <c r="AE292" s="9"/>
      <c r="AF292" s="9"/>
      <c r="AG292" s="9"/>
      <c r="AH292" s="9"/>
    </row>
    <row r="293" spans="1:34" x14ac:dyDescent="0.25">
      <c r="A293" s="9"/>
      <c r="B293" s="9"/>
      <c r="C293" s="9"/>
      <c r="D293" s="9"/>
      <c r="E293" s="9"/>
      <c r="F293" s="9"/>
      <c r="G293" s="15"/>
      <c r="H293" s="17"/>
      <c r="I293" s="9"/>
      <c r="J293" s="9"/>
      <c r="K293" s="9"/>
      <c r="L293" s="9"/>
      <c r="M293" s="9"/>
      <c r="N293" s="9"/>
      <c r="O293" s="9"/>
      <c r="P293" s="9"/>
      <c r="Q293" s="9"/>
      <c r="R293" s="9"/>
      <c r="S293" s="9"/>
      <c r="T293" s="17"/>
      <c r="U293" s="9"/>
      <c r="V293" s="9"/>
      <c r="W293" s="17"/>
      <c r="X293" s="9"/>
      <c r="Y293" s="9"/>
      <c r="Z293" s="9"/>
      <c r="AA293" s="9"/>
      <c r="AB293" s="9"/>
      <c r="AC293" s="9"/>
      <c r="AD293" s="9"/>
      <c r="AE293" s="9"/>
      <c r="AF293" s="9"/>
      <c r="AG293" s="9"/>
      <c r="AH293" s="9"/>
    </row>
    <row r="294" spans="1:34" x14ac:dyDescent="0.25">
      <c r="A294" s="9"/>
      <c r="B294" s="9"/>
      <c r="C294" s="9"/>
      <c r="D294" s="9"/>
      <c r="E294" s="9"/>
      <c r="F294" s="9"/>
      <c r="G294" s="15"/>
      <c r="H294" s="17"/>
      <c r="I294" s="9"/>
      <c r="J294" s="9"/>
      <c r="K294" s="9"/>
      <c r="L294" s="9"/>
      <c r="M294" s="9"/>
      <c r="N294" s="9"/>
      <c r="O294" s="9"/>
      <c r="P294" s="9"/>
      <c r="Q294" s="9"/>
      <c r="R294" s="9"/>
      <c r="S294" s="9"/>
      <c r="T294" s="17"/>
      <c r="U294" s="9"/>
      <c r="V294" s="9"/>
      <c r="W294" s="17"/>
      <c r="X294" s="9"/>
      <c r="Y294" s="9"/>
      <c r="Z294" s="9"/>
      <c r="AA294" s="9"/>
      <c r="AB294" s="9"/>
      <c r="AC294" s="9"/>
      <c r="AD294" s="9"/>
      <c r="AE294" s="9"/>
      <c r="AF294" s="9"/>
      <c r="AG294" s="9"/>
      <c r="AH294" s="9"/>
    </row>
    <row r="295" spans="1:34" x14ac:dyDescent="0.25">
      <c r="A295" s="9"/>
      <c r="B295" s="9"/>
      <c r="C295" s="9"/>
      <c r="D295" s="9"/>
      <c r="E295" s="9"/>
      <c r="F295" s="9"/>
      <c r="G295" s="15"/>
      <c r="H295" s="17"/>
      <c r="I295" s="9"/>
      <c r="J295" s="9"/>
      <c r="K295" s="9"/>
      <c r="L295" s="9"/>
      <c r="M295" s="9"/>
      <c r="N295" s="9"/>
      <c r="O295" s="9"/>
      <c r="P295" s="9"/>
      <c r="Q295" s="9"/>
      <c r="R295" s="9"/>
      <c r="S295" s="9"/>
      <c r="T295" s="17"/>
      <c r="U295" s="9"/>
      <c r="V295" s="9"/>
      <c r="W295" s="17"/>
      <c r="X295" s="9"/>
      <c r="Y295" s="9"/>
      <c r="Z295" s="9"/>
      <c r="AA295" s="9"/>
      <c r="AB295" s="9"/>
      <c r="AC295" s="9"/>
      <c r="AD295" s="9"/>
      <c r="AE295" s="9"/>
      <c r="AF295" s="9"/>
      <c r="AG295" s="9"/>
      <c r="AH295" s="9"/>
    </row>
    <row r="296" spans="1:34" x14ac:dyDescent="0.25">
      <c r="A296" s="9"/>
      <c r="B296" s="9"/>
      <c r="C296" s="9"/>
      <c r="D296" s="9"/>
      <c r="E296" s="9"/>
      <c r="F296" s="9"/>
      <c r="G296" s="15"/>
      <c r="H296" s="17"/>
      <c r="I296" s="9"/>
      <c r="J296" s="9"/>
      <c r="K296" s="9"/>
      <c r="L296" s="9"/>
      <c r="M296" s="9"/>
      <c r="N296" s="9"/>
      <c r="O296" s="9"/>
      <c r="P296" s="9"/>
      <c r="Q296" s="9"/>
      <c r="R296" s="9"/>
      <c r="S296" s="9"/>
      <c r="T296" s="17"/>
      <c r="U296" s="9"/>
      <c r="V296" s="9"/>
      <c r="W296" s="17"/>
      <c r="X296" s="9"/>
      <c r="Y296" s="9"/>
      <c r="Z296" s="9"/>
      <c r="AA296" s="9"/>
      <c r="AB296" s="9"/>
      <c r="AC296" s="9"/>
      <c r="AD296" s="9"/>
      <c r="AE296" s="9"/>
      <c r="AF296" s="9"/>
      <c r="AG296" s="9"/>
      <c r="AH296" s="9"/>
    </row>
    <row r="297" spans="1:34" x14ac:dyDescent="0.25">
      <c r="A297" s="9"/>
      <c r="B297" s="9"/>
      <c r="C297" s="9"/>
      <c r="D297" s="9"/>
      <c r="E297" s="9"/>
      <c r="F297" s="9"/>
      <c r="G297" s="15"/>
      <c r="H297" s="17"/>
      <c r="I297" s="9"/>
      <c r="J297" s="9"/>
      <c r="K297" s="9"/>
      <c r="L297" s="9"/>
      <c r="M297" s="9"/>
      <c r="N297" s="9"/>
      <c r="O297" s="9"/>
      <c r="P297" s="9"/>
      <c r="Q297" s="9"/>
      <c r="R297" s="9"/>
      <c r="S297" s="9"/>
      <c r="T297" s="17"/>
      <c r="U297" s="9"/>
      <c r="V297" s="9"/>
      <c r="W297" s="17"/>
      <c r="X297" s="9"/>
      <c r="Y297" s="9"/>
      <c r="Z297" s="9"/>
      <c r="AA297" s="9"/>
      <c r="AB297" s="9"/>
      <c r="AC297" s="9"/>
      <c r="AD297" s="9"/>
      <c r="AE297" s="9"/>
      <c r="AF297" s="9"/>
      <c r="AG297" s="9"/>
      <c r="AH297" s="9"/>
    </row>
    <row r="298" spans="1:34" x14ac:dyDescent="0.25">
      <c r="A298" s="9"/>
      <c r="B298" s="9"/>
      <c r="C298" s="9"/>
      <c r="D298" s="9"/>
      <c r="E298" s="9"/>
      <c r="F298" s="9"/>
      <c r="G298" s="15"/>
      <c r="H298" s="17"/>
      <c r="I298" s="9"/>
      <c r="J298" s="9"/>
      <c r="K298" s="9"/>
      <c r="L298" s="9"/>
      <c r="M298" s="9"/>
      <c r="N298" s="9"/>
      <c r="O298" s="9"/>
      <c r="P298" s="9"/>
      <c r="Q298" s="9"/>
      <c r="R298" s="9"/>
      <c r="S298" s="9"/>
      <c r="T298" s="17"/>
      <c r="U298" s="9"/>
      <c r="V298" s="9"/>
      <c r="W298" s="17"/>
      <c r="X298" s="9"/>
      <c r="Y298" s="9"/>
      <c r="Z298" s="9"/>
      <c r="AA298" s="9"/>
      <c r="AB298" s="9"/>
      <c r="AC298" s="9"/>
      <c r="AD298" s="9"/>
      <c r="AE298" s="9"/>
      <c r="AF298" s="9"/>
      <c r="AG298" s="9"/>
      <c r="AH298" s="9"/>
    </row>
    <row r="299" spans="1:34" x14ac:dyDescent="0.25">
      <c r="A299" s="9"/>
      <c r="B299" s="9"/>
      <c r="C299" s="9"/>
      <c r="D299" s="9"/>
      <c r="E299" s="9"/>
      <c r="F299" s="9"/>
      <c r="G299" s="15"/>
      <c r="H299" s="17"/>
      <c r="I299" s="9"/>
      <c r="J299" s="9"/>
      <c r="K299" s="9"/>
      <c r="L299" s="9"/>
      <c r="M299" s="9"/>
      <c r="N299" s="9"/>
      <c r="O299" s="9"/>
      <c r="P299" s="9"/>
      <c r="Q299" s="9"/>
      <c r="R299" s="9"/>
      <c r="S299" s="9"/>
      <c r="T299" s="17"/>
      <c r="U299" s="9"/>
      <c r="V299" s="9"/>
      <c r="W299" s="17"/>
      <c r="X299" s="9"/>
      <c r="Y299" s="9"/>
      <c r="Z299" s="9"/>
      <c r="AA299" s="9"/>
      <c r="AB299" s="9"/>
      <c r="AC299" s="9"/>
      <c r="AD299" s="9"/>
      <c r="AE299" s="9"/>
      <c r="AF299" s="9"/>
      <c r="AG299" s="9"/>
      <c r="AH299" s="9"/>
    </row>
    <row r="300" spans="1:34" x14ac:dyDescent="0.25">
      <c r="A300" s="9"/>
      <c r="B300" s="9"/>
      <c r="C300" s="9"/>
      <c r="D300" s="9"/>
      <c r="E300" s="9"/>
      <c r="F300" s="9"/>
      <c r="G300" s="15"/>
      <c r="H300" s="17"/>
      <c r="I300" s="9"/>
      <c r="J300" s="9"/>
      <c r="K300" s="9"/>
      <c r="L300" s="9"/>
      <c r="M300" s="9"/>
      <c r="N300" s="9"/>
      <c r="O300" s="9"/>
      <c r="P300" s="9"/>
      <c r="Q300" s="9"/>
      <c r="R300" s="9"/>
      <c r="S300" s="9"/>
      <c r="T300" s="17"/>
      <c r="U300" s="9"/>
      <c r="V300" s="9"/>
      <c r="W300" s="17"/>
      <c r="X300" s="9"/>
      <c r="Y300" s="9"/>
      <c r="Z300" s="9"/>
      <c r="AA300" s="9"/>
      <c r="AB300" s="9"/>
      <c r="AC300" s="9"/>
      <c r="AD300" s="9"/>
      <c r="AE300" s="9"/>
      <c r="AF300" s="9"/>
      <c r="AG300" s="9"/>
      <c r="AH300" s="9"/>
    </row>
    <row r="301" spans="1:34" x14ac:dyDescent="0.25">
      <c r="A301" s="9"/>
      <c r="B301" s="9"/>
      <c r="C301" s="9"/>
      <c r="D301" s="9"/>
      <c r="E301" s="9"/>
      <c r="F301" s="9"/>
      <c r="G301" s="15"/>
      <c r="H301" s="17"/>
      <c r="I301" s="9"/>
      <c r="J301" s="9"/>
      <c r="K301" s="9"/>
      <c r="L301" s="9"/>
      <c r="M301" s="9"/>
      <c r="N301" s="9"/>
      <c r="O301" s="9"/>
      <c r="P301" s="9"/>
      <c r="Q301" s="9"/>
      <c r="R301" s="9"/>
      <c r="S301" s="9"/>
      <c r="T301" s="17"/>
      <c r="U301" s="9"/>
      <c r="V301" s="9"/>
      <c r="W301" s="17"/>
      <c r="X301" s="9"/>
      <c r="Y301" s="9"/>
      <c r="Z301" s="9"/>
      <c r="AA301" s="9"/>
      <c r="AB301" s="9"/>
      <c r="AC301" s="9"/>
      <c r="AD301" s="9"/>
      <c r="AE301" s="9"/>
      <c r="AF301" s="9"/>
      <c r="AG301" s="9"/>
      <c r="AH301" s="9"/>
    </row>
    <row r="302" spans="1:34" x14ac:dyDescent="0.25">
      <c r="A302" s="9"/>
      <c r="B302" s="9"/>
      <c r="C302" s="9"/>
      <c r="D302" s="9"/>
      <c r="E302" s="9"/>
      <c r="F302" s="9"/>
      <c r="G302" s="15"/>
      <c r="H302" s="17"/>
      <c r="I302" s="9"/>
      <c r="J302" s="9"/>
      <c r="K302" s="9"/>
      <c r="L302" s="9"/>
      <c r="M302" s="9"/>
      <c r="N302" s="9"/>
      <c r="O302" s="9"/>
      <c r="P302" s="9"/>
      <c r="Q302" s="9"/>
      <c r="R302" s="9"/>
      <c r="S302" s="9"/>
      <c r="T302" s="17"/>
      <c r="U302" s="9"/>
      <c r="V302" s="9"/>
      <c r="W302" s="17"/>
      <c r="X302" s="9"/>
      <c r="Y302" s="9"/>
      <c r="Z302" s="9"/>
      <c r="AA302" s="9"/>
      <c r="AB302" s="9"/>
      <c r="AC302" s="9"/>
      <c r="AD302" s="9"/>
      <c r="AE302" s="9"/>
      <c r="AF302" s="9"/>
      <c r="AG302" s="9"/>
      <c r="AH302" s="9"/>
    </row>
    <row r="303" spans="1:34" x14ac:dyDescent="0.25">
      <c r="A303" s="9"/>
      <c r="B303" s="9"/>
      <c r="C303" s="9"/>
      <c r="D303" s="9"/>
      <c r="E303" s="9"/>
      <c r="F303" s="9"/>
      <c r="G303" s="15"/>
      <c r="H303" s="17"/>
      <c r="I303" s="9"/>
      <c r="J303" s="9"/>
      <c r="K303" s="9"/>
      <c r="L303" s="9"/>
      <c r="M303" s="9"/>
      <c r="N303" s="9"/>
      <c r="O303" s="9"/>
      <c r="P303" s="9"/>
      <c r="Q303" s="9"/>
      <c r="R303" s="9"/>
      <c r="S303" s="9"/>
      <c r="T303" s="17"/>
      <c r="U303" s="9"/>
      <c r="V303" s="9"/>
      <c r="W303" s="17"/>
      <c r="X303" s="9"/>
      <c r="Y303" s="9"/>
      <c r="Z303" s="9"/>
      <c r="AA303" s="9"/>
      <c r="AB303" s="9"/>
      <c r="AC303" s="9"/>
      <c r="AD303" s="9"/>
      <c r="AE303" s="9"/>
      <c r="AF303" s="9"/>
      <c r="AG303" s="9"/>
      <c r="AH303" s="9"/>
    </row>
    <row r="304" spans="1:34" x14ac:dyDescent="0.25">
      <c r="A304" s="9"/>
      <c r="B304" s="9"/>
      <c r="C304" s="9"/>
      <c r="D304" s="9"/>
      <c r="E304" s="9"/>
      <c r="F304" s="9"/>
      <c r="G304" s="15"/>
      <c r="H304" s="17"/>
      <c r="I304" s="9"/>
      <c r="J304" s="9"/>
      <c r="K304" s="9"/>
      <c r="L304" s="9"/>
      <c r="M304" s="9"/>
      <c r="N304" s="9"/>
      <c r="O304" s="9"/>
      <c r="P304" s="9"/>
      <c r="Q304" s="9"/>
      <c r="R304" s="9"/>
      <c r="S304" s="9"/>
      <c r="T304" s="17"/>
      <c r="U304" s="9"/>
      <c r="V304" s="9"/>
      <c r="W304" s="17"/>
      <c r="X304" s="9"/>
      <c r="Y304" s="9"/>
      <c r="Z304" s="9"/>
      <c r="AA304" s="9"/>
      <c r="AB304" s="9"/>
      <c r="AC304" s="9"/>
      <c r="AD304" s="9"/>
      <c r="AE304" s="9"/>
      <c r="AF304" s="9"/>
      <c r="AG304" s="9"/>
      <c r="AH304" s="9"/>
    </row>
    <row r="305" spans="1:34" x14ac:dyDescent="0.25">
      <c r="A305" s="9"/>
      <c r="B305" s="9"/>
      <c r="C305" s="9"/>
      <c r="D305" s="9"/>
      <c r="E305" s="9"/>
      <c r="F305" s="9"/>
      <c r="G305" s="15"/>
      <c r="H305" s="17"/>
      <c r="I305" s="9"/>
      <c r="J305" s="9"/>
      <c r="K305" s="9"/>
      <c r="L305" s="9"/>
      <c r="M305" s="9"/>
      <c r="N305" s="9"/>
      <c r="O305" s="9"/>
      <c r="P305" s="9"/>
      <c r="Q305" s="9"/>
      <c r="R305" s="9"/>
      <c r="S305" s="9"/>
      <c r="T305" s="17"/>
      <c r="U305" s="9"/>
      <c r="V305" s="9"/>
      <c r="W305" s="17"/>
      <c r="X305" s="9"/>
      <c r="Y305" s="9"/>
      <c r="Z305" s="9"/>
      <c r="AA305" s="9"/>
      <c r="AB305" s="9"/>
      <c r="AC305" s="9"/>
      <c r="AD305" s="9"/>
      <c r="AE305" s="9"/>
      <c r="AF305" s="9"/>
      <c r="AG305" s="9"/>
      <c r="AH305" s="9"/>
    </row>
    <row r="306" spans="1:34" x14ac:dyDescent="0.25">
      <c r="A306" s="9"/>
      <c r="B306" s="9"/>
      <c r="C306" s="9"/>
      <c r="D306" s="9"/>
      <c r="E306" s="9"/>
      <c r="F306" s="9"/>
      <c r="G306" s="15"/>
      <c r="H306" s="17"/>
      <c r="I306" s="9"/>
      <c r="J306" s="9"/>
      <c r="K306" s="9"/>
      <c r="L306" s="9"/>
      <c r="M306" s="9"/>
      <c r="N306" s="9"/>
      <c r="O306" s="9"/>
      <c r="P306" s="9"/>
      <c r="Q306" s="9"/>
      <c r="R306" s="9"/>
      <c r="S306" s="9"/>
      <c r="T306" s="17"/>
      <c r="U306" s="9"/>
      <c r="V306" s="9"/>
      <c r="W306" s="17"/>
      <c r="X306" s="9"/>
      <c r="Y306" s="9"/>
      <c r="Z306" s="9"/>
      <c r="AA306" s="9"/>
      <c r="AB306" s="9"/>
      <c r="AC306" s="9"/>
      <c r="AD306" s="9"/>
      <c r="AE306" s="9"/>
      <c r="AF306" s="9"/>
      <c r="AG306" s="9"/>
      <c r="AH306" s="9"/>
    </row>
    <row r="307" spans="1:34" x14ac:dyDescent="0.25">
      <c r="A307" s="9"/>
      <c r="B307" s="9"/>
      <c r="C307" s="9"/>
      <c r="D307" s="9"/>
      <c r="E307" s="9"/>
      <c r="F307" s="9"/>
      <c r="G307" s="15"/>
      <c r="H307" s="17"/>
      <c r="I307" s="9"/>
      <c r="J307" s="9"/>
      <c r="K307" s="9"/>
      <c r="L307" s="9"/>
      <c r="M307" s="9"/>
      <c r="N307" s="9"/>
      <c r="O307" s="9"/>
      <c r="P307" s="9"/>
      <c r="Q307" s="9"/>
      <c r="R307" s="9"/>
      <c r="S307" s="9"/>
      <c r="T307" s="17"/>
      <c r="U307" s="9"/>
      <c r="V307" s="9"/>
      <c r="W307" s="17"/>
      <c r="X307" s="9"/>
      <c r="Y307" s="9"/>
      <c r="Z307" s="9"/>
      <c r="AA307" s="9"/>
      <c r="AB307" s="9"/>
      <c r="AC307" s="9"/>
      <c r="AD307" s="9"/>
      <c r="AE307" s="9"/>
      <c r="AF307" s="9"/>
      <c r="AG307" s="9"/>
      <c r="AH307" s="9"/>
    </row>
    <row r="308" spans="1:34" x14ac:dyDescent="0.25">
      <c r="A308" s="9"/>
      <c r="B308" s="9"/>
      <c r="C308" s="9"/>
      <c r="D308" s="9"/>
      <c r="E308" s="9"/>
      <c r="F308" s="9"/>
      <c r="G308" s="15"/>
      <c r="H308" s="17"/>
      <c r="I308" s="9"/>
      <c r="J308" s="9"/>
      <c r="K308" s="9"/>
      <c r="L308" s="9"/>
      <c r="M308" s="9"/>
      <c r="N308" s="9"/>
      <c r="O308" s="9"/>
      <c r="P308" s="9"/>
      <c r="Q308" s="9"/>
      <c r="R308" s="9"/>
      <c r="S308" s="9"/>
      <c r="T308" s="17"/>
      <c r="U308" s="9"/>
      <c r="V308" s="9"/>
      <c r="W308" s="17"/>
      <c r="X308" s="9"/>
      <c r="Y308" s="9"/>
      <c r="Z308" s="9"/>
      <c r="AA308" s="9"/>
      <c r="AB308" s="9"/>
      <c r="AC308" s="9"/>
      <c r="AD308" s="9"/>
      <c r="AE308" s="9"/>
      <c r="AF308" s="9"/>
      <c r="AG308" s="9"/>
      <c r="AH308" s="9"/>
    </row>
    <row r="309" spans="1:34" x14ac:dyDescent="0.25">
      <c r="A309" s="9"/>
      <c r="B309" s="9"/>
      <c r="C309" s="9"/>
      <c r="D309" s="9"/>
      <c r="E309" s="9"/>
      <c r="F309" s="9"/>
      <c r="G309" s="15"/>
      <c r="H309" s="17"/>
      <c r="I309" s="9"/>
      <c r="J309" s="9"/>
      <c r="K309" s="9"/>
      <c r="L309" s="9"/>
      <c r="M309" s="9"/>
      <c r="N309" s="9"/>
      <c r="O309" s="9"/>
      <c r="P309" s="9"/>
      <c r="Q309" s="9"/>
      <c r="R309" s="9"/>
      <c r="S309" s="9"/>
      <c r="T309" s="17"/>
      <c r="U309" s="9"/>
      <c r="V309" s="9"/>
      <c r="W309" s="17"/>
      <c r="X309" s="9"/>
      <c r="Y309" s="9"/>
      <c r="Z309" s="9"/>
      <c r="AA309" s="9"/>
      <c r="AB309" s="9"/>
      <c r="AC309" s="9"/>
      <c r="AD309" s="9"/>
      <c r="AE309" s="9"/>
      <c r="AF309" s="9"/>
      <c r="AG309" s="9"/>
      <c r="AH309" s="9"/>
    </row>
    <row r="310" spans="1:34" x14ac:dyDescent="0.25">
      <c r="A310" s="9"/>
      <c r="B310" s="9"/>
      <c r="C310" s="9"/>
      <c r="D310" s="9"/>
      <c r="E310" s="9"/>
      <c r="F310" s="9"/>
      <c r="G310" s="15"/>
      <c r="H310" s="17"/>
      <c r="I310" s="9"/>
      <c r="J310" s="9"/>
      <c r="K310" s="9"/>
      <c r="L310" s="9"/>
      <c r="M310" s="9"/>
      <c r="N310" s="9"/>
      <c r="O310" s="9"/>
      <c r="P310" s="9"/>
      <c r="Q310" s="9"/>
      <c r="R310" s="9"/>
      <c r="S310" s="9"/>
      <c r="T310" s="17"/>
      <c r="U310" s="9"/>
      <c r="V310" s="9"/>
      <c r="W310" s="17"/>
      <c r="X310" s="9"/>
      <c r="Y310" s="9"/>
      <c r="Z310" s="9"/>
      <c r="AA310" s="9"/>
      <c r="AB310" s="9"/>
      <c r="AC310" s="9"/>
      <c r="AD310" s="9"/>
      <c r="AE310" s="9"/>
      <c r="AF310" s="9"/>
      <c r="AG310" s="9"/>
      <c r="AH310" s="9"/>
    </row>
    <row r="311" spans="1:34" x14ac:dyDescent="0.25">
      <c r="A311" s="9"/>
      <c r="B311" s="9"/>
      <c r="C311" s="9"/>
      <c r="D311" s="9"/>
      <c r="E311" s="9"/>
      <c r="F311" s="9"/>
      <c r="G311" s="15"/>
      <c r="H311" s="17"/>
      <c r="I311" s="9"/>
      <c r="J311" s="9"/>
      <c r="K311" s="9"/>
      <c r="L311" s="9"/>
      <c r="M311" s="9"/>
      <c r="N311" s="9"/>
      <c r="O311" s="9"/>
      <c r="P311" s="9"/>
      <c r="Q311" s="9"/>
      <c r="R311" s="9"/>
      <c r="S311" s="9"/>
      <c r="T311" s="17"/>
      <c r="U311" s="9"/>
      <c r="V311" s="9"/>
      <c r="W311" s="17"/>
      <c r="X311" s="9"/>
      <c r="Y311" s="9"/>
      <c r="Z311" s="9"/>
      <c r="AA311" s="9"/>
      <c r="AB311" s="9"/>
      <c r="AC311" s="9"/>
      <c r="AD311" s="9"/>
      <c r="AE311" s="9"/>
      <c r="AF311" s="9"/>
      <c r="AG311" s="9"/>
      <c r="AH311" s="9"/>
    </row>
    <row r="312" spans="1:34" x14ac:dyDescent="0.25">
      <c r="A312" s="9"/>
      <c r="B312" s="9"/>
      <c r="C312" s="9"/>
      <c r="D312" s="9"/>
      <c r="E312" s="9"/>
      <c r="F312" s="9"/>
      <c r="G312" s="15"/>
      <c r="H312" s="17"/>
      <c r="I312" s="9"/>
      <c r="J312" s="9"/>
      <c r="K312" s="9"/>
      <c r="L312" s="9"/>
      <c r="M312" s="9"/>
      <c r="N312" s="9"/>
      <c r="O312" s="9"/>
      <c r="P312" s="9"/>
      <c r="Q312" s="9"/>
      <c r="R312" s="9"/>
      <c r="S312" s="9"/>
      <c r="T312" s="17"/>
      <c r="U312" s="9"/>
      <c r="V312" s="9"/>
      <c r="W312" s="17"/>
      <c r="X312" s="9"/>
      <c r="Y312" s="9"/>
      <c r="Z312" s="9"/>
      <c r="AA312" s="9"/>
      <c r="AB312" s="9"/>
      <c r="AC312" s="9"/>
      <c r="AD312" s="9"/>
      <c r="AE312" s="9"/>
      <c r="AF312" s="9"/>
      <c r="AG312" s="9"/>
      <c r="AH312" s="9"/>
    </row>
    <row r="313" spans="1:34" x14ac:dyDescent="0.25">
      <c r="A313" s="9"/>
      <c r="B313" s="9"/>
      <c r="C313" s="9"/>
      <c r="D313" s="9"/>
      <c r="E313" s="9"/>
      <c r="F313" s="9"/>
      <c r="G313" s="15"/>
      <c r="H313" s="17"/>
      <c r="I313" s="9"/>
      <c r="J313" s="9"/>
      <c r="K313" s="9"/>
      <c r="L313" s="9"/>
      <c r="M313" s="9"/>
      <c r="N313" s="9"/>
      <c r="O313" s="9"/>
      <c r="P313" s="9"/>
      <c r="Q313" s="9"/>
      <c r="R313" s="9"/>
      <c r="S313" s="9"/>
      <c r="T313" s="17"/>
      <c r="U313" s="9"/>
      <c r="V313" s="9"/>
      <c r="W313" s="17"/>
      <c r="X313" s="9"/>
      <c r="Y313" s="9"/>
      <c r="Z313" s="9"/>
      <c r="AA313" s="9"/>
      <c r="AB313" s="9"/>
      <c r="AC313" s="9"/>
      <c r="AD313" s="9"/>
      <c r="AE313" s="9"/>
      <c r="AF313" s="9"/>
      <c r="AG313" s="9"/>
      <c r="AH313" s="9"/>
    </row>
    <row r="314" spans="1:34" x14ac:dyDescent="0.25">
      <c r="A314" s="9"/>
      <c r="B314" s="9"/>
      <c r="C314" s="9"/>
      <c r="D314" s="9"/>
      <c r="E314" s="9"/>
      <c r="F314" s="9"/>
      <c r="G314" s="15"/>
      <c r="H314" s="17"/>
      <c r="I314" s="9"/>
      <c r="J314" s="9"/>
      <c r="K314" s="9"/>
      <c r="L314" s="9"/>
      <c r="M314" s="9"/>
      <c r="N314" s="9"/>
      <c r="O314" s="9"/>
      <c r="P314" s="9"/>
      <c r="Q314" s="9"/>
      <c r="R314" s="9"/>
      <c r="S314" s="9"/>
      <c r="T314" s="17"/>
      <c r="U314" s="9"/>
      <c r="V314" s="9"/>
      <c r="W314" s="17"/>
      <c r="X314" s="9"/>
      <c r="Y314" s="9"/>
      <c r="Z314" s="9"/>
      <c r="AA314" s="9"/>
      <c r="AB314" s="9"/>
      <c r="AC314" s="9"/>
      <c r="AD314" s="9"/>
      <c r="AE314" s="9"/>
      <c r="AF314" s="9"/>
      <c r="AG314" s="9"/>
      <c r="AH314" s="9"/>
    </row>
    <row r="315" spans="1:34" x14ac:dyDescent="0.25">
      <c r="A315" s="9"/>
      <c r="B315" s="9"/>
      <c r="C315" s="9"/>
      <c r="D315" s="9"/>
      <c r="E315" s="9"/>
      <c r="F315" s="9"/>
      <c r="G315" s="15"/>
      <c r="H315" s="17"/>
      <c r="I315" s="9"/>
      <c r="J315" s="9"/>
      <c r="K315" s="9"/>
      <c r="L315" s="9"/>
      <c r="M315" s="9"/>
      <c r="N315" s="9"/>
      <c r="O315" s="9"/>
      <c r="P315" s="9"/>
      <c r="Q315" s="9"/>
      <c r="R315" s="9"/>
      <c r="S315" s="9"/>
      <c r="T315" s="17"/>
      <c r="U315" s="9"/>
      <c r="V315" s="9"/>
      <c r="W315" s="17"/>
      <c r="X315" s="9"/>
      <c r="Y315" s="9"/>
      <c r="Z315" s="9"/>
      <c r="AA315" s="9"/>
      <c r="AB315" s="9"/>
      <c r="AC315" s="9"/>
      <c r="AD315" s="9"/>
      <c r="AE315" s="9"/>
      <c r="AF315" s="9"/>
      <c r="AG315" s="9"/>
      <c r="AH315" s="9"/>
    </row>
    <row r="316" spans="1:34" x14ac:dyDescent="0.25">
      <c r="A316" s="9"/>
      <c r="B316" s="9"/>
      <c r="C316" s="9"/>
      <c r="D316" s="9"/>
      <c r="E316" s="9"/>
      <c r="F316" s="9"/>
      <c r="G316" s="15"/>
      <c r="H316" s="17"/>
      <c r="I316" s="9"/>
      <c r="J316" s="9"/>
      <c r="K316" s="9"/>
      <c r="L316" s="9"/>
      <c r="M316" s="9"/>
      <c r="N316" s="9"/>
      <c r="O316" s="9"/>
      <c r="P316" s="9"/>
      <c r="Q316" s="9"/>
      <c r="R316" s="9"/>
      <c r="S316" s="9"/>
      <c r="T316" s="17"/>
      <c r="U316" s="9"/>
      <c r="V316" s="9"/>
      <c r="W316" s="17"/>
      <c r="X316" s="9"/>
      <c r="Y316" s="9"/>
      <c r="Z316" s="9"/>
      <c r="AA316" s="9"/>
      <c r="AB316" s="9"/>
      <c r="AC316" s="9"/>
      <c r="AD316" s="9"/>
      <c r="AE316" s="9"/>
      <c r="AF316" s="9"/>
      <c r="AG316" s="9"/>
      <c r="AH316" s="9"/>
    </row>
    <row r="317" spans="1:34" x14ac:dyDescent="0.25">
      <c r="A317" s="9"/>
      <c r="B317" s="9"/>
      <c r="C317" s="9"/>
      <c r="D317" s="9"/>
      <c r="E317" s="9"/>
      <c r="F317" s="9"/>
      <c r="G317" s="15"/>
      <c r="H317" s="17"/>
      <c r="I317" s="9"/>
      <c r="J317" s="9"/>
      <c r="K317" s="9"/>
      <c r="L317" s="9"/>
      <c r="M317" s="9"/>
      <c r="N317" s="9"/>
      <c r="O317" s="9"/>
      <c r="P317" s="9"/>
      <c r="Q317" s="9"/>
      <c r="R317" s="9"/>
      <c r="S317" s="9"/>
      <c r="T317" s="17"/>
      <c r="U317" s="9"/>
      <c r="V317" s="9"/>
      <c r="W317" s="17"/>
      <c r="X317" s="9"/>
      <c r="Y317" s="9"/>
      <c r="Z317" s="9"/>
      <c r="AA317" s="9"/>
      <c r="AB317" s="9"/>
      <c r="AC317" s="9"/>
      <c r="AD317" s="9"/>
      <c r="AE317" s="9"/>
      <c r="AF317" s="9"/>
      <c r="AG317" s="9"/>
      <c r="AH317" s="9"/>
    </row>
    <row r="318" spans="1:34" x14ac:dyDescent="0.25">
      <c r="A318" s="9"/>
      <c r="B318" s="9"/>
      <c r="C318" s="9"/>
      <c r="D318" s="9"/>
      <c r="E318" s="9"/>
      <c r="F318" s="9"/>
      <c r="G318" s="15"/>
      <c r="H318" s="17"/>
      <c r="I318" s="9"/>
      <c r="J318" s="9"/>
      <c r="K318" s="9"/>
      <c r="L318" s="9"/>
      <c r="M318" s="9"/>
      <c r="N318" s="9"/>
      <c r="O318" s="9"/>
      <c r="P318" s="9"/>
      <c r="Q318" s="9"/>
      <c r="R318" s="9"/>
      <c r="S318" s="9"/>
      <c r="T318" s="17"/>
      <c r="U318" s="9"/>
      <c r="V318" s="9"/>
      <c r="W318" s="17"/>
      <c r="X318" s="9"/>
      <c r="Y318" s="9"/>
      <c r="Z318" s="9"/>
      <c r="AA318" s="9"/>
      <c r="AB318" s="9"/>
      <c r="AC318" s="9"/>
      <c r="AD318" s="9"/>
      <c r="AE318" s="9"/>
      <c r="AF318" s="9"/>
      <c r="AG318" s="9"/>
      <c r="AH318" s="9"/>
    </row>
    <row r="319" spans="1:34" x14ac:dyDescent="0.25">
      <c r="A319" s="9"/>
      <c r="B319" s="9"/>
      <c r="C319" s="9"/>
      <c r="D319" s="9"/>
      <c r="E319" s="9"/>
      <c r="F319" s="9"/>
      <c r="G319" s="15"/>
      <c r="H319" s="17"/>
      <c r="I319" s="9"/>
      <c r="J319" s="9"/>
      <c r="K319" s="9"/>
      <c r="L319" s="9"/>
      <c r="M319" s="9"/>
      <c r="N319" s="9"/>
      <c r="O319" s="9"/>
      <c r="P319" s="9"/>
      <c r="Q319" s="9"/>
      <c r="R319" s="9"/>
      <c r="S319" s="9"/>
      <c r="T319" s="17"/>
      <c r="U319" s="9"/>
      <c r="V319" s="9"/>
      <c r="W319" s="17"/>
      <c r="X319" s="9"/>
      <c r="Y319" s="9"/>
      <c r="Z319" s="9"/>
      <c r="AA319" s="9"/>
      <c r="AB319" s="9"/>
      <c r="AC319" s="9"/>
      <c r="AD319" s="9"/>
      <c r="AE319" s="9"/>
      <c r="AF319" s="9"/>
      <c r="AG319" s="9"/>
      <c r="AH319" s="9"/>
    </row>
    <row r="320" spans="1:34" x14ac:dyDescent="0.25">
      <c r="A320" s="9"/>
      <c r="B320" s="9"/>
      <c r="C320" s="9"/>
      <c r="D320" s="9"/>
      <c r="E320" s="9"/>
      <c r="F320" s="9"/>
      <c r="G320" s="15"/>
      <c r="H320" s="17"/>
      <c r="I320" s="9"/>
      <c r="J320" s="9"/>
      <c r="K320" s="9"/>
      <c r="L320" s="9"/>
      <c r="M320" s="9"/>
      <c r="N320" s="9"/>
      <c r="O320" s="9"/>
      <c r="P320" s="9"/>
      <c r="Q320" s="9"/>
      <c r="R320" s="9"/>
      <c r="S320" s="9"/>
      <c r="T320" s="17"/>
      <c r="U320" s="9"/>
      <c r="V320" s="9"/>
      <c r="W320" s="17"/>
      <c r="X320" s="9"/>
      <c r="Y320" s="9"/>
      <c r="Z320" s="9"/>
      <c r="AA320" s="9"/>
      <c r="AB320" s="9"/>
      <c r="AC320" s="9"/>
      <c r="AD320" s="9"/>
      <c r="AE320" s="9"/>
      <c r="AF320" s="9"/>
      <c r="AG320" s="9"/>
      <c r="AH320" s="9"/>
    </row>
    <row r="321" spans="1:34" x14ac:dyDescent="0.25">
      <c r="A321" s="9"/>
      <c r="B321" s="9"/>
      <c r="C321" s="9"/>
      <c r="D321" s="9"/>
      <c r="E321" s="9"/>
      <c r="F321" s="9"/>
      <c r="G321" s="15"/>
      <c r="H321" s="17"/>
      <c r="I321" s="9"/>
      <c r="J321" s="9"/>
      <c r="K321" s="9"/>
      <c r="L321" s="9"/>
      <c r="M321" s="9"/>
      <c r="N321" s="9"/>
      <c r="O321" s="9"/>
      <c r="P321" s="9"/>
      <c r="Q321" s="9"/>
      <c r="R321" s="9"/>
      <c r="S321" s="9"/>
      <c r="T321" s="17"/>
      <c r="U321" s="9"/>
      <c r="V321" s="9"/>
      <c r="W321" s="17"/>
      <c r="X321" s="9"/>
      <c r="Y321" s="9"/>
      <c r="Z321" s="9"/>
      <c r="AA321" s="9"/>
      <c r="AB321" s="9"/>
      <c r="AC321" s="9"/>
      <c r="AD321" s="9"/>
      <c r="AE321" s="9"/>
      <c r="AF321" s="9"/>
      <c r="AG321" s="9"/>
      <c r="AH321" s="9"/>
    </row>
    <row r="322" spans="1:34" x14ac:dyDescent="0.25">
      <c r="A322" s="9"/>
      <c r="B322" s="9"/>
      <c r="C322" s="9"/>
      <c r="D322" s="9"/>
      <c r="E322" s="9"/>
      <c r="F322" s="9"/>
      <c r="G322" s="15"/>
      <c r="H322" s="17"/>
      <c r="I322" s="9"/>
      <c r="J322" s="9"/>
      <c r="K322" s="9"/>
      <c r="L322" s="9"/>
      <c r="M322" s="9"/>
      <c r="N322" s="9"/>
      <c r="O322" s="9"/>
      <c r="P322" s="9"/>
      <c r="Q322" s="9"/>
      <c r="R322" s="9"/>
      <c r="S322" s="9"/>
      <c r="T322" s="17"/>
      <c r="U322" s="9"/>
      <c r="V322" s="9"/>
      <c r="W322" s="17"/>
      <c r="X322" s="9"/>
      <c r="Y322" s="9"/>
      <c r="Z322" s="9"/>
      <c r="AA322" s="9"/>
      <c r="AB322" s="9"/>
      <c r="AC322" s="9"/>
      <c r="AD322" s="9"/>
      <c r="AE322" s="9"/>
      <c r="AF322" s="9"/>
      <c r="AG322" s="9"/>
      <c r="AH322" s="9"/>
    </row>
    <row r="323" spans="1:34" x14ac:dyDescent="0.25">
      <c r="A323" s="9"/>
      <c r="B323" s="9"/>
      <c r="C323" s="9"/>
      <c r="D323" s="9"/>
      <c r="E323" s="9"/>
      <c r="F323" s="9"/>
      <c r="G323" s="15"/>
      <c r="H323" s="17"/>
      <c r="I323" s="9"/>
      <c r="J323" s="9"/>
      <c r="K323" s="9"/>
      <c r="L323" s="9"/>
      <c r="M323" s="9"/>
      <c r="N323" s="9"/>
      <c r="O323" s="9"/>
      <c r="P323" s="9"/>
      <c r="Q323" s="9"/>
      <c r="R323" s="9"/>
      <c r="S323" s="9"/>
      <c r="T323" s="17"/>
      <c r="U323" s="9"/>
      <c r="V323" s="9"/>
      <c r="W323" s="17"/>
      <c r="X323" s="9"/>
      <c r="Y323" s="9"/>
      <c r="Z323" s="9"/>
      <c r="AA323" s="9"/>
      <c r="AB323" s="9"/>
      <c r="AC323" s="9"/>
      <c r="AD323" s="9"/>
      <c r="AE323" s="9"/>
      <c r="AF323" s="9"/>
      <c r="AG323" s="9"/>
      <c r="AH323" s="9"/>
    </row>
    <row r="324" spans="1:34" x14ac:dyDescent="0.25">
      <c r="A324" s="9"/>
      <c r="B324" s="9"/>
      <c r="C324" s="9"/>
      <c r="D324" s="9"/>
      <c r="E324" s="9"/>
      <c r="F324" s="9"/>
      <c r="G324" s="15"/>
      <c r="H324" s="17"/>
      <c r="I324" s="9"/>
      <c r="J324" s="9"/>
      <c r="K324" s="9"/>
      <c r="L324" s="9"/>
      <c r="M324" s="9"/>
      <c r="N324" s="9"/>
      <c r="O324" s="9"/>
      <c r="P324" s="9"/>
      <c r="Q324" s="9"/>
      <c r="R324" s="9"/>
      <c r="S324" s="9"/>
      <c r="T324" s="17"/>
      <c r="U324" s="9"/>
      <c r="V324" s="9"/>
      <c r="W324" s="17"/>
      <c r="X324" s="9"/>
      <c r="Y324" s="9"/>
      <c r="Z324" s="9"/>
      <c r="AA324" s="9"/>
      <c r="AB324" s="9"/>
      <c r="AC324" s="9"/>
      <c r="AD324" s="9"/>
      <c r="AE324" s="9"/>
      <c r="AF324" s="9"/>
      <c r="AG324" s="9"/>
      <c r="AH324" s="9"/>
    </row>
    <row r="325" spans="1:34" x14ac:dyDescent="0.25">
      <c r="A325" s="9"/>
      <c r="B325" s="9"/>
      <c r="C325" s="9"/>
      <c r="D325" s="9"/>
      <c r="E325" s="9"/>
      <c r="F325" s="9"/>
      <c r="G325" s="15"/>
      <c r="H325" s="17"/>
      <c r="I325" s="9"/>
      <c r="J325" s="9"/>
      <c r="K325" s="9"/>
      <c r="L325" s="9"/>
      <c r="M325" s="9"/>
      <c r="N325" s="9"/>
      <c r="O325" s="9"/>
      <c r="P325" s="9"/>
      <c r="Q325" s="9"/>
      <c r="R325" s="9"/>
      <c r="S325" s="9"/>
      <c r="T325" s="17"/>
      <c r="U325" s="9"/>
      <c r="V325" s="9"/>
      <c r="W325" s="17"/>
      <c r="X325" s="9"/>
      <c r="Y325" s="9"/>
      <c r="Z325" s="9"/>
      <c r="AA325" s="9"/>
      <c r="AB325" s="9"/>
      <c r="AC325" s="9"/>
      <c r="AD325" s="9"/>
      <c r="AE325" s="9"/>
      <c r="AF325" s="9"/>
      <c r="AG325" s="9"/>
      <c r="AH325" s="9"/>
    </row>
    <row r="326" spans="1:34" x14ac:dyDescent="0.25">
      <c r="A326" s="9"/>
      <c r="B326" s="9"/>
      <c r="C326" s="9"/>
      <c r="D326" s="9"/>
      <c r="E326" s="9"/>
      <c r="F326" s="9"/>
      <c r="G326" s="15"/>
      <c r="H326" s="17"/>
      <c r="I326" s="9"/>
      <c r="J326" s="9"/>
      <c r="K326" s="9"/>
      <c r="L326" s="9"/>
      <c r="M326" s="9"/>
      <c r="N326" s="9"/>
      <c r="O326" s="9"/>
      <c r="P326" s="9"/>
      <c r="Q326" s="9"/>
      <c r="R326" s="9"/>
      <c r="S326" s="9"/>
      <c r="T326" s="17"/>
      <c r="U326" s="9"/>
      <c r="V326" s="9"/>
      <c r="W326" s="17"/>
      <c r="X326" s="9"/>
      <c r="Y326" s="9"/>
      <c r="Z326" s="9"/>
      <c r="AA326" s="9"/>
      <c r="AB326" s="9"/>
      <c r="AC326" s="9"/>
      <c r="AD326" s="9"/>
      <c r="AE326" s="9"/>
      <c r="AF326" s="9"/>
      <c r="AG326" s="9"/>
      <c r="AH326" s="9"/>
    </row>
    <row r="327" spans="1:34" x14ac:dyDescent="0.25">
      <c r="A327" s="9"/>
      <c r="B327" s="9"/>
      <c r="C327" s="9"/>
      <c r="D327" s="9"/>
      <c r="E327" s="9"/>
      <c r="F327" s="9"/>
      <c r="G327" s="15"/>
      <c r="H327" s="17"/>
      <c r="I327" s="9"/>
      <c r="J327" s="9"/>
      <c r="K327" s="9"/>
      <c r="L327" s="9"/>
      <c r="M327" s="9"/>
      <c r="N327" s="9"/>
      <c r="O327" s="9"/>
      <c r="P327" s="9"/>
      <c r="Q327" s="9"/>
      <c r="R327" s="9"/>
      <c r="S327" s="9"/>
      <c r="T327" s="17"/>
      <c r="U327" s="9"/>
      <c r="V327" s="9"/>
      <c r="W327" s="17"/>
      <c r="X327" s="9"/>
      <c r="Y327" s="9"/>
      <c r="Z327" s="9"/>
      <c r="AA327" s="9"/>
      <c r="AB327" s="9"/>
      <c r="AC327" s="9"/>
      <c r="AD327" s="9"/>
      <c r="AE327" s="9"/>
      <c r="AF327" s="9"/>
      <c r="AG327" s="9"/>
      <c r="AH327" s="9"/>
    </row>
    <row r="328" spans="1:34" x14ac:dyDescent="0.25">
      <c r="A328" s="9"/>
      <c r="B328" s="9"/>
      <c r="C328" s="9"/>
      <c r="D328" s="9"/>
      <c r="E328" s="9"/>
      <c r="F328" s="9"/>
      <c r="G328" s="15"/>
      <c r="H328" s="17"/>
      <c r="I328" s="9"/>
      <c r="J328" s="9"/>
      <c r="K328" s="9"/>
      <c r="L328" s="9"/>
      <c r="M328" s="9"/>
      <c r="N328" s="9"/>
      <c r="O328" s="9"/>
      <c r="P328" s="9"/>
      <c r="Q328" s="9"/>
      <c r="R328" s="9"/>
      <c r="S328" s="9"/>
      <c r="T328" s="17"/>
      <c r="U328" s="9"/>
      <c r="V328" s="9"/>
      <c r="W328" s="17"/>
      <c r="X328" s="9"/>
      <c r="Y328" s="9"/>
      <c r="Z328" s="9"/>
      <c r="AA328" s="9"/>
      <c r="AB328" s="9"/>
      <c r="AC328" s="9"/>
      <c r="AD328" s="9"/>
      <c r="AE328" s="9"/>
      <c r="AF328" s="9"/>
      <c r="AG328" s="9"/>
      <c r="AH328" s="9"/>
    </row>
    <row r="329" spans="1:34" x14ac:dyDescent="0.25">
      <c r="A329" s="9"/>
      <c r="B329" s="9"/>
      <c r="C329" s="9"/>
      <c r="D329" s="9"/>
      <c r="E329" s="9"/>
      <c r="F329" s="9"/>
      <c r="G329" s="15"/>
      <c r="H329" s="17"/>
      <c r="I329" s="9"/>
      <c r="J329" s="9"/>
      <c r="K329" s="9"/>
      <c r="L329" s="9"/>
      <c r="M329" s="9"/>
      <c r="N329" s="9"/>
      <c r="O329" s="9"/>
      <c r="P329" s="9"/>
      <c r="Q329" s="9"/>
      <c r="R329" s="9"/>
      <c r="S329" s="9"/>
      <c r="T329" s="17"/>
      <c r="U329" s="9"/>
      <c r="V329" s="9"/>
      <c r="W329" s="17"/>
      <c r="X329" s="9"/>
      <c r="Y329" s="9"/>
      <c r="Z329" s="9"/>
      <c r="AA329" s="9"/>
      <c r="AB329" s="9"/>
      <c r="AC329" s="9"/>
      <c r="AD329" s="9"/>
      <c r="AE329" s="9"/>
      <c r="AF329" s="9"/>
      <c r="AG329" s="9"/>
      <c r="AH329" s="9"/>
    </row>
    <row r="330" spans="1:34" x14ac:dyDescent="0.25">
      <c r="A330" s="9"/>
      <c r="B330" s="9"/>
      <c r="C330" s="9"/>
      <c r="D330" s="9"/>
      <c r="E330" s="9"/>
      <c r="F330" s="9"/>
      <c r="G330" s="15"/>
      <c r="H330" s="17"/>
      <c r="I330" s="9"/>
      <c r="J330" s="9"/>
      <c r="K330" s="9"/>
      <c r="L330" s="9"/>
      <c r="M330" s="9"/>
      <c r="N330" s="9"/>
      <c r="O330" s="9"/>
      <c r="P330" s="9"/>
      <c r="Q330" s="9"/>
      <c r="R330" s="9"/>
      <c r="S330" s="9"/>
      <c r="T330" s="17"/>
      <c r="U330" s="9"/>
      <c r="V330" s="9"/>
      <c r="W330" s="17"/>
      <c r="X330" s="9"/>
      <c r="Y330" s="9"/>
      <c r="Z330" s="9"/>
      <c r="AA330" s="9"/>
      <c r="AB330" s="9"/>
      <c r="AC330" s="9"/>
      <c r="AD330" s="9"/>
      <c r="AE330" s="9"/>
      <c r="AF330" s="9"/>
      <c r="AG330" s="9"/>
      <c r="AH330" s="9"/>
    </row>
    <row r="331" spans="1:34" x14ac:dyDescent="0.25">
      <c r="A331" s="9"/>
      <c r="B331" s="9"/>
      <c r="C331" s="9"/>
      <c r="D331" s="9"/>
      <c r="E331" s="9"/>
      <c r="F331" s="9"/>
      <c r="G331" s="15"/>
      <c r="H331" s="17"/>
      <c r="I331" s="9"/>
      <c r="J331" s="9"/>
      <c r="K331" s="9"/>
      <c r="L331" s="9"/>
      <c r="M331" s="9"/>
      <c r="N331" s="9"/>
      <c r="O331" s="9"/>
      <c r="P331" s="9"/>
      <c r="Q331" s="9"/>
      <c r="R331" s="9"/>
      <c r="S331" s="9"/>
      <c r="T331" s="17"/>
      <c r="U331" s="9"/>
      <c r="V331" s="9"/>
      <c r="W331" s="17"/>
      <c r="X331" s="9"/>
      <c r="Y331" s="9"/>
      <c r="Z331" s="9"/>
      <c r="AA331" s="9"/>
      <c r="AB331" s="9"/>
      <c r="AC331" s="9"/>
      <c r="AD331" s="9"/>
      <c r="AE331" s="9"/>
      <c r="AF331" s="9"/>
      <c r="AG331" s="9"/>
      <c r="AH331" s="9"/>
    </row>
    <row r="332" spans="1:34" x14ac:dyDescent="0.25">
      <c r="A332" s="9"/>
      <c r="B332" s="9"/>
      <c r="C332" s="9"/>
      <c r="D332" s="9"/>
      <c r="E332" s="9"/>
      <c r="F332" s="9"/>
      <c r="G332" s="15"/>
      <c r="H332" s="17"/>
      <c r="I332" s="9"/>
      <c r="J332" s="9"/>
      <c r="K332" s="9"/>
      <c r="L332" s="9"/>
      <c r="M332" s="9"/>
      <c r="N332" s="9"/>
      <c r="O332" s="9"/>
      <c r="P332" s="9"/>
      <c r="Q332" s="9"/>
      <c r="R332" s="9"/>
      <c r="S332" s="9"/>
      <c r="T332" s="17"/>
      <c r="U332" s="9"/>
      <c r="V332" s="9"/>
      <c r="W332" s="17"/>
      <c r="X332" s="9"/>
      <c r="Y332" s="9"/>
      <c r="Z332" s="9"/>
      <c r="AA332" s="9"/>
      <c r="AB332" s="9"/>
      <c r="AC332" s="9"/>
      <c r="AD332" s="9"/>
      <c r="AE332" s="9"/>
      <c r="AF332" s="9"/>
      <c r="AG332" s="9"/>
      <c r="AH332" s="9"/>
    </row>
    <row r="333" spans="1:34" x14ac:dyDescent="0.25">
      <c r="A333" s="9"/>
      <c r="B333" s="9"/>
      <c r="C333" s="9"/>
      <c r="D333" s="9"/>
      <c r="E333" s="9"/>
      <c r="F333" s="9"/>
      <c r="G333" s="15"/>
      <c r="H333" s="17"/>
      <c r="I333" s="9"/>
      <c r="J333" s="9"/>
      <c r="K333" s="9"/>
      <c r="L333" s="9"/>
      <c r="M333" s="9"/>
      <c r="N333" s="9"/>
      <c r="O333" s="9"/>
      <c r="P333" s="9"/>
      <c r="Q333" s="9"/>
      <c r="R333" s="9"/>
      <c r="S333" s="9"/>
      <c r="T333" s="17"/>
      <c r="U333" s="9"/>
      <c r="V333" s="9"/>
      <c r="W333" s="17"/>
      <c r="X333" s="9"/>
      <c r="Y333" s="9"/>
      <c r="Z333" s="9"/>
      <c r="AA333" s="9"/>
      <c r="AB333" s="9"/>
      <c r="AC333" s="9"/>
      <c r="AD333" s="9"/>
      <c r="AE333" s="9"/>
      <c r="AF333" s="9"/>
      <c r="AG333" s="9"/>
      <c r="AH333" s="9"/>
    </row>
    <row r="334" spans="1:34" x14ac:dyDescent="0.25">
      <c r="A334" s="9"/>
      <c r="B334" s="9"/>
      <c r="C334" s="9"/>
      <c r="D334" s="9"/>
      <c r="E334" s="9"/>
      <c r="F334" s="9"/>
      <c r="G334" s="15"/>
      <c r="H334" s="17"/>
      <c r="I334" s="9"/>
      <c r="J334" s="9"/>
      <c r="K334" s="9"/>
      <c r="L334" s="9"/>
      <c r="M334" s="9"/>
      <c r="N334" s="9"/>
      <c r="O334" s="9"/>
      <c r="P334" s="9"/>
      <c r="Q334" s="9"/>
      <c r="R334" s="9"/>
      <c r="S334" s="9"/>
      <c r="T334" s="17"/>
      <c r="U334" s="9"/>
      <c r="V334" s="9"/>
      <c r="W334" s="17"/>
      <c r="X334" s="9"/>
      <c r="Y334" s="9"/>
      <c r="Z334" s="9"/>
      <c r="AA334" s="9"/>
      <c r="AB334" s="9"/>
      <c r="AC334" s="9"/>
      <c r="AD334" s="9"/>
      <c r="AE334" s="9"/>
      <c r="AF334" s="9"/>
      <c r="AG334" s="9"/>
      <c r="AH334" s="9"/>
    </row>
    <row r="335" spans="1:34" x14ac:dyDescent="0.25">
      <c r="A335" s="9"/>
      <c r="B335" s="9"/>
      <c r="C335" s="9"/>
      <c r="D335" s="9"/>
      <c r="E335" s="9"/>
      <c r="F335" s="9"/>
      <c r="G335" s="15"/>
      <c r="H335" s="17"/>
      <c r="I335" s="9"/>
      <c r="J335" s="9"/>
      <c r="K335" s="9"/>
      <c r="L335" s="9"/>
      <c r="M335" s="9"/>
      <c r="N335" s="9"/>
      <c r="O335" s="9"/>
      <c r="P335" s="9"/>
      <c r="Q335" s="9"/>
      <c r="R335" s="9"/>
      <c r="S335" s="9"/>
      <c r="T335" s="17"/>
      <c r="U335" s="9"/>
      <c r="V335" s="9"/>
      <c r="W335" s="17"/>
      <c r="X335" s="9"/>
      <c r="Y335" s="9"/>
      <c r="Z335" s="9"/>
      <c r="AA335" s="9"/>
      <c r="AB335" s="9"/>
      <c r="AC335" s="9"/>
      <c r="AD335" s="9"/>
      <c r="AE335" s="9"/>
      <c r="AF335" s="9"/>
      <c r="AG335" s="9"/>
      <c r="AH335" s="9"/>
    </row>
    <row r="336" spans="1:34" x14ac:dyDescent="0.25">
      <c r="A336" s="9"/>
      <c r="B336" s="9"/>
      <c r="C336" s="9"/>
      <c r="D336" s="9"/>
      <c r="E336" s="9"/>
      <c r="F336" s="9"/>
      <c r="G336" s="15"/>
      <c r="H336" s="17"/>
      <c r="I336" s="9"/>
      <c r="J336" s="9"/>
      <c r="K336" s="9"/>
      <c r="L336" s="9"/>
      <c r="M336" s="9"/>
      <c r="N336" s="9"/>
      <c r="O336" s="9"/>
      <c r="P336" s="9"/>
      <c r="Q336" s="9"/>
      <c r="R336" s="9"/>
      <c r="S336" s="9"/>
      <c r="T336" s="17"/>
      <c r="U336" s="9"/>
      <c r="V336" s="9"/>
      <c r="W336" s="17"/>
      <c r="X336" s="9"/>
      <c r="Y336" s="9"/>
      <c r="Z336" s="9"/>
      <c r="AA336" s="9"/>
      <c r="AB336" s="9"/>
      <c r="AC336" s="9"/>
      <c r="AD336" s="9"/>
      <c r="AE336" s="9"/>
      <c r="AF336" s="9"/>
      <c r="AG336" s="9"/>
      <c r="AH336" s="9"/>
    </row>
    <row r="337" spans="1:34" x14ac:dyDescent="0.25">
      <c r="A337" s="9"/>
      <c r="B337" s="9"/>
      <c r="C337" s="9"/>
      <c r="D337" s="9"/>
      <c r="E337" s="9"/>
      <c r="F337" s="9"/>
      <c r="G337" s="15"/>
      <c r="H337" s="17"/>
      <c r="I337" s="9"/>
      <c r="J337" s="9"/>
      <c r="K337" s="9"/>
      <c r="L337" s="9"/>
      <c r="M337" s="9"/>
      <c r="N337" s="9"/>
      <c r="O337" s="9"/>
      <c r="P337" s="9"/>
      <c r="Q337" s="9"/>
      <c r="R337" s="9"/>
      <c r="S337" s="9"/>
      <c r="T337" s="17"/>
      <c r="U337" s="9"/>
      <c r="V337" s="9"/>
      <c r="W337" s="17"/>
      <c r="X337" s="9"/>
      <c r="Y337" s="9"/>
      <c r="Z337" s="9"/>
      <c r="AA337" s="9"/>
      <c r="AB337" s="9"/>
      <c r="AC337" s="9"/>
      <c r="AD337" s="9"/>
      <c r="AE337" s="9"/>
      <c r="AF337" s="9"/>
      <c r="AG337" s="9"/>
      <c r="AH337" s="9"/>
    </row>
    <row r="338" spans="1:34" x14ac:dyDescent="0.25">
      <c r="A338" s="9"/>
      <c r="B338" s="9"/>
      <c r="C338" s="9"/>
      <c r="D338" s="9"/>
      <c r="E338" s="9"/>
      <c r="F338" s="9"/>
      <c r="G338" s="15"/>
      <c r="H338" s="17"/>
      <c r="I338" s="9"/>
      <c r="J338" s="9"/>
      <c r="K338" s="9"/>
      <c r="L338" s="9"/>
      <c r="M338" s="9"/>
      <c r="N338" s="9"/>
      <c r="O338" s="9"/>
      <c r="P338" s="9"/>
      <c r="Q338" s="9"/>
      <c r="R338" s="9"/>
      <c r="S338" s="9"/>
      <c r="T338" s="17"/>
      <c r="U338" s="9"/>
      <c r="V338" s="9"/>
      <c r="W338" s="17"/>
      <c r="X338" s="9"/>
      <c r="Y338" s="9"/>
      <c r="Z338" s="9"/>
      <c r="AA338" s="9"/>
      <c r="AB338" s="9"/>
      <c r="AC338" s="9"/>
      <c r="AD338" s="9"/>
      <c r="AE338" s="9"/>
      <c r="AF338" s="9"/>
      <c r="AG338" s="9"/>
      <c r="AH338" s="9"/>
    </row>
    <row r="339" spans="1:34" x14ac:dyDescent="0.25">
      <c r="A339" s="9"/>
      <c r="B339" s="9"/>
      <c r="C339" s="9"/>
      <c r="D339" s="9"/>
      <c r="E339" s="9"/>
      <c r="F339" s="9"/>
      <c r="G339" s="15"/>
      <c r="H339" s="17"/>
      <c r="I339" s="9"/>
      <c r="J339" s="9"/>
      <c r="K339" s="9"/>
      <c r="L339" s="9"/>
      <c r="M339" s="9"/>
      <c r="N339" s="9"/>
      <c r="O339" s="9"/>
      <c r="P339" s="9"/>
      <c r="Q339" s="9"/>
      <c r="R339" s="9"/>
      <c r="S339" s="9"/>
      <c r="T339" s="17"/>
      <c r="U339" s="9"/>
      <c r="V339" s="9"/>
      <c r="W339" s="17"/>
      <c r="X339" s="9"/>
      <c r="Y339" s="9"/>
      <c r="Z339" s="9"/>
      <c r="AA339" s="9"/>
      <c r="AB339" s="9"/>
      <c r="AC339" s="9"/>
      <c r="AD339" s="9"/>
      <c r="AE339" s="9"/>
      <c r="AF339" s="9"/>
      <c r="AG339" s="9"/>
      <c r="AH339" s="9"/>
    </row>
    <row r="340" spans="1:34" x14ac:dyDescent="0.25">
      <c r="A340" s="9"/>
      <c r="B340" s="9"/>
      <c r="C340" s="9"/>
      <c r="D340" s="9"/>
      <c r="E340" s="9"/>
      <c r="F340" s="9"/>
      <c r="G340" s="15"/>
      <c r="H340" s="17"/>
      <c r="I340" s="9"/>
      <c r="J340" s="9"/>
      <c r="K340" s="9"/>
      <c r="L340" s="9"/>
      <c r="M340" s="9"/>
      <c r="N340" s="9"/>
      <c r="O340" s="9"/>
      <c r="P340" s="9"/>
      <c r="Q340" s="9"/>
      <c r="R340" s="9"/>
      <c r="S340" s="9"/>
      <c r="T340" s="17"/>
      <c r="U340" s="9"/>
      <c r="V340" s="9"/>
      <c r="W340" s="17"/>
      <c r="X340" s="9"/>
      <c r="Y340" s="9"/>
      <c r="Z340" s="9"/>
      <c r="AA340" s="9"/>
      <c r="AB340" s="9"/>
      <c r="AC340" s="9"/>
      <c r="AD340" s="9"/>
      <c r="AE340" s="9"/>
      <c r="AF340" s="9"/>
      <c r="AG340" s="9"/>
      <c r="AH340" s="9"/>
    </row>
    <row r="341" spans="1:34" x14ac:dyDescent="0.25">
      <c r="A341" s="9"/>
      <c r="B341" s="9"/>
      <c r="C341" s="9"/>
      <c r="D341" s="9"/>
      <c r="E341" s="9"/>
      <c r="F341" s="9"/>
      <c r="G341" s="15"/>
      <c r="H341" s="17"/>
      <c r="I341" s="9"/>
      <c r="J341" s="9"/>
      <c r="K341" s="9"/>
      <c r="L341" s="9"/>
      <c r="M341" s="9"/>
      <c r="N341" s="9"/>
      <c r="O341" s="9"/>
      <c r="P341" s="9"/>
      <c r="Q341" s="9"/>
      <c r="R341" s="9"/>
      <c r="S341" s="9"/>
      <c r="T341" s="17"/>
      <c r="U341" s="9"/>
      <c r="V341" s="9"/>
      <c r="W341" s="17"/>
      <c r="X341" s="9"/>
      <c r="Y341" s="9"/>
      <c r="Z341" s="9"/>
      <c r="AA341" s="9"/>
      <c r="AB341" s="9"/>
      <c r="AC341" s="9"/>
      <c r="AD341" s="9"/>
      <c r="AE341" s="9"/>
      <c r="AF341" s="9"/>
      <c r="AG341" s="9"/>
      <c r="AH341" s="9"/>
    </row>
    <row r="342" spans="1:34" x14ac:dyDescent="0.25">
      <c r="A342" s="9"/>
      <c r="B342" s="9"/>
      <c r="C342" s="9"/>
      <c r="D342" s="9"/>
      <c r="E342" s="9"/>
      <c r="F342" s="9"/>
      <c r="G342" s="15"/>
      <c r="H342" s="17"/>
      <c r="I342" s="9"/>
      <c r="J342" s="9"/>
      <c r="K342" s="9"/>
      <c r="L342" s="9"/>
      <c r="M342" s="9"/>
      <c r="N342" s="9"/>
      <c r="O342" s="9"/>
      <c r="P342" s="9"/>
      <c r="Q342" s="9"/>
      <c r="R342" s="9"/>
      <c r="S342" s="9"/>
      <c r="T342" s="17"/>
      <c r="U342" s="9"/>
      <c r="V342" s="9"/>
      <c r="W342" s="17"/>
      <c r="X342" s="9"/>
      <c r="Y342" s="9"/>
      <c r="Z342" s="9"/>
      <c r="AA342" s="9"/>
      <c r="AB342" s="9"/>
      <c r="AC342" s="9"/>
      <c r="AD342" s="9"/>
      <c r="AE342" s="9"/>
      <c r="AF342" s="9"/>
      <c r="AG342" s="9"/>
      <c r="AH342" s="9"/>
    </row>
    <row r="343" spans="1:34" x14ac:dyDescent="0.25">
      <c r="A343" s="9"/>
      <c r="B343" s="9"/>
      <c r="C343" s="9"/>
      <c r="D343" s="9"/>
      <c r="E343" s="9"/>
      <c r="F343" s="9"/>
      <c r="G343" s="15"/>
      <c r="H343" s="17"/>
      <c r="I343" s="9"/>
      <c r="J343" s="9"/>
      <c r="K343" s="9"/>
      <c r="L343" s="9"/>
      <c r="M343" s="9"/>
      <c r="N343" s="9"/>
      <c r="O343" s="9"/>
      <c r="P343" s="9"/>
      <c r="Q343" s="9"/>
      <c r="R343" s="9"/>
      <c r="S343" s="9"/>
      <c r="T343" s="17"/>
      <c r="U343" s="9"/>
      <c r="V343" s="9"/>
      <c r="W343" s="17"/>
      <c r="X343" s="9"/>
      <c r="Y343" s="9"/>
      <c r="Z343" s="9"/>
      <c r="AA343" s="9"/>
      <c r="AB343" s="9"/>
      <c r="AC343" s="9"/>
      <c r="AD343" s="9"/>
      <c r="AE343" s="9"/>
      <c r="AF343" s="9"/>
      <c r="AG343" s="9"/>
      <c r="AH343" s="9"/>
    </row>
    <row r="344" spans="1:34" x14ac:dyDescent="0.25">
      <c r="A344" s="9"/>
      <c r="B344" s="9"/>
      <c r="C344" s="9"/>
      <c r="D344" s="9"/>
      <c r="E344" s="9"/>
      <c r="F344" s="9"/>
      <c r="G344" s="15"/>
      <c r="H344" s="17"/>
      <c r="I344" s="9"/>
      <c r="J344" s="9"/>
      <c r="K344" s="9"/>
      <c r="L344" s="9"/>
      <c r="M344" s="9"/>
      <c r="N344" s="9"/>
      <c r="O344" s="9"/>
      <c r="P344" s="9"/>
      <c r="Q344" s="9"/>
      <c r="R344" s="9"/>
      <c r="S344" s="9"/>
      <c r="T344" s="17"/>
      <c r="U344" s="9"/>
      <c r="V344" s="9"/>
      <c r="W344" s="17"/>
      <c r="X344" s="9"/>
      <c r="Y344" s="9"/>
      <c r="Z344" s="9"/>
      <c r="AA344" s="9"/>
      <c r="AB344" s="9"/>
      <c r="AC344" s="9"/>
      <c r="AD344" s="9"/>
      <c r="AE344" s="9"/>
      <c r="AF344" s="9"/>
      <c r="AG344" s="9"/>
      <c r="AH344" s="9"/>
    </row>
    <row r="345" spans="1:34" x14ac:dyDescent="0.25">
      <c r="A345" s="9"/>
      <c r="B345" s="9"/>
      <c r="C345" s="9"/>
      <c r="D345" s="9"/>
      <c r="E345" s="9"/>
      <c r="F345" s="9"/>
      <c r="G345" s="15"/>
      <c r="H345" s="17"/>
      <c r="I345" s="9"/>
      <c r="J345" s="9"/>
      <c r="K345" s="9"/>
      <c r="L345" s="9"/>
      <c r="M345" s="9"/>
      <c r="N345" s="9"/>
      <c r="O345" s="9"/>
      <c r="P345" s="9"/>
      <c r="Q345" s="9"/>
      <c r="R345" s="9"/>
      <c r="S345" s="9"/>
      <c r="T345" s="17"/>
      <c r="U345" s="9"/>
      <c r="V345" s="9"/>
      <c r="W345" s="17"/>
      <c r="X345" s="9"/>
      <c r="Y345" s="9"/>
      <c r="Z345" s="9"/>
      <c r="AA345" s="9"/>
      <c r="AB345" s="9"/>
      <c r="AC345" s="9"/>
      <c r="AD345" s="9"/>
      <c r="AE345" s="9"/>
      <c r="AF345" s="9"/>
      <c r="AG345" s="9"/>
      <c r="AH345" s="9"/>
    </row>
    <row r="346" spans="1:34" x14ac:dyDescent="0.25">
      <c r="A346" s="9"/>
      <c r="B346" s="9"/>
      <c r="C346" s="9"/>
      <c r="D346" s="9"/>
      <c r="E346" s="9"/>
      <c r="F346" s="9"/>
      <c r="G346" s="15"/>
      <c r="H346" s="17"/>
      <c r="I346" s="9"/>
      <c r="J346" s="9"/>
      <c r="K346" s="9"/>
      <c r="L346" s="9"/>
      <c r="M346" s="9"/>
      <c r="N346" s="9"/>
      <c r="O346" s="9"/>
      <c r="P346" s="9"/>
      <c r="Q346" s="9"/>
      <c r="R346" s="9"/>
      <c r="S346" s="9"/>
      <c r="T346" s="17"/>
      <c r="U346" s="9"/>
      <c r="V346" s="9"/>
      <c r="W346" s="17"/>
      <c r="X346" s="9"/>
      <c r="Y346" s="9"/>
      <c r="Z346" s="9"/>
      <c r="AA346" s="9"/>
      <c r="AB346" s="9"/>
      <c r="AC346" s="9"/>
      <c r="AD346" s="9"/>
      <c r="AE346" s="9"/>
      <c r="AF346" s="9"/>
      <c r="AG346" s="9"/>
      <c r="AH346" s="9"/>
    </row>
    <row r="347" spans="1:34" x14ac:dyDescent="0.25">
      <c r="A347" s="9"/>
      <c r="B347" s="9"/>
      <c r="C347" s="9"/>
      <c r="D347" s="9"/>
      <c r="E347" s="9"/>
      <c r="F347" s="9"/>
      <c r="G347" s="15"/>
      <c r="H347" s="17"/>
      <c r="I347" s="9"/>
      <c r="J347" s="9"/>
      <c r="K347" s="9"/>
      <c r="L347" s="9"/>
      <c r="M347" s="9"/>
      <c r="N347" s="9"/>
      <c r="O347" s="9"/>
      <c r="P347" s="9"/>
      <c r="Q347" s="9"/>
      <c r="R347" s="9"/>
      <c r="S347" s="9"/>
      <c r="T347" s="17"/>
      <c r="U347" s="9"/>
      <c r="V347" s="9"/>
      <c r="W347" s="17"/>
      <c r="X347" s="9"/>
      <c r="Y347" s="9"/>
      <c r="Z347" s="9"/>
      <c r="AA347" s="9"/>
      <c r="AB347" s="9"/>
      <c r="AC347" s="9"/>
      <c r="AD347" s="9"/>
      <c r="AE347" s="9"/>
      <c r="AF347" s="9"/>
      <c r="AG347" s="9"/>
      <c r="AH347" s="9"/>
    </row>
    <row r="348" spans="1:34" x14ac:dyDescent="0.25">
      <c r="A348" s="9"/>
      <c r="B348" s="9"/>
      <c r="C348" s="9"/>
      <c r="D348" s="9"/>
      <c r="E348" s="9"/>
      <c r="F348" s="9"/>
      <c r="G348" s="15"/>
      <c r="H348" s="17"/>
      <c r="I348" s="9"/>
      <c r="J348" s="9"/>
      <c r="K348" s="9"/>
      <c r="L348" s="9"/>
      <c r="M348" s="9"/>
      <c r="N348" s="9"/>
      <c r="O348" s="9"/>
      <c r="P348" s="9"/>
      <c r="Q348" s="9"/>
      <c r="R348" s="9"/>
      <c r="S348" s="9"/>
      <c r="T348" s="17"/>
      <c r="U348" s="9"/>
      <c r="V348" s="9"/>
      <c r="W348" s="17"/>
      <c r="X348" s="9"/>
      <c r="Y348" s="9"/>
      <c r="Z348" s="9"/>
      <c r="AA348" s="9"/>
      <c r="AB348" s="9"/>
      <c r="AC348" s="9"/>
      <c r="AD348" s="9"/>
      <c r="AE348" s="9"/>
      <c r="AF348" s="9"/>
      <c r="AG348" s="9"/>
      <c r="AH348" s="9"/>
    </row>
    <row r="349" spans="1:34" x14ac:dyDescent="0.25">
      <c r="A349" s="9"/>
      <c r="B349" s="9"/>
      <c r="C349" s="9"/>
      <c r="D349" s="9"/>
      <c r="E349" s="9"/>
      <c r="F349" s="9"/>
      <c r="G349" s="15"/>
      <c r="H349" s="17"/>
      <c r="I349" s="9"/>
      <c r="J349" s="9"/>
      <c r="K349" s="9"/>
      <c r="L349" s="9"/>
      <c r="M349" s="9"/>
      <c r="N349" s="9"/>
      <c r="O349" s="9"/>
      <c r="P349" s="9"/>
      <c r="Q349" s="9"/>
      <c r="R349" s="9"/>
      <c r="S349" s="9"/>
      <c r="T349" s="17"/>
      <c r="U349" s="9"/>
      <c r="V349" s="9"/>
      <c r="W349" s="17"/>
      <c r="X349" s="9"/>
      <c r="Y349" s="9"/>
      <c r="Z349" s="9"/>
      <c r="AA349" s="9"/>
      <c r="AB349" s="9"/>
      <c r="AC349" s="9"/>
      <c r="AD349" s="9"/>
      <c r="AE349" s="9"/>
      <c r="AF349" s="9"/>
      <c r="AG349" s="9"/>
      <c r="AH349" s="9"/>
    </row>
    <row r="350" spans="1:34" x14ac:dyDescent="0.25">
      <c r="A350" s="9"/>
      <c r="B350" s="9"/>
      <c r="C350" s="9"/>
      <c r="D350" s="9"/>
      <c r="E350" s="9"/>
      <c r="F350" s="9"/>
      <c r="G350" s="15"/>
      <c r="H350" s="17"/>
      <c r="I350" s="9"/>
      <c r="J350" s="9"/>
      <c r="K350" s="9"/>
      <c r="L350" s="9"/>
      <c r="M350" s="9"/>
      <c r="N350" s="9"/>
      <c r="O350" s="9"/>
      <c r="P350" s="9"/>
      <c r="Q350" s="9"/>
      <c r="R350" s="9"/>
      <c r="S350" s="9"/>
      <c r="T350" s="17"/>
      <c r="U350" s="9"/>
      <c r="V350" s="9"/>
      <c r="W350" s="17"/>
      <c r="X350" s="9"/>
      <c r="Y350" s="9"/>
      <c r="Z350" s="9"/>
      <c r="AA350" s="9"/>
      <c r="AB350" s="9"/>
      <c r="AC350" s="9"/>
      <c r="AD350" s="9"/>
      <c r="AE350" s="9"/>
      <c r="AF350" s="9"/>
      <c r="AG350" s="9"/>
      <c r="AH350" s="9"/>
    </row>
    <row r="351" spans="1:34" x14ac:dyDescent="0.25">
      <c r="A351" s="9"/>
      <c r="B351" s="9"/>
      <c r="C351" s="9"/>
      <c r="D351" s="9"/>
      <c r="E351" s="9"/>
      <c r="F351" s="9"/>
      <c r="G351" s="15"/>
      <c r="H351" s="17"/>
      <c r="I351" s="9"/>
      <c r="J351" s="9"/>
      <c r="K351" s="9"/>
      <c r="L351" s="9"/>
      <c r="M351" s="9"/>
      <c r="N351" s="9"/>
      <c r="O351" s="9"/>
      <c r="P351" s="9"/>
      <c r="Q351" s="9"/>
      <c r="R351" s="9"/>
      <c r="S351" s="9"/>
      <c r="T351" s="17"/>
      <c r="U351" s="9"/>
      <c r="V351" s="9"/>
      <c r="W351" s="17"/>
      <c r="X351" s="9"/>
      <c r="Y351" s="9"/>
      <c r="Z351" s="9"/>
      <c r="AA351" s="9"/>
      <c r="AB351" s="9"/>
      <c r="AC351" s="9"/>
      <c r="AD351" s="9"/>
      <c r="AE351" s="9"/>
      <c r="AF351" s="9"/>
      <c r="AG351" s="9"/>
      <c r="AH351" s="9"/>
    </row>
    <row r="352" spans="1:34" x14ac:dyDescent="0.25">
      <c r="A352" s="9"/>
      <c r="B352" s="9"/>
      <c r="C352" s="9"/>
      <c r="D352" s="9"/>
      <c r="E352" s="9"/>
      <c r="F352" s="9"/>
      <c r="G352" s="15"/>
      <c r="H352" s="17"/>
      <c r="I352" s="9"/>
      <c r="J352" s="9"/>
      <c r="K352" s="9"/>
      <c r="L352" s="9"/>
      <c r="M352" s="9"/>
      <c r="N352" s="9"/>
      <c r="O352" s="9"/>
      <c r="P352" s="9"/>
      <c r="Q352" s="9"/>
      <c r="R352" s="9"/>
      <c r="S352" s="9"/>
      <c r="T352" s="17"/>
      <c r="U352" s="9"/>
      <c r="V352" s="9"/>
      <c r="W352" s="17"/>
      <c r="X352" s="9"/>
      <c r="Y352" s="9"/>
      <c r="Z352" s="9"/>
      <c r="AA352" s="9"/>
      <c r="AB352" s="9"/>
      <c r="AC352" s="9"/>
      <c r="AD352" s="9"/>
      <c r="AE352" s="9"/>
      <c r="AF352" s="9"/>
      <c r="AG352" s="9"/>
      <c r="AH352" s="9"/>
    </row>
    <row r="353" spans="1:34" x14ac:dyDescent="0.25">
      <c r="A353" s="9"/>
      <c r="B353" s="9"/>
      <c r="C353" s="9"/>
      <c r="D353" s="9"/>
      <c r="E353" s="9"/>
      <c r="F353" s="9"/>
      <c r="G353" s="15"/>
      <c r="H353" s="17"/>
      <c r="I353" s="9"/>
      <c r="J353" s="9"/>
      <c r="K353" s="9"/>
      <c r="L353" s="9"/>
      <c r="M353" s="9"/>
      <c r="N353" s="9"/>
      <c r="O353" s="9"/>
      <c r="P353" s="9"/>
      <c r="Q353" s="9"/>
      <c r="R353" s="9"/>
      <c r="S353" s="9"/>
      <c r="T353" s="17"/>
      <c r="U353" s="9"/>
      <c r="V353" s="9"/>
      <c r="W353" s="17"/>
      <c r="X353" s="9"/>
      <c r="Y353" s="9"/>
      <c r="Z353" s="9"/>
      <c r="AA353" s="9"/>
      <c r="AB353" s="9"/>
      <c r="AC353" s="9"/>
      <c r="AD353" s="9"/>
      <c r="AE353" s="9"/>
      <c r="AF353" s="9"/>
      <c r="AG353" s="9"/>
      <c r="AH353" s="9"/>
    </row>
    <row r="354" spans="1:34" x14ac:dyDescent="0.25">
      <c r="A354" s="9"/>
      <c r="B354" s="9"/>
      <c r="C354" s="9"/>
      <c r="D354" s="9"/>
      <c r="E354" s="9"/>
      <c r="F354" s="9"/>
      <c r="G354" s="15"/>
      <c r="H354" s="17"/>
      <c r="I354" s="9"/>
      <c r="J354" s="9"/>
      <c r="K354" s="9"/>
      <c r="L354" s="9"/>
      <c r="M354" s="9"/>
      <c r="N354" s="9"/>
      <c r="O354" s="9"/>
      <c r="P354" s="9"/>
      <c r="Q354" s="9"/>
      <c r="R354" s="9"/>
      <c r="S354" s="9"/>
      <c r="T354" s="17"/>
      <c r="U354" s="9"/>
      <c r="V354" s="9"/>
      <c r="W354" s="17"/>
      <c r="X354" s="9"/>
      <c r="Y354" s="9"/>
      <c r="Z354" s="9"/>
      <c r="AA354" s="9"/>
      <c r="AB354" s="9"/>
      <c r="AC354" s="9"/>
      <c r="AD354" s="9"/>
      <c r="AE354" s="9"/>
      <c r="AF354" s="9"/>
      <c r="AG354" s="9"/>
      <c r="AH354" s="9"/>
    </row>
    <row r="355" spans="1:34" x14ac:dyDescent="0.25">
      <c r="A355" s="9"/>
      <c r="B355" s="9"/>
      <c r="C355" s="9"/>
      <c r="D355" s="9"/>
      <c r="E355" s="9"/>
      <c r="F355" s="9"/>
      <c r="G355" s="15"/>
      <c r="H355" s="17"/>
      <c r="I355" s="9"/>
      <c r="J355" s="9"/>
      <c r="K355" s="9"/>
      <c r="L355" s="9"/>
      <c r="M355" s="9"/>
      <c r="N355" s="9"/>
      <c r="O355" s="9"/>
      <c r="P355" s="9"/>
      <c r="Q355" s="9"/>
      <c r="R355" s="9"/>
      <c r="S355" s="9"/>
      <c r="T355" s="17"/>
      <c r="U355" s="9"/>
      <c r="V355" s="9"/>
      <c r="W355" s="17"/>
      <c r="X355" s="9"/>
      <c r="Y355" s="9"/>
      <c r="Z355" s="9"/>
      <c r="AA355" s="9"/>
      <c r="AB355" s="9"/>
      <c r="AC355" s="9"/>
      <c r="AD355" s="9"/>
      <c r="AE355" s="9"/>
      <c r="AF355" s="9"/>
      <c r="AG355" s="9"/>
      <c r="AH355" s="9"/>
    </row>
    <row r="356" spans="1:34" x14ac:dyDescent="0.25">
      <c r="A356" s="9"/>
      <c r="B356" s="9"/>
      <c r="C356" s="9"/>
      <c r="D356" s="9"/>
      <c r="E356" s="9"/>
      <c r="F356" s="9"/>
      <c r="G356" s="15"/>
      <c r="H356" s="17"/>
      <c r="I356" s="9"/>
      <c r="J356" s="9"/>
      <c r="K356" s="9"/>
      <c r="L356" s="9"/>
      <c r="M356" s="9"/>
      <c r="N356" s="9"/>
      <c r="O356" s="9"/>
      <c r="P356" s="9"/>
      <c r="Q356" s="9"/>
      <c r="R356" s="9"/>
      <c r="S356" s="9"/>
      <c r="T356" s="17"/>
      <c r="U356" s="9"/>
      <c r="V356" s="9"/>
      <c r="W356" s="17"/>
      <c r="X356" s="9"/>
      <c r="Y356" s="9"/>
      <c r="Z356" s="9"/>
      <c r="AA356" s="9"/>
      <c r="AB356" s="9"/>
      <c r="AC356" s="9"/>
      <c r="AD356" s="9"/>
      <c r="AE356" s="9"/>
      <c r="AF356" s="9"/>
      <c r="AG356" s="9"/>
      <c r="AH356" s="9"/>
    </row>
    <row r="357" spans="1:34" x14ac:dyDescent="0.25">
      <c r="A357" s="9"/>
      <c r="B357" s="9"/>
      <c r="C357" s="9"/>
      <c r="D357" s="9"/>
      <c r="E357" s="9"/>
      <c r="F357" s="9"/>
      <c r="G357" s="15"/>
      <c r="H357" s="17"/>
      <c r="I357" s="9"/>
      <c r="J357" s="9"/>
      <c r="K357" s="9"/>
      <c r="L357" s="9"/>
      <c r="M357" s="9"/>
      <c r="N357" s="9"/>
      <c r="O357" s="9"/>
      <c r="P357" s="9"/>
      <c r="Q357" s="9"/>
      <c r="R357" s="9"/>
      <c r="S357" s="9"/>
      <c r="T357" s="17"/>
      <c r="U357" s="9"/>
      <c r="V357" s="9"/>
      <c r="W357" s="17"/>
      <c r="X357" s="9"/>
      <c r="Y357" s="9"/>
      <c r="Z357" s="9"/>
      <c r="AA357" s="9"/>
      <c r="AB357" s="9"/>
      <c r="AC357" s="9"/>
      <c r="AD357" s="9"/>
      <c r="AE357" s="9"/>
      <c r="AF357" s="9"/>
      <c r="AG357" s="9"/>
      <c r="AH357" s="9"/>
    </row>
    <row r="358" spans="1:34" x14ac:dyDescent="0.25">
      <c r="A358" s="9"/>
      <c r="B358" s="9"/>
      <c r="C358" s="9"/>
      <c r="D358" s="9"/>
      <c r="E358" s="9"/>
      <c r="F358" s="9"/>
      <c r="G358" s="15"/>
      <c r="H358" s="17"/>
      <c r="I358" s="9"/>
      <c r="J358" s="9"/>
      <c r="K358" s="9"/>
      <c r="L358" s="9"/>
      <c r="M358" s="9"/>
      <c r="N358" s="9"/>
      <c r="O358" s="9"/>
      <c r="P358" s="9"/>
      <c r="Q358" s="9"/>
      <c r="R358" s="9"/>
      <c r="S358" s="9"/>
      <c r="T358" s="17"/>
      <c r="U358" s="9"/>
      <c r="V358" s="9"/>
      <c r="W358" s="17"/>
      <c r="X358" s="9"/>
      <c r="Y358" s="9"/>
      <c r="Z358" s="9"/>
      <c r="AA358" s="9"/>
      <c r="AB358" s="9"/>
      <c r="AC358" s="9"/>
      <c r="AD358" s="9"/>
      <c r="AE358" s="9"/>
      <c r="AF358" s="9"/>
      <c r="AG358" s="9"/>
      <c r="AH358" s="9"/>
    </row>
    <row r="359" spans="1:34" x14ac:dyDescent="0.25">
      <c r="A359" s="9"/>
      <c r="B359" s="9"/>
      <c r="C359" s="9"/>
      <c r="D359" s="9"/>
      <c r="E359" s="9"/>
      <c r="F359" s="9"/>
      <c r="G359" s="15"/>
      <c r="H359" s="17"/>
      <c r="I359" s="9"/>
      <c r="J359" s="9"/>
      <c r="K359" s="9"/>
      <c r="L359" s="9"/>
      <c r="M359" s="9"/>
      <c r="N359" s="9"/>
      <c r="O359" s="9"/>
      <c r="P359" s="9"/>
      <c r="Q359" s="9"/>
      <c r="R359" s="9"/>
      <c r="S359" s="9"/>
      <c r="T359" s="17"/>
      <c r="U359" s="9"/>
      <c r="V359" s="9"/>
      <c r="W359" s="17"/>
      <c r="X359" s="9"/>
      <c r="Y359" s="9"/>
      <c r="Z359" s="9"/>
      <c r="AA359" s="9"/>
      <c r="AB359" s="9"/>
      <c r="AC359" s="9"/>
      <c r="AD359" s="9"/>
      <c r="AE359" s="9"/>
      <c r="AF359" s="9"/>
      <c r="AG359" s="9"/>
      <c r="AH359" s="9"/>
    </row>
    <row r="360" spans="1:34" x14ac:dyDescent="0.25">
      <c r="A360" s="9"/>
      <c r="B360" s="9"/>
      <c r="C360" s="9"/>
      <c r="D360" s="9"/>
      <c r="E360" s="9"/>
      <c r="F360" s="9"/>
      <c r="G360" s="15"/>
      <c r="H360" s="17"/>
      <c r="I360" s="9"/>
      <c r="J360" s="9"/>
      <c r="K360" s="9"/>
      <c r="L360" s="9"/>
      <c r="M360" s="9"/>
      <c r="N360" s="9"/>
      <c r="O360" s="9"/>
      <c r="P360" s="9"/>
      <c r="Q360" s="9"/>
      <c r="R360" s="9"/>
      <c r="S360" s="9"/>
      <c r="T360" s="17"/>
      <c r="U360" s="9"/>
      <c r="V360" s="9"/>
      <c r="W360" s="17"/>
      <c r="X360" s="9"/>
      <c r="Y360" s="9"/>
      <c r="Z360" s="9"/>
      <c r="AA360" s="9"/>
      <c r="AB360" s="9"/>
      <c r="AC360" s="9"/>
      <c r="AD360" s="9"/>
      <c r="AE360" s="9"/>
      <c r="AF360" s="9"/>
      <c r="AG360" s="9"/>
      <c r="AH360" s="9"/>
    </row>
    <row r="361" spans="1:34" x14ac:dyDescent="0.25">
      <c r="A361" s="9"/>
      <c r="B361" s="9"/>
      <c r="C361" s="9"/>
      <c r="D361" s="9"/>
      <c r="E361" s="9"/>
      <c r="F361" s="9"/>
      <c r="G361" s="15"/>
      <c r="H361" s="17"/>
      <c r="I361" s="9"/>
      <c r="J361" s="9"/>
      <c r="K361" s="9"/>
      <c r="L361" s="9"/>
      <c r="M361" s="9"/>
      <c r="N361" s="9"/>
      <c r="O361" s="9"/>
      <c r="P361" s="9"/>
      <c r="Q361" s="9"/>
      <c r="R361" s="9"/>
      <c r="S361" s="9"/>
      <c r="T361" s="17"/>
      <c r="U361" s="9"/>
      <c r="V361" s="9"/>
      <c r="W361" s="17"/>
      <c r="X361" s="9"/>
      <c r="Y361" s="9"/>
      <c r="Z361" s="9"/>
      <c r="AA361" s="9"/>
      <c r="AB361" s="9"/>
      <c r="AC361" s="9"/>
      <c r="AD361" s="9"/>
      <c r="AE361" s="9"/>
      <c r="AF361" s="9"/>
      <c r="AG361" s="9"/>
      <c r="AH361" s="9"/>
    </row>
    <row r="362" spans="1:34" x14ac:dyDescent="0.25">
      <c r="A362" s="9"/>
      <c r="B362" s="9"/>
      <c r="C362" s="9"/>
      <c r="D362" s="9"/>
      <c r="E362" s="9"/>
      <c r="F362" s="9"/>
      <c r="G362" s="15"/>
      <c r="H362" s="17"/>
      <c r="I362" s="9"/>
      <c r="J362" s="9"/>
      <c r="K362" s="9"/>
      <c r="L362" s="9"/>
      <c r="M362" s="9"/>
      <c r="N362" s="9"/>
      <c r="O362" s="9"/>
      <c r="P362" s="9"/>
      <c r="Q362" s="9"/>
      <c r="R362" s="9"/>
      <c r="S362" s="9"/>
      <c r="T362" s="17"/>
      <c r="U362" s="9"/>
      <c r="V362" s="9"/>
      <c r="W362" s="17"/>
      <c r="X362" s="9"/>
      <c r="Y362" s="9"/>
      <c r="Z362" s="9"/>
      <c r="AA362" s="9"/>
      <c r="AB362" s="9"/>
      <c r="AC362" s="9"/>
      <c r="AD362" s="9"/>
      <c r="AE362" s="9"/>
      <c r="AF362" s="9"/>
      <c r="AG362" s="9"/>
      <c r="AH362" s="9"/>
    </row>
    <row r="363" spans="1:34" x14ac:dyDescent="0.25">
      <c r="A363" s="9"/>
      <c r="B363" s="9"/>
      <c r="C363" s="9"/>
      <c r="D363" s="9"/>
      <c r="E363" s="9"/>
      <c r="F363" s="9"/>
      <c r="G363" s="15"/>
      <c r="H363" s="17"/>
      <c r="I363" s="9"/>
      <c r="J363" s="9"/>
      <c r="K363" s="9"/>
      <c r="L363" s="9"/>
      <c r="M363" s="9"/>
      <c r="N363" s="9"/>
      <c r="O363" s="9"/>
      <c r="P363" s="9"/>
      <c r="Q363" s="9"/>
      <c r="R363" s="9"/>
      <c r="S363" s="9"/>
      <c r="T363" s="17"/>
      <c r="U363" s="9"/>
      <c r="V363" s="9"/>
      <c r="W363" s="17"/>
      <c r="X363" s="9"/>
      <c r="Y363" s="9"/>
      <c r="Z363" s="9"/>
      <c r="AA363" s="9"/>
      <c r="AB363" s="9"/>
      <c r="AC363" s="9"/>
      <c r="AD363" s="9"/>
      <c r="AE363" s="9"/>
      <c r="AF363" s="9"/>
      <c r="AG363" s="9"/>
      <c r="AH363" s="9"/>
    </row>
    <row r="364" spans="1:34" x14ac:dyDescent="0.25">
      <c r="A364" s="9"/>
      <c r="B364" s="9"/>
      <c r="C364" s="9"/>
      <c r="D364" s="9"/>
      <c r="E364" s="9"/>
      <c r="F364" s="9"/>
      <c r="G364" s="15"/>
      <c r="H364" s="17"/>
      <c r="I364" s="9"/>
      <c r="J364" s="9"/>
      <c r="K364" s="9"/>
      <c r="L364" s="9"/>
      <c r="M364" s="9"/>
      <c r="N364" s="9"/>
      <c r="O364" s="9"/>
      <c r="P364" s="9"/>
      <c r="Q364" s="9"/>
      <c r="R364" s="9"/>
      <c r="S364" s="9"/>
      <c r="T364" s="17"/>
      <c r="U364" s="9"/>
      <c r="V364" s="9"/>
      <c r="W364" s="17"/>
      <c r="X364" s="9"/>
      <c r="Y364" s="9"/>
      <c r="Z364" s="9"/>
      <c r="AA364" s="9"/>
      <c r="AB364" s="9"/>
      <c r="AC364" s="9"/>
      <c r="AD364" s="9"/>
      <c r="AE364" s="9"/>
      <c r="AF364" s="9"/>
      <c r="AG364" s="9"/>
      <c r="AH364" s="9"/>
    </row>
    <row r="365" spans="1:34" x14ac:dyDescent="0.25">
      <c r="A365" s="9"/>
      <c r="B365" s="9"/>
      <c r="C365" s="9"/>
      <c r="D365" s="9"/>
      <c r="E365" s="9"/>
      <c r="F365" s="9"/>
      <c r="G365" s="15"/>
      <c r="H365" s="17"/>
      <c r="I365" s="9"/>
      <c r="J365" s="9"/>
      <c r="K365" s="9"/>
      <c r="L365" s="9"/>
      <c r="M365" s="9"/>
      <c r="N365" s="9"/>
      <c r="O365" s="9"/>
      <c r="P365" s="9"/>
      <c r="Q365" s="9"/>
      <c r="R365" s="9"/>
      <c r="S365" s="9"/>
      <c r="T365" s="17"/>
      <c r="U365" s="9"/>
      <c r="V365" s="9"/>
      <c r="W365" s="17"/>
      <c r="X365" s="9"/>
      <c r="Y365" s="9"/>
      <c r="Z365" s="9"/>
      <c r="AA365" s="9"/>
      <c r="AB365" s="9"/>
      <c r="AC365" s="9"/>
      <c r="AD365" s="9"/>
      <c r="AE365" s="9"/>
      <c r="AF365" s="9"/>
      <c r="AG365" s="9"/>
      <c r="AH365" s="9"/>
    </row>
    <row r="366" spans="1:34" x14ac:dyDescent="0.25">
      <c r="A366" s="9"/>
      <c r="B366" s="9"/>
      <c r="C366" s="9"/>
      <c r="D366" s="9"/>
      <c r="E366" s="9"/>
      <c r="F366" s="9"/>
      <c r="G366" s="15"/>
      <c r="H366" s="17"/>
      <c r="I366" s="9"/>
      <c r="J366" s="9"/>
      <c r="K366" s="9"/>
      <c r="L366" s="9"/>
      <c r="M366" s="9"/>
      <c r="N366" s="9"/>
      <c r="O366" s="9"/>
      <c r="P366" s="9"/>
      <c r="Q366" s="9"/>
      <c r="R366" s="9"/>
      <c r="S366" s="9"/>
      <c r="T366" s="17"/>
      <c r="U366" s="9"/>
      <c r="V366" s="9"/>
      <c r="W366" s="17"/>
      <c r="X366" s="9"/>
      <c r="Y366" s="9"/>
      <c r="Z366" s="9"/>
      <c r="AA366" s="9"/>
      <c r="AB366" s="9"/>
      <c r="AC366" s="9"/>
      <c r="AD366" s="9"/>
      <c r="AE366" s="9"/>
      <c r="AF366" s="9"/>
      <c r="AG366" s="9"/>
      <c r="AH366" s="9"/>
    </row>
    <row r="367" spans="1:34" x14ac:dyDescent="0.25">
      <c r="A367" s="9"/>
      <c r="B367" s="9"/>
      <c r="C367" s="9"/>
      <c r="D367" s="9"/>
      <c r="E367" s="9"/>
      <c r="F367" s="9"/>
      <c r="G367" s="15"/>
      <c r="H367" s="17"/>
      <c r="I367" s="9"/>
      <c r="J367" s="9"/>
      <c r="K367" s="9"/>
      <c r="L367" s="9"/>
      <c r="M367" s="9"/>
      <c r="N367" s="9"/>
      <c r="O367" s="9"/>
      <c r="P367" s="9"/>
      <c r="Q367" s="9"/>
      <c r="R367" s="9"/>
      <c r="S367" s="9"/>
      <c r="T367" s="17"/>
      <c r="U367" s="9"/>
      <c r="V367" s="9"/>
      <c r="W367" s="17"/>
      <c r="X367" s="9"/>
      <c r="Y367" s="9"/>
      <c r="Z367" s="9"/>
      <c r="AA367" s="9"/>
      <c r="AB367" s="9"/>
      <c r="AC367" s="9"/>
      <c r="AD367" s="9"/>
      <c r="AE367" s="9"/>
      <c r="AF367" s="9"/>
      <c r="AG367" s="9"/>
      <c r="AH367" s="9"/>
    </row>
    <row r="368" spans="1:34" x14ac:dyDescent="0.25">
      <c r="A368" s="9"/>
      <c r="B368" s="9"/>
      <c r="C368" s="9"/>
      <c r="D368" s="9"/>
      <c r="E368" s="9"/>
      <c r="F368" s="9"/>
      <c r="G368" s="15"/>
      <c r="H368" s="17"/>
      <c r="I368" s="9"/>
      <c r="J368" s="9"/>
      <c r="K368" s="9"/>
      <c r="L368" s="9"/>
      <c r="M368" s="9"/>
      <c r="N368" s="9"/>
      <c r="O368" s="9"/>
      <c r="P368" s="9"/>
      <c r="Q368" s="9"/>
      <c r="R368" s="9"/>
      <c r="S368" s="9"/>
      <c r="T368" s="17"/>
      <c r="U368" s="9"/>
      <c r="V368" s="9"/>
      <c r="W368" s="17"/>
      <c r="X368" s="9"/>
      <c r="Y368" s="9"/>
      <c r="Z368" s="9"/>
      <c r="AA368" s="9"/>
      <c r="AB368" s="9"/>
      <c r="AC368" s="9"/>
      <c r="AD368" s="9"/>
      <c r="AE368" s="9"/>
      <c r="AF368" s="9"/>
      <c r="AG368" s="9"/>
      <c r="AH368" s="9"/>
    </row>
    <row r="369" spans="1:34" x14ac:dyDescent="0.25">
      <c r="A369" s="9"/>
      <c r="B369" s="9"/>
      <c r="C369" s="9"/>
      <c r="D369" s="9"/>
      <c r="E369" s="9"/>
      <c r="F369" s="9"/>
      <c r="G369" s="15"/>
      <c r="H369" s="17"/>
      <c r="I369" s="9"/>
      <c r="J369" s="9"/>
      <c r="K369" s="9"/>
      <c r="L369" s="9"/>
      <c r="M369" s="9"/>
      <c r="N369" s="9"/>
      <c r="O369" s="9"/>
      <c r="P369" s="9"/>
      <c r="Q369" s="9"/>
      <c r="R369" s="9"/>
      <c r="S369" s="9"/>
      <c r="T369" s="17"/>
      <c r="U369" s="9"/>
      <c r="V369" s="9"/>
      <c r="W369" s="17"/>
      <c r="X369" s="9"/>
      <c r="Y369" s="9"/>
      <c r="Z369" s="9"/>
      <c r="AA369" s="9"/>
      <c r="AB369" s="9"/>
      <c r="AC369" s="9"/>
      <c r="AD369" s="9"/>
      <c r="AE369" s="9"/>
      <c r="AF369" s="9"/>
      <c r="AG369" s="9"/>
      <c r="AH369" s="9"/>
    </row>
    <row r="370" spans="1:34" x14ac:dyDescent="0.25">
      <c r="A370" s="9"/>
      <c r="B370" s="9"/>
      <c r="C370" s="9"/>
      <c r="D370" s="9"/>
      <c r="E370" s="9"/>
      <c r="F370" s="9"/>
      <c r="G370" s="15"/>
      <c r="H370" s="17"/>
      <c r="I370" s="9"/>
      <c r="J370" s="9"/>
      <c r="K370" s="9"/>
      <c r="L370" s="9"/>
      <c r="M370" s="9"/>
      <c r="N370" s="9"/>
      <c r="O370" s="9"/>
      <c r="P370" s="9"/>
      <c r="Q370" s="9"/>
      <c r="R370" s="9"/>
      <c r="S370" s="9"/>
      <c r="T370" s="17"/>
      <c r="U370" s="9"/>
      <c r="V370" s="9"/>
      <c r="W370" s="17"/>
      <c r="X370" s="9"/>
      <c r="Y370" s="9"/>
      <c r="Z370" s="9"/>
      <c r="AA370" s="9"/>
      <c r="AB370" s="9"/>
      <c r="AC370" s="9"/>
      <c r="AD370" s="9"/>
      <c r="AE370" s="9"/>
      <c r="AF370" s="9"/>
      <c r="AG370" s="9"/>
      <c r="AH370" s="9"/>
    </row>
    <row r="371" spans="1:34" x14ac:dyDescent="0.25">
      <c r="A371" s="9"/>
      <c r="B371" s="9"/>
      <c r="C371" s="9"/>
      <c r="D371" s="9"/>
      <c r="E371" s="9"/>
      <c r="F371" s="9"/>
      <c r="G371" s="15"/>
      <c r="H371" s="17"/>
      <c r="I371" s="9"/>
      <c r="J371" s="9"/>
      <c r="K371" s="9"/>
      <c r="L371" s="9"/>
      <c r="M371" s="9"/>
      <c r="N371" s="9"/>
      <c r="O371" s="9"/>
      <c r="P371" s="9"/>
      <c r="Q371" s="9"/>
      <c r="R371" s="9"/>
      <c r="S371" s="9"/>
      <c r="T371" s="17"/>
      <c r="U371" s="9"/>
      <c r="V371" s="9"/>
      <c r="W371" s="17"/>
      <c r="X371" s="9"/>
      <c r="Y371" s="9"/>
      <c r="Z371" s="9"/>
      <c r="AA371" s="9"/>
      <c r="AB371" s="9"/>
      <c r="AC371" s="9"/>
      <c r="AD371" s="9"/>
      <c r="AE371" s="9"/>
      <c r="AF371" s="9"/>
      <c r="AG371" s="9"/>
      <c r="AH371" s="9"/>
    </row>
    <row r="372" spans="1:34" x14ac:dyDescent="0.25">
      <c r="A372" s="9"/>
      <c r="B372" s="9"/>
      <c r="C372" s="9"/>
      <c r="D372" s="9"/>
      <c r="E372" s="9"/>
      <c r="F372" s="9"/>
      <c r="G372" s="15"/>
      <c r="H372" s="17"/>
      <c r="I372" s="9"/>
      <c r="J372" s="9"/>
      <c r="K372" s="9"/>
      <c r="L372" s="9"/>
      <c r="M372" s="9"/>
      <c r="N372" s="9"/>
      <c r="O372" s="9"/>
      <c r="P372" s="9"/>
      <c r="Q372" s="9"/>
      <c r="R372" s="9"/>
      <c r="S372" s="9"/>
      <c r="T372" s="17"/>
      <c r="U372" s="9"/>
      <c r="V372" s="9"/>
      <c r="W372" s="17"/>
      <c r="X372" s="9"/>
      <c r="Y372" s="9"/>
      <c r="Z372" s="9"/>
      <c r="AA372" s="9"/>
      <c r="AB372" s="9"/>
      <c r="AC372" s="9"/>
      <c r="AD372" s="9"/>
      <c r="AE372" s="9"/>
      <c r="AF372" s="9"/>
      <c r="AG372" s="9"/>
      <c r="AH372" s="9"/>
    </row>
    <row r="373" spans="1:34" x14ac:dyDescent="0.25">
      <c r="A373" s="9"/>
      <c r="B373" s="9"/>
      <c r="C373" s="9"/>
      <c r="D373" s="9"/>
      <c r="E373" s="9"/>
      <c r="F373" s="9"/>
      <c r="G373" s="15"/>
      <c r="H373" s="17"/>
      <c r="I373" s="9"/>
      <c r="J373" s="9"/>
      <c r="K373" s="9"/>
      <c r="L373" s="9"/>
      <c r="M373" s="9"/>
      <c r="N373" s="9"/>
      <c r="O373" s="9"/>
      <c r="P373" s="9"/>
      <c r="Q373" s="9"/>
      <c r="R373" s="9"/>
      <c r="S373" s="9"/>
      <c r="T373" s="17"/>
      <c r="U373" s="9"/>
      <c r="V373" s="9"/>
      <c r="W373" s="17"/>
      <c r="X373" s="9"/>
      <c r="Y373" s="9"/>
      <c r="Z373" s="9"/>
      <c r="AA373" s="9"/>
      <c r="AB373" s="9"/>
      <c r="AC373" s="9"/>
      <c r="AD373" s="9"/>
      <c r="AE373" s="9"/>
      <c r="AF373" s="9"/>
      <c r="AG373" s="9"/>
      <c r="AH373" s="9"/>
    </row>
    <row r="374" spans="1:34" x14ac:dyDescent="0.25">
      <c r="A374" s="9"/>
      <c r="B374" s="9"/>
      <c r="C374" s="9"/>
      <c r="D374" s="9"/>
      <c r="E374" s="9"/>
      <c r="F374" s="9"/>
      <c r="G374" s="15"/>
      <c r="H374" s="17"/>
      <c r="I374" s="9"/>
      <c r="J374" s="9"/>
      <c r="K374" s="9"/>
      <c r="L374" s="9"/>
      <c r="M374" s="9"/>
      <c r="N374" s="9"/>
      <c r="O374" s="9"/>
      <c r="P374" s="9"/>
      <c r="Q374" s="9"/>
      <c r="R374" s="9"/>
      <c r="S374" s="9"/>
      <c r="T374" s="17"/>
      <c r="U374" s="9"/>
      <c r="V374" s="9"/>
      <c r="W374" s="17"/>
      <c r="X374" s="9"/>
      <c r="Y374" s="9"/>
      <c r="Z374" s="9"/>
      <c r="AA374" s="9"/>
      <c r="AB374" s="9"/>
      <c r="AC374" s="9"/>
      <c r="AD374" s="9"/>
      <c r="AE374" s="9"/>
      <c r="AF374" s="9"/>
      <c r="AG374" s="9"/>
      <c r="AH374" s="9"/>
    </row>
    <row r="375" spans="1:34" x14ac:dyDescent="0.25">
      <c r="A375" s="9"/>
      <c r="B375" s="9"/>
      <c r="C375" s="9"/>
      <c r="D375" s="9"/>
      <c r="E375" s="9"/>
      <c r="F375" s="9"/>
      <c r="G375" s="15"/>
      <c r="H375" s="17"/>
      <c r="I375" s="9"/>
      <c r="J375" s="9"/>
      <c r="K375" s="9"/>
      <c r="L375" s="9"/>
      <c r="M375" s="9"/>
      <c r="N375" s="9"/>
      <c r="O375" s="9"/>
      <c r="P375" s="9"/>
      <c r="Q375" s="9"/>
      <c r="R375" s="9"/>
      <c r="S375" s="9"/>
      <c r="T375" s="17"/>
      <c r="U375" s="9"/>
      <c r="V375" s="9"/>
      <c r="W375" s="17"/>
      <c r="X375" s="9"/>
      <c r="Y375" s="9"/>
      <c r="Z375" s="9"/>
      <c r="AA375" s="9"/>
      <c r="AB375" s="9"/>
      <c r="AC375" s="9"/>
      <c r="AD375" s="9"/>
      <c r="AE375" s="9"/>
      <c r="AF375" s="9"/>
      <c r="AG375" s="9"/>
      <c r="AH375" s="9"/>
    </row>
    <row r="376" spans="1:34" x14ac:dyDescent="0.25">
      <c r="A376" s="9"/>
      <c r="B376" s="9"/>
      <c r="C376" s="9"/>
      <c r="D376" s="9"/>
      <c r="E376" s="9"/>
      <c r="F376" s="9"/>
      <c r="G376" s="15"/>
      <c r="H376" s="17"/>
      <c r="I376" s="9"/>
      <c r="J376" s="9"/>
      <c r="K376" s="9"/>
      <c r="L376" s="9"/>
      <c r="M376" s="9"/>
      <c r="N376" s="9"/>
      <c r="O376" s="9"/>
      <c r="P376" s="9"/>
      <c r="Q376" s="9"/>
      <c r="R376" s="9"/>
      <c r="S376" s="9"/>
      <c r="T376" s="17"/>
      <c r="U376" s="9"/>
      <c r="V376" s="9"/>
      <c r="W376" s="17"/>
      <c r="X376" s="9"/>
      <c r="Y376" s="9"/>
      <c r="Z376" s="9"/>
      <c r="AA376" s="9"/>
      <c r="AB376" s="9"/>
      <c r="AC376" s="9"/>
      <c r="AD376" s="9"/>
      <c r="AE376" s="9"/>
      <c r="AF376" s="9"/>
      <c r="AG376" s="9"/>
      <c r="AH376" s="9"/>
    </row>
    <row r="377" spans="1:34" x14ac:dyDescent="0.25">
      <c r="A377" s="9"/>
      <c r="B377" s="9"/>
      <c r="C377" s="9"/>
      <c r="D377" s="9"/>
      <c r="E377" s="9"/>
      <c r="F377" s="9"/>
      <c r="G377" s="15"/>
      <c r="H377" s="17"/>
      <c r="I377" s="9"/>
      <c r="J377" s="9"/>
      <c r="K377" s="9"/>
      <c r="L377" s="9"/>
      <c r="M377" s="9"/>
      <c r="N377" s="9"/>
      <c r="O377" s="9"/>
      <c r="P377" s="9"/>
      <c r="Q377" s="9"/>
      <c r="R377" s="9"/>
      <c r="S377" s="9"/>
      <c r="T377" s="17"/>
      <c r="U377" s="9"/>
      <c r="V377" s="9"/>
      <c r="W377" s="17"/>
      <c r="X377" s="9"/>
      <c r="Y377" s="9"/>
      <c r="Z377" s="9"/>
      <c r="AA377" s="9"/>
      <c r="AB377" s="9"/>
      <c r="AC377" s="9"/>
      <c r="AD377" s="9"/>
      <c r="AE377" s="9"/>
      <c r="AF377" s="9"/>
      <c r="AG377" s="9"/>
      <c r="AH377" s="9"/>
    </row>
    <row r="378" spans="1:34" x14ac:dyDescent="0.25">
      <c r="A378" s="9"/>
      <c r="B378" s="9"/>
      <c r="C378" s="9"/>
      <c r="D378" s="9"/>
      <c r="E378" s="9"/>
      <c r="F378" s="9"/>
      <c r="G378" s="15"/>
      <c r="H378" s="17"/>
      <c r="I378" s="9"/>
      <c r="J378" s="9"/>
      <c r="K378" s="9"/>
      <c r="L378" s="9"/>
      <c r="M378" s="9"/>
      <c r="N378" s="9"/>
      <c r="O378" s="9"/>
      <c r="P378" s="9"/>
      <c r="Q378" s="9"/>
      <c r="R378" s="9"/>
      <c r="S378" s="9"/>
      <c r="T378" s="17"/>
      <c r="U378" s="9"/>
      <c r="V378" s="9"/>
      <c r="W378" s="17"/>
      <c r="X378" s="9"/>
      <c r="Y378" s="9"/>
      <c r="Z378" s="9"/>
      <c r="AA378" s="9"/>
      <c r="AB378" s="9"/>
      <c r="AC378" s="9"/>
      <c r="AD378" s="9"/>
      <c r="AE378" s="9"/>
      <c r="AF378" s="9"/>
      <c r="AG378" s="9"/>
      <c r="AH378" s="9"/>
    </row>
    <row r="379" spans="1:34" x14ac:dyDescent="0.25">
      <c r="A379" s="9"/>
      <c r="B379" s="9"/>
      <c r="C379" s="9"/>
      <c r="D379" s="9"/>
      <c r="E379" s="9"/>
      <c r="F379" s="9"/>
      <c r="G379" s="15"/>
      <c r="H379" s="17"/>
      <c r="I379" s="9"/>
      <c r="J379" s="9"/>
      <c r="K379" s="9"/>
      <c r="L379" s="9"/>
      <c r="M379" s="9"/>
      <c r="N379" s="9"/>
      <c r="O379" s="9"/>
      <c r="P379" s="9"/>
      <c r="Q379" s="9"/>
      <c r="R379" s="9"/>
      <c r="S379" s="9"/>
      <c r="T379" s="17"/>
      <c r="U379" s="9"/>
      <c r="V379" s="9"/>
      <c r="W379" s="17"/>
      <c r="X379" s="9"/>
      <c r="Y379" s="9"/>
      <c r="Z379" s="9"/>
      <c r="AA379" s="9"/>
      <c r="AB379" s="9"/>
      <c r="AC379" s="9"/>
      <c r="AD379" s="9"/>
      <c r="AE379" s="9"/>
      <c r="AF379" s="9"/>
      <c r="AG379" s="9"/>
      <c r="AH379" s="9"/>
    </row>
    <row r="380" spans="1:34" x14ac:dyDescent="0.25">
      <c r="A380" s="9"/>
      <c r="B380" s="9"/>
      <c r="C380" s="9"/>
      <c r="D380" s="9"/>
      <c r="E380" s="9"/>
      <c r="F380" s="9"/>
      <c r="G380" s="15"/>
      <c r="H380" s="17"/>
      <c r="I380" s="9"/>
      <c r="J380" s="9"/>
      <c r="K380" s="9"/>
      <c r="L380" s="9"/>
      <c r="M380" s="9"/>
      <c r="N380" s="9"/>
      <c r="O380" s="9"/>
      <c r="P380" s="9"/>
      <c r="Q380" s="9"/>
      <c r="R380" s="9"/>
      <c r="S380" s="9"/>
      <c r="T380" s="17"/>
      <c r="U380" s="9"/>
      <c r="V380" s="9"/>
      <c r="W380" s="17"/>
      <c r="X380" s="9"/>
      <c r="Y380" s="9"/>
      <c r="Z380" s="9"/>
      <c r="AA380" s="9"/>
      <c r="AB380" s="9"/>
      <c r="AC380" s="9"/>
      <c r="AD380" s="9"/>
      <c r="AE380" s="9"/>
      <c r="AF380" s="9"/>
      <c r="AG380" s="9"/>
      <c r="AH380" s="9"/>
    </row>
    <row r="381" spans="1:34" x14ac:dyDescent="0.25">
      <c r="A381" s="9"/>
      <c r="B381" s="9"/>
      <c r="C381" s="9"/>
      <c r="D381" s="9"/>
      <c r="E381" s="9"/>
      <c r="F381" s="9"/>
      <c r="G381" s="15"/>
      <c r="H381" s="17"/>
      <c r="I381" s="9"/>
      <c r="J381" s="9"/>
      <c r="K381" s="9"/>
      <c r="L381" s="9"/>
      <c r="M381" s="9"/>
      <c r="N381" s="9"/>
      <c r="O381" s="9"/>
      <c r="P381" s="9"/>
      <c r="Q381" s="9"/>
      <c r="R381" s="9"/>
      <c r="S381" s="9"/>
      <c r="T381" s="17"/>
      <c r="U381" s="9"/>
      <c r="V381" s="9"/>
      <c r="W381" s="17"/>
      <c r="X381" s="9"/>
      <c r="Y381" s="9"/>
      <c r="Z381" s="9"/>
      <c r="AA381" s="9"/>
      <c r="AB381" s="9"/>
      <c r="AC381" s="9"/>
      <c r="AD381" s="9"/>
      <c r="AE381" s="9"/>
      <c r="AF381" s="9"/>
      <c r="AG381" s="9"/>
      <c r="AH381" s="9"/>
    </row>
    <row r="382" spans="1:34" x14ac:dyDescent="0.25">
      <c r="A382" s="9"/>
      <c r="B382" s="9"/>
      <c r="C382" s="9"/>
      <c r="D382" s="9"/>
      <c r="E382" s="9"/>
      <c r="F382" s="9"/>
      <c r="G382" s="15"/>
      <c r="H382" s="17"/>
      <c r="I382" s="9"/>
      <c r="J382" s="9"/>
      <c r="K382" s="9"/>
      <c r="L382" s="9"/>
      <c r="M382" s="9"/>
      <c r="N382" s="9"/>
      <c r="O382" s="9"/>
      <c r="P382" s="9"/>
      <c r="Q382" s="9"/>
      <c r="R382" s="9"/>
      <c r="S382" s="9"/>
      <c r="T382" s="17"/>
      <c r="U382" s="9"/>
      <c r="V382" s="9"/>
      <c r="W382" s="17"/>
      <c r="X382" s="9"/>
      <c r="Y382" s="9"/>
      <c r="Z382" s="9"/>
      <c r="AA382" s="9"/>
      <c r="AB382" s="9"/>
      <c r="AC382" s="9"/>
      <c r="AD382" s="9"/>
      <c r="AE382" s="9"/>
      <c r="AF382" s="9"/>
      <c r="AG382" s="9"/>
      <c r="AH382" s="9"/>
    </row>
    <row r="383" spans="1:34" x14ac:dyDescent="0.25">
      <c r="A383" s="9"/>
      <c r="B383" s="9"/>
      <c r="C383" s="9"/>
      <c r="D383" s="9"/>
      <c r="E383" s="9"/>
      <c r="F383" s="9"/>
      <c r="G383" s="15"/>
      <c r="H383" s="17"/>
      <c r="I383" s="9"/>
      <c r="J383" s="9"/>
      <c r="K383" s="9"/>
      <c r="L383" s="9"/>
      <c r="M383" s="9"/>
      <c r="N383" s="9"/>
      <c r="O383" s="9"/>
      <c r="P383" s="9"/>
      <c r="Q383" s="9"/>
      <c r="R383" s="9"/>
      <c r="S383" s="9"/>
      <c r="T383" s="17"/>
      <c r="U383" s="9"/>
      <c r="V383" s="9"/>
      <c r="W383" s="17"/>
      <c r="X383" s="9"/>
      <c r="Y383" s="9"/>
      <c r="Z383" s="9"/>
      <c r="AA383" s="9"/>
      <c r="AB383" s="9"/>
      <c r="AC383" s="9"/>
      <c r="AD383" s="9"/>
      <c r="AE383" s="9"/>
      <c r="AF383" s="9"/>
      <c r="AG383" s="9"/>
      <c r="AH383" s="9"/>
    </row>
    <row r="384" spans="1:34" x14ac:dyDescent="0.25">
      <c r="A384" s="9"/>
      <c r="B384" s="9"/>
      <c r="C384" s="9"/>
      <c r="D384" s="9"/>
      <c r="E384" s="9"/>
      <c r="F384" s="9"/>
      <c r="G384" s="15"/>
      <c r="H384" s="17"/>
      <c r="I384" s="9"/>
      <c r="J384" s="9"/>
      <c r="K384" s="9"/>
      <c r="L384" s="9"/>
      <c r="M384" s="9"/>
      <c r="N384" s="9"/>
      <c r="O384" s="9"/>
      <c r="P384" s="9"/>
      <c r="Q384" s="9"/>
      <c r="R384" s="9"/>
      <c r="S384" s="9"/>
      <c r="T384" s="17"/>
      <c r="U384" s="9"/>
      <c r="V384" s="9"/>
      <c r="W384" s="17"/>
      <c r="X384" s="9"/>
      <c r="Y384" s="9"/>
      <c r="Z384" s="9"/>
      <c r="AA384" s="9"/>
      <c r="AB384" s="9"/>
      <c r="AC384" s="9"/>
      <c r="AD384" s="9"/>
      <c r="AE384" s="9"/>
      <c r="AF384" s="9"/>
      <c r="AG384" s="9"/>
      <c r="AH384" s="9"/>
    </row>
    <row r="385" spans="1:34" x14ac:dyDescent="0.25">
      <c r="A385" s="9"/>
      <c r="B385" s="9"/>
      <c r="C385" s="9"/>
      <c r="D385" s="9"/>
      <c r="E385" s="9"/>
      <c r="F385" s="9"/>
      <c r="G385" s="15"/>
      <c r="H385" s="17"/>
      <c r="I385" s="9"/>
      <c r="J385" s="9"/>
      <c r="K385" s="9"/>
      <c r="L385" s="9"/>
      <c r="M385" s="9"/>
      <c r="N385" s="9"/>
      <c r="O385" s="9"/>
      <c r="P385" s="9"/>
      <c r="Q385" s="9"/>
      <c r="R385" s="9"/>
      <c r="S385" s="9"/>
      <c r="T385" s="17"/>
      <c r="U385" s="9"/>
      <c r="V385" s="9"/>
      <c r="W385" s="17"/>
      <c r="X385" s="9"/>
      <c r="Y385" s="9"/>
      <c r="Z385" s="9"/>
      <c r="AA385" s="9"/>
      <c r="AB385" s="9"/>
      <c r="AC385" s="9"/>
      <c r="AD385" s="9"/>
      <c r="AE385" s="9"/>
      <c r="AF385" s="9"/>
      <c r="AG385" s="9"/>
      <c r="AH385" s="9"/>
    </row>
    <row r="386" spans="1:34" x14ac:dyDescent="0.25">
      <c r="A386" s="9"/>
      <c r="B386" s="9"/>
      <c r="C386" s="9"/>
      <c r="D386" s="9"/>
      <c r="E386" s="9"/>
      <c r="F386" s="9"/>
      <c r="G386" s="15"/>
      <c r="H386" s="17"/>
      <c r="I386" s="9"/>
      <c r="J386" s="9"/>
      <c r="K386" s="9"/>
      <c r="L386" s="9"/>
      <c r="M386" s="9"/>
      <c r="N386" s="9"/>
      <c r="O386" s="9"/>
      <c r="P386" s="9"/>
      <c r="Q386" s="9"/>
      <c r="R386" s="9"/>
      <c r="S386" s="9"/>
      <c r="T386" s="17"/>
      <c r="U386" s="9"/>
      <c r="V386" s="9"/>
      <c r="W386" s="17"/>
      <c r="X386" s="9"/>
      <c r="Y386" s="9"/>
      <c r="Z386" s="9"/>
      <c r="AA386" s="9"/>
      <c r="AB386" s="9"/>
      <c r="AC386" s="9"/>
      <c r="AD386" s="9"/>
      <c r="AE386" s="9"/>
      <c r="AF386" s="9"/>
      <c r="AG386" s="9"/>
      <c r="AH386" s="9"/>
    </row>
    <row r="387" spans="1:34" x14ac:dyDescent="0.25">
      <c r="A387" s="9"/>
      <c r="B387" s="9"/>
      <c r="C387" s="9"/>
      <c r="D387" s="9"/>
      <c r="E387" s="9"/>
      <c r="F387" s="9"/>
      <c r="G387" s="15"/>
      <c r="H387" s="17"/>
      <c r="I387" s="9"/>
      <c r="J387" s="9"/>
      <c r="K387" s="9"/>
      <c r="L387" s="9"/>
      <c r="M387" s="9"/>
      <c r="N387" s="9"/>
      <c r="O387" s="9"/>
      <c r="P387" s="9"/>
      <c r="Q387" s="9"/>
      <c r="R387" s="9"/>
      <c r="S387" s="9"/>
      <c r="T387" s="17"/>
      <c r="U387" s="9"/>
      <c r="V387" s="9"/>
      <c r="W387" s="17"/>
      <c r="X387" s="9"/>
      <c r="Y387" s="9"/>
      <c r="Z387" s="9"/>
      <c r="AA387" s="9"/>
      <c r="AB387" s="9"/>
      <c r="AC387" s="9"/>
      <c r="AD387" s="9"/>
      <c r="AE387" s="9"/>
      <c r="AF387" s="9"/>
      <c r="AG387" s="9"/>
      <c r="AH387" s="9"/>
    </row>
    <row r="388" spans="1:34" x14ac:dyDescent="0.25">
      <c r="A388" s="9"/>
      <c r="B388" s="9"/>
      <c r="C388" s="9"/>
      <c r="D388" s="9"/>
      <c r="E388" s="9"/>
      <c r="F388" s="9"/>
      <c r="G388" s="15"/>
      <c r="H388" s="17"/>
      <c r="I388" s="9"/>
      <c r="J388" s="9"/>
      <c r="K388" s="9"/>
      <c r="L388" s="9"/>
      <c r="M388" s="9"/>
      <c r="N388" s="9"/>
      <c r="O388" s="9"/>
      <c r="P388" s="9"/>
      <c r="Q388" s="9"/>
      <c r="R388" s="9"/>
      <c r="S388" s="9"/>
      <c r="T388" s="17"/>
      <c r="U388" s="9"/>
      <c r="V388" s="9"/>
      <c r="W388" s="17"/>
      <c r="X388" s="9"/>
      <c r="Y388" s="9"/>
      <c r="Z388" s="9"/>
      <c r="AA388" s="9"/>
      <c r="AB388" s="9"/>
      <c r="AC388" s="9"/>
      <c r="AD388" s="9"/>
      <c r="AE388" s="9"/>
      <c r="AF388" s="9"/>
      <c r="AG388" s="9"/>
      <c r="AH388" s="9"/>
    </row>
    <row r="389" spans="1:34" x14ac:dyDescent="0.25">
      <c r="A389" s="9"/>
      <c r="B389" s="9"/>
      <c r="C389" s="9"/>
      <c r="D389" s="9"/>
      <c r="E389" s="9"/>
      <c r="F389" s="9"/>
      <c r="G389" s="15"/>
      <c r="H389" s="17"/>
      <c r="I389" s="9"/>
      <c r="J389" s="9"/>
      <c r="K389" s="9"/>
      <c r="L389" s="9"/>
      <c r="M389" s="9"/>
      <c r="N389" s="9"/>
      <c r="O389" s="9"/>
      <c r="P389" s="9"/>
      <c r="Q389" s="9"/>
      <c r="R389" s="9"/>
      <c r="S389" s="9"/>
      <c r="T389" s="17"/>
      <c r="U389" s="9"/>
      <c r="V389" s="9"/>
      <c r="W389" s="17"/>
      <c r="X389" s="9"/>
      <c r="Y389" s="9"/>
      <c r="Z389" s="9"/>
      <c r="AA389" s="9"/>
      <c r="AB389" s="9"/>
      <c r="AC389" s="9"/>
      <c r="AD389" s="9"/>
      <c r="AE389" s="9"/>
      <c r="AF389" s="9"/>
      <c r="AG389" s="9"/>
      <c r="AH389" s="9"/>
    </row>
    <row r="390" spans="1:34" x14ac:dyDescent="0.25">
      <c r="A390" s="9"/>
      <c r="B390" s="9"/>
      <c r="C390" s="9"/>
      <c r="D390" s="9"/>
      <c r="E390" s="9"/>
      <c r="F390" s="9"/>
      <c r="G390" s="15"/>
      <c r="H390" s="17"/>
      <c r="I390" s="9"/>
      <c r="J390" s="9"/>
      <c r="K390" s="9"/>
      <c r="L390" s="9"/>
      <c r="M390" s="9"/>
      <c r="N390" s="9"/>
      <c r="O390" s="9"/>
      <c r="P390" s="9"/>
      <c r="Q390" s="9"/>
      <c r="R390" s="9"/>
      <c r="S390" s="9"/>
      <c r="T390" s="17"/>
      <c r="U390" s="9"/>
      <c r="V390" s="9"/>
      <c r="W390" s="17"/>
      <c r="X390" s="9"/>
      <c r="Y390" s="9"/>
      <c r="Z390" s="9"/>
      <c r="AA390" s="9"/>
      <c r="AB390" s="9"/>
      <c r="AC390" s="9"/>
      <c r="AD390" s="9"/>
      <c r="AE390" s="9"/>
      <c r="AF390" s="9"/>
      <c r="AG390" s="9"/>
      <c r="AH390" s="9"/>
    </row>
    <row r="391" spans="1:34" x14ac:dyDescent="0.25">
      <c r="A391" s="9"/>
      <c r="B391" s="9"/>
      <c r="C391" s="9"/>
      <c r="D391" s="9"/>
      <c r="E391" s="9"/>
      <c r="F391" s="9"/>
      <c r="G391" s="15"/>
      <c r="H391" s="17"/>
      <c r="I391" s="9"/>
      <c r="J391" s="9"/>
      <c r="K391" s="9"/>
      <c r="L391" s="9"/>
      <c r="M391" s="9"/>
      <c r="N391" s="9"/>
      <c r="O391" s="9"/>
      <c r="P391" s="9"/>
      <c r="Q391" s="9"/>
      <c r="R391" s="9"/>
      <c r="S391" s="9"/>
      <c r="T391" s="17"/>
      <c r="U391" s="9"/>
      <c r="V391" s="9"/>
      <c r="W391" s="17"/>
      <c r="X391" s="9"/>
      <c r="Y391" s="9"/>
      <c r="Z391" s="9"/>
      <c r="AA391" s="9"/>
      <c r="AB391" s="9"/>
      <c r="AC391" s="9"/>
      <c r="AD391" s="9"/>
      <c r="AE391" s="9"/>
      <c r="AF391" s="9"/>
      <c r="AG391" s="9"/>
      <c r="AH391" s="9"/>
    </row>
    <row r="392" spans="1:34" x14ac:dyDescent="0.25">
      <c r="A392" s="9"/>
      <c r="B392" s="9"/>
      <c r="C392" s="9"/>
      <c r="D392" s="9"/>
      <c r="E392" s="9"/>
      <c r="F392" s="9"/>
      <c r="G392" s="15"/>
      <c r="H392" s="17"/>
      <c r="I392" s="9"/>
      <c r="J392" s="9"/>
      <c r="K392" s="9"/>
      <c r="L392" s="9"/>
      <c r="M392" s="9"/>
      <c r="N392" s="9"/>
      <c r="O392" s="9"/>
      <c r="P392" s="9"/>
      <c r="Q392" s="9"/>
      <c r="R392" s="9"/>
      <c r="S392" s="9"/>
      <c r="T392" s="17"/>
      <c r="U392" s="9"/>
      <c r="V392" s="9"/>
      <c r="W392" s="17"/>
      <c r="X392" s="9"/>
      <c r="Y392" s="9"/>
      <c r="Z392" s="9"/>
      <c r="AA392" s="9"/>
      <c r="AB392" s="9"/>
      <c r="AC392" s="9"/>
      <c r="AD392" s="9"/>
      <c r="AE392" s="9"/>
      <c r="AF392" s="9"/>
      <c r="AG392" s="9"/>
      <c r="AH392" s="9"/>
    </row>
    <row r="393" spans="1:34" x14ac:dyDescent="0.25">
      <c r="A393" s="9"/>
      <c r="B393" s="9"/>
      <c r="C393" s="9"/>
      <c r="D393" s="9"/>
      <c r="E393" s="9"/>
      <c r="F393" s="9"/>
      <c r="G393" s="15"/>
      <c r="H393" s="17"/>
      <c r="I393" s="9"/>
      <c r="J393" s="9"/>
      <c r="K393" s="9"/>
      <c r="L393" s="9"/>
      <c r="M393" s="9"/>
      <c r="N393" s="9"/>
      <c r="O393" s="9"/>
      <c r="P393" s="9"/>
      <c r="Q393" s="9"/>
      <c r="R393" s="9"/>
      <c r="S393" s="9"/>
      <c r="T393" s="17"/>
      <c r="U393" s="9"/>
      <c r="V393" s="9"/>
      <c r="W393" s="17"/>
      <c r="X393" s="9"/>
      <c r="Y393" s="9"/>
      <c r="Z393" s="9"/>
      <c r="AA393" s="9"/>
      <c r="AB393" s="9"/>
      <c r="AC393" s="9"/>
      <c r="AD393" s="9"/>
      <c r="AE393" s="9"/>
      <c r="AF393" s="9"/>
      <c r="AG393" s="9"/>
      <c r="AH393" s="9"/>
    </row>
    <row r="394" spans="1:34" x14ac:dyDescent="0.25">
      <c r="A394" s="9"/>
      <c r="B394" s="9"/>
      <c r="C394" s="9"/>
      <c r="D394" s="9"/>
      <c r="E394" s="9"/>
      <c r="F394" s="9"/>
      <c r="G394" s="15"/>
      <c r="H394" s="17"/>
      <c r="I394" s="9"/>
      <c r="J394" s="9"/>
      <c r="K394" s="9"/>
      <c r="L394" s="9"/>
      <c r="M394" s="9"/>
      <c r="N394" s="9"/>
      <c r="O394" s="9"/>
      <c r="P394" s="9"/>
      <c r="Q394" s="9"/>
      <c r="R394" s="9"/>
      <c r="S394" s="9"/>
      <c r="T394" s="17"/>
      <c r="U394" s="9"/>
      <c r="V394" s="9"/>
      <c r="W394" s="17"/>
      <c r="X394" s="9"/>
      <c r="Y394" s="9"/>
      <c r="Z394" s="9"/>
      <c r="AA394" s="9"/>
      <c r="AB394" s="9"/>
      <c r="AC394" s="9"/>
      <c r="AD394" s="9"/>
      <c r="AE394" s="9"/>
      <c r="AF394" s="9"/>
      <c r="AG394" s="9"/>
      <c r="AH394" s="9"/>
    </row>
    <row r="395" spans="1:34" x14ac:dyDescent="0.25">
      <c r="A395" s="9"/>
      <c r="B395" s="9"/>
      <c r="C395" s="9"/>
      <c r="D395" s="9"/>
      <c r="E395" s="9"/>
      <c r="F395" s="9"/>
      <c r="G395" s="15"/>
      <c r="H395" s="17"/>
      <c r="I395" s="9"/>
      <c r="J395" s="9"/>
      <c r="K395" s="9"/>
      <c r="L395" s="9"/>
      <c r="M395" s="9"/>
      <c r="N395" s="9"/>
      <c r="O395" s="9"/>
      <c r="P395" s="9"/>
      <c r="Q395" s="9"/>
      <c r="R395" s="9"/>
      <c r="S395" s="9"/>
      <c r="T395" s="17"/>
      <c r="U395" s="9"/>
      <c r="V395" s="9"/>
      <c r="W395" s="17"/>
      <c r="X395" s="9"/>
      <c r="Y395" s="9"/>
      <c r="Z395" s="9"/>
      <c r="AA395" s="9"/>
      <c r="AB395" s="9"/>
      <c r="AC395" s="9"/>
      <c r="AD395" s="9"/>
      <c r="AE395" s="9"/>
      <c r="AF395" s="9"/>
      <c r="AG395" s="9"/>
      <c r="AH395" s="9"/>
    </row>
    <row r="396" spans="1:34" x14ac:dyDescent="0.25">
      <c r="A396" s="9"/>
      <c r="B396" s="9"/>
      <c r="C396" s="9"/>
      <c r="D396" s="9"/>
      <c r="E396" s="9"/>
      <c r="F396" s="9"/>
      <c r="G396" s="15"/>
      <c r="H396" s="17"/>
      <c r="I396" s="9"/>
      <c r="J396" s="9"/>
      <c r="K396" s="9"/>
      <c r="L396" s="9"/>
      <c r="M396" s="9"/>
      <c r="N396" s="9"/>
      <c r="O396" s="9"/>
      <c r="P396" s="9"/>
      <c r="Q396" s="9"/>
      <c r="R396" s="9"/>
      <c r="S396" s="9"/>
      <c r="T396" s="17"/>
      <c r="U396" s="9"/>
      <c r="V396" s="9"/>
      <c r="W396" s="17"/>
      <c r="X396" s="9"/>
      <c r="Y396" s="9"/>
      <c r="Z396" s="9"/>
      <c r="AA396" s="9"/>
      <c r="AB396" s="9"/>
      <c r="AC396" s="9"/>
      <c r="AD396" s="9"/>
      <c r="AE396" s="9"/>
      <c r="AF396" s="9"/>
      <c r="AG396" s="9"/>
      <c r="AH396" s="9"/>
    </row>
    <row r="397" spans="1:34" x14ac:dyDescent="0.25">
      <c r="A397" s="9"/>
      <c r="B397" s="9"/>
      <c r="C397" s="9"/>
      <c r="D397" s="9"/>
      <c r="E397" s="9"/>
      <c r="F397" s="9"/>
      <c r="G397" s="15"/>
      <c r="H397" s="17"/>
      <c r="I397" s="9"/>
      <c r="J397" s="9"/>
      <c r="K397" s="9"/>
      <c r="L397" s="9"/>
      <c r="M397" s="9"/>
      <c r="N397" s="9"/>
      <c r="O397" s="9"/>
      <c r="P397" s="9"/>
      <c r="Q397" s="9"/>
      <c r="R397" s="9"/>
      <c r="S397" s="9"/>
      <c r="T397" s="17"/>
      <c r="U397" s="9"/>
      <c r="V397" s="9"/>
      <c r="W397" s="17"/>
      <c r="X397" s="9"/>
      <c r="Y397" s="9"/>
      <c r="Z397" s="9"/>
      <c r="AA397" s="9"/>
      <c r="AB397" s="9"/>
      <c r="AC397" s="9"/>
      <c r="AD397" s="9"/>
      <c r="AE397" s="9"/>
      <c r="AF397" s="9"/>
      <c r="AG397" s="9"/>
      <c r="AH397" s="9"/>
    </row>
    <row r="398" spans="1:34" x14ac:dyDescent="0.25">
      <c r="A398" s="9"/>
      <c r="B398" s="9"/>
      <c r="C398" s="9"/>
      <c r="D398" s="9"/>
      <c r="E398" s="9"/>
      <c r="F398" s="9"/>
      <c r="G398" s="15"/>
      <c r="H398" s="17"/>
      <c r="I398" s="9"/>
      <c r="J398" s="9"/>
      <c r="K398" s="9"/>
      <c r="L398" s="9"/>
      <c r="M398" s="9"/>
      <c r="N398" s="9"/>
      <c r="O398" s="9"/>
      <c r="P398" s="9"/>
      <c r="Q398" s="9"/>
      <c r="R398" s="9"/>
      <c r="S398" s="9"/>
      <c r="T398" s="17"/>
      <c r="U398" s="9"/>
      <c r="V398" s="9"/>
      <c r="W398" s="17"/>
      <c r="X398" s="9"/>
      <c r="Y398" s="9"/>
      <c r="Z398" s="9"/>
      <c r="AA398" s="9"/>
      <c r="AB398" s="9"/>
      <c r="AC398" s="9"/>
      <c r="AD398" s="9"/>
      <c r="AE398" s="9"/>
      <c r="AF398" s="9"/>
      <c r="AG398" s="9"/>
      <c r="AH398" s="9"/>
    </row>
    <row r="399" spans="1:34" x14ac:dyDescent="0.25">
      <c r="A399" s="9"/>
      <c r="B399" s="9"/>
      <c r="C399" s="9"/>
      <c r="D399" s="9"/>
      <c r="E399" s="9"/>
      <c r="F399" s="9"/>
      <c r="G399" s="15"/>
      <c r="H399" s="17"/>
      <c r="I399" s="9"/>
      <c r="J399" s="9"/>
      <c r="K399" s="9"/>
      <c r="L399" s="9"/>
      <c r="M399" s="9"/>
      <c r="N399" s="9"/>
      <c r="O399" s="9"/>
      <c r="P399" s="9"/>
      <c r="Q399" s="9"/>
      <c r="R399" s="9"/>
      <c r="S399" s="9"/>
      <c r="T399" s="17"/>
      <c r="U399" s="9"/>
      <c r="V399" s="9"/>
      <c r="W399" s="17"/>
      <c r="X399" s="9"/>
      <c r="Y399" s="9"/>
      <c r="Z399" s="9"/>
      <c r="AA399" s="9"/>
      <c r="AB399" s="9"/>
      <c r="AC399" s="9"/>
      <c r="AD399" s="9"/>
      <c r="AE399" s="9"/>
      <c r="AF399" s="9"/>
      <c r="AG399" s="9"/>
      <c r="AH399" s="9"/>
    </row>
    <row r="400" spans="1:34" x14ac:dyDescent="0.25">
      <c r="A400" s="9"/>
      <c r="B400" s="9"/>
      <c r="C400" s="9"/>
      <c r="D400" s="9"/>
      <c r="E400" s="9"/>
      <c r="F400" s="9"/>
      <c r="G400" s="15"/>
      <c r="H400" s="17"/>
      <c r="I400" s="9"/>
      <c r="J400" s="9"/>
      <c r="K400" s="9"/>
      <c r="L400" s="9"/>
      <c r="M400" s="9"/>
      <c r="N400" s="9"/>
      <c r="O400" s="9"/>
      <c r="P400" s="9"/>
      <c r="Q400" s="9"/>
      <c r="R400" s="9"/>
      <c r="S400" s="9"/>
      <c r="T400" s="17"/>
      <c r="U400" s="9"/>
      <c r="V400" s="9"/>
      <c r="W400" s="17"/>
      <c r="X400" s="9"/>
      <c r="Y400" s="9"/>
      <c r="Z400" s="9"/>
      <c r="AA400" s="9"/>
      <c r="AB400" s="9"/>
      <c r="AC400" s="9"/>
      <c r="AD400" s="9"/>
      <c r="AE400" s="9"/>
      <c r="AF400" s="9"/>
      <c r="AG400" s="9"/>
      <c r="AH400" s="9"/>
    </row>
    <row r="401" spans="1:34" x14ac:dyDescent="0.25">
      <c r="A401" s="9"/>
      <c r="B401" s="9"/>
      <c r="C401" s="9"/>
      <c r="D401" s="9"/>
      <c r="E401" s="9"/>
      <c r="F401" s="9"/>
      <c r="G401" s="15"/>
      <c r="H401" s="17"/>
      <c r="I401" s="9"/>
      <c r="J401" s="9"/>
      <c r="K401" s="9"/>
      <c r="L401" s="9"/>
      <c r="M401" s="9"/>
      <c r="N401" s="9"/>
      <c r="O401" s="9"/>
      <c r="P401" s="9"/>
      <c r="Q401" s="9"/>
      <c r="R401" s="9"/>
      <c r="S401" s="9"/>
      <c r="T401" s="17"/>
      <c r="U401" s="9"/>
      <c r="V401" s="9"/>
      <c r="W401" s="17"/>
      <c r="X401" s="9"/>
      <c r="Y401" s="9"/>
      <c r="Z401" s="9"/>
      <c r="AA401" s="9"/>
      <c r="AB401" s="9"/>
      <c r="AC401" s="9"/>
      <c r="AD401" s="9"/>
      <c r="AE401" s="9"/>
      <c r="AF401" s="9"/>
      <c r="AG401" s="9"/>
      <c r="AH401" s="9"/>
    </row>
    <row r="402" spans="1:34" x14ac:dyDescent="0.25">
      <c r="A402" s="9"/>
      <c r="B402" s="9"/>
      <c r="C402" s="9"/>
      <c r="D402" s="9"/>
      <c r="E402" s="9"/>
      <c r="F402" s="9"/>
      <c r="G402" s="15"/>
      <c r="H402" s="17"/>
      <c r="I402" s="9"/>
      <c r="J402" s="9"/>
      <c r="K402" s="9"/>
      <c r="L402" s="9"/>
      <c r="M402" s="9"/>
      <c r="N402" s="9"/>
      <c r="O402" s="9"/>
      <c r="P402" s="9"/>
      <c r="Q402" s="9"/>
      <c r="R402" s="9"/>
      <c r="S402" s="9"/>
      <c r="T402" s="17"/>
      <c r="U402" s="9"/>
      <c r="V402" s="9"/>
      <c r="W402" s="17"/>
      <c r="X402" s="9"/>
      <c r="Y402" s="9"/>
      <c r="Z402" s="9"/>
      <c r="AA402" s="9"/>
      <c r="AB402" s="9"/>
      <c r="AC402" s="9"/>
      <c r="AD402" s="9"/>
      <c r="AE402" s="9"/>
      <c r="AF402" s="9"/>
      <c r="AG402" s="9"/>
      <c r="AH402" s="9"/>
    </row>
    <row r="403" spans="1:34" x14ac:dyDescent="0.25">
      <c r="A403" s="9"/>
      <c r="B403" s="9"/>
      <c r="C403" s="9"/>
      <c r="D403" s="9"/>
      <c r="E403" s="9"/>
      <c r="F403" s="9"/>
      <c r="G403" s="15"/>
      <c r="H403" s="17"/>
      <c r="I403" s="9"/>
      <c r="J403" s="9"/>
      <c r="K403" s="9"/>
      <c r="L403" s="9"/>
      <c r="M403" s="9"/>
      <c r="N403" s="9"/>
      <c r="O403" s="9"/>
      <c r="P403" s="9"/>
      <c r="Q403" s="9"/>
      <c r="R403" s="9"/>
      <c r="S403" s="9"/>
      <c r="T403" s="17"/>
      <c r="U403" s="9"/>
      <c r="V403" s="9"/>
      <c r="W403" s="17"/>
      <c r="X403" s="9"/>
      <c r="Y403" s="9"/>
      <c r="Z403" s="9"/>
      <c r="AA403" s="9"/>
      <c r="AB403" s="9"/>
      <c r="AC403" s="9"/>
      <c r="AD403" s="9"/>
      <c r="AE403" s="9"/>
      <c r="AF403" s="9"/>
      <c r="AG403" s="9"/>
      <c r="AH403" s="9"/>
    </row>
    <row r="404" spans="1:34" x14ac:dyDescent="0.25">
      <c r="A404" s="9"/>
      <c r="B404" s="9"/>
      <c r="C404" s="9"/>
      <c r="D404" s="9"/>
      <c r="E404" s="9"/>
      <c r="F404" s="9"/>
      <c r="G404" s="15"/>
      <c r="H404" s="17"/>
      <c r="I404" s="9"/>
      <c r="J404" s="9"/>
      <c r="K404" s="9"/>
      <c r="L404" s="9"/>
      <c r="M404" s="9"/>
      <c r="N404" s="9"/>
      <c r="O404" s="9"/>
      <c r="P404" s="9"/>
      <c r="Q404" s="9"/>
      <c r="R404" s="9"/>
      <c r="S404" s="9"/>
      <c r="T404" s="17"/>
      <c r="U404" s="9"/>
      <c r="V404" s="9"/>
      <c r="W404" s="17"/>
      <c r="X404" s="9"/>
      <c r="Y404" s="9"/>
      <c r="Z404" s="9"/>
      <c r="AA404" s="9"/>
      <c r="AB404" s="9"/>
      <c r="AC404" s="9"/>
      <c r="AD404" s="9"/>
      <c r="AE404" s="9"/>
      <c r="AF404" s="9"/>
      <c r="AG404" s="9"/>
      <c r="AH404" s="9"/>
    </row>
    <row r="405" spans="1:34" x14ac:dyDescent="0.25">
      <c r="A405" s="9"/>
      <c r="B405" s="9"/>
      <c r="C405" s="9"/>
      <c r="D405" s="9"/>
      <c r="E405" s="9"/>
      <c r="F405" s="9"/>
      <c r="G405" s="15"/>
      <c r="H405" s="17"/>
      <c r="I405" s="9"/>
      <c r="J405" s="9"/>
      <c r="K405" s="9"/>
      <c r="L405" s="9"/>
      <c r="M405" s="9"/>
      <c r="N405" s="9"/>
      <c r="O405" s="9"/>
      <c r="P405" s="9"/>
      <c r="Q405" s="9"/>
      <c r="R405" s="9"/>
      <c r="S405" s="9"/>
      <c r="T405" s="17"/>
      <c r="U405" s="9"/>
      <c r="V405" s="9"/>
      <c r="W405" s="17"/>
      <c r="X405" s="9"/>
      <c r="Y405" s="9"/>
      <c r="Z405" s="9"/>
      <c r="AA405" s="9"/>
      <c r="AB405" s="9"/>
      <c r="AC405" s="9"/>
      <c r="AD405" s="9"/>
      <c r="AE405" s="9"/>
      <c r="AF405" s="9"/>
      <c r="AG405" s="9"/>
      <c r="AH405" s="9"/>
    </row>
    <row r="406" spans="1:34" x14ac:dyDescent="0.25">
      <c r="A406" s="9"/>
      <c r="B406" s="9"/>
      <c r="C406" s="9"/>
      <c r="D406" s="9"/>
      <c r="E406" s="9"/>
      <c r="F406" s="9"/>
      <c r="G406" s="15"/>
      <c r="H406" s="17"/>
      <c r="I406" s="9"/>
      <c r="J406" s="9"/>
      <c r="K406" s="9"/>
      <c r="L406" s="9"/>
      <c r="M406" s="9"/>
      <c r="N406" s="9"/>
      <c r="O406" s="9"/>
      <c r="P406" s="9"/>
      <c r="Q406" s="9"/>
      <c r="R406" s="9"/>
      <c r="S406" s="9"/>
      <c r="T406" s="17"/>
      <c r="U406" s="9"/>
      <c r="V406" s="9"/>
      <c r="W406" s="17"/>
      <c r="X406" s="9"/>
      <c r="Y406" s="9"/>
      <c r="Z406" s="9"/>
      <c r="AA406" s="9"/>
      <c r="AB406" s="9"/>
      <c r="AC406" s="9"/>
      <c r="AD406" s="9"/>
      <c r="AE406" s="9"/>
      <c r="AF406" s="9"/>
      <c r="AG406" s="9"/>
      <c r="AH406" s="9"/>
    </row>
    <row r="407" spans="1:34" x14ac:dyDescent="0.25">
      <c r="A407" s="9"/>
      <c r="B407" s="9"/>
      <c r="C407" s="9"/>
      <c r="D407" s="9"/>
      <c r="E407" s="9"/>
      <c r="F407" s="9"/>
      <c r="G407" s="15"/>
      <c r="H407" s="17"/>
      <c r="I407" s="9"/>
      <c r="J407" s="9"/>
      <c r="K407" s="9"/>
      <c r="L407" s="9"/>
      <c r="M407" s="9"/>
      <c r="N407" s="9"/>
      <c r="O407" s="9"/>
      <c r="P407" s="9"/>
      <c r="Q407" s="9"/>
      <c r="R407" s="9"/>
      <c r="S407" s="9"/>
      <c r="T407" s="17"/>
      <c r="U407" s="9"/>
      <c r="V407" s="9"/>
      <c r="W407" s="17"/>
      <c r="X407" s="9"/>
      <c r="Y407" s="9"/>
      <c r="Z407" s="9"/>
      <c r="AA407" s="9"/>
      <c r="AB407" s="9"/>
      <c r="AC407" s="9"/>
      <c r="AD407" s="9"/>
      <c r="AE407" s="9"/>
      <c r="AF407" s="9"/>
      <c r="AG407" s="9"/>
      <c r="AH407" s="9"/>
    </row>
    <row r="408" spans="1:34" x14ac:dyDescent="0.25">
      <c r="A408" s="9"/>
      <c r="B408" s="9"/>
      <c r="C408" s="9"/>
      <c r="D408" s="9"/>
      <c r="E408" s="9"/>
      <c r="F408" s="9"/>
      <c r="G408" s="15"/>
      <c r="H408" s="17"/>
      <c r="I408" s="9"/>
      <c r="J408" s="9"/>
      <c r="K408" s="9"/>
      <c r="L408" s="9"/>
      <c r="M408" s="9"/>
      <c r="N408" s="9"/>
      <c r="O408" s="9"/>
      <c r="P408" s="9"/>
      <c r="Q408" s="9"/>
      <c r="R408" s="9"/>
      <c r="S408" s="9"/>
      <c r="T408" s="17"/>
      <c r="U408" s="9"/>
      <c r="V408" s="9"/>
      <c r="W408" s="17"/>
      <c r="X408" s="9"/>
      <c r="Y408" s="9"/>
      <c r="Z408" s="9"/>
      <c r="AA408" s="9"/>
      <c r="AB408" s="9"/>
      <c r="AC408" s="9"/>
      <c r="AD408" s="9"/>
      <c r="AE408" s="9"/>
      <c r="AF408" s="9"/>
      <c r="AG408" s="9"/>
      <c r="AH408" s="9"/>
    </row>
    <row r="409" spans="1:34" x14ac:dyDescent="0.25">
      <c r="A409" s="9"/>
      <c r="B409" s="9"/>
      <c r="C409" s="9"/>
      <c r="D409" s="9"/>
      <c r="E409" s="9"/>
      <c r="F409" s="9"/>
      <c r="G409" s="15"/>
      <c r="H409" s="17"/>
      <c r="I409" s="9"/>
      <c r="J409" s="9"/>
      <c r="K409" s="9"/>
      <c r="L409" s="9"/>
      <c r="M409" s="9"/>
      <c r="N409" s="9"/>
      <c r="O409" s="9"/>
      <c r="P409" s="9"/>
      <c r="Q409" s="9"/>
      <c r="R409" s="9"/>
      <c r="S409" s="9"/>
      <c r="T409" s="17"/>
      <c r="U409" s="9"/>
      <c r="V409" s="9"/>
      <c r="W409" s="17"/>
      <c r="X409" s="9"/>
      <c r="Y409" s="9"/>
      <c r="Z409" s="9"/>
      <c r="AA409" s="9"/>
      <c r="AB409" s="9"/>
      <c r="AC409" s="9"/>
      <c r="AD409" s="9"/>
      <c r="AE409" s="9"/>
      <c r="AF409" s="9"/>
      <c r="AG409" s="9"/>
      <c r="AH409" s="9"/>
    </row>
    <row r="410" spans="1:34" x14ac:dyDescent="0.25">
      <c r="A410" s="9"/>
      <c r="B410" s="9"/>
      <c r="C410" s="9"/>
      <c r="D410" s="9"/>
      <c r="E410" s="9"/>
      <c r="F410" s="9"/>
      <c r="G410" s="15"/>
      <c r="H410" s="17"/>
      <c r="I410" s="9"/>
      <c r="J410" s="9"/>
      <c r="K410" s="9"/>
      <c r="L410" s="9"/>
      <c r="M410" s="9"/>
      <c r="N410" s="9"/>
      <c r="O410" s="9"/>
      <c r="P410" s="9"/>
      <c r="Q410" s="9"/>
      <c r="R410" s="9"/>
      <c r="S410" s="9"/>
      <c r="T410" s="17"/>
      <c r="U410" s="9"/>
      <c r="V410" s="9"/>
      <c r="W410" s="17"/>
      <c r="X410" s="9"/>
      <c r="Y410" s="9"/>
      <c r="Z410" s="9"/>
      <c r="AA410" s="9"/>
      <c r="AB410" s="9"/>
      <c r="AC410" s="9"/>
      <c r="AD410" s="9"/>
      <c r="AE410" s="9"/>
      <c r="AF410" s="9"/>
      <c r="AG410" s="9"/>
      <c r="AH410" s="9"/>
    </row>
    <row r="411" spans="1:34" x14ac:dyDescent="0.25">
      <c r="A411" s="9"/>
      <c r="B411" s="9"/>
      <c r="C411" s="9"/>
      <c r="D411" s="9"/>
      <c r="E411" s="9"/>
      <c r="F411" s="9"/>
      <c r="G411" s="15"/>
      <c r="H411" s="17"/>
      <c r="I411" s="9"/>
      <c r="J411" s="9"/>
      <c r="K411" s="9"/>
      <c r="L411" s="9"/>
      <c r="M411" s="9"/>
      <c r="N411" s="9"/>
      <c r="O411" s="9"/>
      <c r="P411" s="9"/>
      <c r="Q411" s="9"/>
      <c r="R411" s="9"/>
      <c r="S411" s="9"/>
      <c r="T411" s="17"/>
      <c r="U411" s="9"/>
      <c r="V411" s="9"/>
      <c r="W411" s="17"/>
      <c r="X411" s="9"/>
      <c r="Y411" s="9"/>
      <c r="Z411" s="9"/>
      <c r="AA411" s="9"/>
      <c r="AB411" s="9"/>
      <c r="AC411" s="9"/>
      <c r="AD411" s="9"/>
      <c r="AE411" s="9"/>
      <c r="AF411" s="9"/>
      <c r="AG411" s="9"/>
      <c r="AH411" s="9"/>
    </row>
    <row r="412" spans="1:34" x14ac:dyDescent="0.25">
      <c r="A412" s="9"/>
      <c r="B412" s="9"/>
      <c r="C412" s="9"/>
      <c r="D412" s="9"/>
      <c r="E412" s="9"/>
      <c r="F412" s="9"/>
      <c r="G412" s="15"/>
      <c r="H412" s="17"/>
      <c r="I412" s="9"/>
      <c r="J412" s="9"/>
      <c r="K412" s="9"/>
      <c r="L412" s="9"/>
      <c r="M412" s="9"/>
      <c r="N412" s="9"/>
      <c r="O412" s="9"/>
      <c r="P412" s="9"/>
      <c r="Q412" s="9"/>
      <c r="R412" s="9"/>
      <c r="S412" s="9"/>
      <c r="T412" s="17"/>
      <c r="U412" s="9"/>
      <c r="V412" s="9"/>
      <c r="W412" s="17"/>
      <c r="X412" s="9"/>
      <c r="Y412" s="9"/>
      <c r="Z412" s="9"/>
      <c r="AA412" s="9"/>
      <c r="AB412" s="9"/>
      <c r="AC412" s="9"/>
      <c r="AD412" s="9"/>
      <c r="AE412" s="9"/>
      <c r="AF412" s="9"/>
      <c r="AG412" s="9"/>
      <c r="AH412" s="9"/>
    </row>
    <row r="413" spans="1:34" x14ac:dyDescent="0.25">
      <c r="A413" s="9"/>
      <c r="B413" s="9"/>
      <c r="C413" s="9"/>
      <c r="D413" s="9"/>
      <c r="E413" s="9"/>
      <c r="F413" s="9"/>
      <c r="G413" s="15"/>
      <c r="H413" s="17"/>
      <c r="I413" s="9"/>
      <c r="J413" s="9"/>
      <c r="K413" s="9"/>
      <c r="L413" s="9"/>
      <c r="M413" s="9"/>
      <c r="N413" s="9"/>
      <c r="O413" s="9"/>
      <c r="P413" s="9"/>
      <c r="Q413" s="9"/>
      <c r="R413" s="9"/>
      <c r="S413" s="9"/>
      <c r="T413" s="17"/>
      <c r="U413" s="9"/>
      <c r="V413" s="9"/>
      <c r="W413" s="17"/>
      <c r="X413" s="9"/>
      <c r="Y413" s="9"/>
      <c r="Z413" s="9"/>
      <c r="AA413" s="9"/>
      <c r="AB413" s="9"/>
      <c r="AC413" s="9"/>
      <c r="AD413" s="9"/>
      <c r="AE413" s="9"/>
      <c r="AF413" s="9"/>
      <c r="AG413" s="9"/>
      <c r="AH413" s="9"/>
    </row>
    <row r="414" spans="1:34" x14ac:dyDescent="0.25">
      <c r="A414" s="9"/>
      <c r="B414" s="9"/>
      <c r="C414" s="9"/>
      <c r="D414" s="9"/>
      <c r="E414" s="9"/>
      <c r="F414" s="9"/>
      <c r="G414" s="15"/>
      <c r="H414" s="17"/>
      <c r="I414" s="9"/>
      <c r="J414" s="9"/>
      <c r="K414" s="9"/>
      <c r="L414" s="9"/>
      <c r="M414" s="9"/>
      <c r="N414" s="9"/>
      <c r="O414" s="9"/>
      <c r="P414" s="9"/>
      <c r="Q414" s="9"/>
      <c r="R414" s="9"/>
      <c r="S414" s="9"/>
      <c r="T414" s="17"/>
      <c r="U414" s="9"/>
      <c r="V414" s="9"/>
      <c r="W414" s="17"/>
      <c r="X414" s="9"/>
      <c r="Y414" s="9"/>
      <c r="Z414" s="9"/>
      <c r="AA414" s="9"/>
      <c r="AB414" s="9"/>
      <c r="AC414" s="9"/>
      <c r="AD414" s="9"/>
      <c r="AE414" s="9"/>
      <c r="AF414" s="9"/>
      <c r="AG414" s="9"/>
      <c r="AH414" s="9"/>
    </row>
    <row r="415" spans="1:34" x14ac:dyDescent="0.25">
      <c r="A415" s="9"/>
      <c r="B415" s="9"/>
      <c r="C415" s="9"/>
      <c r="D415" s="9"/>
      <c r="E415" s="9"/>
      <c r="F415" s="9"/>
      <c r="G415" s="15"/>
      <c r="H415" s="17"/>
      <c r="I415" s="9"/>
      <c r="J415" s="9"/>
      <c r="K415" s="9"/>
      <c r="L415" s="9"/>
      <c r="M415" s="9"/>
      <c r="N415" s="9"/>
      <c r="O415" s="9"/>
      <c r="P415" s="9"/>
      <c r="Q415" s="9"/>
      <c r="R415" s="9"/>
      <c r="S415" s="9"/>
      <c r="T415" s="17"/>
      <c r="U415" s="9"/>
      <c r="V415" s="9"/>
      <c r="W415" s="17"/>
      <c r="X415" s="9"/>
      <c r="Y415" s="9"/>
      <c r="Z415" s="9"/>
      <c r="AA415" s="9"/>
      <c r="AB415" s="9"/>
      <c r="AC415" s="9"/>
      <c r="AD415" s="9"/>
      <c r="AE415" s="9"/>
      <c r="AF415" s="9"/>
      <c r="AG415" s="9"/>
      <c r="AH415" s="9"/>
    </row>
    <row r="416" spans="1:34" x14ac:dyDescent="0.25">
      <c r="A416" s="9"/>
      <c r="B416" s="9"/>
      <c r="C416" s="9"/>
      <c r="D416" s="9"/>
      <c r="E416" s="9"/>
      <c r="F416" s="9"/>
      <c r="G416" s="15"/>
      <c r="H416" s="17"/>
      <c r="I416" s="9"/>
      <c r="J416" s="9"/>
      <c r="K416" s="9"/>
      <c r="L416" s="9"/>
      <c r="M416" s="9"/>
      <c r="N416" s="9"/>
      <c r="O416" s="9"/>
      <c r="P416" s="9"/>
      <c r="Q416" s="9"/>
      <c r="R416" s="9"/>
      <c r="S416" s="9"/>
      <c r="T416" s="17"/>
      <c r="U416" s="9"/>
      <c r="V416" s="9"/>
      <c r="W416" s="17"/>
      <c r="X416" s="9"/>
      <c r="Y416" s="9"/>
      <c r="Z416" s="9"/>
      <c r="AA416" s="9"/>
      <c r="AB416" s="9"/>
      <c r="AC416" s="9"/>
      <c r="AD416" s="9"/>
      <c r="AE416" s="9"/>
      <c r="AF416" s="9"/>
      <c r="AG416" s="9"/>
      <c r="AH416" s="9"/>
    </row>
    <row r="417" spans="1:34" x14ac:dyDescent="0.25">
      <c r="A417" s="9"/>
      <c r="B417" s="9"/>
      <c r="C417" s="9"/>
      <c r="D417" s="9"/>
      <c r="E417" s="9"/>
      <c r="F417" s="9"/>
      <c r="G417" s="15"/>
      <c r="H417" s="17"/>
      <c r="I417" s="9"/>
      <c r="J417" s="9"/>
      <c r="K417" s="9"/>
      <c r="L417" s="9"/>
      <c r="M417" s="9"/>
      <c r="N417" s="9"/>
      <c r="O417" s="9"/>
      <c r="P417" s="9"/>
      <c r="Q417" s="9"/>
      <c r="R417" s="9"/>
      <c r="S417" s="9"/>
      <c r="T417" s="17"/>
      <c r="U417" s="9"/>
      <c r="V417" s="9"/>
      <c r="W417" s="17"/>
      <c r="X417" s="9"/>
      <c r="Y417" s="9"/>
      <c r="Z417" s="9"/>
      <c r="AA417" s="9"/>
      <c r="AB417" s="9"/>
      <c r="AC417" s="9"/>
      <c r="AD417" s="9"/>
      <c r="AE417" s="9"/>
      <c r="AF417" s="9"/>
      <c r="AG417" s="9"/>
      <c r="AH417" s="9"/>
    </row>
    <row r="418" spans="1:34" x14ac:dyDescent="0.25">
      <c r="A418" s="9"/>
      <c r="B418" s="9"/>
      <c r="C418" s="9"/>
      <c r="D418" s="9"/>
      <c r="E418" s="9"/>
      <c r="F418" s="9"/>
      <c r="G418" s="15"/>
      <c r="H418" s="17"/>
      <c r="I418" s="9"/>
      <c r="J418" s="9"/>
      <c r="K418" s="9"/>
      <c r="L418" s="9"/>
      <c r="M418" s="9"/>
      <c r="N418" s="9"/>
      <c r="O418" s="9"/>
      <c r="P418" s="9"/>
      <c r="Q418" s="9"/>
      <c r="R418" s="9"/>
      <c r="S418" s="9"/>
      <c r="T418" s="17"/>
      <c r="U418" s="9"/>
      <c r="V418" s="9"/>
      <c r="W418" s="17"/>
      <c r="X418" s="9"/>
      <c r="Y418" s="9"/>
      <c r="Z418" s="9"/>
      <c r="AA418" s="9"/>
      <c r="AB418" s="9"/>
      <c r="AC418" s="9"/>
      <c r="AD418" s="9"/>
      <c r="AE418" s="9"/>
      <c r="AF418" s="9"/>
      <c r="AG418" s="9"/>
      <c r="AH418" s="9"/>
    </row>
    <row r="419" spans="1:34" x14ac:dyDescent="0.25">
      <c r="A419" s="9"/>
      <c r="B419" s="9"/>
      <c r="C419" s="9"/>
      <c r="D419" s="9"/>
      <c r="E419" s="9"/>
      <c r="F419" s="9"/>
      <c r="G419" s="15"/>
      <c r="H419" s="17"/>
      <c r="I419" s="9"/>
      <c r="J419" s="9"/>
      <c r="K419" s="9"/>
      <c r="L419" s="9"/>
      <c r="M419" s="9"/>
      <c r="N419" s="9"/>
      <c r="O419" s="9"/>
      <c r="P419" s="9"/>
      <c r="Q419" s="9"/>
      <c r="R419" s="9"/>
      <c r="S419" s="9"/>
      <c r="T419" s="17"/>
      <c r="U419" s="9"/>
      <c r="V419" s="9"/>
      <c r="W419" s="17"/>
      <c r="X419" s="9"/>
      <c r="Y419" s="9"/>
      <c r="Z419" s="9"/>
      <c r="AA419" s="9"/>
      <c r="AB419" s="9"/>
      <c r="AC419" s="9"/>
      <c r="AD419" s="9"/>
      <c r="AE419" s="9"/>
      <c r="AF419" s="9"/>
      <c r="AG419" s="9"/>
      <c r="AH419" s="9"/>
    </row>
    <row r="420" spans="1:34" x14ac:dyDescent="0.25">
      <c r="A420" s="9"/>
      <c r="B420" s="9"/>
      <c r="C420" s="9"/>
      <c r="D420" s="9"/>
      <c r="E420" s="9"/>
      <c r="F420" s="9"/>
      <c r="G420" s="15"/>
      <c r="H420" s="17"/>
      <c r="I420" s="9"/>
      <c r="J420" s="9"/>
      <c r="K420" s="9"/>
      <c r="L420" s="9"/>
      <c r="M420" s="9"/>
      <c r="N420" s="9"/>
      <c r="O420" s="9"/>
      <c r="P420" s="9"/>
      <c r="Q420" s="9"/>
      <c r="R420" s="9"/>
      <c r="S420" s="9"/>
      <c r="T420" s="17"/>
      <c r="U420" s="9"/>
      <c r="V420" s="9"/>
      <c r="W420" s="17"/>
      <c r="X420" s="9"/>
      <c r="Y420" s="9"/>
      <c r="Z420" s="9"/>
      <c r="AA420" s="9"/>
      <c r="AB420" s="9"/>
      <c r="AC420" s="9"/>
      <c r="AD420" s="9"/>
      <c r="AE420" s="9"/>
      <c r="AF420" s="9"/>
      <c r="AG420" s="9"/>
      <c r="AH420" s="9"/>
    </row>
    <row r="421" spans="1:34" x14ac:dyDescent="0.25">
      <c r="A421" s="9"/>
      <c r="B421" s="9"/>
      <c r="C421" s="9"/>
      <c r="D421" s="9"/>
      <c r="E421" s="9"/>
      <c r="F421" s="9"/>
      <c r="G421" s="15"/>
      <c r="H421" s="17"/>
      <c r="I421" s="9"/>
      <c r="J421" s="9"/>
      <c r="K421" s="9"/>
      <c r="L421" s="9"/>
      <c r="M421" s="9"/>
      <c r="N421" s="9"/>
      <c r="O421" s="9"/>
      <c r="P421" s="9"/>
      <c r="Q421" s="9"/>
      <c r="R421" s="9"/>
      <c r="S421" s="9"/>
      <c r="T421" s="17"/>
      <c r="U421" s="9"/>
      <c r="V421" s="9"/>
      <c r="W421" s="17"/>
      <c r="X421" s="9"/>
      <c r="Y421" s="9"/>
      <c r="Z421" s="9"/>
      <c r="AA421" s="9"/>
      <c r="AB421" s="9"/>
      <c r="AC421" s="9"/>
      <c r="AD421" s="9"/>
      <c r="AE421" s="9"/>
      <c r="AF421" s="9"/>
      <c r="AG421" s="9"/>
      <c r="AH421" s="9"/>
    </row>
    <row r="422" spans="1:34" x14ac:dyDescent="0.25">
      <c r="A422" s="9"/>
      <c r="B422" s="9"/>
      <c r="C422" s="9"/>
      <c r="D422" s="9"/>
      <c r="E422" s="9"/>
      <c r="F422" s="9"/>
      <c r="G422" s="15"/>
      <c r="H422" s="17"/>
      <c r="I422" s="9"/>
      <c r="J422" s="9"/>
      <c r="K422" s="9"/>
      <c r="L422" s="9"/>
      <c r="M422" s="9"/>
      <c r="N422" s="9"/>
      <c r="O422" s="9"/>
      <c r="P422" s="9"/>
      <c r="Q422" s="9"/>
      <c r="R422" s="9"/>
      <c r="S422" s="9"/>
      <c r="T422" s="17"/>
      <c r="U422" s="9"/>
      <c r="V422" s="9"/>
      <c r="W422" s="17"/>
      <c r="X422" s="9"/>
      <c r="Y422" s="9"/>
      <c r="Z422" s="9"/>
      <c r="AA422" s="9"/>
      <c r="AB422" s="9"/>
      <c r="AC422" s="9"/>
      <c r="AD422" s="9"/>
      <c r="AE422" s="9"/>
      <c r="AF422" s="9"/>
      <c r="AG422" s="9"/>
      <c r="AH422" s="9"/>
    </row>
    <row r="423" spans="1:34" x14ac:dyDescent="0.25">
      <c r="A423" s="9"/>
      <c r="B423" s="9"/>
      <c r="C423" s="9"/>
      <c r="D423" s="9"/>
      <c r="E423" s="9"/>
      <c r="F423" s="9"/>
      <c r="G423" s="15"/>
      <c r="H423" s="17"/>
      <c r="I423" s="9"/>
      <c r="J423" s="9"/>
      <c r="K423" s="9"/>
      <c r="L423" s="9"/>
      <c r="M423" s="9"/>
      <c r="N423" s="9"/>
      <c r="O423" s="9"/>
      <c r="P423" s="9"/>
      <c r="Q423" s="9"/>
      <c r="R423" s="9"/>
      <c r="S423" s="9"/>
      <c r="T423" s="17"/>
      <c r="U423" s="9"/>
      <c r="V423" s="9"/>
      <c r="W423" s="17"/>
      <c r="X423" s="9"/>
      <c r="Y423" s="9"/>
      <c r="Z423" s="9"/>
      <c r="AA423" s="9"/>
      <c r="AB423" s="9"/>
      <c r="AC423" s="9"/>
      <c r="AD423" s="9"/>
      <c r="AE423" s="9"/>
      <c r="AF423" s="9"/>
      <c r="AG423" s="9"/>
      <c r="AH423" s="9"/>
    </row>
    <row r="424" spans="1:34" x14ac:dyDescent="0.25">
      <c r="A424" s="9"/>
      <c r="B424" s="9"/>
      <c r="C424" s="9"/>
      <c r="D424" s="9"/>
      <c r="E424" s="9"/>
      <c r="F424" s="9"/>
      <c r="G424" s="15"/>
      <c r="H424" s="17"/>
      <c r="I424" s="9"/>
      <c r="J424" s="9"/>
      <c r="K424" s="9"/>
      <c r="L424" s="9"/>
      <c r="M424" s="9"/>
      <c r="N424" s="9"/>
      <c r="O424" s="9"/>
      <c r="P424" s="9"/>
      <c r="Q424" s="9"/>
      <c r="R424" s="9"/>
      <c r="S424" s="9"/>
      <c r="T424" s="17"/>
      <c r="U424" s="9"/>
      <c r="V424" s="9"/>
      <c r="W424" s="17"/>
      <c r="X424" s="9"/>
      <c r="Y424" s="9"/>
      <c r="Z424" s="9"/>
      <c r="AA424" s="9"/>
      <c r="AB424" s="9"/>
      <c r="AC424" s="9"/>
      <c r="AD424" s="9"/>
      <c r="AE424" s="9"/>
      <c r="AF424" s="9"/>
      <c r="AG424" s="9"/>
      <c r="AH424" s="9"/>
    </row>
    <row r="425" spans="1:34" x14ac:dyDescent="0.25">
      <c r="A425" s="9"/>
      <c r="B425" s="9"/>
      <c r="C425" s="9"/>
      <c r="D425" s="9"/>
      <c r="E425" s="9"/>
      <c r="F425" s="9"/>
      <c r="G425" s="15"/>
      <c r="H425" s="17"/>
      <c r="I425" s="9"/>
      <c r="J425" s="9"/>
      <c r="K425" s="9"/>
      <c r="L425" s="9"/>
      <c r="M425" s="9"/>
      <c r="N425" s="9"/>
      <c r="O425" s="9"/>
      <c r="P425" s="9"/>
      <c r="Q425" s="9"/>
      <c r="R425" s="9"/>
      <c r="S425" s="9"/>
      <c r="T425" s="17"/>
      <c r="U425" s="9"/>
      <c r="V425" s="9"/>
      <c r="W425" s="17"/>
      <c r="X425" s="9"/>
      <c r="Y425" s="9"/>
      <c r="Z425" s="9"/>
      <c r="AA425" s="9"/>
      <c r="AB425" s="9"/>
      <c r="AC425" s="9"/>
      <c r="AD425" s="9"/>
      <c r="AE425" s="9"/>
      <c r="AF425" s="9"/>
      <c r="AG425" s="9"/>
      <c r="AH425" s="9"/>
    </row>
    <row r="426" spans="1:34" x14ac:dyDescent="0.25">
      <c r="A426" s="9"/>
      <c r="B426" s="9"/>
      <c r="C426" s="9"/>
      <c r="D426" s="9"/>
      <c r="E426" s="9"/>
      <c r="F426" s="9"/>
      <c r="G426" s="15"/>
      <c r="H426" s="17"/>
      <c r="I426" s="9"/>
      <c r="J426" s="9"/>
      <c r="K426" s="9"/>
      <c r="L426" s="9"/>
      <c r="M426" s="9"/>
      <c r="N426" s="9"/>
      <c r="O426" s="9"/>
      <c r="P426" s="9"/>
      <c r="Q426" s="9"/>
      <c r="R426" s="9"/>
      <c r="S426" s="9"/>
      <c r="T426" s="17"/>
      <c r="U426" s="9"/>
      <c r="V426" s="9"/>
      <c r="W426" s="17"/>
      <c r="X426" s="9"/>
      <c r="Y426" s="9"/>
      <c r="Z426" s="9"/>
      <c r="AA426" s="9"/>
      <c r="AB426" s="9"/>
      <c r="AC426" s="9"/>
      <c r="AD426" s="9"/>
      <c r="AE426" s="9"/>
      <c r="AF426" s="9"/>
      <c r="AG426" s="9"/>
      <c r="AH426" s="9"/>
    </row>
    <row r="427" spans="1:34" x14ac:dyDescent="0.25">
      <c r="A427" s="9"/>
      <c r="B427" s="9"/>
      <c r="C427" s="9"/>
      <c r="D427" s="9"/>
      <c r="E427" s="9"/>
      <c r="F427" s="9"/>
      <c r="G427" s="15"/>
      <c r="H427" s="17"/>
      <c r="I427" s="9"/>
      <c r="J427" s="9"/>
      <c r="K427" s="9"/>
      <c r="L427" s="9"/>
      <c r="M427" s="9"/>
      <c r="N427" s="9"/>
      <c r="O427" s="9"/>
      <c r="P427" s="9"/>
      <c r="Q427" s="9"/>
      <c r="R427" s="9"/>
      <c r="S427" s="9"/>
      <c r="T427" s="17"/>
      <c r="U427" s="9"/>
      <c r="V427" s="9"/>
      <c r="W427" s="17"/>
      <c r="X427" s="9"/>
      <c r="Y427" s="9"/>
      <c r="Z427" s="9"/>
      <c r="AA427" s="9"/>
      <c r="AB427" s="9"/>
      <c r="AC427" s="9"/>
      <c r="AD427" s="9"/>
      <c r="AE427" s="9"/>
      <c r="AF427" s="9"/>
      <c r="AG427" s="9"/>
      <c r="AH427" s="9"/>
    </row>
    <row r="428" spans="1:34" x14ac:dyDescent="0.25">
      <c r="A428" s="9"/>
      <c r="B428" s="9"/>
      <c r="C428" s="9"/>
      <c r="D428" s="9"/>
      <c r="E428" s="9"/>
      <c r="F428" s="9"/>
      <c r="G428" s="15"/>
      <c r="H428" s="17"/>
      <c r="I428" s="9"/>
      <c r="J428" s="9"/>
      <c r="K428" s="9"/>
      <c r="L428" s="9"/>
      <c r="M428" s="9"/>
      <c r="N428" s="9"/>
      <c r="O428" s="9"/>
      <c r="P428" s="9"/>
      <c r="Q428" s="9"/>
      <c r="R428" s="9"/>
      <c r="S428" s="9"/>
      <c r="T428" s="17"/>
      <c r="U428" s="9"/>
      <c r="V428" s="9"/>
      <c r="W428" s="17"/>
      <c r="X428" s="9"/>
      <c r="Y428" s="9"/>
      <c r="Z428" s="9"/>
      <c r="AA428" s="9"/>
      <c r="AB428" s="9"/>
      <c r="AC428" s="9"/>
      <c r="AD428" s="9"/>
      <c r="AE428" s="9"/>
      <c r="AF428" s="9"/>
      <c r="AG428" s="9"/>
      <c r="AH428" s="9"/>
    </row>
    <row r="429" spans="1:34" x14ac:dyDescent="0.25">
      <c r="A429" s="9"/>
      <c r="B429" s="9"/>
      <c r="C429" s="9"/>
      <c r="D429" s="9"/>
      <c r="E429" s="9"/>
      <c r="F429" s="9"/>
      <c r="G429" s="15"/>
      <c r="H429" s="17"/>
      <c r="I429" s="9"/>
      <c r="J429" s="9"/>
      <c r="K429" s="9"/>
      <c r="L429" s="9"/>
      <c r="M429" s="9"/>
      <c r="N429" s="9"/>
      <c r="O429" s="9"/>
      <c r="P429" s="9"/>
      <c r="Q429" s="9"/>
      <c r="R429" s="9"/>
      <c r="S429" s="9"/>
      <c r="T429" s="17"/>
      <c r="U429" s="9"/>
      <c r="V429" s="9"/>
      <c r="W429" s="17"/>
      <c r="X429" s="9"/>
      <c r="Y429" s="9"/>
      <c r="Z429" s="9"/>
      <c r="AA429" s="9"/>
      <c r="AB429" s="9"/>
      <c r="AC429" s="9"/>
      <c r="AD429" s="9"/>
      <c r="AE429" s="9"/>
      <c r="AF429" s="9"/>
      <c r="AG429" s="9"/>
      <c r="AH429" s="9"/>
    </row>
    <row r="430" spans="1:34" x14ac:dyDescent="0.25">
      <c r="A430" s="9"/>
      <c r="B430" s="9"/>
      <c r="C430" s="9"/>
      <c r="D430" s="9"/>
      <c r="E430" s="9"/>
      <c r="F430" s="9"/>
      <c r="G430" s="15"/>
      <c r="H430" s="17"/>
      <c r="I430" s="9"/>
      <c r="J430" s="9"/>
      <c r="K430" s="9"/>
      <c r="L430" s="9"/>
      <c r="M430" s="9"/>
      <c r="N430" s="9"/>
      <c r="O430" s="9"/>
      <c r="P430" s="9"/>
      <c r="Q430" s="9"/>
      <c r="R430" s="9"/>
      <c r="S430" s="9"/>
      <c r="T430" s="17"/>
      <c r="U430" s="9"/>
      <c r="V430" s="9"/>
      <c r="W430" s="17"/>
      <c r="X430" s="9"/>
      <c r="Y430" s="9"/>
      <c r="Z430" s="9"/>
      <c r="AA430" s="9"/>
      <c r="AB430" s="9"/>
      <c r="AC430" s="9"/>
      <c r="AD430" s="9"/>
      <c r="AE430" s="9"/>
      <c r="AF430" s="9"/>
      <c r="AG430" s="9"/>
      <c r="AH430" s="9"/>
    </row>
    <row r="431" spans="1:34" x14ac:dyDescent="0.25">
      <c r="A431" s="9"/>
      <c r="B431" s="9"/>
      <c r="C431" s="9"/>
      <c r="D431" s="9"/>
      <c r="E431" s="9"/>
      <c r="F431" s="9"/>
      <c r="G431" s="15"/>
      <c r="H431" s="17"/>
      <c r="I431" s="9"/>
      <c r="J431" s="9"/>
      <c r="K431" s="9"/>
      <c r="L431" s="9"/>
      <c r="M431" s="9"/>
      <c r="N431" s="9"/>
      <c r="O431" s="9"/>
      <c r="P431" s="9"/>
      <c r="Q431" s="9"/>
      <c r="R431" s="9"/>
      <c r="S431" s="9"/>
      <c r="T431" s="17"/>
      <c r="U431" s="9"/>
      <c r="V431" s="9"/>
      <c r="W431" s="17"/>
      <c r="X431" s="9"/>
      <c r="Y431" s="9"/>
      <c r="Z431" s="9"/>
      <c r="AA431" s="9"/>
      <c r="AB431" s="9"/>
      <c r="AC431" s="9"/>
      <c r="AD431" s="9"/>
      <c r="AE431" s="9"/>
      <c r="AF431" s="9"/>
      <c r="AG431" s="9"/>
      <c r="AH431" s="9"/>
    </row>
    <row r="432" spans="1:34" x14ac:dyDescent="0.25">
      <c r="A432" s="9"/>
      <c r="B432" s="9"/>
      <c r="C432" s="9"/>
      <c r="D432" s="9"/>
      <c r="E432" s="9"/>
      <c r="F432" s="9"/>
      <c r="G432" s="15"/>
      <c r="H432" s="17"/>
      <c r="I432" s="9"/>
      <c r="J432" s="9"/>
      <c r="K432" s="9"/>
      <c r="L432" s="9"/>
      <c r="M432" s="9"/>
      <c r="N432" s="9"/>
      <c r="O432" s="9"/>
      <c r="P432" s="9"/>
      <c r="Q432" s="9"/>
      <c r="R432" s="9"/>
      <c r="S432" s="9"/>
      <c r="T432" s="17"/>
      <c r="U432" s="9"/>
      <c r="V432" s="9"/>
      <c r="W432" s="17"/>
      <c r="X432" s="9"/>
      <c r="Y432" s="9"/>
      <c r="Z432" s="9"/>
      <c r="AA432" s="9"/>
      <c r="AB432" s="9"/>
      <c r="AC432" s="9"/>
      <c r="AD432" s="9"/>
      <c r="AE432" s="9"/>
      <c r="AF432" s="9"/>
      <c r="AG432" s="9"/>
      <c r="AH432" s="9"/>
    </row>
    <row r="433" spans="1:34" x14ac:dyDescent="0.25">
      <c r="A433" s="9"/>
      <c r="B433" s="9"/>
      <c r="C433" s="9"/>
      <c r="D433" s="9"/>
      <c r="E433" s="9"/>
      <c r="F433" s="9"/>
      <c r="G433" s="15"/>
      <c r="H433" s="17"/>
      <c r="I433" s="9"/>
      <c r="J433" s="9"/>
      <c r="K433" s="9"/>
      <c r="L433" s="9"/>
      <c r="M433" s="9"/>
      <c r="N433" s="9"/>
      <c r="O433" s="9"/>
      <c r="P433" s="9"/>
      <c r="Q433" s="9"/>
      <c r="R433" s="9"/>
      <c r="S433" s="9"/>
      <c r="T433" s="17"/>
      <c r="U433" s="9"/>
      <c r="V433" s="9"/>
      <c r="W433" s="17"/>
      <c r="X433" s="9"/>
      <c r="Y433" s="9"/>
      <c r="Z433" s="9"/>
      <c r="AA433" s="9"/>
      <c r="AB433" s="9"/>
      <c r="AC433" s="9"/>
      <c r="AD433" s="9"/>
      <c r="AE433" s="9"/>
      <c r="AF433" s="9"/>
      <c r="AG433" s="9"/>
      <c r="AH433" s="9"/>
    </row>
    <row r="434" spans="1:34" x14ac:dyDescent="0.25">
      <c r="A434" s="9"/>
      <c r="B434" s="9"/>
      <c r="C434" s="9"/>
      <c r="D434" s="9"/>
      <c r="E434" s="9"/>
      <c r="F434" s="9"/>
      <c r="G434" s="15"/>
      <c r="H434" s="17"/>
      <c r="I434" s="9"/>
      <c r="J434" s="9"/>
      <c r="K434" s="9"/>
      <c r="L434" s="9"/>
      <c r="M434" s="9"/>
      <c r="N434" s="9"/>
      <c r="O434" s="9"/>
      <c r="P434" s="9"/>
      <c r="Q434" s="9"/>
      <c r="R434" s="9"/>
      <c r="S434" s="9"/>
      <c r="T434" s="17"/>
      <c r="U434" s="9"/>
      <c r="V434" s="9"/>
      <c r="W434" s="17"/>
      <c r="X434" s="9"/>
      <c r="Y434" s="9"/>
      <c r="Z434" s="9"/>
      <c r="AA434" s="9"/>
      <c r="AB434" s="9"/>
      <c r="AC434" s="9"/>
      <c r="AD434" s="9"/>
      <c r="AE434" s="9"/>
      <c r="AF434" s="9"/>
      <c r="AG434" s="9"/>
      <c r="AH434" s="9"/>
    </row>
    <row r="435" spans="1:34" x14ac:dyDescent="0.25">
      <c r="A435" s="9"/>
      <c r="B435" s="9"/>
      <c r="C435" s="9"/>
      <c r="D435" s="9"/>
      <c r="E435" s="9"/>
      <c r="F435" s="9"/>
      <c r="G435" s="15"/>
      <c r="H435" s="17"/>
      <c r="I435" s="9"/>
      <c r="J435" s="9"/>
      <c r="K435" s="9"/>
      <c r="L435" s="9"/>
      <c r="M435" s="9"/>
      <c r="N435" s="9"/>
      <c r="O435" s="9"/>
      <c r="P435" s="9"/>
      <c r="Q435" s="9"/>
      <c r="R435" s="9"/>
      <c r="S435" s="9"/>
      <c r="T435" s="17"/>
      <c r="U435" s="9"/>
      <c r="V435" s="9"/>
      <c r="W435" s="17"/>
      <c r="X435" s="9"/>
      <c r="Y435" s="9"/>
      <c r="Z435" s="9"/>
      <c r="AA435" s="9"/>
      <c r="AB435" s="9"/>
      <c r="AC435" s="9"/>
      <c r="AD435" s="9"/>
      <c r="AE435" s="9"/>
      <c r="AF435" s="9"/>
      <c r="AG435" s="9"/>
      <c r="AH435" s="9"/>
    </row>
    <row r="436" spans="1:34" x14ac:dyDescent="0.25">
      <c r="A436" s="9"/>
      <c r="B436" s="9"/>
      <c r="C436" s="9"/>
      <c r="D436" s="9"/>
      <c r="E436" s="9"/>
      <c r="F436" s="9"/>
      <c r="G436" s="15"/>
      <c r="H436" s="17"/>
      <c r="I436" s="9"/>
      <c r="J436" s="9"/>
      <c r="K436" s="9"/>
      <c r="L436" s="9"/>
      <c r="M436" s="9"/>
      <c r="N436" s="9"/>
      <c r="O436" s="9"/>
      <c r="P436" s="9"/>
      <c r="Q436" s="9"/>
      <c r="R436" s="9"/>
      <c r="S436" s="9"/>
      <c r="T436" s="17"/>
      <c r="U436" s="9"/>
      <c r="V436" s="9"/>
      <c r="W436" s="17"/>
      <c r="X436" s="9"/>
      <c r="Y436" s="9"/>
      <c r="Z436" s="9"/>
      <c r="AA436" s="9"/>
      <c r="AB436" s="9"/>
      <c r="AC436" s="9"/>
      <c r="AD436" s="9"/>
      <c r="AE436" s="9"/>
      <c r="AF436" s="9"/>
      <c r="AG436" s="9"/>
      <c r="AH436" s="9"/>
    </row>
    <row r="437" spans="1:34" x14ac:dyDescent="0.25">
      <c r="A437" s="9"/>
      <c r="B437" s="9"/>
      <c r="C437" s="9"/>
      <c r="D437" s="9"/>
      <c r="E437" s="9"/>
      <c r="F437" s="9"/>
      <c r="G437" s="15"/>
      <c r="H437" s="17"/>
      <c r="I437" s="9"/>
      <c r="J437" s="9"/>
      <c r="K437" s="9"/>
      <c r="L437" s="9"/>
      <c r="M437" s="9"/>
      <c r="N437" s="9"/>
      <c r="O437" s="9"/>
      <c r="P437" s="9"/>
      <c r="Q437" s="9"/>
      <c r="R437" s="9"/>
      <c r="S437" s="9"/>
      <c r="T437" s="17"/>
      <c r="U437" s="9"/>
      <c r="V437" s="9"/>
      <c r="W437" s="17"/>
      <c r="X437" s="9"/>
      <c r="Y437" s="9"/>
      <c r="Z437" s="9"/>
      <c r="AA437" s="9"/>
      <c r="AB437" s="9"/>
      <c r="AC437" s="9"/>
      <c r="AD437" s="9"/>
      <c r="AE437" s="9"/>
      <c r="AF437" s="9"/>
      <c r="AG437" s="9"/>
      <c r="AH437" s="9"/>
    </row>
    <row r="438" spans="1:34" x14ac:dyDescent="0.25">
      <c r="A438" s="9"/>
      <c r="B438" s="9"/>
      <c r="C438" s="9"/>
      <c r="D438" s="9"/>
      <c r="E438" s="9"/>
      <c r="F438" s="9"/>
      <c r="G438" s="15"/>
      <c r="H438" s="17"/>
      <c r="I438" s="9"/>
      <c r="J438" s="9"/>
      <c r="K438" s="9"/>
      <c r="L438" s="9"/>
      <c r="M438" s="9"/>
      <c r="N438" s="9"/>
      <c r="O438" s="9"/>
      <c r="P438" s="9"/>
      <c r="Q438" s="9"/>
      <c r="R438" s="9"/>
      <c r="S438" s="9"/>
      <c r="T438" s="17"/>
      <c r="U438" s="9"/>
      <c r="V438" s="9"/>
      <c r="W438" s="17"/>
      <c r="X438" s="9"/>
      <c r="Y438" s="9"/>
      <c r="Z438" s="9"/>
      <c r="AA438" s="9"/>
      <c r="AB438" s="9"/>
      <c r="AC438" s="9"/>
      <c r="AD438" s="9"/>
      <c r="AE438" s="9"/>
      <c r="AF438" s="9"/>
      <c r="AG438" s="9"/>
      <c r="AH438" s="9"/>
    </row>
    <row r="439" spans="1:34" x14ac:dyDescent="0.25">
      <c r="A439" s="9"/>
      <c r="B439" s="9"/>
      <c r="C439" s="9"/>
      <c r="D439" s="9"/>
      <c r="E439" s="9"/>
      <c r="F439" s="9"/>
      <c r="G439" s="15"/>
      <c r="H439" s="17"/>
      <c r="I439" s="9"/>
      <c r="J439" s="9"/>
      <c r="K439" s="9"/>
      <c r="L439" s="9"/>
      <c r="M439" s="9"/>
      <c r="N439" s="9"/>
      <c r="O439" s="9"/>
      <c r="P439" s="9"/>
      <c r="Q439" s="9"/>
      <c r="R439" s="9"/>
      <c r="S439" s="9"/>
      <c r="T439" s="17"/>
      <c r="U439" s="9"/>
      <c r="V439" s="9"/>
      <c r="W439" s="17"/>
      <c r="X439" s="9"/>
      <c r="Y439" s="9"/>
      <c r="Z439" s="9"/>
      <c r="AA439" s="9"/>
      <c r="AB439" s="9"/>
      <c r="AC439" s="9"/>
      <c r="AD439" s="9"/>
      <c r="AE439" s="9"/>
      <c r="AF439" s="9"/>
      <c r="AG439" s="9"/>
      <c r="AH439" s="9"/>
    </row>
    <row r="440" spans="1:34" x14ac:dyDescent="0.25">
      <c r="A440" s="9"/>
      <c r="B440" s="9"/>
      <c r="C440" s="9"/>
      <c r="D440" s="9"/>
      <c r="E440" s="9"/>
      <c r="F440" s="9"/>
      <c r="G440" s="15"/>
      <c r="H440" s="17"/>
      <c r="I440" s="9"/>
      <c r="J440" s="9"/>
      <c r="K440" s="9"/>
      <c r="L440" s="9"/>
      <c r="M440" s="9"/>
      <c r="N440" s="9"/>
      <c r="O440" s="9"/>
      <c r="P440" s="9"/>
      <c r="Q440" s="9"/>
      <c r="R440" s="9"/>
      <c r="S440" s="9"/>
      <c r="T440" s="17"/>
      <c r="U440" s="9"/>
      <c r="V440" s="9"/>
      <c r="W440" s="17"/>
      <c r="X440" s="9"/>
      <c r="Y440" s="9"/>
      <c r="Z440" s="9"/>
      <c r="AA440" s="9"/>
      <c r="AB440" s="9"/>
      <c r="AC440" s="9"/>
      <c r="AD440" s="9"/>
      <c r="AE440" s="9"/>
      <c r="AF440" s="9"/>
      <c r="AG440" s="9"/>
      <c r="AH440" s="9"/>
    </row>
    <row r="441" spans="1:34" x14ac:dyDescent="0.25">
      <c r="A441" s="9"/>
      <c r="B441" s="9"/>
      <c r="C441" s="9"/>
      <c r="D441" s="9"/>
      <c r="E441" s="9"/>
      <c r="F441" s="9"/>
      <c r="G441" s="15"/>
      <c r="H441" s="17"/>
      <c r="I441" s="9"/>
      <c r="J441" s="9"/>
      <c r="K441" s="9"/>
      <c r="L441" s="9"/>
      <c r="M441" s="9"/>
      <c r="N441" s="9"/>
      <c r="O441" s="9"/>
      <c r="P441" s="9"/>
      <c r="Q441" s="9"/>
      <c r="R441" s="9"/>
      <c r="S441" s="9"/>
      <c r="T441" s="17"/>
      <c r="U441" s="9"/>
      <c r="V441" s="9"/>
      <c r="W441" s="17"/>
      <c r="X441" s="9"/>
      <c r="Y441" s="9"/>
      <c r="Z441" s="9"/>
      <c r="AA441" s="9"/>
      <c r="AB441" s="9"/>
      <c r="AC441" s="9"/>
      <c r="AD441" s="9"/>
      <c r="AE441" s="9"/>
      <c r="AF441" s="9"/>
      <c r="AG441" s="9"/>
      <c r="AH441" s="9"/>
    </row>
    <row r="442" spans="1:34" x14ac:dyDescent="0.25">
      <c r="A442" s="9"/>
      <c r="B442" s="9"/>
      <c r="C442" s="9"/>
      <c r="D442" s="9"/>
      <c r="E442" s="9"/>
      <c r="F442" s="9"/>
      <c r="G442" s="15"/>
      <c r="H442" s="17"/>
      <c r="I442" s="9"/>
      <c r="J442" s="9"/>
      <c r="K442" s="9"/>
      <c r="L442" s="9"/>
      <c r="M442" s="9"/>
      <c r="N442" s="9"/>
      <c r="O442" s="9"/>
      <c r="P442" s="9"/>
      <c r="Q442" s="9"/>
      <c r="R442" s="9"/>
      <c r="S442" s="9"/>
      <c r="T442" s="17"/>
      <c r="U442" s="9"/>
      <c r="V442" s="9"/>
      <c r="W442" s="17"/>
      <c r="X442" s="9"/>
      <c r="Y442" s="9"/>
      <c r="Z442" s="9"/>
      <c r="AA442" s="9"/>
      <c r="AB442" s="9"/>
      <c r="AC442" s="9"/>
      <c r="AD442" s="9"/>
      <c r="AE442" s="9"/>
      <c r="AF442" s="9"/>
      <c r="AG442" s="9"/>
      <c r="AH442" s="9"/>
    </row>
    <row r="443" spans="1:34" x14ac:dyDescent="0.25">
      <c r="A443" s="9"/>
      <c r="B443" s="9"/>
      <c r="C443" s="9"/>
      <c r="D443" s="9"/>
      <c r="E443" s="9"/>
      <c r="F443" s="9"/>
      <c r="G443" s="15"/>
      <c r="H443" s="17"/>
      <c r="I443" s="9"/>
      <c r="J443" s="9"/>
      <c r="K443" s="9"/>
      <c r="L443" s="9"/>
      <c r="M443" s="9"/>
      <c r="N443" s="9"/>
      <c r="O443" s="9"/>
      <c r="P443" s="9"/>
      <c r="Q443" s="9"/>
      <c r="R443" s="9"/>
      <c r="S443" s="9"/>
      <c r="T443" s="17"/>
      <c r="U443" s="9"/>
      <c r="V443" s="9"/>
      <c r="W443" s="17"/>
      <c r="X443" s="9"/>
      <c r="Y443" s="9"/>
      <c r="Z443" s="9"/>
      <c r="AA443" s="9"/>
      <c r="AB443" s="9"/>
      <c r="AC443" s="9"/>
      <c r="AD443" s="9"/>
      <c r="AE443" s="9"/>
      <c r="AF443" s="9"/>
      <c r="AG443" s="9"/>
      <c r="AH443" s="9"/>
    </row>
    <row r="444" spans="1:34" x14ac:dyDescent="0.25">
      <c r="A444" s="9"/>
      <c r="B444" s="9"/>
      <c r="C444" s="9"/>
      <c r="D444" s="9"/>
      <c r="E444" s="9"/>
      <c r="F444" s="9"/>
      <c r="G444" s="15"/>
      <c r="H444" s="17"/>
      <c r="I444" s="9"/>
      <c r="J444" s="9"/>
      <c r="K444" s="9"/>
      <c r="L444" s="9"/>
      <c r="M444" s="9"/>
      <c r="N444" s="9"/>
      <c r="O444" s="9"/>
      <c r="P444" s="9"/>
      <c r="Q444" s="9"/>
      <c r="R444" s="9"/>
      <c r="S444" s="9"/>
      <c r="T444" s="17"/>
      <c r="U444" s="9"/>
      <c r="V444" s="9"/>
      <c r="W444" s="17"/>
      <c r="X444" s="9"/>
      <c r="Y444" s="9"/>
      <c r="Z444" s="9"/>
      <c r="AA444" s="9"/>
      <c r="AB444" s="9"/>
      <c r="AC444" s="9"/>
      <c r="AD444" s="9"/>
      <c r="AE444" s="9"/>
      <c r="AF444" s="9"/>
      <c r="AG444" s="9"/>
      <c r="AH444" s="9"/>
    </row>
    <row r="445" spans="1:34" x14ac:dyDescent="0.25">
      <c r="A445" s="9"/>
      <c r="B445" s="9"/>
      <c r="C445" s="9"/>
      <c r="D445" s="9"/>
      <c r="E445" s="9"/>
      <c r="F445" s="9"/>
      <c r="G445" s="15"/>
      <c r="H445" s="17"/>
      <c r="I445" s="9"/>
      <c r="J445" s="9"/>
      <c r="K445" s="9"/>
      <c r="L445" s="9"/>
      <c r="M445" s="9"/>
      <c r="N445" s="9"/>
      <c r="O445" s="9"/>
      <c r="P445" s="9"/>
      <c r="Q445" s="9"/>
      <c r="R445" s="9"/>
      <c r="S445" s="9"/>
      <c r="T445" s="17"/>
      <c r="U445" s="9"/>
      <c r="V445" s="9"/>
      <c r="W445" s="17"/>
      <c r="X445" s="9"/>
      <c r="Y445" s="9"/>
      <c r="Z445" s="9"/>
      <c r="AA445" s="9"/>
      <c r="AB445" s="9"/>
      <c r="AC445" s="9"/>
      <c r="AD445" s="9"/>
      <c r="AE445" s="9"/>
      <c r="AF445" s="9"/>
      <c r="AG445" s="9"/>
      <c r="AH445" s="9"/>
    </row>
    <row r="446" spans="1:34" x14ac:dyDescent="0.25">
      <c r="A446" s="9"/>
      <c r="B446" s="9"/>
      <c r="C446" s="9"/>
      <c r="D446" s="9"/>
      <c r="E446" s="9"/>
      <c r="F446" s="9"/>
      <c r="G446" s="15"/>
      <c r="H446" s="17"/>
      <c r="I446" s="9"/>
      <c r="J446" s="9"/>
      <c r="K446" s="9"/>
      <c r="L446" s="9"/>
      <c r="M446" s="9"/>
      <c r="N446" s="9"/>
      <c r="O446" s="9"/>
      <c r="P446" s="9"/>
      <c r="Q446" s="9"/>
      <c r="R446" s="9"/>
      <c r="S446" s="9"/>
      <c r="T446" s="17"/>
      <c r="U446" s="9"/>
      <c r="V446" s="9"/>
      <c r="W446" s="17"/>
      <c r="X446" s="9"/>
      <c r="Y446" s="9"/>
      <c r="Z446" s="9"/>
      <c r="AA446" s="9"/>
      <c r="AB446" s="9"/>
      <c r="AC446" s="9"/>
      <c r="AD446" s="9"/>
      <c r="AE446" s="9"/>
      <c r="AF446" s="9"/>
      <c r="AG446" s="9"/>
      <c r="AH446" s="9"/>
    </row>
    <row r="447" spans="1:34" x14ac:dyDescent="0.25">
      <c r="A447" s="9"/>
      <c r="B447" s="9"/>
      <c r="C447" s="9"/>
      <c r="D447" s="9"/>
      <c r="E447" s="9"/>
      <c r="F447" s="9"/>
      <c r="G447" s="15"/>
      <c r="H447" s="17"/>
      <c r="I447" s="9"/>
      <c r="J447" s="9"/>
      <c r="K447" s="9"/>
      <c r="L447" s="9"/>
      <c r="M447" s="9"/>
      <c r="N447" s="9"/>
      <c r="O447" s="9"/>
      <c r="P447" s="9"/>
      <c r="Q447" s="9"/>
      <c r="R447" s="9"/>
      <c r="S447" s="9"/>
      <c r="T447" s="17"/>
      <c r="U447" s="9"/>
      <c r="V447" s="9"/>
      <c r="W447" s="17"/>
      <c r="X447" s="9"/>
      <c r="Y447" s="9"/>
      <c r="Z447" s="9"/>
      <c r="AA447" s="9"/>
      <c r="AB447" s="9"/>
      <c r="AC447" s="9"/>
      <c r="AD447" s="9"/>
      <c r="AE447" s="9"/>
      <c r="AF447" s="9"/>
      <c r="AG447" s="9"/>
      <c r="AH447" s="9"/>
    </row>
    <row r="448" spans="1:34" x14ac:dyDescent="0.25">
      <c r="A448" s="9"/>
      <c r="B448" s="9"/>
      <c r="C448" s="9"/>
      <c r="D448" s="9"/>
      <c r="E448" s="9"/>
      <c r="F448" s="9"/>
      <c r="G448" s="15"/>
      <c r="H448" s="17"/>
      <c r="I448" s="9"/>
      <c r="J448" s="9"/>
      <c r="K448" s="9"/>
      <c r="L448" s="9"/>
      <c r="M448" s="9"/>
      <c r="N448" s="9"/>
      <c r="O448" s="9"/>
      <c r="P448" s="9"/>
      <c r="Q448" s="9"/>
      <c r="R448" s="9"/>
      <c r="S448" s="9"/>
      <c r="T448" s="17"/>
      <c r="U448" s="9"/>
      <c r="V448" s="9"/>
      <c r="W448" s="17"/>
      <c r="X448" s="9"/>
      <c r="Y448" s="9"/>
      <c r="Z448" s="9"/>
      <c r="AA448" s="9"/>
      <c r="AB448" s="9"/>
      <c r="AC448" s="9"/>
      <c r="AD448" s="9"/>
      <c r="AE448" s="9"/>
      <c r="AF448" s="9"/>
      <c r="AG448" s="9"/>
      <c r="AH448" s="9"/>
    </row>
    <row r="449" spans="1:34" x14ac:dyDescent="0.25">
      <c r="A449" s="9"/>
      <c r="B449" s="9"/>
      <c r="C449" s="9"/>
      <c r="D449" s="9"/>
      <c r="E449" s="9"/>
      <c r="F449" s="9"/>
      <c r="G449" s="15"/>
      <c r="H449" s="17"/>
      <c r="I449" s="9"/>
      <c r="J449" s="9"/>
      <c r="K449" s="9"/>
      <c r="L449" s="9"/>
      <c r="M449" s="9"/>
      <c r="N449" s="9"/>
      <c r="O449" s="9"/>
      <c r="P449" s="9"/>
      <c r="Q449" s="9"/>
      <c r="R449" s="9"/>
      <c r="S449" s="9"/>
      <c r="T449" s="17"/>
      <c r="U449" s="9"/>
      <c r="V449" s="9"/>
      <c r="W449" s="17"/>
      <c r="X449" s="9"/>
      <c r="Y449" s="9"/>
      <c r="Z449" s="9"/>
      <c r="AA449" s="9"/>
      <c r="AB449" s="9"/>
      <c r="AC449" s="9"/>
      <c r="AD449" s="9"/>
      <c r="AE449" s="9"/>
      <c r="AF449" s="9"/>
      <c r="AG449" s="9"/>
      <c r="AH449" s="9"/>
    </row>
    <row r="450" spans="1:34" x14ac:dyDescent="0.25">
      <c r="A450" s="9"/>
      <c r="B450" s="9"/>
      <c r="C450" s="9"/>
      <c r="D450" s="9"/>
      <c r="E450" s="9"/>
      <c r="F450" s="9"/>
      <c r="G450" s="15"/>
      <c r="H450" s="17"/>
      <c r="I450" s="9"/>
      <c r="J450" s="9"/>
      <c r="K450" s="9"/>
      <c r="L450" s="9"/>
      <c r="M450" s="9"/>
      <c r="N450" s="9"/>
      <c r="O450" s="9"/>
      <c r="P450" s="9"/>
      <c r="Q450" s="9"/>
      <c r="R450" s="9"/>
      <c r="S450" s="9"/>
      <c r="T450" s="17"/>
      <c r="U450" s="9"/>
      <c r="V450" s="9"/>
      <c r="W450" s="17"/>
      <c r="X450" s="9"/>
      <c r="Y450" s="9"/>
      <c r="Z450" s="9"/>
      <c r="AA450" s="9"/>
      <c r="AB450" s="9"/>
      <c r="AC450" s="9"/>
      <c r="AD450" s="9"/>
      <c r="AE450" s="9"/>
      <c r="AF450" s="9"/>
      <c r="AG450" s="9"/>
      <c r="AH450" s="9"/>
    </row>
    <row r="451" spans="1:34" x14ac:dyDescent="0.25">
      <c r="A451" s="9"/>
      <c r="B451" s="9"/>
      <c r="C451" s="9"/>
      <c r="D451" s="9"/>
      <c r="E451" s="9"/>
      <c r="F451" s="9"/>
      <c r="G451" s="15"/>
      <c r="H451" s="17"/>
      <c r="I451" s="9"/>
      <c r="J451" s="9"/>
      <c r="K451" s="9"/>
      <c r="L451" s="9"/>
      <c r="M451" s="9"/>
      <c r="N451" s="9"/>
      <c r="O451" s="9"/>
      <c r="P451" s="9"/>
      <c r="Q451" s="9"/>
      <c r="R451" s="9"/>
      <c r="S451" s="9"/>
      <c r="T451" s="17"/>
      <c r="U451" s="9"/>
      <c r="V451" s="9"/>
      <c r="W451" s="17"/>
      <c r="X451" s="9"/>
      <c r="Y451" s="9"/>
      <c r="Z451" s="9"/>
      <c r="AA451" s="9"/>
      <c r="AB451" s="9"/>
      <c r="AC451" s="9"/>
      <c r="AD451" s="9"/>
      <c r="AE451" s="9"/>
      <c r="AF451" s="9"/>
      <c r="AG451" s="9"/>
      <c r="AH451" s="9"/>
    </row>
    <row r="452" spans="1:34" x14ac:dyDescent="0.25">
      <c r="A452" s="9"/>
      <c r="B452" s="9"/>
      <c r="C452" s="9"/>
      <c r="D452" s="9"/>
      <c r="E452" s="9"/>
      <c r="F452" s="9"/>
      <c r="G452" s="15"/>
      <c r="H452" s="17"/>
      <c r="I452" s="9"/>
      <c r="J452" s="9"/>
      <c r="K452" s="9"/>
      <c r="L452" s="9"/>
      <c r="M452" s="9"/>
      <c r="N452" s="9"/>
      <c r="O452" s="9"/>
      <c r="P452" s="9"/>
      <c r="Q452" s="9"/>
      <c r="R452" s="9"/>
      <c r="S452" s="9"/>
      <c r="T452" s="17"/>
      <c r="U452" s="9"/>
      <c r="V452" s="9"/>
      <c r="W452" s="17"/>
      <c r="X452" s="9"/>
      <c r="Y452" s="9"/>
      <c r="Z452" s="9"/>
      <c r="AA452" s="9"/>
      <c r="AB452" s="9"/>
      <c r="AC452" s="9"/>
      <c r="AD452" s="9"/>
      <c r="AE452" s="9"/>
      <c r="AF452" s="9"/>
      <c r="AG452" s="9"/>
      <c r="AH452" s="9"/>
    </row>
    <row r="453" spans="1:34" x14ac:dyDescent="0.25">
      <c r="A453" s="9"/>
      <c r="B453" s="9"/>
      <c r="C453" s="9"/>
      <c r="D453" s="9"/>
      <c r="E453" s="9"/>
      <c r="F453" s="9"/>
      <c r="G453" s="15"/>
      <c r="H453" s="17"/>
      <c r="I453" s="9"/>
      <c r="J453" s="9"/>
      <c r="K453" s="9"/>
      <c r="L453" s="9"/>
      <c r="M453" s="9"/>
      <c r="N453" s="9"/>
      <c r="O453" s="9"/>
      <c r="P453" s="9"/>
      <c r="Q453" s="9"/>
      <c r="R453" s="9"/>
      <c r="S453" s="9"/>
      <c r="T453" s="17"/>
      <c r="U453" s="9"/>
      <c r="V453" s="9"/>
      <c r="W453" s="17"/>
      <c r="X453" s="9"/>
      <c r="Y453" s="9"/>
      <c r="Z453" s="9"/>
      <c r="AA453" s="9"/>
      <c r="AB453" s="9"/>
      <c r="AC453" s="9"/>
      <c r="AD453" s="9"/>
      <c r="AE453" s="9"/>
      <c r="AF453" s="9"/>
      <c r="AG453" s="9"/>
      <c r="AH453" s="9"/>
    </row>
    <row r="454" spans="1:34" x14ac:dyDescent="0.25">
      <c r="A454" s="9"/>
      <c r="B454" s="9"/>
      <c r="C454" s="9"/>
      <c r="D454" s="9"/>
      <c r="E454" s="9"/>
      <c r="F454" s="9"/>
      <c r="G454" s="15"/>
      <c r="H454" s="17"/>
      <c r="I454" s="9"/>
      <c r="J454" s="9"/>
      <c r="K454" s="9"/>
      <c r="L454" s="9"/>
      <c r="M454" s="9"/>
      <c r="N454" s="9"/>
      <c r="O454" s="9"/>
      <c r="P454" s="9"/>
      <c r="Q454" s="9"/>
      <c r="R454" s="9"/>
      <c r="S454" s="9"/>
      <c r="T454" s="17"/>
      <c r="U454" s="9"/>
      <c r="V454" s="9"/>
      <c r="W454" s="17"/>
      <c r="X454" s="9"/>
      <c r="Y454" s="9"/>
      <c r="Z454" s="9"/>
      <c r="AA454" s="9"/>
      <c r="AB454" s="9"/>
      <c r="AC454" s="9"/>
      <c r="AD454" s="9"/>
      <c r="AE454" s="9"/>
      <c r="AF454" s="9"/>
      <c r="AG454" s="9"/>
      <c r="AH454" s="9"/>
    </row>
    <row r="455" spans="1:34" x14ac:dyDescent="0.25">
      <c r="A455" s="9"/>
      <c r="B455" s="9"/>
      <c r="C455" s="9"/>
      <c r="D455" s="9"/>
      <c r="E455" s="9"/>
      <c r="F455" s="9"/>
      <c r="G455" s="15"/>
      <c r="H455" s="17"/>
      <c r="I455" s="9"/>
      <c r="J455" s="9"/>
      <c r="K455" s="9"/>
      <c r="L455" s="9"/>
      <c r="M455" s="9"/>
      <c r="N455" s="9"/>
      <c r="O455" s="9"/>
      <c r="P455" s="9"/>
      <c r="Q455" s="9"/>
      <c r="R455" s="9"/>
      <c r="S455" s="9"/>
      <c r="T455" s="17"/>
      <c r="U455" s="9"/>
      <c r="V455" s="9"/>
      <c r="W455" s="17"/>
      <c r="X455" s="9"/>
      <c r="Y455" s="9"/>
      <c r="Z455" s="9"/>
      <c r="AA455" s="9"/>
      <c r="AB455" s="9"/>
      <c r="AC455" s="9"/>
      <c r="AD455" s="9"/>
      <c r="AE455" s="9"/>
      <c r="AF455" s="9"/>
      <c r="AG455" s="9"/>
      <c r="AH455" s="9"/>
    </row>
    <row r="456" spans="1:34" x14ac:dyDescent="0.25">
      <c r="A456" s="9"/>
      <c r="B456" s="9"/>
      <c r="C456" s="9"/>
      <c r="D456" s="9"/>
      <c r="E456" s="9"/>
      <c r="F456" s="9"/>
      <c r="G456" s="15"/>
      <c r="H456" s="17"/>
      <c r="I456" s="9"/>
      <c r="J456" s="9"/>
      <c r="K456" s="9"/>
      <c r="L456" s="9"/>
      <c r="M456" s="9"/>
      <c r="N456" s="9"/>
      <c r="O456" s="9"/>
      <c r="P456" s="9"/>
      <c r="Q456" s="9"/>
      <c r="R456" s="9"/>
      <c r="S456" s="9"/>
      <c r="T456" s="17"/>
      <c r="U456" s="9"/>
      <c r="V456" s="9"/>
      <c r="W456" s="17"/>
      <c r="X456" s="9"/>
      <c r="Y456" s="9"/>
      <c r="Z456" s="9"/>
      <c r="AA456" s="9"/>
      <c r="AB456" s="9"/>
      <c r="AC456" s="9"/>
      <c r="AD456" s="9"/>
      <c r="AE456" s="9"/>
      <c r="AF456" s="9"/>
      <c r="AG456" s="9"/>
      <c r="AH456" s="9"/>
    </row>
    <row r="457" spans="1:34" x14ac:dyDescent="0.25">
      <c r="A457" s="9"/>
      <c r="B457" s="9"/>
      <c r="C457" s="9"/>
      <c r="D457" s="9"/>
      <c r="E457" s="9"/>
      <c r="F457" s="9"/>
      <c r="G457" s="15"/>
      <c r="H457" s="17"/>
      <c r="I457" s="9"/>
      <c r="J457" s="9"/>
      <c r="K457" s="9"/>
      <c r="L457" s="9"/>
      <c r="M457" s="9"/>
      <c r="N457" s="9"/>
      <c r="O457" s="9"/>
      <c r="P457" s="9"/>
      <c r="Q457" s="9"/>
      <c r="R457" s="9"/>
      <c r="S457" s="9"/>
      <c r="T457" s="17"/>
      <c r="U457" s="9"/>
      <c r="V457" s="9"/>
      <c r="W457" s="17"/>
      <c r="X457" s="9"/>
      <c r="Y457" s="9"/>
      <c r="Z457" s="9"/>
      <c r="AA457" s="9"/>
      <c r="AB457" s="9"/>
      <c r="AC457" s="9"/>
      <c r="AD457" s="9"/>
      <c r="AE457" s="9"/>
      <c r="AF457" s="9"/>
      <c r="AG457" s="9"/>
      <c r="AH457" s="9"/>
    </row>
    <row r="458" spans="1:34" x14ac:dyDescent="0.25">
      <c r="A458" s="9"/>
      <c r="B458" s="9"/>
      <c r="C458" s="9"/>
      <c r="D458" s="9"/>
      <c r="E458" s="9"/>
      <c r="F458" s="9"/>
      <c r="G458" s="15"/>
      <c r="H458" s="17"/>
      <c r="I458" s="9"/>
      <c r="J458" s="9"/>
      <c r="K458" s="9"/>
      <c r="L458" s="9"/>
      <c r="M458" s="9"/>
      <c r="N458" s="9"/>
      <c r="O458" s="9"/>
      <c r="P458" s="9"/>
      <c r="Q458" s="9"/>
      <c r="R458" s="9"/>
      <c r="S458" s="9"/>
      <c r="T458" s="17"/>
      <c r="U458" s="9"/>
      <c r="V458" s="9"/>
      <c r="W458" s="17"/>
      <c r="X458" s="9"/>
      <c r="Y458" s="9"/>
      <c r="Z458" s="9"/>
      <c r="AA458" s="9"/>
      <c r="AB458" s="9"/>
      <c r="AC458" s="9"/>
      <c r="AD458" s="9"/>
      <c r="AE458" s="9"/>
      <c r="AF458" s="9"/>
      <c r="AG458" s="9"/>
      <c r="AH458" s="9"/>
    </row>
    <row r="459" spans="1:34" x14ac:dyDescent="0.25">
      <c r="A459" s="9"/>
      <c r="B459" s="9"/>
      <c r="C459" s="9"/>
      <c r="D459" s="9"/>
      <c r="E459" s="9"/>
      <c r="F459" s="9"/>
      <c r="G459" s="15"/>
      <c r="H459" s="17"/>
      <c r="I459" s="9"/>
      <c r="J459" s="9"/>
      <c r="K459" s="9"/>
      <c r="L459" s="9"/>
      <c r="M459" s="9"/>
      <c r="N459" s="9"/>
      <c r="O459" s="9"/>
      <c r="P459" s="9"/>
      <c r="Q459" s="9"/>
      <c r="R459" s="9"/>
      <c r="S459" s="9"/>
      <c r="T459" s="17"/>
      <c r="U459" s="9"/>
      <c r="V459" s="9"/>
      <c r="W459" s="17"/>
      <c r="X459" s="9"/>
      <c r="Y459" s="9"/>
      <c r="Z459" s="9"/>
      <c r="AA459" s="9"/>
      <c r="AB459" s="9"/>
      <c r="AC459" s="9"/>
      <c r="AD459" s="9"/>
      <c r="AE459" s="9"/>
      <c r="AF459" s="9"/>
      <c r="AG459" s="9"/>
      <c r="AH459" s="9"/>
    </row>
    <row r="460" spans="1:34" x14ac:dyDescent="0.25">
      <c r="A460" s="9"/>
      <c r="B460" s="9"/>
      <c r="C460" s="9"/>
      <c r="D460" s="9"/>
      <c r="E460" s="9"/>
      <c r="F460" s="9"/>
      <c r="G460" s="15"/>
      <c r="H460" s="17"/>
      <c r="I460" s="9"/>
      <c r="J460" s="9"/>
      <c r="K460" s="9"/>
      <c r="L460" s="9"/>
      <c r="M460" s="9"/>
      <c r="N460" s="9"/>
      <c r="O460" s="9"/>
      <c r="P460" s="9"/>
      <c r="Q460" s="9"/>
      <c r="R460" s="9"/>
      <c r="S460" s="9"/>
      <c r="T460" s="17"/>
      <c r="U460" s="9"/>
      <c r="V460" s="9"/>
      <c r="W460" s="17"/>
      <c r="X460" s="9"/>
      <c r="Y460" s="9"/>
      <c r="Z460" s="9"/>
      <c r="AA460" s="9"/>
      <c r="AB460" s="9"/>
      <c r="AC460" s="9"/>
      <c r="AD460" s="9"/>
      <c r="AE460" s="9"/>
      <c r="AF460" s="9"/>
      <c r="AG460" s="9"/>
      <c r="AH460" s="9"/>
    </row>
    <row r="461" spans="1:34" x14ac:dyDescent="0.25">
      <c r="A461" s="9"/>
      <c r="B461" s="9"/>
      <c r="C461" s="9"/>
      <c r="D461" s="9"/>
      <c r="E461" s="9"/>
      <c r="F461" s="9"/>
      <c r="G461" s="15"/>
      <c r="H461" s="17"/>
      <c r="I461" s="9"/>
      <c r="J461" s="9"/>
      <c r="K461" s="9"/>
      <c r="L461" s="9"/>
      <c r="M461" s="9"/>
      <c r="N461" s="9"/>
      <c r="O461" s="9"/>
      <c r="P461" s="9"/>
      <c r="Q461" s="9"/>
      <c r="R461" s="9"/>
      <c r="S461" s="9"/>
      <c r="T461" s="17"/>
      <c r="U461" s="9"/>
      <c r="V461" s="9"/>
      <c r="W461" s="17"/>
      <c r="X461" s="9"/>
      <c r="Y461" s="9"/>
      <c r="Z461" s="9"/>
      <c r="AA461" s="9"/>
      <c r="AB461" s="9"/>
      <c r="AC461" s="9"/>
      <c r="AD461" s="9"/>
      <c r="AE461" s="9"/>
      <c r="AF461" s="9"/>
      <c r="AG461" s="9"/>
      <c r="AH461" s="9"/>
    </row>
    <row r="462" spans="1:34" x14ac:dyDescent="0.25">
      <c r="A462" s="9"/>
      <c r="B462" s="9"/>
      <c r="C462" s="9"/>
      <c r="D462" s="9"/>
      <c r="E462" s="9"/>
      <c r="F462" s="9"/>
      <c r="G462" s="15"/>
      <c r="H462" s="17"/>
      <c r="I462" s="9"/>
      <c r="J462" s="9"/>
      <c r="K462" s="9"/>
      <c r="L462" s="9"/>
      <c r="M462" s="9"/>
      <c r="N462" s="9"/>
      <c r="O462" s="9"/>
      <c r="P462" s="9"/>
      <c r="Q462" s="9"/>
      <c r="R462" s="9"/>
      <c r="S462" s="9"/>
      <c r="T462" s="17"/>
      <c r="U462" s="9"/>
      <c r="V462" s="9"/>
      <c r="W462" s="17"/>
      <c r="X462" s="9"/>
      <c r="Y462" s="9"/>
      <c r="Z462" s="9"/>
      <c r="AA462" s="9"/>
      <c r="AB462" s="9"/>
      <c r="AC462" s="9"/>
      <c r="AD462" s="9"/>
      <c r="AE462" s="9"/>
      <c r="AF462" s="9"/>
      <c r="AG462" s="9"/>
      <c r="AH462" s="9"/>
    </row>
    <row r="463" spans="1:34" x14ac:dyDescent="0.25">
      <c r="A463" s="9"/>
      <c r="B463" s="9"/>
      <c r="C463" s="9"/>
      <c r="D463" s="9"/>
      <c r="E463" s="9"/>
      <c r="F463" s="9"/>
      <c r="G463" s="15"/>
      <c r="H463" s="17"/>
      <c r="I463" s="9"/>
      <c r="J463" s="9"/>
      <c r="K463" s="9"/>
      <c r="L463" s="9"/>
      <c r="M463" s="9"/>
      <c r="N463" s="9"/>
      <c r="O463" s="9"/>
      <c r="P463" s="9"/>
      <c r="Q463" s="9"/>
      <c r="R463" s="9"/>
      <c r="S463" s="9"/>
      <c r="T463" s="17"/>
      <c r="U463" s="9"/>
      <c r="V463" s="9"/>
      <c r="W463" s="17"/>
      <c r="X463" s="9"/>
      <c r="Y463" s="9"/>
      <c r="Z463" s="9"/>
      <c r="AA463" s="9"/>
      <c r="AB463" s="9"/>
      <c r="AC463" s="9"/>
      <c r="AD463" s="9"/>
      <c r="AE463" s="9"/>
      <c r="AF463" s="9"/>
      <c r="AG463" s="9"/>
      <c r="AH463" s="9"/>
    </row>
    <row r="464" spans="1:34" x14ac:dyDescent="0.25">
      <c r="A464" s="9"/>
      <c r="B464" s="9"/>
      <c r="C464" s="9"/>
      <c r="D464" s="9"/>
      <c r="E464" s="9"/>
      <c r="F464" s="9"/>
      <c r="G464" s="15"/>
      <c r="H464" s="17"/>
      <c r="I464" s="9"/>
      <c r="J464" s="9"/>
      <c r="K464" s="9"/>
      <c r="L464" s="9"/>
      <c r="M464" s="9"/>
      <c r="N464" s="9"/>
      <c r="O464" s="9"/>
      <c r="P464" s="9"/>
      <c r="Q464" s="9"/>
      <c r="R464" s="9"/>
      <c r="S464" s="9"/>
      <c r="T464" s="17"/>
      <c r="U464" s="9"/>
      <c r="V464" s="9"/>
      <c r="W464" s="17"/>
      <c r="X464" s="9"/>
      <c r="Y464" s="9"/>
      <c r="Z464" s="9"/>
      <c r="AA464" s="9"/>
      <c r="AB464" s="9"/>
      <c r="AC464" s="9"/>
      <c r="AD464" s="9"/>
      <c r="AE464" s="9"/>
      <c r="AF464" s="9"/>
      <c r="AG464" s="9"/>
      <c r="AH464" s="9"/>
    </row>
    <row r="465" spans="1:34" x14ac:dyDescent="0.25">
      <c r="A465" s="9"/>
      <c r="B465" s="9"/>
      <c r="C465" s="9"/>
      <c r="D465" s="9"/>
      <c r="E465" s="9"/>
      <c r="F465" s="9"/>
      <c r="G465" s="15"/>
      <c r="H465" s="17"/>
      <c r="I465" s="9"/>
      <c r="J465" s="9"/>
      <c r="K465" s="9"/>
      <c r="L465" s="9"/>
      <c r="M465" s="9"/>
      <c r="N465" s="9"/>
      <c r="O465" s="9"/>
      <c r="P465" s="9"/>
      <c r="Q465" s="9"/>
      <c r="R465" s="9"/>
      <c r="S465" s="9"/>
      <c r="T465" s="17"/>
      <c r="U465" s="9"/>
      <c r="V465" s="9"/>
      <c r="W465" s="17"/>
      <c r="X465" s="9"/>
      <c r="Y465" s="9"/>
      <c r="Z465" s="9"/>
      <c r="AA465" s="9"/>
      <c r="AB465" s="9"/>
      <c r="AC465" s="9"/>
      <c r="AD465" s="9"/>
      <c r="AE465" s="9"/>
      <c r="AF465" s="9"/>
      <c r="AG465" s="9"/>
      <c r="AH465" s="9"/>
    </row>
    <row r="466" spans="1:34" x14ac:dyDescent="0.25">
      <c r="A466" s="9"/>
      <c r="B466" s="9"/>
      <c r="C466" s="9"/>
      <c r="D466" s="9"/>
      <c r="E466" s="9"/>
      <c r="F466" s="9"/>
      <c r="G466" s="15"/>
      <c r="H466" s="17"/>
      <c r="I466" s="9"/>
      <c r="J466" s="9"/>
      <c r="K466" s="9"/>
      <c r="L466" s="9"/>
      <c r="M466" s="9"/>
      <c r="N466" s="9"/>
      <c r="O466" s="9"/>
      <c r="P466" s="9"/>
      <c r="Q466" s="9"/>
      <c r="R466" s="9"/>
      <c r="S466" s="9"/>
      <c r="T466" s="17"/>
      <c r="U466" s="9"/>
      <c r="V466" s="9"/>
      <c r="W466" s="17"/>
      <c r="X466" s="9"/>
      <c r="Y466" s="9"/>
      <c r="Z466" s="9"/>
      <c r="AA466" s="9"/>
      <c r="AB466" s="9"/>
      <c r="AC466" s="9"/>
      <c r="AD466" s="9"/>
      <c r="AE466" s="9"/>
      <c r="AF466" s="9"/>
      <c r="AG466" s="9"/>
      <c r="AH466" s="9"/>
    </row>
    <row r="467" spans="1:34" x14ac:dyDescent="0.25">
      <c r="A467" s="9"/>
      <c r="B467" s="9"/>
      <c r="C467" s="9"/>
      <c r="D467" s="9"/>
      <c r="E467" s="9"/>
      <c r="F467" s="9"/>
      <c r="G467" s="15"/>
      <c r="H467" s="17"/>
      <c r="I467" s="9"/>
      <c r="J467" s="9"/>
      <c r="K467" s="9"/>
      <c r="L467" s="9"/>
      <c r="M467" s="9"/>
      <c r="N467" s="9"/>
      <c r="O467" s="9"/>
      <c r="P467" s="9"/>
      <c r="Q467" s="9"/>
      <c r="R467" s="9"/>
      <c r="S467" s="9"/>
      <c r="T467" s="17"/>
      <c r="U467" s="9"/>
      <c r="V467" s="9"/>
      <c r="W467" s="17"/>
      <c r="X467" s="9"/>
      <c r="Y467" s="9"/>
      <c r="Z467" s="9"/>
      <c r="AA467" s="9"/>
      <c r="AB467" s="9"/>
      <c r="AC467" s="9"/>
      <c r="AD467" s="9"/>
      <c r="AE467" s="9"/>
      <c r="AF467" s="9"/>
      <c r="AG467" s="9"/>
      <c r="AH467" s="9"/>
    </row>
    <row r="468" spans="1:34" x14ac:dyDescent="0.25">
      <c r="A468" s="9"/>
      <c r="B468" s="9"/>
      <c r="C468" s="9"/>
      <c r="D468" s="9"/>
      <c r="E468" s="9"/>
      <c r="F468" s="9"/>
      <c r="G468" s="15"/>
      <c r="H468" s="17"/>
      <c r="I468" s="9"/>
      <c r="J468" s="9"/>
      <c r="K468" s="9"/>
      <c r="L468" s="9"/>
      <c r="M468" s="9"/>
      <c r="N468" s="9"/>
      <c r="O468" s="9"/>
      <c r="P468" s="9"/>
      <c r="Q468" s="9"/>
      <c r="R468" s="9"/>
      <c r="S468" s="9"/>
      <c r="T468" s="17"/>
      <c r="U468" s="9"/>
      <c r="V468" s="9"/>
      <c r="W468" s="17"/>
      <c r="X468" s="9"/>
      <c r="Y468" s="9"/>
      <c r="Z468" s="9"/>
      <c r="AA468" s="9"/>
      <c r="AB468" s="9"/>
      <c r="AC468" s="9"/>
      <c r="AD468" s="9"/>
      <c r="AE468" s="9"/>
      <c r="AF468" s="9"/>
      <c r="AG468" s="9"/>
      <c r="AH468" s="9"/>
    </row>
    <row r="469" spans="1:34" x14ac:dyDescent="0.25">
      <c r="A469" s="9"/>
      <c r="B469" s="9"/>
      <c r="C469" s="9"/>
      <c r="D469" s="9"/>
      <c r="E469" s="9"/>
      <c r="F469" s="9"/>
      <c r="G469" s="15"/>
      <c r="H469" s="17"/>
      <c r="I469" s="9"/>
      <c r="J469" s="9"/>
      <c r="K469" s="9"/>
      <c r="L469" s="9"/>
      <c r="M469" s="9"/>
      <c r="N469" s="9"/>
      <c r="O469" s="9"/>
      <c r="P469" s="9"/>
      <c r="Q469" s="9"/>
      <c r="R469" s="9"/>
      <c r="S469" s="9"/>
      <c r="T469" s="17"/>
      <c r="U469" s="9"/>
      <c r="V469" s="9"/>
      <c r="W469" s="17"/>
      <c r="X469" s="9"/>
      <c r="Y469" s="9"/>
      <c r="Z469" s="9"/>
      <c r="AA469" s="9"/>
      <c r="AB469" s="9"/>
      <c r="AC469" s="9"/>
      <c r="AD469" s="9"/>
      <c r="AE469" s="9"/>
      <c r="AF469" s="9"/>
      <c r="AG469" s="9"/>
      <c r="AH469" s="9"/>
    </row>
    <row r="470" spans="1:34" x14ac:dyDescent="0.25">
      <c r="A470" s="9"/>
      <c r="B470" s="9"/>
      <c r="C470" s="9"/>
      <c r="D470" s="9"/>
      <c r="E470" s="9"/>
      <c r="F470" s="9"/>
      <c r="G470" s="15"/>
      <c r="H470" s="17"/>
      <c r="I470" s="9"/>
      <c r="J470" s="9"/>
      <c r="K470" s="9"/>
      <c r="L470" s="9"/>
      <c r="M470" s="9"/>
      <c r="N470" s="9"/>
      <c r="O470" s="9"/>
      <c r="P470" s="9"/>
      <c r="Q470" s="9"/>
      <c r="R470" s="9"/>
      <c r="S470" s="9"/>
      <c r="T470" s="17"/>
      <c r="U470" s="9"/>
      <c r="V470" s="9"/>
      <c r="W470" s="17"/>
      <c r="X470" s="9"/>
      <c r="Y470" s="9"/>
      <c r="Z470" s="9"/>
      <c r="AA470" s="9"/>
      <c r="AB470" s="9"/>
      <c r="AC470" s="9"/>
      <c r="AD470" s="9"/>
      <c r="AE470" s="9"/>
      <c r="AF470" s="9"/>
      <c r="AG470" s="9"/>
      <c r="AH470" s="9"/>
    </row>
    <row r="471" spans="1:34" x14ac:dyDescent="0.25">
      <c r="A471" s="9"/>
      <c r="B471" s="9"/>
      <c r="C471" s="9"/>
      <c r="D471" s="9"/>
      <c r="E471" s="9"/>
      <c r="F471" s="9"/>
      <c r="G471" s="15"/>
      <c r="H471" s="17"/>
      <c r="I471" s="9"/>
      <c r="J471" s="9"/>
      <c r="K471" s="9"/>
      <c r="L471" s="9"/>
      <c r="M471" s="9"/>
      <c r="N471" s="9"/>
      <c r="O471" s="9"/>
      <c r="P471" s="9"/>
      <c r="Q471" s="9"/>
      <c r="R471" s="9"/>
      <c r="S471" s="9"/>
      <c r="T471" s="17"/>
      <c r="U471" s="9"/>
      <c r="V471" s="9"/>
      <c r="W471" s="17"/>
      <c r="X471" s="9"/>
      <c r="Y471" s="9"/>
      <c r="Z471" s="9"/>
      <c r="AA471" s="9"/>
      <c r="AB471" s="9"/>
      <c r="AC471" s="9"/>
      <c r="AD471" s="9"/>
      <c r="AE471" s="9"/>
      <c r="AF471" s="9"/>
      <c r="AG471" s="9"/>
      <c r="AH471" s="9"/>
    </row>
    <row r="472" spans="1:34" x14ac:dyDescent="0.25">
      <c r="A472" s="9"/>
      <c r="B472" s="9"/>
      <c r="C472" s="9"/>
      <c r="D472" s="9"/>
      <c r="E472" s="9"/>
      <c r="F472" s="9"/>
      <c r="G472" s="15"/>
      <c r="H472" s="17"/>
      <c r="I472" s="9"/>
      <c r="J472" s="9"/>
      <c r="K472" s="9"/>
      <c r="L472" s="9"/>
      <c r="M472" s="9"/>
      <c r="N472" s="9"/>
      <c r="O472" s="9"/>
      <c r="P472" s="9"/>
      <c r="Q472" s="9"/>
      <c r="R472" s="9"/>
      <c r="S472" s="9"/>
      <c r="T472" s="17"/>
      <c r="U472" s="9"/>
      <c r="V472" s="9"/>
      <c r="W472" s="17"/>
      <c r="X472" s="9"/>
      <c r="Y472" s="9"/>
      <c r="Z472" s="9"/>
      <c r="AA472" s="9"/>
      <c r="AB472" s="9"/>
      <c r="AC472" s="9"/>
      <c r="AD472" s="9"/>
      <c r="AE472" s="9"/>
      <c r="AF472" s="9"/>
      <c r="AG472" s="9"/>
      <c r="AH472" s="9"/>
    </row>
    <row r="473" spans="1:34" x14ac:dyDescent="0.25">
      <c r="A473" s="9"/>
      <c r="B473" s="9"/>
      <c r="C473" s="9"/>
      <c r="D473" s="9"/>
      <c r="E473" s="9"/>
      <c r="F473" s="9"/>
      <c r="G473" s="15"/>
      <c r="H473" s="17"/>
      <c r="I473" s="9"/>
      <c r="J473" s="9"/>
      <c r="K473" s="9"/>
      <c r="L473" s="9"/>
      <c r="M473" s="9"/>
      <c r="N473" s="9"/>
      <c r="O473" s="9"/>
      <c r="P473" s="9"/>
      <c r="Q473" s="9"/>
      <c r="R473" s="9"/>
      <c r="S473" s="9"/>
      <c r="T473" s="17"/>
      <c r="U473" s="9"/>
      <c r="V473" s="9"/>
      <c r="W473" s="17"/>
      <c r="X473" s="9"/>
      <c r="Y473" s="9"/>
      <c r="Z473" s="9"/>
      <c r="AA473" s="9"/>
      <c r="AB473" s="9"/>
      <c r="AC473" s="9"/>
      <c r="AD473" s="9"/>
      <c r="AE473" s="9"/>
      <c r="AF473" s="9"/>
      <c r="AG473" s="9"/>
      <c r="AH473" s="9"/>
    </row>
    <row r="474" spans="1:34" x14ac:dyDescent="0.25">
      <c r="A474" s="9"/>
      <c r="B474" s="9"/>
      <c r="C474" s="9"/>
      <c r="D474" s="9"/>
      <c r="E474" s="9"/>
      <c r="F474" s="9"/>
      <c r="G474" s="15"/>
      <c r="H474" s="17"/>
      <c r="I474" s="9"/>
      <c r="J474" s="9"/>
      <c r="K474" s="9"/>
      <c r="L474" s="9"/>
      <c r="M474" s="9"/>
      <c r="N474" s="9"/>
      <c r="O474" s="9"/>
      <c r="P474" s="9"/>
      <c r="Q474" s="9"/>
      <c r="R474" s="9"/>
      <c r="S474" s="9"/>
      <c r="T474" s="17"/>
      <c r="U474" s="9"/>
      <c r="V474" s="9"/>
      <c r="W474" s="17"/>
      <c r="X474" s="9"/>
      <c r="Y474" s="9"/>
      <c r="Z474" s="9"/>
      <c r="AA474" s="9"/>
      <c r="AB474" s="9"/>
      <c r="AC474" s="9"/>
      <c r="AD474" s="9"/>
      <c r="AE474" s="9"/>
      <c r="AF474" s="9"/>
      <c r="AG474" s="9"/>
      <c r="AH474" s="9"/>
    </row>
    <row r="475" spans="1:34" x14ac:dyDescent="0.25">
      <c r="A475" s="9"/>
      <c r="B475" s="9"/>
      <c r="C475" s="9"/>
      <c r="D475" s="9"/>
      <c r="E475" s="9"/>
      <c r="F475" s="9"/>
      <c r="G475" s="15"/>
      <c r="H475" s="17"/>
      <c r="I475" s="9"/>
      <c r="J475" s="9"/>
      <c r="K475" s="9"/>
      <c r="L475" s="9"/>
      <c r="M475" s="9"/>
      <c r="N475" s="9"/>
      <c r="O475" s="9"/>
      <c r="P475" s="9"/>
      <c r="Q475" s="9"/>
      <c r="R475" s="9"/>
      <c r="S475" s="9"/>
      <c r="T475" s="17"/>
      <c r="U475" s="9"/>
      <c r="V475" s="9"/>
      <c r="W475" s="17"/>
      <c r="X475" s="9"/>
      <c r="Y475" s="9"/>
      <c r="Z475" s="9"/>
      <c r="AA475" s="9"/>
      <c r="AB475" s="9"/>
      <c r="AC475" s="9"/>
      <c r="AD475" s="9"/>
      <c r="AE475" s="9"/>
      <c r="AF475" s="9"/>
      <c r="AG475" s="9"/>
      <c r="AH475" s="9"/>
    </row>
    <row r="476" spans="1:34" x14ac:dyDescent="0.25">
      <c r="A476" s="9"/>
      <c r="B476" s="9"/>
      <c r="C476" s="9"/>
      <c r="D476" s="9"/>
      <c r="E476" s="9"/>
      <c r="F476" s="9"/>
      <c r="G476" s="15"/>
      <c r="H476" s="17"/>
      <c r="I476" s="9"/>
      <c r="J476" s="9"/>
      <c r="K476" s="9"/>
      <c r="L476" s="9"/>
      <c r="M476" s="9"/>
      <c r="N476" s="9"/>
      <c r="O476" s="9"/>
      <c r="P476" s="9"/>
      <c r="Q476" s="9"/>
      <c r="R476" s="9"/>
      <c r="S476" s="9"/>
      <c r="T476" s="17"/>
      <c r="U476" s="9"/>
      <c r="V476" s="9"/>
      <c r="W476" s="17"/>
      <c r="X476" s="9"/>
      <c r="Y476" s="9"/>
      <c r="Z476" s="9"/>
      <c r="AA476" s="9"/>
      <c r="AB476" s="9"/>
      <c r="AC476" s="9"/>
      <c r="AD476" s="9"/>
      <c r="AE476" s="9"/>
      <c r="AF476" s="9"/>
      <c r="AG476" s="9"/>
      <c r="AH476" s="9"/>
    </row>
    <row r="477" spans="1:34" x14ac:dyDescent="0.25">
      <c r="A477" s="9"/>
      <c r="B477" s="9"/>
      <c r="C477" s="9"/>
      <c r="D477" s="9"/>
      <c r="E477" s="9"/>
      <c r="F477" s="9"/>
      <c r="G477" s="15"/>
      <c r="H477" s="17"/>
      <c r="I477" s="9"/>
      <c r="J477" s="9"/>
      <c r="K477" s="9"/>
      <c r="L477" s="9"/>
      <c r="M477" s="9"/>
      <c r="N477" s="9"/>
      <c r="O477" s="9"/>
      <c r="P477" s="9"/>
      <c r="Q477" s="9"/>
      <c r="R477" s="9"/>
      <c r="S477" s="9"/>
      <c r="T477" s="17"/>
      <c r="U477" s="9"/>
      <c r="V477" s="9"/>
      <c r="W477" s="17"/>
      <c r="X477" s="9"/>
      <c r="Y477" s="9"/>
      <c r="Z477" s="9"/>
      <c r="AA477" s="9"/>
      <c r="AB477" s="9"/>
      <c r="AC477" s="9"/>
      <c r="AD477" s="9"/>
      <c r="AE477" s="9"/>
      <c r="AF477" s="9"/>
      <c r="AG477" s="9"/>
      <c r="AH477" s="9"/>
    </row>
    <row r="478" spans="1:34" x14ac:dyDescent="0.25">
      <c r="A478" s="9"/>
      <c r="B478" s="9"/>
      <c r="C478" s="9"/>
      <c r="D478" s="9"/>
      <c r="E478" s="9"/>
      <c r="F478" s="9"/>
      <c r="G478" s="15"/>
      <c r="H478" s="17"/>
      <c r="I478" s="9"/>
      <c r="J478" s="9"/>
      <c r="K478" s="9"/>
      <c r="L478" s="9"/>
      <c r="M478" s="9"/>
      <c r="N478" s="9"/>
      <c r="O478" s="9"/>
      <c r="P478" s="9"/>
      <c r="Q478" s="9"/>
      <c r="R478" s="9"/>
      <c r="S478" s="9"/>
      <c r="T478" s="17"/>
      <c r="U478" s="9"/>
      <c r="V478" s="9"/>
      <c r="W478" s="17"/>
      <c r="X478" s="9"/>
      <c r="Y478" s="9"/>
      <c r="Z478" s="9"/>
      <c r="AA478" s="9"/>
      <c r="AB478" s="9"/>
      <c r="AC478" s="9"/>
      <c r="AD478" s="9"/>
      <c r="AE478" s="9"/>
      <c r="AF478" s="9"/>
      <c r="AG478" s="9"/>
      <c r="AH478" s="9"/>
    </row>
    <row r="479" spans="1:34" x14ac:dyDescent="0.25">
      <c r="A479" s="9"/>
      <c r="B479" s="9"/>
      <c r="C479" s="9"/>
      <c r="D479" s="9"/>
      <c r="E479" s="9"/>
      <c r="F479" s="9"/>
      <c r="G479" s="15"/>
      <c r="H479" s="17"/>
      <c r="I479" s="9"/>
      <c r="J479" s="9"/>
      <c r="K479" s="9"/>
      <c r="L479" s="9"/>
      <c r="M479" s="9"/>
      <c r="N479" s="9"/>
      <c r="O479" s="9"/>
      <c r="P479" s="9"/>
      <c r="Q479" s="9"/>
      <c r="R479" s="9"/>
      <c r="S479" s="9"/>
      <c r="T479" s="17"/>
      <c r="U479" s="9"/>
      <c r="V479" s="9"/>
      <c r="W479" s="17"/>
      <c r="X479" s="9"/>
      <c r="Y479" s="9"/>
      <c r="Z479" s="9"/>
      <c r="AA479" s="9"/>
      <c r="AB479" s="9"/>
      <c r="AC479" s="9"/>
      <c r="AD479" s="9"/>
      <c r="AE479" s="9"/>
      <c r="AF479" s="9"/>
      <c r="AG479" s="9"/>
      <c r="AH479" s="9"/>
    </row>
    <row r="480" spans="1:34" x14ac:dyDescent="0.25">
      <c r="A480" s="9"/>
      <c r="B480" s="9"/>
      <c r="C480" s="9"/>
      <c r="D480" s="9"/>
      <c r="E480" s="9"/>
      <c r="F480" s="9"/>
      <c r="G480" s="15"/>
      <c r="H480" s="17"/>
      <c r="I480" s="9"/>
      <c r="J480" s="9"/>
      <c r="K480" s="9"/>
      <c r="L480" s="9"/>
      <c r="M480" s="9"/>
      <c r="N480" s="9"/>
      <c r="O480" s="9"/>
      <c r="P480" s="9"/>
      <c r="Q480" s="9"/>
      <c r="R480" s="9"/>
      <c r="S480" s="9"/>
      <c r="T480" s="17"/>
      <c r="U480" s="9"/>
      <c r="V480" s="9"/>
      <c r="W480" s="17"/>
      <c r="X480" s="9"/>
      <c r="Y480" s="9"/>
      <c r="Z480" s="9"/>
      <c r="AA480" s="9"/>
      <c r="AB480" s="9"/>
      <c r="AC480" s="9"/>
      <c r="AD480" s="9"/>
      <c r="AE480" s="9"/>
      <c r="AF480" s="9"/>
      <c r="AG480" s="9"/>
      <c r="AH480" s="9"/>
    </row>
    <row r="481" spans="1:34" x14ac:dyDescent="0.25">
      <c r="A481" s="9"/>
      <c r="B481" s="9"/>
      <c r="C481" s="9"/>
      <c r="D481" s="9"/>
      <c r="E481" s="9"/>
      <c r="F481" s="9"/>
      <c r="G481" s="15"/>
      <c r="H481" s="17"/>
      <c r="I481" s="9"/>
      <c r="J481" s="9"/>
      <c r="K481" s="9"/>
      <c r="L481" s="9"/>
      <c r="M481" s="9"/>
      <c r="N481" s="9"/>
      <c r="O481" s="9"/>
      <c r="P481" s="9"/>
      <c r="Q481" s="9"/>
      <c r="R481" s="9"/>
      <c r="S481" s="9"/>
      <c r="T481" s="17"/>
      <c r="U481" s="9"/>
      <c r="V481" s="9"/>
      <c r="W481" s="17"/>
      <c r="X481" s="9"/>
      <c r="Y481" s="9"/>
      <c r="Z481" s="9"/>
      <c r="AA481" s="9"/>
      <c r="AB481" s="9"/>
      <c r="AC481" s="9"/>
      <c r="AD481" s="9"/>
      <c r="AE481" s="9"/>
      <c r="AF481" s="9"/>
      <c r="AG481" s="9"/>
      <c r="AH481" s="9"/>
    </row>
    <row r="482" spans="1:34" x14ac:dyDescent="0.25">
      <c r="A482" s="9"/>
      <c r="B482" s="9"/>
      <c r="C482" s="9"/>
      <c r="D482" s="9"/>
      <c r="E482" s="9"/>
      <c r="F482" s="9"/>
      <c r="G482" s="15"/>
      <c r="H482" s="17"/>
      <c r="I482" s="9"/>
      <c r="J482" s="9"/>
      <c r="K482" s="9"/>
      <c r="L482" s="9"/>
      <c r="M482" s="9"/>
      <c r="N482" s="9"/>
      <c r="O482" s="9"/>
      <c r="P482" s="9"/>
      <c r="Q482" s="9"/>
      <c r="R482" s="9"/>
      <c r="S482" s="9"/>
      <c r="T482" s="17"/>
      <c r="U482" s="9"/>
      <c r="V482" s="9"/>
      <c r="W482" s="17"/>
      <c r="X482" s="9"/>
      <c r="Y482" s="9"/>
      <c r="Z482" s="9"/>
      <c r="AA482" s="9"/>
      <c r="AB482" s="9"/>
      <c r="AC482" s="9"/>
      <c r="AD482" s="9"/>
      <c r="AE482" s="9"/>
      <c r="AF482" s="9"/>
      <c r="AG482" s="9"/>
      <c r="AH482" s="9"/>
    </row>
    <row r="483" spans="1:34" x14ac:dyDescent="0.25">
      <c r="A483" s="9"/>
      <c r="B483" s="9"/>
      <c r="C483" s="9"/>
      <c r="D483" s="9"/>
      <c r="E483" s="9"/>
      <c r="F483" s="9"/>
      <c r="G483" s="15"/>
      <c r="H483" s="17"/>
      <c r="I483" s="9"/>
      <c r="J483" s="9"/>
      <c r="K483" s="9"/>
      <c r="L483" s="9"/>
      <c r="M483" s="9"/>
      <c r="N483" s="9"/>
      <c r="O483" s="9"/>
      <c r="P483" s="9"/>
      <c r="Q483" s="9"/>
      <c r="R483" s="9"/>
      <c r="S483" s="9"/>
      <c r="T483" s="17"/>
      <c r="U483" s="9"/>
      <c r="V483" s="9"/>
      <c r="W483" s="17"/>
      <c r="X483" s="9"/>
      <c r="Y483" s="9"/>
      <c r="Z483" s="9"/>
      <c r="AA483" s="9"/>
      <c r="AB483" s="9"/>
      <c r="AC483" s="9"/>
      <c r="AD483" s="9"/>
      <c r="AE483" s="9"/>
      <c r="AF483" s="9"/>
      <c r="AG483" s="9"/>
      <c r="AH483" s="9"/>
    </row>
    <row r="484" spans="1:34" x14ac:dyDescent="0.25">
      <c r="A484" s="9"/>
      <c r="B484" s="9"/>
      <c r="C484" s="9"/>
      <c r="D484" s="9"/>
      <c r="E484" s="9"/>
      <c r="F484" s="9"/>
      <c r="G484" s="15"/>
      <c r="H484" s="17"/>
      <c r="I484" s="9"/>
      <c r="J484" s="9"/>
      <c r="K484" s="9"/>
      <c r="L484" s="9"/>
      <c r="M484" s="9"/>
      <c r="N484" s="9"/>
      <c r="O484" s="9"/>
      <c r="P484" s="9"/>
      <c r="Q484" s="9"/>
      <c r="R484" s="9"/>
      <c r="S484" s="9"/>
      <c r="T484" s="17"/>
      <c r="U484" s="9"/>
      <c r="V484" s="9"/>
      <c r="W484" s="17"/>
      <c r="X484" s="9"/>
      <c r="Y484" s="9"/>
      <c r="Z484" s="9"/>
      <c r="AA484" s="9"/>
      <c r="AB484" s="9"/>
      <c r="AC484" s="9"/>
      <c r="AD484" s="9"/>
      <c r="AE484" s="9"/>
      <c r="AF484" s="9"/>
      <c r="AG484" s="9"/>
      <c r="AH484" s="9"/>
    </row>
    <row r="485" spans="1:34" x14ac:dyDescent="0.25">
      <c r="A485" s="9"/>
      <c r="B485" s="9"/>
      <c r="C485" s="9"/>
      <c r="D485" s="9"/>
      <c r="E485" s="9"/>
      <c r="F485" s="9"/>
      <c r="G485" s="15"/>
      <c r="H485" s="17"/>
      <c r="I485" s="9"/>
      <c r="J485" s="9"/>
      <c r="K485" s="9"/>
      <c r="L485" s="9"/>
      <c r="M485" s="9"/>
      <c r="N485" s="9"/>
      <c r="O485" s="9"/>
      <c r="P485" s="9"/>
      <c r="Q485" s="9"/>
      <c r="R485" s="9"/>
      <c r="S485" s="9"/>
      <c r="T485" s="17"/>
      <c r="U485" s="9"/>
      <c r="V485" s="9"/>
      <c r="W485" s="17"/>
      <c r="X485" s="9"/>
      <c r="Y485" s="9"/>
      <c r="Z485" s="9"/>
      <c r="AA485" s="9"/>
      <c r="AB485" s="9"/>
      <c r="AC485" s="9"/>
      <c r="AD485" s="9"/>
      <c r="AE485" s="9"/>
      <c r="AF485" s="9"/>
      <c r="AG485" s="9"/>
      <c r="AH485" s="9"/>
    </row>
    <row r="486" spans="1:34" x14ac:dyDescent="0.25">
      <c r="A486" s="9"/>
      <c r="B486" s="9"/>
      <c r="C486" s="9"/>
      <c r="D486" s="9"/>
      <c r="E486" s="9"/>
      <c r="F486" s="9"/>
      <c r="G486" s="15"/>
      <c r="H486" s="17"/>
      <c r="I486" s="9"/>
      <c r="J486" s="9"/>
      <c r="K486" s="9"/>
      <c r="L486" s="9"/>
      <c r="M486" s="9"/>
      <c r="N486" s="9"/>
      <c r="O486" s="9"/>
      <c r="P486" s="9"/>
      <c r="Q486" s="9"/>
      <c r="R486" s="9"/>
      <c r="S486" s="9"/>
      <c r="T486" s="17"/>
      <c r="U486" s="9"/>
      <c r="V486" s="9"/>
      <c r="W486" s="17"/>
      <c r="X486" s="9"/>
      <c r="Y486" s="9"/>
      <c r="Z486" s="9"/>
      <c r="AA486" s="9"/>
      <c r="AB486" s="9"/>
      <c r="AC486" s="9"/>
      <c r="AD486" s="9"/>
      <c r="AE486" s="9"/>
      <c r="AF486" s="9"/>
      <c r="AG486" s="9"/>
      <c r="AH486" s="9"/>
    </row>
    <row r="487" spans="1:34" x14ac:dyDescent="0.25">
      <c r="A487" s="9"/>
      <c r="B487" s="9"/>
      <c r="C487" s="9"/>
      <c r="D487" s="9"/>
      <c r="E487" s="9"/>
      <c r="F487" s="9"/>
      <c r="G487" s="15"/>
      <c r="H487" s="17"/>
      <c r="I487" s="9"/>
      <c r="J487" s="9"/>
      <c r="K487" s="9"/>
      <c r="L487" s="9"/>
      <c r="M487" s="9"/>
      <c r="N487" s="9"/>
      <c r="O487" s="9"/>
      <c r="P487" s="9"/>
      <c r="Q487" s="9"/>
      <c r="R487" s="9"/>
      <c r="S487" s="9"/>
      <c r="T487" s="17"/>
      <c r="U487" s="9"/>
      <c r="V487" s="9"/>
      <c r="W487" s="17"/>
      <c r="X487" s="9"/>
      <c r="Y487" s="9"/>
      <c r="Z487" s="9"/>
      <c r="AA487" s="9"/>
      <c r="AB487" s="9"/>
      <c r="AC487" s="9"/>
      <c r="AD487" s="9"/>
      <c r="AE487" s="9"/>
      <c r="AF487" s="9"/>
      <c r="AG487" s="9"/>
      <c r="AH487" s="9"/>
    </row>
    <row r="488" spans="1:34" x14ac:dyDescent="0.25">
      <c r="A488" s="9"/>
      <c r="B488" s="9"/>
      <c r="C488" s="9"/>
      <c r="D488" s="9"/>
      <c r="E488" s="9"/>
      <c r="F488" s="9"/>
      <c r="G488" s="15"/>
      <c r="H488" s="17"/>
      <c r="I488" s="9"/>
      <c r="J488" s="9"/>
      <c r="K488" s="9"/>
      <c r="L488" s="9"/>
      <c r="M488" s="9"/>
      <c r="N488" s="9"/>
      <c r="O488" s="9"/>
      <c r="P488" s="9"/>
      <c r="Q488" s="9"/>
      <c r="R488" s="9"/>
      <c r="S488" s="9"/>
      <c r="T488" s="17"/>
      <c r="U488" s="9"/>
      <c r="V488" s="9"/>
      <c r="W488" s="17"/>
      <c r="X488" s="9"/>
      <c r="Y488" s="9"/>
      <c r="Z488" s="9"/>
      <c r="AA488" s="9"/>
      <c r="AB488" s="9"/>
      <c r="AC488" s="9"/>
      <c r="AD488" s="9"/>
      <c r="AE488" s="9"/>
      <c r="AF488" s="9"/>
      <c r="AG488" s="9"/>
      <c r="AH488" s="9"/>
    </row>
    <row r="489" spans="1:34" x14ac:dyDescent="0.25">
      <c r="A489" s="9"/>
      <c r="B489" s="9"/>
      <c r="C489" s="9"/>
      <c r="D489" s="9"/>
      <c r="E489" s="9"/>
      <c r="F489" s="9"/>
      <c r="G489" s="15"/>
      <c r="H489" s="17"/>
      <c r="I489" s="9"/>
      <c r="J489" s="9"/>
      <c r="K489" s="9"/>
      <c r="L489" s="9"/>
      <c r="M489" s="9"/>
      <c r="N489" s="9"/>
      <c r="O489" s="9"/>
      <c r="P489" s="9"/>
      <c r="Q489" s="9"/>
      <c r="R489" s="9"/>
      <c r="S489" s="9"/>
      <c r="T489" s="17"/>
      <c r="U489" s="9"/>
      <c r="V489" s="9"/>
      <c r="W489" s="17"/>
      <c r="X489" s="9"/>
      <c r="Y489" s="9"/>
      <c r="Z489" s="9"/>
      <c r="AA489" s="9"/>
      <c r="AB489" s="9"/>
      <c r="AC489" s="9"/>
      <c r="AD489" s="9"/>
      <c r="AE489" s="9"/>
      <c r="AF489" s="9"/>
      <c r="AG489" s="9"/>
      <c r="AH489" s="9"/>
    </row>
    <row r="490" spans="1:34" x14ac:dyDescent="0.25">
      <c r="A490" s="9"/>
      <c r="B490" s="9"/>
      <c r="C490" s="9"/>
      <c r="D490" s="9"/>
      <c r="E490" s="9"/>
      <c r="F490" s="9"/>
      <c r="G490" s="15"/>
      <c r="H490" s="17"/>
      <c r="I490" s="9"/>
      <c r="J490" s="9"/>
      <c r="K490" s="9"/>
      <c r="L490" s="9"/>
      <c r="M490" s="9"/>
      <c r="N490" s="9"/>
      <c r="O490" s="9"/>
      <c r="P490" s="9"/>
      <c r="Q490" s="9"/>
      <c r="R490" s="9"/>
      <c r="S490" s="9"/>
      <c r="T490" s="17"/>
      <c r="U490" s="9"/>
      <c r="V490" s="9"/>
      <c r="W490" s="17"/>
      <c r="X490" s="9"/>
      <c r="Y490" s="9"/>
      <c r="Z490" s="9"/>
      <c r="AA490" s="9"/>
      <c r="AB490" s="9"/>
      <c r="AC490" s="9"/>
      <c r="AD490" s="9"/>
      <c r="AE490" s="9"/>
      <c r="AF490" s="9"/>
      <c r="AG490" s="9"/>
      <c r="AH490" s="9"/>
    </row>
    <row r="491" spans="1:34" x14ac:dyDescent="0.25">
      <c r="A491" s="9"/>
      <c r="B491" s="9"/>
      <c r="C491" s="9"/>
      <c r="D491" s="9"/>
      <c r="E491" s="9"/>
      <c r="F491" s="9"/>
      <c r="G491" s="15"/>
      <c r="H491" s="17"/>
      <c r="I491" s="9"/>
      <c r="J491" s="9"/>
      <c r="K491" s="9"/>
      <c r="L491" s="9"/>
      <c r="M491" s="9"/>
      <c r="N491" s="9"/>
      <c r="O491" s="9"/>
      <c r="P491" s="9"/>
      <c r="Q491" s="9"/>
      <c r="R491" s="9"/>
      <c r="S491" s="9"/>
      <c r="T491" s="17"/>
      <c r="U491" s="9"/>
      <c r="V491" s="9"/>
      <c r="W491" s="17"/>
      <c r="X491" s="9"/>
      <c r="Y491" s="9"/>
      <c r="Z491" s="9"/>
      <c r="AA491" s="9"/>
      <c r="AB491" s="9"/>
      <c r="AC491" s="9"/>
      <c r="AD491" s="9"/>
      <c r="AE491" s="9"/>
      <c r="AF491" s="9"/>
      <c r="AG491" s="9"/>
      <c r="AH491" s="9"/>
    </row>
    <row r="492" spans="1:34" x14ac:dyDescent="0.25">
      <c r="A492" s="9"/>
      <c r="B492" s="9"/>
      <c r="C492" s="9"/>
      <c r="D492" s="9"/>
      <c r="E492" s="9"/>
      <c r="F492" s="9"/>
      <c r="G492" s="15"/>
      <c r="H492" s="17"/>
      <c r="I492" s="9"/>
      <c r="J492" s="9"/>
      <c r="K492" s="9"/>
      <c r="L492" s="9"/>
      <c r="M492" s="9"/>
      <c r="N492" s="9"/>
      <c r="O492" s="9"/>
      <c r="P492" s="9"/>
      <c r="Q492" s="9"/>
      <c r="R492" s="9"/>
      <c r="S492" s="9"/>
      <c r="T492" s="17"/>
      <c r="U492" s="9"/>
      <c r="V492" s="9"/>
      <c r="W492" s="17"/>
      <c r="X492" s="9"/>
      <c r="Y492" s="9"/>
      <c r="Z492" s="9"/>
      <c r="AA492" s="9"/>
      <c r="AB492" s="9"/>
      <c r="AC492" s="9"/>
      <c r="AD492" s="9"/>
      <c r="AE492" s="9"/>
      <c r="AF492" s="9"/>
      <c r="AG492" s="9"/>
      <c r="AH492" s="9"/>
    </row>
    <row r="493" spans="1:34" x14ac:dyDescent="0.25">
      <c r="A493" s="9"/>
      <c r="B493" s="9"/>
      <c r="C493" s="9"/>
      <c r="D493" s="9"/>
      <c r="E493" s="9"/>
      <c r="F493" s="9"/>
      <c r="G493" s="15"/>
      <c r="H493" s="17"/>
      <c r="I493" s="9"/>
      <c r="J493" s="9"/>
      <c r="K493" s="9"/>
      <c r="L493" s="9"/>
      <c r="M493" s="9"/>
      <c r="N493" s="9"/>
      <c r="O493" s="9"/>
      <c r="P493" s="9"/>
      <c r="Q493" s="9"/>
      <c r="R493" s="9"/>
      <c r="S493" s="9"/>
      <c r="T493" s="17"/>
      <c r="U493" s="9"/>
      <c r="V493" s="9"/>
      <c r="W493" s="17"/>
      <c r="X493" s="9"/>
      <c r="Y493" s="9"/>
      <c r="Z493" s="9"/>
      <c r="AA493" s="9"/>
      <c r="AB493" s="9"/>
      <c r="AC493" s="9"/>
      <c r="AD493" s="9"/>
      <c r="AE493" s="9"/>
      <c r="AF493" s="9"/>
      <c r="AG493" s="9"/>
      <c r="AH493" s="9"/>
    </row>
    <row r="494" spans="1:34" x14ac:dyDescent="0.25">
      <c r="A494" s="9"/>
      <c r="B494" s="9"/>
      <c r="C494" s="9"/>
      <c r="D494" s="9"/>
      <c r="E494" s="9"/>
      <c r="F494" s="9"/>
      <c r="G494" s="15"/>
      <c r="H494" s="17"/>
      <c r="I494" s="9"/>
      <c r="J494" s="9"/>
      <c r="K494" s="9"/>
      <c r="L494" s="9"/>
      <c r="M494" s="9"/>
      <c r="N494" s="9"/>
      <c r="O494" s="9"/>
      <c r="P494" s="9"/>
      <c r="Q494" s="9"/>
      <c r="R494" s="9"/>
      <c r="S494" s="9"/>
      <c r="T494" s="17"/>
      <c r="U494" s="9"/>
      <c r="V494" s="9"/>
      <c r="W494" s="17"/>
      <c r="X494" s="9"/>
      <c r="Y494" s="9"/>
      <c r="Z494" s="9"/>
      <c r="AA494" s="9"/>
      <c r="AB494" s="9"/>
      <c r="AC494" s="9"/>
      <c r="AD494" s="9"/>
      <c r="AE494" s="9"/>
      <c r="AF494" s="9"/>
      <c r="AG494" s="9"/>
      <c r="AH494" s="9"/>
    </row>
    <row r="495" spans="1:34" x14ac:dyDescent="0.25">
      <c r="A495" s="9"/>
      <c r="B495" s="9"/>
      <c r="C495" s="9"/>
      <c r="D495" s="9"/>
      <c r="E495" s="9"/>
      <c r="F495" s="9"/>
      <c r="G495" s="15"/>
      <c r="H495" s="17"/>
      <c r="I495" s="9"/>
      <c r="J495" s="9"/>
      <c r="K495" s="9"/>
      <c r="L495" s="9"/>
      <c r="M495" s="9"/>
      <c r="N495" s="9"/>
      <c r="O495" s="9"/>
      <c r="P495" s="9"/>
      <c r="Q495" s="9"/>
      <c r="R495" s="9"/>
      <c r="S495" s="9"/>
      <c r="T495" s="17"/>
      <c r="U495" s="9"/>
      <c r="V495" s="9"/>
      <c r="W495" s="17"/>
      <c r="X495" s="9"/>
      <c r="Y495" s="9"/>
      <c r="Z495" s="9"/>
      <c r="AA495" s="9"/>
      <c r="AB495" s="9"/>
      <c r="AC495" s="9"/>
      <c r="AD495" s="9"/>
      <c r="AE495" s="9"/>
      <c r="AF495" s="9"/>
      <c r="AG495" s="9"/>
      <c r="AH495" s="9"/>
    </row>
    <row r="496" spans="1:34" x14ac:dyDescent="0.25">
      <c r="A496" s="9"/>
      <c r="B496" s="9"/>
      <c r="C496" s="9"/>
      <c r="D496" s="9"/>
      <c r="E496" s="9"/>
      <c r="F496" s="9"/>
      <c r="G496" s="15"/>
      <c r="H496" s="17"/>
      <c r="I496" s="9"/>
      <c r="J496" s="9"/>
      <c r="K496" s="9"/>
      <c r="L496" s="9"/>
      <c r="M496" s="9"/>
      <c r="N496" s="9"/>
      <c r="O496" s="9"/>
      <c r="P496" s="9"/>
      <c r="Q496" s="9"/>
      <c r="R496" s="9"/>
      <c r="S496" s="9"/>
      <c r="T496" s="17"/>
      <c r="U496" s="9"/>
      <c r="V496" s="9"/>
      <c r="W496" s="17"/>
      <c r="X496" s="9"/>
      <c r="Y496" s="9"/>
      <c r="Z496" s="9"/>
      <c r="AA496" s="9"/>
      <c r="AB496" s="9"/>
      <c r="AC496" s="9"/>
      <c r="AD496" s="9"/>
      <c r="AE496" s="9"/>
      <c r="AF496" s="9"/>
      <c r="AG496" s="9"/>
      <c r="AH496" s="9"/>
    </row>
    <row r="497" spans="1:34" x14ac:dyDescent="0.25">
      <c r="A497" s="9"/>
      <c r="B497" s="9"/>
      <c r="C497" s="9"/>
      <c r="D497" s="9"/>
      <c r="E497" s="9"/>
      <c r="F497" s="9"/>
      <c r="G497" s="15"/>
      <c r="H497" s="17"/>
      <c r="I497" s="9"/>
      <c r="J497" s="9"/>
      <c r="K497" s="9"/>
      <c r="L497" s="9"/>
      <c r="M497" s="9"/>
      <c r="N497" s="9"/>
      <c r="O497" s="9"/>
      <c r="P497" s="9"/>
      <c r="Q497" s="9"/>
      <c r="R497" s="9"/>
      <c r="S497" s="9"/>
      <c r="T497" s="17"/>
      <c r="U497" s="9"/>
      <c r="V497" s="9"/>
      <c r="W497" s="17"/>
      <c r="X497" s="9"/>
      <c r="Y497" s="9"/>
      <c r="Z497" s="9"/>
      <c r="AA497" s="9"/>
      <c r="AB497" s="9"/>
      <c r="AC497" s="9"/>
      <c r="AD497" s="9"/>
      <c r="AE497" s="9"/>
      <c r="AF497" s="9"/>
      <c r="AG497" s="9"/>
      <c r="AH497" s="9"/>
    </row>
    <row r="498" spans="1:34" x14ac:dyDescent="0.25">
      <c r="A498" s="9"/>
      <c r="B498" s="9"/>
      <c r="C498" s="9"/>
      <c r="D498" s="9"/>
      <c r="E498" s="9"/>
      <c r="F498" s="9"/>
      <c r="G498" s="15"/>
      <c r="H498" s="17"/>
      <c r="I498" s="9"/>
      <c r="J498" s="9"/>
      <c r="K498" s="9"/>
      <c r="L498" s="9"/>
      <c r="M498" s="9"/>
      <c r="N498" s="9"/>
      <c r="O498" s="9"/>
      <c r="P498" s="9"/>
      <c r="Q498" s="9"/>
      <c r="R498" s="9"/>
      <c r="S498" s="9"/>
      <c r="T498" s="17"/>
      <c r="U498" s="9"/>
      <c r="V498" s="9"/>
      <c r="W498" s="17"/>
      <c r="X498" s="9"/>
      <c r="Y498" s="9"/>
      <c r="Z498" s="9"/>
      <c r="AA498" s="9"/>
      <c r="AB498" s="9"/>
      <c r="AC498" s="9"/>
      <c r="AD498" s="9"/>
      <c r="AE498" s="9"/>
      <c r="AF498" s="9"/>
      <c r="AG498" s="9"/>
      <c r="AH498" s="9"/>
    </row>
    <row r="499" spans="1:34" x14ac:dyDescent="0.25">
      <c r="A499" s="9"/>
      <c r="B499" s="9"/>
      <c r="C499" s="9"/>
      <c r="D499" s="9"/>
      <c r="E499" s="9"/>
      <c r="F499" s="9"/>
      <c r="G499" s="15"/>
      <c r="H499" s="17"/>
      <c r="I499" s="9"/>
      <c r="J499" s="9"/>
      <c r="K499" s="9"/>
      <c r="L499" s="9"/>
      <c r="M499" s="9"/>
      <c r="N499" s="9"/>
      <c r="O499" s="9"/>
      <c r="P499" s="9"/>
      <c r="Q499" s="9"/>
      <c r="R499" s="9"/>
      <c r="S499" s="9"/>
      <c r="T499" s="17"/>
      <c r="U499" s="9"/>
      <c r="V499" s="9"/>
      <c r="W499" s="17"/>
      <c r="X499" s="9"/>
      <c r="Y499" s="9"/>
      <c r="Z499" s="9"/>
      <c r="AA499" s="9"/>
      <c r="AB499" s="9"/>
      <c r="AC499" s="9"/>
      <c r="AD499" s="9"/>
      <c r="AE499" s="9"/>
      <c r="AF499" s="9"/>
      <c r="AG499" s="9"/>
      <c r="AH499" s="9"/>
    </row>
    <row r="500" spans="1:34" x14ac:dyDescent="0.25">
      <c r="A500" s="9"/>
      <c r="B500" s="9"/>
      <c r="C500" s="9"/>
      <c r="D500" s="9"/>
      <c r="E500" s="9"/>
      <c r="F500" s="9"/>
      <c r="G500" s="15"/>
      <c r="H500" s="17"/>
      <c r="I500" s="9"/>
      <c r="J500" s="9"/>
      <c r="K500" s="9"/>
      <c r="L500" s="9"/>
      <c r="M500" s="9"/>
      <c r="N500" s="9"/>
      <c r="O500" s="9"/>
      <c r="P500" s="9"/>
      <c r="Q500" s="9"/>
      <c r="R500" s="9"/>
      <c r="S500" s="9"/>
      <c r="T500" s="17"/>
      <c r="U500" s="9"/>
      <c r="V500" s="9"/>
      <c r="W500" s="17"/>
      <c r="X500" s="9"/>
      <c r="Y500" s="9"/>
      <c r="Z500" s="9"/>
      <c r="AA500" s="9"/>
      <c r="AB500" s="9"/>
      <c r="AC500" s="9"/>
      <c r="AD500" s="9"/>
      <c r="AE500" s="9"/>
      <c r="AF500" s="9"/>
      <c r="AG500" s="9"/>
      <c r="AH500" s="9"/>
    </row>
    <row r="501" spans="1:34" x14ac:dyDescent="0.25">
      <c r="A501" s="9"/>
      <c r="B501" s="9"/>
      <c r="C501" s="9"/>
      <c r="D501" s="9"/>
      <c r="E501" s="9"/>
      <c r="F501" s="9"/>
      <c r="G501" s="15"/>
      <c r="H501" s="17"/>
      <c r="I501" s="9"/>
      <c r="J501" s="9"/>
      <c r="K501" s="9"/>
      <c r="L501" s="9"/>
      <c r="M501" s="9"/>
      <c r="N501" s="9"/>
      <c r="O501" s="9"/>
      <c r="P501" s="9"/>
      <c r="Q501" s="9"/>
      <c r="R501" s="9"/>
      <c r="S501" s="9"/>
      <c r="T501" s="17"/>
      <c r="U501" s="9"/>
      <c r="V501" s="9"/>
      <c r="W501" s="17"/>
      <c r="X501" s="9"/>
      <c r="Y501" s="9"/>
      <c r="Z501" s="9"/>
      <c r="AA501" s="9"/>
      <c r="AB501" s="9"/>
      <c r="AC501" s="9"/>
      <c r="AD501" s="9"/>
      <c r="AE501" s="9"/>
      <c r="AF501" s="9"/>
      <c r="AG501" s="9"/>
      <c r="AH501" s="9"/>
    </row>
    <row r="502" spans="1:34" x14ac:dyDescent="0.25">
      <c r="A502" s="9"/>
      <c r="B502" s="9"/>
      <c r="C502" s="9"/>
      <c r="D502" s="9"/>
      <c r="E502" s="9"/>
      <c r="F502" s="9"/>
      <c r="G502" s="15"/>
      <c r="H502" s="17"/>
      <c r="I502" s="9"/>
      <c r="J502" s="9"/>
      <c r="K502" s="9"/>
      <c r="L502" s="9"/>
      <c r="M502" s="9"/>
      <c r="N502" s="9"/>
      <c r="O502" s="9"/>
      <c r="P502" s="9"/>
      <c r="Q502" s="9"/>
      <c r="R502" s="9"/>
      <c r="S502" s="9"/>
      <c r="T502" s="17"/>
      <c r="U502" s="9"/>
      <c r="V502" s="9"/>
      <c r="W502" s="17"/>
      <c r="X502" s="9"/>
      <c r="Y502" s="9"/>
      <c r="Z502" s="9"/>
      <c r="AA502" s="9"/>
      <c r="AB502" s="9"/>
      <c r="AC502" s="9"/>
      <c r="AD502" s="9"/>
      <c r="AE502" s="9"/>
      <c r="AF502" s="9"/>
      <c r="AG502" s="9"/>
      <c r="AH502" s="9"/>
    </row>
    <row r="503" spans="1:34" x14ac:dyDescent="0.25">
      <c r="A503" s="9"/>
      <c r="B503" s="9"/>
      <c r="C503" s="9"/>
      <c r="D503" s="9"/>
      <c r="E503" s="9"/>
      <c r="F503" s="9"/>
      <c r="G503" s="15"/>
      <c r="H503" s="17"/>
      <c r="I503" s="9"/>
      <c r="J503" s="9"/>
      <c r="K503" s="9"/>
      <c r="L503" s="9"/>
      <c r="M503" s="9"/>
      <c r="N503" s="9"/>
      <c r="O503" s="9"/>
      <c r="P503" s="9"/>
      <c r="Q503" s="9"/>
      <c r="R503" s="9"/>
      <c r="S503" s="9"/>
      <c r="T503" s="17"/>
      <c r="U503" s="9"/>
      <c r="V503" s="9"/>
      <c r="W503" s="17"/>
      <c r="X503" s="9"/>
      <c r="Y503" s="9"/>
      <c r="Z503" s="9"/>
      <c r="AA503" s="9"/>
      <c r="AB503" s="9"/>
      <c r="AC503" s="9"/>
      <c r="AD503" s="9"/>
      <c r="AE503" s="9"/>
      <c r="AF503" s="9"/>
      <c r="AG503" s="9"/>
      <c r="AH503" s="9"/>
    </row>
    <row r="504" spans="1:34" x14ac:dyDescent="0.25">
      <c r="A504" s="9"/>
      <c r="B504" s="9"/>
      <c r="C504" s="9"/>
      <c r="D504" s="9"/>
      <c r="E504" s="9"/>
      <c r="F504" s="9"/>
      <c r="G504" s="15"/>
      <c r="H504" s="17"/>
      <c r="I504" s="9"/>
      <c r="J504" s="9"/>
      <c r="K504" s="9"/>
      <c r="L504" s="9"/>
      <c r="M504" s="9"/>
      <c r="N504" s="9"/>
      <c r="O504" s="9"/>
      <c r="P504" s="9"/>
      <c r="Q504" s="9"/>
      <c r="R504" s="9"/>
      <c r="S504" s="9"/>
      <c r="T504" s="17"/>
      <c r="U504" s="9"/>
      <c r="V504" s="9"/>
      <c r="W504" s="17"/>
      <c r="X504" s="9"/>
      <c r="Y504" s="9"/>
      <c r="Z504" s="9"/>
      <c r="AA504" s="9"/>
      <c r="AB504" s="9"/>
      <c r="AC504" s="9"/>
      <c r="AD504" s="9"/>
      <c r="AE504" s="9"/>
      <c r="AF504" s="9"/>
      <c r="AG504" s="9"/>
      <c r="AH504" s="9"/>
    </row>
    <row r="505" spans="1:34" x14ac:dyDescent="0.25">
      <c r="A505" s="9"/>
      <c r="B505" s="9"/>
      <c r="C505" s="9"/>
      <c r="D505" s="9"/>
      <c r="E505" s="9"/>
      <c r="F505" s="9"/>
      <c r="G505" s="15"/>
      <c r="H505" s="17"/>
      <c r="I505" s="9"/>
      <c r="J505" s="9"/>
      <c r="K505" s="9"/>
      <c r="L505" s="9"/>
      <c r="M505" s="9"/>
      <c r="N505" s="9"/>
      <c r="O505" s="9"/>
      <c r="P505" s="9"/>
      <c r="Q505" s="9"/>
      <c r="R505" s="9"/>
      <c r="S505" s="9"/>
      <c r="T505" s="17"/>
      <c r="U505" s="9"/>
      <c r="V505" s="9"/>
      <c r="W505" s="17"/>
      <c r="X505" s="9"/>
      <c r="Y505" s="9"/>
      <c r="Z505" s="9"/>
      <c r="AA505" s="9"/>
      <c r="AB505" s="9"/>
      <c r="AC505" s="9"/>
      <c r="AD505" s="9"/>
      <c r="AE505" s="9"/>
      <c r="AF505" s="9"/>
      <c r="AG505" s="9"/>
      <c r="AH505" s="9"/>
    </row>
    <row r="506" spans="1:34" x14ac:dyDescent="0.25">
      <c r="A506" s="9"/>
      <c r="B506" s="9"/>
      <c r="C506" s="9"/>
      <c r="D506" s="9"/>
      <c r="E506" s="9"/>
      <c r="F506" s="9"/>
      <c r="G506" s="15"/>
      <c r="H506" s="17"/>
      <c r="I506" s="9"/>
      <c r="J506" s="9"/>
      <c r="K506" s="9"/>
      <c r="L506" s="9"/>
      <c r="M506" s="9"/>
      <c r="N506" s="9"/>
      <c r="O506" s="9"/>
      <c r="P506" s="9"/>
      <c r="Q506" s="9"/>
      <c r="R506" s="9"/>
      <c r="S506" s="9"/>
      <c r="T506" s="17"/>
      <c r="U506" s="9"/>
      <c r="V506" s="9"/>
      <c r="W506" s="17"/>
      <c r="X506" s="9"/>
      <c r="Y506" s="9"/>
      <c r="Z506" s="9"/>
      <c r="AA506" s="9"/>
      <c r="AB506" s="9"/>
      <c r="AC506" s="9"/>
      <c r="AD506" s="9"/>
      <c r="AE506" s="9"/>
      <c r="AF506" s="9"/>
      <c r="AG506" s="9"/>
      <c r="AH506" s="9"/>
    </row>
    <row r="507" spans="1:34" x14ac:dyDescent="0.25">
      <c r="A507" s="9"/>
      <c r="B507" s="9"/>
      <c r="C507" s="9"/>
      <c r="D507" s="9"/>
      <c r="E507" s="9"/>
      <c r="F507" s="9"/>
      <c r="G507" s="15"/>
      <c r="H507" s="17"/>
      <c r="I507" s="9"/>
      <c r="J507" s="9"/>
      <c r="K507" s="9"/>
      <c r="L507" s="9"/>
      <c r="M507" s="9"/>
      <c r="N507" s="9"/>
      <c r="O507" s="9"/>
      <c r="P507" s="9"/>
      <c r="Q507" s="9"/>
      <c r="R507" s="9"/>
      <c r="S507" s="9"/>
      <c r="T507" s="17"/>
      <c r="U507" s="9"/>
      <c r="V507" s="9"/>
      <c r="W507" s="17"/>
      <c r="X507" s="9"/>
      <c r="Y507" s="9"/>
      <c r="Z507" s="9"/>
      <c r="AA507" s="9"/>
      <c r="AB507" s="9"/>
      <c r="AC507" s="9"/>
      <c r="AD507" s="9"/>
      <c r="AE507" s="9"/>
      <c r="AF507" s="9"/>
      <c r="AG507" s="9"/>
      <c r="AH507" s="9"/>
    </row>
    <row r="508" spans="1:34" x14ac:dyDescent="0.25">
      <c r="A508" s="9"/>
      <c r="B508" s="9"/>
      <c r="C508" s="9"/>
      <c r="D508" s="9"/>
      <c r="E508" s="9"/>
      <c r="F508" s="9"/>
      <c r="G508" s="15"/>
      <c r="H508" s="17"/>
      <c r="I508" s="9"/>
      <c r="J508" s="9"/>
      <c r="K508" s="9"/>
      <c r="L508" s="9"/>
      <c r="M508" s="9"/>
      <c r="N508" s="9"/>
      <c r="O508" s="9"/>
      <c r="P508" s="9"/>
      <c r="Q508" s="9"/>
      <c r="R508" s="9"/>
      <c r="S508" s="9"/>
      <c r="T508" s="17"/>
      <c r="U508" s="9"/>
      <c r="V508" s="9"/>
      <c r="W508" s="17"/>
      <c r="X508" s="9"/>
      <c r="Y508" s="9"/>
      <c r="Z508" s="9"/>
      <c r="AA508" s="9"/>
      <c r="AB508" s="9"/>
      <c r="AC508" s="9"/>
      <c r="AD508" s="9"/>
      <c r="AE508" s="9"/>
      <c r="AF508" s="9"/>
      <c r="AG508" s="9"/>
      <c r="AH508" s="9"/>
    </row>
    <row r="509" spans="1:34" x14ac:dyDescent="0.25">
      <c r="A509" s="9"/>
      <c r="B509" s="9"/>
      <c r="C509" s="9"/>
      <c r="D509" s="9"/>
      <c r="E509" s="9"/>
      <c r="F509" s="9"/>
      <c r="G509" s="15"/>
      <c r="H509" s="17"/>
      <c r="I509" s="9"/>
      <c r="J509" s="9"/>
      <c r="K509" s="9"/>
      <c r="L509" s="9"/>
      <c r="M509" s="9"/>
      <c r="N509" s="9"/>
      <c r="O509" s="9"/>
      <c r="P509" s="9"/>
      <c r="Q509" s="9"/>
      <c r="R509" s="9"/>
      <c r="S509" s="9"/>
      <c r="T509" s="17"/>
      <c r="U509" s="9"/>
      <c r="V509" s="9"/>
      <c r="W509" s="17"/>
      <c r="X509" s="9"/>
      <c r="Y509" s="9"/>
      <c r="Z509" s="9"/>
      <c r="AA509" s="9"/>
      <c r="AB509" s="9"/>
      <c r="AC509" s="9"/>
      <c r="AD509" s="9"/>
      <c r="AE509" s="9"/>
      <c r="AF509" s="9"/>
      <c r="AG509" s="9"/>
      <c r="AH509" s="9"/>
    </row>
    <row r="510" spans="1:34" x14ac:dyDescent="0.25">
      <c r="A510" s="9"/>
      <c r="B510" s="9"/>
      <c r="C510" s="9"/>
      <c r="D510" s="9"/>
      <c r="E510" s="9"/>
      <c r="F510" s="9"/>
      <c r="G510" s="15"/>
      <c r="H510" s="17"/>
      <c r="I510" s="9"/>
      <c r="J510" s="9"/>
      <c r="K510" s="9"/>
      <c r="L510" s="9"/>
      <c r="M510" s="9"/>
      <c r="N510" s="9"/>
      <c r="O510" s="9"/>
      <c r="P510" s="9"/>
      <c r="Q510" s="9"/>
      <c r="R510" s="9"/>
      <c r="S510" s="9"/>
      <c r="T510" s="17"/>
      <c r="U510" s="9"/>
      <c r="V510" s="9"/>
      <c r="W510" s="17"/>
      <c r="X510" s="9"/>
      <c r="Y510" s="9"/>
      <c r="Z510" s="9"/>
      <c r="AA510" s="9"/>
      <c r="AB510" s="9"/>
      <c r="AC510" s="9"/>
      <c r="AD510" s="9"/>
      <c r="AE510" s="9"/>
      <c r="AF510" s="9"/>
      <c r="AG510" s="9"/>
      <c r="AH510" s="9"/>
    </row>
    <row r="511" spans="1:34" x14ac:dyDescent="0.25">
      <c r="A511" s="9"/>
      <c r="B511" s="9"/>
      <c r="C511" s="9"/>
      <c r="D511" s="9"/>
      <c r="E511" s="9"/>
      <c r="F511" s="9"/>
      <c r="G511" s="15"/>
      <c r="H511" s="17"/>
      <c r="I511" s="9"/>
      <c r="J511" s="9"/>
      <c r="K511" s="9"/>
      <c r="L511" s="9"/>
      <c r="M511" s="9"/>
      <c r="N511" s="9"/>
      <c r="O511" s="9"/>
      <c r="P511" s="9"/>
      <c r="Q511" s="9"/>
      <c r="R511" s="9"/>
      <c r="S511" s="9"/>
      <c r="T511" s="17"/>
      <c r="U511" s="9"/>
      <c r="V511" s="9"/>
      <c r="W511" s="17"/>
      <c r="X511" s="9"/>
      <c r="Y511" s="9"/>
      <c r="Z511" s="9"/>
      <c r="AA511" s="9"/>
      <c r="AB511" s="9"/>
      <c r="AC511" s="9"/>
      <c r="AD511" s="9"/>
      <c r="AE511" s="9"/>
      <c r="AF511" s="9"/>
      <c r="AG511" s="9"/>
      <c r="AH511" s="9"/>
    </row>
    <row r="512" spans="1:34" x14ac:dyDescent="0.25">
      <c r="A512" s="9"/>
      <c r="B512" s="9"/>
      <c r="C512" s="9"/>
      <c r="D512" s="9"/>
      <c r="E512" s="9"/>
      <c r="F512" s="9"/>
      <c r="G512" s="15"/>
      <c r="H512" s="17"/>
      <c r="I512" s="9"/>
      <c r="J512" s="9"/>
      <c r="K512" s="9"/>
      <c r="L512" s="9"/>
      <c r="M512" s="9"/>
      <c r="N512" s="9"/>
      <c r="O512" s="9"/>
      <c r="P512" s="9"/>
      <c r="Q512" s="9"/>
      <c r="R512" s="9"/>
      <c r="S512" s="9"/>
      <c r="T512" s="17"/>
      <c r="U512" s="9"/>
      <c r="V512" s="9"/>
      <c r="W512" s="17"/>
      <c r="X512" s="9"/>
      <c r="Y512" s="9"/>
      <c r="Z512" s="9"/>
      <c r="AA512" s="9"/>
      <c r="AB512" s="9"/>
      <c r="AC512" s="9"/>
      <c r="AD512" s="9"/>
      <c r="AE512" s="9"/>
      <c r="AF512" s="9"/>
      <c r="AG512" s="9"/>
      <c r="AH512" s="9"/>
    </row>
    <row r="513" spans="1:34" x14ac:dyDescent="0.25">
      <c r="A513" s="9"/>
      <c r="B513" s="9"/>
      <c r="C513" s="9"/>
      <c r="D513" s="9"/>
      <c r="E513" s="9"/>
      <c r="F513" s="9"/>
      <c r="G513" s="15"/>
      <c r="H513" s="17"/>
      <c r="I513" s="9"/>
      <c r="J513" s="9"/>
      <c r="K513" s="9"/>
      <c r="L513" s="9"/>
      <c r="M513" s="9"/>
      <c r="N513" s="9"/>
      <c r="O513" s="9"/>
      <c r="P513" s="9"/>
      <c r="Q513" s="9"/>
      <c r="R513" s="9"/>
      <c r="S513" s="9"/>
      <c r="T513" s="17"/>
      <c r="U513" s="9"/>
      <c r="V513" s="9"/>
      <c r="W513" s="17"/>
      <c r="X513" s="9"/>
      <c r="Y513" s="9"/>
      <c r="Z513" s="9"/>
      <c r="AA513" s="9"/>
      <c r="AB513" s="9"/>
      <c r="AC513" s="9"/>
      <c r="AD513" s="9"/>
      <c r="AE513" s="9"/>
      <c r="AF513" s="9"/>
      <c r="AG513" s="9"/>
      <c r="AH513" s="9"/>
    </row>
    <row r="514" spans="1:34" x14ac:dyDescent="0.25">
      <c r="A514" s="9"/>
      <c r="B514" s="9"/>
      <c r="C514" s="9"/>
      <c r="D514" s="9"/>
      <c r="E514" s="9"/>
      <c r="F514" s="9"/>
      <c r="G514" s="15"/>
      <c r="H514" s="17"/>
      <c r="I514" s="9"/>
      <c r="J514" s="9"/>
      <c r="K514" s="9"/>
      <c r="L514" s="9"/>
      <c r="M514" s="9"/>
      <c r="N514" s="9"/>
      <c r="O514" s="9"/>
      <c r="P514" s="9"/>
      <c r="Q514" s="9"/>
      <c r="R514" s="9"/>
      <c r="S514" s="9"/>
      <c r="T514" s="17"/>
      <c r="U514" s="9"/>
      <c r="V514" s="9"/>
      <c r="W514" s="17"/>
      <c r="X514" s="9"/>
      <c r="Y514" s="9"/>
      <c r="Z514" s="9"/>
      <c r="AA514" s="9"/>
      <c r="AB514" s="9"/>
      <c r="AC514" s="9"/>
      <c r="AD514" s="9"/>
      <c r="AE514" s="9"/>
      <c r="AF514" s="9"/>
      <c r="AG514" s="9"/>
      <c r="AH514" s="9"/>
    </row>
    <row r="515" spans="1:34" x14ac:dyDescent="0.25">
      <c r="A515" s="9"/>
      <c r="B515" s="9"/>
      <c r="C515" s="9"/>
      <c r="D515" s="9"/>
      <c r="E515" s="9"/>
      <c r="F515" s="9"/>
      <c r="G515" s="15"/>
      <c r="H515" s="17"/>
      <c r="I515" s="9"/>
      <c r="J515" s="9"/>
      <c r="K515" s="9"/>
      <c r="L515" s="9"/>
      <c r="M515" s="9"/>
      <c r="N515" s="9"/>
      <c r="O515" s="9"/>
      <c r="P515" s="9"/>
      <c r="Q515" s="9"/>
      <c r="R515" s="9"/>
      <c r="S515" s="9"/>
      <c r="T515" s="17"/>
      <c r="U515" s="9"/>
      <c r="V515" s="9"/>
      <c r="W515" s="17"/>
      <c r="X515" s="9"/>
      <c r="Y515" s="9"/>
      <c r="Z515" s="9"/>
      <c r="AA515" s="9"/>
      <c r="AB515" s="9"/>
      <c r="AC515" s="9"/>
      <c r="AD515" s="9"/>
      <c r="AE515" s="9"/>
      <c r="AF515" s="9"/>
      <c r="AG515" s="9"/>
      <c r="AH515" s="9"/>
    </row>
    <row r="516" spans="1:34" x14ac:dyDescent="0.25">
      <c r="A516" s="9"/>
      <c r="B516" s="9"/>
      <c r="C516" s="9"/>
      <c r="D516" s="9"/>
      <c r="E516" s="9"/>
      <c r="F516" s="9"/>
      <c r="G516" s="15"/>
      <c r="H516" s="17"/>
      <c r="I516" s="9"/>
      <c r="J516" s="9"/>
      <c r="K516" s="9"/>
      <c r="L516" s="9"/>
      <c r="M516" s="9"/>
      <c r="N516" s="9"/>
      <c r="O516" s="9"/>
      <c r="P516" s="9"/>
      <c r="Q516" s="9"/>
      <c r="R516" s="9"/>
      <c r="S516" s="9"/>
      <c r="T516" s="17"/>
      <c r="U516" s="9"/>
      <c r="V516" s="9"/>
      <c r="W516" s="17"/>
      <c r="X516" s="9"/>
      <c r="Y516" s="9"/>
      <c r="Z516" s="9"/>
      <c r="AA516" s="9"/>
      <c r="AB516" s="9"/>
      <c r="AC516" s="9"/>
      <c r="AD516" s="9"/>
      <c r="AE516" s="9"/>
      <c r="AF516" s="9"/>
      <c r="AG516" s="9"/>
      <c r="AH516" s="9"/>
    </row>
    <row r="517" spans="1:34" x14ac:dyDescent="0.25">
      <c r="A517" s="9"/>
      <c r="B517" s="9"/>
      <c r="C517" s="9"/>
      <c r="D517" s="9"/>
      <c r="E517" s="9"/>
      <c r="F517" s="9"/>
      <c r="G517" s="15"/>
      <c r="H517" s="17"/>
      <c r="I517" s="9"/>
      <c r="J517" s="9"/>
      <c r="K517" s="9"/>
      <c r="L517" s="9"/>
      <c r="M517" s="9"/>
      <c r="N517" s="9"/>
      <c r="O517" s="9"/>
      <c r="P517" s="9"/>
      <c r="Q517" s="9"/>
      <c r="R517" s="9"/>
      <c r="S517" s="9"/>
      <c r="T517" s="17"/>
      <c r="U517" s="9"/>
      <c r="V517" s="9"/>
      <c r="W517" s="17"/>
      <c r="X517" s="9"/>
      <c r="Y517" s="9"/>
      <c r="Z517" s="9"/>
      <c r="AA517" s="9"/>
      <c r="AB517" s="9"/>
      <c r="AC517" s="9"/>
      <c r="AD517" s="9"/>
      <c r="AE517" s="9"/>
      <c r="AF517" s="9"/>
      <c r="AG517" s="9"/>
      <c r="AH517" s="9"/>
    </row>
    <row r="518" spans="1:34" x14ac:dyDescent="0.25">
      <c r="A518" s="9"/>
      <c r="B518" s="9"/>
      <c r="C518" s="9"/>
      <c r="D518" s="9"/>
      <c r="E518" s="9"/>
      <c r="F518" s="9"/>
      <c r="G518" s="15"/>
      <c r="H518" s="17"/>
      <c r="I518" s="9"/>
      <c r="J518" s="9"/>
      <c r="K518" s="9"/>
      <c r="L518" s="9"/>
      <c r="M518" s="9"/>
      <c r="N518" s="9"/>
      <c r="O518" s="9"/>
      <c r="P518" s="9"/>
      <c r="Q518" s="9"/>
      <c r="R518" s="9"/>
      <c r="S518" s="9"/>
      <c r="T518" s="17"/>
      <c r="U518" s="9"/>
      <c r="V518" s="9"/>
      <c r="W518" s="17"/>
      <c r="X518" s="9"/>
      <c r="Y518" s="9"/>
      <c r="Z518" s="9"/>
      <c r="AA518" s="9"/>
      <c r="AB518" s="9"/>
      <c r="AC518" s="9"/>
      <c r="AD518" s="9"/>
      <c r="AE518" s="9"/>
      <c r="AF518" s="9"/>
      <c r="AG518" s="9"/>
      <c r="AH518" s="9"/>
    </row>
    <row r="519" spans="1:34" x14ac:dyDescent="0.25">
      <c r="A519" s="9"/>
      <c r="B519" s="9"/>
      <c r="C519" s="9"/>
      <c r="D519" s="9"/>
      <c r="E519" s="9"/>
      <c r="F519" s="9"/>
      <c r="G519" s="15"/>
      <c r="H519" s="17"/>
      <c r="I519" s="9"/>
      <c r="J519" s="9"/>
      <c r="K519" s="9"/>
      <c r="L519" s="9"/>
      <c r="M519" s="9"/>
      <c r="N519" s="9"/>
      <c r="O519" s="9"/>
      <c r="P519" s="9"/>
      <c r="Q519" s="9"/>
      <c r="R519" s="9"/>
      <c r="S519" s="9"/>
      <c r="T519" s="17"/>
      <c r="U519" s="9"/>
      <c r="V519" s="9"/>
      <c r="W519" s="17"/>
      <c r="X519" s="9"/>
      <c r="Y519" s="9"/>
      <c r="Z519" s="9"/>
      <c r="AA519" s="9"/>
      <c r="AB519" s="9"/>
      <c r="AC519" s="9"/>
      <c r="AD519" s="9"/>
      <c r="AE519" s="9"/>
      <c r="AF519" s="9"/>
      <c r="AG519" s="9"/>
      <c r="AH519" s="9"/>
    </row>
    <row r="520" spans="1:34" x14ac:dyDescent="0.25">
      <c r="A520" s="9"/>
      <c r="B520" s="9"/>
      <c r="C520" s="9"/>
      <c r="D520" s="9"/>
      <c r="E520" s="9"/>
      <c r="F520" s="9"/>
      <c r="G520" s="15"/>
      <c r="H520" s="17"/>
      <c r="I520" s="9"/>
      <c r="J520" s="9"/>
      <c r="K520" s="9"/>
      <c r="L520" s="9"/>
      <c r="M520" s="9"/>
      <c r="N520" s="9"/>
      <c r="O520" s="9"/>
      <c r="P520" s="9"/>
      <c r="Q520" s="9"/>
      <c r="R520" s="9"/>
      <c r="S520" s="9"/>
      <c r="T520" s="17"/>
      <c r="U520" s="9"/>
      <c r="V520" s="9"/>
      <c r="W520" s="17"/>
      <c r="X520" s="9"/>
      <c r="Y520" s="9"/>
      <c r="Z520" s="9"/>
      <c r="AA520" s="9"/>
      <c r="AB520" s="9"/>
      <c r="AC520" s="9"/>
      <c r="AD520" s="9"/>
      <c r="AE520" s="9"/>
      <c r="AF520" s="9"/>
      <c r="AG520" s="9"/>
      <c r="AH520" s="9"/>
    </row>
    <row r="521" spans="1:34" x14ac:dyDescent="0.25">
      <c r="A521" s="9"/>
      <c r="B521" s="9"/>
      <c r="C521" s="9"/>
      <c r="D521" s="9"/>
      <c r="E521" s="9"/>
      <c r="F521" s="9"/>
      <c r="G521" s="15"/>
      <c r="H521" s="17"/>
      <c r="I521" s="9"/>
      <c r="J521" s="9"/>
      <c r="K521" s="9"/>
      <c r="L521" s="9"/>
      <c r="M521" s="9"/>
      <c r="N521" s="9"/>
      <c r="O521" s="9"/>
      <c r="P521" s="9"/>
      <c r="Q521" s="9"/>
      <c r="R521" s="9"/>
      <c r="S521" s="9"/>
      <c r="T521" s="17"/>
      <c r="U521" s="9"/>
      <c r="V521" s="9"/>
      <c r="W521" s="17"/>
      <c r="X521" s="9"/>
      <c r="Y521" s="9"/>
      <c r="Z521" s="9"/>
      <c r="AA521" s="9"/>
      <c r="AB521" s="9"/>
      <c r="AC521" s="9"/>
      <c r="AD521" s="9"/>
      <c r="AE521" s="9"/>
      <c r="AF521" s="9"/>
      <c r="AG521" s="9"/>
      <c r="AH521" s="9"/>
    </row>
    <row r="522" spans="1:34" x14ac:dyDescent="0.25">
      <c r="A522" s="9"/>
      <c r="B522" s="9"/>
      <c r="C522" s="9"/>
      <c r="D522" s="9"/>
      <c r="E522" s="9"/>
      <c r="F522" s="9"/>
      <c r="G522" s="15"/>
      <c r="H522" s="17"/>
      <c r="I522" s="9"/>
      <c r="J522" s="9"/>
      <c r="K522" s="9"/>
      <c r="L522" s="9"/>
      <c r="M522" s="9"/>
      <c r="N522" s="9"/>
      <c r="O522" s="9"/>
      <c r="P522" s="9"/>
      <c r="Q522" s="9"/>
      <c r="R522" s="9"/>
      <c r="S522" s="9"/>
      <c r="T522" s="17"/>
      <c r="U522" s="9"/>
      <c r="V522" s="9"/>
      <c r="W522" s="17"/>
      <c r="X522" s="9"/>
      <c r="Y522" s="9"/>
      <c r="Z522" s="9"/>
      <c r="AA522" s="9"/>
      <c r="AB522" s="9"/>
      <c r="AC522" s="9"/>
      <c r="AD522" s="9"/>
      <c r="AE522" s="9"/>
      <c r="AF522" s="9"/>
      <c r="AG522" s="9"/>
      <c r="AH522" s="9"/>
    </row>
    <row r="523" spans="1:34" x14ac:dyDescent="0.25">
      <c r="A523" s="9"/>
      <c r="B523" s="9"/>
      <c r="C523" s="9"/>
      <c r="D523" s="9"/>
      <c r="E523" s="9"/>
      <c r="F523" s="9"/>
      <c r="G523" s="15"/>
      <c r="H523" s="17"/>
      <c r="I523" s="9"/>
      <c r="J523" s="9"/>
      <c r="K523" s="9"/>
      <c r="L523" s="9"/>
      <c r="M523" s="9"/>
      <c r="N523" s="9"/>
      <c r="O523" s="9"/>
      <c r="P523" s="9"/>
      <c r="Q523" s="9"/>
      <c r="R523" s="9"/>
      <c r="S523" s="9"/>
      <c r="T523" s="17"/>
      <c r="U523" s="9"/>
      <c r="V523" s="9"/>
      <c r="W523" s="17"/>
      <c r="X523" s="9"/>
      <c r="Y523" s="9"/>
      <c r="Z523" s="9"/>
      <c r="AA523" s="9"/>
      <c r="AB523" s="9"/>
      <c r="AC523" s="9"/>
      <c r="AD523" s="9"/>
      <c r="AE523" s="9"/>
      <c r="AF523" s="9"/>
      <c r="AG523" s="9"/>
      <c r="AH523" s="9"/>
    </row>
    <row r="524" spans="1:34" x14ac:dyDescent="0.25">
      <c r="A524" s="9"/>
      <c r="B524" s="9"/>
      <c r="C524" s="9"/>
      <c r="D524" s="9"/>
      <c r="E524" s="9"/>
      <c r="F524" s="9"/>
      <c r="G524" s="15"/>
      <c r="H524" s="17"/>
      <c r="I524" s="9"/>
      <c r="J524" s="9"/>
      <c r="K524" s="9"/>
      <c r="L524" s="9"/>
      <c r="M524" s="9"/>
      <c r="N524" s="9"/>
      <c r="O524" s="9"/>
      <c r="P524" s="9"/>
      <c r="Q524" s="9"/>
      <c r="R524" s="9"/>
      <c r="S524" s="9"/>
      <c r="T524" s="17"/>
      <c r="U524" s="9"/>
      <c r="V524" s="9"/>
      <c r="W524" s="17"/>
      <c r="X524" s="9"/>
      <c r="Y524" s="9"/>
      <c r="Z524" s="9"/>
      <c r="AA524" s="9"/>
      <c r="AB524" s="9"/>
      <c r="AC524" s="9"/>
      <c r="AD524" s="9"/>
      <c r="AE524" s="9"/>
      <c r="AF524" s="9"/>
      <c r="AG524" s="9"/>
      <c r="AH524" s="9"/>
    </row>
    <row r="525" spans="1:34" x14ac:dyDescent="0.25">
      <c r="A525" s="9"/>
      <c r="B525" s="9"/>
      <c r="C525" s="9"/>
      <c r="D525" s="9"/>
      <c r="E525" s="9"/>
      <c r="F525" s="9"/>
      <c r="G525" s="15"/>
      <c r="H525" s="17"/>
      <c r="I525" s="9"/>
      <c r="J525" s="9"/>
      <c r="K525" s="9"/>
      <c r="L525" s="9"/>
      <c r="M525" s="9"/>
      <c r="N525" s="9"/>
      <c r="O525" s="9"/>
      <c r="P525" s="9"/>
      <c r="Q525" s="9"/>
      <c r="R525" s="9"/>
      <c r="S525" s="9"/>
      <c r="T525" s="17"/>
      <c r="U525" s="9"/>
      <c r="V525" s="9"/>
      <c r="W525" s="17"/>
      <c r="X525" s="9"/>
      <c r="Y525" s="9"/>
      <c r="Z525" s="9"/>
      <c r="AA525" s="9"/>
      <c r="AB525" s="9"/>
      <c r="AC525" s="9"/>
      <c r="AD525" s="9"/>
      <c r="AE525" s="9"/>
      <c r="AF525" s="9"/>
      <c r="AG525" s="9"/>
      <c r="AH525" s="9"/>
    </row>
    <row r="526" spans="1:34" x14ac:dyDescent="0.25">
      <c r="A526" s="9"/>
      <c r="B526" s="9"/>
      <c r="C526" s="9"/>
      <c r="D526" s="9"/>
      <c r="E526" s="9"/>
      <c r="F526" s="9"/>
      <c r="G526" s="15"/>
      <c r="H526" s="17"/>
      <c r="I526" s="9"/>
      <c r="J526" s="9"/>
      <c r="K526" s="9"/>
      <c r="L526" s="9"/>
      <c r="M526" s="9"/>
      <c r="N526" s="9"/>
      <c r="O526" s="9"/>
      <c r="P526" s="9"/>
      <c r="Q526" s="9"/>
      <c r="R526" s="9"/>
      <c r="S526" s="9"/>
      <c r="T526" s="17"/>
      <c r="U526" s="9"/>
      <c r="V526" s="9"/>
      <c r="W526" s="17"/>
      <c r="X526" s="9"/>
      <c r="Y526" s="9"/>
      <c r="Z526" s="9"/>
      <c r="AA526" s="9"/>
      <c r="AB526" s="9"/>
      <c r="AC526" s="9"/>
      <c r="AD526" s="9"/>
      <c r="AE526" s="9"/>
      <c r="AF526" s="9"/>
      <c r="AG526" s="9"/>
      <c r="AH526" s="9"/>
    </row>
    <row r="527" spans="1:34" x14ac:dyDescent="0.25">
      <c r="A527" s="9"/>
      <c r="B527" s="9"/>
      <c r="C527" s="9"/>
      <c r="D527" s="9"/>
      <c r="E527" s="9"/>
      <c r="F527" s="9"/>
      <c r="G527" s="15"/>
      <c r="H527" s="17"/>
      <c r="I527" s="9"/>
      <c r="J527" s="9"/>
      <c r="K527" s="9"/>
      <c r="L527" s="9"/>
      <c r="M527" s="9"/>
      <c r="N527" s="9"/>
      <c r="O527" s="9"/>
      <c r="P527" s="9"/>
      <c r="Q527" s="9"/>
      <c r="R527" s="9"/>
      <c r="S527" s="9"/>
      <c r="T527" s="17"/>
      <c r="U527" s="9"/>
      <c r="V527" s="9"/>
      <c r="W527" s="17"/>
      <c r="X527" s="9"/>
      <c r="Y527" s="9"/>
      <c r="Z527" s="9"/>
      <c r="AA527" s="9"/>
      <c r="AB527" s="9"/>
      <c r="AC527" s="9"/>
      <c r="AD527" s="9"/>
      <c r="AE527" s="9"/>
      <c r="AF527" s="9"/>
      <c r="AG527" s="9"/>
      <c r="AH527" s="9"/>
    </row>
    <row r="528" spans="1:34" x14ac:dyDescent="0.25">
      <c r="A528" s="9"/>
      <c r="B528" s="9"/>
      <c r="C528" s="9"/>
      <c r="D528" s="9"/>
      <c r="E528" s="9"/>
      <c r="F528" s="9"/>
      <c r="G528" s="15"/>
      <c r="H528" s="17"/>
      <c r="I528" s="9"/>
      <c r="J528" s="9"/>
      <c r="K528" s="9"/>
      <c r="L528" s="9"/>
      <c r="M528" s="9"/>
      <c r="N528" s="9"/>
      <c r="O528" s="9"/>
      <c r="P528" s="9"/>
      <c r="Q528" s="9"/>
      <c r="R528" s="9"/>
      <c r="S528" s="9"/>
      <c r="T528" s="17"/>
      <c r="U528" s="9"/>
      <c r="V528" s="9"/>
      <c r="W528" s="17"/>
      <c r="X528" s="9"/>
      <c r="Y528" s="9"/>
      <c r="Z528" s="9"/>
      <c r="AA528" s="9"/>
      <c r="AB528" s="9"/>
      <c r="AC528" s="9"/>
      <c r="AD528" s="9"/>
      <c r="AE528" s="9"/>
      <c r="AF528" s="9"/>
      <c r="AG528" s="9"/>
      <c r="AH528" s="9"/>
    </row>
    <row r="529" spans="1:34" x14ac:dyDescent="0.25">
      <c r="A529" s="9"/>
      <c r="B529" s="9"/>
      <c r="C529" s="9"/>
      <c r="D529" s="9"/>
      <c r="E529" s="9"/>
      <c r="F529" s="9"/>
      <c r="G529" s="15"/>
      <c r="H529" s="17"/>
      <c r="I529" s="9"/>
      <c r="J529" s="9"/>
      <c r="K529" s="9"/>
      <c r="L529" s="9"/>
      <c r="M529" s="9"/>
      <c r="N529" s="9"/>
      <c r="O529" s="9"/>
      <c r="P529" s="9"/>
      <c r="Q529" s="9"/>
      <c r="R529" s="9"/>
      <c r="S529" s="9"/>
      <c r="T529" s="17"/>
      <c r="U529" s="9"/>
      <c r="V529" s="9"/>
      <c r="W529" s="17"/>
      <c r="X529" s="9"/>
      <c r="Y529" s="9"/>
      <c r="Z529" s="9"/>
      <c r="AA529" s="9"/>
      <c r="AB529" s="9"/>
      <c r="AC529" s="9"/>
      <c r="AD529" s="9"/>
      <c r="AE529" s="9"/>
      <c r="AF529" s="9"/>
      <c r="AG529" s="9"/>
      <c r="AH529" s="9"/>
    </row>
    <row r="530" spans="1:34" x14ac:dyDescent="0.25">
      <c r="A530" s="9"/>
      <c r="B530" s="9"/>
      <c r="C530" s="9"/>
      <c r="D530" s="9"/>
      <c r="E530" s="9"/>
      <c r="F530" s="9"/>
      <c r="G530" s="15"/>
      <c r="H530" s="17"/>
      <c r="I530" s="9"/>
      <c r="J530" s="9"/>
      <c r="K530" s="9"/>
      <c r="L530" s="9"/>
      <c r="M530" s="9"/>
      <c r="N530" s="9"/>
      <c r="O530" s="9"/>
      <c r="P530" s="9"/>
      <c r="Q530" s="9"/>
      <c r="R530" s="9"/>
      <c r="S530" s="9"/>
      <c r="T530" s="17"/>
      <c r="U530" s="9"/>
      <c r="V530" s="9"/>
      <c r="W530" s="17"/>
      <c r="X530" s="9"/>
      <c r="Y530" s="9"/>
      <c r="Z530" s="9"/>
      <c r="AA530" s="9"/>
      <c r="AB530" s="9"/>
      <c r="AC530" s="9"/>
      <c r="AD530" s="9"/>
      <c r="AE530" s="9"/>
      <c r="AF530" s="9"/>
      <c r="AG530" s="9"/>
      <c r="AH530" s="9"/>
    </row>
    <row r="531" spans="1:34" x14ac:dyDescent="0.25">
      <c r="A531" s="9"/>
      <c r="B531" s="9"/>
      <c r="C531" s="9"/>
      <c r="D531" s="9"/>
      <c r="E531" s="9"/>
      <c r="F531" s="9"/>
      <c r="G531" s="15"/>
      <c r="H531" s="17"/>
      <c r="I531" s="9"/>
      <c r="J531" s="9"/>
      <c r="K531" s="9"/>
      <c r="L531" s="9"/>
      <c r="M531" s="9"/>
      <c r="N531" s="9"/>
      <c r="O531" s="9"/>
      <c r="P531" s="9"/>
      <c r="Q531" s="9"/>
      <c r="R531" s="9"/>
      <c r="S531" s="9"/>
      <c r="T531" s="17"/>
      <c r="U531" s="9"/>
      <c r="V531" s="9"/>
      <c r="W531" s="17"/>
      <c r="X531" s="9"/>
      <c r="Y531" s="9"/>
      <c r="Z531" s="9"/>
      <c r="AA531" s="9"/>
      <c r="AB531" s="9"/>
      <c r="AC531" s="9"/>
      <c r="AD531" s="9"/>
      <c r="AE531" s="9"/>
      <c r="AF531" s="9"/>
      <c r="AG531" s="9"/>
      <c r="AH531" s="9"/>
    </row>
    <row r="532" spans="1:34" x14ac:dyDescent="0.25">
      <c r="A532" s="9"/>
      <c r="B532" s="9"/>
      <c r="C532" s="9"/>
      <c r="D532" s="9"/>
      <c r="E532" s="9"/>
      <c r="F532" s="9"/>
      <c r="G532" s="15"/>
      <c r="H532" s="17"/>
      <c r="I532" s="9"/>
      <c r="J532" s="9"/>
      <c r="K532" s="9"/>
      <c r="L532" s="9"/>
      <c r="M532" s="9"/>
      <c r="N532" s="9"/>
      <c r="O532" s="9"/>
      <c r="P532" s="9"/>
      <c r="Q532" s="9"/>
      <c r="R532" s="9"/>
      <c r="S532" s="9"/>
      <c r="T532" s="17"/>
      <c r="U532" s="9"/>
      <c r="V532" s="9"/>
      <c r="W532" s="17"/>
      <c r="X532" s="9"/>
      <c r="Y532" s="9"/>
      <c r="Z532" s="9"/>
      <c r="AA532" s="9"/>
      <c r="AB532" s="9"/>
      <c r="AC532" s="9"/>
      <c r="AD532" s="9"/>
      <c r="AE532" s="9"/>
      <c r="AF532" s="9"/>
      <c r="AG532" s="9"/>
      <c r="AH532" s="9"/>
    </row>
    <row r="533" spans="1:34" x14ac:dyDescent="0.25">
      <c r="A533" s="9"/>
      <c r="B533" s="9"/>
      <c r="C533" s="9"/>
      <c r="D533" s="9"/>
      <c r="E533" s="9"/>
      <c r="F533" s="9"/>
      <c r="G533" s="15"/>
      <c r="H533" s="17"/>
      <c r="I533" s="9"/>
      <c r="J533" s="9"/>
      <c r="K533" s="9"/>
      <c r="L533" s="9"/>
      <c r="M533" s="9"/>
      <c r="N533" s="9"/>
      <c r="O533" s="9"/>
      <c r="P533" s="9"/>
      <c r="Q533" s="9"/>
      <c r="R533" s="9"/>
      <c r="S533" s="9"/>
      <c r="T533" s="17"/>
      <c r="U533" s="9"/>
      <c r="V533" s="9"/>
      <c r="W533" s="17"/>
      <c r="X533" s="9"/>
      <c r="Y533" s="9"/>
      <c r="Z533" s="9"/>
      <c r="AA533" s="9"/>
      <c r="AB533" s="9"/>
      <c r="AC533" s="9"/>
      <c r="AD533" s="9"/>
      <c r="AE533" s="9"/>
      <c r="AF533" s="9"/>
      <c r="AG533" s="9"/>
      <c r="AH533" s="9"/>
    </row>
    <row r="534" spans="1:34" x14ac:dyDescent="0.25">
      <c r="A534" s="9"/>
      <c r="B534" s="9"/>
      <c r="C534" s="9"/>
      <c r="D534" s="9"/>
      <c r="E534" s="9"/>
      <c r="F534" s="9"/>
      <c r="G534" s="15"/>
      <c r="H534" s="17"/>
      <c r="I534" s="9"/>
      <c r="J534" s="9"/>
      <c r="K534" s="9"/>
      <c r="L534" s="9"/>
      <c r="M534" s="9"/>
      <c r="N534" s="9"/>
      <c r="O534" s="9"/>
      <c r="P534" s="9"/>
      <c r="Q534" s="9"/>
      <c r="R534" s="9"/>
      <c r="S534" s="9"/>
      <c r="T534" s="17"/>
      <c r="U534" s="9"/>
      <c r="V534" s="9"/>
      <c r="W534" s="17"/>
      <c r="X534" s="9"/>
      <c r="Y534" s="9"/>
      <c r="Z534" s="9"/>
      <c r="AA534" s="9"/>
      <c r="AB534" s="9"/>
      <c r="AC534" s="9"/>
      <c r="AD534" s="9"/>
      <c r="AE534" s="9"/>
      <c r="AF534" s="9"/>
      <c r="AG534" s="9"/>
      <c r="AH534" s="9"/>
    </row>
    <row r="535" spans="1:34" x14ac:dyDescent="0.25">
      <c r="A535" s="9"/>
      <c r="B535" s="9"/>
      <c r="C535" s="9"/>
      <c r="D535" s="9"/>
      <c r="E535" s="9"/>
      <c r="F535" s="9"/>
      <c r="G535" s="15"/>
      <c r="H535" s="17"/>
      <c r="I535" s="9"/>
      <c r="J535" s="9"/>
      <c r="K535" s="9"/>
      <c r="L535" s="9"/>
      <c r="M535" s="9"/>
      <c r="N535" s="9"/>
      <c r="O535" s="9"/>
      <c r="P535" s="9"/>
      <c r="Q535" s="9"/>
      <c r="R535" s="9"/>
      <c r="S535" s="9"/>
      <c r="T535" s="17"/>
      <c r="U535" s="9"/>
      <c r="V535" s="9"/>
      <c r="W535" s="17"/>
      <c r="X535" s="9"/>
      <c r="Y535" s="9"/>
      <c r="Z535" s="9"/>
      <c r="AA535" s="9"/>
      <c r="AB535" s="9"/>
      <c r="AC535" s="9"/>
      <c r="AD535" s="9"/>
      <c r="AE535" s="9"/>
      <c r="AF535" s="9"/>
      <c r="AG535" s="9"/>
      <c r="AH535" s="9"/>
    </row>
    <row r="536" spans="1:34" x14ac:dyDescent="0.25">
      <c r="A536" s="9"/>
      <c r="B536" s="9"/>
      <c r="C536" s="9"/>
      <c r="D536" s="9"/>
      <c r="E536" s="9"/>
      <c r="F536" s="9"/>
      <c r="G536" s="15"/>
      <c r="H536" s="17"/>
      <c r="I536" s="9"/>
      <c r="J536" s="9"/>
      <c r="K536" s="9"/>
      <c r="L536" s="9"/>
      <c r="M536" s="9"/>
      <c r="N536" s="9"/>
      <c r="O536" s="9"/>
      <c r="P536" s="9"/>
      <c r="Q536" s="9"/>
      <c r="R536" s="9"/>
      <c r="S536" s="9"/>
      <c r="T536" s="17"/>
      <c r="U536" s="9"/>
      <c r="V536" s="9"/>
      <c r="W536" s="17"/>
      <c r="X536" s="9"/>
      <c r="Y536" s="9"/>
      <c r="Z536" s="9"/>
      <c r="AA536" s="9"/>
      <c r="AB536" s="9"/>
      <c r="AC536" s="9"/>
      <c r="AD536" s="9"/>
      <c r="AE536" s="9"/>
      <c r="AF536" s="9"/>
      <c r="AG536" s="9"/>
      <c r="AH536" s="9"/>
    </row>
    <row r="537" spans="1:34" x14ac:dyDescent="0.25">
      <c r="A537" s="9"/>
      <c r="B537" s="9"/>
      <c r="C537" s="9"/>
      <c r="D537" s="9"/>
      <c r="E537" s="9"/>
      <c r="F537" s="9"/>
      <c r="G537" s="15"/>
      <c r="H537" s="17"/>
      <c r="I537" s="9"/>
      <c r="J537" s="9"/>
      <c r="K537" s="9"/>
      <c r="L537" s="9"/>
      <c r="M537" s="9"/>
      <c r="N537" s="9"/>
      <c r="O537" s="9"/>
      <c r="P537" s="9"/>
      <c r="Q537" s="9"/>
      <c r="R537" s="9"/>
      <c r="S537" s="9"/>
      <c r="T537" s="17"/>
      <c r="U537" s="9"/>
      <c r="V537" s="9"/>
      <c r="W537" s="17"/>
      <c r="X537" s="9"/>
      <c r="Y537" s="9"/>
      <c r="Z537" s="9"/>
      <c r="AA537" s="9"/>
      <c r="AB537" s="9"/>
      <c r="AC537" s="9"/>
      <c r="AD537" s="9"/>
      <c r="AE537" s="9"/>
      <c r="AF537" s="9"/>
      <c r="AG537" s="9"/>
      <c r="AH537" s="9"/>
    </row>
    <row r="538" spans="1:34" x14ac:dyDescent="0.25">
      <c r="A538" s="9"/>
      <c r="B538" s="9"/>
      <c r="C538" s="9"/>
      <c r="D538" s="9"/>
      <c r="E538" s="9"/>
      <c r="F538" s="9"/>
      <c r="G538" s="15"/>
      <c r="H538" s="17"/>
      <c r="I538" s="9"/>
      <c r="J538" s="9"/>
      <c r="K538" s="9"/>
      <c r="L538" s="9"/>
      <c r="M538" s="9"/>
      <c r="N538" s="9"/>
      <c r="O538" s="9"/>
      <c r="P538" s="9"/>
      <c r="Q538" s="9"/>
      <c r="R538" s="9"/>
      <c r="S538" s="9"/>
      <c r="T538" s="17"/>
      <c r="U538" s="9"/>
      <c r="V538" s="9"/>
      <c r="W538" s="17"/>
      <c r="X538" s="9"/>
      <c r="Y538" s="9"/>
      <c r="Z538" s="9"/>
      <c r="AA538" s="9"/>
      <c r="AB538" s="9"/>
      <c r="AC538" s="9"/>
      <c r="AD538" s="9"/>
      <c r="AE538" s="9"/>
      <c r="AF538" s="9"/>
      <c r="AG538" s="9"/>
      <c r="AH538" s="9"/>
    </row>
    <row r="539" spans="1:34" x14ac:dyDescent="0.25">
      <c r="A539" s="9"/>
      <c r="B539" s="9"/>
      <c r="C539" s="9"/>
      <c r="D539" s="9"/>
      <c r="E539" s="9"/>
      <c r="F539" s="9"/>
      <c r="G539" s="15"/>
      <c r="H539" s="17"/>
      <c r="I539" s="9"/>
      <c r="J539" s="9"/>
      <c r="K539" s="9"/>
      <c r="L539" s="9"/>
      <c r="M539" s="9"/>
      <c r="N539" s="9"/>
      <c r="O539" s="9"/>
      <c r="P539" s="9"/>
      <c r="Q539" s="9"/>
      <c r="R539" s="9"/>
      <c r="S539" s="9"/>
      <c r="T539" s="17"/>
      <c r="U539" s="9"/>
      <c r="V539" s="9"/>
      <c r="W539" s="17"/>
      <c r="X539" s="9"/>
      <c r="Y539" s="9"/>
      <c r="Z539" s="9"/>
      <c r="AA539" s="9"/>
      <c r="AB539" s="9"/>
      <c r="AC539" s="9"/>
      <c r="AD539" s="9"/>
      <c r="AE539" s="9"/>
      <c r="AF539" s="9"/>
      <c r="AG539" s="9"/>
      <c r="AH539" s="9"/>
    </row>
    <row r="540" spans="1:34" x14ac:dyDescent="0.25">
      <c r="A540" s="9"/>
      <c r="B540" s="9"/>
      <c r="C540" s="9"/>
      <c r="D540" s="9"/>
      <c r="E540" s="9"/>
      <c r="F540" s="9"/>
      <c r="G540" s="15"/>
      <c r="H540" s="17"/>
      <c r="I540" s="9"/>
      <c r="J540" s="9"/>
      <c r="K540" s="9"/>
      <c r="L540" s="9"/>
      <c r="M540" s="9"/>
      <c r="N540" s="9"/>
      <c r="O540" s="9"/>
      <c r="P540" s="9"/>
      <c r="Q540" s="9"/>
      <c r="R540" s="9"/>
      <c r="S540" s="9"/>
      <c r="T540" s="17"/>
      <c r="U540" s="9"/>
      <c r="V540" s="9"/>
      <c r="W540" s="17"/>
      <c r="X540" s="9"/>
      <c r="Y540" s="9"/>
      <c r="Z540" s="9"/>
      <c r="AA540" s="9"/>
      <c r="AB540" s="9"/>
      <c r="AC540" s="9"/>
      <c r="AD540" s="9"/>
      <c r="AE540" s="9"/>
      <c r="AF540" s="9"/>
      <c r="AG540" s="9"/>
      <c r="AH540" s="9"/>
    </row>
    <row r="541" spans="1:34" x14ac:dyDescent="0.25">
      <c r="A541" s="9"/>
      <c r="B541" s="9"/>
      <c r="C541" s="9"/>
      <c r="D541" s="9"/>
      <c r="E541" s="9"/>
      <c r="F541" s="9"/>
      <c r="G541" s="15"/>
      <c r="H541" s="17"/>
      <c r="I541" s="9"/>
      <c r="J541" s="9"/>
      <c r="K541" s="9"/>
      <c r="L541" s="9"/>
      <c r="M541" s="9"/>
      <c r="N541" s="9"/>
      <c r="O541" s="9"/>
      <c r="P541" s="9"/>
      <c r="Q541" s="9"/>
      <c r="R541" s="9"/>
      <c r="S541" s="9"/>
      <c r="T541" s="17"/>
      <c r="U541" s="9"/>
      <c r="V541" s="9"/>
      <c r="W541" s="17"/>
      <c r="X541" s="9"/>
      <c r="Y541" s="9"/>
      <c r="Z541" s="9"/>
      <c r="AA541" s="9"/>
      <c r="AB541" s="9"/>
      <c r="AC541" s="9"/>
      <c r="AD541" s="9"/>
      <c r="AE541" s="9"/>
      <c r="AF541" s="9"/>
      <c r="AG541" s="9"/>
      <c r="AH541" s="9"/>
    </row>
    <row r="542" spans="1:34" x14ac:dyDescent="0.25">
      <c r="A542" s="9"/>
      <c r="B542" s="9"/>
      <c r="C542" s="9"/>
      <c r="D542" s="9"/>
      <c r="E542" s="9"/>
      <c r="F542" s="9"/>
      <c r="G542" s="15"/>
      <c r="H542" s="17"/>
      <c r="I542" s="9"/>
      <c r="J542" s="9"/>
      <c r="K542" s="9"/>
      <c r="L542" s="9"/>
      <c r="M542" s="9"/>
      <c r="N542" s="9"/>
      <c r="O542" s="9"/>
      <c r="P542" s="9"/>
      <c r="Q542" s="9"/>
      <c r="R542" s="9"/>
      <c r="S542" s="9"/>
      <c r="T542" s="17"/>
      <c r="U542" s="9"/>
      <c r="V542" s="9"/>
      <c r="W542" s="17"/>
      <c r="X542" s="9"/>
      <c r="Y542" s="9"/>
      <c r="Z542" s="9"/>
      <c r="AA542" s="9"/>
      <c r="AB542" s="9"/>
      <c r="AC542" s="9"/>
      <c r="AD542" s="9"/>
      <c r="AE542" s="9"/>
      <c r="AF542" s="9"/>
      <c r="AG542" s="9"/>
      <c r="AH542" s="9"/>
    </row>
    <row r="543" spans="1:34" x14ac:dyDescent="0.25">
      <c r="A543" s="9"/>
      <c r="B543" s="9"/>
      <c r="C543" s="9"/>
      <c r="D543" s="9"/>
      <c r="E543" s="9"/>
      <c r="F543" s="9"/>
      <c r="G543" s="15"/>
      <c r="H543" s="17"/>
      <c r="I543" s="9"/>
      <c r="J543" s="9"/>
      <c r="K543" s="9"/>
      <c r="L543" s="9"/>
      <c r="M543" s="9"/>
      <c r="N543" s="9"/>
      <c r="O543" s="9"/>
      <c r="P543" s="9"/>
      <c r="Q543" s="9"/>
      <c r="R543" s="9"/>
      <c r="S543" s="9"/>
      <c r="T543" s="17"/>
      <c r="U543" s="9"/>
      <c r="V543" s="9"/>
      <c r="W543" s="17"/>
      <c r="X543" s="9"/>
      <c r="Y543" s="9"/>
      <c r="Z543" s="9"/>
      <c r="AA543" s="9"/>
      <c r="AB543" s="9"/>
      <c r="AC543" s="9"/>
      <c r="AD543" s="9"/>
      <c r="AE543" s="9"/>
      <c r="AF543" s="9"/>
      <c r="AG543" s="9"/>
      <c r="AH543" s="9"/>
    </row>
    <row r="544" spans="1:34" x14ac:dyDescent="0.25">
      <c r="A544" s="9"/>
      <c r="B544" s="9"/>
      <c r="C544" s="9"/>
      <c r="D544" s="9"/>
      <c r="E544" s="9"/>
      <c r="F544" s="9"/>
      <c r="G544" s="15"/>
      <c r="H544" s="17"/>
      <c r="I544" s="9"/>
      <c r="J544" s="9"/>
      <c r="K544" s="9"/>
      <c r="L544" s="9"/>
      <c r="M544" s="9"/>
      <c r="N544" s="9"/>
      <c r="O544" s="9"/>
      <c r="P544" s="9"/>
      <c r="Q544" s="9"/>
      <c r="R544" s="9"/>
      <c r="S544" s="9"/>
      <c r="T544" s="17"/>
      <c r="U544" s="9"/>
      <c r="V544" s="9"/>
      <c r="W544" s="17"/>
      <c r="X544" s="9"/>
      <c r="Y544" s="9"/>
      <c r="Z544" s="9"/>
      <c r="AA544" s="9"/>
      <c r="AB544" s="9"/>
      <c r="AC544" s="9"/>
      <c r="AD544" s="9"/>
      <c r="AE544" s="9"/>
      <c r="AF544" s="9"/>
      <c r="AG544" s="9"/>
      <c r="AH544" s="9"/>
    </row>
    <row r="545" spans="1:34" x14ac:dyDescent="0.25">
      <c r="A545" s="9"/>
      <c r="B545" s="9"/>
      <c r="C545" s="9"/>
      <c r="D545" s="9"/>
      <c r="E545" s="9"/>
      <c r="F545" s="9"/>
      <c r="G545" s="15"/>
      <c r="H545" s="17"/>
      <c r="I545" s="9"/>
      <c r="J545" s="9"/>
      <c r="K545" s="9"/>
      <c r="L545" s="9"/>
      <c r="M545" s="9"/>
      <c r="N545" s="9"/>
      <c r="O545" s="9"/>
      <c r="P545" s="9"/>
      <c r="Q545" s="9"/>
      <c r="R545" s="9"/>
      <c r="S545" s="9"/>
      <c r="T545" s="17"/>
      <c r="U545" s="9"/>
      <c r="V545" s="9"/>
      <c r="W545" s="17"/>
      <c r="X545" s="9"/>
      <c r="Y545" s="9"/>
      <c r="Z545" s="9"/>
      <c r="AA545" s="9"/>
      <c r="AB545" s="9"/>
      <c r="AC545" s="9"/>
      <c r="AD545" s="9"/>
      <c r="AE545" s="9"/>
      <c r="AF545" s="9"/>
      <c r="AG545" s="9"/>
      <c r="AH545" s="9"/>
    </row>
    <row r="546" spans="1:34" x14ac:dyDescent="0.25">
      <c r="A546" s="9"/>
      <c r="B546" s="9"/>
      <c r="C546" s="9"/>
      <c r="D546" s="9"/>
      <c r="E546" s="9"/>
      <c r="F546" s="9"/>
      <c r="G546" s="15"/>
      <c r="H546" s="17"/>
      <c r="I546" s="9"/>
      <c r="J546" s="9"/>
      <c r="K546" s="9"/>
      <c r="L546" s="9"/>
      <c r="M546" s="9"/>
      <c r="N546" s="9"/>
      <c r="O546" s="9"/>
      <c r="P546" s="9"/>
      <c r="Q546" s="9"/>
      <c r="R546" s="9"/>
      <c r="S546" s="9"/>
      <c r="T546" s="17"/>
      <c r="U546" s="9"/>
      <c r="V546" s="9"/>
      <c r="W546" s="17"/>
      <c r="X546" s="9"/>
      <c r="Y546" s="9"/>
      <c r="Z546" s="9"/>
      <c r="AA546" s="9"/>
      <c r="AB546" s="9"/>
      <c r="AC546" s="9"/>
      <c r="AD546" s="9"/>
      <c r="AE546" s="9"/>
      <c r="AF546" s="9"/>
      <c r="AG546" s="9"/>
      <c r="AH546" s="9"/>
    </row>
    <row r="547" spans="1:34" x14ac:dyDescent="0.25">
      <c r="A547" s="9"/>
      <c r="B547" s="9"/>
      <c r="C547" s="9"/>
      <c r="D547" s="9"/>
      <c r="E547" s="9"/>
      <c r="F547" s="9"/>
      <c r="G547" s="15"/>
      <c r="H547" s="17"/>
      <c r="I547" s="9"/>
      <c r="J547" s="9"/>
      <c r="K547" s="9"/>
      <c r="L547" s="9"/>
      <c r="M547" s="9"/>
      <c r="N547" s="9"/>
      <c r="O547" s="9"/>
      <c r="P547" s="9"/>
      <c r="Q547" s="9"/>
      <c r="R547" s="9"/>
      <c r="S547" s="9"/>
      <c r="T547" s="17"/>
      <c r="U547" s="9"/>
      <c r="V547" s="9"/>
      <c r="W547" s="17"/>
      <c r="X547" s="9"/>
      <c r="Y547" s="9"/>
      <c r="Z547" s="9"/>
      <c r="AA547" s="9"/>
      <c r="AB547" s="9"/>
      <c r="AC547" s="9"/>
      <c r="AD547" s="9"/>
      <c r="AE547" s="9"/>
      <c r="AF547" s="9"/>
      <c r="AG547" s="9"/>
      <c r="AH547" s="9"/>
    </row>
    <row r="548" spans="1:34" x14ac:dyDescent="0.25">
      <c r="A548" s="9"/>
      <c r="B548" s="9"/>
      <c r="C548" s="9"/>
      <c r="D548" s="9"/>
      <c r="E548" s="9"/>
      <c r="F548" s="9"/>
      <c r="G548" s="15"/>
      <c r="H548" s="17"/>
      <c r="I548" s="9"/>
      <c r="J548" s="9"/>
      <c r="K548" s="9"/>
      <c r="L548" s="9"/>
      <c r="M548" s="9"/>
      <c r="N548" s="9"/>
      <c r="O548" s="9"/>
      <c r="P548" s="9"/>
      <c r="Q548" s="9"/>
      <c r="R548" s="9"/>
      <c r="S548" s="9"/>
      <c r="T548" s="17"/>
      <c r="U548" s="9"/>
      <c r="V548" s="9"/>
      <c r="W548" s="17"/>
      <c r="X548" s="9"/>
      <c r="Y548" s="9"/>
      <c r="Z548" s="9"/>
      <c r="AA548" s="9"/>
      <c r="AB548" s="9"/>
      <c r="AC548" s="9"/>
      <c r="AD548" s="9"/>
      <c r="AE548" s="9"/>
      <c r="AF548" s="9"/>
      <c r="AG548" s="9"/>
      <c r="AH548" s="9"/>
    </row>
    <row r="549" spans="1:34" x14ac:dyDescent="0.25">
      <c r="A549" s="9"/>
      <c r="B549" s="9"/>
      <c r="C549" s="9"/>
      <c r="D549" s="9"/>
      <c r="E549" s="9"/>
      <c r="F549" s="9"/>
      <c r="G549" s="15"/>
      <c r="H549" s="17"/>
      <c r="I549" s="9"/>
      <c r="J549" s="9"/>
      <c r="K549" s="9"/>
      <c r="L549" s="9"/>
      <c r="M549" s="9"/>
      <c r="N549" s="9"/>
      <c r="O549" s="9"/>
      <c r="P549" s="9"/>
      <c r="Q549" s="9"/>
      <c r="R549" s="9"/>
      <c r="S549" s="9"/>
      <c r="T549" s="17"/>
      <c r="U549" s="9"/>
      <c r="V549" s="9"/>
      <c r="W549" s="17"/>
      <c r="X549" s="9"/>
      <c r="Y549" s="9"/>
      <c r="Z549" s="9"/>
      <c r="AA549" s="9"/>
      <c r="AB549" s="9"/>
      <c r="AC549" s="9"/>
      <c r="AD549" s="9"/>
      <c r="AE549" s="9"/>
      <c r="AF549" s="9"/>
      <c r="AG549" s="9"/>
      <c r="AH549" s="9"/>
    </row>
    <row r="550" spans="1:34" x14ac:dyDescent="0.25">
      <c r="A550" s="9"/>
      <c r="B550" s="9"/>
      <c r="C550" s="9"/>
      <c r="D550" s="9"/>
      <c r="E550" s="9"/>
      <c r="F550" s="9"/>
      <c r="G550" s="15"/>
      <c r="H550" s="17"/>
      <c r="I550" s="9"/>
      <c r="J550" s="9"/>
      <c r="K550" s="9"/>
      <c r="L550" s="9"/>
      <c r="M550" s="9"/>
      <c r="N550" s="9"/>
      <c r="O550" s="9"/>
      <c r="P550" s="9"/>
      <c r="Q550" s="9"/>
      <c r="R550" s="9"/>
      <c r="S550" s="9"/>
      <c r="T550" s="17"/>
      <c r="U550" s="9"/>
      <c r="V550" s="9"/>
      <c r="W550" s="17"/>
      <c r="X550" s="9"/>
      <c r="Y550" s="9"/>
      <c r="Z550" s="9"/>
      <c r="AA550" s="9"/>
      <c r="AB550" s="9"/>
      <c r="AC550" s="9"/>
      <c r="AD550" s="9"/>
      <c r="AE550" s="9"/>
      <c r="AF550" s="9"/>
      <c r="AG550" s="9"/>
      <c r="AH550" s="9"/>
    </row>
    <row r="551" spans="1:34" x14ac:dyDescent="0.25">
      <c r="A551" s="9"/>
      <c r="B551" s="9"/>
      <c r="C551" s="9"/>
      <c r="D551" s="9"/>
      <c r="E551" s="9"/>
      <c r="F551" s="9"/>
      <c r="G551" s="15"/>
      <c r="H551" s="17"/>
      <c r="I551" s="9"/>
      <c r="J551" s="9"/>
      <c r="K551" s="9"/>
      <c r="L551" s="9"/>
      <c r="M551" s="9"/>
      <c r="N551" s="9"/>
      <c r="O551" s="9"/>
      <c r="P551" s="9"/>
      <c r="Q551" s="9"/>
      <c r="R551" s="9"/>
      <c r="S551" s="9"/>
      <c r="T551" s="17"/>
      <c r="U551" s="9"/>
      <c r="V551" s="9"/>
      <c r="W551" s="17"/>
      <c r="X551" s="9"/>
      <c r="Y551" s="9"/>
      <c r="Z551" s="9"/>
      <c r="AA551" s="9"/>
      <c r="AB551" s="9"/>
      <c r="AC551" s="9"/>
      <c r="AD551" s="9"/>
      <c r="AE551" s="9"/>
      <c r="AF551" s="9"/>
      <c r="AG551" s="9"/>
      <c r="AH551" s="9"/>
    </row>
    <row r="552" spans="1:34" x14ac:dyDescent="0.25">
      <c r="A552" s="9"/>
      <c r="B552" s="9"/>
      <c r="C552" s="9"/>
      <c r="D552" s="9"/>
      <c r="E552" s="9"/>
      <c r="F552" s="9"/>
      <c r="G552" s="15"/>
      <c r="H552" s="17"/>
      <c r="I552" s="9"/>
      <c r="J552" s="9"/>
      <c r="K552" s="9"/>
      <c r="L552" s="9"/>
      <c r="M552" s="9"/>
      <c r="N552" s="9"/>
      <c r="O552" s="9"/>
      <c r="P552" s="9"/>
      <c r="Q552" s="9"/>
      <c r="R552" s="9"/>
      <c r="S552" s="9"/>
      <c r="T552" s="17"/>
      <c r="U552" s="9"/>
      <c r="V552" s="9"/>
      <c r="W552" s="17"/>
      <c r="X552" s="9"/>
      <c r="Y552" s="9"/>
      <c r="Z552" s="9"/>
      <c r="AA552" s="9"/>
      <c r="AB552" s="9"/>
      <c r="AC552" s="9"/>
      <c r="AD552" s="9"/>
      <c r="AE552" s="9"/>
      <c r="AF552" s="9"/>
      <c r="AG552" s="9"/>
      <c r="AH552" s="9"/>
    </row>
    <row r="553" spans="1:34" x14ac:dyDescent="0.25">
      <c r="A553" s="9"/>
      <c r="B553" s="9"/>
      <c r="C553" s="9"/>
      <c r="D553" s="9"/>
      <c r="E553" s="9"/>
      <c r="F553" s="9"/>
      <c r="G553" s="15"/>
      <c r="H553" s="17"/>
      <c r="I553" s="9"/>
      <c r="J553" s="9"/>
      <c r="K553" s="9"/>
      <c r="L553" s="9"/>
      <c r="M553" s="9"/>
      <c r="N553" s="9"/>
      <c r="O553" s="9"/>
      <c r="P553" s="9"/>
      <c r="Q553" s="9"/>
      <c r="R553" s="9"/>
      <c r="S553" s="9"/>
      <c r="T553" s="17"/>
      <c r="U553" s="9"/>
      <c r="V553" s="9"/>
      <c r="W553" s="17"/>
      <c r="X553" s="9"/>
      <c r="Y553" s="9"/>
      <c r="Z553" s="9"/>
      <c r="AA553" s="9"/>
      <c r="AB553" s="9"/>
      <c r="AC553" s="9"/>
      <c r="AD553" s="9"/>
      <c r="AE553" s="9"/>
      <c r="AF553" s="9"/>
      <c r="AG553" s="9"/>
      <c r="AH553" s="9"/>
    </row>
    <row r="554" spans="1:34" x14ac:dyDescent="0.25">
      <c r="A554" s="9"/>
      <c r="B554" s="9"/>
      <c r="C554" s="9"/>
      <c r="D554" s="9"/>
      <c r="E554" s="9"/>
      <c r="F554" s="9"/>
      <c r="G554" s="15"/>
      <c r="H554" s="17"/>
      <c r="I554" s="9"/>
      <c r="J554" s="9"/>
      <c r="K554" s="9"/>
      <c r="L554" s="9"/>
      <c r="M554" s="9"/>
      <c r="N554" s="9"/>
      <c r="O554" s="9"/>
      <c r="P554" s="9"/>
      <c r="Q554" s="9"/>
      <c r="R554" s="9"/>
      <c r="S554" s="9"/>
      <c r="T554" s="17"/>
      <c r="U554" s="9"/>
      <c r="V554" s="9"/>
      <c r="W554" s="17"/>
      <c r="X554" s="9"/>
      <c r="Y554" s="9"/>
      <c r="Z554" s="9"/>
      <c r="AA554" s="9"/>
      <c r="AB554" s="9"/>
      <c r="AC554" s="9"/>
      <c r="AD554" s="9"/>
      <c r="AE554" s="9"/>
      <c r="AF554" s="9"/>
      <c r="AG554" s="9"/>
      <c r="AH554" s="9"/>
    </row>
    <row r="555" spans="1:34" x14ac:dyDescent="0.25">
      <c r="A555" s="9"/>
      <c r="B555" s="9"/>
      <c r="C555" s="9"/>
      <c r="D555" s="9"/>
      <c r="E555" s="9"/>
      <c r="F555" s="9"/>
      <c r="G555" s="15"/>
      <c r="H555" s="17"/>
      <c r="I555" s="9"/>
      <c r="J555" s="9"/>
      <c r="K555" s="9"/>
      <c r="L555" s="9"/>
      <c r="M555" s="9"/>
      <c r="N555" s="9"/>
      <c r="O555" s="9"/>
      <c r="P555" s="9"/>
      <c r="Q555" s="9"/>
      <c r="R555" s="9"/>
      <c r="S555" s="9"/>
      <c r="T555" s="17"/>
      <c r="U555" s="9"/>
      <c r="V555" s="9"/>
      <c r="W555" s="17"/>
      <c r="X555" s="9"/>
      <c r="Y555" s="9"/>
      <c r="Z555" s="9"/>
      <c r="AA555" s="9"/>
      <c r="AB555" s="9"/>
      <c r="AC555" s="9"/>
      <c r="AD555" s="9"/>
      <c r="AE555" s="9"/>
      <c r="AF555" s="9"/>
      <c r="AG555" s="9"/>
      <c r="AH555" s="9"/>
    </row>
    <row r="556" spans="1:34" x14ac:dyDescent="0.25">
      <c r="A556" s="9"/>
      <c r="B556" s="9"/>
      <c r="C556" s="9"/>
      <c r="D556" s="9"/>
      <c r="E556" s="9"/>
      <c r="F556" s="9"/>
      <c r="G556" s="15"/>
      <c r="H556" s="17"/>
      <c r="I556" s="9"/>
      <c r="J556" s="9"/>
      <c r="K556" s="9"/>
      <c r="L556" s="9"/>
      <c r="M556" s="9"/>
      <c r="N556" s="9"/>
      <c r="O556" s="9"/>
      <c r="P556" s="9"/>
      <c r="Q556" s="9"/>
      <c r="R556" s="9"/>
      <c r="S556" s="9"/>
      <c r="T556" s="17"/>
      <c r="U556" s="9"/>
      <c r="V556" s="9"/>
      <c r="W556" s="17"/>
      <c r="X556" s="9"/>
      <c r="Y556" s="9"/>
      <c r="Z556" s="9"/>
      <c r="AA556" s="9"/>
      <c r="AB556" s="9"/>
      <c r="AC556" s="9"/>
      <c r="AD556" s="9"/>
      <c r="AE556" s="9"/>
      <c r="AF556" s="9"/>
      <c r="AG556" s="9"/>
      <c r="AH556" s="9"/>
    </row>
    <row r="557" spans="1:34" x14ac:dyDescent="0.25">
      <c r="A557" s="9"/>
      <c r="B557" s="9"/>
      <c r="C557" s="9"/>
      <c r="D557" s="9"/>
      <c r="E557" s="9"/>
      <c r="F557" s="9"/>
      <c r="G557" s="15"/>
      <c r="H557" s="17"/>
      <c r="I557" s="9"/>
      <c r="J557" s="9"/>
      <c r="K557" s="9"/>
      <c r="L557" s="9"/>
      <c r="M557" s="9"/>
      <c r="N557" s="9"/>
      <c r="O557" s="9"/>
      <c r="P557" s="9"/>
      <c r="Q557" s="9"/>
      <c r="R557" s="9"/>
      <c r="S557" s="9"/>
      <c r="T557" s="17"/>
      <c r="U557" s="9"/>
      <c r="V557" s="9"/>
      <c r="W557" s="17"/>
      <c r="X557" s="9"/>
      <c r="Y557" s="9"/>
      <c r="Z557" s="9"/>
      <c r="AA557" s="9"/>
      <c r="AB557" s="9"/>
      <c r="AC557" s="9"/>
      <c r="AD557" s="9"/>
      <c r="AE557" s="9"/>
      <c r="AF557" s="9"/>
      <c r="AG557" s="9"/>
      <c r="AH557" s="9"/>
    </row>
    <row r="558" spans="1:34" x14ac:dyDescent="0.25">
      <c r="A558" s="9"/>
      <c r="B558" s="9"/>
      <c r="C558" s="9"/>
      <c r="D558" s="9"/>
      <c r="E558" s="9"/>
      <c r="F558" s="9"/>
      <c r="G558" s="15"/>
      <c r="H558" s="17"/>
      <c r="I558" s="9"/>
      <c r="J558" s="9"/>
      <c r="K558" s="9"/>
      <c r="L558" s="9"/>
      <c r="M558" s="9"/>
      <c r="N558" s="9"/>
      <c r="O558" s="9"/>
      <c r="P558" s="9"/>
      <c r="Q558" s="9"/>
      <c r="R558" s="9"/>
      <c r="S558" s="9"/>
      <c r="T558" s="17"/>
      <c r="U558" s="9"/>
      <c r="V558" s="9"/>
      <c r="W558" s="17"/>
      <c r="X558" s="9"/>
      <c r="Y558" s="9"/>
      <c r="Z558" s="9"/>
      <c r="AA558" s="9"/>
      <c r="AB558" s="9"/>
      <c r="AC558" s="9"/>
      <c r="AD558" s="9"/>
      <c r="AE558" s="9"/>
      <c r="AF558" s="9"/>
      <c r="AG558" s="9"/>
      <c r="AH558" s="9"/>
    </row>
    <row r="559" spans="1:34" x14ac:dyDescent="0.25">
      <c r="A559" s="9"/>
      <c r="B559" s="9"/>
      <c r="C559" s="9"/>
      <c r="D559" s="9"/>
      <c r="E559" s="9"/>
      <c r="F559" s="9"/>
      <c r="G559" s="15"/>
      <c r="H559" s="17"/>
      <c r="I559" s="9"/>
      <c r="J559" s="9"/>
      <c r="K559" s="9"/>
      <c r="L559" s="9"/>
      <c r="M559" s="9"/>
      <c r="N559" s="9"/>
      <c r="O559" s="9"/>
      <c r="P559" s="9"/>
      <c r="Q559" s="9"/>
      <c r="R559" s="9"/>
      <c r="S559" s="9"/>
      <c r="T559" s="17"/>
      <c r="U559" s="9"/>
      <c r="V559" s="9"/>
      <c r="W559" s="17"/>
      <c r="X559" s="9"/>
      <c r="Y559" s="9"/>
      <c r="Z559" s="9"/>
      <c r="AA559" s="9"/>
      <c r="AB559" s="9"/>
      <c r="AC559" s="9"/>
      <c r="AD559" s="9"/>
      <c r="AE559" s="9"/>
      <c r="AF559" s="9"/>
      <c r="AG559" s="9"/>
      <c r="AH559" s="9"/>
    </row>
    <row r="560" spans="1:34" x14ac:dyDescent="0.25">
      <c r="A560" s="9"/>
      <c r="B560" s="9"/>
      <c r="C560" s="9"/>
      <c r="D560" s="9"/>
      <c r="E560" s="9"/>
      <c r="F560" s="9"/>
      <c r="G560" s="15"/>
      <c r="H560" s="17"/>
      <c r="I560" s="9"/>
      <c r="J560" s="9"/>
      <c r="K560" s="9"/>
      <c r="L560" s="9"/>
      <c r="M560" s="9"/>
      <c r="N560" s="9"/>
      <c r="O560" s="9"/>
      <c r="P560" s="9"/>
      <c r="Q560" s="9"/>
      <c r="R560" s="9"/>
      <c r="S560" s="9"/>
      <c r="T560" s="17"/>
      <c r="U560" s="9"/>
      <c r="V560" s="9"/>
      <c r="W560" s="17"/>
      <c r="X560" s="9"/>
      <c r="Y560" s="9"/>
      <c r="Z560" s="9"/>
      <c r="AA560" s="9"/>
      <c r="AB560" s="9"/>
      <c r="AC560" s="9"/>
      <c r="AD560" s="9"/>
      <c r="AE560" s="9"/>
      <c r="AF560" s="9"/>
      <c r="AG560" s="9"/>
      <c r="AH560" s="9"/>
    </row>
    <row r="561" spans="1:34" x14ac:dyDescent="0.25">
      <c r="A561" s="9"/>
      <c r="B561" s="9"/>
      <c r="C561" s="9"/>
      <c r="D561" s="9"/>
      <c r="E561" s="9"/>
      <c r="F561" s="9"/>
      <c r="G561" s="15"/>
      <c r="H561" s="17"/>
      <c r="I561" s="9"/>
      <c r="J561" s="9"/>
      <c r="K561" s="9"/>
      <c r="L561" s="9"/>
      <c r="M561" s="9"/>
      <c r="N561" s="9"/>
      <c r="O561" s="9"/>
      <c r="P561" s="9"/>
      <c r="Q561" s="9"/>
      <c r="R561" s="9"/>
      <c r="S561" s="9"/>
      <c r="T561" s="17"/>
      <c r="U561" s="9"/>
      <c r="V561" s="9"/>
      <c r="W561" s="17"/>
      <c r="X561" s="9"/>
      <c r="Y561" s="9"/>
      <c r="Z561" s="9"/>
      <c r="AA561" s="9"/>
      <c r="AB561" s="9"/>
      <c r="AC561" s="9"/>
      <c r="AD561" s="9"/>
      <c r="AE561" s="9"/>
      <c r="AF561" s="9"/>
      <c r="AG561" s="9"/>
      <c r="AH561" s="9"/>
    </row>
    <row r="562" spans="1:34" x14ac:dyDescent="0.25">
      <c r="A562" s="9"/>
      <c r="B562" s="9"/>
      <c r="C562" s="9"/>
      <c r="D562" s="9"/>
      <c r="E562" s="9"/>
      <c r="F562" s="9"/>
      <c r="G562" s="15"/>
      <c r="H562" s="17"/>
      <c r="I562" s="9"/>
      <c r="J562" s="9"/>
      <c r="K562" s="9"/>
      <c r="L562" s="9"/>
      <c r="M562" s="9"/>
      <c r="N562" s="9"/>
      <c r="O562" s="9"/>
      <c r="P562" s="9"/>
      <c r="Q562" s="9"/>
      <c r="R562" s="9"/>
      <c r="S562" s="9"/>
      <c r="T562" s="17"/>
      <c r="U562" s="9"/>
      <c r="V562" s="9"/>
      <c r="W562" s="17"/>
      <c r="X562" s="9"/>
      <c r="Y562" s="9"/>
      <c r="Z562" s="9"/>
      <c r="AA562" s="9"/>
      <c r="AB562" s="9"/>
      <c r="AC562" s="9"/>
      <c r="AD562" s="9"/>
      <c r="AE562" s="9"/>
      <c r="AF562" s="9"/>
      <c r="AG562" s="9"/>
      <c r="AH562" s="9"/>
    </row>
    <row r="563" spans="1:34" x14ac:dyDescent="0.25">
      <c r="A563" s="9"/>
      <c r="B563" s="9"/>
      <c r="C563" s="9"/>
      <c r="D563" s="9"/>
      <c r="E563" s="9"/>
      <c r="F563" s="9"/>
      <c r="G563" s="15"/>
      <c r="H563" s="17"/>
      <c r="I563" s="9"/>
      <c r="J563" s="9"/>
      <c r="K563" s="9"/>
      <c r="L563" s="9"/>
      <c r="M563" s="9"/>
      <c r="N563" s="9"/>
      <c r="O563" s="9"/>
      <c r="P563" s="9"/>
      <c r="Q563" s="9"/>
      <c r="R563" s="9"/>
      <c r="S563" s="9"/>
      <c r="T563" s="17"/>
      <c r="U563" s="9"/>
      <c r="V563" s="9"/>
      <c r="W563" s="17"/>
      <c r="X563" s="9"/>
      <c r="Y563" s="9"/>
      <c r="Z563" s="9"/>
      <c r="AA563" s="9"/>
      <c r="AB563" s="9"/>
      <c r="AC563" s="9"/>
      <c r="AD563" s="9"/>
      <c r="AE563" s="9"/>
      <c r="AF563" s="9"/>
      <c r="AG563" s="9"/>
      <c r="AH563" s="9"/>
    </row>
    <row r="564" spans="1:34" x14ac:dyDescent="0.25">
      <c r="A564" s="9"/>
      <c r="B564" s="9"/>
      <c r="C564" s="9"/>
      <c r="D564" s="9"/>
      <c r="E564" s="9"/>
      <c r="F564" s="9"/>
      <c r="G564" s="15"/>
      <c r="H564" s="17"/>
      <c r="I564" s="9"/>
      <c r="J564" s="9"/>
      <c r="K564" s="9"/>
      <c r="L564" s="9"/>
      <c r="M564" s="9"/>
      <c r="N564" s="9"/>
      <c r="O564" s="9"/>
      <c r="P564" s="9"/>
      <c r="Q564" s="9"/>
      <c r="R564" s="9"/>
      <c r="S564" s="9"/>
      <c r="T564" s="17"/>
      <c r="U564" s="9"/>
      <c r="V564" s="9"/>
      <c r="W564" s="17"/>
      <c r="X564" s="9"/>
      <c r="Y564" s="9"/>
      <c r="Z564" s="9"/>
      <c r="AA564" s="9"/>
      <c r="AB564" s="9"/>
      <c r="AC564" s="9"/>
      <c r="AD564" s="9"/>
      <c r="AE564" s="9"/>
      <c r="AF564" s="9"/>
      <c r="AG564" s="9"/>
      <c r="AH564" s="9"/>
    </row>
    <row r="565" spans="1:34" x14ac:dyDescent="0.25">
      <c r="A565" s="9"/>
      <c r="B565" s="9"/>
      <c r="C565" s="9"/>
      <c r="D565" s="9"/>
      <c r="E565" s="9"/>
      <c r="F565" s="9"/>
      <c r="G565" s="15"/>
      <c r="H565" s="17"/>
      <c r="I565" s="9"/>
      <c r="J565" s="9"/>
      <c r="K565" s="9"/>
      <c r="L565" s="9"/>
      <c r="M565" s="9"/>
      <c r="N565" s="9"/>
      <c r="O565" s="9"/>
      <c r="P565" s="9"/>
      <c r="Q565" s="9"/>
      <c r="R565" s="9"/>
      <c r="S565" s="9"/>
      <c r="T565" s="17"/>
      <c r="U565" s="9"/>
      <c r="V565" s="9"/>
      <c r="W565" s="17"/>
      <c r="X565" s="9"/>
      <c r="Y565" s="9"/>
      <c r="Z565" s="9"/>
      <c r="AA565" s="9"/>
      <c r="AB565" s="9"/>
      <c r="AC565" s="9"/>
      <c r="AD565" s="9"/>
      <c r="AE565" s="9"/>
      <c r="AF565" s="9"/>
      <c r="AG565" s="9"/>
      <c r="AH565" s="9"/>
    </row>
    <row r="566" spans="1:34" x14ac:dyDescent="0.25">
      <c r="A566" s="9"/>
      <c r="B566" s="9"/>
      <c r="C566" s="9"/>
      <c r="D566" s="9"/>
      <c r="E566" s="9"/>
      <c r="F566" s="9"/>
      <c r="G566" s="15"/>
      <c r="H566" s="17"/>
      <c r="I566" s="9"/>
      <c r="J566" s="9"/>
      <c r="K566" s="9"/>
      <c r="L566" s="9"/>
      <c r="M566" s="9"/>
      <c r="N566" s="9"/>
      <c r="O566" s="9"/>
      <c r="P566" s="9"/>
      <c r="Q566" s="9"/>
      <c r="R566" s="9"/>
      <c r="S566" s="9"/>
      <c r="T566" s="17"/>
      <c r="U566" s="9"/>
      <c r="V566" s="9"/>
      <c r="W566" s="17"/>
      <c r="X566" s="9"/>
      <c r="Y566" s="9"/>
      <c r="Z566" s="9"/>
      <c r="AA566" s="9"/>
      <c r="AB566" s="9"/>
      <c r="AC566" s="9"/>
      <c r="AD566" s="9"/>
      <c r="AE566" s="9"/>
      <c r="AF566" s="9"/>
      <c r="AG566" s="9"/>
      <c r="AH566" s="9"/>
    </row>
    <row r="567" spans="1:34" x14ac:dyDescent="0.25">
      <c r="A567" s="9"/>
      <c r="B567" s="9"/>
      <c r="C567" s="9"/>
      <c r="D567" s="9"/>
      <c r="E567" s="9"/>
      <c r="F567" s="9"/>
      <c r="G567" s="15"/>
      <c r="H567" s="17"/>
      <c r="I567" s="9"/>
      <c r="J567" s="9"/>
      <c r="K567" s="9"/>
      <c r="L567" s="9"/>
      <c r="M567" s="9"/>
      <c r="N567" s="9"/>
      <c r="O567" s="9"/>
      <c r="P567" s="9"/>
      <c r="Q567" s="9"/>
      <c r="R567" s="9"/>
      <c r="S567" s="9"/>
      <c r="T567" s="17"/>
      <c r="U567" s="9"/>
      <c r="V567" s="9"/>
      <c r="W567" s="17"/>
      <c r="X567" s="9"/>
      <c r="Y567" s="9"/>
      <c r="Z567" s="9"/>
      <c r="AA567" s="9"/>
      <c r="AB567" s="9"/>
      <c r="AC567" s="9"/>
      <c r="AD567" s="9"/>
      <c r="AE567" s="9"/>
      <c r="AF567" s="9"/>
      <c r="AG567" s="9"/>
      <c r="AH567" s="9"/>
    </row>
    <row r="568" spans="1:34" x14ac:dyDescent="0.25">
      <c r="A568" s="9"/>
      <c r="B568" s="9"/>
      <c r="C568" s="9"/>
      <c r="D568" s="9"/>
      <c r="E568" s="9"/>
      <c r="F568" s="9"/>
      <c r="G568" s="15"/>
      <c r="H568" s="17"/>
      <c r="I568" s="9"/>
      <c r="J568" s="9"/>
      <c r="K568" s="9"/>
      <c r="L568" s="9"/>
      <c r="M568" s="9"/>
      <c r="N568" s="9"/>
      <c r="O568" s="9"/>
      <c r="P568" s="9"/>
      <c r="Q568" s="9"/>
      <c r="R568" s="9"/>
      <c r="S568" s="9"/>
      <c r="T568" s="17"/>
      <c r="U568" s="9"/>
      <c r="V568" s="9"/>
      <c r="W568" s="17"/>
      <c r="X568" s="9"/>
      <c r="Y568" s="9"/>
      <c r="Z568" s="9"/>
      <c r="AA568" s="9"/>
      <c r="AB568" s="9"/>
      <c r="AC568" s="9"/>
      <c r="AD568" s="9"/>
      <c r="AE568" s="9"/>
      <c r="AF568" s="9"/>
      <c r="AG568" s="9"/>
      <c r="AH568" s="9"/>
    </row>
    <row r="569" spans="1:34" x14ac:dyDescent="0.25">
      <c r="A569" s="9"/>
      <c r="B569" s="9"/>
      <c r="C569" s="9"/>
      <c r="D569" s="9"/>
      <c r="E569" s="9"/>
      <c r="F569" s="9"/>
      <c r="G569" s="15"/>
      <c r="H569" s="17"/>
      <c r="I569" s="9"/>
      <c r="J569" s="9"/>
      <c r="K569" s="9"/>
      <c r="L569" s="9"/>
      <c r="M569" s="9"/>
      <c r="N569" s="9"/>
      <c r="O569" s="9"/>
      <c r="P569" s="9"/>
      <c r="Q569" s="9"/>
      <c r="R569" s="9"/>
      <c r="S569" s="9"/>
      <c r="T569" s="17"/>
      <c r="U569" s="9"/>
      <c r="V569" s="9"/>
      <c r="W569" s="17"/>
      <c r="X569" s="9"/>
      <c r="Y569" s="9"/>
      <c r="Z569" s="9"/>
      <c r="AA569" s="9"/>
      <c r="AB569" s="9"/>
      <c r="AC569" s="9"/>
      <c r="AD569" s="9"/>
      <c r="AE569" s="9"/>
      <c r="AF569" s="9"/>
      <c r="AG569" s="9"/>
      <c r="AH569" s="9"/>
    </row>
    <row r="570" spans="1:34" x14ac:dyDescent="0.25">
      <c r="A570" s="9"/>
      <c r="B570" s="9"/>
      <c r="C570" s="9"/>
      <c r="D570" s="9"/>
      <c r="E570" s="9"/>
      <c r="F570" s="9"/>
      <c r="G570" s="15"/>
      <c r="H570" s="17"/>
      <c r="I570" s="9"/>
      <c r="J570" s="9"/>
      <c r="K570" s="9"/>
      <c r="L570" s="9"/>
      <c r="M570" s="9"/>
      <c r="N570" s="9"/>
      <c r="O570" s="9"/>
      <c r="P570" s="9"/>
      <c r="Q570" s="9"/>
      <c r="R570" s="9"/>
      <c r="S570" s="9"/>
      <c r="T570" s="17"/>
      <c r="U570" s="9"/>
      <c r="V570" s="9"/>
      <c r="W570" s="17"/>
      <c r="X570" s="9"/>
      <c r="Y570" s="9"/>
      <c r="Z570" s="9"/>
      <c r="AA570" s="9"/>
      <c r="AB570" s="9"/>
      <c r="AC570" s="9"/>
      <c r="AD570" s="9"/>
      <c r="AE570" s="9"/>
      <c r="AF570" s="9"/>
      <c r="AG570" s="9"/>
      <c r="AH570" s="9"/>
    </row>
    <row r="571" spans="1:34" x14ac:dyDescent="0.25">
      <c r="A571" s="9"/>
      <c r="B571" s="9"/>
      <c r="C571" s="9"/>
      <c r="D571" s="9"/>
      <c r="E571" s="9"/>
      <c r="F571" s="9"/>
      <c r="G571" s="15"/>
      <c r="H571" s="17"/>
      <c r="I571" s="9"/>
      <c r="J571" s="9"/>
      <c r="K571" s="9"/>
      <c r="L571" s="9"/>
      <c r="M571" s="9"/>
      <c r="N571" s="9"/>
      <c r="O571" s="9"/>
      <c r="P571" s="9"/>
      <c r="Q571" s="9"/>
      <c r="R571" s="9"/>
      <c r="S571" s="9"/>
      <c r="T571" s="17"/>
      <c r="U571" s="9"/>
      <c r="V571" s="9"/>
      <c r="W571" s="17"/>
      <c r="X571" s="9"/>
      <c r="Y571" s="9"/>
      <c r="Z571" s="9"/>
      <c r="AA571" s="9"/>
      <c r="AB571" s="9"/>
      <c r="AC571" s="9"/>
      <c r="AD571" s="9"/>
      <c r="AE571" s="9"/>
      <c r="AF571" s="9"/>
      <c r="AG571" s="9"/>
      <c r="AH571" s="9"/>
    </row>
    <row r="572" spans="1:34" x14ac:dyDescent="0.25">
      <c r="A572" s="9"/>
      <c r="B572" s="9"/>
      <c r="C572" s="9"/>
      <c r="D572" s="9"/>
      <c r="E572" s="9"/>
      <c r="F572" s="9"/>
      <c r="G572" s="15"/>
      <c r="H572" s="17"/>
      <c r="I572" s="9"/>
      <c r="J572" s="9"/>
      <c r="K572" s="9"/>
      <c r="L572" s="9"/>
      <c r="M572" s="9"/>
      <c r="N572" s="9"/>
      <c r="O572" s="9"/>
      <c r="P572" s="9"/>
      <c r="Q572" s="9"/>
      <c r="R572" s="9"/>
      <c r="S572" s="9"/>
      <c r="T572" s="17"/>
      <c r="U572" s="9"/>
      <c r="V572" s="9"/>
      <c r="W572" s="17"/>
      <c r="X572" s="9"/>
      <c r="Y572" s="9"/>
      <c r="Z572" s="9"/>
      <c r="AA572" s="9"/>
      <c r="AB572" s="9"/>
      <c r="AC572" s="9"/>
      <c r="AD572" s="9"/>
      <c r="AE572" s="9"/>
      <c r="AF572" s="9"/>
      <c r="AG572" s="9"/>
      <c r="AH572" s="9"/>
    </row>
    <row r="573" spans="1:34" x14ac:dyDescent="0.25">
      <c r="A573" s="9"/>
      <c r="B573" s="9"/>
      <c r="C573" s="9"/>
      <c r="D573" s="9"/>
      <c r="E573" s="9"/>
      <c r="F573" s="9"/>
      <c r="G573" s="15"/>
      <c r="H573" s="17"/>
      <c r="I573" s="9"/>
      <c r="J573" s="9"/>
      <c r="K573" s="9"/>
      <c r="L573" s="9"/>
      <c r="M573" s="9"/>
      <c r="N573" s="9"/>
      <c r="O573" s="9"/>
      <c r="P573" s="9"/>
      <c r="Q573" s="9"/>
      <c r="R573" s="9"/>
      <c r="S573" s="9"/>
      <c r="T573" s="17"/>
      <c r="U573" s="9"/>
      <c r="V573" s="9"/>
      <c r="W573" s="17"/>
      <c r="X573" s="9"/>
      <c r="Y573" s="9"/>
      <c r="Z573" s="9"/>
      <c r="AA573" s="9"/>
      <c r="AB573" s="9"/>
      <c r="AC573" s="9"/>
      <c r="AD573" s="9"/>
      <c r="AE573" s="9"/>
      <c r="AF573" s="9"/>
      <c r="AG573" s="9"/>
      <c r="AH573" s="9"/>
    </row>
    <row r="574" spans="1:34" x14ac:dyDescent="0.25">
      <c r="A574" s="9"/>
      <c r="B574" s="9"/>
      <c r="C574" s="9"/>
      <c r="D574" s="9"/>
      <c r="E574" s="9"/>
      <c r="F574" s="9"/>
      <c r="G574" s="15"/>
      <c r="H574" s="17"/>
      <c r="I574" s="9"/>
      <c r="J574" s="9"/>
      <c r="K574" s="9"/>
      <c r="L574" s="9"/>
      <c r="M574" s="9"/>
      <c r="N574" s="9"/>
      <c r="O574" s="9"/>
      <c r="P574" s="9"/>
      <c r="Q574" s="9"/>
      <c r="R574" s="9"/>
      <c r="S574" s="9"/>
      <c r="T574" s="17"/>
      <c r="U574" s="9"/>
      <c r="V574" s="9"/>
      <c r="W574" s="17"/>
      <c r="X574" s="9"/>
      <c r="Y574" s="9"/>
      <c r="Z574" s="9"/>
      <c r="AA574" s="9"/>
      <c r="AB574" s="9"/>
      <c r="AC574" s="9"/>
      <c r="AD574" s="9"/>
      <c r="AE574" s="9"/>
      <c r="AF574" s="9"/>
      <c r="AG574" s="9"/>
      <c r="AH574" s="9"/>
    </row>
    <row r="575" spans="1:34" x14ac:dyDescent="0.25">
      <c r="A575" s="9"/>
      <c r="B575" s="9"/>
      <c r="C575" s="9"/>
      <c r="D575" s="9"/>
      <c r="E575" s="9"/>
      <c r="F575" s="9"/>
      <c r="G575" s="15"/>
      <c r="H575" s="17"/>
      <c r="I575" s="9"/>
      <c r="J575" s="9"/>
      <c r="K575" s="9"/>
      <c r="L575" s="9"/>
      <c r="M575" s="9"/>
      <c r="N575" s="9"/>
      <c r="O575" s="9"/>
      <c r="P575" s="9"/>
      <c r="Q575" s="9"/>
      <c r="R575" s="9"/>
      <c r="S575" s="9"/>
      <c r="T575" s="17"/>
      <c r="U575" s="9"/>
      <c r="V575" s="9"/>
      <c r="W575" s="17"/>
      <c r="X575" s="9"/>
      <c r="Y575" s="9"/>
      <c r="Z575" s="9"/>
      <c r="AA575" s="9"/>
      <c r="AB575" s="9"/>
      <c r="AC575" s="9"/>
      <c r="AD575" s="9"/>
      <c r="AE575" s="9"/>
      <c r="AF575" s="9"/>
      <c r="AG575" s="9"/>
      <c r="AH575" s="9"/>
    </row>
    <row r="576" spans="1:34" x14ac:dyDescent="0.25">
      <c r="A576" s="9"/>
      <c r="B576" s="9"/>
      <c r="C576" s="9"/>
      <c r="D576" s="9"/>
      <c r="E576" s="9"/>
      <c r="F576" s="9"/>
      <c r="G576" s="15"/>
      <c r="H576" s="17"/>
      <c r="I576" s="9"/>
      <c r="J576" s="9"/>
      <c r="K576" s="9"/>
      <c r="L576" s="9"/>
      <c r="M576" s="9"/>
      <c r="N576" s="9"/>
      <c r="O576" s="9"/>
      <c r="P576" s="9"/>
      <c r="Q576" s="9"/>
      <c r="R576" s="9"/>
      <c r="S576" s="9"/>
      <c r="T576" s="17"/>
      <c r="U576" s="9"/>
      <c r="V576" s="9"/>
      <c r="W576" s="17"/>
      <c r="X576" s="9"/>
      <c r="Y576" s="9"/>
      <c r="Z576" s="9"/>
      <c r="AA576" s="9"/>
      <c r="AB576" s="9"/>
      <c r="AC576" s="9"/>
      <c r="AD576" s="9"/>
      <c r="AE576" s="9"/>
      <c r="AF576" s="9"/>
      <c r="AG576" s="9"/>
      <c r="AH576" s="9"/>
    </row>
    <row r="577" spans="1:34" x14ac:dyDescent="0.25">
      <c r="A577" s="9"/>
      <c r="B577" s="9"/>
      <c r="C577" s="9"/>
      <c r="D577" s="9"/>
      <c r="E577" s="9"/>
      <c r="F577" s="9"/>
      <c r="G577" s="15"/>
      <c r="H577" s="17"/>
      <c r="I577" s="9"/>
      <c r="J577" s="9"/>
      <c r="K577" s="9"/>
      <c r="L577" s="9"/>
      <c r="M577" s="9"/>
      <c r="N577" s="9"/>
      <c r="O577" s="9"/>
      <c r="P577" s="9"/>
      <c r="Q577" s="9"/>
      <c r="R577" s="9"/>
      <c r="S577" s="9"/>
      <c r="T577" s="17"/>
      <c r="U577" s="9"/>
      <c r="V577" s="9"/>
      <c r="W577" s="17"/>
      <c r="X577" s="9"/>
      <c r="Y577" s="9"/>
      <c r="Z577" s="9"/>
      <c r="AA577" s="9"/>
      <c r="AB577" s="9"/>
      <c r="AC577" s="9"/>
      <c r="AD577" s="9"/>
      <c r="AE577" s="9"/>
      <c r="AF577" s="9"/>
      <c r="AG577" s="9"/>
      <c r="AH577" s="9"/>
    </row>
    <row r="578" spans="1:34" x14ac:dyDescent="0.25">
      <c r="A578" s="9"/>
      <c r="B578" s="9"/>
      <c r="C578" s="9"/>
      <c r="D578" s="9"/>
      <c r="E578" s="9"/>
      <c r="F578" s="9"/>
      <c r="G578" s="15"/>
      <c r="H578" s="17"/>
      <c r="I578" s="9"/>
      <c r="J578" s="9"/>
      <c r="K578" s="9"/>
      <c r="L578" s="9"/>
      <c r="M578" s="9"/>
      <c r="N578" s="9"/>
      <c r="O578" s="9"/>
      <c r="P578" s="9"/>
      <c r="Q578" s="9"/>
      <c r="R578" s="9"/>
      <c r="S578" s="9"/>
      <c r="T578" s="17"/>
      <c r="U578" s="9"/>
      <c r="V578" s="9"/>
      <c r="W578" s="17"/>
      <c r="X578" s="9"/>
      <c r="Y578" s="9"/>
      <c r="Z578" s="9"/>
      <c r="AA578" s="9"/>
      <c r="AB578" s="9"/>
      <c r="AC578" s="9"/>
      <c r="AD578" s="9"/>
      <c r="AE578" s="9"/>
      <c r="AF578" s="9"/>
      <c r="AG578" s="9"/>
      <c r="AH578" s="9"/>
    </row>
    <row r="579" spans="1:34" x14ac:dyDescent="0.25">
      <c r="A579" s="9"/>
      <c r="B579" s="9"/>
      <c r="C579" s="9"/>
      <c r="D579" s="9"/>
      <c r="E579" s="9"/>
      <c r="F579" s="9"/>
      <c r="G579" s="15"/>
      <c r="H579" s="17"/>
      <c r="I579" s="9"/>
      <c r="J579" s="9"/>
      <c r="K579" s="9"/>
      <c r="L579" s="9"/>
      <c r="M579" s="9"/>
      <c r="N579" s="9"/>
      <c r="O579" s="9"/>
      <c r="P579" s="9"/>
      <c r="Q579" s="9"/>
      <c r="R579" s="9"/>
      <c r="S579" s="9"/>
      <c r="T579" s="17"/>
      <c r="U579" s="9"/>
      <c r="V579" s="9"/>
      <c r="W579" s="17"/>
      <c r="X579" s="9"/>
      <c r="Y579" s="9"/>
      <c r="Z579" s="9"/>
      <c r="AA579" s="9"/>
      <c r="AB579" s="9"/>
      <c r="AC579" s="9"/>
      <c r="AD579" s="9"/>
      <c r="AE579" s="9"/>
      <c r="AF579" s="9"/>
      <c r="AG579" s="9"/>
      <c r="AH579" s="9"/>
    </row>
    <row r="580" spans="1:34" x14ac:dyDescent="0.25">
      <c r="A580" s="9"/>
      <c r="B580" s="9"/>
      <c r="C580" s="9"/>
      <c r="D580" s="9"/>
      <c r="E580" s="9"/>
      <c r="F580" s="9"/>
      <c r="G580" s="15"/>
      <c r="H580" s="17"/>
      <c r="I580" s="9"/>
      <c r="J580" s="9"/>
      <c r="K580" s="9"/>
      <c r="L580" s="9"/>
      <c r="M580" s="9"/>
      <c r="N580" s="9"/>
      <c r="O580" s="9"/>
      <c r="P580" s="9"/>
      <c r="Q580" s="9"/>
      <c r="R580" s="9"/>
      <c r="S580" s="9"/>
      <c r="T580" s="17"/>
      <c r="U580" s="9"/>
      <c r="V580" s="9"/>
      <c r="W580" s="17"/>
      <c r="X580" s="9"/>
      <c r="Y580" s="9"/>
      <c r="Z580" s="9"/>
      <c r="AA580" s="9"/>
      <c r="AB580" s="9"/>
      <c r="AC580" s="9"/>
      <c r="AD580" s="9"/>
      <c r="AE580" s="9"/>
      <c r="AF580" s="9"/>
      <c r="AG580" s="9"/>
      <c r="AH580" s="9"/>
    </row>
    <row r="581" spans="1:34" x14ac:dyDescent="0.25">
      <c r="A581" s="9"/>
      <c r="B581" s="9"/>
      <c r="C581" s="9"/>
      <c r="D581" s="9"/>
      <c r="E581" s="9"/>
      <c r="F581" s="9"/>
      <c r="G581" s="15"/>
      <c r="H581" s="17"/>
      <c r="I581" s="9"/>
      <c r="J581" s="9"/>
      <c r="K581" s="9"/>
      <c r="L581" s="9"/>
      <c r="M581" s="9"/>
      <c r="N581" s="9"/>
      <c r="O581" s="9"/>
      <c r="P581" s="9"/>
      <c r="Q581" s="9"/>
      <c r="R581" s="9"/>
      <c r="S581" s="9"/>
      <c r="T581" s="17"/>
      <c r="U581" s="9"/>
      <c r="V581" s="9"/>
      <c r="W581" s="17"/>
      <c r="X581" s="9"/>
      <c r="Y581" s="9"/>
      <c r="Z581" s="9"/>
      <c r="AA581" s="9"/>
      <c r="AB581" s="9"/>
      <c r="AC581" s="9"/>
      <c r="AD581" s="9"/>
      <c r="AE581" s="9"/>
      <c r="AF581" s="9"/>
      <c r="AG581" s="9"/>
      <c r="AH581" s="9"/>
    </row>
    <row r="582" spans="1:34" x14ac:dyDescent="0.25">
      <c r="A582" s="9"/>
      <c r="B582" s="9"/>
      <c r="C582" s="9"/>
      <c r="D582" s="9"/>
      <c r="E582" s="9"/>
      <c r="F582" s="9"/>
      <c r="G582" s="15"/>
      <c r="H582" s="17"/>
      <c r="I582" s="9"/>
      <c r="J582" s="9"/>
      <c r="K582" s="9"/>
      <c r="L582" s="9"/>
      <c r="M582" s="9"/>
      <c r="N582" s="9"/>
      <c r="O582" s="9"/>
      <c r="P582" s="9"/>
      <c r="Q582" s="9"/>
      <c r="R582" s="9"/>
      <c r="S582" s="9"/>
      <c r="T582" s="17"/>
      <c r="U582" s="9"/>
      <c r="V582" s="9"/>
      <c r="W582" s="17"/>
      <c r="X582" s="9"/>
      <c r="Y582" s="9"/>
      <c r="Z582" s="9"/>
      <c r="AA582" s="9"/>
      <c r="AB582" s="9"/>
      <c r="AC582" s="9"/>
      <c r="AD582" s="9"/>
      <c r="AE582" s="9"/>
      <c r="AF582" s="9"/>
      <c r="AG582" s="9"/>
      <c r="AH582" s="9"/>
    </row>
    <row r="583" spans="1:34" x14ac:dyDescent="0.25">
      <c r="A583" s="9"/>
      <c r="B583" s="9"/>
      <c r="C583" s="9"/>
      <c r="D583" s="9"/>
      <c r="E583" s="9"/>
      <c r="F583" s="9"/>
      <c r="G583" s="15"/>
      <c r="H583" s="17"/>
      <c r="I583" s="9"/>
      <c r="J583" s="9"/>
      <c r="K583" s="9"/>
      <c r="L583" s="9"/>
      <c r="M583" s="9"/>
      <c r="N583" s="9"/>
      <c r="O583" s="9"/>
      <c r="P583" s="9"/>
      <c r="Q583" s="9"/>
      <c r="R583" s="9"/>
      <c r="S583" s="9"/>
      <c r="T583" s="17"/>
      <c r="U583" s="9"/>
      <c r="V583" s="9"/>
      <c r="W583" s="17"/>
      <c r="X583" s="9"/>
      <c r="Y583" s="9"/>
      <c r="Z583" s="9"/>
      <c r="AA583" s="9"/>
      <c r="AB583" s="9"/>
      <c r="AC583" s="9"/>
      <c r="AD583" s="9"/>
      <c r="AE583" s="9"/>
      <c r="AF583" s="9"/>
      <c r="AG583" s="9"/>
      <c r="AH583" s="9"/>
    </row>
    <row r="584" spans="1:34" x14ac:dyDescent="0.25">
      <c r="A584" s="9"/>
      <c r="B584" s="9"/>
      <c r="C584" s="9"/>
      <c r="D584" s="9"/>
      <c r="E584" s="9"/>
      <c r="F584" s="9"/>
      <c r="G584" s="15"/>
      <c r="H584" s="17"/>
      <c r="I584" s="9"/>
      <c r="J584" s="9"/>
      <c r="K584" s="9"/>
      <c r="L584" s="9"/>
      <c r="M584" s="9"/>
      <c r="N584" s="9"/>
      <c r="O584" s="9"/>
      <c r="P584" s="9"/>
      <c r="Q584" s="9"/>
      <c r="R584" s="9"/>
      <c r="S584" s="9"/>
      <c r="T584" s="17"/>
      <c r="U584" s="9"/>
      <c r="V584" s="9"/>
      <c r="W584" s="17"/>
      <c r="X584" s="9"/>
      <c r="Y584" s="9"/>
      <c r="Z584" s="9"/>
      <c r="AA584" s="9"/>
      <c r="AB584" s="9"/>
      <c r="AC584" s="9"/>
      <c r="AD584" s="9"/>
      <c r="AE584" s="9"/>
      <c r="AF584" s="9"/>
      <c r="AG584" s="9"/>
      <c r="AH584" s="9"/>
    </row>
    <row r="585" spans="1:34" x14ac:dyDescent="0.25">
      <c r="A585" s="9"/>
      <c r="B585" s="9"/>
      <c r="C585" s="9"/>
      <c r="D585" s="9"/>
      <c r="E585" s="9"/>
      <c r="F585" s="9"/>
      <c r="G585" s="15"/>
      <c r="H585" s="17"/>
      <c r="I585" s="9"/>
      <c r="J585" s="9"/>
      <c r="K585" s="9"/>
      <c r="L585" s="9"/>
      <c r="M585" s="9"/>
      <c r="N585" s="9"/>
      <c r="O585" s="9"/>
      <c r="P585" s="9"/>
      <c r="Q585" s="9"/>
      <c r="R585" s="9"/>
      <c r="S585" s="9"/>
      <c r="T585" s="17"/>
      <c r="U585" s="9"/>
      <c r="V585" s="9"/>
      <c r="W585" s="17"/>
      <c r="X585" s="9"/>
      <c r="Y585" s="9"/>
      <c r="Z585" s="9"/>
      <c r="AA585" s="9"/>
      <c r="AB585" s="9"/>
      <c r="AC585" s="9"/>
      <c r="AD585" s="9"/>
      <c r="AE585" s="9"/>
      <c r="AF585" s="9"/>
      <c r="AG585" s="9"/>
      <c r="AH585" s="9"/>
    </row>
    <row r="586" spans="1:34" x14ac:dyDescent="0.25">
      <c r="A586" s="9"/>
      <c r="B586" s="9"/>
      <c r="C586" s="9"/>
      <c r="D586" s="9"/>
      <c r="E586" s="9"/>
      <c r="F586" s="9"/>
      <c r="G586" s="15"/>
      <c r="H586" s="17"/>
      <c r="I586" s="9"/>
      <c r="J586" s="9"/>
      <c r="K586" s="9"/>
      <c r="L586" s="9"/>
      <c r="M586" s="9"/>
      <c r="N586" s="9"/>
      <c r="O586" s="9"/>
      <c r="P586" s="9"/>
      <c r="Q586" s="9"/>
      <c r="R586" s="9"/>
      <c r="S586" s="9"/>
      <c r="T586" s="17"/>
      <c r="U586" s="9"/>
      <c r="V586" s="9"/>
      <c r="W586" s="17"/>
      <c r="X586" s="9"/>
      <c r="Y586" s="9"/>
      <c r="Z586" s="9"/>
      <c r="AA586" s="9"/>
      <c r="AB586" s="9"/>
      <c r="AC586" s="9"/>
      <c r="AD586" s="9"/>
      <c r="AE586" s="9"/>
      <c r="AF586" s="9"/>
      <c r="AG586" s="9"/>
      <c r="AH586" s="9"/>
    </row>
    <row r="587" spans="1:34" x14ac:dyDescent="0.25">
      <c r="A587" s="9"/>
      <c r="B587" s="9"/>
      <c r="C587" s="9"/>
      <c r="D587" s="9"/>
      <c r="E587" s="9"/>
      <c r="F587" s="9"/>
      <c r="G587" s="15"/>
      <c r="H587" s="17"/>
      <c r="I587" s="9"/>
      <c r="J587" s="9"/>
      <c r="K587" s="9"/>
      <c r="L587" s="9"/>
      <c r="M587" s="9"/>
      <c r="N587" s="9"/>
      <c r="O587" s="9"/>
      <c r="P587" s="9"/>
      <c r="Q587" s="9"/>
      <c r="R587" s="9"/>
      <c r="S587" s="9"/>
      <c r="T587" s="17"/>
      <c r="U587" s="9"/>
      <c r="V587" s="9"/>
      <c r="W587" s="17"/>
      <c r="X587" s="9"/>
      <c r="Y587" s="9"/>
      <c r="Z587" s="9"/>
      <c r="AA587" s="9"/>
      <c r="AB587" s="9"/>
      <c r="AC587" s="9"/>
      <c r="AD587" s="9"/>
      <c r="AE587" s="9"/>
      <c r="AF587" s="9"/>
      <c r="AG587" s="9"/>
      <c r="AH587" s="9"/>
    </row>
    <row r="588" spans="1:34" x14ac:dyDescent="0.25">
      <c r="A588" s="9"/>
      <c r="B588" s="9"/>
      <c r="C588" s="9"/>
      <c r="D588" s="9"/>
      <c r="E588" s="9"/>
      <c r="F588" s="9"/>
      <c r="G588" s="15"/>
      <c r="H588" s="17"/>
      <c r="I588" s="9"/>
      <c r="J588" s="9"/>
      <c r="K588" s="9"/>
      <c r="L588" s="9"/>
      <c r="M588" s="9"/>
      <c r="N588" s="9"/>
      <c r="O588" s="9"/>
      <c r="P588" s="9"/>
      <c r="Q588" s="9"/>
      <c r="R588" s="9"/>
      <c r="S588" s="9"/>
      <c r="T588" s="17"/>
      <c r="U588" s="9"/>
      <c r="V588" s="9"/>
      <c r="W588" s="17"/>
      <c r="X588" s="9"/>
      <c r="Y588" s="9"/>
      <c r="Z588" s="9"/>
      <c r="AA588" s="9"/>
      <c r="AB588" s="9"/>
      <c r="AC588" s="9"/>
      <c r="AD588" s="9"/>
      <c r="AE588" s="9"/>
      <c r="AF588" s="9"/>
      <c r="AG588" s="9"/>
      <c r="AH588" s="9"/>
    </row>
    <row r="589" spans="1:34" x14ac:dyDescent="0.25">
      <c r="A589" s="9"/>
      <c r="B589" s="9"/>
      <c r="C589" s="9"/>
      <c r="D589" s="9"/>
      <c r="E589" s="9"/>
      <c r="F589" s="9"/>
      <c r="G589" s="15"/>
      <c r="H589" s="17"/>
      <c r="I589" s="9"/>
      <c r="J589" s="9"/>
      <c r="K589" s="9"/>
      <c r="L589" s="9"/>
      <c r="M589" s="9"/>
      <c r="N589" s="9"/>
      <c r="O589" s="9"/>
      <c r="P589" s="9"/>
      <c r="Q589" s="9"/>
      <c r="R589" s="9"/>
      <c r="S589" s="9"/>
      <c r="T589" s="17"/>
      <c r="U589" s="9"/>
      <c r="V589" s="9"/>
      <c r="W589" s="17"/>
      <c r="X589" s="9"/>
      <c r="Y589" s="9"/>
      <c r="Z589" s="9"/>
      <c r="AA589" s="9"/>
      <c r="AB589" s="9"/>
      <c r="AC589" s="9"/>
      <c r="AD589" s="9"/>
      <c r="AE589" s="9"/>
      <c r="AF589" s="9"/>
      <c r="AG589" s="9"/>
      <c r="AH589" s="9"/>
    </row>
    <row r="590" spans="1:34" x14ac:dyDescent="0.25">
      <c r="A590" s="9"/>
      <c r="B590" s="9"/>
      <c r="C590" s="9"/>
      <c r="D590" s="9"/>
      <c r="E590" s="9"/>
      <c r="F590" s="9"/>
      <c r="G590" s="15"/>
      <c r="H590" s="17"/>
      <c r="I590" s="9"/>
      <c r="J590" s="9"/>
      <c r="K590" s="9"/>
      <c r="L590" s="9"/>
      <c r="M590" s="9"/>
      <c r="N590" s="9"/>
      <c r="O590" s="9"/>
      <c r="P590" s="9"/>
      <c r="Q590" s="9"/>
      <c r="R590" s="9"/>
      <c r="S590" s="9"/>
      <c r="T590" s="17"/>
      <c r="U590" s="9"/>
      <c r="V590" s="9"/>
      <c r="W590" s="17"/>
      <c r="X590" s="9"/>
      <c r="Y590" s="9"/>
      <c r="Z590" s="9"/>
      <c r="AA590" s="9"/>
      <c r="AB590" s="9"/>
      <c r="AC590" s="9"/>
      <c r="AD590" s="9"/>
      <c r="AE590" s="9"/>
      <c r="AF590" s="9"/>
      <c r="AG590" s="9"/>
      <c r="AH590" s="9"/>
    </row>
    <row r="591" spans="1:34" x14ac:dyDescent="0.25">
      <c r="A591" s="9"/>
      <c r="B591" s="9"/>
      <c r="C591" s="9"/>
      <c r="D591" s="9"/>
      <c r="E591" s="9"/>
      <c r="F591" s="9"/>
      <c r="G591" s="15"/>
      <c r="H591" s="17"/>
      <c r="I591" s="9"/>
      <c r="J591" s="9"/>
      <c r="K591" s="9"/>
      <c r="L591" s="9"/>
      <c r="M591" s="9"/>
      <c r="N591" s="9"/>
      <c r="O591" s="9"/>
      <c r="P591" s="9"/>
      <c r="Q591" s="9"/>
      <c r="R591" s="9"/>
      <c r="S591" s="9"/>
      <c r="T591" s="17"/>
      <c r="U591" s="9"/>
      <c r="V591" s="9"/>
      <c r="W591" s="17"/>
      <c r="X591" s="9"/>
      <c r="Y591" s="9"/>
      <c r="Z591" s="9"/>
      <c r="AA591" s="9"/>
      <c r="AB591" s="9"/>
      <c r="AC591" s="9"/>
      <c r="AD591" s="9"/>
      <c r="AE591" s="9"/>
      <c r="AF591" s="9"/>
      <c r="AG591" s="9"/>
      <c r="AH591" s="9"/>
    </row>
    <row r="592" spans="1:34" x14ac:dyDescent="0.25">
      <c r="A592" s="9"/>
      <c r="B592" s="9"/>
      <c r="C592" s="9"/>
      <c r="D592" s="9"/>
      <c r="E592" s="9"/>
      <c r="F592" s="9"/>
      <c r="G592" s="15"/>
      <c r="H592" s="17"/>
      <c r="I592" s="9"/>
      <c r="J592" s="9"/>
      <c r="K592" s="9"/>
      <c r="L592" s="9"/>
      <c r="M592" s="9"/>
      <c r="N592" s="9"/>
      <c r="O592" s="9"/>
      <c r="P592" s="9"/>
      <c r="Q592" s="9"/>
      <c r="R592" s="9"/>
      <c r="S592" s="9"/>
      <c r="T592" s="17"/>
      <c r="U592" s="9"/>
      <c r="V592" s="9"/>
      <c r="W592" s="17"/>
      <c r="X592" s="9"/>
      <c r="Y592" s="9"/>
      <c r="Z592" s="9"/>
      <c r="AA592" s="9"/>
      <c r="AB592" s="9"/>
      <c r="AC592" s="9"/>
      <c r="AD592" s="9"/>
      <c r="AE592" s="9"/>
      <c r="AF592" s="9"/>
      <c r="AG592" s="9"/>
      <c r="AH592" s="9"/>
    </row>
    <row r="593" spans="1:34" x14ac:dyDescent="0.25">
      <c r="A593" s="9"/>
      <c r="B593" s="9"/>
      <c r="C593" s="9"/>
      <c r="D593" s="9"/>
      <c r="E593" s="9"/>
      <c r="F593" s="9"/>
      <c r="G593" s="15"/>
      <c r="H593" s="17"/>
      <c r="I593" s="9"/>
      <c r="J593" s="9"/>
      <c r="K593" s="9"/>
      <c r="L593" s="9"/>
      <c r="M593" s="9"/>
      <c r="N593" s="9"/>
      <c r="O593" s="9"/>
      <c r="P593" s="9"/>
      <c r="Q593" s="9"/>
      <c r="R593" s="9"/>
      <c r="S593" s="9"/>
      <c r="T593" s="17"/>
      <c r="U593" s="9"/>
      <c r="V593" s="9"/>
      <c r="W593" s="17"/>
      <c r="X593" s="9"/>
      <c r="Y593" s="9"/>
      <c r="Z593" s="9"/>
      <c r="AA593" s="9"/>
      <c r="AB593" s="9"/>
      <c r="AC593" s="9"/>
      <c r="AD593" s="9"/>
      <c r="AE593" s="9"/>
      <c r="AF593" s="9"/>
      <c r="AG593" s="9"/>
      <c r="AH593" s="9"/>
    </row>
    <row r="594" spans="1:34" x14ac:dyDescent="0.25">
      <c r="A594" s="9"/>
      <c r="B594" s="9"/>
      <c r="C594" s="9"/>
      <c r="D594" s="9"/>
      <c r="E594" s="9"/>
      <c r="F594" s="9"/>
      <c r="G594" s="15"/>
      <c r="H594" s="17"/>
      <c r="I594" s="9"/>
      <c r="J594" s="9"/>
      <c r="K594" s="9"/>
      <c r="L594" s="9"/>
      <c r="M594" s="9"/>
      <c r="N594" s="9"/>
      <c r="O594" s="9"/>
      <c r="P594" s="9"/>
      <c r="Q594" s="9"/>
      <c r="R594" s="9"/>
      <c r="S594" s="9"/>
      <c r="T594" s="17"/>
      <c r="U594" s="9"/>
      <c r="V594" s="9"/>
      <c r="W594" s="17"/>
      <c r="X594" s="9"/>
      <c r="Y594" s="9"/>
      <c r="Z594" s="9"/>
      <c r="AA594" s="9"/>
      <c r="AB594" s="9"/>
      <c r="AC594" s="9"/>
      <c r="AD594" s="9"/>
      <c r="AE594" s="9"/>
      <c r="AF594" s="9"/>
      <c r="AG594" s="9"/>
      <c r="AH594" s="9"/>
    </row>
    <row r="595" spans="1:34" x14ac:dyDescent="0.25">
      <c r="A595" s="9"/>
      <c r="B595" s="9"/>
      <c r="C595" s="9"/>
      <c r="D595" s="9"/>
      <c r="E595" s="9"/>
      <c r="F595" s="9"/>
      <c r="G595" s="15"/>
      <c r="H595" s="17"/>
      <c r="I595" s="9"/>
      <c r="J595" s="9"/>
      <c r="K595" s="9"/>
      <c r="L595" s="9"/>
      <c r="M595" s="9"/>
      <c r="N595" s="9"/>
      <c r="O595" s="9"/>
      <c r="P595" s="9"/>
      <c r="Q595" s="9"/>
      <c r="R595" s="9"/>
      <c r="S595" s="9"/>
      <c r="T595" s="17"/>
      <c r="U595" s="9"/>
      <c r="V595" s="9"/>
      <c r="W595" s="17"/>
      <c r="X595" s="9"/>
      <c r="Y595" s="9"/>
      <c r="Z595" s="9"/>
      <c r="AA595" s="9"/>
      <c r="AB595" s="9"/>
      <c r="AC595" s="9"/>
      <c r="AD595" s="9"/>
      <c r="AE595" s="9"/>
      <c r="AF595" s="9"/>
      <c r="AG595" s="9"/>
      <c r="AH595" s="9"/>
    </row>
    <row r="596" spans="1:34" x14ac:dyDescent="0.25">
      <c r="A596" s="9"/>
      <c r="B596" s="9"/>
      <c r="C596" s="9"/>
      <c r="D596" s="9"/>
      <c r="E596" s="9"/>
      <c r="F596" s="9"/>
      <c r="G596" s="15"/>
      <c r="H596" s="17"/>
      <c r="I596" s="9"/>
      <c r="J596" s="9"/>
      <c r="K596" s="9"/>
      <c r="L596" s="9"/>
      <c r="M596" s="9"/>
      <c r="N596" s="9"/>
      <c r="O596" s="9"/>
      <c r="P596" s="9"/>
      <c r="Q596" s="9"/>
      <c r="R596" s="9"/>
      <c r="S596" s="9"/>
      <c r="T596" s="17"/>
      <c r="U596" s="9"/>
      <c r="V596" s="9"/>
      <c r="W596" s="17"/>
      <c r="X596" s="9"/>
      <c r="Y596" s="9"/>
      <c r="Z596" s="9"/>
      <c r="AA596" s="9"/>
      <c r="AB596" s="9"/>
      <c r="AC596" s="9"/>
      <c r="AD596" s="9"/>
      <c r="AE596" s="9"/>
      <c r="AF596" s="9"/>
      <c r="AG596" s="9"/>
      <c r="AH596" s="9"/>
    </row>
    <row r="597" spans="1:34" x14ac:dyDescent="0.25">
      <c r="A597" s="9"/>
      <c r="B597" s="9"/>
      <c r="C597" s="9"/>
      <c r="D597" s="9"/>
      <c r="E597" s="9"/>
      <c r="F597" s="9"/>
      <c r="G597" s="15"/>
      <c r="H597" s="17"/>
      <c r="I597" s="9"/>
      <c r="J597" s="9"/>
      <c r="K597" s="9"/>
      <c r="L597" s="9"/>
      <c r="M597" s="9"/>
      <c r="N597" s="9"/>
      <c r="O597" s="9"/>
      <c r="P597" s="9"/>
      <c r="Q597" s="9"/>
      <c r="R597" s="9"/>
      <c r="S597" s="9"/>
      <c r="T597" s="17"/>
      <c r="U597" s="9"/>
      <c r="V597" s="9"/>
      <c r="W597" s="17"/>
      <c r="X597" s="9"/>
      <c r="Y597" s="9"/>
      <c r="Z597" s="9"/>
      <c r="AA597" s="9"/>
      <c r="AB597" s="9"/>
      <c r="AC597" s="9"/>
      <c r="AD597" s="9"/>
      <c r="AE597" s="9"/>
      <c r="AF597" s="9"/>
      <c r="AG597" s="9"/>
      <c r="AH597" s="9"/>
    </row>
    <row r="598" spans="1:34" x14ac:dyDescent="0.25">
      <c r="A598" s="9"/>
      <c r="B598" s="9"/>
      <c r="C598" s="9"/>
      <c r="D598" s="9"/>
      <c r="E598" s="9"/>
      <c r="F598" s="9"/>
      <c r="G598" s="15"/>
      <c r="H598" s="17"/>
      <c r="I598" s="9"/>
      <c r="J598" s="9"/>
      <c r="K598" s="9"/>
      <c r="L598" s="9"/>
      <c r="M598" s="9"/>
      <c r="N598" s="9"/>
      <c r="O598" s="9"/>
      <c r="P598" s="9"/>
      <c r="Q598" s="9"/>
      <c r="R598" s="9"/>
      <c r="S598" s="9"/>
      <c r="T598" s="17"/>
      <c r="U598" s="9"/>
      <c r="V598" s="9"/>
      <c r="W598" s="17"/>
      <c r="X598" s="9"/>
      <c r="Y598" s="9"/>
      <c r="Z598" s="9"/>
      <c r="AA598" s="9"/>
      <c r="AB598" s="9"/>
      <c r="AC598" s="9"/>
      <c r="AD598" s="9"/>
      <c r="AE598" s="9"/>
      <c r="AF598" s="9"/>
      <c r="AG598" s="9"/>
      <c r="AH598" s="9"/>
    </row>
    <row r="599" spans="1:34" x14ac:dyDescent="0.25">
      <c r="A599" s="9"/>
      <c r="B599" s="9"/>
      <c r="C599" s="9"/>
      <c r="D599" s="9"/>
      <c r="E599" s="9"/>
      <c r="F599" s="9"/>
      <c r="G599" s="15"/>
      <c r="H599" s="17"/>
      <c r="I599" s="9"/>
      <c r="J599" s="9"/>
      <c r="K599" s="9"/>
      <c r="L599" s="9"/>
      <c r="M599" s="9"/>
      <c r="N599" s="9"/>
      <c r="O599" s="9"/>
      <c r="P599" s="9"/>
      <c r="Q599" s="9"/>
      <c r="R599" s="9"/>
      <c r="S599" s="9"/>
      <c r="T599" s="17"/>
      <c r="U599" s="9"/>
      <c r="V599" s="9"/>
      <c r="W599" s="17"/>
      <c r="X599" s="9"/>
      <c r="Y599" s="9"/>
      <c r="Z599" s="9"/>
      <c r="AA599" s="9"/>
      <c r="AB599" s="9"/>
      <c r="AC599" s="9"/>
      <c r="AD599" s="9"/>
      <c r="AE599" s="9"/>
      <c r="AF599" s="9"/>
      <c r="AG599" s="9"/>
      <c r="AH599" s="9"/>
    </row>
    <row r="600" spans="1:34" x14ac:dyDescent="0.25">
      <c r="A600" s="9"/>
      <c r="B600" s="9"/>
      <c r="C600" s="9"/>
      <c r="D600" s="9"/>
      <c r="E600" s="9"/>
      <c r="F600" s="9"/>
      <c r="G600" s="15"/>
      <c r="H600" s="17"/>
      <c r="I600" s="9"/>
      <c r="J600" s="9"/>
      <c r="K600" s="9"/>
      <c r="L600" s="9"/>
      <c r="M600" s="9"/>
      <c r="N600" s="9"/>
      <c r="O600" s="9"/>
      <c r="P600" s="9"/>
      <c r="Q600" s="9"/>
      <c r="R600" s="9"/>
      <c r="S600" s="9"/>
      <c r="T600" s="17"/>
      <c r="U600" s="9"/>
      <c r="V600" s="9"/>
      <c r="W600" s="17"/>
      <c r="X600" s="9"/>
      <c r="Y600" s="9"/>
      <c r="Z600" s="9"/>
      <c r="AA600" s="9"/>
      <c r="AB600" s="9"/>
      <c r="AC600" s="9"/>
      <c r="AD600" s="9"/>
      <c r="AE600" s="9"/>
      <c r="AF600" s="9"/>
      <c r="AG600" s="9"/>
      <c r="AH600" s="9"/>
    </row>
    <row r="601" spans="1:34" x14ac:dyDescent="0.25">
      <c r="A601" s="9"/>
      <c r="B601" s="9"/>
      <c r="C601" s="9"/>
      <c r="D601" s="9"/>
      <c r="E601" s="9"/>
      <c r="F601" s="9"/>
      <c r="G601" s="15"/>
      <c r="H601" s="17"/>
      <c r="I601" s="9"/>
      <c r="J601" s="9"/>
      <c r="K601" s="9"/>
      <c r="L601" s="9"/>
      <c r="M601" s="9"/>
      <c r="N601" s="9"/>
      <c r="O601" s="9"/>
      <c r="P601" s="9"/>
      <c r="Q601" s="9"/>
      <c r="R601" s="9"/>
      <c r="S601" s="9"/>
      <c r="T601" s="17"/>
      <c r="U601" s="9"/>
      <c r="V601" s="9"/>
      <c r="W601" s="17"/>
      <c r="X601" s="9"/>
      <c r="Y601" s="9"/>
      <c r="Z601" s="9"/>
      <c r="AA601" s="9"/>
      <c r="AB601" s="9"/>
      <c r="AC601" s="9"/>
      <c r="AD601" s="9"/>
      <c r="AE601" s="9"/>
      <c r="AF601" s="9"/>
      <c r="AG601" s="9"/>
      <c r="AH601" s="9"/>
    </row>
    <row r="602" spans="1:34" x14ac:dyDescent="0.25">
      <c r="A602" s="9"/>
      <c r="B602" s="9"/>
      <c r="C602" s="9"/>
      <c r="D602" s="9"/>
      <c r="E602" s="9"/>
      <c r="F602" s="9"/>
      <c r="G602" s="15"/>
      <c r="H602" s="17"/>
      <c r="I602" s="9"/>
      <c r="J602" s="9"/>
      <c r="K602" s="9"/>
      <c r="L602" s="9"/>
      <c r="M602" s="9"/>
      <c r="N602" s="9"/>
      <c r="O602" s="9"/>
      <c r="P602" s="9"/>
      <c r="Q602" s="9"/>
      <c r="R602" s="9"/>
      <c r="S602" s="9"/>
      <c r="T602" s="17"/>
      <c r="U602" s="9"/>
      <c r="V602" s="9"/>
      <c r="W602" s="17"/>
      <c r="X602" s="9"/>
      <c r="Y602" s="9"/>
      <c r="Z602" s="9"/>
      <c r="AA602" s="9"/>
      <c r="AB602" s="9"/>
      <c r="AC602" s="9"/>
      <c r="AD602" s="9"/>
      <c r="AE602" s="9"/>
      <c r="AF602" s="9"/>
      <c r="AG602" s="9"/>
      <c r="AH602" s="9"/>
    </row>
    <row r="603" spans="1:34" x14ac:dyDescent="0.25">
      <c r="A603" s="9"/>
      <c r="B603" s="9"/>
      <c r="C603" s="9"/>
      <c r="D603" s="9"/>
      <c r="E603" s="9"/>
      <c r="F603" s="9"/>
      <c r="G603" s="15"/>
      <c r="H603" s="17"/>
      <c r="I603" s="9"/>
      <c r="J603" s="9"/>
      <c r="K603" s="9"/>
      <c r="L603" s="9"/>
      <c r="M603" s="9"/>
      <c r="N603" s="9"/>
      <c r="O603" s="9"/>
      <c r="P603" s="9"/>
      <c r="Q603" s="9"/>
      <c r="R603" s="9"/>
      <c r="S603" s="9"/>
      <c r="T603" s="17"/>
      <c r="U603" s="9"/>
      <c r="V603" s="9"/>
      <c r="W603" s="17"/>
      <c r="X603" s="9"/>
      <c r="Y603" s="9"/>
      <c r="Z603" s="9"/>
      <c r="AA603" s="9"/>
      <c r="AB603" s="9"/>
      <c r="AC603" s="9"/>
      <c r="AD603" s="9"/>
      <c r="AE603" s="9"/>
      <c r="AF603" s="9"/>
      <c r="AG603" s="9"/>
      <c r="AH603" s="9"/>
    </row>
    <row r="604" spans="1:34" x14ac:dyDescent="0.25">
      <c r="A604" s="9"/>
      <c r="B604" s="9"/>
      <c r="C604" s="9"/>
      <c r="D604" s="9"/>
      <c r="E604" s="9"/>
      <c r="F604" s="9"/>
      <c r="G604" s="15"/>
      <c r="H604" s="17"/>
      <c r="I604" s="9"/>
      <c r="J604" s="9"/>
      <c r="K604" s="9"/>
      <c r="L604" s="9"/>
      <c r="M604" s="9"/>
      <c r="N604" s="9"/>
      <c r="O604" s="9"/>
      <c r="P604" s="9"/>
      <c r="Q604" s="9"/>
      <c r="R604" s="9"/>
      <c r="S604" s="9"/>
      <c r="T604" s="17"/>
      <c r="U604" s="9"/>
      <c r="V604" s="9"/>
      <c r="W604" s="17"/>
      <c r="X604" s="9"/>
      <c r="Y604" s="9"/>
      <c r="Z604" s="9"/>
      <c r="AA604" s="9"/>
      <c r="AB604" s="9"/>
      <c r="AC604" s="9"/>
      <c r="AD604" s="9"/>
      <c r="AE604" s="9"/>
      <c r="AF604" s="9"/>
      <c r="AG604" s="9"/>
      <c r="AH604" s="9"/>
    </row>
    <row r="605" spans="1:34" x14ac:dyDescent="0.25">
      <c r="A605" s="9"/>
      <c r="B605" s="9"/>
      <c r="C605" s="9"/>
      <c r="D605" s="9"/>
      <c r="E605" s="9"/>
      <c r="F605" s="9"/>
      <c r="G605" s="15"/>
      <c r="H605" s="17"/>
      <c r="I605" s="9"/>
      <c r="J605" s="9"/>
      <c r="K605" s="9"/>
      <c r="L605" s="9"/>
      <c r="M605" s="9"/>
      <c r="N605" s="9"/>
      <c r="O605" s="9"/>
      <c r="P605" s="9"/>
      <c r="Q605" s="9"/>
      <c r="R605" s="9"/>
      <c r="S605" s="9"/>
      <c r="T605" s="17"/>
      <c r="U605" s="9"/>
      <c r="V605" s="9"/>
      <c r="W605" s="17"/>
      <c r="X605" s="9"/>
      <c r="Y605" s="9"/>
      <c r="Z605" s="9"/>
      <c r="AA605" s="9"/>
      <c r="AB605" s="9"/>
      <c r="AC605" s="9"/>
      <c r="AD605" s="9"/>
      <c r="AE605" s="9"/>
      <c r="AF605" s="9"/>
      <c r="AG605" s="9"/>
      <c r="AH605" s="9"/>
    </row>
    <row r="606" spans="1:34" x14ac:dyDescent="0.25">
      <c r="A606" s="9"/>
      <c r="B606" s="9"/>
      <c r="C606" s="9"/>
      <c r="D606" s="9"/>
      <c r="E606" s="9"/>
      <c r="F606" s="9"/>
      <c r="G606" s="15"/>
      <c r="H606" s="17"/>
      <c r="I606" s="9"/>
      <c r="J606" s="9"/>
      <c r="K606" s="9"/>
      <c r="L606" s="9"/>
      <c r="M606" s="9"/>
      <c r="N606" s="9"/>
      <c r="O606" s="9"/>
      <c r="P606" s="9"/>
      <c r="Q606" s="9"/>
      <c r="R606" s="9"/>
      <c r="S606" s="9"/>
      <c r="T606" s="17"/>
      <c r="U606" s="9"/>
      <c r="V606" s="9"/>
      <c r="W606" s="17"/>
      <c r="X606" s="9"/>
      <c r="Y606" s="9"/>
      <c r="Z606" s="9"/>
      <c r="AA606" s="9"/>
      <c r="AB606" s="9"/>
      <c r="AC606" s="9"/>
      <c r="AD606" s="9"/>
      <c r="AE606" s="9"/>
      <c r="AF606" s="9"/>
      <c r="AG606" s="9"/>
      <c r="AH606" s="9"/>
    </row>
    <row r="607" spans="1:34" x14ac:dyDescent="0.25">
      <c r="A607" s="9"/>
      <c r="B607" s="9"/>
      <c r="C607" s="9"/>
      <c r="D607" s="9"/>
      <c r="E607" s="9"/>
      <c r="F607" s="9"/>
      <c r="G607" s="15"/>
      <c r="H607" s="17"/>
      <c r="I607" s="9"/>
      <c r="J607" s="9"/>
      <c r="K607" s="9"/>
      <c r="L607" s="9"/>
      <c r="M607" s="9"/>
      <c r="N607" s="9"/>
      <c r="O607" s="9"/>
      <c r="P607" s="9"/>
      <c r="Q607" s="9"/>
      <c r="R607" s="9"/>
      <c r="S607" s="9"/>
      <c r="T607" s="17"/>
      <c r="U607" s="9"/>
      <c r="V607" s="9"/>
      <c r="W607" s="17"/>
      <c r="X607" s="9"/>
      <c r="Y607" s="9"/>
      <c r="Z607" s="9"/>
      <c r="AA607" s="9"/>
      <c r="AB607" s="9"/>
      <c r="AC607" s="9"/>
      <c r="AD607" s="9"/>
      <c r="AE607" s="9"/>
      <c r="AF607" s="9"/>
      <c r="AG607" s="9"/>
      <c r="AH607" s="9"/>
    </row>
    <row r="608" spans="1:34" x14ac:dyDescent="0.25">
      <c r="A608" s="9"/>
      <c r="B608" s="9"/>
      <c r="C608" s="9"/>
      <c r="D608" s="9"/>
      <c r="E608" s="9"/>
      <c r="F608" s="9"/>
      <c r="G608" s="15"/>
      <c r="H608" s="17"/>
      <c r="I608" s="9"/>
      <c r="J608" s="9"/>
      <c r="K608" s="9"/>
      <c r="L608" s="9"/>
      <c r="M608" s="9"/>
      <c r="N608" s="9"/>
      <c r="O608" s="9"/>
      <c r="P608" s="9"/>
      <c r="Q608" s="9"/>
      <c r="R608" s="9"/>
      <c r="S608" s="9"/>
      <c r="T608" s="17"/>
      <c r="U608" s="9"/>
      <c r="V608" s="9"/>
      <c r="W608" s="17"/>
      <c r="X608" s="9"/>
      <c r="Y608" s="9"/>
      <c r="Z608" s="9"/>
      <c r="AA608" s="9"/>
      <c r="AB608" s="9"/>
      <c r="AC608" s="9"/>
      <c r="AD608" s="9"/>
      <c r="AE608" s="9"/>
      <c r="AF608" s="9"/>
      <c r="AG608" s="9"/>
      <c r="AH608" s="9"/>
    </row>
    <row r="609" spans="1:34" x14ac:dyDescent="0.25">
      <c r="A609" s="9"/>
      <c r="B609" s="9"/>
      <c r="C609" s="9"/>
      <c r="D609" s="9"/>
      <c r="E609" s="9"/>
      <c r="F609" s="9"/>
      <c r="G609" s="15"/>
      <c r="H609" s="17"/>
      <c r="I609" s="9"/>
      <c r="J609" s="9"/>
      <c r="K609" s="9"/>
      <c r="L609" s="9"/>
      <c r="M609" s="9"/>
      <c r="N609" s="9"/>
      <c r="O609" s="9"/>
      <c r="P609" s="9"/>
      <c r="Q609" s="9"/>
      <c r="R609" s="9"/>
      <c r="S609" s="9"/>
      <c r="T609" s="17"/>
      <c r="U609" s="9"/>
      <c r="V609" s="9"/>
      <c r="W609" s="17"/>
      <c r="X609" s="9"/>
      <c r="Y609" s="9"/>
      <c r="Z609" s="9"/>
      <c r="AA609" s="9"/>
      <c r="AB609" s="9"/>
      <c r="AC609" s="9"/>
      <c r="AD609" s="9"/>
      <c r="AE609" s="9"/>
      <c r="AF609" s="9"/>
      <c r="AG609" s="9"/>
      <c r="AH609" s="9"/>
    </row>
    <row r="610" spans="1:34" x14ac:dyDescent="0.25">
      <c r="A610" s="9"/>
      <c r="B610" s="9"/>
      <c r="C610" s="9"/>
      <c r="D610" s="9"/>
      <c r="E610" s="9"/>
      <c r="F610" s="9"/>
      <c r="G610" s="15"/>
      <c r="H610" s="17"/>
      <c r="I610" s="9"/>
      <c r="J610" s="9"/>
      <c r="K610" s="9"/>
      <c r="L610" s="9"/>
      <c r="M610" s="9"/>
      <c r="N610" s="9"/>
      <c r="O610" s="9"/>
      <c r="P610" s="9"/>
      <c r="Q610" s="9"/>
      <c r="R610" s="9"/>
      <c r="S610" s="9"/>
      <c r="T610" s="17"/>
      <c r="U610" s="9"/>
      <c r="V610" s="9"/>
      <c r="W610" s="17"/>
      <c r="X610" s="9"/>
      <c r="Y610" s="9"/>
      <c r="Z610" s="9"/>
      <c r="AA610" s="9"/>
      <c r="AB610" s="9"/>
      <c r="AC610" s="9"/>
      <c r="AD610" s="9"/>
      <c r="AE610" s="9"/>
      <c r="AF610" s="9"/>
      <c r="AG610" s="9"/>
      <c r="AH610" s="9"/>
    </row>
    <row r="611" spans="1:34" x14ac:dyDescent="0.25">
      <c r="A611" s="9"/>
      <c r="B611" s="9"/>
      <c r="C611" s="9"/>
      <c r="D611" s="9"/>
      <c r="E611" s="9"/>
      <c r="F611" s="9"/>
      <c r="G611" s="15"/>
      <c r="H611" s="17"/>
      <c r="I611" s="9"/>
      <c r="J611" s="9"/>
      <c r="K611" s="9"/>
      <c r="L611" s="9"/>
      <c r="M611" s="9"/>
      <c r="N611" s="9"/>
      <c r="O611" s="9"/>
      <c r="P611" s="9"/>
      <c r="Q611" s="9"/>
      <c r="R611" s="9"/>
      <c r="S611" s="9"/>
      <c r="T611" s="17"/>
      <c r="U611" s="9"/>
      <c r="V611" s="9"/>
      <c r="W611" s="17"/>
      <c r="X611" s="9"/>
      <c r="Y611" s="9"/>
      <c r="Z611" s="9"/>
      <c r="AA611" s="9"/>
      <c r="AB611" s="9"/>
      <c r="AC611" s="9"/>
      <c r="AD611" s="9"/>
      <c r="AE611" s="9"/>
      <c r="AF611" s="9"/>
      <c r="AG611" s="9"/>
      <c r="AH611" s="9"/>
    </row>
    <row r="612" spans="1:34" x14ac:dyDescent="0.25">
      <c r="A612" s="9"/>
      <c r="B612" s="9"/>
      <c r="C612" s="9"/>
      <c r="D612" s="9"/>
      <c r="E612" s="9"/>
      <c r="F612" s="9"/>
      <c r="G612" s="15"/>
      <c r="H612" s="17"/>
      <c r="I612" s="9"/>
      <c r="J612" s="9"/>
      <c r="K612" s="9"/>
      <c r="L612" s="9"/>
      <c r="M612" s="9"/>
      <c r="N612" s="9"/>
      <c r="O612" s="9"/>
      <c r="P612" s="9"/>
      <c r="Q612" s="9"/>
      <c r="R612" s="9"/>
      <c r="S612" s="9"/>
      <c r="T612" s="17"/>
      <c r="U612" s="9"/>
      <c r="V612" s="9"/>
      <c r="W612" s="17"/>
      <c r="X612" s="9"/>
      <c r="Y612" s="9"/>
      <c r="Z612" s="9"/>
      <c r="AA612" s="9"/>
      <c r="AB612" s="9"/>
      <c r="AC612" s="9"/>
      <c r="AD612" s="9"/>
      <c r="AE612" s="9"/>
      <c r="AF612" s="9"/>
      <c r="AG612" s="9"/>
      <c r="AH612" s="9"/>
    </row>
    <row r="613" spans="1:34" x14ac:dyDescent="0.25">
      <c r="A613" s="9"/>
      <c r="B613" s="9"/>
      <c r="C613" s="9"/>
      <c r="D613" s="9"/>
      <c r="E613" s="9"/>
      <c r="F613" s="9"/>
      <c r="G613" s="15"/>
      <c r="H613" s="17"/>
      <c r="I613" s="9"/>
      <c r="J613" s="9"/>
      <c r="K613" s="9"/>
      <c r="L613" s="9"/>
      <c r="M613" s="9"/>
      <c r="N613" s="9"/>
      <c r="O613" s="9"/>
      <c r="P613" s="9"/>
      <c r="Q613" s="9"/>
      <c r="R613" s="9"/>
      <c r="S613" s="9"/>
      <c r="T613" s="17"/>
      <c r="U613" s="9"/>
      <c r="V613" s="9"/>
      <c r="W613" s="17"/>
      <c r="X613" s="9"/>
      <c r="Y613" s="9"/>
      <c r="Z613" s="9"/>
      <c r="AA613" s="9"/>
      <c r="AB613" s="9"/>
      <c r="AC613" s="9"/>
      <c r="AD613" s="9"/>
      <c r="AE613" s="9"/>
      <c r="AF613" s="9"/>
      <c r="AG613" s="9"/>
      <c r="AH613" s="9"/>
    </row>
    <row r="614" spans="1:34" x14ac:dyDescent="0.25">
      <c r="A614" s="9"/>
      <c r="B614" s="9"/>
      <c r="C614" s="9"/>
      <c r="D614" s="9"/>
      <c r="E614" s="9"/>
      <c r="F614" s="9"/>
      <c r="G614" s="15"/>
      <c r="H614" s="17"/>
      <c r="I614" s="9"/>
      <c r="J614" s="9"/>
      <c r="K614" s="9"/>
      <c r="L614" s="9"/>
      <c r="M614" s="9"/>
      <c r="N614" s="9"/>
      <c r="O614" s="9"/>
      <c r="P614" s="9"/>
      <c r="Q614" s="9"/>
      <c r="R614" s="9"/>
      <c r="S614" s="9"/>
      <c r="T614" s="17"/>
      <c r="U614" s="9"/>
      <c r="V614" s="9"/>
      <c r="W614" s="17"/>
      <c r="X614" s="9"/>
      <c r="Y614" s="9"/>
      <c r="Z614" s="9"/>
      <c r="AA614" s="9"/>
      <c r="AB614" s="9"/>
      <c r="AC614" s="9"/>
      <c r="AD614" s="9"/>
      <c r="AE614" s="9"/>
      <c r="AF614" s="9"/>
      <c r="AG614" s="9"/>
      <c r="AH614" s="9"/>
    </row>
    <row r="615" spans="1:34" x14ac:dyDescent="0.25">
      <c r="A615" s="9"/>
      <c r="B615" s="9"/>
      <c r="C615" s="9"/>
      <c r="D615" s="9"/>
      <c r="E615" s="9"/>
      <c r="F615" s="9"/>
      <c r="G615" s="15"/>
      <c r="H615" s="17"/>
      <c r="I615" s="9"/>
      <c r="J615" s="9"/>
      <c r="K615" s="9"/>
      <c r="L615" s="9"/>
      <c r="M615" s="9"/>
      <c r="N615" s="9"/>
      <c r="O615" s="9"/>
      <c r="P615" s="9"/>
      <c r="Q615" s="9"/>
      <c r="R615" s="9"/>
      <c r="S615" s="9"/>
      <c r="T615" s="17"/>
      <c r="U615" s="9"/>
      <c r="V615" s="9"/>
      <c r="W615" s="17"/>
      <c r="X615" s="9"/>
      <c r="Y615" s="9"/>
      <c r="Z615" s="9"/>
      <c r="AA615" s="9"/>
      <c r="AB615" s="9"/>
      <c r="AC615" s="9"/>
      <c r="AD615" s="9"/>
      <c r="AE615" s="9"/>
      <c r="AF615" s="9"/>
      <c r="AG615" s="9"/>
      <c r="AH615" s="9"/>
    </row>
    <row r="616" spans="1:34" x14ac:dyDescent="0.25">
      <c r="A616" s="9"/>
      <c r="B616" s="9"/>
      <c r="C616" s="9"/>
      <c r="D616" s="9"/>
      <c r="E616" s="9"/>
      <c r="F616" s="9"/>
      <c r="G616" s="15"/>
      <c r="H616" s="17"/>
      <c r="I616" s="9"/>
      <c r="J616" s="9"/>
      <c r="K616" s="9"/>
      <c r="L616" s="9"/>
      <c r="M616" s="9"/>
      <c r="N616" s="9"/>
      <c r="O616" s="9"/>
      <c r="P616" s="9"/>
      <c r="Q616" s="9"/>
      <c r="R616" s="9"/>
      <c r="S616" s="9"/>
      <c r="T616" s="17"/>
      <c r="U616" s="9"/>
      <c r="V616" s="9"/>
      <c r="W616" s="17"/>
      <c r="X616" s="9"/>
      <c r="Y616" s="9"/>
      <c r="Z616" s="9"/>
      <c r="AA616" s="9"/>
      <c r="AB616" s="9"/>
      <c r="AC616" s="9"/>
      <c r="AD616" s="9"/>
      <c r="AE616" s="9"/>
      <c r="AF616" s="9"/>
      <c r="AG616" s="9"/>
      <c r="AH616" s="9"/>
    </row>
    <row r="617" spans="1:34" x14ac:dyDescent="0.25">
      <c r="A617" s="9"/>
      <c r="B617" s="9"/>
      <c r="C617" s="9"/>
      <c r="D617" s="9"/>
      <c r="E617" s="9"/>
      <c r="F617" s="9"/>
      <c r="G617" s="15"/>
      <c r="H617" s="17"/>
      <c r="I617" s="9"/>
      <c r="J617" s="9"/>
      <c r="K617" s="9"/>
      <c r="L617" s="9"/>
      <c r="M617" s="9"/>
      <c r="N617" s="9"/>
      <c r="O617" s="9"/>
      <c r="P617" s="9"/>
      <c r="Q617" s="9"/>
      <c r="R617" s="9"/>
      <c r="S617" s="9"/>
      <c r="T617" s="17"/>
      <c r="U617" s="9"/>
      <c r="V617" s="9"/>
      <c r="W617" s="17"/>
      <c r="X617" s="9"/>
      <c r="Y617" s="9"/>
      <c r="Z617" s="9"/>
      <c r="AA617" s="9"/>
      <c r="AB617" s="9"/>
      <c r="AC617" s="9"/>
      <c r="AD617" s="9"/>
      <c r="AE617" s="9"/>
      <c r="AF617" s="9"/>
      <c r="AG617" s="9"/>
      <c r="AH617" s="9"/>
    </row>
    <row r="618" spans="1:34" x14ac:dyDescent="0.25">
      <c r="A618" s="9"/>
      <c r="B618" s="9"/>
      <c r="C618" s="9"/>
      <c r="D618" s="9"/>
      <c r="E618" s="9"/>
      <c r="F618" s="9"/>
      <c r="G618" s="15"/>
      <c r="H618" s="17"/>
      <c r="I618" s="9"/>
      <c r="J618" s="9"/>
      <c r="K618" s="9"/>
      <c r="L618" s="9"/>
      <c r="M618" s="9"/>
      <c r="N618" s="9"/>
      <c r="O618" s="9"/>
      <c r="P618" s="9"/>
      <c r="Q618" s="9"/>
      <c r="R618" s="9"/>
      <c r="S618" s="9"/>
      <c r="T618" s="17"/>
      <c r="U618" s="9"/>
      <c r="V618" s="9"/>
      <c r="W618" s="17"/>
      <c r="X618" s="9"/>
      <c r="Y618" s="9"/>
      <c r="Z618" s="9"/>
      <c r="AA618" s="9"/>
      <c r="AB618" s="9"/>
      <c r="AC618" s="9"/>
      <c r="AD618" s="9"/>
      <c r="AE618" s="9"/>
      <c r="AF618" s="9"/>
      <c r="AG618" s="9"/>
      <c r="AH618" s="9"/>
    </row>
    <row r="619" spans="1:34" x14ac:dyDescent="0.25">
      <c r="A619" s="9"/>
      <c r="B619" s="9"/>
      <c r="C619" s="9"/>
      <c r="D619" s="9"/>
      <c r="E619" s="9"/>
      <c r="F619" s="9"/>
      <c r="G619" s="15"/>
      <c r="H619" s="17"/>
      <c r="I619" s="9"/>
      <c r="J619" s="9"/>
      <c r="K619" s="9"/>
      <c r="L619" s="9"/>
      <c r="M619" s="9"/>
      <c r="N619" s="9"/>
      <c r="O619" s="9"/>
      <c r="P619" s="9"/>
      <c r="Q619" s="9"/>
      <c r="R619" s="9"/>
      <c r="S619" s="9"/>
      <c r="T619" s="17"/>
      <c r="U619" s="9"/>
      <c r="V619" s="9"/>
      <c r="W619" s="17"/>
      <c r="X619" s="9"/>
      <c r="Y619" s="9"/>
      <c r="Z619" s="9"/>
      <c r="AA619" s="9"/>
      <c r="AB619" s="9"/>
      <c r="AC619" s="9"/>
      <c r="AD619" s="9"/>
      <c r="AE619" s="9"/>
      <c r="AF619" s="9"/>
      <c r="AG619" s="9"/>
      <c r="AH619" s="9"/>
    </row>
    <row r="620" spans="1:34" x14ac:dyDescent="0.25">
      <c r="A620" s="9"/>
      <c r="B620" s="9"/>
      <c r="C620" s="9"/>
      <c r="D620" s="9"/>
      <c r="E620" s="9"/>
      <c r="F620" s="9"/>
      <c r="G620" s="15"/>
      <c r="H620" s="17"/>
      <c r="I620" s="9"/>
      <c r="J620" s="9"/>
      <c r="K620" s="9"/>
      <c r="L620" s="9"/>
      <c r="M620" s="9"/>
      <c r="N620" s="9"/>
      <c r="O620" s="9"/>
      <c r="P620" s="9"/>
      <c r="Q620" s="9"/>
      <c r="R620" s="9"/>
      <c r="S620" s="9"/>
      <c r="T620" s="17"/>
      <c r="U620" s="9"/>
      <c r="V620" s="9"/>
      <c r="W620" s="17"/>
      <c r="X620" s="9"/>
      <c r="Y620" s="9"/>
      <c r="Z620" s="9"/>
      <c r="AA620" s="9"/>
      <c r="AB620" s="9"/>
      <c r="AC620" s="9"/>
      <c r="AD620" s="9"/>
      <c r="AE620" s="9"/>
      <c r="AF620" s="9"/>
      <c r="AG620" s="9"/>
      <c r="AH620" s="9"/>
    </row>
    <row r="621" spans="1:34" x14ac:dyDescent="0.25">
      <c r="A621" s="9"/>
      <c r="B621" s="9"/>
      <c r="C621" s="9"/>
      <c r="D621" s="9"/>
      <c r="E621" s="9"/>
      <c r="F621" s="9"/>
      <c r="G621" s="15"/>
      <c r="H621" s="17"/>
      <c r="I621" s="9"/>
      <c r="J621" s="9"/>
      <c r="K621" s="9"/>
      <c r="L621" s="9"/>
      <c r="M621" s="9"/>
      <c r="N621" s="9"/>
      <c r="O621" s="9"/>
      <c r="P621" s="9"/>
      <c r="Q621" s="9"/>
      <c r="R621" s="9"/>
      <c r="S621" s="9"/>
      <c r="T621" s="17"/>
      <c r="U621" s="9"/>
      <c r="V621" s="9"/>
      <c r="W621" s="17"/>
      <c r="X621" s="9"/>
      <c r="Y621" s="9"/>
      <c r="Z621" s="9"/>
      <c r="AA621" s="9"/>
      <c r="AB621" s="9"/>
      <c r="AC621" s="9"/>
      <c r="AD621" s="9"/>
      <c r="AE621" s="9"/>
      <c r="AF621" s="9"/>
      <c r="AG621" s="9"/>
      <c r="AH621" s="9"/>
    </row>
    <row r="622" spans="1:34" x14ac:dyDescent="0.25">
      <c r="A622" s="9"/>
      <c r="B622" s="9"/>
      <c r="C622" s="9"/>
      <c r="D622" s="9"/>
      <c r="E622" s="9"/>
      <c r="F622" s="9"/>
      <c r="G622" s="15"/>
      <c r="H622" s="17"/>
      <c r="I622" s="9"/>
      <c r="J622" s="9"/>
      <c r="K622" s="9"/>
      <c r="L622" s="9"/>
      <c r="M622" s="9"/>
      <c r="N622" s="9"/>
      <c r="O622" s="9"/>
      <c r="P622" s="9"/>
      <c r="Q622" s="9"/>
      <c r="R622" s="9"/>
      <c r="S622" s="9"/>
      <c r="T622" s="17"/>
      <c r="U622" s="9"/>
      <c r="V622" s="9"/>
      <c r="W622" s="17"/>
      <c r="X622" s="9"/>
      <c r="Y622" s="9"/>
      <c r="Z622" s="9"/>
      <c r="AA622" s="9"/>
      <c r="AB622" s="9"/>
      <c r="AC622" s="9"/>
      <c r="AD622" s="9"/>
      <c r="AE622" s="9"/>
      <c r="AF622" s="9"/>
      <c r="AG622" s="9"/>
      <c r="AH622" s="9"/>
    </row>
    <row r="623" spans="1:34" x14ac:dyDescent="0.25">
      <c r="A623" s="9"/>
      <c r="B623" s="9"/>
      <c r="C623" s="9"/>
      <c r="D623" s="9"/>
      <c r="E623" s="9"/>
      <c r="F623" s="9"/>
      <c r="G623" s="15"/>
      <c r="H623" s="17"/>
      <c r="I623" s="9"/>
      <c r="J623" s="9"/>
      <c r="K623" s="9"/>
      <c r="L623" s="9"/>
      <c r="M623" s="9"/>
      <c r="N623" s="9"/>
      <c r="O623" s="9"/>
      <c r="P623" s="9"/>
      <c r="Q623" s="9"/>
      <c r="R623" s="9"/>
      <c r="S623" s="9"/>
      <c r="T623" s="17"/>
      <c r="U623" s="9"/>
      <c r="V623" s="9"/>
      <c r="W623" s="17"/>
      <c r="X623" s="9"/>
      <c r="Y623" s="9"/>
      <c r="Z623" s="9"/>
      <c r="AA623" s="9"/>
      <c r="AB623" s="9"/>
      <c r="AC623" s="9"/>
      <c r="AD623" s="9"/>
      <c r="AE623" s="9"/>
      <c r="AF623" s="9"/>
      <c r="AG623" s="9"/>
      <c r="AH623" s="9"/>
    </row>
    <row r="624" spans="1:34" x14ac:dyDescent="0.25">
      <c r="A624" s="9"/>
      <c r="B624" s="9"/>
      <c r="C624" s="9"/>
      <c r="D624" s="9"/>
      <c r="E624" s="9"/>
      <c r="F624" s="9"/>
      <c r="G624" s="15"/>
      <c r="H624" s="17"/>
      <c r="I624" s="9"/>
      <c r="J624" s="9"/>
      <c r="K624" s="9"/>
      <c r="L624" s="9"/>
      <c r="M624" s="9"/>
      <c r="N624" s="9"/>
      <c r="O624" s="9"/>
      <c r="P624" s="9"/>
      <c r="Q624" s="9"/>
      <c r="R624" s="9"/>
      <c r="S624" s="9"/>
      <c r="T624" s="17"/>
      <c r="U624" s="9"/>
      <c r="V624" s="9"/>
      <c r="W624" s="17"/>
      <c r="X624" s="9"/>
      <c r="Y624" s="9"/>
      <c r="Z624" s="9"/>
      <c r="AA624" s="9"/>
      <c r="AB624" s="9"/>
      <c r="AC624" s="9"/>
      <c r="AD624" s="9"/>
      <c r="AE624" s="9"/>
      <c r="AF624" s="9"/>
      <c r="AG624" s="9"/>
      <c r="AH624" s="9"/>
    </row>
    <row r="625" spans="1:34" x14ac:dyDescent="0.25">
      <c r="A625" s="9"/>
      <c r="B625" s="9"/>
      <c r="C625" s="9"/>
      <c r="D625" s="9"/>
      <c r="E625" s="9"/>
      <c r="F625" s="9"/>
      <c r="G625" s="15"/>
      <c r="H625" s="17"/>
      <c r="I625" s="9"/>
      <c r="J625" s="9"/>
      <c r="K625" s="9"/>
      <c r="L625" s="9"/>
      <c r="M625" s="9"/>
      <c r="N625" s="9"/>
      <c r="O625" s="9"/>
      <c r="P625" s="9"/>
      <c r="Q625" s="9"/>
      <c r="R625" s="9"/>
      <c r="S625" s="9"/>
      <c r="T625" s="17"/>
      <c r="U625" s="9"/>
      <c r="V625" s="9"/>
      <c r="W625" s="17"/>
      <c r="X625" s="9"/>
      <c r="Y625" s="9"/>
      <c r="Z625" s="9"/>
      <c r="AA625" s="9"/>
      <c r="AB625" s="9"/>
      <c r="AC625" s="9"/>
      <c r="AD625" s="9"/>
      <c r="AE625" s="9"/>
      <c r="AF625" s="9"/>
      <c r="AG625" s="9"/>
      <c r="AH625" s="9"/>
    </row>
    <row r="626" spans="1:34" x14ac:dyDescent="0.25">
      <c r="A626" s="9"/>
      <c r="B626" s="9"/>
      <c r="C626" s="9"/>
      <c r="D626" s="9"/>
      <c r="E626" s="9"/>
      <c r="F626" s="9"/>
      <c r="G626" s="15"/>
      <c r="H626" s="17"/>
      <c r="I626" s="9"/>
      <c r="J626" s="9"/>
      <c r="K626" s="9"/>
      <c r="L626" s="9"/>
      <c r="M626" s="9"/>
      <c r="N626" s="9"/>
      <c r="O626" s="9"/>
      <c r="P626" s="9"/>
      <c r="Q626" s="9"/>
      <c r="R626" s="9"/>
      <c r="S626" s="9"/>
      <c r="T626" s="17"/>
      <c r="U626" s="9"/>
      <c r="V626" s="9"/>
      <c r="W626" s="17"/>
      <c r="X626" s="9"/>
      <c r="Y626" s="9"/>
      <c r="Z626" s="9"/>
      <c r="AA626" s="9"/>
      <c r="AB626" s="9"/>
      <c r="AC626" s="9"/>
      <c r="AD626" s="9"/>
      <c r="AE626" s="9"/>
      <c r="AF626" s="9"/>
      <c r="AG626" s="9"/>
      <c r="AH626" s="9"/>
    </row>
    <row r="627" spans="1:34" x14ac:dyDescent="0.25">
      <c r="A627" s="9"/>
      <c r="B627" s="9"/>
      <c r="C627" s="9"/>
      <c r="D627" s="9"/>
      <c r="E627" s="9"/>
      <c r="F627" s="9"/>
      <c r="G627" s="15"/>
      <c r="H627" s="17"/>
      <c r="I627" s="9"/>
      <c r="J627" s="9"/>
      <c r="K627" s="9"/>
      <c r="L627" s="9"/>
      <c r="M627" s="9"/>
      <c r="N627" s="9"/>
      <c r="O627" s="9"/>
      <c r="P627" s="9"/>
      <c r="Q627" s="9"/>
      <c r="R627" s="9"/>
      <c r="S627" s="9"/>
      <c r="T627" s="17"/>
      <c r="U627" s="9"/>
      <c r="V627" s="9"/>
      <c r="W627" s="17"/>
      <c r="X627" s="9"/>
      <c r="Y627" s="9"/>
      <c r="Z627" s="9"/>
      <c r="AA627" s="9"/>
      <c r="AB627" s="9"/>
      <c r="AC627" s="9"/>
      <c r="AD627" s="9"/>
      <c r="AE627" s="9"/>
      <c r="AF627" s="9"/>
      <c r="AG627" s="9"/>
      <c r="AH627" s="9"/>
    </row>
    <row r="628" spans="1:34" x14ac:dyDescent="0.25">
      <c r="A628" s="9"/>
      <c r="B628" s="9"/>
      <c r="C628" s="9"/>
      <c r="D628" s="9"/>
      <c r="E628" s="9"/>
      <c r="F628" s="9"/>
      <c r="G628" s="15"/>
      <c r="H628" s="17"/>
      <c r="I628" s="9"/>
      <c r="J628" s="9"/>
      <c r="K628" s="9"/>
      <c r="L628" s="9"/>
      <c r="M628" s="9"/>
      <c r="N628" s="9"/>
      <c r="O628" s="9"/>
      <c r="P628" s="9"/>
      <c r="Q628" s="9"/>
      <c r="R628" s="9"/>
      <c r="S628" s="9"/>
      <c r="T628" s="17"/>
      <c r="U628" s="9"/>
      <c r="V628" s="9"/>
      <c r="W628" s="17"/>
      <c r="X628" s="9"/>
      <c r="Y628" s="9"/>
      <c r="Z628" s="9"/>
      <c r="AA628" s="9"/>
      <c r="AB628" s="9"/>
      <c r="AC628" s="9"/>
      <c r="AD628" s="9"/>
      <c r="AE628" s="9"/>
      <c r="AF628" s="9"/>
      <c r="AG628" s="9"/>
      <c r="AH628" s="9"/>
    </row>
    <row r="629" spans="1:34" x14ac:dyDescent="0.25">
      <c r="A629" s="9"/>
      <c r="B629" s="9"/>
      <c r="C629" s="9"/>
      <c r="D629" s="9"/>
      <c r="E629" s="9"/>
      <c r="F629" s="9"/>
      <c r="G629" s="15"/>
      <c r="H629" s="17"/>
      <c r="I629" s="9"/>
      <c r="J629" s="9"/>
      <c r="K629" s="9"/>
      <c r="L629" s="9"/>
      <c r="M629" s="9"/>
      <c r="N629" s="9"/>
      <c r="O629" s="9"/>
      <c r="P629" s="9"/>
      <c r="Q629" s="9"/>
      <c r="R629" s="9"/>
      <c r="S629" s="9"/>
      <c r="T629" s="17"/>
      <c r="U629" s="9"/>
      <c r="V629" s="9"/>
      <c r="W629" s="17"/>
      <c r="X629" s="9"/>
      <c r="Y629" s="9"/>
      <c r="Z629" s="9"/>
      <c r="AA629" s="9"/>
      <c r="AB629" s="9"/>
      <c r="AC629" s="9"/>
      <c r="AD629" s="9"/>
      <c r="AE629" s="9"/>
      <c r="AF629" s="9"/>
      <c r="AG629" s="9"/>
      <c r="AH629" s="9"/>
    </row>
    <row r="630" spans="1:34" x14ac:dyDescent="0.25">
      <c r="A630" s="9"/>
      <c r="B630" s="9"/>
      <c r="C630" s="9"/>
      <c r="D630" s="9"/>
      <c r="E630" s="9"/>
      <c r="F630" s="9"/>
      <c r="G630" s="15"/>
      <c r="H630" s="17"/>
      <c r="I630" s="9"/>
      <c r="J630" s="9"/>
      <c r="K630" s="9"/>
      <c r="L630" s="9"/>
      <c r="M630" s="9"/>
      <c r="N630" s="9"/>
      <c r="O630" s="9"/>
      <c r="P630" s="9"/>
      <c r="Q630" s="9"/>
      <c r="R630" s="9"/>
      <c r="S630" s="9"/>
      <c r="T630" s="17"/>
      <c r="U630" s="9"/>
      <c r="V630" s="9"/>
      <c r="W630" s="17"/>
      <c r="X630" s="9"/>
      <c r="Y630" s="9"/>
      <c r="Z630" s="9"/>
      <c r="AA630" s="9"/>
      <c r="AB630" s="9"/>
      <c r="AC630" s="9"/>
      <c r="AD630" s="9"/>
      <c r="AE630" s="9"/>
      <c r="AF630" s="9"/>
      <c r="AG630" s="9"/>
      <c r="AH630" s="9"/>
    </row>
    <row r="631" spans="1:34" x14ac:dyDescent="0.25">
      <c r="A631" s="9"/>
      <c r="B631" s="9"/>
      <c r="C631" s="9"/>
      <c r="D631" s="9"/>
      <c r="E631" s="9"/>
      <c r="F631" s="9"/>
      <c r="G631" s="15"/>
      <c r="H631" s="17"/>
      <c r="I631" s="9"/>
      <c r="J631" s="9"/>
      <c r="K631" s="9"/>
      <c r="L631" s="9"/>
      <c r="M631" s="9"/>
      <c r="N631" s="9"/>
      <c r="O631" s="9"/>
      <c r="P631" s="9"/>
      <c r="Q631" s="9"/>
      <c r="R631" s="9"/>
      <c r="S631" s="9"/>
      <c r="T631" s="17"/>
      <c r="U631" s="9"/>
      <c r="V631" s="9"/>
      <c r="W631" s="17"/>
      <c r="X631" s="9"/>
      <c r="Y631" s="9"/>
      <c r="Z631" s="9"/>
      <c r="AA631" s="9"/>
      <c r="AB631" s="9"/>
      <c r="AC631" s="9"/>
      <c r="AD631" s="9"/>
      <c r="AE631" s="9"/>
      <c r="AF631" s="9"/>
      <c r="AG631" s="9"/>
      <c r="AH631" s="9"/>
    </row>
    <row r="632" spans="1:34" x14ac:dyDescent="0.25">
      <c r="A632" s="9"/>
      <c r="B632" s="9"/>
      <c r="C632" s="9"/>
      <c r="D632" s="9"/>
      <c r="E632" s="9"/>
      <c r="F632" s="9"/>
      <c r="G632" s="15"/>
      <c r="H632" s="17"/>
      <c r="I632" s="9"/>
      <c r="J632" s="9"/>
      <c r="K632" s="9"/>
      <c r="L632" s="9"/>
      <c r="M632" s="9"/>
      <c r="N632" s="9"/>
      <c r="O632" s="9"/>
      <c r="P632" s="9"/>
      <c r="Q632" s="9"/>
      <c r="R632" s="9"/>
      <c r="S632" s="9"/>
      <c r="T632" s="17"/>
      <c r="U632" s="9"/>
      <c r="V632" s="9"/>
      <c r="W632" s="17"/>
      <c r="X632" s="9"/>
      <c r="Y632" s="9"/>
      <c r="Z632" s="9"/>
      <c r="AA632" s="9"/>
      <c r="AB632" s="9"/>
      <c r="AC632" s="9"/>
      <c r="AD632" s="9"/>
      <c r="AE632" s="9"/>
      <c r="AF632" s="9"/>
      <c r="AG632" s="9"/>
      <c r="AH632" s="9"/>
    </row>
    <row r="633" spans="1:34" x14ac:dyDescent="0.25">
      <c r="A633" s="9"/>
      <c r="B633" s="9"/>
      <c r="C633" s="9"/>
      <c r="D633" s="9"/>
      <c r="E633" s="9"/>
      <c r="F633" s="9"/>
      <c r="G633" s="15"/>
      <c r="H633" s="17"/>
      <c r="I633" s="9"/>
      <c r="J633" s="9"/>
      <c r="K633" s="9"/>
      <c r="L633" s="9"/>
      <c r="M633" s="9"/>
      <c r="N633" s="9"/>
      <c r="O633" s="9"/>
      <c r="P633" s="9"/>
      <c r="Q633" s="9"/>
      <c r="R633" s="9"/>
      <c r="S633" s="9"/>
      <c r="T633" s="17"/>
      <c r="U633" s="9"/>
      <c r="V633" s="9"/>
      <c r="W633" s="17"/>
      <c r="X633" s="9"/>
      <c r="Y633" s="9"/>
      <c r="Z633" s="9"/>
      <c r="AA633" s="9"/>
      <c r="AB633" s="9"/>
      <c r="AC633" s="9"/>
      <c r="AD633" s="9"/>
      <c r="AE633" s="9"/>
      <c r="AF633" s="9"/>
      <c r="AG633" s="9"/>
      <c r="AH633" s="9"/>
    </row>
    <row r="634" spans="1:34" x14ac:dyDescent="0.25">
      <c r="A634" s="9"/>
      <c r="B634" s="9"/>
      <c r="C634" s="9"/>
      <c r="D634" s="9"/>
      <c r="E634" s="9"/>
      <c r="F634" s="9"/>
      <c r="G634" s="15"/>
      <c r="H634" s="17"/>
      <c r="I634" s="9"/>
      <c r="J634" s="9"/>
      <c r="K634" s="9"/>
      <c r="L634" s="9"/>
      <c r="M634" s="9"/>
      <c r="N634" s="9"/>
      <c r="O634" s="9"/>
      <c r="P634" s="9"/>
      <c r="Q634" s="9"/>
      <c r="R634" s="9"/>
      <c r="S634" s="9"/>
      <c r="T634" s="17"/>
      <c r="U634" s="9"/>
      <c r="V634" s="9"/>
      <c r="W634" s="17"/>
      <c r="X634" s="9"/>
      <c r="Y634" s="9"/>
      <c r="Z634" s="9"/>
      <c r="AA634" s="9"/>
      <c r="AB634" s="9"/>
      <c r="AC634" s="9"/>
      <c r="AD634" s="9"/>
      <c r="AE634" s="9"/>
      <c r="AF634" s="9"/>
      <c r="AG634" s="9"/>
      <c r="AH634" s="9"/>
    </row>
    <row r="635" spans="1:34" x14ac:dyDescent="0.25">
      <c r="A635" s="9"/>
      <c r="B635" s="9"/>
      <c r="C635" s="9"/>
      <c r="D635" s="9"/>
      <c r="E635" s="9"/>
      <c r="F635" s="9"/>
      <c r="G635" s="15"/>
      <c r="H635" s="17"/>
      <c r="I635" s="9"/>
      <c r="J635" s="9"/>
      <c r="K635" s="9"/>
      <c r="L635" s="9"/>
      <c r="M635" s="9"/>
      <c r="N635" s="9"/>
      <c r="O635" s="9"/>
      <c r="P635" s="9"/>
      <c r="Q635" s="9"/>
      <c r="R635" s="9"/>
      <c r="S635" s="9"/>
      <c r="T635" s="17"/>
      <c r="U635" s="9"/>
      <c r="V635" s="9"/>
      <c r="W635" s="17"/>
      <c r="X635" s="9"/>
      <c r="Y635" s="9"/>
      <c r="Z635" s="9"/>
      <c r="AA635" s="9"/>
      <c r="AB635" s="9"/>
      <c r="AC635" s="9"/>
      <c r="AD635" s="9"/>
      <c r="AE635" s="9"/>
      <c r="AF635" s="9"/>
      <c r="AG635" s="9"/>
      <c r="AH635" s="9"/>
    </row>
    <row r="636" spans="1:34" x14ac:dyDescent="0.25">
      <c r="A636" s="9"/>
      <c r="B636" s="9"/>
      <c r="C636" s="9"/>
      <c r="D636" s="9"/>
      <c r="E636" s="9"/>
      <c r="F636" s="9"/>
      <c r="G636" s="15"/>
      <c r="H636" s="17"/>
      <c r="I636" s="9"/>
      <c r="J636" s="9"/>
      <c r="K636" s="9"/>
      <c r="L636" s="9"/>
      <c r="M636" s="9"/>
      <c r="N636" s="9"/>
      <c r="O636" s="9"/>
      <c r="P636" s="9"/>
      <c r="Q636" s="9"/>
      <c r="R636" s="9"/>
      <c r="S636" s="9"/>
      <c r="T636" s="17"/>
      <c r="U636" s="9"/>
      <c r="V636" s="9"/>
      <c r="W636" s="17"/>
      <c r="X636" s="9"/>
      <c r="Y636" s="9"/>
      <c r="Z636" s="9"/>
      <c r="AA636" s="9"/>
      <c r="AB636" s="9"/>
      <c r="AC636" s="9"/>
      <c r="AD636" s="9"/>
      <c r="AE636" s="9"/>
      <c r="AF636" s="9"/>
      <c r="AG636" s="9"/>
      <c r="AH636" s="9"/>
    </row>
    <row r="637" spans="1:34" x14ac:dyDescent="0.25">
      <c r="A637" s="9"/>
      <c r="B637" s="9"/>
      <c r="C637" s="9"/>
      <c r="D637" s="9"/>
      <c r="E637" s="9"/>
      <c r="F637" s="9"/>
      <c r="G637" s="15"/>
      <c r="H637" s="17"/>
      <c r="I637" s="9"/>
      <c r="J637" s="9"/>
      <c r="K637" s="9"/>
      <c r="L637" s="9"/>
      <c r="M637" s="9"/>
      <c r="N637" s="9"/>
      <c r="O637" s="9"/>
      <c r="P637" s="9"/>
      <c r="Q637" s="9"/>
      <c r="R637" s="9"/>
      <c r="S637" s="9"/>
      <c r="T637" s="17"/>
      <c r="U637" s="9"/>
      <c r="V637" s="9"/>
      <c r="W637" s="17"/>
      <c r="X637" s="9"/>
      <c r="Y637" s="9"/>
      <c r="Z637" s="9"/>
      <c r="AA637" s="9"/>
      <c r="AB637" s="9"/>
      <c r="AC637" s="9"/>
      <c r="AD637" s="9"/>
      <c r="AE637" s="9"/>
      <c r="AF637" s="9"/>
      <c r="AG637" s="9"/>
      <c r="AH637" s="9"/>
    </row>
    <row r="638" spans="1:34" x14ac:dyDescent="0.25">
      <c r="A638" s="9"/>
      <c r="B638" s="9"/>
      <c r="C638" s="9"/>
      <c r="D638" s="9"/>
      <c r="E638" s="9"/>
      <c r="F638" s="9"/>
      <c r="G638" s="15"/>
      <c r="H638" s="17"/>
      <c r="I638" s="9"/>
      <c r="J638" s="9"/>
      <c r="K638" s="9"/>
      <c r="L638" s="9"/>
      <c r="M638" s="9"/>
      <c r="N638" s="9"/>
      <c r="O638" s="9"/>
      <c r="P638" s="9"/>
      <c r="Q638" s="9"/>
      <c r="R638" s="9"/>
      <c r="S638" s="9"/>
      <c r="T638" s="17"/>
      <c r="U638" s="9"/>
      <c r="V638" s="9"/>
      <c r="W638" s="17"/>
      <c r="X638" s="9"/>
      <c r="Y638" s="9"/>
      <c r="Z638" s="9"/>
      <c r="AA638" s="9"/>
      <c r="AB638" s="9"/>
      <c r="AC638" s="9"/>
      <c r="AD638" s="9"/>
      <c r="AE638" s="9"/>
      <c r="AF638" s="9"/>
      <c r="AG638" s="9"/>
      <c r="AH638" s="9"/>
    </row>
    <row r="639" spans="1:34" x14ac:dyDescent="0.25">
      <c r="A639" s="9"/>
      <c r="B639" s="9"/>
      <c r="C639" s="9"/>
      <c r="D639" s="9"/>
      <c r="E639" s="9"/>
      <c r="F639" s="9"/>
      <c r="G639" s="15"/>
      <c r="H639" s="17"/>
      <c r="I639" s="9"/>
      <c r="J639" s="9"/>
      <c r="K639" s="9"/>
      <c r="L639" s="9"/>
      <c r="M639" s="9"/>
      <c r="N639" s="9"/>
      <c r="O639" s="9"/>
      <c r="P639" s="9"/>
      <c r="Q639" s="9"/>
      <c r="R639" s="9"/>
      <c r="S639" s="9"/>
      <c r="T639" s="17"/>
      <c r="U639" s="9"/>
      <c r="V639" s="9"/>
      <c r="W639" s="17"/>
      <c r="X639" s="9"/>
      <c r="Y639" s="9"/>
      <c r="Z639" s="9"/>
      <c r="AA639" s="9"/>
      <c r="AB639" s="9"/>
      <c r="AC639" s="9"/>
      <c r="AD639" s="9"/>
      <c r="AE639" s="9"/>
      <c r="AF639" s="9"/>
      <c r="AG639" s="9"/>
      <c r="AH639" s="9"/>
    </row>
    <row r="640" spans="1:34" x14ac:dyDescent="0.25">
      <c r="A640" s="9"/>
      <c r="B640" s="9"/>
      <c r="C640" s="9"/>
      <c r="D640" s="9"/>
      <c r="E640" s="9"/>
      <c r="F640" s="9"/>
      <c r="G640" s="15"/>
      <c r="H640" s="17"/>
      <c r="I640" s="9"/>
      <c r="J640" s="9"/>
      <c r="K640" s="9"/>
      <c r="L640" s="9"/>
      <c r="M640" s="9"/>
      <c r="N640" s="9"/>
      <c r="O640" s="9"/>
      <c r="P640" s="9"/>
      <c r="Q640" s="9"/>
      <c r="R640" s="9"/>
      <c r="S640" s="9"/>
      <c r="T640" s="17"/>
      <c r="U640" s="9"/>
      <c r="V640" s="9"/>
      <c r="W640" s="17"/>
      <c r="X640" s="9"/>
      <c r="Y640" s="9"/>
      <c r="Z640" s="9"/>
      <c r="AA640" s="9"/>
      <c r="AB640" s="9"/>
      <c r="AC640" s="9"/>
      <c r="AD640" s="9"/>
      <c r="AE640" s="9"/>
      <c r="AF640" s="9"/>
      <c r="AG640" s="9"/>
      <c r="AH640" s="9"/>
    </row>
    <row r="641" spans="1:34" x14ac:dyDescent="0.25">
      <c r="A641" s="9"/>
      <c r="B641" s="9"/>
      <c r="C641" s="9"/>
      <c r="D641" s="9"/>
      <c r="E641" s="9"/>
      <c r="F641" s="9"/>
      <c r="G641" s="15"/>
      <c r="H641" s="17"/>
      <c r="I641" s="9"/>
      <c r="J641" s="9"/>
      <c r="K641" s="9"/>
      <c r="L641" s="9"/>
      <c r="M641" s="9"/>
      <c r="N641" s="9"/>
      <c r="O641" s="9"/>
      <c r="P641" s="9"/>
      <c r="Q641" s="9"/>
      <c r="R641" s="9"/>
      <c r="S641" s="9"/>
      <c r="T641" s="17"/>
      <c r="U641" s="9"/>
      <c r="V641" s="9"/>
      <c r="W641" s="17"/>
      <c r="X641" s="9"/>
      <c r="Y641" s="9"/>
      <c r="Z641" s="9"/>
      <c r="AA641" s="9"/>
      <c r="AB641" s="9"/>
      <c r="AC641" s="9"/>
      <c r="AD641" s="9"/>
      <c r="AE641" s="9"/>
      <c r="AF641" s="9"/>
      <c r="AG641" s="9"/>
      <c r="AH641" s="9"/>
    </row>
    <row r="642" spans="1:34" x14ac:dyDescent="0.25">
      <c r="A642" s="9"/>
      <c r="B642" s="9"/>
      <c r="C642" s="9"/>
      <c r="D642" s="9"/>
      <c r="E642" s="9"/>
      <c r="F642" s="9"/>
      <c r="G642" s="15"/>
      <c r="H642" s="17"/>
      <c r="I642" s="9"/>
      <c r="J642" s="9"/>
      <c r="K642" s="9"/>
      <c r="L642" s="9"/>
      <c r="M642" s="9"/>
      <c r="N642" s="9"/>
      <c r="O642" s="9"/>
      <c r="P642" s="9"/>
      <c r="Q642" s="9"/>
      <c r="R642" s="9"/>
      <c r="S642" s="9"/>
      <c r="T642" s="17"/>
      <c r="U642" s="9"/>
      <c r="V642" s="9"/>
      <c r="W642" s="17"/>
      <c r="X642" s="9"/>
      <c r="Y642" s="9"/>
      <c r="Z642" s="9"/>
      <c r="AA642" s="9"/>
      <c r="AB642" s="9"/>
      <c r="AC642" s="9"/>
      <c r="AD642" s="9"/>
      <c r="AE642" s="9"/>
      <c r="AF642" s="9"/>
      <c r="AG642" s="9"/>
      <c r="AH642" s="9"/>
    </row>
    <row r="643" spans="1:34" x14ac:dyDescent="0.25">
      <c r="A643" s="9"/>
      <c r="B643" s="9"/>
      <c r="C643" s="9"/>
      <c r="D643" s="9"/>
      <c r="E643" s="9"/>
      <c r="F643" s="9"/>
      <c r="G643" s="15"/>
      <c r="H643" s="17"/>
      <c r="I643" s="9"/>
      <c r="J643" s="9"/>
      <c r="K643" s="9"/>
      <c r="L643" s="9"/>
      <c r="M643" s="9"/>
      <c r="N643" s="9"/>
      <c r="O643" s="9"/>
      <c r="P643" s="9"/>
      <c r="Q643" s="9"/>
      <c r="R643" s="9"/>
      <c r="S643" s="9"/>
      <c r="T643" s="17"/>
      <c r="U643" s="9"/>
      <c r="V643" s="9"/>
      <c r="W643" s="17"/>
      <c r="X643" s="9"/>
      <c r="Y643" s="9"/>
      <c r="Z643" s="9"/>
      <c r="AA643" s="9"/>
      <c r="AB643" s="9"/>
      <c r="AC643" s="9"/>
      <c r="AD643" s="9"/>
      <c r="AE643" s="9"/>
      <c r="AF643" s="9"/>
      <c r="AG643" s="9"/>
      <c r="AH643" s="9"/>
    </row>
    <row r="644" spans="1:34" x14ac:dyDescent="0.25">
      <c r="A644" s="9"/>
      <c r="B644" s="9"/>
      <c r="C644" s="9"/>
      <c r="D644" s="9"/>
      <c r="E644" s="9"/>
      <c r="F644" s="9"/>
      <c r="G644" s="15"/>
      <c r="H644" s="17"/>
      <c r="I644" s="9"/>
      <c r="J644" s="9"/>
      <c r="K644" s="9"/>
      <c r="L644" s="9"/>
      <c r="M644" s="9"/>
      <c r="N644" s="9"/>
      <c r="O644" s="9"/>
      <c r="P644" s="9"/>
      <c r="Q644" s="9"/>
      <c r="R644" s="9"/>
      <c r="S644" s="9"/>
      <c r="T644" s="17"/>
      <c r="U644" s="9"/>
      <c r="V644" s="9"/>
      <c r="W644" s="17"/>
      <c r="X644" s="9"/>
      <c r="Y644" s="9"/>
      <c r="Z644" s="9"/>
      <c r="AA644" s="9"/>
      <c r="AB644" s="9"/>
      <c r="AC644" s="9"/>
      <c r="AD644" s="9"/>
      <c r="AE644" s="9"/>
      <c r="AF644" s="9"/>
      <c r="AG644" s="9"/>
      <c r="AH644" s="9"/>
    </row>
    <row r="645" spans="1:34" x14ac:dyDescent="0.25">
      <c r="A645" s="9"/>
      <c r="B645" s="9"/>
      <c r="C645" s="9"/>
      <c r="D645" s="9"/>
      <c r="E645" s="9"/>
      <c r="F645" s="9"/>
      <c r="G645" s="15"/>
      <c r="H645" s="17"/>
      <c r="I645" s="9"/>
      <c r="J645" s="9"/>
      <c r="K645" s="9"/>
      <c r="L645" s="9"/>
      <c r="M645" s="9"/>
      <c r="N645" s="9"/>
      <c r="O645" s="9"/>
      <c r="P645" s="9"/>
      <c r="Q645" s="9"/>
      <c r="R645" s="9"/>
      <c r="S645" s="9"/>
      <c r="T645" s="17"/>
      <c r="U645" s="9"/>
      <c r="V645" s="9"/>
      <c r="W645" s="17"/>
      <c r="X645" s="9"/>
      <c r="Y645" s="9"/>
      <c r="Z645" s="9"/>
      <c r="AA645" s="9"/>
      <c r="AB645" s="9"/>
      <c r="AC645" s="9"/>
      <c r="AD645" s="9"/>
      <c r="AE645" s="9"/>
      <c r="AF645" s="9"/>
      <c r="AG645" s="9"/>
      <c r="AH645" s="9"/>
    </row>
    <row r="646" spans="1:34" x14ac:dyDescent="0.25">
      <c r="A646" s="9"/>
      <c r="B646" s="9"/>
      <c r="C646" s="9"/>
      <c r="D646" s="9"/>
      <c r="E646" s="9"/>
      <c r="F646" s="9"/>
      <c r="G646" s="15"/>
      <c r="H646" s="17"/>
      <c r="I646" s="9"/>
      <c r="J646" s="9"/>
      <c r="K646" s="9"/>
      <c r="L646" s="9"/>
      <c r="M646" s="9"/>
      <c r="N646" s="9"/>
      <c r="O646" s="9"/>
      <c r="P646" s="9"/>
      <c r="Q646" s="9"/>
      <c r="R646" s="9"/>
      <c r="S646" s="9"/>
      <c r="T646" s="17"/>
      <c r="U646" s="9"/>
      <c r="V646" s="9"/>
      <c r="W646" s="17"/>
      <c r="X646" s="9"/>
      <c r="Y646" s="9"/>
      <c r="Z646" s="9"/>
      <c r="AA646" s="9"/>
      <c r="AB646" s="9"/>
      <c r="AC646" s="9"/>
      <c r="AD646" s="9"/>
      <c r="AE646" s="9"/>
      <c r="AF646" s="9"/>
      <c r="AG646" s="9"/>
      <c r="AH646" s="9"/>
    </row>
    <row r="647" spans="1:34" x14ac:dyDescent="0.25">
      <c r="A647" s="9"/>
      <c r="B647" s="9"/>
      <c r="C647" s="9"/>
      <c r="D647" s="9"/>
      <c r="E647" s="9"/>
      <c r="F647" s="9"/>
      <c r="G647" s="15"/>
      <c r="H647" s="17"/>
      <c r="I647" s="9"/>
      <c r="J647" s="9"/>
      <c r="K647" s="9"/>
      <c r="L647" s="9"/>
      <c r="M647" s="9"/>
      <c r="N647" s="9"/>
      <c r="O647" s="9"/>
      <c r="P647" s="9"/>
      <c r="Q647" s="9"/>
      <c r="R647" s="9"/>
      <c r="S647" s="9"/>
      <c r="T647" s="17"/>
      <c r="U647" s="9"/>
      <c r="V647" s="9"/>
      <c r="W647" s="17"/>
      <c r="X647" s="9"/>
      <c r="Y647" s="9"/>
      <c r="Z647" s="9"/>
      <c r="AA647" s="9"/>
      <c r="AB647" s="9"/>
      <c r="AC647" s="9"/>
      <c r="AD647" s="9"/>
      <c r="AE647" s="9"/>
      <c r="AF647" s="9"/>
      <c r="AG647" s="9"/>
      <c r="AH647" s="9"/>
    </row>
    <row r="648" spans="1:34" x14ac:dyDescent="0.25">
      <c r="A648" s="9"/>
      <c r="B648" s="9"/>
      <c r="C648" s="9"/>
      <c r="D648" s="9"/>
      <c r="E648" s="9"/>
      <c r="F648" s="9"/>
      <c r="G648" s="15"/>
      <c r="H648" s="17"/>
      <c r="I648" s="9"/>
      <c r="J648" s="9"/>
      <c r="K648" s="9"/>
      <c r="L648" s="9"/>
      <c r="M648" s="9"/>
      <c r="N648" s="9"/>
      <c r="O648" s="9"/>
      <c r="P648" s="9"/>
      <c r="Q648" s="9"/>
      <c r="R648" s="9"/>
      <c r="S648" s="9"/>
      <c r="T648" s="17"/>
      <c r="U648" s="9"/>
      <c r="V648" s="9"/>
      <c r="W648" s="17"/>
      <c r="X648" s="9"/>
      <c r="Y648" s="9"/>
      <c r="Z648" s="9"/>
      <c r="AA648" s="9"/>
      <c r="AB648" s="9"/>
      <c r="AC648" s="9"/>
      <c r="AD648" s="9"/>
      <c r="AE648" s="9"/>
      <c r="AF648" s="9"/>
      <c r="AG648" s="9"/>
      <c r="AH648" s="9"/>
    </row>
    <row r="649" spans="1:34" x14ac:dyDescent="0.25">
      <c r="A649" s="9"/>
      <c r="B649" s="9"/>
      <c r="C649" s="9"/>
      <c r="D649" s="9"/>
      <c r="E649" s="9"/>
      <c r="F649" s="9"/>
      <c r="G649" s="15"/>
      <c r="H649" s="17"/>
      <c r="I649" s="9"/>
      <c r="J649" s="9"/>
      <c r="K649" s="9"/>
      <c r="L649" s="9"/>
      <c r="M649" s="9"/>
      <c r="N649" s="9"/>
      <c r="O649" s="9"/>
      <c r="P649" s="9"/>
      <c r="Q649" s="9"/>
      <c r="R649" s="9"/>
      <c r="S649" s="9"/>
      <c r="T649" s="17"/>
      <c r="U649" s="9"/>
      <c r="V649" s="9"/>
      <c r="W649" s="17"/>
      <c r="X649" s="9"/>
      <c r="Y649" s="9"/>
      <c r="Z649" s="9"/>
      <c r="AA649" s="9"/>
      <c r="AB649" s="9"/>
      <c r="AC649" s="9"/>
      <c r="AD649" s="9"/>
      <c r="AE649" s="9"/>
      <c r="AF649" s="9"/>
      <c r="AG649" s="9"/>
      <c r="AH649" s="9"/>
    </row>
    <row r="650" spans="1:34" x14ac:dyDescent="0.25">
      <c r="A650" s="9"/>
      <c r="B650" s="9"/>
      <c r="C650" s="9"/>
      <c r="D650" s="9"/>
      <c r="E650" s="9"/>
      <c r="F650" s="9"/>
      <c r="G650" s="15"/>
      <c r="H650" s="17"/>
      <c r="I650" s="9"/>
      <c r="J650" s="9"/>
      <c r="K650" s="9"/>
      <c r="L650" s="9"/>
      <c r="M650" s="9"/>
      <c r="N650" s="9"/>
      <c r="O650" s="9"/>
      <c r="P650" s="9"/>
      <c r="Q650" s="9"/>
      <c r="R650" s="9"/>
      <c r="S650" s="9"/>
      <c r="T650" s="17"/>
      <c r="U650" s="9"/>
      <c r="V650" s="9"/>
      <c r="W650" s="17"/>
      <c r="X650" s="9"/>
      <c r="Y650" s="9"/>
      <c r="Z650" s="9"/>
      <c r="AA650" s="9"/>
      <c r="AB650" s="9"/>
      <c r="AC650" s="9"/>
      <c r="AD650" s="9"/>
      <c r="AE650" s="9"/>
      <c r="AF650" s="9"/>
      <c r="AG650" s="9"/>
      <c r="AH650" s="9"/>
    </row>
    <row r="651" spans="1:34" x14ac:dyDescent="0.25">
      <c r="A651" s="9"/>
      <c r="B651" s="9"/>
      <c r="C651" s="9"/>
      <c r="D651" s="9"/>
      <c r="E651" s="9"/>
      <c r="F651" s="9"/>
      <c r="G651" s="15"/>
      <c r="H651" s="17"/>
      <c r="I651" s="9"/>
      <c r="J651" s="9"/>
      <c r="K651" s="9"/>
      <c r="L651" s="9"/>
      <c r="M651" s="9"/>
      <c r="N651" s="9"/>
      <c r="O651" s="9"/>
      <c r="P651" s="9"/>
      <c r="Q651" s="9"/>
      <c r="R651" s="9"/>
      <c r="S651" s="9"/>
      <c r="T651" s="17"/>
      <c r="U651" s="9"/>
      <c r="V651" s="9"/>
      <c r="W651" s="17"/>
      <c r="X651" s="9"/>
      <c r="Y651" s="9"/>
      <c r="Z651" s="9"/>
      <c r="AA651" s="9"/>
      <c r="AB651" s="9"/>
      <c r="AC651" s="9"/>
      <c r="AD651" s="9"/>
      <c r="AE651" s="9"/>
      <c r="AF651" s="9"/>
      <c r="AG651" s="9"/>
      <c r="AH651" s="9"/>
    </row>
    <row r="652" spans="1:34" x14ac:dyDescent="0.25">
      <c r="A652" s="9"/>
      <c r="B652" s="9"/>
      <c r="C652" s="9"/>
      <c r="D652" s="9"/>
      <c r="E652" s="9"/>
      <c r="F652" s="9"/>
      <c r="G652" s="15"/>
      <c r="H652" s="17"/>
      <c r="I652" s="9"/>
      <c r="J652" s="9"/>
      <c r="K652" s="9"/>
      <c r="L652" s="9"/>
      <c r="M652" s="9"/>
      <c r="N652" s="9"/>
      <c r="O652" s="9"/>
      <c r="P652" s="9"/>
      <c r="Q652" s="9"/>
      <c r="R652" s="9"/>
      <c r="S652" s="9"/>
      <c r="T652" s="17"/>
      <c r="U652" s="9"/>
      <c r="V652" s="9"/>
      <c r="W652" s="17"/>
      <c r="X652" s="9"/>
      <c r="Y652" s="9"/>
      <c r="Z652" s="9"/>
      <c r="AA652" s="9"/>
      <c r="AB652" s="9"/>
      <c r="AC652" s="9"/>
      <c r="AD652" s="9"/>
      <c r="AE652" s="9"/>
      <c r="AF652" s="9"/>
      <c r="AG652" s="9"/>
      <c r="AH652" s="9"/>
    </row>
    <row r="653" spans="1:34" x14ac:dyDescent="0.25">
      <c r="A653" s="9"/>
      <c r="B653" s="9"/>
      <c r="C653" s="9"/>
      <c r="D653" s="9"/>
      <c r="E653" s="9"/>
      <c r="F653" s="9"/>
      <c r="G653" s="15"/>
      <c r="H653" s="17"/>
      <c r="I653" s="9"/>
      <c r="J653" s="9"/>
      <c r="K653" s="9"/>
      <c r="L653" s="9"/>
      <c r="M653" s="9"/>
      <c r="N653" s="9"/>
      <c r="O653" s="9"/>
      <c r="P653" s="9"/>
      <c r="Q653" s="9"/>
      <c r="R653" s="9"/>
      <c r="S653" s="9"/>
      <c r="T653" s="17"/>
      <c r="U653" s="9"/>
      <c r="V653" s="9"/>
      <c r="W653" s="17"/>
      <c r="X653" s="9"/>
      <c r="Y653" s="9"/>
      <c r="Z653" s="9"/>
      <c r="AA653" s="9"/>
      <c r="AB653" s="9"/>
      <c r="AC653" s="9"/>
      <c r="AD653" s="9"/>
      <c r="AE653" s="9"/>
      <c r="AF653" s="9"/>
      <c r="AG653" s="9"/>
      <c r="AH653" s="9"/>
    </row>
    <row r="654" spans="1:34" x14ac:dyDescent="0.25">
      <c r="A654" s="9"/>
      <c r="B654" s="9"/>
      <c r="C654" s="9"/>
      <c r="D654" s="9"/>
      <c r="E654" s="9"/>
      <c r="F654" s="9"/>
      <c r="G654" s="15"/>
      <c r="H654" s="17"/>
      <c r="I654" s="9"/>
      <c r="J654" s="9"/>
      <c r="K654" s="9"/>
      <c r="L654" s="9"/>
      <c r="M654" s="9"/>
      <c r="N654" s="9"/>
      <c r="O654" s="9"/>
      <c r="P654" s="9"/>
      <c r="Q654" s="9"/>
      <c r="R654" s="9"/>
      <c r="S654" s="9"/>
      <c r="T654" s="17"/>
      <c r="U654" s="9"/>
      <c r="V654" s="9"/>
      <c r="W654" s="17"/>
      <c r="X654" s="9"/>
      <c r="Y654" s="9"/>
      <c r="Z654" s="9"/>
      <c r="AA654" s="9"/>
      <c r="AB654" s="9"/>
      <c r="AC654" s="9"/>
      <c r="AD654" s="9"/>
      <c r="AE654" s="9"/>
      <c r="AF654" s="9"/>
      <c r="AG654" s="9"/>
      <c r="AH654" s="9"/>
    </row>
    <row r="655" spans="1:34" x14ac:dyDescent="0.25">
      <c r="A655" s="9"/>
      <c r="B655" s="9"/>
      <c r="C655" s="9"/>
      <c r="D655" s="9"/>
      <c r="E655" s="9"/>
      <c r="F655" s="9"/>
      <c r="G655" s="15"/>
      <c r="H655" s="17"/>
      <c r="I655" s="9"/>
      <c r="J655" s="9"/>
      <c r="K655" s="9"/>
      <c r="L655" s="9"/>
      <c r="M655" s="9"/>
      <c r="N655" s="9"/>
      <c r="O655" s="9"/>
      <c r="P655" s="9"/>
      <c r="Q655" s="9"/>
      <c r="R655" s="9"/>
      <c r="S655" s="9"/>
      <c r="T655" s="17"/>
      <c r="U655" s="9"/>
      <c r="V655" s="9"/>
      <c r="W655" s="17"/>
      <c r="X655" s="9"/>
      <c r="Y655" s="9"/>
      <c r="Z655" s="9"/>
      <c r="AA655" s="9"/>
      <c r="AB655" s="9"/>
      <c r="AC655" s="9"/>
      <c r="AD655" s="9"/>
      <c r="AE655" s="9"/>
      <c r="AF655" s="9"/>
      <c r="AG655" s="9"/>
      <c r="AH655" s="9"/>
    </row>
    <row r="656" spans="1:34" x14ac:dyDescent="0.25">
      <c r="A656" s="9"/>
      <c r="B656" s="9"/>
      <c r="C656" s="9"/>
      <c r="D656" s="9"/>
      <c r="E656" s="9"/>
      <c r="F656" s="9"/>
      <c r="G656" s="15"/>
      <c r="H656" s="17"/>
      <c r="I656" s="9"/>
      <c r="J656" s="9"/>
      <c r="K656" s="9"/>
      <c r="L656" s="9"/>
      <c r="M656" s="9"/>
      <c r="N656" s="9"/>
      <c r="O656" s="9"/>
      <c r="P656" s="9"/>
      <c r="Q656" s="9"/>
      <c r="R656" s="9"/>
      <c r="S656" s="9"/>
      <c r="T656" s="17"/>
      <c r="U656" s="9"/>
      <c r="V656" s="9"/>
      <c r="W656" s="17"/>
      <c r="X656" s="9"/>
      <c r="Y656" s="9"/>
      <c r="Z656" s="9"/>
      <c r="AA656" s="9"/>
      <c r="AB656" s="9"/>
      <c r="AC656" s="9"/>
      <c r="AD656" s="9"/>
      <c r="AE656" s="9"/>
      <c r="AF656" s="9"/>
      <c r="AG656" s="9"/>
      <c r="AH656" s="9"/>
    </row>
    <row r="657" spans="1:34" x14ac:dyDescent="0.25">
      <c r="A657" s="9"/>
      <c r="B657" s="9"/>
      <c r="C657" s="9"/>
      <c r="D657" s="9"/>
      <c r="E657" s="9"/>
      <c r="F657" s="9"/>
      <c r="G657" s="15"/>
      <c r="H657" s="17"/>
      <c r="I657" s="9"/>
      <c r="J657" s="9"/>
      <c r="K657" s="9"/>
      <c r="L657" s="9"/>
      <c r="M657" s="9"/>
      <c r="N657" s="9"/>
      <c r="O657" s="9"/>
      <c r="P657" s="9"/>
      <c r="Q657" s="9"/>
      <c r="R657" s="9"/>
      <c r="S657" s="9"/>
      <c r="T657" s="17"/>
      <c r="U657" s="9"/>
      <c r="V657" s="9"/>
      <c r="W657" s="17"/>
      <c r="X657" s="9"/>
      <c r="Y657" s="9"/>
      <c r="Z657" s="9"/>
      <c r="AA657" s="9"/>
      <c r="AB657" s="9"/>
      <c r="AC657" s="9"/>
      <c r="AD657" s="9"/>
      <c r="AE657" s="9"/>
      <c r="AF657" s="9"/>
      <c r="AG657" s="9"/>
      <c r="AH657" s="9"/>
    </row>
    <row r="658" spans="1:34" x14ac:dyDescent="0.25">
      <c r="A658" s="9"/>
      <c r="B658" s="9"/>
      <c r="C658" s="9"/>
      <c r="D658" s="9"/>
      <c r="E658" s="9"/>
      <c r="F658" s="9"/>
      <c r="G658" s="15"/>
      <c r="H658" s="17"/>
      <c r="I658" s="9"/>
      <c r="J658" s="9"/>
      <c r="K658" s="9"/>
      <c r="L658" s="9"/>
      <c r="M658" s="9"/>
      <c r="N658" s="9"/>
      <c r="O658" s="9"/>
      <c r="P658" s="9"/>
      <c r="Q658" s="9"/>
      <c r="R658" s="9"/>
      <c r="S658" s="9"/>
      <c r="T658" s="17"/>
      <c r="U658" s="9"/>
      <c r="V658" s="9"/>
      <c r="W658" s="17"/>
      <c r="X658" s="9"/>
      <c r="Y658" s="9"/>
      <c r="Z658" s="9"/>
      <c r="AA658" s="9"/>
      <c r="AB658" s="9"/>
      <c r="AC658" s="9"/>
      <c r="AD658" s="9"/>
      <c r="AE658" s="9"/>
      <c r="AF658" s="9"/>
      <c r="AG658" s="9"/>
      <c r="AH658" s="9"/>
    </row>
    <row r="659" spans="1:34" x14ac:dyDescent="0.25">
      <c r="A659" s="9"/>
      <c r="B659" s="9"/>
      <c r="C659" s="9"/>
      <c r="D659" s="9"/>
      <c r="E659" s="9"/>
      <c r="F659" s="9"/>
      <c r="G659" s="15"/>
      <c r="H659" s="17"/>
      <c r="I659" s="9"/>
      <c r="J659" s="9"/>
      <c r="K659" s="9"/>
      <c r="L659" s="9"/>
      <c r="M659" s="9"/>
      <c r="N659" s="9"/>
      <c r="O659" s="9"/>
      <c r="P659" s="9"/>
      <c r="Q659" s="9"/>
      <c r="R659" s="9"/>
      <c r="S659" s="9"/>
      <c r="T659" s="17"/>
      <c r="U659" s="9"/>
      <c r="V659" s="9"/>
      <c r="W659" s="17"/>
      <c r="X659" s="9"/>
      <c r="Y659" s="9"/>
      <c r="Z659" s="9"/>
      <c r="AA659" s="9"/>
      <c r="AB659" s="9"/>
      <c r="AC659" s="9"/>
      <c r="AD659" s="9"/>
      <c r="AE659" s="9"/>
      <c r="AF659" s="9"/>
      <c r="AG659" s="9"/>
      <c r="AH659" s="9"/>
    </row>
    <row r="660" spans="1:34" x14ac:dyDescent="0.25">
      <c r="A660" s="9"/>
      <c r="B660" s="9"/>
      <c r="C660" s="9"/>
      <c r="D660" s="9"/>
      <c r="E660" s="9"/>
      <c r="F660" s="9"/>
      <c r="G660" s="15"/>
      <c r="H660" s="17"/>
      <c r="I660" s="9"/>
      <c r="J660" s="9"/>
      <c r="K660" s="9"/>
      <c r="L660" s="9"/>
      <c r="M660" s="9"/>
      <c r="N660" s="9"/>
      <c r="O660" s="9"/>
      <c r="P660" s="9"/>
      <c r="Q660" s="9"/>
      <c r="R660" s="9"/>
      <c r="S660" s="9"/>
      <c r="T660" s="17"/>
      <c r="U660" s="9"/>
      <c r="V660" s="9"/>
      <c r="W660" s="17"/>
      <c r="X660" s="9"/>
      <c r="Y660" s="9"/>
      <c r="Z660" s="9"/>
      <c r="AA660" s="9"/>
      <c r="AB660" s="9"/>
      <c r="AC660" s="9"/>
      <c r="AD660" s="9"/>
      <c r="AE660" s="9"/>
      <c r="AF660" s="9"/>
      <c r="AG660" s="9"/>
      <c r="AH660" s="9"/>
    </row>
    <row r="661" spans="1:34" x14ac:dyDescent="0.25">
      <c r="A661" s="9"/>
      <c r="B661" s="9"/>
      <c r="C661" s="9"/>
      <c r="D661" s="9"/>
      <c r="E661" s="9"/>
      <c r="F661" s="9"/>
      <c r="G661" s="15"/>
      <c r="H661" s="17"/>
      <c r="I661" s="9"/>
      <c r="J661" s="9"/>
      <c r="K661" s="9"/>
      <c r="L661" s="9"/>
      <c r="M661" s="9"/>
      <c r="N661" s="9"/>
      <c r="O661" s="9"/>
      <c r="P661" s="9"/>
      <c r="Q661" s="9"/>
      <c r="R661" s="9"/>
      <c r="S661" s="9"/>
      <c r="T661" s="17"/>
      <c r="U661" s="9"/>
      <c r="V661" s="9"/>
      <c r="W661" s="17"/>
      <c r="X661" s="9"/>
      <c r="Y661" s="9"/>
      <c r="Z661" s="9"/>
      <c r="AA661" s="9"/>
      <c r="AB661" s="9"/>
      <c r="AC661" s="9"/>
      <c r="AD661" s="9"/>
      <c r="AE661" s="9"/>
      <c r="AF661" s="9"/>
      <c r="AG661" s="9"/>
      <c r="AH661" s="9"/>
    </row>
    <row r="662" spans="1:34" x14ac:dyDescent="0.25">
      <c r="A662" s="9"/>
      <c r="B662" s="9"/>
      <c r="C662" s="9"/>
      <c r="D662" s="9"/>
      <c r="E662" s="9"/>
      <c r="F662" s="9"/>
      <c r="G662" s="15"/>
      <c r="H662" s="17"/>
      <c r="I662" s="9"/>
      <c r="J662" s="9"/>
      <c r="K662" s="9"/>
      <c r="L662" s="9"/>
      <c r="M662" s="9"/>
      <c r="N662" s="9"/>
      <c r="O662" s="9"/>
      <c r="P662" s="9"/>
      <c r="Q662" s="9"/>
      <c r="R662" s="9"/>
      <c r="S662" s="9"/>
      <c r="T662" s="17"/>
      <c r="U662" s="9"/>
      <c r="V662" s="9"/>
      <c r="W662" s="17"/>
      <c r="X662" s="9"/>
      <c r="Y662" s="9"/>
      <c r="Z662" s="9"/>
      <c r="AA662" s="9"/>
      <c r="AB662" s="9"/>
      <c r="AC662" s="9"/>
      <c r="AD662" s="9"/>
      <c r="AE662" s="9"/>
      <c r="AF662" s="9"/>
      <c r="AG662" s="9"/>
      <c r="AH662" s="9"/>
    </row>
    <row r="663" spans="1:34" x14ac:dyDescent="0.25">
      <c r="A663" s="9"/>
      <c r="B663" s="9"/>
      <c r="C663" s="9"/>
      <c r="D663" s="9"/>
      <c r="E663" s="9"/>
      <c r="F663" s="9"/>
      <c r="G663" s="15"/>
      <c r="H663" s="17"/>
      <c r="I663" s="9"/>
      <c r="J663" s="9"/>
      <c r="K663" s="9"/>
      <c r="L663" s="9"/>
      <c r="M663" s="9"/>
      <c r="N663" s="9"/>
      <c r="O663" s="9"/>
      <c r="P663" s="9"/>
      <c r="Q663" s="9"/>
      <c r="R663" s="9"/>
      <c r="S663" s="9"/>
      <c r="T663" s="17"/>
      <c r="U663" s="9"/>
      <c r="V663" s="9"/>
      <c r="W663" s="17"/>
      <c r="X663" s="9"/>
      <c r="Y663" s="9"/>
      <c r="Z663" s="9"/>
      <c r="AA663" s="9"/>
      <c r="AB663" s="9"/>
      <c r="AC663" s="9"/>
      <c r="AD663" s="9"/>
      <c r="AE663" s="9"/>
      <c r="AF663" s="9"/>
      <c r="AG663" s="9"/>
      <c r="AH663" s="9"/>
    </row>
    <row r="664" spans="1:34" x14ac:dyDescent="0.25">
      <c r="A664" s="9"/>
      <c r="B664" s="9"/>
      <c r="C664" s="9"/>
      <c r="D664" s="9"/>
      <c r="E664" s="9"/>
      <c r="F664" s="9"/>
      <c r="G664" s="15"/>
      <c r="H664" s="17"/>
      <c r="I664" s="9"/>
      <c r="J664" s="9"/>
      <c r="K664" s="9"/>
      <c r="L664" s="9"/>
      <c r="M664" s="9"/>
      <c r="N664" s="9"/>
      <c r="O664" s="9"/>
      <c r="P664" s="9"/>
      <c r="Q664" s="9"/>
      <c r="R664" s="9"/>
      <c r="S664" s="9"/>
      <c r="T664" s="17"/>
      <c r="U664" s="9"/>
      <c r="V664" s="9"/>
      <c r="W664" s="17"/>
      <c r="X664" s="9"/>
      <c r="Y664" s="9"/>
      <c r="Z664" s="9"/>
      <c r="AA664" s="9"/>
      <c r="AB664" s="9"/>
      <c r="AC664" s="9"/>
      <c r="AD664" s="9"/>
      <c r="AE664" s="9"/>
      <c r="AF664" s="9"/>
      <c r="AG664" s="9"/>
      <c r="AH664" s="9"/>
    </row>
    <row r="665" spans="1:34" x14ac:dyDescent="0.25">
      <c r="A665" s="9"/>
      <c r="B665" s="9"/>
      <c r="C665" s="9"/>
      <c r="D665" s="9"/>
      <c r="E665" s="9"/>
      <c r="F665" s="9"/>
      <c r="G665" s="15"/>
      <c r="H665" s="17"/>
      <c r="I665" s="9"/>
      <c r="J665" s="9"/>
      <c r="K665" s="9"/>
      <c r="L665" s="9"/>
      <c r="M665" s="9"/>
      <c r="N665" s="9"/>
      <c r="O665" s="9"/>
      <c r="P665" s="9"/>
      <c r="Q665" s="9"/>
      <c r="R665" s="9"/>
      <c r="S665" s="9"/>
      <c r="T665" s="17"/>
      <c r="U665" s="9"/>
      <c r="V665" s="9"/>
      <c r="W665" s="17"/>
      <c r="X665" s="9"/>
      <c r="Y665" s="9"/>
      <c r="Z665" s="9"/>
      <c r="AA665" s="9"/>
      <c r="AB665" s="9"/>
      <c r="AC665" s="9"/>
      <c r="AD665" s="9"/>
      <c r="AE665" s="9"/>
      <c r="AF665" s="9"/>
      <c r="AG665" s="9"/>
      <c r="AH665" s="9"/>
    </row>
    <row r="666" spans="1:34" x14ac:dyDescent="0.25">
      <c r="A666" s="9"/>
      <c r="B666" s="9"/>
      <c r="C666" s="9"/>
      <c r="D666" s="9"/>
      <c r="E666" s="9"/>
      <c r="F666" s="9"/>
      <c r="G666" s="15"/>
      <c r="H666" s="17"/>
      <c r="I666" s="9"/>
      <c r="J666" s="9"/>
      <c r="K666" s="9"/>
      <c r="L666" s="9"/>
      <c r="M666" s="9"/>
      <c r="N666" s="9"/>
      <c r="O666" s="9"/>
      <c r="P666" s="9"/>
      <c r="Q666" s="9"/>
      <c r="R666" s="9"/>
      <c r="S666" s="9"/>
      <c r="T666" s="17"/>
      <c r="U666" s="9"/>
      <c r="V666" s="9"/>
      <c r="W666" s="17"/>
      <c r="X666" s="9"/>
      <c r="Y666" s="9"/>
      <c r="Z666" s="9"/>
      <c r="AA666" s="9"/>
      <c r="AB666" s="9"/>
      <c r="AC666" s="9"/>
      <c r="AD666" s="9"/>
      <c r="AE666" s="9"/>
      <c r="AF666" s="9"/>
      <c r="AG666" s="9"/>
      <c r="AH666" s="9"/>
    </row>
    <row r="667" spans="1:34" x14ac:dyDescent="0.25">
      <c r="A667" s="9"/>
      <c r="B667" s="9"/>
      <c r="C667" s="9"/>
      <c r="D667" s="9"/>
      <c r="E667" s="9"/>
      <c r="F667" s="9"/>
      <c r="G667" s="15"/>
      <c r="H667" s="17"/>
      <c r="I667" s="9"/>
      <c r="J667" s="9"/>
      <c r="K667" s="9"/>
      <c r="L667" s="9"/>
      <c r="M667" s="9"/>
      <c r="N667" s="9"/>
      <c r="O667" s="9"/>
      <c r="P667" s="9"/>
      <c r="Q667" s="9"/>
      <c r="R667" s="9"/>
      <c r="S667" s="9"/>
      <c r="T667" s="17"/>
      <c r="U667" s="9"/>
      <c r="V667" s="9"/>
      <c r="W667" s="17"/>
      <c r="X667" s="9"/>
      <c r="Y667" s="9"/>
      <c r="Z667" s="9"/>
      <c r="AA667" s="9"/>
      <c r="AB667" s="9"/>
      <c r="AC667" s="9"/>
      <c r="AD667" s="9"/>
      <c r="AE667" s="9"/>
      <c r="AF667" s="9"/>
      <c r="AG667" s="9"/>
      <c r="AH667" s="9"/>
    </row>
    <row r="668" spans="1:34" x14ac:dyDescent="0.25">
      <c r="A668" s="9"/>
      <c r="B668" s="9"/>
      <c r="C668" s="9"/>
      <c r="D668" s="9"/>
      <c r="E668" s="9"/>
      <c r="F668" s="9"/>
      <c r="G668" s="15"/>
      <c r="H668" s="17"/>
      <c r="I668" s="9"/>
      <c r="J668" s="9"/>
      <c r="K668" s="9"/>
      <c r="L668" s="9"/>
      <c r="M668" s="9"/>
      <c r="N668" s="9"/>
      <c r="O668" s="9"/>
      <c r="P668" s="9"/>
      <c r="Q668" s="9"/>
      <c r="R668" s="9"/>
      <c r="S668" s="9"/>
      <c r="T668" s="17"/>
      <c r="U668" s="9"/>
      <c r="V668" s="9"/>
      <c r="W668" s="17"/>
      <c r="X668" s="9"/>
      <c r="Y668" s="9"/>
      <c r="Z668" s="9"/>
      <c r="AA668" s="9"/>
      <c r="AB668" s="9"/>
      <c r="AC668" s="9"/>
      <c r="AD668" s="9"/>
      <c r="AE668" s="9"/>
      <c r="AF668" s="9"/>
      <c r="AG668" s="9"/>
      <c r="AH668" s="9"/>
    </row>
    <row r="669" spans="1:34" x14ac:dyDescent="0.25">
      <c r="A669" s="9"/>
      <c r="B669" s="9"/>
      <c r="C669" s="9"/>
      <c r="D669" s="9"/>
      <c r="E669" s="9"/>
      <c r="F669" s="9"/>
      <c r="G669" s="15"/>
      <c r="H669" s="17"/>
      <c r="I669" s="9"/>
      <c r="J669" s="9"/>
      <c r="K669" s="9"/>
      <c r="L669" s="9"/>
      <c r="M669" s="9"/>
      <c r="N669" s="9"/>
      <c r="O669" s="9"/>
      <c r="P669" s="9"/>
      <c r="Q669" s="9"/>
      <c r="R669" s="9"/>
      <c r="S669" s="9"/>
      <c r="T669" s="17"/>
      <c r="U669" s="9"/>
      <c r="V669" s="9"/>
      <c r="W669" s="17"/>
      <c r="X669" s="9"/>
      <c r="Y669" s="9"/>
      <c r="Z669" s="9"/>
      <c r="AA669" s="9"/>
      <c r="AB669" s="9"/>
      <c r="AC669" s="9"/>
      <c r="AD669" s="9"/>
      <c r="AE669" s="9"/>
      <c r="AF669" s="9"/>
      <c r="AG669" s="9"/>
      <c r="AH669" s="9"/>
    </row>
    <row r="670" spans="1:34" x14ac:dyDescent="0.25">
      <c r="A670" s="9"/>
      <c r="B670" s="9"/>
      <c r="C670" s="9"/>
      <c r="D670" s="9"/>
      <c r="E670" s="9"/>
      <c r="F670" s="9"/>
      <c r="G670" s="15"/>
      <c r="H670" s="17"/>
      <c r="I670" s="9"/>
      <c r="J670" s="9"/>
      <c r="K670" s="9"/>
      <c r="L670" s="9"/>
      <c r="M670" s="9"/>
      <c r="N670" s="9"/>
      <c r="O670" s="9"/>
      <c r="P670" s="9"/>
      <c r="Q670" s="9"/>
      <c r="R670" s="9"/>
      <c r="S670" s="9"/>
      <c r="T670" s="17"/>
      <c r="U670" s="9"/>
      <c r="V670" s="9"/>
      <c r="W670" s="17"/>
      <c r="X670" s="9"/>
      <c r="Y670" s="9"/>
      <c r="Z670" s="9"/>
      <c r="AA670" s="9"/>
      <c r="AB670" s="9"/>
      <c r="AC670" s="9"/>
      <c r="AD670" s="9"/>
      <c r="AE670" s="9"/>
      <c r="AF670" s="9"/>
      <c r="AG670" s="9"/>
      <c r="AH670" s="9"/>
    </row>
    <row r="671" spans="1:34" x14ac:dyDescent="0.25">
      <c r="A671" s="9"/>
      <c r="B671" s="9"/>
      <c r="C671" s="9"/>
      <c r="D671" s="9"/>
      <c r="E671" s="9"/>
      <c r="F671" s="9"/>
      <c r="G671" s="15"/>
      <c r="H671" s="17"/>
      <c r="I671" s="9"/>
      <c r="J671" s="9"/>
      <c r="K671" s="9"/>
      <c r="L671" s="9"/>
      <c r="M671" s="9"/>
      <c r="N671" s="9"/>
      <c r="O671" s="9"/>
      <c r="P671" s="9"/>
      <c r="Q671" s="9"/>
      <c r="R671" s="9"/>
      <c r="S671" s="9"/>
      <c r="T671" s="17"/>
      <c r="U671" s="9"/>
      <c r="V671" s="9"/>
      <c r="W671" s="17"/>
      <c r="X671" s="9"/>
      <c r="Y671" s="9"/>
      <c r="Z671" s="9"/>
      <c r="AA671" s="9"/>
      <c r="AB671" s="9"/>
      <c r="AC671" s="9"/>
      <c r="AD671" s="9"/>
      <c r="AE671" s="9"/>
      <c r="AF671" s="9"/>
      <c r="AG671" s="9"/>
      <c r="AH671" s="9"/>
    </row>
    <row r="672" spans="1:34" x14ac:dyDescent="0.25">
      <c r="A672" s="9"/>
      <c r="B672" s="9"/>
      <c r="C672" s="9"/>
      <c r="D672" s="9"/>
      <c r="E672" s="9"/>
      <c r="F672" s="9"/>
      <c r="G672" s="15"/>
      <c r="H672" s="17"/>
      <c r="I672" s="9"/>
      <c r="J672" s="9"/>
      <c r="K672" s="9"/>
      <c r="L672" s="9"/>
      <c r="M672" s="9"/>
      <c r="N672" s="9"/>
      <c r="O672" s="9"/>
      <c r="P672" s="9"/>
      <c r="Q672" s="9"/>
      <c r="R672" s="9"/>
      <c r="S672" s="9"/>
      <c r="T672" s="17"/>
      <c r="U672" s="9"/>
      <c r="V672" s="9"/>
      <c r="W672" s="17"/>
      <c r="X672" s="9"/>
      <c r="Y672" s="9"/>
      <c r="Z672" s="9"/>
      <c r="AA672" s="9"/>
      <c r="AB672" s="9"/>
      <c r="AC672" s="9"/>
      <c r="AD672" s="9"/>
      <c r="AE672" s="9"/>
      <c r="AF672" s="9"/>
      <c r="AG672" s="9"/>
      <c r="AH672" s="9"/>
    </row>
    <row r="673" spans="1:34" x14ac:dyDescent="0.25">
      <c r="A673" s="9"/>
      <c r="B673" s="9"/>
      <c r="C673" s="9"/>
      <c r="D673" s="9"/>
      <c r="E673" s="9"/>
      <c r="F673" s="9"/>
      <c r="G673" s="15"/>
      <c r="H673" s="17"/>
      <c r="I673" s="9"/>
      <c r="J673" s="9"/>
      <c r="K673" s="9"/>
      <c r="L673" s="9"/>
      <c r="M673" s="9"/>
      <c r="N673" s="9"/>
      <c r="O673" s="9"/>
      <c r="P673" s="9"/>
      <c r="Q673" s="9"/>
      <c r="R673" s="9"/>
      <c r="S673" s="9"/>
      <c r="T673" s="17"/>
      <c r="U673" s="9"/>
      <c r="V673" s="9"/>
      <c r="W673" s="17"/>
      <c r="X673" s="9"/>
      <c r="Y673" s="9"/>
      <c r="Z673" s="9"/>
      <c r="AA673" s="9"/>
      <c r="AB673" s="9"/>
      <c r="AC673" s="9"/>
      <c r="AD673" s="9"/>
      <c r="AE673" s="9"/>
      <c r="AF673" s="9"/>
      <c r="AG673" s="9"/>
      <c r="AH673" s="9"/>
    </row>
    <row r="674" spans="1:34" x14ac:dyDescent="0.25">
      <c r="A674" s="9"/>
      <c r="B674" s="9"/>
      <c r="C674" s="9"/>
      <c r="D674" s="9"/>
      <c r="E674" s="9"/>
      <c r="F674" s="9"/>
      <c r="G674" s="15"/>
      <c r="H674" s="17"/>
      <c r="I674" s="9"/>
      <c r="J674" s="9"/>
      <c r="K674" s="9"/>
      <c r="L674" s="9"/>
      <c r="M674" s="9"/>
      <c r="N674" s="9"/>
      <c r="O674" s="9"/>
      <c r="P674" s="9"/>
      <c r="Q674" s="9"/>
      <c r="R674" s="9"/>
      <c r="S674" s="9"/>
      <c r="T674" s="17"/>
      <c r="U674" s="9"/>
      <c r="V674" s="9"/>
      <c r="W674" s="17"/>
      <c r="X674" s="9"/>
      <c r="Y674" s="9"/>
      <c r="Z674" s="9"/>
      <c r="AA674" s="9"/>
      <c r="AB674" s="9"/>
      <c r="AC674" s="9"/>
      <c r="AD674" s="9"/>
      <c r="AE674" s="9"/>
      <c r="AF674" s="9"/>
      <c r="AG674" s="9"/>
      <c r="AH674" s="9"/>
    </row>
    <row r="675" spans="1:34" x14ac:dyDescent="0.25">
      <c r="A675" s="9"/>
      <c r="B675" s="9"/>
      <c r="C675" s="9"/>
      <c r="D675" s="9"/>
      <c r="E675" s="9"/>
      <c r="F675" s="9"/>
      <c r="G675" s="15"/>
      <c r="H675" s="17"/>
      <c r="I675" s="9"/>
      <c r="J675" s="9"/>
      <c r="K675" s="9"/>
      <c r="L675" s="9"/>
      <c r="M675" s="9"/>
      <c r="N675" s="9"/>
      <c r="O675" s="9"/>
      <c r="P675" s="9"/>
      <c r="Q675" s="9"/>
      <c r="R675" s="9"/>
      <c r="S675" s="9"/>
      <c r="T675" s="17"/>
      <c r="U675" s="9"/>
      <c r="V675" s="9"/>
      <c r="W675" s="17"/>
      <c r="X675" s="9"/>
      <c r="Y675" s="9"/>
      <c r="Z675" s="9"/>
      <c r="AA675" s="9"/>
      <c r="AB675" s="9"/>
      <c r="AC675" s="9"/>
      <c r="AD675" s="9"/>
      <c r="AE675" s="9"/>
      <c r="AF675" s="9"/>
      <c r="AG675" s="9"/>
      <c r="AH675" s="9"/>
    </row>
    <row r="676" spans="1:34" x14ac:dyDescent="0.25">
      <c r="A676" s="9"/>
      <c r="B676" s="9"/>
      <c r="C676" s="9"/>
      <c r="D676" s="9"/>
      <c r="E676" s="9"/>
      <c r="F676" s="9"/>
      <c r="G676" s="15"/>
      <c r="H676" s="17"/>
      <c r="I676" s="9"/>
      <c r="J676" s="9"/>
      <c r="K676" s="9"/>
      <c r="L676" s="9"/>
      <c r="M676" s="9"/>
      <c r="N676" s="9"/>
      <c r="O676" s="9"/>
      <c r="P676" s="9"/>
      <c r="Q676" s="9"/>
      <c r="R676" s="9"/>
      <c r="S676" s="9"/>
      <c r="T676" s="17"/>
      <c r="U676" s="9"/>
      <c r="V676" s="9"/>
      <c r="W676" s="17"/>
      <c r="X676" s="9"/>
      <c r="Y676" s="9"/>
      <c r="Z676" s="9"/>
      <c r="AA676" s="9"/>
      <c r="AB676" s="9"/>
      <c r="AC676" s="9"/>
      <c r="AD676" s="9"/>
      <c r="AE676" s="9"/>
      <c r="AF676" s="9"/>
      <c r="AG676" s="9"/>
      <c r="AH676" s="9"/>
    </row>
    <row r="677" spans="1:34" x14ac:dyDescent="0.25">
      <c r="A677" s="9"/>
      <c r="B677" s="9"/>
      <c r="C677" s="9"/>
      <c r="D677" s="9"/>
      <c r="E677" s="9"/>
      <c r="F677" s="9"/>
      <c r="G677" s="15"/>
      <c r="H677" s="17"/>
      <c r="I677" s="9"/>
      <c r="J677" s="9"/>
      <c r="K677" s="9"/>
      <c r="L677" s="9"/>
      <c r="M677" s="9"/>
      <c r="N677" s="9"/>
      <c r="O677" s="9"/>
      <c r="P677" s="9"/>
      <c r="Q677" s="9"/>
      <c r="R677" s="9"/>
      <c r="S677" s="9"/>
      <c r="T677" s="17"/>
      <c r="U677" s="9"/>
      <c r="V677" s="9"/>
      <c r="W677" s="17"/>
      <c r="X677" s="9"/>
      <c r="Y677" s="9"/>
      <c r="Z677" s="9"/>
      <c r="AA677" s="9"/>
      <c r="AB677" s="9"/>
      <c r="AC677" s="9"/>
      <c r="AD677" s="9"/>
      <c r="AE677" s="9"/>
      <c r="AF677" s="9"/>
      <c r="AG677" s="9"/>
      <c r="AH677" s="9"/>
    </row>
    <row r="678" spans="1:34" x14ac:dyDescent="0.25">
      <c r="A678" s="9"/>
      <c r="B678" s="9"/>
      <c r="C678" s="9"/>
      <c r="D678" s="9"/>
      <c r="E678" s="9"/>
      <c r="F678" s="9"/>
      <c r="G678" s="15"/>
      <c r="H678" s="17"/>
      <c r="I678" s="9"/>
      <c r="J678" s="9"/>
      <c r="K678" s="9"/>
      <c r="L678" s="9"/>
      <c r="M678" s="9"/>
      <c r="N678" s="9"/>
      <c r="O678" s="9"/>
      <c r="P678" s="9"/>
      <c r="Q678" s="9"/>
      <c r="R678" s="9"/>
      <c r="S678" s="9"/>
      <c r="T678" s="17"/>
      <c r="U678" s="9"/>
      <c r="V678" s="9"/>
      <c r="W678" s="17"/>
      <c r="X678" s="9"/>
      <c r="Y678" s="9"/>
      <c r="Z678" s="9"/>
      <c r="AA678" s="9"/>
      <c r="AB678" s="9"/>
      <c r="AC678" s="9"/>
      <c r="AD678" s="9"/>
      <c r="AE678" s="9"/>
      <c r="AF678" s="9"/>
      <c r="AG678" s="9"/>
      <c r="AH678" s="9"/>
    </row>
    <row r="679" spans="1:34" x14ac:dyDescent="0.25">
      <c r="A679" s="9"/>
      <c r="B679" s="9"/>
      <c r="C679" s="9"/>
      <c r="D679" s="9"/>
      <c r="E679" s="9"/>
      <c r="F679" s="9"/>
      <c r="G679" s="15"/>
      <c r="H679" s="17"/>
      <c r="I679" s="9"/>
      <c r="J679" s="9"/>
      <c r="K679" s="9"/>
      <c r="L679" s="9"/>
      <c r="M679" s="9"/>
      <c r="N679" s="9"/>
      <c r="O679" s="9"/>
      <c r="P679" s="9"/>
      <c r="Q679" s="9"/>
      <c r="R679" s="9"/>
      <c r="S679" s="9"/>
      <c r="T679" s="17"/>
      <c r="U679" s="9"/>
      <c r="V679" s="9"/>
      <c r="W679" s="17"/>
      <c r="X679" s="9"/>
      <c r="Y679" s="9"/>
      <c r="Z679" s="9"/>
      <c r="AA679" s="9"/>
      <c r="AB679" s="9"/>
      <c r="AC679" s="9"/>
      <c r="AD679" s="9"/>
      <c r="AE679" s="9"/>
      <c r="AF679" s="9"/>
      <c r="AG679" s="9"/>
      <c r="AH679" s="9"/>
    </row>
    <row r="680" spans="1:34" x14ac:dyDescent="0.25">
      <c r="A680" s="9"/>
      <c r="B680" s="9"/>
      <c r="C680" s="9"/>
      <c r="D680" s="9"/>
      <c r="E680" s="9"/>
      <c r="F680" s="9"/>
      <c r="G680" s="15"/>
      <c r="H680" s="17"/>
      <c r="I680" s="9"/>
      <c r="J680" s="9"/>
      <c r="K680" s="9"/>
      <c r="L680" s="9"/>
      <c r="M680" s="9"/>
      <c r="N680" s="9"/>
      <c r="O680" s="9"/>
      <c r="P680" s="9"/>
      <c r="Q680" s="9"/>
      <c r="R680" s="9"/>
      <c r="S680" s="9"/>
      <c r="T680" s="17"/>
      <c r="U680" s="9"/>
      <c r="V680" s="9"/>
      <c r="W680" s="17"/>
      <c r="X680" s="9"/>
      <c r="Y680" s="9"/>
      <c r="Z680" s="9"/>
      <c r="AA680" s="9"/>
      <c r="AB680" s="9"/>
      <c r="AC680" s="9"/>
      <c r="AD680" s="9"/>
      <c r="AE680" s="9"/>
      <c r="AF680" s="9"/>
      <c r="AG680" s="9"/>
      <c r="AH680" s="9"/>
    </row>
    <row r="681" spans="1:34" x14ac:dyDescent="0.25">
      <c r="A681" s="9"/>
      <c r="B681" s="9"/>
      <c r="C681" s="9"/>
      <c r="D681" s="9"/>
      <c r="E681" s="9"/>
      <c r="F681" s="9"/>
      <c r="G681" s="15"/>
      <c r="H681" s="17"/>
      <c r="I681" s="9"/>
      <c r="J681" s="9"/>
      <c r="K681" s="9"/>
      <c r="L681" s="9"/>
      <c r="M681" s="9"/>
      <c r="N681" s="9"/>
      <c r="O681" s="9"/>
      <c r="P681" s="9"/>
      <c r="Q681" s="9"/>
      <c r="R681" s="9"/>
      <c r="S681" s="9"/>
      <c r="T681" s="17"/>
      <c r="U681" s="9"/>
      <c r="V681" s="9"/>
      <c r="W681" s="17"/>
      <c r="X681" s="9"/>
      <c r="Y681" s="9"/>
      <c r="Z681" s="9"/>
      <c r="AA681" s="9"/>
      <c r="AB681" s="9"/>
      <c r="AC681" s="9"/>
      <c r="AD681" s="9"/>
      <c r="AE681" s="9"/>
      <c r="AF681" s="9"/>
      <c r="AG681" s="9"/>
      <c r="AH681" s="9"/>
    </row>
    <row r="682" spans="1:34" x14ac:dyDescent="0.25">
      <c r="A682" s="9"/>
      <c r="B682" s="9"/>
      <c r="C682" s="9"/>
      <c r="D682" s="9"/>
      <c r="E682" s="9"/>
      <c r="F682" s="9"/>
      <c r="G682" s="15"/>
      <c r="H682" s="17"/>
      <c r="I682" s="9"/>
      <c r="J682" s="9"/>
      <c r="K682" s="9"/>
      <c r="L682" s="9"/>
      <c r="M682" s="9"/>
      <c r="N682" s="9"/>
      <c r="O682" s="9"/>
      <c r="P682" s="9"/>
      <c r="Q682" s="9"/>
      <c r="R682" s="9"/>
      <c r="S682" s="9"/>
      <c r="T682" s="17"/>
      <c r="U682" s="9"/>
      <c r="V682" s="9"/>
      <c r="W682" s="17"/>
      <c r="X682" s="9"/>
      <c r="Y682" s="9"/>
      <c r="Z682" s="9"/>
      <c r="AA682" s="9"/>
      <c r="AB682" s="9"/>
      <c r="AC682" s="9"/>
      <c r="AD682" s="9"/>
      <c r="AE682" s="9"/>
      <c r="AF682" s="9"/>
      <c r="AG682" s="9"/>
      <c r="AH682" s="9"/>
    </row>
    <row r="683" spans="1:34" x14ac:dyDescent="0.25">
      <c r="A683" s="9"/>
      <c r="B683" s="9"/>
      <c r="C683" s="9"/>
      <c r="D683" s="9"/>
      <c r="E683" s="9"/>
      <c r="F683" s="9"/>
      <c r="G683" s="15"/>
      <c r="H683" s="17"/>
      <c r="I683" s="9"/>
      <c r="J683" s="9"/>
      <c r="K683" s="9"/>
      <c r="L683" s="9"/>
      <c r="M683" s="9"/>
      <c r="N683" s="9"/>
      <c r="O683" s="9"/>
      <c r="P683" s="9"/>
      <c r="Q683" s="9"/>
      <c r="R683" s="9"/>
      <c r="S683" s="9"/>
      <c r="T683" s="17"/>
      <c r="U683" s="9"/>
      <c r="V683" s="9"/>
      <c r="W683" s="17"/>
      <c r="X683" s="9"/>
      <c r="Y683" s="9"/>
      <c r="Z683" s="9"/>
      <c r="AA683" s="9"/>
      <c r="AB683" s="9"/>
      <c r="AC683" s="9"/>
      <c r="AD683" s="9"/>
      <c r="AE683" s="9"/>
      <c r="AF683" s="9"/>
      <c r="AG683" s="9"/>
      <c r="AH683" s="9"/>
    </row>
    <row r="684" spans="1:34" x14ac:dyDescent="0.25">
      <c r="A684" s="9"/>
      <c r="B684" s="9"/>
      <c r="C684" s="9"/>
      <c r="D684" s="9"/>
      <c r="E684" s="9"/>
      <c r="F684" s="9"/>
      <c r="G684" s="15"/>
      <c r="H684" s="17"/>
      <c r="I684" s="9"/>
      <c r="J684" s="9"/>
      <c r="K684" s="9"/>
      <c r="L684" s="9"/>
      <c r="M684" s="9"/>
      <c r="N684" s="9"/>
      <c r="O684" s="9"/>
      <c r="P684" s="9"/>
      <c r="Q684" s="9"/>
      <c r="R684" s="9"/>
      <c r="S684" s="9"/>
      <c r="T684" s="17"/>
      <c r="U684" s="9"/>
      <c r="V684" s="9"/>
      <c r="W684" s="17"/>
      <c r="X684" s="9"/>
      <c r="Y684" s="9"/>
      <c r="Z684" s="9"/>
      <c r="AA684" s="9"/>
      <c r="AB684" s="9"/>
      <c r="AC684" s="9"/>
      <c r="AD684" s="9"/>
      <c r="AE684" s="9"/>
      <c r="AF684" s="9"/>
      <c r="AG684" s="9"/>
      <c r="AH684" s="9"/>
    </row>
    <row r="685" spans="1:34" x14ac:dyDescent="0.25">
      <c r="A685" s="9"/>
      <c r="B685" s="9"/>
      <c r="C685" s="9"/>
      <c r="D685" s="9"/>
      <c r="E685" s="9"/>
      <c r="F685" s="9"/>
      <c r="G685" s="15"/>
      <c r="H685" s="17"/>
      <c r="I685" s="9"/>
      <c r="J685" s="9"/>
      <c r="K685" s="9"/>
      <c r="L685" s="9"/>
      <c r="M685" s="9"/>
      <c r="N685" s="9"/>
      <c r="O685" s="9"/>
      <c r="P685" s="9"/>
      <c r="Q685" s="9"/>
      <c r="R685" s="9"/>
      <c r="S685" s="9"/>
      <c r="T685" s="17"/>
      <c r="U685" s="9"/>
      <c r="V685" s="9"/>
      <c r="W685" s="17"/>
      <c r="X685" s="9"/>
      <c r="Y685" s="9"/>
      <c r="Z685" s="9"/>
      <c r="AA685" s="9"/>
      <c r="AB685" s="9"/>
      <c r="AC685" s="9"/>
      <c r="AD685" s="9"/>
      <c r="AE685" s="9"/>
      <c r="AF685" s="9"/>
      <c r="AG685" s="9"/>
      <c r="AH685" s="9"/>
    </row>
    <row r="686" spans="1:34" x14ac:dyDescent="0.25">
      <c r="A686" s="9"/>
      <c r="B686" s="9"/>
      <c r="C686" s="9"/>
      <c r="D686" s="9"/>
      <c r="E686" s="9"/>
      <c r="F686" s="9"/>
      <c r="G686" s="15"/>
      <c r="H686" s="17"/>
      <c r="I686" s="9"/>
      <c r="J686" s="9"/>
      <c r="K686" s="9"/>
      <c r="L686" s="9"/>
      <c r="M686" s="9"/>
      <c r="N686" s="9"/>
      <c r="O686" s="9"/>
      <c r="P686" s="9"/>
      <c r="Q686" s="9"/>
      <c r="R686" s="9"/>
      <c r="S686" s="9"/>
      <c r="T686" s="17"/>
      <c r="U686" s="9"/>
      <c r="V686" s="9"/>
      <c r="W686" s="17"/>
      <c r="X686" s="9"/>
      <c r="Y686" s="9"/>
      <c r="Z686" s="9"/>
      <c r="AA686" s="9"/>
      <c r="AB686" s="9"/>
      <c r="AC686" s="9"/>
      <c r="AD686" s="9"/>
      <c r="AE686" s="9"/>
      <c r="AF686" s="9"/>
      <c r="AG686" s="9"/>
      <c r="AH686" s="9"/>
    </row>
    <row r="687" spans="1:34" x14ac:dyDescent="0.25">
      <c r="A687" s="9"/>
      <c r="B687" s="9"/>
      <c r="C687" s="9"/>
      <c r="D687" s="9"/>
      <c r="E687" s="9"/>
      <c r="F687" s="9"/>
      <c r="G687" s="15"/>
      <c r="H687" s="17"/>
      <c r="I687" s="9"/>
      <c r="J687" s="9"/>
      <c r="K687" s="9"/>
      <c r="L687" s="9"/>
      <c r="M687" s="9"/>
      <c r="N687" s="9"/>
      <c r="O687" s="9"/>
      <c r="P687" s="9"/>
      <c r="Q687" s="9"/>
      <c r="R687" s="9"/>
      <c r="S687" s="9"/>
      <c r="T687" s="17"/>
      <c r="U687" s="9"/>
      <c r="V687" s="9"/>
      <c r="W687" s="17"/>
      <c r="X687" s="9"/>
      <c r="Y687" s="9"/>
      <c r="Z687" s="9"/>
      <c r="AA687" s="9"/>
      <c r="AB687" s="9"/>
      <c r="AC687" s="9"/>
      <c r="AD687" s="9"/>
      <c r="AE687" s="9"/>
      <c r="AF687" s="9"/>
      <c r="AG687" s="9"/>
      <c r="AH687" s="9"/>
    </row>
    <row r="688" spans="1:34" x14ac:dyDescent="0.25">
      <c r="A688" s="9"/>
      <c r="B688" s="9"/>
      <c r="C688" s="9"/>
      <c r="D688" s="9"/>
      <c r="E688" s="9"/>
      <c r="F688" s="9"/>
      <c r="G688" s="15"/>
      <c r="H688" s="17"/>
      <c r="I688" s="9"/>
      <c r="J688" s="9"/>
      <c r="K688" s="9"/>
      <c r="L688" s="9"/>
      <c r="M688" s="9"/>
      <c r="N688" s="9"/>
      <c r="O688" s="9"/>
      <c r="P688" s="9"/>
      <c r="Q688" s="9"/>
      <c r="R688" s="9"/>
      <c r="S688" s="9"/>
      <c r="T688" s="17"/>
      <c r="U688" s="9"/>
      <c r="V688" s="9"/>
      <c r="W688" s="17"/>
      <c r="X688" s="9"/>
      <c r="Y688" s="9"/>
      <c r="Z688" s="9"/>
      <c r="AA688" s="9"/>
      <c r="AB688" s="9"/>
      <c r="AC688" s="9"/>
      <c r="AD688" s="9"/>
      <c r="AE688" s="9"/>
      <c r="AF688" s="9"/>
      <c r="AG688" s="9"/>
      <c r="AH688" s="9"/>
    </row>
    <row r="689" spans="1:34" x14ac:dyDescent="0.25">
      <c r="A689" s="9"/>
      <c r="B689" s="9"/>
      <c r="C689" s="9"/>
      <c r="D689" s="9"/>
      <c r="E689" s="9"/>
      <c r="F689" s="9"/>
      <c r="G689" s="15"/>
      <c r="H689" s="17"/>
      <c r="I689" s="9"/>
      <c r="J689" s="9"/>
      <c r="K689" s="9"/>
      <c r="L689" s="9"/>
      <c r="M689" s="9"/>
      <c r="N689" s="9"/>
      <c r="O689" s="9"/>
      <c r="P689" s="9"/>
      <c r="Q689" s="9"/>
      <c r="R689" s="9"/>
      <c r="S689" s="9"/>
      <c r="T689" s="17"/>
      <c r="U689" s="9"/>
      <c r="V689" s="9"/>
      <c r="W689" s="17"/>
      <c r="X689" s="9"/>
      <c r="Y689" s="9"/>
      <c r="Z689" s="9"/>
      <c r="AA689" s="9"/>
      <c r="AB689" s="9"/>
      <c r="AC689" s="9"/>
      <c r="AD689" s="9"/>
      <c r="AE689" s="9"/>
      <c r="AF689" s="9"/>
      <c r="AG689" s="9"/>
      <c r="AH689" s="9"/>
    </row>
    <row r="690" spans="1:34" x14ac:dyDescent="0.25">
      <c r="A690" s="9"/>
      <c r="B690" s="9"/>
      <c r="C690" s="9"/>
      <c r="D690" s="9"/>
      <c r="E690" s="9"/>
      <c r="F690" s="9"/>
      <c r="G690" s="15"/>
      <c r="H690" s="17"/>
      <c r="I690" s="9"/>
      <c r="J690" s="9"/>
      <c r="K690" s="9"/>
      <c r="L690" s="9"/>
      <c r="M690" s="9"/>
      <c r="N690" s="9"/>
      <c r="O690" s="9"/>
      <c r="P690" s="9"/>
      <c r="Q690" s="9"/>
      <c r="R690" s="9"/>
      <c r="S690" s="9"/>
      <c r="T690" s="17"/>
      <c r="U690" s="9"/>
      <c r="V690" s="9"/>
      <c r="W690" s="17"/>
      <c r="X690" s="9"/>
      <c r="Y690" s="9"/>
      <c r="Z690" s="9"/>
      <c r="AA690" s="9"/>
      <c r="AB690" s="9"/>
      <c r="AC690" s="9"/>
      <c r="AD690" s="9"/>
      <c r="AE690" s="9"/>
      <c r="AF690" s="9"/>
      <c r="AG690" s="9"/>
      <c r="AH690" s="9"/>
    </row>
    <row r="691" spans="1:34" x14ac:dyDescent="0.25">
      <c r="A691" s="9"/>
      <c r="B691" s="9"/>
      <c r="C691" s="9"/>
      <c r="D691" s="9"/>
      <c r="E691" s="9"/>
      <c r="F691" s="9"/>
      <c r="G691" s="15"/>
      <c r="H691" s="17"/>
      <c r="I691" s="9"/>
      <c r="J691" s="9"/>
      <c r="K691" s="9"/>
      <c r="L691" s="9"/>
      <c r="M691" s="9"/>
      <c r="N691" s="9"/>
      <c r="O691" s="9"/>
      <c r="P691" s="9"/>
      <c r="Q691" s="9"/>
      <c r="R691" s="9"/>
      <c r="S691" s="9"/>
      <c r="T691" s="17"/>
      <c r="U691" s="9"/>
      <c r="V691" s="9"/>
      <c r="W691" s="17"/>
      <c r="X691" s="9"/>
      <c r="Y691" s="9"/>
      <c r="Z691" s="9"/>
      <c r="AA691" s="9"/>
      <c r="AB691" s="9"/>
      <c r="AC691" s="9"/>
      <c r="AD691" s="9"/>
      <c r="AE691" s="9"/>
      <c r="AF691" s="9"/>
      <c r="AG691" s="9"/>
      <c r="AH691" s="9"/>
    </row>
    <row r="692" spans="1:34" x14ac:dyDescent="0.25">
      <c r="A692" s="9"/>
      <c r="B692" s="9"/>
      <c r="C692" s="9"/>
      <c r="D692" s="9"/>
      <c r="E692" s="9"/>
      <c r="F692" s="9"/>
      <c r="G692" s="15"/>
      <c r="H692" s="17"/>
      <c r="I692" s="9"/>
      <c r="J692" s="9"/>
      <c r="K692" s="9"/>
      <c r="L692" s="9"/>
      <c r="M692" s="9"/>
      <c r="N692" s="9"/>
      <c r="O692" s="9"/>
      <c r="P692" s="9"/>
      <c r="Q692" s="9"/>
      <c r="R692" s="9"/>
      <c r="S692" s="9"/>
      <c r="T692" s="17"/>
      <c r="U692" s="9"/>
      <c r="V692" s="9"/>
      <c r="W692" s="17"/>
      <c r="X692" s="9"/>
      <c r="Y692" s="9"/>
      <c r="Z692" s="9"/>
      <c r="AA692" s="9"/>
      <c r="AB692" s="9"/>
      <c r="AC692" s="9"/>
      <c r="AD692" s="9"/>
      <c r="AE692" s="9"/>
      <c r="AF692" s="9"/>
      <c r="AG692" s="9"/>
      <c r="AH692" s="9"/>
    </row>
    <row r="693" spans="1:34" x14ac:dyDescent="0.25">
      <c r="A693" s="9"/>
      <c r="B693" s="9"/>
      <c r="C693" s="9"/>
      <c r="D693" s="9"/>
      <c r="E693" s="9"/>
      <c r="F693" s="9"/>
      <c r="G693" s="15"/>
      <c r="H693" s="17"/>
      <c r="I693" s="9"/>
      <c r="J693" s="9"/>
      <c r="K693" s="9"/>
      <c r="L693" s="9"/>
      <c r="M693" s="9"/>
      <c r="N693" s="9"/>
      <c r="O693" s="9"/>
      <c r="P693" s="9"/>
      <c r="Q693" s="9"/>
      <c r="R693" s="9"/>
      <c r="S693" s="9"/>
      <c r="T693" s="17"/>
      <c r="U693" s="9"/>
      <c r="V693" s="9"/>
      <c r="W693" s="17"/>
      <c r="X693" s="9"/>
      <c r="Y693" s="9"/>
      <c r="Z693" s="9"/>
      <c r="AA693" s="9"/>
      <c r="AB693" s="9"/>
      <c r="AC693" s="9"/>
      <c r="AD693" s="9"/>
      <c r="AE693" s="9"/>
      <c r="AF693" s="9"/>
      <c r="AG693" s="9"/>
      <c r="AH693" s="9"/>
    </row>
    <row r="694" spans="1:34" x14ac:dyDescent="0.25">
      <c r="A694" s="9"/>
      <c r="B694" s="9"/>
      <c r="C694" s="9"/>
      <c r="D694" s="9"/>
      <c r="E694" s="9"/>
      <c r="F694" s="9"/>
      <c r="G694" s="15"/>
      <c r="H694" s="17"/>
      <c r="I694" s="9"/>
      <c r="J694" s="9"/>
      <c r="K694" s="9"/>
      <c r="L694" s="9"/>
      <c r="M694" s="9"/>
      <c r="N694" s="9"/>
      <c r="O694" s="9"/>
      <c r="P694" s="9"/>
      <c r="Q694" s="9"/>
      <c r="R694" s="9"/>
      <c r="S694" s="9"/>
      <c r="T694" s="17"/>
      <c r="U694" s="9"/>
      <c r="V694" s="9"/>
      <c r="W694" s="17"/>
      <c r="X694" s="9"/>
      <c r="Y694" s="9"/>
      <c r="Z694" s="9"/>
      <c r="AA694" s="9"/>
      <c r="AB694" s="9"/>
      <c r="AC694" s="9"/>
      <c r="AD694" s="9"/>
      <c r="AE694" s="9"/>
      <c r="AF694" s="9"/>
      <c r="AG694" s="9"/>
      <c r="AH694" s="9"/>
    </row>
    <row r="695" spans="1:34" x14ac:dyDescent="0.25">
      <c r="A695" s="9"/>
      <c r="B695" s="9"/>
      <c r="C695" s="9"/>
      <c r="D695" s="9"/>
      <c r="E695" s="9"/>
      <c r="F695" s="9"/>
      <c r="G695" s="15"/>
      <c r="H695" s="17"/>
      <c r="I695" s="9"/>
      <c r="J695" s="9"/>
      <c r="K695" s="9"/>
      <c r="L695" s="9"/>
      <c r="M695" s="9"/>
      <c r="N695" s="9"/>
      <c r="O695" s="9"/>
      <c r="P695" s="9"/>
      <c r="Q695" s="9"/>
      <c r="R695" s="9"/>
      <c r="S695" s="9"/>
      <c r="T695" s="17"/>
      <c r="U695" s="9"/>
      <c r="V695" s="9"/>
      <c r="W695" s="17"/>
      <c r="X695" s="9"/>
      <c r="Y695" s="9"/>
      <c r="Z695" s="9"/>
      <c r="AA695" s="9"/>
      <c r="AB695" s="9"/>
      <c r="AC695" s="9"/>
      <c r="AD695" s="9"/>
      <c r="AE695" s="9"/>
      <c r="AF695" s="9"/>
      <c r="AG695" s="9"/>
      <c r="AH695" s="9"/>
    </row>
    <row r="696" spans="1:34" x14ac:dyDescent="0.25">
      <c r="A696" s="9"/>
      <c r="B696" s="9"/>
      <c r="C696" s="9"/>
      <c r="D696" s="9"/>
      <c r="E696" s="9"/>
      <c r="F696" s="9"/>
      <c r="G696" s="15"/>
      <c r="H696" s="17"/>
      <c r="I696" s="9"/>
      <c r="J696" s="9"/>
      <c r="K696" s="9"/>
      <c r="L696" s="9"/>
      <c r="M696" s="9"/>
      <c r="N696" s="9"/>
      <c r="O696" s="9"/>
      <c r="P696" s="9"/>
      <c r="Q696" s="9"/>
      <c r="R696" s="9"/>
      <c r="S696" s="9"/>
      <c r="T696" s="17"/>
      <c r="U696" s="9"/>
      <c r="V696" s="9"/>
      <c r="W696" s="17"/>
      <c r="X696" s="9"/>
      <c r="Y696" s="9"/>
      <c r="Z696" s="9"/>
      <c r="AA696" s="9"/>
      <c r="AB696" s="9"/>
      <c r="AC696" s="9"/>
      <c r="AD696" s="9"/>
      <c r="AE696" s="9"/>
      <c r="AF696" s="9"/>
      <c r="AG696" s="9"/>
      <c r="AH696" s="9"/>
    </row>
    <row r="697" spans="1:34" x14ac:dyDescent="0.25">
      <c r="A697" s="9"/>
      <c r="B697" s="9"/>
      <c r="C697" s="9"/>
      <c r="D697" s="9"/>
      <c r="E697" s="9"/>
      <c r="F697" s="9"/>
      <c r="G697" s="15"/>
      <c r="H697" s="17"/>
      <c r="I697" s="9"/>
      <c r="J697" s="9"/>
      <c r="K697" s="9"/>
      <c r="L697" s="9"/>
      <c r="M697" s="9"/>
      <c r="N697" s="9"/>
      <c r="O697" s="9"/>
      <c r="P697" s="9"/>
      <c r="Q697" s="9"/>
      <c r="R697" s="9"/>
      <c r="S697" s="9"/>
      <c r="T697" s="17"/>
      <c r="U697" s="9"/>
      <c r="V697" s="9"/>
      <c r="W697" s="17"/>
      <c r="X697" s="9"/>
      <c r="Y697" s="9"/>
      <c r="Z697" s="9"/>
      <c r="AA697" s="9"/>
      <c r="AB697" s="9"/>
      <c r="AC697" s="9"/>
      <c r="AD697" s="9"/>
      <c r="AE697" s="9"/>
      <c r="AF697" s="9"/>
      <c r="AG697" s="9"/>
      <c r="AH697" s="9"/>
    </row>
    <row r="698" spans="1:34" x14ac:dyDescent="0.25">
      <c r="A698" s="9"/>
      <c r="B698" s="9"/>
      <c r="C698" s="9"/>
      <c r="D698" s="9"/>
      <c r="E698" s="9"/>
      <c r="F698" s="9"/>
      <c r="G698" s="15"/>
      <c r="H698" s="17"/>
      <c r="I698" s="9"/>
      <c r="J698" s="9"/>
      <c r="K698" s="9"/>
      <c r="L698" s="9"/>
      <c r="M698" s="9"/>
      <c r="N698" s="9"/>
      <c r="O698" s="9"/>
      <c r="P698" s="9"/>
      <c r="Q698" s="9"/>
      <c r="R698" s="9"/>
      <c r="S698" s="9"/>
      <c r="T698" s="17"/>
      <c r="U698" s="9"/>
      <c r="V698" s="9"/>
      <c r="W698" s="17"/>
      <c r="X698" s="9"/>
      <c r="Y698" s="9"/>
      <c r="Z698" s="9"/>
      <c r="AA698" s="9"/>
      <c r="AB698" s="9"/>
      <c r="AC698" s="9"/>
      <c r="AD698" s="9"/>
      <c r="AE698" s="9"/>
      <c r="AF698" s="9"/>
      <c r="AG698" s="9"/>
      <c r="AH698" s="9"/>
    </row>
    <row r="699" spans="1:34" x14ac:dyDescent="0.25">
      <c r="A699" s="9"/>
      <c r="B699" s="9"/>
      <c r="C699" s="9"/>
      <c r="D699" s="9"/>
      <c r="E699" s="9"/>
      <c r="F699" s="9"/>
      <c r="G699" s="15"/>
      <c r="H699" s="17"/>
      <c r="I699" s="9"/>
      <c r="J699" s="9"/>
      <c r="K699" s="9"/>
      <c r="L699" s="9"/>
      <c r="M699" s="9"/>
      <c r="N699" s="9"/>
      <c r="O699" s="9"/>
      <c r="P699" s="9"/>
      <c r="Q699" s="9"/>
      <c r="R699" s="9"/>
      <c r="S699" s="9"/>
      <c r="T699" s="17"/>
      <c r="U699" s="9"/>
      <c r="V699" s="9"/>
      <c r="W699" s="17"/>
      <c r="X699" s="9"/>
      <c r="Y699" s="9"/>
      <c r="Z699" s="9"/>
      <c r="AA699" s="9"/>
      <c r="AB699" s="9"/>
      <c r="AC699" s="9"/>
      <c r="AD699" s="9"/>
      <c r="AE699" s="9"/>
      <c r="AF699" s="9"/>
      <c r="AG699" s="9"/>
      <c r="AH699" s="9"/>
    </row>
    <row r="700" spans="1:34" x14ac:dyDescent="0.25">
      <c r="A700" s="9"/>
      <c r="B700" s="9"/>
      <c r="C700" s="9"/>
      <c r="D700" s="9"/>
      <c r="E700" s="9"/>
      <c r="F700" s="9"/>
      <c r="G700" s="15"/>
      <c r="H700" s="17"/>
      <c r="I700" s="9"/>
      <c r="J700" s="9"/>
      <c r="K700" s="9"/>
      <c r="L700" s="9"/>
      <c r="M700" s="9"/>
      <c r="N700" s="9"/>
      <c r="O700" s="9"/>
      <c r="P700" s="9"/>
      <c r="Q700" s="9"/>
      <c r="R700" s="9"/>
      <c r="S700" s="9"/>
      <c r="T700" s="17"/>
      <c r="U700" s="9"/>
      <c r="V700" s="9"/>
      <c r="W700" s="17"/>
      <c r="X700" s="9"/>
      <c r="Y700" s="9"/>
      <c r="Z700" s="9"/>
      <c r="AA700" s="9"/>
      <c r="AB700" s="9"/>
      <c r="AC700" s="9"/>
      <c r="AD700" s="9"/>
      <c r="AE700" s="9"/>
      <c r="AF700" s="9"/>
      <c r="AG700" s="9"/>
      <c r="AH700" s="9"/>
    </row>
    <row r="701" spans="1:34" x14ac:dyDescent="0.25">
      <c r="A701" s="9"/>
      <c r="B701" s="9"/>
      <c r="C701" s="9"/>
      <c r="D701" s="9"/>
      <c r="E701" s="9"/>
      <c r="F701" s="9"/>
      <c r="G701" s="15"/>
      <c r="H701" s="17"/>
      <c r="I701" s="9"/>
      <c r="J701" s="9"/>
      <c r="K701" s="9"/>
      <c r="L701" s="9"/>
      <c r="M701" s="9"/>
      <c r="N701" s="9"/>
      <c r="O701" s="9"/>
      <c r="P701" s="9"/>
      <c r="Q701" s="9"/>
      <c r="R701" s="9"/>
      <c r="S701" s="9"/>
      <c r="T701" s="17"/>
      <c r="U701" s="9"/>
      <c r="V701" s="9"/>
      <c r="W701" s="17"/>
      <c r="X701" s="9"/>
      <c r="Y701" s="9"/>
      <c r="Z701" s="9"/>
      <c r="AA701" s="9"/>
      <c r="AB701" s="9"/>
      <c r="AC701" s="9"/>
      <c r="AD701" s="9"/>
      <c r="AE701" s="9"/>
      <c r="AF701" s="9"/>
      <c r="AG701" s="9"/>
      <c r="AH701" s="9"/>
    </row>
    <row r="702" spans="1:34" x14ac:dyDescent="0.25">
      <c r="A702" s="9"/>
      <c r="B702" s="9"/>
      <c r="C702" s="9"/>
      <c r="D702" s="9"/>
      <c r="E702" s="9"/>
      <c r="F702" s="9"/>
      <c r="G702" s="15"/>
      <c r="H702" s="17"/>
      <c r="I702" s="9"/>
      <c r="J702" s="9"/>
      <c r="K702" s="9"/>
      <c r="L702" s="9"/>
      <c r="M702" s="9"/>
      <c r="N702" s="9"/>
      <c r="O702" s="9"/>
      <c r="P702" s="9"/>
      <c r="Q702" s="9"/>
      <c r="R702" s="9"/>
      <c r="S702" s="9"/>
      <c r="T702" s="17"/>
      <c r="U702" s="9"/>
      <c r="V702" s="9"/>
      <c r="W702" s="17"/>
      <c r="X702" s="9"/>
      <c r="Y702" s="9"/>
      <c r="Z702" s="9"/>
      <c r="AA702" s="9"/>
      <c r="AB702" s="9"/>
      <c r="AC702" s="9"/>
      <c r="AD702" s="9"/>
      <c r="AE702" s="9"/>
      <c r="AF702" s="9"/>
      <c r="AG702" s="9"/>
      <c r="AH702" s="9"/>
    </row>
    <row r="703" spans="1:34" x14ac:dyDescent="0.25">
      <c r="A703" s="9"/>
      <c r="B703" s="9"/>
      <c r="C703" s="9"/>
      <c r="D703" s="9"/>
      <c r="E703" s="9"/>
      <c r="F703" s="9"/>
      <c r="G703" s="15"/>
      <c r="H703" s="17"/>
      <c r="I703" s="9"/>
      <c r="J703" s="9"/>
      <c r="K703" s="9"/>
      <c r="L703" s="9"/>
      <c r="M703" s="9"/>
      <c r="N703" s="9"/>
      <c r="O703" s="9"/>
      <c r="P703" s="9"/>
      <c r="Q703" s="9"/>
      <c r="R703" s="9"/>
      <c r="S703" s="9"/>
      <c r="T703" s="17"/>
      <c r="U703" s="9"/>
      <c r="V703" s="9"/>
      <c r="W703" s="17"/>
      <c r="X703" s="9"/>
      <c r="Y703" s="9"/>
      <c r="Z703" s="9"/>
      <c r="AA703" s="9"/>
      <c r="AB703" s="9"/>
      <c r="AC703" s="9"/>
      <c r="AD703" s="9"/>
      <c r="AE703" s="9"/>
      <c r="AF703" s="9"/>
      <c r="AG703" s="9"/>
      <c r="AH703" s="9"/>
    </row>
    <row r="704" spans="1:34" x14ac:dyDescent="0.25">
      <c r="A704" s="9"/>
      <c r="B704" s="9"/>
      <c r="C704" s="9"/>
      <c r="D704" s="9"/>
      <c r="E704" s="9"/>
      <c r="F704" s="9"/>
      <c r="G704" s="15"/>
      <c r="H704" s="17"/>
      <c r="I704" s="9"/>
      <c r="J704" s="9"/>
      <c r="K704" s="9"/>
      <c r="L704" s="9"/>
      <c r="M704" s="9"/>
      <c r="N704" s="9"/>
      <c r="O704" s="9"/>
      <c r="P704" s="9"/>
      <c r="Q704" s="9"/>
      <c r="R704" s="9"/>
      <c r="S704" s="9"/>
      <c r="T704" s="17"/>
      <c r="U704" s="9"/>
      <c r="V704" s="9"/>
      <c r="W704" s="17"/>
      <c r="X704" s="9"/>
      <c r="Y704" s="9"/>
      <c r="Z704" s="9"/>
      <c r="AA704" s="9"/>
      <c r="AB704" s="9"/>
      <c r="AC704" s="9"/>
      <c r="AD704" s="9"/>
      <c r="AE704" s="9"/>
      <c r="AF704" s="9"/>
      <c r="AG704" s="9"/>
      <c r="AH704" s="9"/>
    </row>
    <row r="705" spans="1:34" x14ac:dyDescent="0.25">
      <c r="A705" s="9"/>
      <c r="B705" s="9"/>
      <c r="C705" s="9"/>
      <c r="D705" s="9"/>
      <c r="E705" s="9"/>
      <c r="F705" s="9"/>
      <c r="G705" s="15"/>
      <c r="H705" s="17"/>
      <c r="I705" s="9"/>
      <c r="J705" s="9"/>
      <c r="K705" s="9"/>
      <c r="L705" s="9"/>
      <c r="M705" s="9"/>
      <c r="N705" s="9"/>
      <c r="O705" s="9"/>
      <c r="P705" s="9"/>
      <c r="Q705" s="9"/>
      <c r="R705" s="9"/>
      <c r="S705" s="9"/>
      <c r="T705" s="17"/>
      <c r="U705" s="9"/>
      <c r="V705" s="9"/>
      <c r="W705" s="17"/>
      <c r="X705" s="9"/>
      <c r="Y705" s="9"/>
      <c r="Z705" s="9"/>
      <c r="AA705" s="9"/>
      <c r="AB705" s="9"/>
      <c r="AC705" s="9"/>
      <c r="AD705" s="9"/>
      <c r="AE705" s="9"/>
      <c r="AF705" s="9"/>
      <c r="AG705" s="9"/>
      <c r="AH705" s="9"/>
    </row>
    <row r="706" spans="1:34" x14ac:dyDescent="0.25">
      <c r="A706" s="9"/>
      <c r="B706" s="9"/>
      <c r="C706" s="9"/>
      <c r="D706" s="9"/>
      <c r="E706" s="9"/>
      <c r="F706" s="9"/>
      <c r="G706" s="15"/>
      <c r="H706" s="17"/>
      <c r="I706" s="9"/>
      <c r="J706" s="9"/>
      <c r="K706" s="9"/>
      <c r="L706" s="9"/>
      <c r="M706" s="9"/>
      <c r="N706" s="9"/>
      <c r="O706" s="9"/>
      <c r="P706" s="9"/>
      <c r="Q706" s="9"/>
      <c r="R706" s="9"/>
      <c r="S706" s="9"/>
      <c r="T706" s="17"/>
      <c r="U706" s="9"/>
      <c r="V706" s="9"/>
      <c r="W706" s="17"/>
      <c r="X706" s="9"/>
      <c r="Y706" s="9"/>
      <c r="Z706" s="9"/>
      <c r="AA706" s="9"/>
      <c r="AB706" s="9"/>
      <c r="AC706" s="9"/>
      <c r="AD706" s="9"/>
      <c r="AE706" s="9"/>
      <c r="AF706" s="9"/>
      <c r="AG706" s="9"/>
      <c r="AH706" s="9"/>
    </row>
    <row r="707" spans="1:34" x14ac:dyDescent="0.25">
      <c r="A707" s="9"/>
      <c r="B707" s="9"/>
      <c r="C707" s="9"/>
      <c r="D707" s="9"/>
      <c r="E707" s="9"/>
      <c r="F707" s="9"/>
      <c r="G707" s="15"/>
      <c r="H707" s="17"/>
      <c r="I707" s="9"/>
      <c r="J707" s="9"/>
      <c r="K707" s="9"/>
      <c r="L707" s="9"/>
      <c r="M707" s="9"/>
      <c r="N707" s="9"/>
      <c r="O707" s="9"/>
      <c r="P707" s="9"/>
      <c r="Q707" s="9"/>
      <c r="R707" s="9"/>
      <c r="S707" s="9"/>
      <c r="T707" s="17"/>
      <c r="U707" s="9"/>
      <c r="V707" s="9"/>
      <c r="W707" s="17"/>
      <c r="X707" s="9"/>
      <c r="Y707" s="9"/>
      <c r="Z707" s="9"/>
      <c r="AA707" s="9"/>
      <c r="AB707" s="9"/>
      <c r="AC707" s="9"/>
      <c r="AD707" s="9"/>
      <c r="AE707" s="9"/>
      <c r="AF707" s="9"/>
      <c r="AG707" s="9"/>
      <c r="AH707" s="9"/>
    </row>
    <row r="708" spans="1:34" x14ac:dyDescent="0.25">
      <c r="A708" s="9"/>
      <c r="B708" s="9"/>
      <c r="C708" s="9"/>
      <c r="D708" s="9"/>
      <c r="E708" s="9"/>
      <c r="F708" s="9"/>
      <c r="G708" s="15"/>
      <c r="H708" s="17"/>
      <c r="I708" s="9"/>
      <c r="J708" s="9"/>
      <c r="K708" s="9"/>
      <c r="L708" s="9"/>
      <c r="M708" s="9"/>
      <c r="N708" s="9"/>
      <c r="O708" s="9"/>
      <c r="P708" s="9"/>
      <c r="Q708" s="9"/>
      <c r="R708" s="9"/>
      <c r="S708" s="9"/>
      <c r="T708" s="17"/>
      <c r="U708" s="9"/>
      <c r="V708" s="9"/>
      <c r="W708" s="17"/>
      <c r="X708" s="9"/>
      <c r="Y708" s="9"/>
      <c r="Z708" s="9"/>
      <c r="AA708" s="9"/>
      <c r="AB708" s="9"/>
      <c r="AC708" s="9"/>
      <c r="AD708" s="9"/>
      <c r="AE708" s="9"/>
      <c r="AF708" s="9"/>
      <c r="AG708" s="9"/>
      <c r="AH708" s="9"/>
    </row>
    <row r="709" spans="1:34" x14ac:dyDescent="0.25">
      <c r="A709" s="9"/>
      <c r="B709" s="9"/>
      <c r="C709" s="9"/>
      <c r="D709" s="9"/>
      <c r="E709" s="9"/>
      <c r="F709" s="9"/>
      <c r="G709" s="15"/>
      <c r="H709" s="17"/>
      <c r="I709" s="9"/>
      <c r="J709" s="9"/>
      <c r="K709" s="9"/>
      <c r="L709" s="9"/>
      <c r="M709" s="9"/>
      <c r="N709" s="9"/>
      <c r="O709" s="9"/>
      <c r="P709" s="9"/>
      <c r="Q709" s="9"/>
      <c r="R709" s="9"/>
      <c r="S709" s="9"/>
      <c r="T709" s="17"/>
      <c r="U709" s="9"/>
      <c r="V709" s="9"/>
      <c r="W709" s="17"/>
      <c r="X709" s="9"/>
      <c r="Y709" s="9"/>
      <c r="Z709" s="9"/>
      <c r="AA709" s="9"/>
      <c r="AB709" s="9"/>
      <c r="AC709" s="9"/>
      <c r="AD709" s="9"/>
      <c r="AE709" s="9"/>
      <c r="AF709" s="9"/>
      <c r="AG709" s="9"/>
      <c r="AH709" s="9"/>
    </row>
    <row r="710" spans="1:34" x14ac:dyDescent="0.25">
      <c r="A710" s="9"/>
      <c r="B710" s="9"/>
      <c r="C710" s="9"/>
      <c r="D710" s="9"/>
      <c r="E710" s="9"/>
      <c r="F710" s="9"/>
      <c r="G710" s="15"/>
      <c r="H710" s="17"/>
      <c r="I710" s="9"/>
      <c r="J710" s="9"/>
      <c r="K710" s="9"/>
      <c r="L710" s="9"/>
      <c r="M710" s="9"/>
      <c r="N710" s="9"/>
      <c r="O710" s="9"/>
      <c r="P710" s="9"/>
      <c r="Q710" s="9"/>
      <c r="R710" s="9"/>
      <c r="S710" s="9"/>
      <c r="T710" s="17"/>
      <c r="U710" s="9"/>
      <c r="V710" s="9"/>
      <c r="W710" s="17"/>
      <c r="X710" s="9"/>
      <c r="Y710" s="9"/>
      <c r="Z710" s="9"/>
      <c r="AA710" s="9"/>
      <c r="AB710" s="9"/>
      <c r="AC710" s="9"/>
      <c r="AD710" s="9"/>
      <c r="AE710" s="9"/>
      <c r="AF710" s="9"/>
      <c r="AG710" s="9"/>
      <c r="AH710" s="9"/>
    </row>
    <row r="711" spans="1:34" x14ac:dyDescent="0.25">
      <c r="A711" s="9"/>
      <c r="B711" s="9"/>
      <c r="C711" s="9"/>
      <c r="D711" s="9"/>
      <c r="E711" s="9"/>
      <c r="F711" s="9"/>
      <c r="G711" s="15"/>
      <c r="H711" s="17"/>
      <c r="I711" s="9"/>
      <c r="J711" s="9"/>
      <c r="K711" s="9"/>
      <c r="L711" s="9"/>
      <c r="M711" s="9"/>
      <c r="N711" s="9"/>
      <c r="O711" s="9"/>
      <c r="P711" s="9"/>
      <c r="Q711" s="9"/>
      <c r="R711" s="9"/>
      <c r="S711" s="9"/>
      <c r="T711" s="17"/>
      <c r="U711" s="9"/>
      <c r="V711" s="9"/>
      <c r="W711" s="17"/>
      <c r="X711" s="9"/>
      <c r="Y711" s="9"/>
      <c r="Z711" s="9"/>
      <c r="AA711" s="9"/>
      <c r="AB711" s="9"/>
      <c r="AC711" s="9"/>
      <c r="AD711" s="9"/>
      <c r="AE711" s="9"/>
      <c r="AF711" s="9"/>
      <c r="AG711" s="9"/>
      <c r="AH711" s="9"/>
    </row>
    <row r="712" spans="1:34" x14ac:dyDescent="0.25">
      <c r="A712" s="9"/>
      <c r="B712" s="9"/>
      <c r="C712" s="9"/>
      <c r="D712" s="9"/>
      <c r="E712" s="9"/>
      <c r="F712" s="9"/>
      <c r="G712" s="15"/>
      <c r="H712" s="17"/>
      <c r="I712" s="9"/>
      <c r="J712" s="9"/>
      <c r="K712" s="9"/>
      <c r="L712" s="9"/>
      <c r="M712" s="9"/>
      <c r="N712" s="9"/>
      <c r="O712" s="9"/>
      <c r="P712" s="9"/>
      <c r="Q712" s="9"/>
      <c r="R712" s="9"/>
      <c r="S712" s="9"/>
      <c r="T712" s="17"/>
      <c r="U712" s="9"/>
      <c r="V712" s="9"/>
      <c r="W712" s="17"/>
      <c r="X712" s="9"/>
      <c r="Y712" s="9"/>
      <c r="Z712" s="9"/>
      <c r="AA712" s="9"/>
      <c r="AB712" s="9"/>
      <c r="AC712" s="9"/>
      <c r="AD712" s="9"/>
      <c r="AE712" s="9"/>
      <c r="AF712" s="9"/>
      <c r="AG712" s="9"/>
      <c r="AH712" s="9"/>
    </row>
    <row r="713" spans="1:34" x14ac:dyDescent="0.25">
      <c r="A713" s="9"/>
      <c r="B713" s="9"/>
      <c r="C713" s="9"/>
      <c r="D713" s="9"/>
      <c r="E713" s="9"/>
      <c r="F713" s="9"/>
      <c r="G713" s="15"/>
      <c r="H713" s="17"/>
      <c r="I713" s="9"/>
      <c r="J713" s="9"/>
      <c r="K713" s="9"/>
      <c r="L713" s="9"/>
      <c r="M713" s="9"/>
      <c r="N713" s="9"/>
      <c r="O713" s="9"/>
      <c r="P713" s="9"/>
      <c r="Q713" s="9"/>
      <c r="R713" s="9"/>
      <c r="S713" s="9"/>
      <c r="T713" s="17"/>
      <c r="U713" s="9"/>
      <c r="V713" s="9"/>
      <c r="W713" s="17"/>
      <c r="X713" s="9"/>
      <c r="Y713" s="9"/>
      <c r="Z713" s="9"/>
      <c r="AA713" s="9"/>
      <c r="AB713" s="9"/>
      <c r="AC713" s="9"/>
      <c r="AD713" s="9"/>
      <c r="AE713" s="9"/>
      <c r="AF713" s="9"/>
      <c r="AG713" s="9"/>
      <c r="AH713" s="9"/>
    </row>
    <row r="714" spans="1:34" x14ac:dyDescent="0.25">
      <c r="A714" s="9"/>
      <c r="B714" s="9"/>
      <c r="C714" s="9"/>
      <c r="D714" s="9"/>
      <c r="E714" s="9"/>
      <c r="F714" s="9"/>
      <c r="G714" s="15"/>
      <c r="H714" s="17"/>
      <c r="I714" s="9"/>
      <c r="J714" s="9"/>
      <c r="K714" s="9"/>
      <c r="L714" s="9"/>
      <c r="M714" s="9"/>
      <c r="N714" s="9"/>
      <c r="O714" s="9"/>
      <c r="P714" s="9"/>
      <c r="Q714" s="9"/>
      <c r="R714" s="9"/>
      <c r="S714" s="9"/>
      <c r="T714" s="17"/>
      <c r="U714" s="9"/>
      <c r="V714" s="9"/>
      <c r="W714" s="17"/>
      <c r="X714" s="9"/>
      <c r="Y714" s="9"/>
      <c r="Z714" s="9"/>
      <c r="AA714" s="9"/>
      <c r="AB714" s="9"/>
      <c r="AC714" s="9"/>
      <c r="AD714" s="9"/>
      <c r="AE714" s="9"/>
      <c r="AF714" s="9"/>
      <c r="AG714" s="9"/>
      <c r="AH714" s="9"/>
    </row>
    <row r="715" spans="1:34" x14ac:dyDescent="0.25">
      <c r="A715" s="9"/>
      <c r="B715" s="9"/>
      <c r="C715" s="9"/>
      <c r="D715" s="9"/>
      <c r="E715" s="9"/>
      <c r="F715" s="9"/>
      <c r="G715" s="15"/>
      <c r="H715" s="17"/>
      <c r="I715" s="9"/>
      <c r="J715" s="9"/>
      <c r="K715" s="9"/>
      <c r="L715" s="9"/>
      <c r="M715" s="9"/>
      <c r="N715" s="9"/>
      <c r="O715" s="9"/>
      <c r="P715" s="9"/>
      <c r="Q715" s="9"/>
      <c r="R715" s="9"/>
      <c r="S715" s="9"/>
      <c r="T715" s="17"/>
      <c r="U715" s="9"/>
      <c r="V715" s="9"/>
      <c r="W715" s="17"/>
      <c r="X715" s="9"/>
      <c r="Y715" s="9"/>
      <c r="Z715" s="9"/>
      <c r="AA715" s="9"/>
      <c r="AB715" s="9"/>
      <c r="AC715" s="9"/>
      <c r="AD715" s="9"/>
      <c r="AE715" s="9"/>
      <c r="AF715" s="9"/>
      <c r="AG715" s="9"/>
      <c r="AH715" s="9"/>
    </row>
    <row r="716" spans="1:34" x14ac:dyDescent="0.25">
      <c r="A716" s="9"/>
      <c r="B716" s="9"/>
      <c r="C716" s="9"/>
      <c r="D716" s="9"/>
      <c r="E716" s="9"/>
      <c r="F716" s="9"/>
      <c r="G716" s="15"/>
      <c r="H716" s="17"/>
      <c r="I716" s="9"/>
      <c r="J716" s="9"/>
      <c r="K716" s="9"/>
      <c r="L716" s="9"/>
      <c r="M716" s="9"/>
      <c r="N716" s="9"/>
      <c r="O716" s="9"/>
      <c r="P716" s="9"/>
      <c r="Q716" s="9"/>
      <c r="R716" s="9"/>
      <c r="S716" s="9"/>
      <c r="T716" s="17"/>
      <c r="U716" s="9"/>
      <c r="V716" s="9"/>
      <c r="W716" s="17"/>
      <c r="X716" s="9"/>
      <c r="Y716" s="9"/>
      <c r="Z716" s="9"/>
      <c r="AA716" s="9"/>
      <c r="AB716" s="9"/>
      <c r="AC716" s="9"/>
      <c r="AD716" s="9"/>
      <c r="AE716" s="9"/>
      <c r="AF716" s="9"/>
      <c r="AG716" s="9"/>
      <c r="AH716" s="9"/>
    </row>
    <row r="717" spans="1:34" x14ac:dyDescent="0.25">
      <c r="A717" s="9"/>
      <c r="B717" s="9"/>
      <c r="C717" s="9"/>
      <c r="D717" s="9"/>
      <c r="E717" s="9"/>
      <c r="F717" s="9"/>
      <c r="G717" s="15"/>
      <c r="H717" s="17"/>
      <c r="I717" s="9"/>
      <c r="J717" s="9"/>
      <c r="K717" s="9"/>
      <c r="L717" s="9"/>
      <c r="M717" s="9"/>
      <c r="N717" s="9"/>
      <c r="O717" s="9"/>
      <c r="P717" s="9"/>
      <c r="Q717" s="9"/>
      <c r="R717" s="9"/>
      <c r="S717" s="9"/>
      <c r="T717" s="17"/>
      <c r="U717" s="9"/>
      <c r="V717" s="9"/>
      <c r="W717" s="17"/>
      <c r="X717" s="9"/>
      <c r="Y717" s="9"/>
      <c r="Z717" s="9"/>
      <c r="AA717" s="9"/>
      <c r="AB717" s="9"/>
      <c r="AC717" s="9"/>
      <c r="AD717" s="9"/>
      <c r="AE717" s="9"/>
      <c r="AF717" s="9"/>
      <c r="AG717" s="9"/>
      <c r="AH717" s="9"/>
    </row>
    <row r="718" spans="1:34" x14ac:dyDescent="0.25">
      <c r="A718" s="9"/>
      <c r="B718" s="9"/>
      <c r="C718" s="9"/>
      <c r="D718" s="9"/>
      <c r="E718" s="9"/>
      <c r="F718" s="9"/>
      <c r="G718" s="15"/>
      <c r="H718" s="17"/>
      <c r="I718" s="9"/>
      <c r="J718" s="9"/>
      <c r="K718" s="9"/>
      <c r="L718" s="9"/>
      <c r="M718" s="9"/>
      <c r="N718" s="9"/>
      <c r="O718" s="9"/>
      <c r="P718" s="9"/>
      <c r="Q718" s="9"/>
      <c r="R718" s="9"/>
      <c r="S718" s="9"/>
      <c r="T718" s="17"/>
      <c r="U718" s="9"/>
      <c r="V718" s="9"/>
      <c r="W718" s="17"/>
      <c r="X718" s="9"/>
      <c r="Y718" s="9"/>
      <c r="Z718" s="9"/>
      <c r="AA718" s="9"/>
      <c r="AB718" s="9"/>
      <c r="AC718" s="9"/>
      <c r="AD718" s="9"/>
      <c r="AE718" s="9"/>
      <c r="AF718" s="9"/>
      <c r="AG718" s="9"/>
      <c r="AH718" s="9"/>
    </row>
    <row r="719" spans="1:34" x14ac:dyDescent="0.25">
      <c r="A719" s="9"/>
      <c r="B719" s="9"/>
      <c r="C719" s="9"/>
      <c r="D719" s="9"/>
      <c r="E719" s="9"/>
      <c r="F719" s="9"/>
      <c r="G719" s="15"/>
      <c r="H719" s="17"/>
      <c r="I719" s="9"/>
      <c r="J719" s="9"/>
      <c r="K719" s="9"/>
      <c r="L719" s="9"/>
      <c r="M719" s="9"/>
      <c r="N719" s="9"/>
      <c r="O719" s="9"/>
      <c r="P719" s="9"/>
      <c r="Q719" s="9"/>
      <c r="R719" s="9"/>
      <c r="S719" s="9"/>
      <c r="T719" s="17"/>
      <c r="U719" s="9"/>
      <c r="V719" s="9"/>
      <c r="W719" s="17"/>
      <c r="X719" s="9"/>
      <c r="Y719" s="9"/>
      <c r="Z719" s="9"/>
      <c r="AA719" s="9"/>
      <c r="AB719" s="9"/>
      <c r="AC719" s="9"/>
      <c r="AD719" s="9"/>
      <c r="AE719" s="9"/>
      <c r="AF719" s="9"/>
      <c r="AG719" s="9"/>
      <c r="AH719" s="9"/>
    </row>
    <row r="720" spans="1:34" x14ac:dyDescent="0.25">
      <c r="A720" s="9"/>
      <c r="B720" s="9"/>
      <c r="C720" s="9"/>
      <c r="D720" s="9"/>
      <c r="E720" s="9"/>
      <c r="F720" s="9"/>
      <c r="G720" s="15"/>
      <c r="H720" s="17"/>
      <c r="I720" s="9"/>
      <c r="J720" s="9"/>
      <c r="K720" s="9"/>
      <c r="L720" s="9"/>
      <c r="M720" s="9"/>
      <c r="N720" s="9"/>
      <c r="O720" s="9"/>
      <c r="P720" s="9"/>
      <c r="Q720" s="9"/>
      <c r="R720" s="9"/>
      <c r="S720" s="9"/>
      <c r="T720" s="17"/>
      <c r="U720" s="9"/>
      <c r="V720" s="9"/>
      <c r="W720" s="17"/>
      <c r="X720" s="9"/>
      <c r="Y720" s="9"/>
      <c r="Z720" s="9"/>
      <c r="AA720" s="9"/>
      <c r="AB720" s="9"/>
      <c r="AC720" s="9"/>
      <c r="AD720" s="9"/>
      <c r="AE720" s="9"/>
      <c r="AF720" s="9"/>
      <c r="AG720" s="9"/>
      <c r="AH720" s="9"/>
    </row>
    <row r="721" spans="1:34" x14ac:dyDescent="0.25">
      <c r="A721" s="9"/>
      <c r="B721" s="9"/>
      <c r="C721" s="9"/>
      <c r="D721" s="9"/>
      <c r="E721" s="9"/>
      <c r="F721" s="9"/>
      <c r="G721" s="15"/>
      <c r="H721" s="17"/>
      <c r="I721" s="9"/>
      <c r="J721" s="9"/>
      <c r="K721" s="9"/>
      <c r="L721" s="9"/>
      <c r="M721" s="9"/>
      <c r="N721" s="9"/>
      <c r="O721" s="9"/>
      <c r="P721" s="9"/>
      <c r="Q721" s="9"/>
      <c r="R721" s="9"/>
      <c r="S721" s="9"/>
      <c r="T721" s="17"/>
      <c r="U721" s="9"/>
      <c r="V721" s="9"/>
      <c r="W721" s="17"/>
      <c r="X721" s="9"/>
      <c r="Y721" s="9"/>
      <c r="Z721" s="9"/>
      <c r="AA721" s="9"/>
      <c r="AB721" s="9"/>
      <c r="AC721" s="9"/>
      <c r="AD721" s="9"/>
      <c r="AE721" s="9"/>
      <c r="AF721" s="9"/>
      <c r="AG721" s="9"/>
      <c r="AH721" s="9"/>
    </row>
    <row r="722" spans="1:34" x14ac:dyDescent="0.25">
      <c r="A722" s="9"/>
      <c r="B722" s="9"/>
      <c r="C722" s="9"/>
      <c r="D722" s="9"/>
      <c r="E722" s="9"/>
      <c r="F722" s="9"/>
      <c r="G722" s="15"/>
      <c r="H722" s="17"/>
      <c r="I722" s="9"/>
      <c r="J722" s="9"/>
      <c r="K722" s="9"/>
      <c r="L722" s="9"/>
      <c r="M722" s="9"/>
      <c r="N722" s="9"/>
      <c r="O722" s="9"/>
      <c r="P722" s="9"/>
      <c r="Q722" s="9"/>
      <c r="R722" s="9"/>
      <c r="S722" s="9"/>
      <c r="T722" s="17"/>
      <c r="U722" s="9"/>
      <c r="V722" s="9"/>
      <c r="W722" s="17"/>
      <c r="X722" s="9"/>
      <c r="Y722" s="9"/>
      <c r="Z722" s="9"/>
      <c r="AA722" s="9"/>
      <c r="AB722" s="9"/>
      <c r="AC722" s="9"/>
      <c r="AD722" s="9"/>
      <c r="AE722" s="9"/>
      <c r="AF722" s="9"/>
      <c r="AG722" s="9"/>
      <c r="AH722" s="9"/>
    </row>
    <row r="723" spans="1:34" x14ac:dyDescent="0.25">
      <c r="A723" s="9"/>
      <c r="B723" s="9"/>
      <c r="C723" s="9"/>
      <c r="D723" s="9"/>
      <c r="E723" s="9"/>
      <c r="F723" s="9"/>
      <c r="G723" s="15"/>
      <c r="H723" s="17"/>
      <c r="I723" s="9"/>
      <c r="J723" s="9"/>
      <c r="K723" s="9"/>
      <c r="L723" s="9"/>
      <c r="M723" s="9"/>
      <c r="N723" s="9"/>
      <c r="O723" s="9"/>
      <c r="P723" s="9"/>
      <c r="Q723" s="9"/>
      <c r="R723" s="9"/>
      <c r="S723" s="9"/>
      <c r="T723" s="17"/>
      <c r="U723" s="9"/>
      <c r="V723" s="9"/>
      <c r="W723" s="17"/>
      <c r="X723" s="9"/>
      <c r="Y723" s="9"/>
      <c r="Z723" s="9"/>
      <c r="AA723" s="9"/>
      <c r="AB723" s="9"/>
      <c r="AC723" s="9"/>
      <c r="AD723" s="9"/>
      <c r="AE723" s="9"/>
      <c r="AF723" s="9"/>
      <c r="AG723" s="9"/>
      <c r="AH723" s="9"/>
    </row>
    <row r="724" spans="1:34" x14ac:dyDescent="0.25">
      <c r="A724" s="9"/>
      <c r="B724" s="9"/>
      <c r="C724" s="9"/>
      <c r="D724" s="9"/>
      <c r="E724" s="9"/>
      <c r="F724" s="9"/>
      <c r="G724" s="15"/>
      <c r="H724" s="17"/>
      <c r="I724" s="9"/>
      <c r="J724" s="9"/>
      <c r="K724" s="9"/>
      <c r="L724" s="9"/>
      <c r="M724" s="9"/>
      <c r="N724" s="9"/>
      <c r="O724" s="9"/>
      <c r="P724" s="9"/>
      <c r="Q724" s="9"/>
      <c r="R724" s="9"/>
      <c r="S724" s="9"/>
      <c r="T724" s="17"/>
      <c r="U724" s="9"/>
      <c r="V724" s="9"/>
      <c r="W724" s="17"/>
      <c r="X724" s="9"/>
      <c r="Y724" s="9"/>
      <c r="Z724" s="9"/>
      <c r="AA724" s="9"/>
      <c r="AB724" s="9"/>
      <c r="AC724" s="9"/>
      <c r="AD724" s="9"/>
      <c r="AE724" s="9"/>
      <c r="AF724" s="9"/>
      <c r="AG724" s="9"/>
      <c r="AH724" s="9"/>
    </row>
    <row r="725" spans="1:34" x14ac:dyDescent="0.25">
      <c r="A725" s="9"/>
      <c r="B725" s="9"/>
      <c r="C725" s="9"/>
      <c r="D725" s="9"/>
      <c r="E725" s="9"/>
      <c r="F725" s="9"/>
      <c r="G725" s="15"/>
      <c r="H725" s="17"/>
      <c r="I725" s="9"/>
      <c r="J725" s="9"/>
      <c r="K725" s="9"/>
      <c r="L725" s="9"/>
      <c r="M725" s="9"/>
      <c r="N725" s="9"/>
      <c r="O725" s="9"/>
      <c r="P725" s="9"/>
      <c r="Q725" s="9"/>
      <c r="R725" s="9"/>
      <c r="S725" s="9"/>
      <c r="T725" s="17"/>
      <c r="U725" s="9"/>
      <c r="V725" s="9"/>
      <c r="W725" s="17"/>
      <c r="X725" s="9"/>
      <c r="Y725" s="9"/>
      <c r="Z725" s="9"/>
      <c r="AA725" s="9"/>
      <c r="AB725" s="9"/>
      <c r="AC725" s="9"/>
      <c r="AD725" s="9"/>
      <c r="AE725" s="9"/>
      <c r="AF725" s="9"/>
      <c r="AG725" s="9"/>
      <c r="AH725" s="9"/>
    </row>
    <row r="726" spans="1:34" x14ac:dyDescent="0.25">
      <c r="A726" s="9"/>
      <c r="B726" s="9"/>
      <c r="C726" s="9"/>
      <c r="D726" s="9"/>
      <c r="E726" s="9"/>
      <c r="F726" s="9"/>
      <c r="G726" s="15"/>
      <c r="H726" s="17"/>
      <c r="I726" s="9"/>
      <c r="J726" s="9"/>
      <c r="K726" s="9"/>
      <c r="L726" s="9"/>
      <c r="M726" s="9"/>
      <c r="N726" s="9"/>
      <c r="O726" s="9"/>
      <c r="P726" s="9"/>
      <c r="Q726" s="9"/>
      <c r="R726" s="9"/>
      <c r="S726" s="9"/>
      <c r="T726" s="17"/>
      <c r="U726" s="9"/>
      <c r="V726" s="9"/>
      <c r="W726" s="17"/>
      <c r="X726" s="9"/>
      <c r="Y726" s="9"/>
      <c r="Z726" s="9"/>
      <c r="AA726" s="9"/>
      <c r="AB726" s="9"/>
      <c r="AC726" s="9"/>
      <c r="AD726" s="9"/>
      <c r="AE726" s="9"/>
      <c r="AF726" s="9"/>
      <c r="AG726" s="9"/>
      <c r="AH726" s="9"/>
    </row>
    <row r="727" spans="1:34" x14ac:dyDescent="0.25">
      <c r="A727" s="9"/>
      <c r="B727" s="9"/>
      <c r="C727" s="9"/>
      <c r="D727" s="9"/>
      <c r="E727" s="9"/>
      <c r="F727" s="9"/>
      <c r="G727" s="15"/>
      <c r="H727" s="17"/>
      <c r="I727" s="9"/>
      <c r="J727" s="9"/>
      <c r="K727" s="9"/>
      <c r="L727" s="9"/>
      <c r="M727" s="9"/>
      <c r="N727" s="9"/>
      <c r="O727" s="9"/>
      <c r="P727" s="9"/>
      <c r="Q727" s="9"/>
      <c r="R727" s="9"/>
      <c r="S727" s="9"/>
      <c r="T727" s="17"/>
      <c r="U727" s="9"/>
      <c r="V727" s="9"/>
      <c r="W727" s="17"/>
      <c r="X727" s="9"/>
      <c r="Y727" s="9"/>
      <c r="Z727" s="9"/>
      <c r="AA727" s="9"/>
      <c r="AB727" s="9"/>
      <c r="AC727" s="9"/>
      <c r="AD727" s="9"/>
      <c r="AE727" s="9"/>
      <c r="AF727" s="9"/>
      <c r="AG727" s="9"/>
      <c r="AH727" s="9"/>
    </row>
    <row r="728" spans="1:34" x14ac:dyDescent="0.25">
      <c r="A728" s="9"/>
      <c r="B728" s="9"/>
      <c r="C728" s="9"/>
      <c r="D728" s="9"/>
      <c r="E728" s="9"/>
      <c r="F728" s="9"/>
      <c r="G728" s="15"/>
      <c r="H728" s="17"/>
      <c r="I728" s="9"/>
      <c r="J728" s="9"/>
      <c r="K728" s="9"/>
      <c r="L728" s="9"/>
      <c r="M728" s="9"/>
      <c r="N728" s="9"/>
      <c r="O728" s="9"/>
      <c r="P728" s="9"/>
      <c r="Q728" s="9"/>
      <c r="R728" s="9"/>
      <c r="S728" s="9"/>
      <c r="T728" s="17"/>
      <c r="U728" s="9"/>
      <c r="V728" s="9"/>
      <c r="W728" s="17"/>
      <c r="X728" s="9"/>
      <c r="Y728" s="9"/>
      <c r="Z728" s="9"/>
      <c r="AA728" s="9"/>
      <c r="AB728" s="9"/>
      <c r="AC728" s="9"/>
      <c r="AD728" s="9"/>
      <c r="AE728" s="9"/>
      <c r="AF728" s="9"/>
      <c r="AG728" s="9"/>
      <c r="AH728" s="9"/>
    </row>
    <row r="729" spans="1:34" x14ac:dyDescent="0.25">
      <c r="A729" s="9"/>
      <c r="B729" s="9"/>
      <c r="C729" s="9"/>
      <c r="D729" s="9"/>
      <c r="E729" s="9"/>
      <c r="F729" s="9"/>
      <c r="G729" s="15"/>
      <c r="H729" s="17"/>
      <c r="I729" s="9"/>
      <c r="J729" s="9"/>
      <c r="K729" s="9"/>
      <c r="L729" s="9"/>
      <c r="M729" s="9"/>
      <c r="N729" s="9"/>
      <c r="O729" s="9"/>
      <c r="P729" s="9"/>
      <c r="Q729" s="9"/>
      <c r="R729" s="9"/>
      <c r="S729" s="9"/>
      <c r="T729" s="17"/>
      <c r="U729" s="9"/>
      <c r="V729" s="9"/>
      <c r="W729" s="17"/>
      <c r="X729" s="9"/>
      <c r="Y729" s="9"/>
      <c r="Z729" s="9"/>
      <c r="AA729" s="9"/>
      <c r="AB729" s="9"/>
      <c r="AC729" s="9"/>
      <c r="AD729" s="9"/>
      <c r="AE729" s="9"/>
      <c r="AF729" s="9"/>
      <c r="AG729" s="9"/>
      <c r="AH729" s="9"/>
    </row>
    <row r="730" spans="1:34" x14ac:dyDescent="0.25">
      <c r="A730" s="9"/>
      <c r="B730" s="9"/>
      <c r="C730" s="9"/>
      <c r="D730" s="9"/>
      <c r="E730" s="9"/>
      <c r="F730" s="9"/>
      <c r="G730" s="15"/>
      <c r="H730" s="17"/>
      <c r="I730" s="9"/>
      <c r="J730" s="9"/>
      <c r="K730" s="9"/>
      <c r="L730" s="9"/>
      <c r="M730" s="9"/>
      <c r="N730" s="9"/>
      <c r="O730" s="9"/>
      <c r="P730" s="9"/>
      <c r="Q730" s="9"/>
      <c r="R730" s="9"/>
      <c r="S730" s="9"/>
      <c r="T730" s="17"/>
      <c r="U730" s="9"/>
      <c r="V730" s="9"/>
      <c r="W730" s="17"/>
      <c r="X730" s="9"/>
      <c r="Y730" s="9"/>
      <c r="Z730" s="9"/>
      <c r="AA730" s="9"/>
      <c r="AB730" s="9"/>
      <c r="AC730" s="9"/>
      <c r="AD730" s="9"/>
      <c r="AE730" s="9"/>
      <c r="AF730" s="9"/>
      <c r="AG730" s="9"/>
      <c r="AH730" s="9"/>
    </row>
    <row r="731" spans="1:34" x14ac:dyDescent="0.25">
      <c r="A731" s="9"/>
      <c r="B731" s="9"/>
      <c r="C731" s="9"/>
      <c r="D731" s="9"/>
      <c r="E731" s="9"/>
      <c r="F731" s="9"/>
      <c r="G731" s="15"/>
      <c r="H731" s="17"/>
      <c r="I731" s="9"/>
      <c r="J731" s="9"/>
      <c r="K731" s="9"/>
      <c r="L731" s="9"/>
      <c r="M731" s="9"/>
      <c r="N731" s="9"/>
      <c r="O731" s="9"/>
      <c r="P731" s="9"/>
      <c r="Q731" s="9"/>
      <c r="R731" s="9"/>
      <c r="S731" s="9"/>
      <c r="T731" s="17"/>
      <c r="U731" s="9"/>
      <c r="V731" s="9"/>
      <c r="W731" s="17"/>
      <c r="X731" s="9"/>
      <c r="Y731" s="9"/>
      <c r="Z731" s="9"/>
      <c r="AA731" s="9"/>
      <c r="AB731" s="9"/>
      <c r="AC731" s="9"/>
      <c r="AD731" s="9"/>
      <c r="AE731" s="9"/>
      <c r="AF731" s="9"/>
      <c r="AG731" s="9"/>
      <c r="AH731" s="9"/>
    </row>
    <row r="732" spans="1:34" x14ac:dyDescent="0.25">
      <c r="A732" s="9"/>
      <c r="B732" s="9"/>
      <c r="C732" s="9"/>
      <c r="D732" s="9"/>
      <c r="E732" s="9"/>
      <c r="F732" s="9"/>
      <c r="G732" s="15"/>
      <c r="H732" s="17"/>
      <c r="I732" s="9"/>
      <c r="J732" s="9"/>
      <c r="K732" s="9"/>
      <c r="L732" s="9"/>
      <c r="M732" s="9"/>
      <c r="N732" s="9"/>
      <c r="O732" s="9"/>
      <c r="P732" s="9"/>
      <c r="Q732" s="9"/>
      <c r="R732" s="9"/>
      <c r="S732" s="9"/>
      <c r="T732" s="17"/>
      <c r="U732" s="9"/>
      <c r="V732" s="9"/>
      <c r="W732" s="17"/>
      <c r="X732" s="9"/>
      <c r="Y732" s="9"/>
      <c r="Z732" s="9"/>
      <c r="AA732" s="9"/>
      <c r="AB732" s="9"/>
      <c r="AC732" s="9"/>
      <c r="AD732" s="9"/>
      <c r="AE732" s="9"/>
      <c r="AF732" s="9"/>
      <c r="AG732" s="9"/>
      <c r="AH732" s="9"/>
    </row>
    <row r="733" spans="1:34" x14ac:dyDescent="0.25">
      <c r="A733" s="9"/>
      <c r="B733" s="9"/>
      <c r="C733" s="9"/>
      <c r="D733" s="9"/>
      <c r="E733" s="9"/>
      <c r="F733" s="9"/>
      <c r="G733" s="15"/>
      <c r="H733" s="17"/>
      <c r="I733" s="9"/>
      <c r="J733" s="9"/>
      <c r="K733" s="9"/>
      <c r="L733" s="9"/>
      <c r="M733" s="9"/>
      <c r="N733" s="9"/>
      <c r="O733" s="9"/>
      <c r="P733" s="9"/>
      <c r="Q733" s="9"/>
      <c r="R733" s="9"/>
      <c r="S733" s="9"/>
      <c r="T733" s="17"/>
      <c r="U733" s="9"/>
      <c r="V733" s="9"/>
      <c r="W733" s="17"/>
      <c r="X733" s="9"/>
      <c r="Y733" s="9"/>
      <c r="Z733" s="9"/>
      <c r="AA733" s="9"/>
      <c r="AB733" s="9"/>
      <c r="AC733" s="9"/>
      <c r="AD733" s="9"/>
      <c r="AE733" s="9"/>
      <c r="AF733" s="9"/>
      <c r="AG733" s="9"/>
      <c r="AH733" s="9"/>
    </row>
    <row r="734" spans="1:34" x14ac:dyDescent="0.25">
      <c r="A734" s="9"/>
      <c r="B734" s="9"/>
      <c r="C734" s="9"/>
      <c r="D734" s="9"/>
      <c r="E734" s="9"/>
      <c r="F734" s="9"/>
      <c r="G734" s="15"/>
      <c r="H734" s="17"/>
      <c r="I734" s="9"/>
      <c r="J734" s="9"/>
      <c r="K734" s="9"/>
      <c r="L734" s="9"/>
      <c r="M734" s="9"/>
      <c r="N734" s="9"/>
      <c r="O734" s="9"/>
      <c r="P734" s="9"/>
      <c r="Q734" s="9"/>
      <c r="R734" s="9"/>
      <c r="S734" s="9"/>
      <c r="T734" s="17"/>
      <c r="U734" s="9"/>
      <c r="V734" s="9"/>
      <c r="W734" s="17"/>
      <c r="X734" s="9"/>
      <c r="Y734" s="9"/>
      <c r="Z734" s="9"/>
      <c r="AA734" s="9"/>
      <c r="AB734" s="9"/>
      <c r="AC734" s="9"/>
      <c r="AD734" s="9"/>
      <c r="AE734" s="9"/>
      <c r="AF734" s="9"/>
      <c r="AG734" s="9"/>
      <c r="AH734" s="9"/>
    </row>
    <row r="735" spans="1:34" x14ac:dyDescent="0.25">
      <c r="A735" s="9"/>
      <c r="B735" s="9"/>
      <c r="C735" s="9"/>
      <c r="D735" s="9"/>
      <c r="E735" s="9"/>
      <c r="F735" s="9"/>
      <c r="G735" s="15"/>
      <c r="H735" s="17"/>
      <c r="I735" s="9"/>
      <c r="J735" s="9"/>
      <c r="K735" s="9"/>
      <c r="L735" s="9"/>
      <c r="M735" s="9"/>
      <c r="N735" s="9"/>
      <c r="O735" s="9"/>
      <c r="P735" s="9"/>
      <c r="Q735" s="9"/>
      <c r="R735" s="9"/>
      <c r="S735" s="9"/>
      <c r="T735" s="17"/>
      <c r="U735" s="9"/>
      <c r="V735" s="9"/>
      <c r="W735" s="17"/>
      <c r="X735" s="9"/>
      <c r="Y735" s="9"/>
      <c r="Z735" s="9"/>
      <c r="AA735" s="9"/>
      <c r="AB735" s="9"/>
      <c r="AC735" s="9"/>
      <c r="AD735" s="9"/>
      <c r="AE735" s="9"/>
      <c r="AF735" s="9"/>
      <c r="AG735" s="9"/>
      <c r="AH735" s="9"/>
    </row>
    <row r="736" spans="1:34" x14ac:dyDescent="0.25">
      <c r="A736" s="9"/>
      <c r="B736" s="9"/>
      <c r="C736" s="9"/>
      <c r="D736" s="9"/>
      <c r="E736" s="9"/>
      <c r="F736" s="9"/>
      <c r="G736" s="15"/>
      <c r="H736" s="17"/>
      <c r="I736" s="9"/>
      <c r="J736" s="9"/>
      <c r="K736" s="9"/>
      <c r="L736" s="9"/>
      <c r="M736" s="9"/>
      <c r="N736" s="9"/>
      <c r="O736" s="9"/>
      <c r="P736" s="9"/>
      <c r="Q736" s="9"/>
      <c r="R736" s="9"/>
      <c r="S736" s="9"/>
      <c r="T736" s="17"/>
      <c r="U736" s="9"/>
      <c r="V736" s="9"/>
      <c r="W736" s="17"/>
      <c r="X736" s="9"/>
      <c r="Y736" s="9"/>
      <c r="Z736" s="9"/>
      <c r="AA736" s="9"/>
      <c r="AB736" s="9"/>
      <c r="AC736" s="9"/>
      <c r="AD736" s="9"/>
      <c r="AE736" s="9"/>
      <c r="AF736" s="9"/>
      <c r="AG736" s="9"/>
      <c r="AH736" s="9"/>
    </row>
    <row r="737" spans="1:34" x14ac:dyDescent="0.25">
      <c r="A737" s="9"/>
      <c r="B737" s="9"/>
      <c r="C737" s="9"/>
      <c r="D737" s="9"/>
      <c r="E737" s="9"/>
      <c r="F737" s="9"/>
      <c r="G737" s="15"/>
      <c r="H737" s="17"/>
      <c r="I737" s="9"/>
      <c r="J737" s="9"/>
      <c r="K737" s="9"/>
      <c r="L737" s="9"/>
      <c r="M737" s="9"/>
      <c r="N737" s="9"/>
      <c r="O737" s="9"/>
      <c r="P737" s="9"/>
      <c r="Q737" s="9"/>
      <c r="R737" s="9"/>
      <c r="S737" s="9"/>
      <c r="T737" s="17"/>
      <c r="U737" s="9"/>
      <c r="V737" s="9"/>
      <c r="W737" s="17"/>
      <c r="X737" s="9"/>
      <c r="Y737" s="9"/>
      <c r="Z737" s="9"/>
      <c r="AA737" s="9"/>
      <c r="AB737" s="9"/>
      <c r="AC737" s="9"/>
      <c r="AD737" s="9"/>
      <c r="AE737" s="9"/>
      <c r="AF737" s="9"/>
      <c r="AG737" s="9"/>
      <c r="AH737" s="9"/>
    </row>
    <row r="738" spans="1:34" x14ac:dyDescent="0.25">
      <c r="A738" s="9"/>
      <c r="B738" s="9"/>
      <c r="C738" s="9"/>
      <c r="D738" s="9"/>
      <c r="E738" s="9"/>
      <c r="F738" s="9"/>
      <c r="G738" s="15"/>
      <c r="H738" s="17"/>
      <c r="I738" s="9"/>
      <c r="J738" s="9"/>
      <c r="K738" s="9"/>
      <c r="L738" s="9"/>
      <c r="M738" s="9"/>
      <c r="N738" s="9"/>
      <c r="O738" s="9"/>
      <c r="P738" s="9"/>
      <c r="Q738" s="9"/>
      <c r="R738" s="9"/>
      <c r="S738" s="9"/>
      <c r="T738" s="17"/>
      <c r="U738" s="9"/>
      <c r="V738" s="9"/>
      <c r="W738" s="17"/>
      <c r="X738" s="9"/>
      <c r="Y738" s="9"/>
      <c r="Z738" s="9"/>
      <c r="AA738" s="9"/>
      <c r="AB738" s="9"/>
      <c r="AC738" s="9"/>
      <c r="AD738" s="9"/>
      <c r="AE738" s="9"/>
      <c r="AF738" s="9"/>
      <c r="AG738" s="9"/>
      <c r="AH738" s="9"/>
    </row>
    <row r="739" spans="1:34" x14ac:dyDescent="0.25">
      <c r="A739" s="9"/>
      <c r="B739" s="9"/>
      <c r="C739" s="9"/>
      <c r="D739" s="9"/>
      <c r="E739" s="9"/>
      <c r="F739" s="9"/>
      <c r="G739" s="15"/>
      <c r="H739" s="17"/>
      <c r="I739" s="9"/>
      <c r="J739" s="9"/>
      <c r="K739" s="9"/>
      <c r="L739" s="9"/>
      <c r="M739" s="9"/>
      <c r="N739" s="9"/>
      <c r="O739" s="9"/>
      <c r="P739" s="9"/>
      <c r="Q739" s="9"/>
      <c r="R739" s="9"/>
      <c r="S739" s="9"/>
      <c r="T739" s="17"/>
      <c r="U739" s="9"/>
      <c r="V739" s="9"/>
      <c r="W739" s="17"/>
      <c r="X739" s="9"/>
      <c r="Y739" s="9"/>
      <c r="Z739" s="9"/>
      <c r="AA739" s="9"/>
      <c r="AB739" s="9"/>
      <c r="AC739" s="9"/>
      <c r="AD739" s="9"/>
      <c r="AE739" s="9"/>
      <c r="AF739" s="9"/>
      <c r="AG739" s="9"/>
      <c r="AH739" s="9"/>
    </row>
    <row r="740" spans="1:34" x14ac:dyDescent="0.25">
      <c r="A740" s="9"/>
      <c r="B740" s="9"/>
      <c r="C740" s="9"/>
      <c r="D740" s="9"/>
      <c r="E740" s="9"/>
      <c r="F740" s="9"/>
      <c r="G740" s="15"/>
      <c r="H740" s="17"/>
      <c r="I740" s="9"/>
      <c r="J740" s="9"/>
      <c r="K740" s="9"/>
      <c r="L740" s="9"/>
      <c r="M740" s="9"/>
      <c r="N740" s="9"/>
      <c r="O740" s="9"/>
      <c r="P740" s="9"/>
      <c r="Q740" s="9"/>
      <c r="R740" s="9"/>
      <c r="S740" s="9"/>
      <c r="T740" s="17"/>
      <c r="U740" s="9"/>
      <c r="V740" s="9"/>
      <c r="W740" s="17"/>
      <c r="X740" s="9"/>
      <c r="Y740" s="9"/>
      <c r="Z740" s="9"/>
      <c r="AA740" s="9"/>
      <c r="AB740" s="9"/>
      <c r="AC740" s="9"/>
      <c r="AD740" s="9"/>
      <c r="AE740" s="9"/>
      <c r="AF740" s="9"/>
      <c r="AG740" s="9"/>
      <c r="AH740" s="9"/>
    </row>
    <row r="741" spans="1:34" x14ac:dyDescent="0.25">
      <c r="A741" s="9"/>
      <c r="B741" s="9"/>
      <c r="C741" s="9"/>
      <c r="D741" s="9"/>
      <c r="E741" s="9"/>
      <c r="F741" s="9"/>
      <c r="G741" s="15"/>
      <c r="H741" s="17"/>
      <c r="I741" s="9"/>
      <c r="J741" s="9"/>
      <c r="K741" s="9"/>
      <c r="L741" s="9"/>
      <c r="M741" s="9"/>
      <c r="N741" s="9"/>
      <c r="O741" s="9"/>
      <c r="P741" s="9"/>
      <c r="Q741" s="9"/>
      <c r="R741" s="9"/>
      <c r="S741" s="9"/>
      <c r="T741" s="17"/>
      <c r="U741" s="9"/>
      <c r="V741" s="9"/>
      <c r="W741" s="17"/>
      <c r="X741" s="9"/>
      <c r="Y741" s="9"/>
      <c r="Z741" s="9"/>
      <c r="AA741" s="9"/>
      <c r="AB741" s="9"/>
      <c r="AC741" s="9"/>
      <c r="AD741" s="9"/>
      <c r="AE741" s="9"/>
      <c r="AF741" s="9"/>
      <c r="AG741" s="9"/>
      <c r="AH741" s="9"/>
    </row>
    <row r="742" spans="1:34" x14ac:dyDescent="0.25">
      <c r="A742" s="9"/>
      <c r="B742" s="9"/>
      <c r="C742" s="9"/>
      <c r="D742" s="9"/>
      <c r="E742" s="9"/>
      <c r="F742" s="9"/>
      <c r="G742" s="15"/>
      <c r="H742" s="17"/>
      <c r="I742" s="9"/>
      <c r="J742" s="9"/>
      <c r="K742" s="9"/>
      <c r="L742" s="9"/>
      <c r="M742" s="9"/>
      <c r="N742" s="9"/>
      <c r="O742" s="9"/>
      <c r="P742" s="9"/>
      <c r="Q742" s="9"/>
      <c r="R742" s="9"/>
      <c r="S742" s="9"/>
      <c r="T742" s="17"/>
      <c r="U742" s="9"/>
      <c r="V742" s="9"/>
      <c r="W742" s="17"/>
      <c r="X742" s="9"/>
      <c r="Y742" s="9"/>
      <c r="Z742" s="9"/>
      <c r="AA742" s="9"/>
      <c r="AB742" s="9"/>
      <c r="AC742" s="9"/>
      <c r="AD742" s="9"/>
      <c r="AE742" s="9"/>
      <c r="AF742" s="9"/>
      <c r="AG742" s="9"/>
      <c r="AH742" s="9"/>
    </row>
    <row r="743" spans="1:34" x14ac:dyDescent="0.25">
      <c r="A743" s="9"/>
      <c r="B743" s="9"/>
      <c r="C743" s="9"/>
      <c r="D743" s="9"/>
      <c r="E743" s="9"/>
      <c r="F743" s="9"/>
      <c r="G743" s="15"/>
      <c r="H743" s="17"/>
      <c r="I743" s="9"/>
      <c r="J743" s="9"/>
      <c r="K743" s="9"/>
      <c r="L743" s="9"/>
      <c r="M743" s="9"/>
      <c r="N743" s="9"/>
      <c r="O743" s="9"/>
      <c r="P743" s="9"/>
      <c r="Q743" s="9"/>
      <c r="R743" s="9"/>
      <c r="S743" s="9"/>
      <c r="T743" s="17"/>
      <c r="U743" s="9"/>
      <c r="V743" s="9"/>
      <c r="W743" s="17"/>
      <c r="X743" s="9"/>
      <c r="Y743" s="9"/>
      <c r="Z743" s="9"/>
      <c r="AA743" s="9"/>
      <c r="AB743" s="9"/>
      <c r="AC743" s="9"/>
      <c r="AD743" s="9"/>
      <c r="AE743" s="9"/>
      <c r="AF743" s="9"/>
      <c r="AG743" s="9"/>
      <c r="AH743" s="9"/>
    </row>
    <row r="744" spans="1:34" x14ac:dyDescent="0.25">
      <c r="A744" s="9"/>
      <c r="B744" s="9"/>
      <c r="C744" s="9"/>
      <c r="D744" s="9"/>
      <c r="E744" s="9"/>
      <c r="F744" s="9"/>
      <c r="G744" s="15"/>
      <c r="H744" s="17"/>
      <c r="I744" s="9"/>
      <c r="J744" s="9"/>
      <c r="K744" s="9"/>
      <c r="L744" s="9"/>
      <c r="M744" s="9"/>
      <c r="N744" s="9"/>
      <c r="O744" s="9"/>
      <c r="P744" s="9"/>
      <c r="Q744" s="9"/>
      <c r="R744" s="9"/>
      <c r="S744" s="9"/>
      <c r="T744" s="17"/>
      <c r="U744" s="9"/>
      <c r="V744" s="9"/>
      <c r="W744" s="17"/>
      <c r="X744" s="9"/>
      <c r="Y744" s="9"/>
      <c r="Z744" s="9"/>
      <c r="AA744" s="9"/>
      <c r="AB744" s="9"/>
      <c r="AC744" s="9"/>
      <c r="AD744" s="9"/>
      <c r="AE744" s="9"/>
      <c r="AF744" s="9"/>
      <c r="AG744" s="9"/>
      <c r="AH744" s="9"/>
    </row>
    <row r="745" spans="1:34" x14ac:dyDescent="0.25">
      <c r="A745" s="9"/>
      <c r="B745" s="9"/>
      <c r="C745" s="9"/>
      <c r="D745" s="9"/>
      <c r="E745" s="9"/>
      <c r="F745" s="9"/>
      <c r="G745" s="15"/>
      <c r="H745" s="17"/>
      <c r="I745" s="9"/>
      <c r="J745" s="9"/>
      <c r="K745" s="9"/>
      <c r="L745" s="9"/>
      <c r="M745" s="9"/>
      <c r="N745" s="9"/>
      <c r="O745" s="9"/>
      <c r="P745" s="9"/>
      <c r="Q745" s="9"/>
      <c r="R745" s="9"/>
      <c r="S745" s="9"/>
      <c r="T745" s="17"/>
      <c r="U745" s="9"/>
      <c r="V745" s="9"/>
      <c r="W745" s="17"/>
      <c r="X745" s="9"/>
      <c r="Y745" s="9"/>
      <c r="Z745" s="9"/>
      <c r="AA745" s="9"/>
      <c r="AB745" s="9"/>
      <c r="AC745" s="9"/>
      <c r="AD745" s="9"/>
      <c r="AE745" s="9"/>
      <c r="AF745" s="9"/>
      <c r="AG745" s="9"/>
      <c r="AH745" s="9"/>
    </row>
    <row r="746" spans="1:34" x14ac:dyDescent="0.25">
      <c r="A746" s="9"/>
      <c r="B746" s="9"/>
      <c r="C746" s="9"/>
      <c r="D746" s="9"/>
      <c r="E746" s="9"/>
      <c r="F746" s="9"/>
      <c r="G746" s="15"/>
      <c r="H746" s="17"/>
      <c r="I746" s="9"/>
      <c r="J746" s="9"/>
      <c r="K746" s="9"/>
      <c r="L746" s="9"/>
      <c r="M746" s="9"/>
      <c r="N746" s="9"/>
      <c r="O746" s="9"/>
      <c r="P746" s="9"/>
      <c r="Q746" s="9"/>
      <c r="R746" s="9"/>
      <c r="S746" s="9"/>
      <c r="T746" s="17"/>
      <c r="U746" s="9"/>
      <c r="V746" s="9"/>
      <c r="W746" s="17"/>
      <c r="X746" s="9"/>
      <c r="Y746" s="9"/>
      <c r="Z746" s="9"/>
      <c r="AA746" s="9"/>
      <c r="AB746" s="9"/>
      <c r="AC746" s="9"/>
      <c r="AD746" s="9"/>
      <c r="AE746" s="9"/>
      <c r="AF746" s="9"/>
      <c r="AG746" s="9"/>
      <c r="AH746" s="9"/>
    </row>
    <row r="747" spans="1:34" x14ac:dyDescent="0.25">
      <c r="A747" s="9"/>
      <c r="B747" s="9"/>
      <c r="C747" s="9"/>
      <c r="D747" s="9"/>
      <c r="E747" s="9"/>
      <c r="F747" s="9"/>
      <c r="G747" s="15"/>
      <c r="H747" s="17"/>
      <c r="I747" s="9"/>
      <c r="J747" s="9"/>
      <c r="K747" s="9"/>
      <c r="L747" s="9"/>
      <c r="M747" s="9"/>
      <c r="N747" s="9"/>
      <c r="O747" s="9"/>
      <c r="P747" s="9"/>
      <c r="Q747" s="9"/>
      <c r="R747" s="9"/>
      <c r="S747" s="9"/>
      <c r="T747" s="17"/>
      <c r="U747" s="9"/>
      <c r="V747" s="9"/>
      <c r="W747" s="17"/>
      <c r="X747" s="9"/>
      <c r="Y747" s="9"/>
      <c r="Z747" s="9"/>
      <c r="AA747" s="9"/>
      <c r="AB747" s="9"/>
      <c r="AC747" s="9"/>
      <c r="AD747" s="9"/>
      <c r="AE747" s="9"/>
      <c r="AF747" s="9"/>
      <c r="AG747" s="9"/>
      <c r="AH747" s="9"/>
    </row>
    <row r="748" spans="1:34" x14ac:dyDescent="0.25">
      <c r="A748" s="9"/>
      <c r="B748" s="9"/>
      <c r="C748" s="9"/>
      <c r="D748" s="9"/>
      <c r="E748" s="9"/>
      <c r="F748" s="9"/>
      <c r="G748" s="15"/>
      <c r="H748" s="17"/>
      <c r="I748" s="9"/>
      <c r="J748" s="9"/>
      <c r="K748" s="9"/>
      <c r="L748" s="9"/>
      <c r="M748" s="9"/>
      <c r="N748" s="9"/>
      <c r="O748" s="9"/>
      <c r="P748" s="9"/>
      <c r="Q748" s="9"/>
      <c r="R748" s="9"/>
      <c r="S748" s="9"/>
      <c r="T748" s="17"/>
      <c r="U748" s="9"/>
      <c r="V748" s="9"/>
      <c r="W748" s="17"/>
      <c r="X748" s="9"/>
      <c r="Y748" s="9"/>
      <c r="Z748" s="9"/>
      <c r="AA748" s="9"/>
      <c r="AB748" s="9"/>
      <c r="AC748" s="9"/>
      <c r="AD748" s="9"/>
      <c r="AE748" s="9"/>
      <c r="AF748" s="9"/>
      <c r="AG748" s="9"/>
      <c r="AH748" s="9"/>
    </row>
    <row r="749" spans="1:34" x14ac:dyDescent="0.25">
      <c r="A749" s="9"/>
      <c r="B749" s="9"/>
      <c r="C749" s="9"/>
      <c r="D749" s="9"/>
      <c r="E749" s="9"/>
      <c r="F749" s="9"/>
      <c r="G749" s="15"/>
      <c r="H749" s="17"/>
      <c r="I749" s="9"/>
      <c r="J749" s="9"/>
      <c r="K749" s="9"/>
      <c r="L749" s="9"/>
      <c r="M749" s="9"/>
      <c r="N749" s="9"/>
      <c r="O749" s="9"/>
      <c r="P749" s="9"/>
      <c r="Q749" s="9"/>
      <c r="R749" s="9"/>
      <c r="S749" s="9"/>
      <c r="T749" s="17"/>
      <c r="U749" s="9"/>
      <c r="V749" s="9"/>
      <c r="W749" s="17"/>
      <c r="X749" s="9"/>
      <c r="Y749" s="9"/>
      <c r="Z749" s="9"/>
      <c r="AA749" s="9"/>
      <c r="AB749" s="9"/>
      <c r="AC749" s="9"/>
      <c r="AD749" s="9"/>
      <c r="AE749" s="9"/>
      <c r="AF749" s="9"/>
      <c r="AG749" s="9"/>
      <c r="AH749" s="9"/>
    </row>
    <row r="750" spans="1:34" x14ac:dyDescent="0.25">
      <c r="A750" s="9"/>
      <c r="B750" s="9"/>
      <c r="C750" s="9"/>
      <c r="D750" s="9"/>
      <c r="E750" s="9"/>
      <c r="F750" s="9"/>
      <c r="G750" s="15"/>
      <c r="H750" s="17"/>
      <c r="I750" s="9"/>
      <c r="J750" s="9"/>
      <c r="K750" s="9"/>
      <c r="L750" s="9"/>
      <c r="M750" s="9"/>
      <c r="N750" s="9"/>
      <c r="O750" s="9"/>
      <c r="P750" s="9"/>
      <c r="Q750" s="9"/>
      <c r="R750" s="9"/>
      <c r="S750" s="9"/>
      <c r="T750" s="17"/>
      <c r="U750" s="9"/>
      <c r="V750" s="9"/>
      <c r="W750" s="17"/>
      <c r="X750" s="9"/>
      <c r="Y750" s="9"/>
      <c r="Z750" s="9"/>
      <c r="AA750" s="9"/>
      <c r="AB750" s="9"/>
      <c r="AC750" s="9"/>
      <c r="AD750" s="9"/>
      <c r="AE750" s="9"/>
      <c r="AF750" s="9"/>
      <c r="AG750" s="9"/>
      <c r="AH750" s="9"/>
    </row>
    <row r="751" spans="1:34" x14ac:dyDescent="0.25">
      <c r="A751" s="9"/>
      <c r="B751" s="9"/>
      <c r="C751" s="9"/>
      <c r="D751" s="9"/>
      <c r="E751" s="9"/>
      <c r="F751" s="9"/>
      <c r="G751" s="15"/>
      <c r="H751" s="17"/>
      <c r="I751" s="9"/>
      <c r="J751" s="9"/>
      <c r="K751" s="9"/>
      <c r="L751" s="9"/>
      <c r="M751" s="9"/>
      <c r="N751" s="9"/>
      <c r="O751" s="9"/>
      <c r="P751" s="9"/>
      <c r="Q751" s="9"/>
      <c r="R751" s="9"/>
      <c r="S751" s="9"/>
      <c r="T751" s="17"/>
      <c r="U751" s="9"/>
      <c r="V751" s="9"/>
      <c r="W751" s="17"/>
      <c r="X751" s="9"/>
      <c r="Y751" s="9"/>
      <c r="Z751" s="9"/>
      <c r="AA751" s="9"/>
      <c r="AB751" s="9"/>
      <c r="AC751" s="9"/>
      <c r="AD751" s="9"/>
      <c r="AE751" s="9"/>
      <c r="AF751" s="9"/>
      <c r="AG751" s="9"/>
      <c r="AH751" s="9"/>
    </row>
    <row r="752" spans="1:34" x14ac:dyDescent="0.25">
      <c r="A752" s="9"/>
      <c r="B752" s="9"/>
      <c r="C752" s="9"/>
      <c r="D752" s="9"/>
      <c r="E752" s="9"/>
      <c r="F752" s="9"/>
      <c r="G752" s="15"/>
      <c r="H752" s="17"/>
      <c r="I752" s="9"/>
      <c r="J752" s="9"/>
      <c r="K752" s="9"/>
      <c r="L752" s="9"/>
      <c r="M752" s="9"/>
      <c r="N752" s="9"/>
      <c r="O752" s="9"/>
      <c r="P752" s="9"/>
      <c r="Q752" s="9"/>
      <c r="R752" s="9"/>
      <c r="S752" s="9"/>
      <c r="T752" s="17"/>
      <c r="U752" s="9"/>
      <c r="V752" s="9"/>
      <c r="W752" s="17"/>
      <c r="X752" s="9"/>
      <c r="Y752" s="9"/>
      <c r="Z752" s="9"/>
      <c r="AA752" s="9"/>
      <c r="AB752" s="9"/>
      <c r="AC752" s="9"/>
      <c r="AD752" s="9"/>
      <c r="AE752" s="9"/>
      <c r="AF752" s="9"/>
      <c r="AG752" s="9"/>
      <c r="AH752" s="9"/>
    </row>
    <row r="753" spans="1:34" x14ac:dyDescent="0.25">
      <c r="A753" s="9"/>
      <c r="B753" s="9"/>
      <c r="C753" s="9"/>
      <c r="D753" s="9"/>
      <c r="E753" s="9"/>
      <c r="F753" s="9"/>
      <c r="G753" s="15"/>
      <c r="H753" s="17"/>
      <c r="I753" s="9"/>
      <c r="J753" s="9"/>
      <c r="K753" s="9"/>
      <c r="L753" s="9"/>
      <c r="M753" s="9"/>
      <c r="N753" s="9"/>
      <c r="O753" s="9"/>
      <c r="P753" s="9"/>
      <c r="Q753" s="9"/>
      <c r="R753" s="9"/>
      <c r="S753" s="9"/>
      <c r="T753" s="17"/>
      <c r="U753" s="9"/>
      <c r="V753" s="9"/>
      <c r="W753" s="17"/>
      <c r="X753" s="9"/>
      <c r="Y753" s="9"/>
      <c r="Z753" s="9"/>
      <c r="AA753" s="9"/>
      <c r="AB753" s="9"/>
      <c r="AC753" s="9"/>
      <c r="AD753" s="9"/>
      <c r="AE753" s="9"/>
      <c r="AF753" s="9"/>
      <c r="AG753" s="9"/>
      <c r="AH753" s="9"/>
    </row>
    <row r="754" spans="1:34" x14ac:dyDescent="0.25">
      <c r="A754" s="9"/>
      <c r="B754" s="9"/>
      <c r="C754" s="9"/>
      <c r="D754" s="9"/>
      <c r="E754" s="9"/>
      <c r="F754" s="9"/>
      <c r="G754" s="15"/>
      <c r="H754" s="17"/>
      <c r="I754" s="9"/>
      <c r="J754" s="9"/>
      <c r="K754" s="9"/>
      <c r="L754" s="9"/>
      <c r="M754" s="9"/>
      <c r="N754" s="9"/>
      <c r="O754" s="9"/>
      <c r="P754" s="9"/>
      <c r="Q754" s="9"/>
      <c r="R754" s="9"/>
      <c r="S754" s="9"/>
      <c r="T754" s="17"/>
      <c r="U754" s="9"/>
      <c r="V754" s="9"/>
      <c r="W754" s="17"/>
      <c r="X754" s="9"/>
      <c r="Y754" s="9"/>
      <c r="Z754" s="9"/>
      <c r="AA754" s="9"/>
      <c r="AB754" s="9"/>
      <c r="AC754" s="9"/>
      <c r="AD754" s="9"/>
      <c r="AE754" s="9"/>
      <c r="AF754" s="9"/>
      <c r="AG754" s="9"/>
      <c r="AH754" s="9"/>
    </row>
    <row r="755" spans="1:34" x14ac:dyDescent="0.25">
      <c r="A755" s="9"/>
      <c r="B755" s="9"/>
      <c r="C755" s="9"/>
      <c r="D755" s="9"/>
      <c r="E755" s="9"/>
      <c r="F755" s="9"/>
      <c r="G755" s="15"/>
      <c r="H755" s="17"/>
      <c r="I755" s="9"/>
      <c r="J755" s="9"/>
      <c r="K755" s="9"/>
      <c r="L755" s="9"/>
      <c r="M755" s="9"/>
      <c r="N755" s="9"/>
      <c r="O755" s="9"/>
      <c r="P755" s="9"/>
      <c r="Q755" s="9"/>
      <c r="R755" s="9"/>
      <c r="S755" s="9"/>
      <c r="T755" s="17"/>
      <c r="U755" s="9"/>
      <c r="V755" s="9"/>
      <c r="W755" s="17"/>
      <c r="X755" s="9"/>
      <c r="Y755" s="9"/>
      <c r="Z755" s="9"/>
      <c r="AA755" s="9"/>
      <c r="AB755" s="9"/>
      <c r="AC755" s="9"/>
      <c r="AD755" s="9"/>
      <c r="AE755" s="9"/>
      <c r="AF755" s="9"/>
      <c r="AG755" s="9"/>
      <c r="AH755" s="9"/>
    </row>
    <row r="756" spans="1:34" x14ac:dyDescent="0.25">
      <c r="A756" s="9"/>
      <c r="B756" s="9"/>
      <c r="C756" s="9"/>
      <c r="D756" s="9"/>
      <c r="E756" s="9"/>
      <c r="F756" s="9"/>
      <c r="G756" s="15"/>
      <c r="H756" s="17"/>
      <c r="I756" s="9"/>
      <c r="J756" s="9"/>
      <c r="K756" s="9"/>
      <c r="L756" s="9"/>
      <c r="M756" s="9"/>
      <c r="N756" s="9"/>
      <c r="O756" s="9"/>
      <c r="P756" s="9"/>
      <c r="Q756" s="9"/>
      <c r="R756" s="9"/>
      <c r="S756" s="9"/>
      <c r="T756" s="17"/>
      <c r="U756" s="9"/>
      <c r="V756" s="9"/>
      <c r="W756" s="17"/>
      <c r="X756" s="9"/>
      <c r="Y756" s="9"/>
      <c r="Z756" s="9"/>
      <c r="AA756" s="9"/>
      <c r="AB756" s="9"/>
      <c r="AC756" s="9"/>
      <c r="AD756" s="9"/>
      <c r="AE756" s="9"/>
      <c r="AF756" s="9"/>
      <c r="AG756" s="9"/>
      <c r="AH756" s="9"/>
    </row>
    <row r="757" spans="1:34" x14ac:dyDescent="0.25">
      <c r="A757" s="9"/>
      <c r="B757" s="9"/>
      <c r="C757" s="9"/>
      <c r="D757" s="9"/>
      <c r="E757" s="9"/>
      <c r="F757" s="9"/>
      <c r="G757" s="15"/>
      <c r="H757" s="17"/>
      <c r="I757" s="9"/>
      <c r="J757" s="9"/>
      <c r="K757" s="9"/>
      <c r="L757" s="9"/>
      <c r="M757" s="9"/>
      <c r="N757" s="9"/>
      <c r="O757" s="9"/>
      <c r="P757" s="9"/>
      <c r="Q757" s="9"/>
      <c r="R757" s="9"/>
      <c r="S757" s="9"/>
      <c r="T757" s="17"/>
      <c r="U757" s="9"/>
      <c r="V757" s="9"/>
      <c r="W757" s="17"/>
      <c r="X757" s="9"/>
      <c r="Y757" s="9"/>
      <c r="Z757" s="9"/>
      <c r="AA757" s="9"/>
      <c r="AB757" s="9"/>
      <c r="AC757" s="9"/>
      <c r="AD757" s="9"/>
      <c r="AE757" s="9"/>
      <c r="AF757" s="9"/>
      <c r="AG757" s="9"/>
      <c r="AH757" s="9"/>
    </row>
    <row r="758" spans="1:34" x14ac:dyDescent="0.25">
      <c r="A758" s="9"/>
      <c r="B758" s="9"/>
      <c r="C758" s="9"/>
      <c r="D758" s="9"/>
      <c r="E758" s="9"/>
      <c r="F758" s="9"/>
      <c r="G758" s="15"/>
      <c r="H758" s="17"/>
      <c r="I758" s="9"/>
      <c r="J758" s="9"/>
      <c r="K758" s="9"/>
      <c r="L758" s="9"/>
      <c r="M758" s="9"/>
      <c r="N758" s="9"/>
      <c r="O758" s="9"/>
      <c r="P758" s="9"/>
      <c r="Q758" s="9"/>
      <c r="R758" s="9"/>
      <c r="S758" s="9"/>
      <c r="T758" s="17"/>
      <c r="U758" s="9"/>
      <c r="V758" s="9"/>
      <c r="W758" s="17"/>
      <c r="X758" s="9"/>
      <c r="Y758" s="9"/>
      <c r="Z758" s="9"/>
      <c r="AA758" s="9"/>
      <c r="AB758" s="9"/>
      <c r="AC758" s="9"/>
      <c r="AD758" s="9"/>
      <c r="AE758" s="9"/>
      <c r="AF758" s="9"/>
      <c r="AG758" s="9"/>
      <c r="AH758" s="9"/>
    </row>
    <row r="759" spans="1:34" x14ac:dyDescent="0.25">
      <c r="A759" s="9"/>
      <c r="B759" s="9"/>
      <c r="C759" s="9"/>
      <c r="D759" s="9"/>
      <c r="E759" s="9"/>
      <c r="F759" s="9"/>
      <c r="G759" s="15"/>
      <c r="H759" s="17"/>
      <c r="I759" s="9"/>
      <c r="J759" s="9"/>
      <c r="K759" s="9"/>
      <c r="L759" s="9"/>
      <c r="M759" s="9"/>
      <c r="N759" s="9"/>
      <c r="O759" s="9"/>
      <c r="P759" s="9"/>
      <c r="Q759" s="9"/>
      <c r="R759" s="9"/>
      <c r="S759" s="9"/>
      <c r="T759" s="17"/>
      <c r="U759" s="9"/>
      <c r="V759" s="9"/>
      <c r="W759" s="17"/>
      <c r="X759" s="9"/>
      <c r="Y759" s="9"/>
      <c r="Z759" s="9"/>
      <c r="AA759" s="9"/>
      <c r="AB759" s="9"/>
      <c r="AC759" s="9"/>
      <c r="AD759" s="9"/>
      <c r="AE759" s="9"/>
      <c r="AF759" s="9"/>
      <c r="AG759" s="9"/>
      <c r="AH759" s="9"/>
    </row>
    <row r="760" spans="1:34" x14ac:dyDescent="0.25">
      <c r="A760" s="9"/>
      <c r="B760" s="9"/>
      <c r="C760" s="9"/>
      <c r="D760" s="9"/>
      <c r="E760" s="9"/>
      <c r="F760" s="9"/>
      <c r="G760" s="15"/>
      <c r="H760" s="17"/>
      <c r="I760" s="9"/>
      <c r="J760" s="9"/>
      <c r="K760" s="9"/>
      <c r="L760" s="9"/>
      <c r="M760" s="9"/>
      <c r="N760" s="9"/>
      <c r="O760" s="9"/>
      <c r="P760" s="9"/>
      <c r="Q760" s="9"/>
      <c r="R760" s="9"/>
      <c r="S760" s="9"/>
      <c r="T760" s="17"/>
      <c r="U760" s="9"/>
      <c r="V760" s="9"/>
      <c r="W760" s="17"/>
      <c r="X760" s="9"/>
      <c r="Y760" s="9"/>
      <c r="Z760" s="9"/>
      <c r="AA760" s="9"/>
      <c r="AB760" s="9"/>
      <c r="AC760" s="9"/>
      <c r="AD760" s="9"/>
      <c r="AE760" s="9"/>
      <c r="AF760" s="9"/>
      <c r="AG760" s="9"/>
      <c r="AH760" s="9"/>
    </row>
    <row r="761" spans="1:34" x14ac:dyDescent="0.25">
      <c r="A761" s="9"/>
      <c r="B761" s="9"/>
      <c r="C761" s="9"/>
      <c r="D761" s="9"/>
      <c r="E761" s="9"/>
      <c r="F761" s="9"/>
      <c r="G761" s="15"/>
      <c r="H761" s="17"/>
      <c r="I761" s="9"/>
      <c r="J761" s="9"/>
      <c r="K761" s="9"/>
      <c r="L761" s="9"/>
      <c r="M761" s="9"/>
      <c r="N761" s="9"/>
      <c r="O761" s="9"/>
      <c r="P761" s="9"/>
      <c r="Q761" s="9"/>
      <c r="R761" s="9"/>
      <c r="S761" s="9"/>
      <c r="T761" s="17"/>
      <c r="U761" s="9"/>
      <c r="V761" s="9"/>
      <c r="W761" s="17"/>
      <c r="X761" s="9"/>
      <c r="Y761" s="9"/>
      <c r="Z761" s="9"/>
      <c r="AA761" s="9"/>
      <c r="AB761" s="9"/>
      <c r="AC761" s="9"/>
      <c r="AD761" s="9"/>
      <c r="AE761" s="9"/>
      <c r="AF761" s="9"/>
      <c r="AG761" s="9"/>
      <c r="AH761" s="9"/>
    </row>
    <row r="762" spans="1:34" x14ac:dyDescent="0.25">
      <c r="A762" s="9"/>
      <c r="B762" s="9"/>
      <c r="C762" s="9"/>
      <c r="D762" s="9"/>
      <c r="E762" s="9"/>
      <c r="F762" s="9"/>
      <c r="G762" s="15"/>
      <c r="H762" s="17"/>
      <c r="I762" s="9"/>
      <c r="J762" s="9"/>
      <c r="K762" s="9"/>
      <c r="L762" s="9"/>
      <c r="M762" s="9"/>
      <c r="N762" s="9"/>
      <c r="O762" s="9"/>
      <c r="P762" s="9"/>
      <c r="Q762" s="9"/>
      <c r="R762" s="9"/>
      <c r="S762" s="9"/>
      <c r="T762" s="17"/>
      <c r="U762" s="9"/>
      <c r="V762" s="9"/>
      <c r="W762" s="17"/>
      <c r="X762" s="9"/>
      <c r="Y762" s="9"/>
      <c r="Z762" s="9"/>
      <c r="AA762" s="9"/>
      <c r="AB762" s="9"/>
      <c r="AC762" s="9"/>
      <c r="AD762" s="9"/>
      <c r="AE762" s="9"/>
      <c r="AF762" s="9"/>
      <c r="AG762" s="9"/>
      <c r="AH762" s="9"/>
    </row>
    <row r="763" spans="1:34" x14ac:dyDescent="0.25">
      <c r="A763" s="9"/>
      <c r="B763" s="9"/>
      <c r="C763" s="9"/>
      <c r="D763" s="9"/>
      <c r="E763" s="9"/>
      <c r="F763" s="9"/>
      <c r="G763" s="15"/>
      <c r="H763" s="17"/>
      <c r="I763" s="9"/>
      <c r="J763" s="9"/>
      <c r="K763" s="9"/>
      <c r="L763" s="9"/>
      <c r="M763" s="9"/>
      <c r="N763" s="9"/>
      <c r="O763" s="9"/>
      <c r="P763" s="9"/>
      <c r="Q763" s="9"/>
      <c r="R763" s="9"/>
      <c r="S763" s="9"/>
      <c r="T763" s="17"/>
      <c r="U763" s="9"/>
      <c r="V763" s="9"/>
      <c r="W763" s="17"/>
      <c r="X763" s="9"/>
      <c r="Y763" s="9"/>
      <c r="Z763" s="9"/>
      <c r="AA763" s="9"/>
      <c r="AB763" s="9"/>
      <c r="AC763" s="9"/>
      <c r="AD763" s="9"/>
      <c r="AE763" s="9"/>
      <c r="AF763" s="9"/>
      <c r="AG763" s="9"/>
      <c r="AH763" s="9"/>
    </row>
    <row r="764" spans="1:34" x14ac:dyDescent="0.25">
      <c r="A764" s="9"/>
      <c r="B764" s="9"/>
      <c r="C764" s="9"/>
      <c r="D764" s="9"/>
      <c r="E764" s="9"/>
      <c r="F764" s="9"/>
      <c r="G764" s="15"/>
      <c r="H764" s="17"/>
      <c r="I764" s="9"/>
      <c r="J764" s="9"/>
      <c r="K764" s="9"/>
      <c r="L764" s="9"/>
      <c r="M764" s="9"/>
      <c r="N764" s="9"/>
      <c r="O764" s="9"/>
      <c r="P764" s="9"/>
      <c r="Q764" s="9"/>
      <c r="R764" s="9"/>
      <c r="S764" s="9"/>
      <c r="T764" s="17"/>
      <c r="U764" s="9"/>
      <c r="V764" s="9"/>
      <c r="W764" s="17"/>
      <c r="X764" s="9"/>
      <c r="Y764" s="9"/>
      <c r="Z764" s="9"/>
      <c r="AA764" s="9"/>
      <c r="AB764" s="9"/>
      <c r="AC764" s="9"/>
      <c r="AD764" s="9"/>
      <c r="AE764" s="9"/>
      <c r="AF764" s="9"/>
      <c r="AG764" s="9"/>
      <c r="AH764" s="9"/>
    </row>
    <row r="765" spans="1:34" x14ac:dyDescent="0.25">
      <c r="A765" s="9"/>
      <c r="B765" s="9"/>
      <c r="C765" s="9"/>
      <c r="D765" s="9"/>
      <c r="E765" s="9"/>
      <c r="F765" s="9"/>
      <c r="G765" s="15"/>
      <c r="H765" s="17"/>
      <c r="I765" s="9"/>
      <c r="J765" s="9"/>
      <c r="K765" s="9"/>
      <c r="L765" s="9"/>
      <c r="M765" s="9"/>
      <c r="N765" s="9"/>
      <c r="O765" s="9"/>
      <c r="P765" s="9"/>
      <c r="Q765" s="9"/>
      <c r="R765" s="9"/>
      <c r="S765" s="9"/>
      <c r="T765" s="17"/>
      <c r="U765" s="9"/>
      <c r="V765" s="9"/>
      <c r="W765" s="17"/>
      <c r="X765" s="9"/>
      <c r="Y765" s="9"/>
      <c r="Z765" s="9"/>
      <c r="AA765" s="9"/>
      <c r="AB765" s="9"/>
      <c r="AC765" s="9"/>
      <c r="AD765" s="9"/>
      <c r="AE765" s="9"/>
      <c r="AF765" s="9"/>
      <c r="AG765" s="9"/>
      <c r="AH765" s="9"/>
    </row>
    <row r="766" spans="1:34" x14ac:dyDescent="0.25">
      <c r="A766" s="9"/>
      <c r="B766" s="9"/>
      <c r="C766" s="9"/>
      <c r="D766" s="9"/>
      <c r="E766" s="9"/>
      <c r="F766" s="9"/>
      <c r="G766" s="15"/>
      <c r="H766" s="17"/>
      <c r="I766" s="9"/>
      <c r="J766" s="9"/>
      <c r="K766" s="9"/>
      <c r="L766" s="9"/>
      <c r="M766" s="9"/>
      <c r="N766" s="9"/>
      <c r="O766" s="9"/>
      <c r="P766" s="9"/>
      <c r="Q766" s="9"/>
      <c r="R766" s="9"/>
      <c r="S766" s="9"/>
      <c r="T766" s="17"/>
      <c r="U766" s="9"/>
      <c r="V766" s="9"/>
      <c r="W766" s="17"/>
      <c r="X766" s="9"/>
      <c r="Y766" s="9"/>
      <c r="Z766" s="9"/>
      <c r="AA766" s="9"/>
      <c r="AB766" s="9"/>
      <c r="AC766" s="9"/>
      <c r="AD766" s="9"/>
      <c r="AE766" s="9"/>
      <c r="AF766" s="9"/>
      <c r="AG766" s="9"/>
      <c r="AH766" s="9"/>
    </row>
    <row r="767" spans="1:34" x14ac:dyDescent="0.25">
      <c r="A767" s="9"/>
      <c r="B767" s="9"/>
      <c r="C767" s="9"/>
      <c r="D767" s="9"/>
      <c r="E767" s="9"/>
      <c r="F767" s="9"/>
      <c r="G767" s="15"/>
      <c r="H767" s="17"/>
      <c r="I767" s="9"/>
      <c r="J767" s="9"/>
      <c r="K767" s="9"/>
      <c r="L767" s="9"/>
      <c r="M767" s="9"/>
      <c r="N767" s="9"/>
      <c r="O767" s="9"/>
      <c r="P767" s="9"/>
      <c r="Q767" s="9"/>
      <c r="R767" s="9"/>
      <c r="S767" s="9"/>
      <c r="T767" s="17"/>
      <c r="U767" s="9"/>
      <c r="V767" s="9"/>
      <c r="W767" s="17"/>
      <c r="X767" s="9"/>
      <c r="Y767" s="9"/>
      <c r="Z767" s="9"/>
      <c r="AA767" s="9"/>
      <c r="AB767" s="9"/>
      <c r="AC767" s="9"/>
      <c r="AD767" s="9"/>
      <c r="AE767" s="9"/>
      <c r="AF767" s="9"/>
      <c r="AG767" s="9"/>
      <c r="AH767" s="9"/>
    </row>
    <row r="768" spans="1:34" x14ac:dyDescent="0.25">
      <c r="A768" s="9"/>
      <c r="B768" s="9"/>
      <c r="C768" s="9"/>
      <c r="D768" s="9"/>
      <c r="E768" s="9"/>
      <c r="F768" s="9"/>
      <c r="G768" s="15"/>
      <c r="H768" s="17"/>
      <c r="I768" s="9"/>
      <c r="J768" s="9"/>
      <c r="K768" s="9"/>
      <c r="L768" s="9"/>
      <c r="M768" s="9"/>
      <c r="N768" s="9"/>
      <c r="O768" s="9"/>
      <c r="P768" s="9"/>
      <c r="Q768" s="9"/>
      <c r="R768" s="9"/>
      <c r="S768" s="9"/>
      <c r="T768" s="17"/>
      <c r="U768" s="9"/>
      <c r="V768" s="9"/>
      <c r="W768" s="17"/>
      <c r="X768" s="9"/>
      <c r="Y768" s="9"/>
      <c r="Z768" s="9"/>
      <c r="AA768" s="9"/>
      <c r="AB768" s="9"/>
      <c r="AC768" s="9"/>
      <c r="AD768" s="9"/>
      <c r="AE768" s="9"/>
      <c r="AF768" s="9"/>
      <c r="AG768" s="9"/>
      <c r="AH768" s="9"/>
    </row>
    <row r="769" spans="1:34" x14ac:dyDescent="0.25">
      <c r="A769" s="9"/>
      <c r="B769" s="9"/>
      <c r="C769" s="9"/>
      <c r="D769" s="9"/>
      <c r="E769" s="9"/>
      <c r="F769" s="9"/>
      <c r="G769" s="15"/>
      <c r="H769" s="17"/>
      <c r="I769" s="9"/>
      <c r="J769" s="9"/>
      <c r="K769" s="9"/>
      <c r="L769" s="9"/>
      <c r="M769" s="9"/>
      <c r="N769" s="9"/>
      <c r="O769" s="9"/>
      <c r="P769" s="9"/>
      <c r="Q769" s="9"/>
      <c r="R769" s="9"/>
      <c r="S769" s="9"/>
      <c r="T769" s="17"/>
      <c r="U769" s="9"/>
      <c r="V769" s="9"/>
      <c r="W769" s="17"/>
      <c r="X769" s="9"/>
      <c r="Y769" s="9"/>
      <c r="Z769" s="9"/>
      <c r="AA769" s="9"/>
      <c r="AB769" s="9"/>
      <c r="AC769" s="9"/>
      <c r="AD769" s="9"/>
      <c r="AE769" s="9"/>
      <c r="AF769" s="9"/>
      <c r="AG769" s="9"/>
      <c r="AH769" s="9"/>
    </row>
    <row r="770" spans="1:34" x14ac:dyDescent="0.25">
      <c r="A770" s="9"/>
      <c r="B770" s="9"/>
      <c r="C770" s="9"/>
      <c r="D770" s="9"/>
      <c r="E770" s="9"/>
      <c r="F770" s="9"/>
      <c r="G770" s="15"/>
      <c r="H770" s="17"/>
      <c r="I770" s="9"/>
      <c r="J770" s="9"/>
      <c r="K770" s="9"/>
      <c r="L770" s="9"/>
      <c r="M770" s="9"/>
      <c r="N770" s="9"/>
      <c r="O770" s="9"/>
      <c r="P770" s="9"/>
      <c r="Q770" s="9"/>
      <c r="R770" s="9"/>
      <c r="S770" s="9"/>
      <c r="T770" s="17"/>
      <c r="U770" s="9"/>
      <c r="V770" s="9"/>
      <c r="W770" s="17"/>
      <c r="X770" s="9"/>
      <c r="Y770" s="9"/>
      <c r="Z770" s="9"/>
      <c r="AA770" s="9"/>
      <c r="AB770" s="9"/>
      <c r="AC770" s="9"/>
      <c r="AD770" s="9"/>
      <c r="AE770" s="9"/>
      <c r="AF770" s="9"/>
      <c r="AG770" s="9"/>
      <c r="AH770" s="9"/>
    </row>
    <row r="771" spans="1:34" x14ac:dyDescent="0.25">
      <c r="A771" s="9"/>
      <c r="B771" s="9"/>
      <c r="C771" s="9"/>
      <c r="D771" s="9"/>
      <c r="E771" s="9"/>
      <c r="F771" s="9"/>
      <c r="G771" s="15"/>
      <c r="H771" s="17"/>
      <c r="I771" s="9"/>
      <c r="J771" s="9"/>
      <c r="K771" s="9"/>
      <c r="L771" s="9"/>
      <c r="M771" s="9"/>
      <c r="N771" s="9"/>
      <c r="O771" s="9"/>
      <c r="P771" s="9"/>
      <c r="Q771" s="9"/>
      <c r="R771" s="9"/>
      <c r="S771" s="9"/>
      <c r="T771" s="17"/>
      <c r="U771" s="9"/>
      <c r="V771" s="9"/>
      <c r="W771" s="17"/>
      <c r="X771" s="9"/>
      <c r="Y771" s="9"/>
      <c r="Z771" s="9"/>
      <c r="AA771" s="9"/>
      <c r="AB771" s="9"/>
      <c r="AC771" s="9"/>
      <c r="AD771" s="9"/>
      <c r="AE771" s="9"/>
      <c r="AF771" s="9"/>
      <c r="AG771" s="9"/>
      <c r="AH771" s="9"/>
    </row>
    <row r="772" spans="1:34" x14ac:dyDescent="0.25">
      <c r="A772" s="9"/>
      <c r="B772" s="9"/>
      <c r="C772" s="9"/>
      <c r="D772" s="9"/>
      <c r="E772" s="9"/>
      <c r="F772" s="9"/>
      <c r="G772" s="15"/>
      <c r="H772" s="17"/>
      <c r="I772" s="9"/>
      <c r="J772" s="9"/>
      <c r="K772" s="9"/>
      <c r="L772" s="9"/>
      <c r="M772" s="9"/>
      <c r="N772" s="9"/>
      <c r="O772" s="9"/>
      <c r="P772" s="9"/>
      <c r="Q772" s="9"/>
      <c r="R772" s="9"/>
      <c r="S772" s="9"/>
      <c r="T772" s="17"/>
      <c r="U772" s="9"/>
      <c r="V772" s="9"/>
      <c r="W772" s="17"/>
      <c r="X772" s="9"/>
      <c r="Y772" s="9"/>
      <c r="Z772" s="9"/>
      <c r="AA772" s="9"/>
      <c r="AB772" s="9"/>
      <c r="AC772" s="9"/>
      <c r="AD772" s="9"/>
      <c r="AE772" s="9"/>
      <c r="AF772" s="9"/>
      <c r="AG772" s="9"/>
      <c r="AH772" s="9"/>
    </row>
    <row r="773" spans="1:34" x14ac:dyDescent="0.25">
      <c r="A773" s="9"/>
      <c r="B773" s="9"/>
      <c r="C773" s="9"/>
      <c r="D773" s="9"/>
      <c r="E773" s="9"/>
      <c r="F773" s="9"/>
      <c r="G773" s="15"/>
      <c r="H773" s="17"/>
      <c r="I773" s="9"/>
      <c r="J773" s="9"/>
      <c r="K773" s="9"/>
      <c r="L773" s="9"/>
      <c r="M773" s="9"/>
      <c r="N773" s="9"/>
      <c r="O773" s="9"/>
      <c r="P773" s="9"/>
      <c r="Q773" s="9"/>
      <c r="R773" s="9"/>
      <c r="S773" s="9"/>
      <c r="T773" s="17"/>
      <c r="U773" s="9"/>
      <c r="V773" s="9"/>
      <c r="W773" s="17"/>
      <c r="X773" s="9"/>
      <c r="Y773" s="9"/>
      <c r="Z773" s="9"/>
      <c r="AA773" s="9"/>
      <c r="AB773" s="9"/>
      <c r="AC773" s="9"/>
      <c r="AD773" s="9"/>
      <c r="AE773" s="9"/>
      <c r="AF773" s="9"/>
      <c r="AG773" s="9"/>
      <c r="AH773" s="9"/>
    </row>
    <row r="774" spans="1:34" x14ac:dyDescent="0.25">
      <c r="A774" s="9"/>
      <c r="B774" s="9"/>
      <c r="C774" s="9"/>
      <c r="D774" s="9"/>
      <c r="E774" s="9"/>
      <c r="F774" s="9"/>
      <c r="G774" s="15"/>
      <c r="H774" s="17"/>
      <c r="I774" s="9"/>
      <c r="J774" s="9"/>
      <c r="K774" s="9"/>
      <c r="L774" s="9"/>
      <c r="M774" s="9"/>
      <c r="N774" s="9"/>
      <c r="O774" s="9"/>
      <c r="P774" s="9"/>
      <c r="Q774" s="9"/>
      <c r="R774" s="9"/>
      <c r="S774" s="9"/>
      <c r="T774" s="17"/>
      <c r="U774" s="9"/>
      <c r="V774" s="9"/>
      <c r="W774" s="17"/>
      <c r="X774" s="9"/>
      <c r="Y774" s="9"/>
      <c r="Z774" s="9"/>
      <c r="AA774" s="9"/>
      <c r="AB774" s="9"/>
      <c r="AC774" s="9"/>
      <c r="AD774" s="9"/>
      <c r="AE774" s="9"/>
      <c r="AF774" s="9"/>
      <c r="AG774" s="9"/>
      <c r="AH774" s="9"/>
    </row>
    <row r="775" spans="1:34" x14ac:dyDescent="0.25">
      <c r="A775" s="9"/>
      <c r="B775" s="9"/>
      <c r="C775" s="9"/>
      <c r="D775" s="9"/>
      <c r="E775" s="9"/>
      <c r="F775" s="9"/>
      <c r="G775" s="15"/>
      <c r="H775" s="17"/>
      <c r="I775" s="9"/>
      <c r="J775" s="9"/>
      <c r="K775" s="9"/>
      <c r="L775" s="9"/>
      <c r="M775" s="9"/>
      <c r="N775" s="9"/>
      <c r="O775" s="9"/>
      <c r="P775" s="9"/>
      <c r="Q775" s="9"/>
      <c r="R775" s="9"/>
      <c r="S775" s="9"/>
      <c r="T775" s="17"/>
      <c r="U775" s="9"/>
      <c r="V775" s="9"/>
      <c r="W775" s="17"/>
      <c r="X775" s="9"/>
      <c r="Y775" s="9"/>
      <c r="Z775" s="9"/>
      <c r="AA775" s="9"/>
      <c r="AB775" s="9"/>
      <c r="AC775" s="9"/>
      <c r="AD775" s="9"/>
      <c r="AE775" s="9"/>
      <c r="AF775" s="9"/>
      <c r="AG775" s="9"/>
      <c r="AH775" s="9"/>
    </row>
    <row r="776" spans="1:34" x14ac:dyDescent="0.25">
      <c r="A776" s="9"/>
      <c r="B776" s="9"/>
      <c r="C776" s="9"/>
      <c r="D776" s="9"/>
      <c r="E776" s="9"/>
      <c r="F776" s="9"/>
      <c r="G776" s="15"/>
      <c r="H776" s="17"/>
      <c r="I776" s="9"/>
      <c r="J776" s="9"/>
      <c r="K776" s="9"/>
      <c r="L776" s="9"/>
      <c r="M776" s="9"/>
      <c r="N776" s="9"/>
      <c r="O776" s="9"/>
      <c r="P776" s="9"/>
      <c r="Q776" s="9"/>
      <c r="R776" s="9"/>
      <c r="S776" s="9"/>
      <c r="T776" s="17"/>
      <c r="U776" s="9"/>
      <c r="V776" s="9"/>
      <c r="W776" s="17"/>
      <c r="X776" s="9"/>
      <c r="Y776" s="9"/>
      <c r="Z776" s="9"/>
      <c r="AA776" s="9"/>
      <c r="AB776" s="9"/>
      <c r="AC776" s="9"/>
      <c r="AD776" s="9"/>
      <c r="AE776" s="9"/>
      <c r="AF776" s="9"/>
      <c r="AG776" s="9"/>
      <c r="AH776" s="9"/>
    </row>
    <row r="777" spans="1:34" x14ac:dyDescent="0.25">
      <c r="A777" s="9"/>
      <c r="B777" s="9"/>
      <c r="C777" s="9"/>
      <c r="D777" s="9"/>
      <c r="E777" s="9"/>
      <c r="F777" s="9"/>
      <c r="G777" s="15"/>
      <c r="H777" s="17"/>
      <c r="I777" s="9"/>
      <c r="J777" s="9"/>
      <c r="K777" s="9"/>
      <c r="L777" s="9"/>
      <c r="M777" s="9"/>
      <c r="N777" s="9"/>
      <c r="O777" s="9"/>
      <c r="P777" s="9"/>
      <c r="Q777" s="9"/>
      <c r="R777" s="9"/>
      <c r="S777" s="9"/>
      <c r="T777" s="17"/>
      <c r="U777" s="9"/>
      <c r="V777" s="9"/>
      <c r="W777" s="17"/>
      <c r="X777" s="9"/>
      <c r="Y777" s="9"/>
      <c r="Z777" s="9"/>
      <c r="AA777" s="9"/>
      <c r="AB777" s="9"/>
      <c r="AC777" s="9"/>
      <c r="AD777" s="9"/>
      <c r="AE777" s="9"/>
      <c r="AF777" s="9"/>
      <c r="AG777" s="9"/>
      <c r="AH777" s="9"/>
    </row>
    <row r="778" spans="1:34" x14ac:dyDescent="0.25">
      <c r="A778" s="9"/>
      <c r="B778" s="9"/>
      <c r="C778" s="9"/>
      <c r="D778" s="9"/>
      <c r="E778" s="9"/>
      <c r="F778" s="9"/>
      <c r="G778" s="15"/>
      <c r="H778" s="17"/>
      <c r="I778" s="9"/>
      <c r="J778" s="9"/>
      <c r="K778" s="9"/>
      <c r="L778" s="9"/>
      <c r="M778" s="9"/>
      <c r="N778" s="9"/>
      <c r="O778" s="9"/>
      <c r="P778" s="9"/>
      <c r="Q778" s="9"/>
      <c r="R778" s="9"/>
      <c r="S778" s="9"/>
      <c r="T778" s="17"/>
      <c r="U778" s="9"/>
      <c r="V778" s="9"/>
      <c r="W778" s="17"/>
      <c r="X778" s="9"/>
      <c r="Y778" s="9"/>
      <c r="Z778" s="9"/>
      <c r="AA778" s="9"/>
      <c r="AB778" s="9"/>
      <c r="AC778" s="9"/>
      <c r="AD778" s="9"/>
      <c r="AE778" s="9"/>
      <c r="AF778" s="9"/>
      <c r="AG778" s="9"/>
      <c r="AH778" s="9"/>
    </row>
    <row r="779" spans="1:34" x14ac:dyDescent="0.25">
      <c r="A779" s="9"/>
      <c r="B779" s="9"/>
      <c r="C779" s="9"/>
      <c r="D779" s="9"/>
      <c r="E779" s="9"/>
      <c r="F779" s="9"/>
      <c r="G779" s="15"/>
      <c r="H779" s="17"/>
      <c r="I779" s="9"/>
      <c r="J779" s="9"/>
      <c r="K779" s="9"/>
      <c r="L779" s="9"/>
      <c r="M779" s="9"/>
      <c r="N779" s="9"/>
      <c r="O779" s="9"/>
      <c r="P779" s="9"/>
      <c r="Q779" s="9"/>
      <c r="R779" s="9"/>
      <c r="S779" s="9"/>
      <c r="T779" s="17"/>
      <c r="U779" s="9"/>
      <c r="V779" s="9"/>
      <c r="W779" s="17"/>
      <c r="X779" s="9"/>
      <c r="Y779" s="9"/>
      <c r="Z779" s="9"/>
      <c r="AA779" s="9"/>
      <c r="AB779" s="9"/>
      <c r="AC779" s="9"/>
      <c r="AD779" s="9"/>
      <c r="AE779" s="9"/>
      <c r="AF779" s="9"/>
      <c r="AG779" s="9"/>
      <c r="AH779" s="9"/>
    </row>
    <row r="780" spans="1:34" x14ac:dyDescent="0.25">
      <c r="A780" s="9"/>
      <c r="B780" s="9"/>
      <c r="C780" s="9"/>
      <c r="D780" s="9"/>
      <c r="E780" s="9"/>
      <c r="F780" s="9"/>
      <c r="G780" s="15"/>
      <c r="H780" s="17"/>
      <c r="I780" s="9"/>
      <c r="J780" s="9"/>
      <c r="K780" s="9"/>
      <c r="L780" s="9"/>
      <c r="M780" s="9"/>
      <c r="N780" s="9"/>
      <c r="O780" s="9"/>
      <c r="P780" s="9"/>
      <c r="Q780" s="9"/>
      <c r="R780" s="9"/>
      <c r="S780" s="9"/>
      <c r="T780" s="17"/>
      <c r="U780" s="9"/>
      <c r="V780" s="9"/>
      <c r="W780" s="17"/>
      <c r="X780" s="9"/>
      <c r="Y780" s="9"/>
      <c r="Z780" s="9"/>
      <c r="AA780" s="9"/>
      <c r="AB780" s="9"/>
      <c r="AC780" s="9"/>
      <c r="AD780" s="9"/>
      <c r="AE780" s="9"/>
      <c r="AF780" s="9"/>
      <c r="AG780" s="9"/>
      <c r="AH780" s="9"/>
    </row>
    <row r="781" spans="1:34" x14ac:dyDescent="0.25">
      <c r="A781" s="9"/>
      <c r="B781" s="9"/>
      <c r="C781" s="9"/>
      <c r="D781" s="9"/>
      <c r="E781" s="9"/>
      <c r="F781" s="9"/>
      <c r="G781" s="15"/>
      <c r="H781" s="17"/>
      <c r="I781" s="9"/>
      <c r="J781" s="9"/>
      <c r="K781" s="9"/>
      <c r="L781" s="9"/>
      <c r="M781" s="9"/>
      <c r="N781" s="9"/>
      <c r="O781" s="9"/>
      <c r="P781" s="9"/>
      <c r="Q781" s="9"/>
      <c r="R781" s="9"/>
      <c r="S781" s="9"/>
      <c r="T781" s="17"/>
      <c r="U781" s="9"/>
      <c r="V781" s="9"/>
      <c r="W781" s="17"/>
      <c r="X781" s="9"/>
      <c r="Y781" s="9"/>
      <c r="Z781" s="9"/>
      <c r="AA781" s="9"/>
      <c r="AB781" s="9"/>
      <c r="AC781" s="9"/>
      <c r="AD781" s="9"/>
      <c r="AE781" s="9"/>
      <c r="AF781" s="9"/>
      <c r="AG781" s="9"/>
      <c r="AH781" s="9"/>
    </row>
    <row r="782" spans="1:34" x14ac:dyDescent="0.25">
      <c r="A782" s="9"/>
      <c r="B782" s="9"/>
      <c r="C782" s="9"/>
      <c r="D782" s="9"/>
      <c r="E782" s="9"/>
      <c r="F782" s="9"/>
      <c r="G782" s="15"/>
      <c r="H782" s="17"/>
      <c r="I782" s="9"/>
      <c r="J782" s="9"/>
      <c r="K782" s="9"/>
      <c r="L782" s="9"/>
      <c r="M782" s="9"/>
      <c r="N782" s="9"/>
      <c r="O782" s="9"/>
      <c r="P782" s="9"/>
      <c r="Q782" s="9"/>
      <c r="R782" s="9"/>
      <c r="S782" s="9"/>
      <c r="T782" s="17"/>
      <c r="U782" s="9"/>
      <c r="V782" s="9"/>
      <c r="W782" s="17"/>
      <c r="X782" s="9"/>
      <c r="Y782" s="9"/>
      <c r="Z782" s="9"/>
      <c r="AA782" s="9"/>
      <c r="AB782" s="9"/>
      <c r="AC782" s="9"/>
      <c r="AD782" s="9"/>
      <c r="AE782" s="9"/>
      <c r="AF782" s="9"/>
      <c r="AG782" s="9"/>
      <c r="AH782" s="9"/>
    </row>
    <row r="783" spans="1:34" x14ac:dyDescent="0.25">
      <c r="A783" s="9"/>
      <c r="B783" s="9"/>
      <c r="C783" s="9"/>
      <c r="D783" s="9"/>
      <c r="E783" s="9"/>
      <c r="F783" s="9"/>
      <c r="G783" s="15"/>
      <c r="H783" s="17"/>
      <c r="I783" s="9"/>
      <c r="J783" s="9"/>
      <c r="K783" s="9"/>
      <c r="L783" s="9"/>
      <c r="M783" s="9"/>
      <c r="N783" s="9"/>
      <c r="O783" s="9"/>
      <c r="P783" s="9"/>
      <c r="Q783" s="9"/>
      <c r="R783" s="9"/>
      <c r="S783" s="9"/>
      <c r="T783" s="17"/>
      <c r="U783" s="9"/>
      <c r="V783" s="9"/>
      <c r="W783" s="17"/>
      <c r="X783" s="9"/>
      <c r="Y783" s="9"/>
      <c r="Z783" s="9"/>
      <c r="AA783" s="9"/>
      <c r="AB783" s="9"/>
      <c r="AC783" s="9"/>
      <c r="AD783" s="9"/>
      <c r="AE783" s="9"/>
      <c r="AF783" s="9"/>
      <c r="AG783" s="9"/>
      <c r="AH783" s="9"/>
    </row>
    <row r="784" spans="1:34" x14ac:dyDescent="0.25">
      <c r="A784" s="9"/>
      <c r="B784" s="9"/>
      <c r="C784" s="9"/>
      <c r="D784" s="9"/>
      <c r="E784" s="9"/>
      <c r="F784" s="9"/>
      <c r="G784" s="15"/>
      <c r="H784" s="17"/>
      <c r="I784" s="9"/>
      <c r="J784" s="9"/>
      <c r="K784" s="9"/>
      <c r="L784" s="9"/>
      <c r="M784" s="9"/>
      <c r="N784" s="9"/>
      <c r="O784" s="9"/>
      <c r="P784" s="9"/>
      <c r="Q784" s="9"/>
      <c r="R784" s="9"/>
      <c r="S784" s="9"/>
      <c r="T784" s="17"/>
      <c r="U784" s="9"/>
      <c r="V784" s="9"/>
      <c r="W784" s="17"/>
      <c r="X784" s="9"/>
      <c r="Y784" s="9"/>
      <c r="Z784" s="9"/>
      <c r="AA784" s="9"/>
      <c r="AB784" s="9"/>
      <c r="AC784" s="9"/>
      <c r="AD784" s="9"/>
      <c r="AE784" s="9"/>
      <c r="AF784" s="9"/>
      <c r="AG784" s="9"/>
      <c r="AH784" s="9"/>
    </row>
    <row r="785" spans="1:34" x14ac:dyDescent="0.25">
      <c r="A785" s="9"/>
      <c r="B785" s="9"/>
      <c r="C785" s="9"/>
      <c r="D785" s="9"/>
      <c r="E785" s="9"/>
      <c r="F785" s="9"/>
      <c r="G785" s="15"/>
      <c r="H785" s="17"/>
      <c r="I785" s="9"/>
      <c r="J785" s="9"/>
      <c r="K785" s="9"/>
      <c r="L785" s="9"/>
      <c r="M785" s="9"/>
      <c r="N785" s="9"/>
      <c r="O785" s="9"/>
      <c r="P785" s="9"/>
      <c r="Q785" s="9"/>
      <c r="R785" s="9"/>
      <c r="S785" s="9"/>
      <c r="T785" s="17"/>
      <c r="U785" s="9"/>
      <c r="V785" s="9"/>
      <c r="W785" s="17"/>
      <c r="X785" s="9"/>
      <c r="Y785" s="9"/>
      <c r="Z785" s="9"/>
      <c r="AA785" s="9"/>
      <c r="AB785" s="9"/>
      <c r="AC785" s="9"/>
      <c r="AD785" s="9"/>
      <c r="AE785" s="9"/>
      <c r="AF785" s="9"/>
      <c r="AG785" s="9"/>
      <c r="AH785" s="9"/>
    </row>
    <row r="786" spans="1:34" x14ac:dyDescent="0.25">
      <c r="A786" s="9"/>
      <c r="B786" s="9"/>
      <c r="C786" s="9"/>
      <c r="D786" s="9"/>
      <c r="E786" s="9"/>
      <c r="F786" s="9"/>
      <c r="G786" s="15"/>
      <c r="H786" s="17"/>
      <c r="I786" s="9"/>
      <c r="J786" s="9"/>
      <c r="K786" s="9"/>
      <c r="L786" s="9"/>
      <c r="M786" s="9"/>
      <c r="N786" s="9"/>
      <c r="O786" s="9"/>
      <c r="P786" s="9"/>
      <c r="Q786" s="9"/>
      <c r="R786" s="9"/>
      <c r="S786" s="9"/>
      <c r="T786" s="17"/>
      <c r="U786" s="9"/>
      <c r="V786" s="9"/>
      <c r="W786" s="17"/>
      <c r="X786" s="9"/>
      <c r="Y786" s="9"/>
      <c r="Z786" s="9"/>
      <c r="AA786" s="9"/>
      <c r="AB786" s="9"/>
      <c r="AC786" s="9"/>
      <c r="AD786" s="9"/>
      <c r="AE786" s="9"/>
      <c r="AF786" s="9"/>
      <c r="AG786" s="9"/>
      <c r="AH786" s="9"/>
    </row>
    <row r="787" spans="1:34" x14ac:dyDescent="0.25">
      <c r="A787" s="9"/>
      <c r="B787" s="9"/>
      <c r="C787" s="9"/>
      <c r="D787" s="9"/>
      <c r="E787" s="9"/>
      <c r="F787" s="9"/>
      <c r="G787" s="15"/>
      <c r="H787" s="17"/>
      <c r="I787" s="9"/>
      <c r="J787" s="9"/>
      <c r="K787" s="9"/>
      <c r="L787" s="9"/>
      <c r="M787" s="9"/>
      <c r="N787" s="9"/>
      <c r="O787" s="9"/>
      <c r="P787" s="9"/>
      <c r="Q787" s="9"/>
      <c r="R787" s="9"/>
      <c r="S787" s="9"/>
      <c r="T787" s="17"/>
      <c r="U787" s="9"/>
      <c r="V787" s="9"/>
      <c r="W787" s="17"/>
      <c r="X787" s="9"/>
      <c r="Y787" s="9"/>
      <c r="Z787" s="9"/>
      <c r="AA787" s="9"/>
      <c r="AB787" s="9"/>
      <c r="AC787" s="9"/>
      <c r="AD787" s="9"/>
      <c r="AE787" s="9"/>
      <c r="AF787" s="9"/>
      <c r="AG787" s="9"/>
      <c r="AH787" s="9"/>
    </row>
    <row r="788" spans="1:34" x14ac:dyDescent="0.25">
      <c r="A788" s="9"/>
      <c r="B788" s="9"/>
      <c r="C788" s="9"/>
      <c r="D788" s="9"/>
      <c r="E788" s="9"/>
      <c r="F788" s="9"/>
      <c r="G788" s="15"/>
      <c r="H788" s="17"/>
      <c r="I788" s="9"/>
      <c r="J788" s="9"/>
      <c r="K788" s="9"/>
      <c r="L788" s="9"/>
      <c r="M788" s="9"/>
      <c r="N788" s="9"/>
      <c r="O788" s="9"/>
      <c r="P788" s="9"/>
      <c r="Q788" s="9"/>
      <c r="R788" s="9"/>
      <c r="S788" s="9"/>
      <c r="T788" s="17"/>
      <c r="U788" s="9"/>
      <c r="V788" s="9"/>
      <c r="W788" s="17"/>
      <c r="X788" s="9"/>
      <c r="Y788" s="9"/>
      <c r="Z788" s="9"/>
      <c r="AA788" s="9"/>
      <c r="AB788" s="9"/>
      <c r="AC788" s="9"/>
      <c r="AD788" s="9"/>
      <c r="AE788" s="9"/>
      <c r="AF788" s="9"/>
      <c r="AG788" s="9"/>
      <c r="AH788" s="9"/>
    </row>
    <row r="789" spans="1:34" x14ac:dyDescent="0.25">
      <c r="A789" s="9"/>
      <c r="B789" s="9"/>
      <c r="C789" s="9"/>
      <c r="D789" s="9"/>
      <c r="E789" s="9"/>
      <c r="F789" s="9"/>
      <c r="G789" s="15"/>
      <c r="H789" s="17"/>
      <c r="I789" s="9"/>
      <c r="J789" s="9"/>
      <c r="K789" s="9"/>
      <c r="L789" s="9"/>
      <c r="M789" s="9"/>
      <c r="N789" s="9"/>
      <c r="O789" s="9"/>
      <c r="P789" s="9"/>
      <c r="Q789" s="9"/>
      <c r="R789" s="9"/>
      <c r="S789" s="9"/>
      <c r="T789" s="17"/>
      <c r="U789" s="9"/>
      <c r="V789" s="9"/>
      <c r="W789" s="17"/>
      <c r="X789" s="9"/>
      <c r="Y789" s="9"/>
      <c r="Z789" s="9"/>
      <c r="AA789" s="9"/>
      <c r="AB789" s="9"/>
      <c r="AC789" s="9"/>
      <c r="AD789" s="9"/>
      <c r="AE789" s="9"/>
      <c r="AF789" s="9"/>
      <c r="AG789" s="9"/>
      <c r="AH789" s="9"/>
    </row>
    <row r="790" spans="1:34" x14ac:dyDescent="0.25">
      <c r="A790" s="9"/>
      <c r="B790" s="9"/>
      <c r="C790" s="9"/>
      <c r="D790" s="9"/>
      <c r="E790" s="9"/>
      <c r="F790" s="9"/>
      <c r="G790" s="15"/>
      <c r="H790" s="17"/>
      <c r="I790" s="9"/>
      <c r="J790" s="9"/>
      <c r="K790" s="9"/>
      <c r="L790" s="9"/>
      <c r="M790" s="9"/>
      <c r="N790" s="9"/>
      <c r="O790" s="9"/>
      <c r="P790" s="9"/>
      <c r="Q790" s="9"/>
      <c r="R790" s="9"/>
      <c r="S790" s="9"/>
      <c r="T790" s="17"/>
      <c r="U790" s="9"/>
      <c r="V790" s="9"/>
      <c r="W790" s="17"/>
      <c r="X790" s="9"/>
      <c r="Y790" s="9"/>
      <c r="Z790" s="9"/>
      <c r="AA790" s="9"/>
      <c r="AB790" s="9"/>
      <c r="AC790" s="9"/>
      <c r="AD790" s="9"/>
      <c r="AE790" s="9"/>
      <c r="AF790" s="9"/>
      <c r="AG790" s="9"/>
      <c r="AH790" s="9"/>
    </row>
    <row r="791" spans="1:34" x14ac:dyDescent="0.25">
      <c r="A791" s="9"/>
      <c r="B791" s="9"/>
      <c r="C791" s="9"/>
      <c r="D791" s="9"/>
      <c r="E791" s="9"/>
      <c r="F791" s="9"/>
      <c r="G791" s="15"/>
      <c r="H791" s="17"/>
      <c r="I791" s="9"/>
      <c r="J791" s="9"/>
      <c r="K791" s="9"/>
      <c r="L791" s="9"/>
      <c r="M791" s="9"/>
      <c r="N791" s="9"/>
      <c r="O791" s="9"/>
      <c r="P791" s="9"/>
      <c r="Q791" s="9"/>
      <c r="R791" s="9"/>
      <c r="S791" s="9"/>
      <c r="T791" s="17"/>
      <c r="U791" s="9"/>
      <c r="V791" s="9"/>
      <c r="W791" s="17"/>
      <c r="X791" s="9"/>
      <c r="Y791" s="9"/>
      <c r="Z791" s="9"/>
      <c r="AA791" s="9"/>
      <c r="AB791" s="9"/>
      <c r="AC791" s="9"/>
      <c r="AD791" s="9"/>
      <c r="AE791" s="9"/>
      <c r="AF791" s="9"/>
      <c r="AG791" s="9"/>
      <c r="AH791" s="9"/>
    </row>
    <row r="792" spans="1:34" x14ac:dyDescent="0.25">
      <c r="A792" s="9"/>
      <c r="B792" s="9"/>
      <c r="C792" s="9"/>
      <c r="D792" s="9"/>
      <c r="E792" s="9"/>
      <c r="F792" s="9"/>
      <c r="G792" s="15"/>
      <c r="H792" s="17"/>
      <c r="I792" s="9"/>
      <c r="J792" s="9"/>
      <c r="K792" s="9"/>
      <c r="L792" s="9"/>
      <c r="M792" s="9"/>
      <c r="N792" s="9"/>
      <c r="O792" s="9"/>
      <c r="P792" s="9"/>
      <c r="Q792" s="9"/>
      <c r="R792" s="9"/>
      <c r="S792" s="9"/>
      <c r="T792" s="17"/>
      <c r="U792" s="9"/>
      <c r="V792" s="9"/>
      <c r="W792" s="17"/>
      <c r="X792" s="9"/>
      <c r="Y792" s="9"/>
      <c r="Z792" s="9"/>
      <c r="AA792" s="9"/>
      <c r="AB792" s="9"/>
      <c r="AC792" s="9"/>
      <c r="AD792" s="9"/>
      <c r="AE792" s="9"/>
      <c r="AF792" s="9"/>
      <c r="AG792" s="9"/>
      <c r="AH792" s="9"/>
    </row>
    <row r="793" spans="1:34" x14ac:dyDescent="0.25">
      <c r="A793" s="9"/>
      <c r="B793" s="9"/>
      <c r="C793" s="9"/>
      <c r="D793" s="9"/>
      <c r="E793" s="9"/>
      <c r="F793" s="9"/>
      <c r="G793" s="15"/>
      <c r="H793" s="17"/>
      <c r="I793" s="9"/>
      <c r="J793" s="9"/>
      <c r="K793" s="9"/>
      <c r="L793" s="9"/>
      <c r="M793" s="9"/>
      <c r="N793" s="9"/>
      <c r="O793" s="9"/>
      <c r="P793" s="9"/>
      <c r="Q793" s="9"/>
      <c r="R793" s="9"/>
      <c r="S793" s="9"/>
      <c r="T793" s="17"/>
      <c r="U793" s="9"/>
      <c r="V793" s="9"/>
      <c r="W793" s="17"/>
      <c r="X793" s="9"/>
      <c r="Y793" s="9"/>
      <c r="Z793" s="9"/>
      <c r="AA793" s="9"/>
      <c r="AB793" s="9"/>
      <c r="AC793" s="9"/>
      <c r="AD793" s="9"/>
      <c r="AE793" s="9"/>
      <c r="AF793" s="9"/>
      <c r="AG793" s="9"/>
      <c r="AH793" s="9"/>
    </row>
    <row r="794" spans="1:34" x14ac:dyDescent="0.25">
      <c r="A794" s="9"/>
      <c r="B794" s="9"/>
      <c r="C794" s="9"/>
      <c r="D794" s="9"/>
      <c r="E794" s="9"/>
      <c r="F794" s="9"/>
      <c r="G794" s="15"/>
      <c r="H794" s="17"/>
      <c r="I794" s="9"/>
      <c r="J794" s="9"/>
      <c r="K794" s="9"/>
      <c r="L794" s="9"/>
      <c r="M794" s="9"/>
      <c r="N794" s="9"/>
      <c r="O794" s="9"/>
      <c r="P794" s="9"/>
      <c r="Q794" s="9"/>
      <c r="R794" s="9"/>
      <c r="S794" s="9"/>
      <c r="T794" s="17"/>
      <c r="U794" s="9"/>
      <c r="V794" s="9"/>
      <c r="W794" s="17"/>
      <c r="X794" s="9"/>
      <c r="Y794" s="9"/>
      <c r="Z794" s="9"/>
      <c r="AA794" s="9"/>
      <c r="AB794" s="9"/>
      <c r="AC794" s="9"/>
      <c r="AD794" s="9"/>
      <c r="AE794" s="9"/>
      <c r="AF794" s="9"/>
      <c r="AG794" s="9"/>
      <c r="AH794" s="9"/>
    </row>
    <row r="795" spans="1:34" x14ac:dyDescent="0.25">
      <c r="A795" s="9"/>
      <c r="B795" s="9"/>
      <c r="C795" s="9"/>
      <c r="D795" s="9"/>
      <c r="E795" s="9"/>
      <c r="F795" s="9"/>
      <c r="G795" s="15"/>
      <c r="H795" s="17"/>
      <c r="I795" s="9"/>
      <c r="J795" s="9"/>
      <c r="K795" s="9"/>
      <c r="L795" s="9"/>
      <c r="M795" s="9"/>
      <c r="N795" s="9"/>
      <c r="O795" s="9"/>
      <c r="P795" s="9"/>
      <c r="Q795" s="9"/>
      <c r="R795" s="9"/>
      <c r="S795" s="9"/>
      <c r="T795" s="17"/>
      <c r="U795" s="9"/>
      <c r="V795" s="9"/>
      <c r="W795" s="17"/>
      <c r="X795" s="9"/>
      <c r="Y795" s="9"/>
      <c r="Z795" s="9"/>
      <c r="AA795" s="9"/>
      <c r="AB795" s="9"/>
      <c r="AC795" s="9"/>
      <c r="AD795" s="9"/>
      <c r="AE795" s="9"/>
      <c r="AF795" s="9"/>
      <c r="AG795" s="9"/>
      <c r="AH795" s="9"/>
    </row>
    <row r="796" spans="1:34" x14ac:dyDescent="0.25">
      <c r="A796" s="9"/>
      <c r="B796" s="9"/>
      <c r="C796" s="9"/>
      <c r="D796" s="9"/>
      <c r="E796" s="9"/>
      <c r="F796" s="9"/>
      <c r="G796" s="15"/>
      <c r="H796" s="17"/>
      <c r="I796" s="9"/>
      <c r="J796" s="9"/>
      <c r="K796" s="9"/>
      <c r="L796" s="9"/>
      <c r="M796" s="9"/>
      <c r="N796" s="9"/>
      <c r="O796" s="9"/>
      <c r="P796" s="9"/>
      <c r="Q796" s="9"/>
      <c r="R796" s="9"/>
      <c r="S796" s="9"/>
      <c r="T796" s="17"/>
      <c r="U796" s="9"/>
      <c r="V796" s="9"/>
      <c r="W796" s="17"/>
      <c r="X796" s="9"/>
      <c r="Y796" s="9"/>
      <c r="Z796" s="9"/>
      <c r="AA796" s="9"/>
      <c r="AB796" s="9"/>
      <c r="AC796" s="9"/>
      <c r="AD796" s="9"/>
      <c r="AE796" s="9"/>
      <c r="AF796" s="9"/>
      <c r="AG796" s="9"/>
      <c r="AH796" s="9"/>
    </row>
    <row r="797" spans="1:34" x14ac:dyDescent="0.25">
      <c r="A797" s="9"/>
      <c r="B797" s="9"/>
      <c r="C797" s="9"/>
      <c r="D797" s="9"/>
      <c r="E797" s="9"/>
      <c r="F797" s="9"/>
      <c r="G797" s="15"/>
      <c r="H797" s="17"/>
      <c r="I797" s="9"/>
      <c r="J797" s="9"/>
      <c r="K797" s="9"/>
      <c r="L797" s="9"/>
      <c r="M797" s="9"/>
      <c r="N797" s="9"/>
      <c r="O797" s="9"/>
      <c r="P797" s="9"/>
      <c r="Q797" s="9"/>
      <c r="R797" s="9"/>
      <c r="S797" s="9"/>
      <c r="T797" s="17"/>
      <c r="U797" s="9"/>
      <c r="V797" s="9"/>
      <c r="W797" s="17"/>
      <c r="X797" s="9"/>
      <c r="Y797" s="9"/>
      <c r="Z797" s="9"/>
      <c r="AA797" s="9"/>
      <c r="AB797" s="9"/>
      <c r="AC797" s="9"/>
      <c r="AD797" s="9"/>
      <c r="AE797" s="9"/>
      <c r="AF797" s="9"/>
      <c r="AG797" s="9"/>
      <c r="AH797" s="9"/>
    </row>
    <row r="798" spans="1:34" x14ac:dyDescent="0.25">
      <c r="A798" s="9"/>
      <c r="B798" s="9"/>
      <c r="C798" s="9"/>
      <c r="D798" s="9"/>
      <c r="E798" s="9"/>
      <c r="F798" s="9"/>
      <c r="G798" s="15"/>
      <c r="H798" s="17"/>
      <c r="I798" s="9"/>
      <c r="J798" s="9"/>
      <c r="K798" s="9"/>
      <c r="L798" s="9"/>
      <c r="M798" s="9"/>
      <c r="N798" s="9"/>
      <c r="O798" s="9"/>
      <c r="P798" s="9"/>
      <c r="Q798" s="9"/>
      <c r="R798" s="9"/>
      <c r="S798" s="9"/>
      <c r="T798" s="17"/>
      <c r="U798" s="9"/>
      <c r="V798" s="9"/>
      <c r="W798" s="17"/>
      <c r="X798" s="9"/>
      <c r="Y798" s="9"/>
      <c r="Z798" s="9"/>
      <c r="AA798" s="9"/>
      <c r="AB798" s="9"/>
      <c r="AC798" s="9"/>
      <c r="AD798" s="9"/>
      <c r="AE798" s="9"/>
      <c r="AF798" s="9"/>
      <c r="AG798" s="9"/>
      <c r="AH798" s="9"/>
    </row>
    <row r="799" spans="1:34" x14ac:dyDescent="0.25">
      <c r="A799" s="9"/>
      <c r="B799" s="9"/>
      <c r="C799" s="9"/>
      <c r="D799" s="9"/>
      <c r="E799" s="9"/>
      <c r="F799" s="9"/>
      <c r="G799" s="15"/>
      <c r="H799" s="17"/>
      <c r="I799" s="9"/>
      <c r="J799" s="9"/>
      <c r="K799" s="9"/>
      <c r="L799" s="9"/>
      <c r="M799" s="9"/>
      <c r="N799" s="9"/>
      <c r="O799" s="9"/>
      <c r="P799" s="9"/>
      <c r="Q799" s="9"/>
      <c r="R799" s="9"/>
      <c r="S799" s="9"/>
      <c r="T799" s="17"/>
      <c r="U799" s="9"/>
      <c r="V799" s="9"/>
      <c r="W799" s="17"/>
      <c r="X799" s="9"/>
      <c r="Y799" s="9"/>
      <c r="Z799" s="9"/>
      <c r="AA799" s="9"/>
      <c r="AB799" s="9"/>
      <c r="AC799" s="9"/>
      <c r="AD799" s="9"/>
      <c r="AE799" s="9"/>
      <c r="AF799" s="9"/>
      <c r="AG799" s="9"/>
      <c r="AH799" s="9"/>
    </row>
    <row r="800" spans="1:34" x14ac:dyDescent="0.25">
      <c r="A800" s="9"/>
      <c r="B800" s="9"/>
      <c r="C800" s="9"/>
      <c r="D800" s="9"/>
      <c r="E800" s="9"/>
      <c r="F800" s="9"/>
      <c r="G800" s="15"/>
      <c r="H800" s="17"/>
      <c r="I800" s="9"/>
      <c r="J800" s="9"/>
      <c r="K800" s="9"/>
      <c r="L800" s="9"/>
      <c r="M800" s="9"/>
      <c r="N800" s="9"/>
      <c r="O800" s="9"/>
      <c r="P800" s="9"/>
      <c r="Q800" s="9"/>
      <c r="R800" s="9"/>
      <c r="S800" s="9"/>
      <c r="T800" s="17"/>
      <c r="U800" s="9"/>
      <c r="V800" s="9"/>
      <c r="W800" s="17"/>
      <c r="X800" s="9"/>
      <c r="Y800" s="9"/>
      <c r="Z800" s="9"/>
      <c r="AA800" s="9"/>
      <c r="AB800" s="9"/>
      <c r="AC800" s="9"/>
      <c r="AD800" s="9"/>
      <c r="AE800" s="9"/>
      <c r="AF800" s="9"/>
      <c r="AG800" s="9"/>
      <c r="AH800" s="9"/>
    </row>
    <row r="801" spans="1:34" x14ac:dyDescent="0.25">
      <c r="A801" s="9"/>
      <c r="B801" s="9"/>
      <c r="C801" s="9"/>
      <c r="D801" s="9"/>
      <c r="E801" s="9"/>
      <c r="F801" s="9"/>
      <c r="G801" s="15"/>
      <c r="H801" s="17"/>
      <c r="I801" s="9"/>
      <c r="J801" s="9"/>
      <c r="K801" s="9"/>
      <c r="L801" s="9"/>
      <c r="M801" s="9"/>
      <c r="N801" s="9"/>
      <c r="O801" s="9"/>
      <c r="P801" s="9"/>
      <c r="Q801" s="9"/>
      <c r="R801" s="9"/>
      <c r="S801" s="9"/>
      <c r="T801" s="17"/>
      <c r="U801" s="9"/>
      <c r="V801" s="9"/>
      <c r="W801" s="17"/>
      <c r="X801" s="9"/>
      <c r="Y801" s="9"/>
      <c r="Z801" s="9"/>
      <c r="AA801" s="9"/>
      <c r="AB801" s="9"/>
      <c r="AC801" s="9"/>
      <c r="AD801" s="9"/>
      <c r="AE801" s="9"/>
      <c r="AF801" s="9"/>
      <c r="AG801" s="9"/>
      <c r="AH801" s="9"/>
    </row>
    <row r="802" spans="1:34" x14ac:dyDescent="0.25">
      <c r="A802" s="9"/>
      <c r="B802" s="9"/>
      <c r="C802" s="9"/>
      <c r="D802" s="9"/>
      <c r="E802" s="9"/>
      <c r="F802" s="9"/>
      <c r="G802" s="15"/>
      <c r="H802" s="17"/>
      <c r="I802" s="9"/>
      <c r="J802" s="9"/>
      <c r="K802" s="9"/>
      <c r="L802" s="9"/>
      <c r="M802" s="9"/>
      <c r="N802" s="9"/>
      <c r="O802" s="9"/>
      <c r="P802" s="9"/>
      <c r="Q802" s="9"/>
      <c r="R802" s="9"/>
      <c r="S802" s="9"/>
      <c r="T802" s="17"/>
      <c r="U802" s="9"/>
      <c r="V802" s="9"/>
      <c r="W802" s="17"/>
      <c r="X802" s="9"/>
      <c r="Y802" s="9"/>
      <c r="Z802" s="9"/>
      <c r="AA802" s="9"/>
      <c r="AB802" s="9"/>
      <c r="AC802" s="9"/>
      <c r="AD802" s="9"/>
      <c r="AE802" s="9"/>
      <c r="AF802" s="9"/>
      <c r="AG802" s="9"/>
      <c r="AH802" s="9"/>
    </row>
    <row r="803" spans="1:34" x14ac:dyDescent="0.25">
      <c r="A803" s="9"/>
      <c r="B803" s="9"/>
      <c r="C803" s="9"/>
      <c r="D803" s="9"/>
      <c r="E803" s="9"/>
      <c r="F803" s="9"/>
      <c r="G803" s="15"/>
      <c r="H803" s="17"/>
      <c r="I803" s="9"/>
      <c r="J803" s="9"/>
      <c r="K803" s="9"/>
      <c r="L803" s="9"/>
      <c r="M803" s="9"/>
      <c r="N803" s="9"/>
      <c r="O803" s="9"/>
      <c r="P803" s="9"/>
      <c r="Q803" s="9"/>
      <c r="R803" s="9"/>
      <c r="S803" s="9"/>
      <c r="T803" s="17"/>
      <c r="U803" s="9"/>
      <c r="V803" s="9"/>
      <c r="W803" s="17"/>
      <c r="X803" s="9"/>
      <c r="Y803" s="9"/>
      <c r="Z803" s="9"/>
      <c r="AA803" s="9"/>
      <c r="AB803" s="9"/>
      <c r="AC803" s="9"/>
      <c r="AD803" s="9"/>
      <c r="AE803" s="9"/>
      <c r="AF803" s="9"/>
      <c r="AG803" s="9"/>
      <c r="AH803" s="9"/>
    </row>
    <row r="804" spans="1:34" x14ac:dyDescent="0.25">
      <c r="A804" s="9"/>
      <c r="B804" s="9"/>
      <c r="C804" s="9"/>
      <c r="D804" s="9"/>
      <c r="E804" s="9"/>
      <c r="F804" s="9"/>
      <c r="G804" s="15"/>
      <c r="H804" s="17"/>
      <c r="I804" s="9"/>
      <c r="J804" s="9"/>
      <c r="K804" s="9"/>
      <c r="L804" s="9"/>
      <c r="M804" s="9"/>
      <c r="N804" s="9"/>
      <c r="O804" s="9"/>
      <c r="P804" s="9"/>
      <c r="Q804" s="9"/>
      <c r="R804" s="9"/>
      <c r="S804" s="9"/>
      <c r="T804" s="17"/>
      <c r="U804" s="9"/>
      <c r="V804" s="9"/>
      <c r="W804" s="17"/>
      <c r="X804" s="9"/>
      <c r="Y804" s="9"/>
      <c r="Z804" s="9"/>
      <c r="AA804" s="9"/>
      <c r="AB804" s="9"/>
      <c r="AC804" s="9"/>
      <c r="AD804" s="9"/>
      <c r="AE804" s="9"/>
      <c r="AF804" s="9"/>
      <c r="AG804" s="9"/>
      <c r="AH804" s="9"/>
    </row>
    <row r="805" spans="1:34" x14ac:dyDescent="0.25">
      <c r="A805" s="9"/>
      <c r="B805" s="9"/>
      <c r="C805" s="9"/>
      <c r="D805" s="9"/>
      <c r="E805" s="9"/>
      <c r="F805" s="9"/>
      <c r="G805" s="15"/>
      <c r="H805" s="17"/>
      <c r="I805" s="9"/>
      <c r="J805" s="9"/>
      <c r="K805" s="9"/>
      <c r="L805" s="9"/>
      <c r="M805" s="9"/>
      <c r="N805" s="9"/>
      <c r="O805" s="9"/>
      <c r="P805" s="9"/>
      <c r="Q805" s="9"/>
      <c r="R805" s="9"/>
      <c r="S805" s="9"/>
      <c r="T805" s="17"/>
      <c r="U805" s="9"/>
      <c r="V805" s="9"/>
      <c r="W805" s="17"/>
      <c r="X805" s="9"/>
      <c r="Y805" s="9"/>
      <c r="Z805" s="9"/>
      <c r="AA805" s="9"/>
      <c r="AB805" s="9"/>
      <c r="AC805" s="9"/>
      <c r="AD805" s="9"/>
      <c r="AE805" s="9"/>
      <c r="AF805" s="9"/>
      <c r="AG805" s="9"/>
      <c r="AH805" s="9"/>
    </row>
    <row r="806" spans="1:34" x14ac:dyDescent="0.25">
      <c r="A806" s="9"/>
      <c r="B806" s="9"/>
      <c r="C806" s="9"/>
      <c r="D806" s="9"/>
      <c r="E806" s="9"/>
      <c r="F806" s="9"/>
      <c r="G806" s="15"/>
      <c r="H806" s="17"/>
      <c r="I806" s="9"/>
      <c r="J806" s="9"/>
      <c r="K806" s="9"/>
      <c r="L806" s="9"/>
      <c r="M806" s="9"/>
      <c r="N806" s="9"/>
      <c r="O806" s="9"/>
      <c r="P806" s="9"/>
      <c r="Q806" s="9"/>
      <c r="R806" s="9"/>
      <c r="S806" s="9"/>
      <c r="T806" s="17"/>
      <c r="U806" s="9"/>
      <c r="V806" s="9"/>
      <c r="W806" s="17"/>
      <c r="X806" s="9"/>
      <c r="Y806" s="9"/>
      <c r="Z806" s="9"/>
      <c r="AA806" s="9"/>
      <c r="AB806" s="9"/>
      <c r="AC806" s="9"/>
      <c r="AD806" s="9"/>
      <c r="AE806" s="9"/>
      <c r="AF806" s="9"/>
      <c r="AG806" s="9"/>
      <c r="AH806" s="9"/>
    </row>
    <row r="807" spans="1:34" x14ac:dyDescent="0.25">
      <c r="A807" s="9"/>
      <c r="B807" s="9"/>
      <c r="C807" s="9"/>
      <c r="D807" s="9"/>
      <c r="E807" s="9"/>
      <c r="F807" s="9"/>
      <c r="G807" s="15"/>
      <c r="H807" s="17"/>
      <c r="I807" s="9"/>
      <c r="J807" s="9"/>
      <c r="K807" s="9"/>
      <c r="L807" s="9"/>
      <c r="M807" s="9"/>
      <c r="N807" s="9"/>
      <c r="O807" s="9"/>
      <c r="P807" s="9"/>
      <c r="Q807" s="9"/>
      <c r="R807" s="9"/>
      <c r="S807" s="9"/>
      <c r="T807" s="17"/>
      <c r="U807" s="9"/>
      <c r="V807" s="9"/>
      <c r="W807" s="17"/>
      <c r="X807" s="9"/>
      <c r="Y807" s="9"/>
      <c r="Z807" s="9"/>
      <c r="AA807" s="9"/>
      <c r="AB807" s="9"/>
      <c r="AC807" s="9"/>
      <c r="AD807" s="9"/>
      <c r="AE807" s="9"/>
      <c r="AF807" s="9"/>
      <c r="AG807" s="9"/>
      <c r="AH807" s="9"/>
    </row>
    <row r="808" spans="1:34" x14ac:dyDescent="0.25">
      <c r="A808" s="9"/>
      <c r="B808" s="9"/>
      <c r="C808" s="9"/>
      <c r="D808" s="9"/>
      <c r="E808" s="9"/>
      <c r="F808" s="9"/>
      <c r="G808" s="15"/>
      <c r="H808" s="17"/>
      <c r="I808" s="9"/>
      <c r="J808" s="9"/>
      <c r="K808" s="9"/>
      <c r="L808" s="9"/>
      <c r="M808" s="9"/>
      <c r="N808" s="9"/>
      <c r="O808" s="9"/>
      <c r="P808" s="9"/>
      <c r="Q808" s="9"/>
      <c r="R808" s="9"/>
      <c r="S808" s="9"/>
      <c r="T808" s="17"/>
      <c r="U808" s="9"/>
      <c r="V808" s="9"/>
      <c r="W808" s="17"/>
      <c r="X808" s="9"/>
      <c r="Y808" s="9"/>
      <c r="Z808" s="9"/>
      <c r="AA808" s="9"/>
      <c r="AB808" s="9"/>
      <c r="AC808" s="9"/>
      <c r="AD808" s="9"/>
      <c r="AE808" s="9"/>
      <c r="AF808" s="9"/>
      <c r="AG808" s="9"/>
      <c r="AH808" s="9"/>
    </row>
    <row r="809" spans="1:34" x14ac:dyDescent="0.25">
      <c r="A809" s="9"/>
      <c r="B809" s="9"/>
      <c r="C809" s="9"/>
      <c r="D809" s="9"/>
      <c r="E809" s="9"/>
      <c r="F809" s="9"/>
      <c r="G809" s="15"/>
      <c r="H809" s="17"/>
      <c r="I809" s="9"/>
      <c r="J809" s="9"/>
      <c r="K809" s="9"/>
      <c r="L809" s="9"/>
      <c r="M809" s="9"/>
      <c r="N809" s="9"/>
      <c r="O809" s="9"/>
      <c r="P809" s="9"/>
      <c r="Q809" s="9"/>
      <c r="R809" s="9"/>
      <c r="S809" s="9"/>
      <c r="T809" s="17"/>
      <c r="U809" s="9"/>
      <c r="V809" s="9"/>
      <c r="W809" s="17"/>
      <c r="X809" s="9"/>
      <c r="Y809" s="9"/>
      <c r="Z809" s="9"/>
      <c r="AA809" s="9"/>
      <c r="AB809" s="9"/>
      <c r="AC809" s="9"/>
      <c r="AD809" s="9"/>
      <c r="AE809" s="9"/>
      <c r="AF809" s="9"/>
      <c r="AG809" s="9"/>
      <c r="AH809" s="9"/>
    </row>
    <row r="810" spans="1:34" x14ac:dyDescent="0.25">
      <c r="A810" s="9"/>
      <c r="B810" s="9"/>
      <c r="C810" s="9"/>
      <c r="D810" s="9"/>
      <c r="E810" s="9"/>
      <c r="F810" s="9"/>
      <c r="G810" s="15"/>
      <c r="H810" s="17"/>
      <c r="I810" s="9"/>
      <c r="J810" s="9"/>
      <c r="K810" s="9"/>
      <c r="L810" s="9"/>
      <c r="M810" s="9"/>
      <c r="N810" s="9"/>
      <c r="O810" s="9"/>
      <c r="P810" s="9"/>
      <c r="Q810" s="9"/>
      <c r="R810" s="9"/>
      <c r="S810" s="9"/>
      <c r="T810" s="17"/>
      <c r="U810" s="9"/>
      <c r="V810" s="9"/>
      <c r="W810" s="17"/>
      <c r="X810" s="9"/>
      <c r="Y810" s="9"/>
      <c r="Z810" s="9"/>
      <c r="AA810" s="9"/>
      <c r="AB810" s="9"/>
      <c r="AC810" s="9"/>
      <c r="AD810" s="9"/>
      <c r="AE810" s="9"/>
      <c r="AF810" s="9"/>
      <c r="AG810" s="9"/>
      <c r="AH810" s="9"/>
    </row>
    <row r="811" spans="1:34" x14ac:dyDescent="0.25">
      <c r="A811" s="9"/>
      <c r="B811" s="9"/>
      <c r="C811" s="9"/>
      <c r="D811" s="9"/>
      <c r="E811" s="9"/>
      <c r="F811" s="9"/>
      <c r="G811" s="15"/>
      <c r="H811" s="17"/>
      <c r="I811" s="9"/>
      <c r="J811" s="9"/>
      <c r="K811" s="9"/>
      <c r="L811" s="9"/>
      <c r="M811" s="9"/>
      <c r="N811" s="9"/>
      <c r="O811" s="9"/>
      <c r="P811" s="9"/>
      <c r="Q811" s="9"/>
      <c r="R811" s="9"/>
      <c r="S811" s="9"/>
      <c r="T811" s="17"/>
      <c r="U811" s="9"/>
      <c r="V811" s="9"/>
      <c r="W811" s="17"/>
      <c r="X811" s="9"/>
      <c r="Y811" s="9"/>
      <c r="Z811" s="9"/>
      <c r="AA811" s="9"/>
      <c r="AB811" s="9"/>
      <c r="AC811" s="9"/>
      <c r="AD811" s="9"/>
      <c r="AE811" s="9"/>
      <c r="AF811" s="9"/>
      <c r="AG811" s="9"/>
      <c r="AH811" s="9"/>
    </row>
    <row r="812" spans="1:34" x14ac:dyDescent="0.25">
      <c r="A812" s="9"/>
      <c r="B812" s="9"/>
      <c r="C812" s="9"/>
      <c r="D812" s="9"/>
      <c r="E812" s="9"/>
      <c r="F812" s="9"/>
      <c r="G812" s="15"/>
      <c r="H812" s="17"/>
      <c r="I812" s="9"/>
      <c r="J812" s="9"/>
      <c r="K812" s="9"/>
      <c r="L812" s="9"/>
      <c r="M812" s="9"/>
      <c r="N812" s="9"/>
      <c r="O812" s="9"/>
      <c r="P812" s="9"/>
      <c r="Q812" s="9"/>
      <c r="R812" s="9"/>
      <c r="S812" s="9"/>
      <c r="T812" s="17"/>
      <c r="U812" s="9"/>
      <c r="V812" s="9"/>
      <c r="W812" s="17"/>
      <c r="X812" s="9"/>
      <c r="Y812" s="9"/>
      <c r="Z812" s="9"/>
      <c r="AA812" s="9"/>
      <c r="AB812" s="9"/>
      <c r="AC812" s="9"/>
      <c r="AD812" s="9"/>
      <c r="AE812" s="9"/>
      <c r="AF812" s="9"/>
      <c r="AG812" s="9"/>
      <c r="AH812" s="9"/>
    </row>
    <row r="813" spans="1:34" x14ac:dyDescent="0.25">
      <c r="A813" s="9"/>
      <c r="B813" s="9"/>
      <c r="C813" s="9"/>
      <c r="D813" s="9"/>
      <c r="E813" s="9"/>
      <c r="F813" s="9"/>
      <c r="G813" s="15"/>
      <c r="H813" s="17"/>
      <c r="I813" s="9"/>
      <c r="J813" s="9"/>
      <c r="K813" s="9"/>
      <c r="L813" s="9"/>
      <c r="M813" s="9"/>
      <c r="N813" s="9"/>
      <c r="O813" s="9"/>
      <c r="P813" s="9"/>
      <c r="Q813" s="9"/>
      <c r="R813" s="9"/>
      <c r="S813" s="9"/>
      <c r="T813" s="17"/>
      <c r="U813" s="9"/>
      <c r="V813" s="9"/>
      <c r="W813" s="17"/>
      <c r="X813" s="9"/>
      <c r="Y813" s="9"/>
      <c r="Z813" s="9"/>
      <c r="AA813" s="9"/>
      <c r="AB813" s="9"/>
      <c r="AC813" s="9"/>
      <c r="AD813" s="9"/>
      <c r="AE813" s="9"/>
      <c r="AF813" s="9"/>
      <c r="AG813" s="9"/>
      <c r="AH813" s="9"/>
    </row>
    <row r="814" spans="1:34" x14ac:dyDescent="0.25">
      <c r="A814" s="9"/>
      <c r="B814" s="9"/>
      <c r="C814" s="9"/>
      <c r="D814" s="9"/>
      <c r="E814" s="9"/>
      <c r="F814" s="9"/>
      <c r="G814" s="15"/>
      <c r="H814" s="17"/>
      <c r="I814" s="9"/>
      <c r="J814" s="9"/>
      <c r="K814" s="9"/>
      <c r="L814" s="9"/>
      <c r="M814" s="9"/>
      <c r="N814" s="9"/>
      <c r="O814" s="9"/>
      <c r="P814" s="9"/>
      <c r="Q814" s="9"/>
      <c r="R814" s="9"/>
      <c r="S814" s="9"/>
      <c r="T814" s="17"/>
      <c r="U814" s="9"/>
      <c r="V814" s="9"/>
      <c r="W814" s="17"/>
      <c r="X814" s="9"/>
      <c r="Y814" s="9"/>
      <c r="Z814" s="9"/>
      <c r="AA814" s="9"/>
      <c r="AB814" s="9"/>
      <c r="AC814" s="9"/>
      <c r="AD814" s="9"/>
      <c r="AE814" s="9"/>
      <c r="AF814" s="9"/>
      <c r="AG814" s="9"/>
      <c r="AH814" s="9"/>
    </row>
    <row r="815" spans="1:34" x14ac:dyDescent="0.25">
      <c r="A815" s="9"/>
      <c r="B815" s="9"/>
      <c r="C815" s="9"/>
      <c r="D815" s="9"/>
      <c r="E815" s="9"/>
      <c r="F815" s="9"/>
      <c r="G815" s="15"/>
      <c r="H815" s="17"/>
      <c r="I815" s="9"/>
      <c r="J815" s="9"/>
      <c r="K815" s="9"/>
      <c r="L815" s="9"/>
      <c r="M815" s="9"/>
      <c r="N815" s="9"/>
      <c r="O815" s="9"/>
      <c r="P815" s="9"/>
      <c r="Q815" s="9"/>
      <c r="R815" s="9"/>
      <c r="S815" s="9"/>
      <c r="T815" s="17"/>
      <c r="U815" s="9"/>
      <c r="V815" s="9"/>
      <c r="W815" s="17"/>
      <c r="X815" s="9"/>
      <c r="Y815" s="9"/>
      <c r="Z815" s="9"/>
      <c r="AA815" s="9"/>
      <c r="AB815" s="9"/>
      <c r="AC815" s="9"/>
      <c r="AD815" s="9"/>
      <c r="AE815" s="9"/>
      <c r="AF815" s="9"/>
      <c r="AG815" s="9"/>
      <c r="AH815" s="9"/>
    </row>
    <row r="816" spans="1:34" x14ac:dyDescent="0.25">
      <c r="A816" s="9"/>
      <c r="B816" s="9"/>
      <c r="C816" s="9"/>
      <c r="D816" s="9"/>
      <c r="E816" s="9"/>
      <c r="F816" s="9"/>
      <c r="G816" s="15"/>
      <c r="H816" s="17"/>
      <c r="I816" s="9"/>
      <c r="J816" s="9"/>
      <c r="K816" s="9"/>
      <c r="L816" s="9"/>
      <c r="M816" s="9"/>
      <c r="N816" s="9"/>
      <c r="O816" s="9"/>
      <c r="P816" s="9"/>
      <c r="Q816" s="9"/>
      <c r="R816" s="9"/>
      <c r="S816" s="9"/>
      <c r="T816" s="17"/>
      <c r="U816" s="9"/>
      <c r="V816" s="9"/>
      <c r="W816" s="17"/>
      <c r="X816" s="9"/>
      <c r="Y816" s="9"/>
      <c r="Z816" s="9"/>
      <c r="AA816" s="9"/>
      <c r="AB816" s="9"/>
      <c r="AC816" s="9"/>
      <c r="AD816" s="9"/>
      <c r="AE816" s="9"/>
      <c r="AF816" s="9"/>
      <c r="AG816" s="9"/>
      <c r="AH816" s="9"/>
    </row>
    <row r="817" spans="1:34" x14ac:dyDescent="0.25">
      <c r="A817" s="9"/>
      <c r="B817" s="9"/>
      <c r="C817" s="9"/>
      <c r="D817" s="9"/>
      <c r="E817" s="9"/>
      <c r="F817" s="9"/>
      <c r="G817" s="15"/>
      <c r="H817" s="17"/>
      <c r="I817" s="9"/>
      <c r="J817" s="9"/>
      <c r="K817" s="9"/>
      <c r="L817" s="9"/>
      <c r="M817" s="9"/>
      <c r="N817" s="9"/>
      <c r="O817" s="9"/>
      <c r="P817" s="9"/>
      <c r="Q817" s="9"/>
      <c r="R817" s="9"/>
      <c r="S817" s="9"/>
      <c r="T817" s="17"/>
      <c r="U817" s="9"/>
      <c r="V817" s="9"/>
      <c r="W817" s="17"/>
      <c r="X817" s="9"/>
      <c r="Y817" s="9"/>
      <c r="Z817" s="9"/>
      <c r="AA817" s="9"/>
      <c r="AB817" s="9"/>
      <c r="AC817" s="9"/>
      <c r="AD817" s="9"/>
      <c r="AE817" s="9"/>
      <c r="AF817" s="9"/>
      <c r="AG817" s="9"/>
      <c r="AH817" s="9"/>
    </row>
    <row r="818" spans="1:34" x14ac:dyDescent="0.25">
      <c r="A818" s="9"/>
      <c r="B818" s="9"/>
      <c r="C818" s="9"/>
      <c r="D818" s="9"/>
      <c r="E818" s="9"/>
      <c r="F818" s="9"/>
      <c r="G818" s="15"/>
      <c r="H818" s="17"/>
      <c r="I818" s="9"/>
      <c r="J818" s="9"/>
      <c r="K818" s="9"/>
      <c r="L818" s="9"/>
      <c r="M818" s="9"/>
      <c r="N818" s="9"/>
      <c r="O818" s="9"/>
      <c r="P818" s="9"/>
      <c r="Q818" s="9"/>
      <c r="R818" s="9"/>
      <c r="S818" s="9"/>
      <c r="T818" s="17"/>
      <c r="U818" s="9"/>
      <c r="V818" s="9"/>
      <c r="W818" s="17"/>
      <c r="X818" s="9"/>
      <c r="Y818" s="9"/>
      <c r="Z818" s="9"/>
      <c r="AA818" s="9"/>
      <c r="AB818" s="9"/>
      <c r="AC818" s="9"/>
      <c r="AD818" s="9"/>
      <c r="AE818" s="9"/>
      <c r="AF818" s="9"/>
      <c r="AG818" s="9"/>
      <c r="AH818" s="9"/>
    </row>
    <row r="819" spans="1:34" x14ac:dyDescent="0.25">
      <c r="A819" s="9"/>
      <c r="B819" s="9"/>
      <c r="C819" s="9"/>
      <c r="D819" s="9"/>
      <c r="E819" s="9"/>
      <c r="F819" s="9"/>
      <c r="G819" s="15"/>
      <c r="H819" s="17"/>
      <c r="I819" s="9"/>
      <c r="J819" s="9"/>
      <c r="K819" s="9"/>
      <c r="L819" s="9"/>
      <c r="M819" s="9"/>
      <c r="N819" s="9"/>
      <c r="O819" s="9"/>
      <c r="P819" s="9"/>
      <c r="Q819" s="9"/>
      <c r="R819" s="9"/>
      <c r="S819" s="9"/>
      <c r="T819" s="17"/>
      <c r="U819" s="9"/>
      <c r="V819" s="9"/>
      <c r="W819" s="17"/>
      <c r="X819" s="9"/>
      <c r="Y819" s="9"/>
      <c r="Z819" s="9"/>
      <c r="AA819" s="9"/>
      <c r="AB819" s="9"/>
      <c r="AC819" s="9"/>
      <c r="AD819" s="9"/>
      <c r="AE819" s="9"/>
      <c r="AF819" s="9"/>
      <c r="AG819" s="9"/>
      <c r="AH819" s="9"/>
    </row>
    <row r="820" spans="1:34" x14ac:dyDescent="0.25">
      <c r="A820" s="9"/>
      <c r="B820" s="9"/>
      <c r="C820" s="9"/>
      <c r="D820" s="9"/>
      <c r="E820" s="9"/>
      <c r="F820" s="9"/>
      <c r="G820" s="15"/>
      <c r="H820" s="17"/>
      <c r="I820" s="9"/>
      <c r="J820" s="9"/>
      <c r="K820" s="9"/>
      <c r="L820" s="9"/>
      <c r="M820" s="9"/>
      <c r="N820" s="9"/>
      <c r="O820" s="9"/>
      <c r="P820" s="9"/>
      <c r="Q820" s="9"/>
      <c r="R820" s="9"/>
      <c r="S820" s="9"/>
      <c r="T820" s="17"/>
      <c r="U820" s="9"/>
      <c r="V820" s="9"/>
      <c r="W820" s="17"/>
      <c r="X820" s="9"/>
      <c r="Y820" s="9"/>
      <c r="Z820" s="9"/>
      <c r="AA820" s="9"/>
      <c r="AB820" s="9"/>
      <c r="AC820" s="9"/>
      <c r="AD820" s="9"/>
      <c r="AE820" s="9"/>
      <c r="AF820" s="9"/>
      <c r="AG820" s="9"/>
      <c r="AH820" s="9"/>
    </row>
    <row r="821" spans="1:34" x14ac:dyDescent="0.25">
      <c r="A821" s="9"/>
      <c r="B821" s="9"/>
      <c r="C821" s="9"/>
      <c r="D821" s="9"/>
      <c r="E821" s="9"/>
      <c r="F821" s="9"/>
      <c r="G821" s="15"/>
      <c r="H821" s="17"/>
      <c r="I821" s="9"/>
      <c r="J821" s="9"/>
      <c r="K821" s="9"/>
      <c r="L821" s="9"/>
      <c r="M821" s="9"/>
      <c r="N821" s="9"/>
      <c r="O821" s="9"/>
      <c r="P821" s="9"/>
      <c r="Q821" s="9"/>
      <c r="R821" s="9"/>
      <c r="S821" s="9"/>
      <c r="T821" s="17"/>
      <c r="U821" s="9"/>
      <c r="V821" s="9"/>
      <c r="W821" s="17"/>
      <c r="X821" s="9"/>
      <c r="Y821" s="9"/>
      <c r="Z821" s="9"/>
      <c r="AA821" s="9"/>
      <c r="AB821" s="9"/>
      <c r="AC821" s="9"/>
      <c r="AD821" s="9"/>
      <c r="AE821" s="9"/>
      <c r="AF821" s="9"/>
      <c r="AG821" s="9"/>
      <c r="AH821" s="9"/>
    </row>
    <row r="822" spans="1:34" x14ac:dyDescent="0.25">
      <c r="A822" s="9"/>
      <c r="B822" s="9"/>
      <c r="C822" s="9"/>
      <c r="D822" s="9"/>
      <c r="E822" s="9"/>
      <c r="F822" s="9"/>
      <c r="G822" s="15"/>
      <c r="H822" s="17"/>
      <c r="I822" s="9"/>
      <c r="J822" s="9"/>
      <c r="K822" s="9"/>
      <c r="L822" s="9"/>
      <c r="M822" s="9"/>
      <c r="N822" s="9"/>
      <c r="O822" s="9"/>
      <c r="P822" s="9"/>
      <c r="Q822" s="9"/>
      <c r="R822" s="9"/>
      <c r="S822" s="9"/>
      <c r="T822" s="17"/>
      <c r="U822" s="9"/>
      <c r="V822" s="9"/>
      <c r="W822" s="17"/>
      <c r="X822" s="9"/>
      <c r="Y822" s="9"/>
      <c r="Z822" s="9"/>
      <c r="AA822" s="9"/>
      <c r="AB822" s="9"/>
      <c r="AC822" s="9"/>
      <c r="AD822" s="9"/>
      <c r="AE822" s="9"/>
      <c r="AF822" s="9"/>
      <c r="AG822" s="9"/>
      <c r="AH822" s="9"/>
    </row>
    <row r="823" spans="1:34" x14ac:dyDescent="0.25">
      <c r="A823" s="9"/>
      <c r="B823" s="9"/>
      <c r="C823" s="9"/>
      <c r="D823" s="9"/>
      <c r="E823" s="9"/>
      <c r="F823" s="9"/>
      <c r="G823" s="15"/>
      <c r="H823" s="17"/>
      <c r="I823" s="9"/>
      <c r="J823" s="9"/>
      <c r="K823" s="9"/>
      <c r="L823" s="9"/>
      <c r="M823" s="9"/>
      <c r="N823" s="9"/>
      <c r="O823" s="9"/>
      <c r="P823" s="9"/>
      <c r="Q823" s="9"/>
      <c r="R823" s="9"/>
      <c r="S823" s="9"/>
      <c r="T823" s="17"/>
      <c r="U823" s="9"/>
      <c r="V823" s="9"/>
      <c r="W823" s="17"/>
      <c r="X823" s="9"/>
      <c r="Y823" s="9"/>
      <c r="Z823" s="9"/>
      <c r="AA823" s="9"/>
      <c r="AB823" s="9"/>
      <c r="AC823" s="9"/>
      <c r="AD823" s="9"/>
      <c r="AE823" s="9"/>
      <c r="AF823" s="9"/>
      <c r="AG823" s="9"/>
      <c r="AH823" s="9"/>
    </row>
    <row r="824" spans="1:34" x14ac:dyDescent="0.25">
      <c r="A824" s="9"/>
      <c r="B824" s="9"/>
      <c r="C824" s="9"/>
      <c r="D824" s="9"/>
      <c r="E824" s="9"/>
      <c r="F824" s="9"/>
      <c r="G824" s="15"/>
      <c r="H824" s="17"/>
      <c r="I824" s="9"/>
      <c r="J824" s="9"/>
      <c r="K824" s="9"/>
      <c r="L824" s="9"/>
      <c r="M824" s="9"/>
      <c r="N824" s="9"/>
      <c r="O824" s="9"/>
      <c r="P824" s="9"/>
      <c r="Q824" s="9"/>
      <c r="R824" s="9"/>
      <c r="S824" s="9"/>
      <c r="T824" s="17"/>
      <c r="U824" s="9"/>
      <c r="V824" s="9"/>
      <c r="W824" s="17"/>
      <c r="X824" s="9"/>
      <c r="Y824" s="9"/>
      <c r="Z824" s="9"/>
      <c r="AA824" s="9"/>
      <c r="AB824" s="9"/>
      <c r="AC824" s="9"/>
      <c r="AD824" s="9"/>
      <c r="AE824" s="9"/>
      <c r="AF824" s="9"/>
      <c r="AG824" s="9"/>
      <c r="AH824" s="9"/>
    </row>
    <row r="825" spans="1:34" x14ac:dyDescent="0.25">
      <c r="A825" s="9"/>
      <c r="B825" s="9"/>
      <c r="C825" s="9"/>
      <c r="D825" s="9"/>
      <c r="E825" s="9"/>
      <c r="F825" s="9"/>
      <c r="G825" s="15"/>
      <c r="H825" s="17"/>
      <c r="I825" s="9"/>
      <c r="J825" s="9"/>
      <c r="K825" s="9"/>
      <c r="L825" s="9"/>
      <c r="M825" s="9"/>
      <c r="N825" s="9"/>
      <c r="O825" s="9"/>
      <c r="P825" s="9"/>
      <c r="Q825" s="9"/>
      <c r="R825" s="9"/>
      <c r="S825" s="9"/>
      <c r="T825" s="17"/>
      <c r="U825" s="9"/>
      <c r="V825" s="9"/>
      <c r="W825" s="17"/>
      <c r="X825" s="9"/>
      <c r="Y825" s="9"/>
      <c r="Z825" s="9"/>
      <c r="AA825" s="9"/>
      <c r="AB825" s="9"/>
      <c r="AC825" s="9"/>
      <c r="AD825" s="9"/>
      <c r="AE825" s="9"/>
      <c r="AF825" s="9"/>
      <c r="AG825" s="9"/>
      <c r="AH825" s="9"/>
    </row>
    <row r="826" spans="1:34" x14ac:dyDescent="0.25">
      <c r="A826" s="9"/>
      <c r="B826" s="9"/>
      <c r="C826" s="9"/>
      <c r="D826" s="9"/>
      <c r="E826" s="9"/>
      <c r="F826" s="9"/>
      <c r="G826" s="15"/>
      <c r="H826" s="17"/>
      <c r="I826" s="9"/>
      <c r="J826" s="9"/>
      <c r="K826" s="9"/>
      <c r="L826" s="9"/>
      <c r="M826" s="9"/>
      <c r="N826" s="9"/>
      <c r="O826" s="9"/>
      <c r="P826" s="9"/>
      <c r="Q826" s="9"/>
      <c r="R826" s="9"/>
      <c r="S826" s="9"/>
      <c r="T826" s="17"/>
      <c r="U826" s="9"/>
      <c r="V826" s="9"/>
      <c r="W826" s="17"/>
      <c r="X826" s="9"/>
      <c r="Y826" s="9"/>
      <c r="Z826" s="9"/>
      <c r="AA826" s="9"/>
      <c r="AB826" s="9"/>
      <c r="AC826" s="9"/>
      <c r="AD826" s="9"/>
      <c r="AE826" s="9"/>
      <c r="AF826" s="9"/>
      <c r="AG826" s="9"/>
      <c r="AH826" s="9"/>
    </row>
    <row r="827" spans="1:34" x14ac:dyDescent="0.25">
      <c r="A827" s="9"/>
      <c r="B827" s="9"/>
      <c r="C827" s="9"/>
      <c r="D827" s="9"/>
      <c r="E827" s="9"/>
      <c r="F827" s="9"/>
      <c r="G827" s="15"/>
      <c r="H827" s="17"/>
      <c r="I827" s="9"/>
      <c r="J827" s="9"/>
      <c r="K827" s="9"/>
      <c r="L827" s="9"/>
      <c r="M827" s="9"/>
      <c r="N827" s="9"/>
      <c r="O827" s="9"/>
      <c r="P827" s="9"/>
      <c r="Q827" s="9"/>
      <c r="R827" s="9"/>
      <c r="S827" s="9"/>
      <c r="T827" s="17"/>
      <c r="U827" s="9"/>
      <c r="V827" s="9"/>
      <c r="W827" s="17"/>
      <c r="X827" s="9"/>
      <c r="Y827" s="9"/>
      <c r="Z827" s="9"/>
      <c r="AA827" s="9"/>
      <c r="AB827" s="9"/>
      <c r="AC827" s="9"/>
      <c r="AD827" s="9"/>
      <c r="AE827" s="9"/>
      <c r="AF827" s="9"/>
      <c r="AG827" s="9"/>
      <c r="AH827" s="9"/>
    </row>
    <row r="828" spans="1:34" x14ac:dyDescent="0.25">
      <c r="A828" s="9"/>
      <c r="B828" s="9"/>
      <c r="C828" s="9"/>
      <c r="D828" s="9"/>
      <c r="E828" s="9"/>
      <c r="F828" s="9"/>
      <c r="G828" s="15"/>
      <c r="H828" s="17"/>
      <c r="I828" s="9"/>
      <c r="J828" s="9"/>
      <c r="K828" s="9"/>
      <c r="L828" s="9"/>
      <c r="M828" s="9"/>
      <c r="N828" s="9"/>
      <c r="O828" s="9"/>
      <c r="P828" s="9"/>
      <c r="Q828" s="9"/>
      <c r="R828" s="9"/>
      <c r="S828" s="9"/>
      <c r="T828" s="17"/>
      <c r="U828" s="9"/>
      <c r="V828" s="9"/>
      <c r="W828" s="17"/>
      <c r="X828" s="9"/>
      <c r="Y828" s="9"/>
      <c r="Z828" s="9"/>
      <c r="AA828" s="9"/>
      <c r="AB828" s="9"/>
      <c r="AC828" s="9"/>
      <c r="AD828" s="9"/>
      <c r="AE828" s="9"/>
      <c r="AF828" s="9"/>
      <c r="AG828" s="9"/>
      <c r="AH828" s="9"/>
    </row>
    <row r="829" spans="1:34" x14ac:dyDescent="0.25">
      <c r="A829" s="9"/>
      <c r="B829" s="9"/>
      <c r="C829" s="9"/>
      <c r="D829" s="9"/>
      <c r="E829" s="9"/>
      <c r="F829" s="9"/>
      <c r="G829" s="15"/>
      <c r="H829" s="17"/>
      <c r="I829" s="9"/>
      <c r="J829" s="9"/>
      <c r="K829" s="9"/>
      <c r="L829" s="9"/>
      <c r="M829" s="9"/>
      <c r="N829" s="9"/>
      <c r="O829" s="9"/>
      <c r="P829" s="9"/>
      <c r="Q829" s="9"/>
      <c r="R829" s="9"/>
      <c r="S829" s="9"/>
      <c r="T829" s="17"/>
      <c r="U829" s="9"/>
      <c r="V829" s="9"/>
      <c r="W829" s="17"/>
      <c r="X829" s="9"/>
      <c r="Y829" s="9"/>
      <c r="Z829" s="9"/>
      <c r="AA829" s="9"/>
      <c r="AB829" s="9"/>
      <c r="AC829" s="9"/>
      <c r="AD829" s="9"/>
      <c r="AE829" s="9"/>
      <c r="AF829" s="9"/>
      <c r="AG829" s="9"/>
      <c r="AH829" s="9"/>
    </row>
    <row r="830" spans="1:34" x14ac:dyDescent="0.25">
      <c r="A830" s="9"/>
      <c r="B830" s="9"/>
      <c r="C830" s="9"/>
      <c r="D830" s="9"/>
      <c r="E830" s="9"/>
      <c r="F830" s="9"/>
      <c r="G830" s="15"/>
      <c r="H830" s="17"/>
      <c r="I830" s="9"/>
      <c r="J830" s="9"/>
      <c r="K830" s="9"/>
      <c r="L830" s="9"/>
      <c r="M830" s="9"/>
      <c r="N830" s="9"/>
      <c r="O830" s="9"/>
      <c r="P830" s="9"/>
      <c r="Q830" s="9"/>
      <c r="R830" s="9"/>
      <c r="S830" s="9"/>
      <c r="T830" s="17"/>
      <c r="U830" s="9"/>
      <c r="V830" s="9"/>
      <c r="W830" s="17"/>
      <c r="X830" s="9"/>
      <c r="Y830" s="9"/>
      <c r="Z830" s="9"/>
      <c r="AA830" s="9"/>
      <c r="AB830" s="9"/>
      <c r="AC830" s="9"/>
      <c r="AD830" s="9"/>
      <c r="AE830" s="9"/>
      <c r="AF830" s="9"/>
      <c r="AG830" s="9"/>
      <c r="AH830" s="9"/>
    </row>
    <row r="831" spans="1:34" x14ac:dyDescent="0.25">
      <c r="A831" s="9"/>
      <c r="B831" s="9"/>
      <c r="C831" s="9"/>
      <c r="D831" s="9"/>
      <c r="E831" s="9"/>
      <c r="F831" s="9"/>
      <c r="G831" s="15"/>
      <c r="H831" s="17"/>
      <c r="I831" s="9"/>
      <c r="J831" s="9"/>
      <c r="K831" s="9"/>
      <c r="L831" s="9"/>
      <c r="M831" s="9"/>
      <c r="N831" s="9"/>
      <c r="O831" s="9"/>
      <c r="P831" s="9"/>
      <c r="Q831" s="9"/>
      <c r="R831" s="9"/>
      <c r="S831" s="9"/>
      <c r="T831" s="17"/>
      <c r="U831" s="9"/>
      <c r="V831" s="9"/>
      <c r="W831" s="17"/>
      <c r="X831" s="9"/>
      <c r="Y831" s="9"/>
      <c r="Z831" s="9"/>
      <c r="AA831" s="9"/>
      <c r="AB831" s="9"/>
      <c r="AC831" s="9"/>
      <c r="AD831" s="9"/>
      <c r="AE831" s="9"/>
      <c r="AF831" s="9"/>
      <c r="AG831" s="9"/>
      <c r="AH831" s="9"/>
    </row>
    <row r="832" spans="1:34" x14ac:dyDescent="0.25">
      <c r="A832" s="9"/>
      <c r="B832" s="9"/>
      <c r="C832" s="9"/>
      <c r="D832" s="9"/>
      <c r="E832" s="9"/>
      <c r="F832" s="9"/>
      <c r="G832" s="15"/>
      <c r="H832" s="17"/>
      <c r="I832" s="9"/>
      <c r="J832" s="9"/>
      <c r="K832" s="9"/>
      <c r="L832" s="9"/>
      <c r="M832" s="9"/>
      <c r="N832" s="9"/>
      <c r="O832" s="9"/>
      <c r="P832" s="9"/>
      <c r="Q832" s="9"/>
      <c r="R832" s="9"/>
      <c r="S832" s="9"/>
      <c r="T832" s="17"/>
      <c r="U832" s="9"/>
      <c r="V832" s="9"/>
      <c r="W832" s="17"/>
      <c r="X832" s="9"/>
      <c r="Y832" s="9"/>
      <c r="Z832" s="9"/>
      <c r="AA832" s="9"/>
      <c r="AB832" s="9"/>
      <c r="AC832" s="9"/>
      <c r="AD832" s="9"/>
      <c r="AE832" s="9"/>
      <c r="AF832" s="9"/>
      <c r="AG832" s="9"/>
      <c r="AH832" s="9"/>
    </row>
    <row r="833" spans="1:34" x14ac:dyDescent="0.25">
      <c r="A833" s="9"/>
      <c r="B833" s="9"/>
      <c r="C833" s="9"/>
      <c r="D833" s="9"/>
      <c r="E833" s="9"/>
      <c r="F833" s="9"/>
      <c r="G833" s="15"/>
      <c r="H833" s="17"/>
      <c r="I833" s="9"/>
      <c r="J833" s="9"/>
      <c r="K833" s="9"/>
      <c r="L833" s="9"/>
      <c r="M833" s="9"/>
      <c r="N833" s="9"/>
      <c r="O833" s="9"/>
      <c r="P833" s="9"/>
      <c r="Q833" s="9"/>
      <c r="R833" s="9"/>
      <c r="S833" s="9"/>
      <c r="T833" s="17"/>
      <c r="U833" s="9"/>
      <c r="V833" s="9"/>
      <c r="W833" s="17"/>
      <c r="X833" s="9"/>
      <c r="Y833" s="9"/>
      <c r="Z833" s="9"/>
      <c r="AA833" s="9"/>
      <c r="AB833" s="9"/>
      <c r="AC833" s="9"/>
      <c r="AD833" s="9"/>
      <c r="AE833" s="9"/>
      <c r="AF833" s="9"/>
      <c r="AG833" s="9"/>
      <c r="AH833" s="9"/>
    </row>
    <row r="834" spans="1:34" x14ac:dyDescent="0.25">
      <c r="A834" s="9"/>
      <c r="B834" s="9"/>
      <c r="C834" s="9"/>
      <c r="D834" s="9"/>
      <c r="E834" s="9"/>
      <c r="F834" s="9"/>
      <c r="G834" s="15"/>
      <c r="H834" s="17"/>
      <c r="I834" s="9"/>
      <c r="J834" s="9"/>
      <c r="K834" s="9"/>
      <c r="L834" s="9"/>
      <c r="M834" s="9"/>
      <c r="N834" s="9"/>
      <c r="O834" s="9"/>
      <c r="P834" s="9"/>
      <c r="Q834" s="9"/>
      <c r="R834" s="9"/>
      <c r="S834" s="9"/>
      <c r="T834" s="17"/>
      <c r="U834" s="9"/>
      <c r="V834" s="9"/>
      <c r="W834" s="17"/>
      <c r="X834" s="9"/>
      <c r="Y834" s="9"/>
      <c r="Z834" s="9"/>
      <c r="AA834" s="9"/>
      <c r="AB834" s="9"/>
      <c r="AC834" s="9"/>
      <c r="AD834" s="9"/>
      <c r="AE834" s="9"/>
      <c r="AF834" s="9"/>
      <c r="AG834" s="9"/>
      <c r="AH834" s="9"/>
    </row>
    <row r="835" spans="1:34" x14ac:dyDescent="0.25">
      <c r="A835" s="9"/>
      <c r="B835" s="9"/>
      <c r="C835" s="9"/>
      <c r="D835" s="9"/>
      <c r="E835" s="9"/>
      <c r="F835" s="9"/>
      <c r="G835" s="15"/>
      <c r="H835" s="17"/>
      <c r="I835" s="9"/>
      <c r="J835" s="9"/>
      <c r="K835" s="9"/>
      <c r="L835" s="9"/>
      <c r="M835" s="9"/>
      <c r="N835" s="9"/>
      <c r="O835" s="9"/>
      <c r="P835" s="9"/>
      <c r="Q835" s="9"/>
      <c r="R835" s="9"/>
      <c r="S835" s="9"/>
      <c r="T835" s="17"/>
      <c r="U835" s="9"/>
      <c r="V835" s="9"/>
      <c r="W835" s="17"/>
      <c r="X835" s="9"/>
      <c r="Y835" s="9"/>
      <c r="Z835" s="9"/>
      <c r="AA835" s="9"/>
      <c r="AB835" s="9"/>
      <c r="AC835" s="9"/>
      <c r="AD835" s="9"/>
      <c r="AE835" s="9"/>
      <c r="AF835" s="9"/>
      <c r="AG835" s="9"/>
      <c r="AH835" s="9"/>
    </row>
    <row r="836" spans="1:34" x14ac:dyDescent="0.25">
      <c r="A836" s="9"/>
      <c r="B836" s="9"/>
      <c r="C836" s="9"/>
      <c r="D836" s="9"/>
      <c r="E836" s="9"/>
      <c r="F836" s="9"/>
      <c r="G836" s="15"/>
      <c r="H836" s="17"/>
      <c r="I836" s="9"/>
      <c r="J836" s="9"/>
      <c r="K836" s="9"/>
      <c r="L836" s="9"/>
      <c r="M836" s="9"/>
      <c r="N836" s="9"/>
      <c r="O836" s="9"/>
      <c r="P836" s="9"/>
      <c r="Q836" s="9"/>
      <c r="R836" s="9"/>
      <c r="S836" s="9"/>
      <c r="T836" s="17"/>
      <c r="U836" s="9"/>
      <c r="V836" s="9"/>
      <c r="W836" s="17"/>
      <c r="X836" s="9"/>
      <c r="Y836" s="9"/>
      <c r="Z836" s="9"/>
      <c r="AA836" s="9"/>
      <c r="AB836" s="9"/>
      <c r="AC836" s="9"/>
      <c r="AD836" s="9"/>
      <c r="AE836" s="9"/>
      <c r="AF836" s="9"/>
      <c r="AG836" s="9"/>
      <c r="AH836" s="9"/>
    </row>
    <row r="837" spans="1:34" x14ac:dyDescent="0.25">
      <c r="A837" s="9"/>
      <c r="B837" s="9"/>
      <c r="C837" s="9"/>
      <c r="D837" s="9"/>
      <c r="E837" s="9"/>
      <c r="F837" s="9"/>
      <c r="G837" s="15"/>
      <c r="H837" s="17"/>
      <c r="I837" s="9"/>
      <c r="J837" s="9"/>
      <c r="K837" s="9"/>
      <c r="L837" s="9"/>
      <c r="M837" s="9"/>
      <c r="N837" s="9"/>
      <c r="O837" s="9"/>
      <c r="P837" s="9"/>
      <c r="Q837" s="9"/>
      <c r="R837" s="9"/>
      <c r="S837" s="9"/>
      <c r="T837" s="17"/>
      <c r="U837" s="9"/>
      <c r="V837" s="9"/>
      <c r="W837" s="17"/>
      <c r="X837" s="9"/>
      <c r="Y837" s="9"/>
      <c r="Z837" s="9"/>
      <c r="AA837" s="9"/>
      <c r="AB837" s="9"/>
      <c r="AC837" s="9"/>
      <c r="AD837" s="9"/>
      <c r="AE837" s="9"/>
      <c r="AF837" s="9"/>
      <c r="AG837" s="9"/>
      <c r="AH837" s="9"/>
    </row>
    <row r="838" spans="1:34" x14ac:dyDescent="0.25">
      <c r="A838" s="9"/>
      <c r="B838" s="9"/>
      <c r="C838" s="9"/>
      <c r="D838" s="9"/>
      <c r="E838" s="9"/>
      <c r="F838" s="9"/>
      <c r="G838" s="15"/>
      <c r="H838" s="17"/>
      <c r="I838" s="9"/>
      <c r="J838" s="9"/>
      <c r="K838" s="9"/>
      <c r="L838" s="9"/>
      <c r="M838" s="9"/>
      <c r="N838" s="9"/>
      <c r="O838" s="9"/>
      <c r="P838" s="9"/>
      <c r="Q838" s="9"/>
      <c r="R838" s="9"/>
      <c r="S838" s="9"/>
      <c r="T838" s="17"/>
      <c r="U838" s="9"/>
      <c r="V838" s="9"/>
      <c r="W838" s="17"/>
      <c r="X838" s="9"/>
      <c r="Y838" s="9"/>
      <c r="Z838" s="9"/>
      <c r="AA838" s="9"/>
      <c r="AB838" s="9"/>
      <c r="AC838" s="9"/>
      <c r="AD838" s="9"/>
      <c r="AE838" s="9"/>
      <c r="AF838" s="9"/>
      <c r="AG838" s="9"/>
      <c r="AH838" s="9"/>
    </row>
    <row r="839" spans="1:34" x14ac:dyDescent="0.25">
      <c r="A839" s="9"/>
      <c r="B839" s="9"/>
      <c r="C839" s="9"/>
      <c r="D839" s="9"/>
      <c r="E839" s="9"/>
      <c r="F839" s="9"/>
      <c r="G839" s="15"/>
      <c r="H839" s="17"/>
      <c r="I839" s="9"/>
      <c r="J839" s="9"/>
      <c r="K839" s="9"/>
      <c r="L839" s="9"/>
      <c r="M839" s="9"/>
      <c r="N839" s="9"/>
      <c r="O839" s="9"/>
      <c r="P839" s="9"/>
      <c r="Q839" s="9"/>
      <c r="R839" s="9"/>
      <c r="S839" s="9"/>
      <c r="T839" s="17"/>
      <c r="U839" s="9"/>
      <c r="V839" s="9"/>
      <c r="W839" s="17"/>
      <c r="X839" s="9"/>
      <c r="Y839" s="9"/>
      <c r="Z839" s="9"/>
      <c r="AA839" s="9"/>
      <c r="AB839" s="9"/>
      <c r="AC839" s="9"/>
      <c r="AD839" s="9"/>
      <c r="AE839" s="9"/>
      <c r="AF839" s="9"/>
      <c r="AG839" s="9"/>
      <c r="AH839" s="9"/>
    </row>
    <row r="840" spans="1:34" x14ac:dyDescent="0.25">
      <c r="A840" s="9"/>
      <c r="B840" s="9"/>
      <c r="C840" s="9"/>
      <c r="D840" s="9"/>
      <c r="E840" s="9"/>
      <c r="F840" s="9"/>
      <c r="G840" s="15"/>
      <c r="H840" s="17"/>
      <c r="I840" s="9"/>
      <c r="J840" s="9"/>
      <c r="K840" s="9"/>
      <c r="L840" s="9"/>
      <c r="M840" s="9"/>
      <c r="N840" s="9"/>
      <c r="O840" s="9"/>
      <c r="P840" s="9"/>
      <c r="Q840" s="9"/>
      <c r="R840" s="9"/>
      <c r="S840" s="9"/>
      <c r="T840" s="17"/>
      <c r="U840" s="9"/>
      <c r="V840" s="9"/>
      <c r="W840" s="17"/>
      <c r="X840" s="9"/>
      <c r="Y840" s="9"/>
      <c r="Z840" s="9"/>
      <c r="AA840" s="9"/>
      <c r="AB840" s="9"/>
      <c r="AC840" s="9"/>
      <c r="AD840" s="9"/>
      <c r="AE840" s="9"/>
      <c r="AF840" s="9"/>
      <c r="AG840" s="9"/>
      <c r="AH840" s="9"/>
    </row>
    <row r="841" spans="1:34" x14ac:dyDescent="0.25">
      <c r="A841" s="9"/>
      <c r="B841" s="9"/>
      <c r="C841" s="9"/>
      <c r="D841" s="9"/>
      <c r="E841" s="9"/>
      <c r="F841" s="9"/>
      <c r="G841" s="15"/>
      <c r="H841" s="17"/>
      <c r="I841" s="9"/>
      <c r="J841" s="9"/>
      <c r="K841" s="9"/>
      <c r="L841" s="9"/>
      <c r="M841" s="9"/>
      <c r="N841" s="9"/>
      <c r="O841" s="9"/>
      <c r="P841" s="9"/>
      <c r="Q841" s="9"/>
      <c r="R841" s="9"/>
      <c r="S841" s="9"/>
      <c r="T841" s="17"/>
      <c r="U841" s="9"/>
      <c r="V841" s="9"/>
      <c r="W841" s="17"/>
      <c r="X841" s="9"/>
      <c r="Y841" s="9"/>
      <c r="Z841" s="9"/>
      <c r="AA841" s="9"/>
      <c r="AB841" s="9"/>
      <c r="AC841" s="9"/>
      <c r="AD841" s="9"/>
      <c r="AE841" s="9"/>
      <c r="AF841" s="9"/>
      <c r="AG841" s="9"/>
      <c r="AH841" s="9"/>
    </row>
    <row r="842" spans="1:34" x14ac:dyDescent="0.25">
      <c r="A842" s="9"/>
      <c r="B842" s="9"/>
      <c r="C842" s="9"/>
      <c r="D842" s="9"/>
      <c r="E842" s="9"/>
      <c r="F842" s="9"/>
      <c r="G842" s="15"/>
      <c r="H842" s="17"/>
      <c r="I842" s="9"/>
      <c r="J842" s="9"/>
      <c r="K842" s="9"/>
      <c r="L842" s="9"/>
      <c r="M842" s="9"/>
      <c r="N842" s="9"/>
      <c r="O842" s="9"/>
      <c r="P842" s="9"/>
      <c r="Q842" s="9"/>
      <c r="R842" s="9"/>
      <c r="S842" s="9"/>
      <c r="T842" s="17"/>
      <c r="U842" s="9"/>
      <c r="V842" s="9"/>
      <c r="W842" s="17"/>
      <c r="X842" s="9"/>
      <c r="Y842" s="9"/>
      <c r="Z842" s="9"/>
      <c r="AA842" s="9"/>
      <c r="AB842" s="9"/>
      <c r="AC842" s="9"/>
      <c r="AD842" s="9"/>
      <c r="AE842" s="9"/>
      <c r="AF842" s="9"/>
      <c r="AG842" s="9"/>
      <c r="AH842" s="9"/>
    </row>
    <row r="843" spans="1:34" x14ac:dyDescent="0.25">
      <c r="A843" s="9"/>
      <c r="B843" s="9"/>
      <c r="C843" s="9"/>
      <c r="D843" s="9"/>
      <c r="E843" s="9"/>
      <c r="F843" s="9"/>
      <c r="G843" s="15"/>
      <c r="H843" s="17"/>
      <c r="I843" s="9"/>
      <c r="J843" s="9"/>
      <c r="K843" s="9"/>
      <c r="L843" s="9"/>
      <c r="M843" s="9"/>
      <c r="N843" s="9"/>
      <c r="O843" s="9"/>
      <c r="P843" s="9"/>
      <c r="Q843" s="9"/>
      <c r="R843" s="9"/>
      <c r="S843" s="9"/>
      <c r="T843" s="17"/>
      <c r="U843" s="9"/>
      <c r="V843" s="9"/>
      <c r="W843" s="17"/>
      <c r="X843" s="9"/>
      <c r="Y843" s="9"/>
      <c r="Z843" s="9"/>
      <c r="AA843" s="9"/>
      <c r="AB843" s="9"/>
      <c r="AC843" s="9"/>
      <c r="AD843" s="9"/>
      <c r="AE843" s="9"/>
      <c r="AF843" s="9"/>
      <c r="AG843" s="9"/>
      <c r="AH843" s="9"/>
    </row>
    <row r="844" spans="1:34" x14ac:dyDescent="0.25">
      <c r="A844" s="9"/>
      <c r="B844" s="9"/>
      <c r="C844" s="9"/>
      <c r="D844" s="9"/>
      <c r="E844" s="9"/>
      <c r="F844" s="9"/>
      <c r="G844" s="15"/>
      <c r="H844" s="17"/>
      <c r="I844" s="9"/>
      <c r="J844" s="9"/>
      <c r="K844" s="9"/>
      <c r="L844" s="9"/>
      <c r="M844" s="9"/>
      <c r="N844" s="9"/>
      <c r="O844" s="9"/>
      <c r="P844" s="9"/>
      <c r="Q844" s="9"/>
      <c r="R844" s="9"/>
      <c r="S844" s="9"/>
      <c r="T844" s="17"/>
      <c r="U844" s="9"/>
      <c r="V844" s="9"/>
      <c r="W844" s="17"/>
      <c r="X844" s="9"/>
      <c r="Y844" s="9"/>
      <c r="Z844" s="9"/>
      <c r="AA844" s="9"/>
      <c r="AB844" s="9"/>
      <c r="AC844" s="9"/>
      <c r="AD844" s="9"/>
      <c r="AE844" s="9"/>
      <c r="AF844" s="9"/>
      <c r="AG844" s="9"/>
      <c r="AH844" s="9"/>
    </row>
    <row r="845" spans="1:34" x14ac:dyDescent="0.25">
      <c r="A845" s="9"/>
      <c r="B845" s="9"/>
      <c r="C845" s="9"/>
      <c r="D845" s="9"/>
      <c r="E845" s="9"/>
      <c r="F845" s="9"/>
      <c r="G845" s="15"/>
      <c r="H845" s="17"/>
      <c r="I845" s="9"/>
      <c r="J845" s="9"/>
      <c r="K845" s="9"/>
      <c r="L845" s="9"/>
      <c r="M845" s="9"/>
      <c r="N845" s="9"/>
      <c r="O845" s="9"/>
      <c r="P845" s="9"/>
      <c r="Q845" s="9"/>
      <c r="R845" s="9"/>
      <c r="S845" s="9"/>
      <c r="T845" s="17"/>
      <c r="U845" s="9"/>
      <c r="V845" s="9"/>
      <c r="W845" s="17"/>
      <c r="X845" s="9"/>
      <c r="Y845" s="9"/>
      <c r="Z845" s="9"/>
      <c r="AA845" s="9"/>
      <c r="AB845" s="9"/>
      <c r="AC845" s="9"/>
      <c r="AD845" s="9"/>
      <c r="AE845" s="9"/>
      <c r="AF845" s="9"/>
      <c r="AG845" s="9"/>
      <c r="AH845" s="9"/>
    </row>
    <row r="846" spans="1:34" x14ac:dyDescent="0.25">
      <c r="A846" s="9"/>
      <c r="B846" s="9"/>
      <c r="C846" s="9"/>
      <c r="D846" s="9"/>
      <c r="E846" s="9"/>
      <c r="F846" s="9"/>
      <c r="G846" s="15"/>
      <c r="H846" s="17"/>
      <c r="I846" s="9"/>
      <c r="J846" s="9"/>
      <c r="K846" s="9"/>
      <c r="L846" s="9"/>
      <c r="M846" s="9"/>
      <c r="N846" s="9"/>
      <c r="O846" s="9"/>
      <c r="P846" s="9"/>
      <c r="Q846" s="9"/>
      <c r="R846" s="9"/>
      <c r="S846" s="9"/>
      <c r="T846" s="17"/>
      <c r="U846" s="9"/>
      <c r="V846" s="9"/>
      <c r="W846" s="17"/>
      <c r="X846" s="9"/>
      <c r="Y846" s="9"/>
      <c r="Z846" s="9"/>
      <c r="AA846" s="9"/>
      <c r="AB846" s="9"/>
      <c r="AC846" s="9"/>
      <c r="AD846" s="9"/>
      <c r="AE846" s="9"/>
      <c r="AF846" s="9"/>
      <c r="AG846" s="9"/>
      <c r="AH846" s="9"/>
    </row>
    <row r="847" spans="1:34" x14ac:dyDescent="0.25">
      <c r="A847" s="9"/>
      <c r="B847" s="9"/>
      <c r="C847" s="9"/>
      <c r="D847" s="9"/>
      <c r="E847" s="9"/>
      <c r="F847" s="9"/>
      <c r="G847" s="15"/>
      <c r="H847" s="17"/>
      <c r="I847" s="9"/>
      <c r="J847" s="9"/>
      <c r="K847" s="9"/>
      <c r="L847" s="9"/>
      <c r="M847" s="9"/>
      <c r="N847" s="9"/>
      <c r="O847" s="9"/>
      <c r="P847" s="9"/>
      <c r="Q847" s="9"/>
      <c r="R847" s="9"/>
      <c r="S847" s="9"/>
      <c r="T847" s="17"/>
      <c r="U847" s="9"/>
      <c r="V847" s="9"/>
      <c r="W847" s="17"/>
      <c r="X847" s="9"/>
      <c r="Y847" s="9"/>
      <c r="Z847" s="9"/>
      <c r="AA847" s="9"/>
      <c r="AB847" s="9"/>
      <c r="AC847" s="9"/>
      <c r="AD847" s="9"/>
      <c r="AE847" s="9"/>
      <c r="AF847" s="9"/>
      <c r="AG847" s="9"/>
      <c r="AH847" s="9"/>
    </row>
    <row r="848" spans="1:34" x14ac:dyDescent="0.25">
      <c r="A848" s="9"/>
      <c r="B848" s="9"/>
      <c r="C848" s="9"/>
      <c r="D848" s="9"/>
      <c r="E848" s="9"/>
      <c r="F848" s="9"/>
      <c r="G848" s="15"/>
      <c r="H848" s="17"/>
      <c r="I848" s="9"/>
      <c r="J848" s="9"/>
      <c r="K848" s="9"/>
      <c r="L848" s="9"/>
      <c r="M848" s="9"/>
      <c r="N848" s="9"/>
      <c r="O848" s="9"/>
      <c r="P848" s="9"/>
      <c r="Q848" s="9"/>
      <c r="R848" s="9"/>
      <c r="S848" s="9"/>
      <c r="T848" s="17"/>
      <c r="U848" s="9"/>
      <c r="V848" s="9"/>
      <c r="W848" s="17"/>
      <c r="X848" s="9"/>
      <c r="Y848" s="9"/>
      <c r="Z848" s="9"/>
      <c r="AA848" s="9"/>
      <c r="AB848" s="9"/>
      <c r="AC848" s="9"/>
      <c r="AD848" s="9"/>
      <c r="AE848" s="9"/>
      <c r="AF848" s="9"/>
      <c r="AG848" s="9"/>
      <c r="AH848" s="9"/>
    </row>
    <row r="849" spans="1:34" x14ac:dyDescent="0.25">
      <c r="A849" s="9"/>
      <c r="B849" s="9"/>
      <c r="C849" s="9"/>
      <c r="D849" s="9"/>
      <c r="E849" s="9"/>
      <c r="F849" s="9"/>
      <c r="G849" s="15"/>
      <c r="H849" s="17"/>
      <c r="I849" s="9"/>
      <c r="J849" s="9"/>
      <c r="K849" s="9"/>
      <c r="L849" s="9"/>
      <c r="M849" s="9"/>
      <c r="N849" s="9"/>
      <c r="O849" s="9"/>
      <c r="P849" s="9"/>
      <c r="Q849" s="9"/>
      <c r="R849" s="9"/>
      <c r="S849" s="9"/>
      <c r="T849" s="17"/>
      <c r="U849" s="9"/>
      <c r="V849" s="9"/>
      <c r="W849" s="17"/>
      <c r="X849" s="9"/>
      <c r="Y849" s="9"/>
      <c r="Z849" s="9"/>
      <c r="AA849" s="9"/>
      <c r="AB849" s="9"/>
      <c r="AC849" s="9"/>
      <c r="AD849" s="9"/>
      <c r="AE849" s="9"/>
      <c r="AF849" s="9"/>
      <c r="AG849" s="9"/>
      <c r="AH849" s="9"/>
    </row>
    <row r="850" spans="1:34" x14ac:dyDescent="0.25">
      <c r="A850" s="9"/>
      <c r="B850" s="9"/>
      <c r="C850" s="9"/>
      <c r="D850" s="9"/>
      <c r="E850" s="9"/>
      <c r="F850" s="9"/>
      <c r="G850" s="15"/>
      <c r="H850" s="17"/>
      <c r="I850" s="9"/>
      <c r="J850" s="9"/>
      <c r="K850" s="9"/>
      <c r="L850" s="9"/>
      <c r="M850" s="9"/>
      <c r="N850" s="9"/>
      <c r="O850" s="9"/>
      <c r="P850" s="9"/>
      <c r="Q850" s="9"/>
      <c r="R850" s="9"/>
      <c r="S850" s="9"/>
      <c r="T850" s="17"/>
      <c r="U850" s="9"/>
      <c r="V850" s="9"/>
      <c r="W850" s="17"/>
      <c r="X850" s="9"/>
      <c r="Y850" s="9"/>
      <c r="Z850" s="9"/>
      <c r="AA850" s="9"/>
      <c r="AB850" s="9"/>
      <c r="AC850" s="9"/>
      <c r="AD850" s="9"/>
      <c r="AE850" s="9"/>
      <c r="AF850" s="9"/>
      <c r="AG850" s="9"/>
      <c r="AH850" s="9"/>
    </row>
    <row r="851" spans="1:34" x14ac:dyDescent="0.25">
      <c r="A851" s="9"/>
      <c r="B851" s="9"/>
      <c r="C851" s="9"/>
      <c r="D851" s="9"/>
      <c r="E851" s="9"/>
      <c r="F851" s="9"/>
      <c r="G851" s="15"/>
      <c r="H851" s="17"/>
      <c r="I851" s="9"/>
      <c r="J851" s="9"/>
      <c r="K851" s="9"/>
      <c r="L851" s="9"/>
      <c r="M851" s="9"/>
      <c r="N851" s="9"/>
      <c r="O851" s="9"/>
      <c r="P851" s="9"/>
      <c r="Q851" s="9"/>
      <c r="R851" s="9"/>
      <c r="S851" s="9"/>
      <c r="T851" s="17"/>
      <c r="U851" s="9"/>
      <c r="V851" s="9"/>
      <c r="W851" s="17"/>
      <c r="X851" s="9"/>
      <c r="Y851" s="9"/>
      <c r="Z851" s="9"/>
      <c r="AA851" s="9"/>
      <c r="AB851" s="9"/>
      <c r="AC851" s="9"/>
      <c r="AD851" s="9"/>
      <c r="AE851" s="9"/>
      <c r="AF851" s="9"/>
      <c r="AG851" s="9"/>
      <c r="AH851" s="9"/>
    </row>
    <row r="852" spans="1:34" x14ac:dyDescent="0.25">
      <c r="A852" s="9"/>
      <c r="B852" s="9"/>
      <c r="C852" s="9"/>
      <c r="D852" s="9"/>
      <c r="E852" s="9"/>
      <c r="F852" s="9"/>
      <c r="G852" s="15"/>
      <c r="H852" s="17"/>
      <c r="I852" s="9"/>
      <c r="J852" s="9"/>
      <c r="K852" s="9"/>
      <c r="L852" s="9"/>
      <c r="M852" s="9"/>
      <c r="N852" s="9"/>
      <c r="O852" s="9"/>
      <c r="P852" s="9"/>
      <c r="Q852" s="9"/>
      <c r="R852" s="9"/>
      <c r="S852" s="9"/>
      <c r="T852" s="17"/>
      <c r="U852" s="9"/>
      <c r="V852" s="9"/>
      <c r="W852" s="17"/>
      <c r="X852" s="9"/>
      <c r="Y852" s="9"/>
      <c r="Z852" s="9"/>
      <c r="AA852" s="9"/>
      <c r="AB852" s="9"/>
      <c r="AC852" s="9"/>
      <c r="AD852" s="9"/>
      <c r="AE852" s="9"/>
      <c r="AF852" s="9"/>
      <c r="AG852" s="9"/>
      <c r="AH852" s="9"/>
    </row>
    <row r="853" spans="1:34" x14ac:dyDescent="0.25">
      <c r="A853" s="9"/>
      <c r="B853" s="9"/>
      <c r="C853" s="9"/>
      <c r="D853" s="9"/>
      <c r="E853" s="9"/>
      <c r="F853" s="9"/>
      <c r="G853" s="15"/>
      <c r="H853" s="17"/>
      <c r="I853" s="9"/>
      <c r="J853" s="9"/>
      <c r="K853" s="9"/>
      <c r="L853" s="9"/>
      <c r="M853" s="9"/>
      <c r="N853" s="9"/>
      <c r="O853" s="9"/>
      <c r="P853" s="9"/>
      <c r="Q853" s="9"/>
      <c r="R853" s="9"/>
      <c r="S853" s="9"/>
      <c r="T853" s="17"/>
      <c r="U853" s="9"/>
      <c r="V853" s="9"/>
      <c r="W853" s="17"/>
      <c r="X853" s="9"/>
      <c r="Y853" s="9"/>
      <c r="Z853" s="9"/>
      <c r="AA853" s="9"/>
      <c r="AB853" s="9"/>
      <c r="AC853" s="9"/>
      <c r="AD853" s="9"/>
      <c r="AE853" s="9"/>
      <c r="AF853" s="9"/>
      <c r="AG853" s="9"/>
      <c r="AH853" s="9"/>
    </row>
    <row r="854" spans="1:34" x14ac:dyDescent="0.25">
      <c r="A854" s="9"/>
      <c r="B854" s="9"/>
      <c r="C854" s="9"/>
      <c r="D854" s="9"/>
      <c r="E854" s="9"/>
      <c r="F854" s="9"/>
      <c r="G854" s="15"/>
      <c r="H854" s="17"/>
      <c r="I854" s="9"/>
      <c r="J854" s="9"/>
      <c r="K854" s="9"/>
      <c r="L854" s="9"/>
      <c r="M854" s="9"/>
      <c r="N854" s="9"/>
      <c r="O854" s="9"/>
      <c r="P854" s="9"/>
      <c r="Q854" s="9"/>
      <c r="R854" s="9"/>
      <c r="S854" s="9"/>
      <c r="T854" s="17"/>
      <c r="U854" s="9"/>
      <c r="V854" s="9"/>
      <c r="W854" s="17"/>
      <c r="X854" s="9"/>
      <c r="Y854" s="9"/>
      <c r="Z854" s="9"/>
      <c r="AA854" s="9"/>
      <c r="AB854" s="9"/>
      <c r="AC854" s="9"/>
      <c r="AD854" s="9"/>
      <c r="AE854" s="9"/>
      <c r="AF854" s="9"/>
      <c r="AG854" s="9"/>
      <c r="AH854" s="9"/>
    </row>
    <row r="855" spans="1:34" x14ac:dyDescent="0.25">
      <c r="A855" s="9"/>
      <c r="B855" s="9"/>
      <c r="C855" s="9"/>
      <c r="D855" s="9"/>
      <c r="E855" s="9"/>
      <c r="F855" s="9"/>
      <c r="G855" s="15"/>
      <c r="H855" s="17"/>
      <c r="I855" s="9"/>
      <c r="J855" s="9"/>
      <c r="K855" s="9"/>
      <c r="L855" s="9"/>
      <c r="M855" s="9"/>
      <c r="N855" s="9"/>
      <c r="O855" s="9"/>
      <c r="P855" s="9"/>
      <c r="Q855" s="9"/>
      <c r="R855" s="9"/>
      <c r="S855" s="9"/>
      <c r="T855" s="17"/>
      <c r="U855" s="9"/>
      <c r="V855" s="9"/>
      <c r="W855" s="17"/>
      <c r="X855" s="9"/>
      <c r="Y855" s="9"/>
      <c r="Z855" s="9"/>
      <c r="AA855" s="9"/>
      <c r="AB855" s="9"/>
      <c r="AC855" s="9"/>
      <c r="AD855" s="9"/>
      <c r="AE855" s="9"/>
      <c r="AF855" s="9"/>
      <c r="AG855" s="9"/>
      <c r="AH855" s="9"/>
    </row>
    <row r="856" spans="1:34" x14ac:dyDescent="0.25">
      <c r="A856" s="9"/>
      <c r="B856" s="9"/>
      <c r="C856" s="9"/>
      <c r="D856" s="9"/>
      <c r="E856" s="9"/>
      <c r="F856" s="9"/>
      <c r="G856" s="15"/>
      <c r="H856" s="17"/>
      <c r="I856" s="9"/>
      <c r="J856" s="9"/>
      <c r="K856" s="9"/>
      <c r="L856" s="9"/>
      <c r="M856" s="9"/>
      <c r="N856" s="9"/>
      <c r="O856" s="9"/>
      <c r="P856" s="9"/>
      <c r="Q856" s="9"/>
      <c r="R856" s="9"/>
      <c r="S856" s="9"/>
      <c r="T856" s="17"/>
      <c r="U856" s="9"/>
      <c r="V856" s="9"/>
      <c r="W856" s="17"/>
      <c r="X856" s="9"/>
      <c r="Y856" s="9"/>
      <c r="Z856" s="9"/>
      <c r="AA856" s="9"/>
      <c r="AB856" s="9"/>
      <c r="AC856" s="9"/>
      <c r="AD856" s="9"/>
      <c r="AE856" s="9"/>
      <c r="AF856" s="9"/>
      <c r="AG856" s="9"/>
      <c r="AH856" s="9"/>
    </row>
    <row r="857" spans="1:34" x14ac:dyDescent="0.25">
      <c r="A857" s="9"/>
      <c r="B857" s="9"/>
      <c r="C857" s="9"/>
      <c r="D857" s="9"/>
      <c r="E857" s="9"/>
      <c r="F857" s="9"/>
      <c r="G857" s="15"/>
      <c r="H857" s="17"/>
      <c r="I857" s="9"/>
      <c r="J857" s="9"/>
      <c r="K857" s="9"/>
      <c r="L857" s="9"/>
      <c r="M857" s="9"/>
      <c r="N857" s="9"/>
      <c r="O857" s="9"/>
      <c r="P857" s="9"/>
      <c r="Q857" s="9"/>
      <c r="R857" s="9"/>
      <c r="S857" s="9"/>
      <c r="T857" s="17"/>
      <c r="U857" s="9"/>
      <c r="V857" s="9"/>
      <c r="W857" s="17"/>
      <c r="X857" s="9"/>
      <c r="Y857" s="9"/>
      <c r="Z857" s="9"/>
      <c r="AA857" s="9"/>
      <c r="AB857" s="9"/>
      <c r="AC857" s="9"/>
      <c r="AD857" s="9"/>
      <c r="AE857" s="9"/>
      <c r="AF857" s="9"/>
      <c r="AG857" s="9"/>
      <c r="AH857" s="9"/>
    </row>
    <row r="858" spans="1:34" x14ac:dyDescent="0.25">
      <c r="A858" s="9"/>
      <c r="B858" s="9"/>
      <c r="C858" s="9"/>
      <c r="D858" s="9"/>
      <c r="E858" s="9"/>
      <c r="F858" s="9"/>
      <c r="G858" s="15"/>
      <c r="H858" s="17"/>
      <c r="I858" s="9"/>
      <c r="J858" s="9"/>
      <c r="K858" s="9"/>
      <c r="L858" s="9"/>
      <c r="M858" s="9"/>
      <c r="N858" s="9"/>
      <c r="O858" s="9"/>
      <c r="P858" s="9"/>
      <c r="Q858" s="9"/>
      <c r="R858" s="9"/>
      <c r="S858" s="9"/>
      <c r="T858" s="17"/>
      <c r="U858" s="9"/>
      <c r="V858" s="9"/>
      <c r="W858" s="17"/>
      <c r="X858" s="9"/>
      <c r="Y858" s="9"/>
      <c r="Z858" s="9"/>
      <c r="AA858" s="9"/>
      <c r="AB858" s="9"/>
      <c r="AC858" s="9"/>
      <c r="AD858" s="9"/>
      <c r="AE858" s="9"/>
      <c r="AF858" s="9"/>
      <c r="AG858" s="9"/>
      <c r="AH858" s="9"/>
    </row>
    <row r="859" spans="1:34" x14ac:dyDescent="0.25">
      <c r="A859" s="9"/>
      <c r="B859" s="9"/>
      <c r="C859" s="9"/>
      <c r="D859" s="9"/>
      <c r="E859" s="9"/>
      <c r="F859" s="9"/>
      <c r="G859" s="15"/>
      <c r="H859" s="17"/>
      <c r="I859" s="9"/>
      <c r="J859" s="9"/>
      <c r="K859" s="9"/>
      <c r="L859" s="9"/>
      <c r="M859" s="9"/>
      <c r="N859" s="9"/>
      <c r="O859" s="9"/>
      <c r="P859" s="9"/>
      <c r="Q859" s="9"/>
      <c r="R859" s="9"/>
      <c r="S859" s="9"/>
      <c r="T859" s="17"/>
      <c r="U859" s="9"/>
      <c r="V859" s="9"/>
      <c r="W859" s="17"/>
      <c r="X859" s="9"/>
      <c r="Y859" s="9"/>
      <c r="Z859" s="9"/>
      <c r="AA859" s="9"/>
      <c r="AB859" s="9"/>
      <c r="AC859" s="9"/>
      <c r="AD859" s="9"/>
      <c r="AE859" s="9"/>
      <c r="AF859" s="9"/>
      <c r="AG859" s="9"/>
      <c r="AH859" s="9"/>
    </row>
    <row r="860" spans="1:34" x14ac:dyDescent="0.25">
      <c r="A860" s="9"/>
      <c r="B860" s="9"/>
      <c r="C860" s="9"/>
      <c r="D860" s="9"/>
      <c r="E860" s="9"/>
      <c r="F860" s="9"/>
      <c r="G860" s="15"/>
      <c r="H860" s="17"/>
      <c r="I860" s="9"/>
      <c r="J860" s="9"/>
      <c r="K860" s="9"/>
      <c r="L860" s="9"/>
      <c r="M860" s="9"/>
      <c r="N860" s="9"/>
      <c r="O860" s="9"/>
      <c r="P860" s="9"/>
      <c r="Q860" s="9"/>
      <c r="R860" s="9"/>
      <c r="S860" s="9"/>
      <c r="T860" s="17"/>
      <c r="U860" s="9"/>
      <c r="V860" s="9"/>
      <c r="W860" s="17"/>
      <c r="X860" s="9"/>
      <c r="Y860" s="9"/>
      <c r="Z860" s="9"/>
      <c r="AA860" s="9"/>
      <c r="AB860" s="9"/>
      <c r="AC860" s="9"/>
      <c r="AD860" s="9"/>
      <c r="AE860" s="9"/>
      <c r="AF860" s="9"/>
      <c r="AG860" s="9"/>
      <c r="AH860" s="9"/>
    </row>
    <row r="861" spans="1:34" x14ac:dyDescent="0.25">
      <c r="A861" s="9"/>
      <c r="B861" s="9"/>
      <c r="C861" s="9"/>
      <c r="D861" s="9"/>
      <c r="E861" s="9"/>
      <c r="F861" s="9"/>
      <c r="G861" s="15"/>
      <c r="H861" s="17"/>
      <c r="I861" s="9"/>
      <c r="J861" s="9"/>
      <c r="K861" s="9"/>
      <c r="L861" s="9"/>
      <c r="M861" s="9"/>
      <c r="N861" s="9"/>
      <c r="O861" s="9"/>
      <c r="P861" s="9"/>
      <c r="Q861" s="9"/>
      <c r="R861" s="9"/>
      <c r="S861" s="9"/>
      <c r="T861" s="17"/>
      <c r="U861" s="9"/>
      <c r="V861" s="9"/>
      <c r="W861" s="17"/>
      <c r="X861" s="9"/>
      <c r="Y861" s="9"/>
      <c r="Z861" s="9"/>
      <c r="AA861" s="9"/>
      <c r="AB861" s="9"/>
      <c r="AC861" s="9"/>
      <c r="AD861" s="9"/>
      <c r="AE861" s="9"/>
      <c r="AF861" s="9"/>
      <c r="AG861" s="9"/>
      <c r="AH861" s="9"/>
    </row>
    <row r="862" spans="1:34" x14ac:dyDescent="0.25">
      <c r="A862" s="9"/>
      <c r="B862" s="9"/>
      <c r="C862" s="9"/>
      <c r="D862" s="9"/>
      <c r="E862" s="9"/>
      <c r="F862" s="9"/>
      <c r="G862" s="15"/>
      <c r="H862" s="17"/>
      <c r="I862" s="9"/>
      <c r="J862" s="9"/>
      <c r="K862" s="9"/>
      <c r="L862" s="9"/>
      <c r="M862" s="9"/>
      <c r="N862" s="9"/>
      <c r="O862" s="9"/>
      <c r="P862" s="9"/>
      <c r="Q862" s="9"/>
      <c r="R862" s="9"/>
      <c r="S862" s="9"/>
      <c r="T862" s="17"/>
      <c r="U862" s="9"/>
      <c r="V862" s="9"/>
      <c r="W862" s="17"/>
      <c r="X862" s="9"/>
      <c r="Y862" s="9"/>
      <c r="Z862" s="9"/>
      <c r="AA862" s="9"/>
      <c r="AB862" s="9"/>
      <c r="AC862" s="9"/>
      <c r="AD862" s="9"/>
      <c r="AE862" s="9"/>
      <c r="AF862" s="9"/>
      <c r="AG862" s="9"/>
      <c r="AH862" s="9"/>
    </row>
    <row r="863" spans="1:34" x14ac:dyDescent="0.25">
      <c r="A863" s="9"/>
      <c r="B863" s="9"/>
      <c r="C863" s="9"/>
      <c r="D863" s="9"/>
      <c r="E863" s="9"/>
      <c r="F863" s="9"/>
      <c r="G863" s="15"/>
      <c r="H863" s="17"/>
      <c r="I863" s="9"/>
      <c r="J863" s="9"/>
      <c r="K863" s="9"/>
      <c r="L863" s="9"/>
      <c r="M863" s="9"/>
      <c r="N863" s="9"/>
      <c r="O863" s="9"/>
      <c r="P863" s="9"/>
      <c r="Q863" s="9"/>
      <c r="R863" s="9"/>
      <c r="S863" s="9"/>
      <c r="T863" s="17"/>
      <c r="U863" s="9"/>
      <c r="V863" s="9"/>
      <c r="W863" s="17"/>
      <c r="X863" s="9"/>
      <c r="Y863" s="9"/>
      <c r="Z863" s="9"/>
      <c r="AA863" s="9"/>
      <c r="AB863" s="9"/>
      <c r="AC863" s="9"/>
      <c r="AD863" s="9"/>
      <c r="AE863" s="9"/>
      <c r="AF863" s="9"/>
      <c r="AG863" s="9"/>
      <c r="AH863" s="9"/>
    </row>
    <row r="864" spans="1:34" x14ac:dyDescent="0.25">
      <c r="A864" s="9"/>
      <c r="B864" s="9"/>
      <c r="C864" s="9"/>
      <c r="D864" s="9"/>
      <c r="E864" s="9"/>
      <c r="F864" s="9"/>
      <c r="G864" s="15"/>
      <c r="H864" s="17"/>
      <c r="I864" s="9"/>
      <c r="J864" s="9"/>
      <c r="K864" s="9"/>
      <c r="L864" s="9"/>
      <c r="M864" s="9"/>
      <c r="N864" s="9"/>
      <c r="O864" s="9"/>
      <c r="P864" s="9"/>
      <c r="Q864" s="9"/>
      <c r="R864" s="9"/>
      <c r="S864" s="9"/>
      <c r="T864" s="17"/>
      <c r="U864" s="9"/>
      <c r="V864" s="9"/>
      <c r="W864" s="17"/>
      <c r="X864" s="9"/>
      <c r="Y864" s="9"/>
      <c r="Z864" s="9"/>
      <c r="AA864" s="9"/>
      <c r="AB864" s="9"/>
      <c r="AC864" s="9"/>
      <c r="AD864" s="9"/>
      <c r="AE864" s="9"/>
      <c r="AF864" s="9"/>
      <c r="AG864" s="9"/>
      <c r="AH864" s="9"/>
    </row>
    <row r="865" spans="1:34" x14ac:dyDescent="0.25">
      <c r="A865" s="9"/>
      <c r="B865" s="9"/>
      <c r="C865" s="9"/>
      <c r="D865" s="9"/>
      <c r="E865" s="9"/>
      <c r="F865" s="9"/>
      <c r="G865" s="15"/>
      <c r="H865" s="17"/>
      <c r="I865" s="9"/>
      <c r="J865" s="9"/>
      <c r="K865" s="9"/>
      <c r="L865" s="9"/>
      <c r="M865" s="9"/>
      <c r="N865" s="9"/>
      <c r="O865" s="9"/>
      <c r="P865" s="9"/>
      <c r="Q865" s="9"/>
      <c r="R865" s="9"/>
      <c r="S865" s="9"/>
      <c r="T865" s="17"/>
      <c r="U865" s="9"/>
      <c r="V865" s="9"/>
      <c r="W865" s="17"/>
      <c r="X865" s="9"/>
      <c r="Y865" s="9"/>
      <c r="Z865" s="9"/>
      <c r="AA865" s="9"/>
      <c r="AB865" s="9"/>
      <c r="AC865" s="9"/>
      <c r="AD865" s="9"/>
      <c r="AE865" s="9"/>
      <c r="AF865" s="9"/>
      <c r="AG865" s="9"/>
      <c r="AH865" s="9"/>
    </row>
    <row r="866" spans="1:34" x14ac:dyDescent="0.25">
      <c r="A866" s="9"/>
      <c r="B866" s="9"/>
      <c r="C866" s="9"/>
      <c r="D866" s="9"/>
      <c r="E866" s="9"/>
      <c r="F866" s="9"/>
      <c r="G866" s="15"/>
      <c r="H866" s="17"/>
      <c r="I866" s="9"/>
      <c r="J866" s="9"/>
      <c r="K866" s="9"/>
      <c r="L866" s="9"/>
      <c r="M866" s="9"/>
      <c r="N866" s="9"/>
      <c r="O866" s="9"/>
      <c r="P866" s="9"/>
      <c r="Q866" s="9"/>
      <c r="R866" s="9"/>
      <c r="S866" s="9"/>
      <c r="T866" s="17"/>
      <c r="U866" s="9"/>
      <c r="V866" s="9"/>
      <c r="W866" s="17"/>
      <c r="X866" s="9"/>
      <c r="Y866" s="9"/>
      <c r="Z866" s="9"/>
      <c r="AA866" s="9"/>
      <c r="AB866" s="9"/>
      <c r="AC866" s="9"/>
      <c r="AD866" s="9"/>
      <c r="AE866" s="9"/>
      <c r="AF866" s="9"/>
      <c r="AG866" s="9"/>
      <c r="AH866" s="9"/>
    </row>
    <row r="867" spans="1:34" x14ac:dyDescent="0.25">
      <c r="A867" s="9"/>
      <c r="B867" s="9"/>
      <c r="C867" s="9"/>
      <c r="D867" s="9"/>
      <c r="E867" s="9"/>
      <c r="F867" s="9"/>
      <c r="G867" s="15"/>
      <c r="H867" s="17"/>
      <c r="I867" s="9"/>
      <c r="J867" s="9"/>
      <c r="K867" s="9"/>
      <c r="L867" s="9"/>
      <c r="M867" s="9"/>
      <c r="N867" s="9"/>
      <c r="O867" s="9"/>
      <c r="P867" s="9"/>
      <c r="Q867" s="9"/>
      <c r="R867" s="9"/>
      <c r="S867" s="9"/>
      <c r="T867" s="17"/>
      <c r="U867" s="9"/>
      <c r="V867" s="9"/>
      <c r="W867" s="17"/>
      <c r="X867" s="9"/>
      <c r="Y867" s="9"/>
      <c r="Z867" s="9"/>
      <c r="AA867" s="9"/>
      <c r="AB867" s="9"/>
      <c r="AC867" s="9"/>
      <c r="AD867" s="9"/>
      <c r="AE867" s="9"/>
      <c r="AF867" s="9"/>
      <c r="AG867" s="9"/>
      <c r="AH867" s="9"/>
    </row>
    <row r="868" spans="1:34" x14ac:dyDescent="0.25">
      <c r="A868" s="9"/>
      <c r="B868" s="9"/>
      <c r="C868" s="9"/>
      <c r="D868" s="9"/>
      <c r="E868" s="9"/>
      <c r="F868" s="9"/>
      <c r="G868" s="15"/>
      <c r="H868" s="17"/>
      <c r="I868" s="9"/>
      <c r="J868" s="9"/>
      <c r="K868" s="9"/>
      <c r="L868" s="9"/>
      <c r="M868" s="9"/>
      <c r="N868" s="9"/>
      <c r="O868" s="9"/>
      <c r="P868" s="9"/>
      <c r="Q868" s="9"/>
      <c r="R868" s="9"/>
      <c r="S868" s="9"/>
      <c r="T868" s="17"/>
      <c r="U868" s="9"/>
      <c r="V868" s="9"/>
      <c r="W868" s="17"/>
      <c r="X868" s="9"/>
      <c r="Y868" s="9"/>
      <c r="Z868" s="9"/>
      <c r="AA868" s="9"/>
      <c r="AB868" s="9"/>
      <c r="AC868" s="9"/>
      <c r="AD868" s="9"/>
      <c r="AE868" s="9"/>
      <c r="AF868" s="9"/>
      <c r="AG868" s="9"/>
      <c r="AH868" s="9"/>
    </row>
    <row r="869" spans="1:34" x14ac:dyDescent="0.25">
      <c r="A869" s="9"/>
      <c r="B869" s="9"/>
      <c r="C869" s="9"/>
      <c r="D869" s="9"/>
      <c r="E869" s="9"/>
      <c r="F869" s="9"/>
      <c r="G869" s="15"/>
      <c r="H869" s="17"/>
      <c r="I869" s="9"/>
      <c r="J869" s="9"/>
      <c r="K869" s="9"/>
      <c r="L869" s="9"/>
      <c r="M869" s="9"/>
      <c r="N869" s="9"/>
      <c r="O869" s="9"/>
      <c r="P869" s="9"/>
      <c r="Q869" s="9"/>
      <c r="R869" s="9"/>
      <c r="S869" s="9"/>
      <c r="T869" s="17"/>
      <c r="U869" s="9"/>
      <c r="V869" s="9"/>
      <c r="W869" s="17"/>
      <c r="X869" s="9"/>
      <c r="Y869" s="9"/>
      <c r="Z869" s="9"/>
      <c r="AA869" s="9"/>
      <c r="AB869" s="9"/>
      <c r="AC869" s="9"/>
      <c r="AD869" s="9"/>
      <c r="AE869" s="9"/>
      <c r="AF869" s="9"/>
      <c r="AG869" s="9"/>
      <c r="AH869" s="9"/>
    </row>
    <row r="870" spans="1:34" x14ac:dyDescent="0.25">
      <c r="A870" s="9"/>
      <c r="B870" s="9"/>
      <c r="C870" s="9"/>
      <c r="D870" s="9"/>
      <c r="E870" s="9"/>
      <c r="F870" s="9"/>
      <c r="G870" s="15"/>
      <c r="H870" s="17"/>
      <c r="I870" s="9"/>
      <c r="J870" s="9"/>
      <c r="K870" s="9"/>
      <c r="L870" s="9"/>
      <c r="M870" s="9"/>
      <c r="N870" s="9"/>
      <c r="O870" s="9"/>
      <c r="P870" s="9"/>
      <c r="Q870" s="9"/>
      <c r="R870" s="9"/>
      <c r="S870" s="9"/>
      <c r="T870" s="17"/>
      <c r="U870" s="9"/>
      <c r="V870" s="9"/>
      <c r="W870" s="17"/>
      <c r="X870" s="9"/>
      <c r="Y870" s="9"/>
      <c r="Z870" s="9"/>
      <c r="AA870" s="9"/>
      <c r="AB870" s="9"/>
      <c r="AC870" s="9"/>
      <c r="AD870" s="9"/>
      <c r="AE870" s="9"/>
      <c r="AF870" s="9"/>
      <c r="AG870" s="9"/>
      <c r="AH870" s="9"/>
    </row>
    <row r="871" spans="1:34" x14ac:dyDescent="0.25">
      <c r="A871" s="9"/>
      <c r="B871" s="9"/>
      <c r="C871" s="9"/>
      <c r="D871" s="9"/>
      <c r="E871" s="9"/>
      <c r="F871" s="9"/>
      <c r="G871" s="15"/>
      <c r="H871" s="17"/>
      <c r="I871" s="9"/>
      <c r="J871" s="9"/>
      <c r="K871" s="9"/>
      <c r="L871" s="9"/>
      <c r="M871" s="9"/>
      <c r="N871" s="9"/>
      <c r="O871" s="9"/>
      <c r="P871" s="9"/>
      <c r="Q871" s="9"/>
      <c r="R871" s="9"/>
      <c r="S871" s="9"/>
      <c r="T871" s="17"/>
      <c r="U871" s="9"/>
      <c r="V871" s="9"/>
      <c r="W871" s="17"/>
      <c r="X871" s="9"/>
      <c r="Y871" s="9"/>
      <c r="Z871" s="9"/>
      <c r="AA871" s="9"/>
      <c r="AB871" s="9"/>
      <c r="AC871" s="9"/>
      <c r="AD871" s="9"/>
      <c r="AE871" s="9"/>
      <c r="AF871" s="9"/>
      <c r="AG871" s="9"/>
      <c r="AH871" s="9"/>
    </row>
    <row r="872" spans="1:34" x14ac:dyDescent="0.25">
      <c r="A872" s="9"/>
      <c r="B872" s="9"/>
      <c r="C872" s="9"/>
      <c r="D872" s="9"/>
      <c r="E872" s="9"/>
      <c r="F872" s="9"/>
      <c r="G872" s="15"/>
      <c r="H872" s="17"/>
      <c r="I872" s="9"/>
      <c r="J872" s="9"/>
      <c r="K872" s="9"/>
      <c r="L872" s="9"/>
      <c r="M872" s="9"/>
      <c r="N872" s="9"/>
      <c r="O872" s="9"/>
      <c r="P872" s="9"/>
      <c r="Q872" s="9"/>
      <c r="R872" s="9"/>
      <c r="S872" s="9"/>
      <c r="T872" s="17"/>
      <c r="U872" s="9"/>
      <c r="V872" s="9"/>
      <c r="W872" s="17"/>
      <c r="X872" s="9"/>
      <c r="Y872" s="9"/>
      <c r="Z872" s="9"/>
      <c r="AA872" s="9"/>
      <c r="AB872" s="9"/>
      <c r="AC872" s="9"/>
      <c r="AD872" s="9"/>
      <c r="AE872" s="9"/>
      <c r="AF872" s="9"/>
      <c r="AG872" s="9"/>
      <c r="AH872" s="9"/>
    </row>
    <row r="873" spans="1:34" x14ac:dyDescent="0.25">
      <c r="A873" s="9"/>
      <c r="B873" s="9"/>
      <c r="C873" s="9"/>
      <c r="D873" s="9"/>
      <c r="E873" s="9"/>
      <c r="F873" s="9"/>
      <c r="G873" s="15"/>
      <c r="H873" s="17"/>
      <c r="I873" s="9"/>
      <c r="J873" s="9"/>
      <c r="K873" s="9"/>
      <c r="L873" s="9"/>
      <c r="M873" s="9"/>
      <c r="N873" s="9"/>
      <c r="O873" s="9"/>
      <c r="P873" s="9"/>
      <c r="Q873" s="9"/>
      <c r="R873" s="9"/>
      <c r="S873" s="9"/>
      <c r="T873" s="17"/>
      <c r="U873" s="9"/>
      <c r="V873" s="9"/>
      <c r="W873" s="17"/>
      <c r="X873" s="9"/>
      <c r="Y873" s="9"/>
      <c r="Z873" s="9"/>
      <c r="AA873" s="9"/>
      <c r="AB873" s="9"/>
      <c r="AC873" s="9"/>
      <c r="AD873" s="9"/>
      <c r="AE873" s="9"/>
      <c r="AF873" s="9"/>
      <c r="AG873" s="9"/>
      <c r="AH873" s="9"/>
    </row>
    <row r="874" spans="1:34" x14ac:dyDescent="0.25">
      <c r="A874" s="9"/>
      <c r="B874" s="9"/>
      <c r="C874" s="9"/>
      <c r="D874" s="9"/>
      <c r="E874" s="9"/>
      <c r="F874" s="9"/>
      <c r="G874" s="15"/>
      <c r="H874" s="17"/>
      <c r="I874" s="9"/>
      <c r="J874" s="9"/>
      <c r="K874" s="9"/>
      <c r="L874" s="9"/>
      <c r="M874" s="9"/>
      <c r="N874" s="9"/>
      <c r="O874" s="9"/>
      <c r="P874" s="9"/>
      <c r="Q874" s="9"/>
      <c r="R874" s="9"/>
      <c r="S874" s="9"/>
      <c r="T874" s="17"/>
      <c r="U874" s="9"/>
      <c r="V874" s="9"/>
      <c r="W874" s="17"/>
      <c r="X874" s="9"/>
      <c r="Y874" s="9"/>
      <c r="Z874" s="9"/>
      <c r="AA874" s="9"/>
      <c r="AB874" s="9"/>
      <c r="AC874" s="9"/>
      <c r="AD874" s="9"/>
      <c r="AE874" s="9"/>
      <c r="AF874" s="9"/>
      <c r="AG874" s="9"/>
      <c r="AH874" s="9"/>
    </row>
    <row r="875" spans="1:34" x14ac:dyDescent="0.25">
      <c r="A875" s="9"/>
      <c r="B875" s="9"/>
      <c r="C875" s="9"/>
      <c r="D875" s="9"/>
      <c r="E875" s="9"/>
      <c r="F875" s="9"/>
      <c r="G875" s="15"/>
      <c r="H875" s="17"/>
      <c r="I875" s="9"/>
      <c r="J875" s="9"/>
      <c r="K875" s="9"/>
      <c r="L875" s="9"/>
      <c r="M875" s="9"/>
      <c r="N875" s="9"/>
      <c r="O875" s="9"/>
      <c r="P875" s="9"/>
      <c r="Q875" s="9"/>
      <c r="R875" s="9"/>
      <c r="S875" s="9"/>
      <c r="T875" s="17"/>
      <c r="U875" s="9"/>
      <c r="V875" s="9"/>
      <c r="W875" s="17"/>
      <c r="X875" s="9"/>
      <c r="Y875" s="9"/>
      <c r="Z875" s="9"/>
      <c r="AA875" s="9"/>
      <c r="AB875" s="9"/>
      <c r="AC875" s="9"/>
      <c r="AD875" s="9"/>
      <c r="AE875" s="9"/>
      <c r="AF875" s="9"/>
      <c r="AG875" s="9"/>
      <c r="AH875" s="9"/>
    </row>
    <row r="876" spans="1:34" x14ac:dyDescent="0.25">
      <c r="A876" s="9"/>
      <c r="B876" s="9"/>
      <c r="C876" s="9"/>
      <c r="D876" s="9"/>
      <c r="E876" s="9"/>
      <c r="F876" s="9"/>
      <c r="G876" s="15"/>
      <c r="H876" s="17"/>
      <c r="I876" s="9"/>
      <c r="J876" s="9"/>
      <c r="K876" s="9"/>
      <c r="L876" s="9"/>
      <c r="M876" s="9"/>
      <c r="N876" s="9"/>
      <c r="O876" s="9"/>
      <c r="P876" s="9"/>
      <c r="Q876" s="9"/>
      <c r="R876" s="9"/>
      <c r="S876" s="9"/>
      <c r="T876" s="17"/>
      <c r="U876" s="9"/>
      <c r="V876" s="9"/>
      <c r="W876" s="17"/>
      <c r="X876" s="9"/>
      <c r="Y876" s="9"/>
      <c r="Z876" s="9"/>
      <c r="AA876" s="9"/>
      <c r="AB876" s="9"/>
      <c r="AC876" s="9"/>
      <c r="AD876" s="9"/>
      <c r="AE876" s="9"/>
      <c r="AF876" s="9"/>
      <c r="AG876" s="9"/>
      <c r="AH876" s="9"/>
    </row>
    <row r="877" spans="1:34" x14ac:dyDescent="0.25">
      <c r="A877" s="9"/>
      <c r="B877" s="9"/>
      <c r="C877" s="9"/>
      <c r="D877" s="9"/>
      <c r="E877" s="9"/>
      <c r="F877" s="9"/>
      <c r="G877" s="15"/>
      <c r="H877" s="17"/>
      <c r="I877" s="9"/>
      <c r="J877" s="9"/>
      <c r="K877" s="9"/>
      <c r="L877" s="9"/>
      <c r="M877" s="9"/>
      <c r="N877" s="9"/>
      <c r="O877" s="9"/>
      <c r="P877" s="9"/>
      <c r="Q877" s="9"/>
      <c r="R877" s="9"/>
      <c r="S877" s="9"/>
      <c r="T877" s="17"/>
      <c r="U877" s="9"/>
      <c r="V877" s="9"/>
      <c r="W877" s="17"/>
      <c r="X877" s="9"/>
      <c r="Y877" s="9"/>
      <c r="Z877" s="9"/>
      <c r="AA877" s="9"/>
      <c r="AB877" s="9"/>
      <c r="AC877" s="9"/>
      <c r="AD877" s="9"/>
      <c r="AE877" s="9"/>
      <c r="AF877" s="9"/>
      <c r="AG877" s="9"/>
      <c r="AH877" s="9"/>
    </row>
    <row r="878" spans="1:34" x14ac:dyDescent="0.25">
      <c r="A878" s="9"/>
      <c r="B878" s="9"/>
      <c r="C878" s="9"/>
      <c r="D878" s="9"/>
      <c r="E878" s="9"/>
      <c r="F878" s="9"/>
      <c r="G878" s="15"/>
      <c r="H878" s="17"/>
      <c r="I878" s="9"/>
      <c r="J878" s="9"/>
      <c r="K878" s="9"/>
      <c r="L878" s="9"/>
      <c r="M878" s="9"/>
      <c r="N878" s="9"/>
      <c r="O878" s="9"/>
      <c r="P878" s="9"/>
      <c r="Q878" s="9"/>
      <c r="R878" s="9"/>
      <c r="S878" s="9"/>
      <c r="T878" s="17"/>
      <c r="U878" s="9"/>
      <c r="V878" s="9"/>
      <c r="W878" s="17"/>
      <c r="X878" s="9"/>
      <c r="Y878" s="9"/>
      <c r="Z878" s="9"/>
      <c r="AA878" s="9"/>
      <c r="AB878" s="9"/>
      <c r="AC878" s="9"/>
      <c r="AD878" s="9"/>
      <c r="AE878" s="9"/>
      <c r="AF878" s="9"/>
      <c r="AG878" s="9"/>
      <c r="AH878" s="9"/>
    </row>
    <row r="879" spans="1:34" x14ac:dyDescent="0.25">
      <c r="A879" s="9"/>
      <c r="B879" s="9"/>
      <c r="C879" s="9"/>
      <c r="D879" s="9"/>
      <c r="E879" s="9"/>
      <c r="F879" s="9"/>
      <c r="G879" s="15"/>
      <c r="H879" s="17"/>
      <c r="I879" s="9"/>
      <c r="J879" s="9"/>
      <c r="K879" s="9"/>
      <c r="L879" s="9"/>
      <c r="M879" s="9"/>
      <c r="N879" s="9"/>
      <c r="O879" s="9"/>
      <c r="P879" s="9"/>
      <c r="Q879" s="9"/>
      <c r="R879" s="9"/>
      <c r="S879" s="9"/>
      <c r="T879" s="17"/>
      <c r="U879" s="9"/>
      <c r="V879" s="9"/>
      <c r="W879" s="17"/>
      <c r="X879" s="9"/>
      <c r="Y879" s="9"/>
      <c r="Z879" s="9"/>
      <c r="AA879" s="9"/>
      <c r="AB879" s="9"/>
      <c r="AC879" s="9"/>
      <c r="AD879" s="9"/>
      <c r="AE879" s="9"/>
      <c r="AF879" s="9"/>
      <c r="AG879" s="9"/>
      <c r="AH879" s="9"/>
    </row>
    <row r="880" spans="1:34" x14ac:dyDescent="0.25">
      <c r="A880" s="9"/>
      <c r="B880" s="9"/>
      <c r="C880" s="9"/>
      <c r="D880" s="9"/>
      <c r="E880" s="9"/>
      <c r="F880" s="9"/>
      <c r="G880" s="15"/>
      <c r="H880" s="17"/>
      <c r="I880" s="9"/>
      <c r="J880" s="9"/>
      <c r="K880" s="9"/>
      <c r="L880" s="9"/>
      <c r="M880" s="9"/>
      <c r="N880" s="9"/>
      <c r="O880" s="9"/>
      <c r="P880" s="9"/>
      <c r="Q880" s="9"/>
      <c r="R880" s="9"/>
      <c r="S880" s="9"/>
      <c r="T880" s="17"/>
      <c r="U880" s="9"/>
      <c r="V880" s="9"/>
      <c r="W880" s="17"/>
      <c r="X880" s="9"/>
      <c r="Y880" s="9"/>
      <c r="Z880" s="9"/>
      <c r="AA880" s="9"/>
      <c r="AB880" s="9"/>
      <c r="AC880" s="9"/>
      <c r="AD880" s="9"/>
      <c r="AE880" s="9"/>
      <c r="AF880" s="9"/>
      <c r="AG880" s="9"/>
      <c r="AH880" s="9"/>
    </row>
    <row r="881" spans="1:34" x14ac:dyDescent="0.25">
      <c r="A881" s="9"/>
      <c r="B881" s="9"/>
      <c r="C881" s="9"/>
      <c r="D881" s="9"/>
      <c r="E881" s="9"/>
      <c r="F881" s="9"/>
      <c r="G881" s="15"/>
      <c r="H881" s="17"/>
      <c r="I881" s="9"/>
      <c r="J881" s="9"/>
      <c r="K881" s="9"/>
      <c r="L881" s="9"/>
      <c r="M881" s="9"/>
      <c r="N881" s="9"/>
      <c r="O881" s="9"/>
      <c r="P881" s="9"/>
      <c r="Q881" s="9"/>
      <c r="R881" s="9"/>
      <c r="S881" s="9"/>
      <c r="T881" s="17"/>
      <c r="U881" s="9"/>
      <c r="V881" s="9"/>
      <c r="W881" s="17"/>
      <c r="X881" s="9"/>
      <c r="Y881" s="9"/>
      <c r="Z881" s="9"/>
      <c r="AA881" s="9"/>
      <c r="AB881" s="9"/>
      <c r="AC881" s="9"/>
      <c r="AD881" s="9"/>
      <c r="AE881" s="9"/>
      <c r="AF881" s="9"/>
      <c r="AG881" s="9"/>
      <c r="AH881" s="9"/>
    </row>
    <row r="882" spans="1:34" x14ac:dyDescent="0.25">
      <c r="A882" s="9"/>
      <c r="B882" s="9"/>
      <c r="C882" s="9"/>
      <c r="D882" s="9"/>
      <c r="E882" s="9"/>
      <c r="F882" s="9"/>
      <c r="G882" s="15"/>
      <c r="H882" s="17"/>
      <c r="I882" s="9"/>
      <c r="J882" s="9"/>
      <c r="K882" s="9"/>
      <c r="L882" s="9"/>
      <c r="M882" s="9"/>
      <c r="N882" s="9"/>
      <c r="O882" s="9"/>
      <c r="P882" s="9"/>
      <c r="Q882" s="9"/>
      <c r="R882" s="9"/>
      <c r="S882" s="9"/>
      <c r="T882" s="17"/>
      <c r="U882" s="9"/>
      <c r="V882" s="9"/>
      <c r="W882" s="17"/>
      <c r="X882" s="9"/>
      <c r="Y882" s="9"/>
      <c r="Z882" s="9"/>
      <c r="AA882" s="9"/>
      <c r="AB882" s="9"/>
      <c r="AC882" s="9"/>
      <c r="AD882" s="9"/>
      <c r="AE882" s="9"/>
      <c r="AF882" s="9"/>
      <c r="AG882" s="9"/>
      <c r="AH882" s="9"/>
    </row>
    <row r="883" spans="1:34" x14ac:dyDescent="0.25">
      <c r="A883" s="9"/>
      <c r="B883" s="9"/>
      <c r="C883" s="9"/>
      <c r="D883" s="9"/>
      <c r="E883" s="9"/>
      <c r="F883" s="9"/>
      <c r="G883" s="15"/>
      <c r="H883" s="17"/>
      <c r="I883" s="9"/>
      <c r="J883" s="9"/>
      <c r="K883" s="9"/>
      <c r="L883" s="9"/>
      <c r="M883" s="9"/>
      <c r="N883" s="9"/>
      <c r="O883" s="9"/>
      <c r="P883" s="9"/>
      <c r="Q883" s="9"/>
      <c r="R883" s="9"/>
      <c r="S883" s="9"/>
      <c r="T883" s="17"/>
      <c r="U883" s="9"/>
      <c r="V883" s="9"/>
      <c r="W883" s="17"/>
      <c r="X883" s="9"/>
      <c r="Y883" s="9"/>
      <c r="Z883" s="9"/>
      <c r="AA883" s="9"/>
      <c r="AB883" s="9"/>
      <c r="AC883" s="9"/>
      <c r="AD883" s="9"/>
      <c r="AE883" s="9"/>
      <c r="AF883" s="9"/>
      <c r="AG883" s="9"/>
      <c r="AH883" s="9"/>
    </row>
    <row r="884" spans="1:34" x14ac:dyDescent="0.25">
      <c r="A884" s="9"/>
      <c r="B884" s="9"/>
      <c r="C884" s="9"/>
      <c r="D884" s="9"/>
      <c r="E884" s="9"/>
      <c r="F884" s="9"/>
      <c r="G884" s="15"/>
      <c r="H884" s="17"/>
      <c r="I884" s="9"/>
      <c r="J884" s="9"/>
      <c r="K884" s="9"/>
      <c r="L884" s="9"/>
      <c r="M884" s="9"/>
      <c r="N884" s="9"/>
      <c r="O884" s="9"/>
      <c r="P884" s="9"/>
      <c r="Q884" s="9"/>
      <c r="R884" s="9"/>
      <c r="S884" s="9"/>
      <c r="T884" s="17"/>
      <c r="U884" s="9"/>
      <c r="V884" s="9"/>
      <c r="W884" s="17"/>
      <c r="X884" s="9"/>
      <c r="Y884" s="9"/>
      <c r="Z884" s="9"/>
      <c r="AA884" s="9"/>
      <c r="AB884" s="9"/>
      <c r="AC884" s="9"/>
      <c r="AD884" s="9"/>
      <c r="AE884" s="9"/>
      <c r="AF884" s="9"/>
      <c r="AG884" s="9"/>
      <c r="AH884" s="9"/>
    </row>
    <row r="885" spans="1:34" x14ac:dyDescent="0.25">
      <c r="A885" s="9"/>
      <c r="B885" s="9"/>
      <c r="C885" s="9"/>
      <c r="D885" s="9"/>
      <c r="E885" s="9"/>
      <c r="F885" s="9"/>
      <c r="G885" s="15"/>
      <c r="H885" s="17"/>
      <c r="I885" s="9"/>
      <c r="J885" s="9"/>
      <c r="K885" s="9"/>
      <c r="L885" s="9"/>
      <c r="M885" s="9"/>
      <c r="N885" s="9"/>
      <c r="O885" s="9"/>
      <c r="P885" s="9"/>
      <c r="Q885" s="9"/>
      <c r="R885" s="9"/>
      <c r="S885" s="9"/>
      <c r="T885" s="17"/>
      <c r="U885" s="9"/>
      <c r="V885" s="9"/>
      <c r="W885" s="17"/>
      <c r="X885" s="9"/>
      <c r="Y885" s="9"/>
      <c r="Z885" s="9"/>
      <c r="AA885" s="9"/>
      <c r="AB885" s="9"/>
      <c r="AC885" s="9"/>
      <c r="AD885" s="9"/>
      <c r="AE885" s="9"/>
      <c r="AF885" s="9"/>
      <c r="AG885" s="9"/>
      <c r="AH885" s="9"/>
    </row>
    <row r="886" spans="1:34" x14ac:dyDescent="0.25">
      <c r="A886" s="9"/>
      <c r="B886" s="9"/>
      <c r="C886" s="9"/>
      <c r="D886" s="9"/>
      <c r="E886" s="9"/>
      <c r="F886" s="9"/>
      <c r="G886" s="15"/>
      <c r="H886" s="17"/>
      <c r="I886" s="9"/>
      <c r="J886" s="9"/>
      <c r="K886" s="9"/>
      <c r="L886" s="9"/>
      <c r="M886" s="9"/>
      <c r="N886" s="9"/>
      <c r="O886" s="9"/>
      <c r="P886" s="9"/>
      <c r="Q886" s="9"/>
      <c r="R886" s="9"/>
      <c r="S886" s="9"/>
      <c r="T886" s="17"/>
      <c r="U886" s="9"/>
      <c r="V886" s="9"/>
      <c r="W886" s="17"/>
      <c r="X886" s="9"/>
      <c r="Y886" s="9"/>
      <c r="Z886" s="9"/>
      <c r="AA886" s="9"/>
      <c r="AB886" s="9"/>
      <c r="AC886" s="9"/>
      <c r="AD886" s="9"/>
      <c r="AE886" s="9"/>
      <c r="AF886" s="9"/>
      <c r="AG886" s="9"/>
      <c r="AH886" s="9"/>
    </row>
    <row r="887" spans="1:34" x14ac:dyDescent="0.25">
      <c r="A887" s="9"/>
      <c r="B887" s="9"/>
      <c r="C887" s="9"/>
      <c r="D887" s="9"/>
      <c r="E887" s="9"/>
      <c r="F887" s="9"/>
      <c r="G887" s="15"/>
      <c r="H887" s="17"/>
      <c r="I887" s="9"/>
      <c r="J887" s="9"/>
      <c r="K887" s="9"/>
      <c r="L887" s="9"/>
      <c r="M887" s="9"/>
      <c r="N887" s="9"/>
      <c r="O887" s="9"/>
      <c r="P887" s="9"/>
      <c r="Q887" s="9"/>
      <c r="R887" s="9"/>
      <c r="S887" s="9"/>
      <c r="T887" s="17"/>
      <c r="U887" s="9"/>
      <c r="V887" s="9"/>
      <c r="W887" s="17"/>
      <c r="X887" s="9"/>
      <c r="Y887" s="9"/>
      <c r="Z887" s="9"/>
      <c r="AA887" s="9"/>
      <c r="AB887" s="9"/>
      <c r="AC887" s="9"/>
      <c r="AD887" s="9"/>
      <c r="AE887" s="9"/>
      <c r="AF887" s="9"/>
      <c r="AG887" s="9"/>
      <c r="AH887" s="9"/>
    </row>
    <row r="888" spans="1:34" x14ac:dyDescent="0.25">
      <c r="A888" s="9"/>
      <c r="B888" s="9"/>
      <c r="C888" s="9"/>
      <c r="D888" s="9"/>
      <c r="E888" s="9"/>
      <c r="F888" s="9"/>
      <c r="G888" s="15"/>
      <c r="H888" s="17"/>
      <c r="I888" s="9"/>
      <c r="J888" s="9"/>
      <c r="K888" s="9"/>
      <c r="L888" s="9"/>
      <c r="M888" s="9"/>
      <c r="N888" s="9"/>
      <c r="O888" s="9"/>
      <c r="P888" s="9"/>
      <c r="Q888" s="9"/>
      <c r="R888" s="9"/>
      <c r="S888" s="9"/>
      <c r="T888" s="17"/>
      <c r="U888" s="9"/>
      <c r="V888" s="9"/>
      <c r="W888" s="17"/>
      <c r="X888" s="9"/>
      <c r="Y888" s="9"/>
      <c r="Z888" s="9"/>
      <c r="AA888" s="9"/>
      <c r="AB888" s="9"/>
      <c r="AC888" s="9"/>
      <c r="AD888" s="9"/>
      <c r="AE888" s="9"/>
      <c r="AF888" s="9"/>
      <c r="AG888" s="9"/>
      <c r="AH888" s="9"/>
    </row>
    <row r="889" spans="1:34" x14ac:dyDescent="0.25">
      <c r="A889" s="9"/>
      <c r="B889" s="9"/>
      <c r="C889" s="9"/>
      <c r="D889" s="9"/>
      <c r="E889" s="9"/>
      <c r="F889" s="9"/>
      <c r="G889" s="15"/>
      <c r="H889" s="17"/>
      <c r="I889" s="9"/>
      <c r="J889" s="9"/>
      <c r="K889" s="9"/>
      <c r="L889" s="9"/>
      <c r="M889" s="9"/>
      <c r="N889" s="9"/>
      <c r="O889" s="9"/>
      <c r="P889" s="9"/>
      <c r="Q889" s="9"/>
      <c r="R889" s="9"/>
      <c r="S889" s="9"/>
      <c r="T889" s="17"/>
      <c r="U889" s="9"/>
      <c r="V889" s="9"/>
      <c r="W889" s="17"/>
      <c r="X889" s="9"/>
      <c r="Y889" s="9"/>
      <c r="Z889" s="9"/>
      <c r="AA889" s="9"/>
      <c r="AB889" s="9"/>
      <c r="AC889" s="9"/>
      <c r="AD889" s="9"/>
      <c r="AE889" s="9"/>
      <c r="AF889" s="9"/>
      <c r="AG889" s="9"/>
      <c r="AH889" s="9"/>
    </row>
    <row r="890" spans="1:34" x14ac:dyDescent="0.25">
      <c r="A890" s="9"/>
      <c r="B890" s="9"/>
      <c r="C890" s="9"/>
      <c r="D890" s="9"/>
      <c r="E890" s="9"/>
      <c r="F890" s="9"/>
      <c r="G890" s="15"/>
      <c r="H890" s="17"/>
      <c r="I890" s="9"/>
      <c r="J890" s="9"/>
      <c r="K890" s="9"/>
      <c r="L890" s="9"/>
      <c r="M890" s="9"/>
      <c r="N890" s="9"/>
      <c r="O890" s="9"/>
      <c r="P890" s="9"/>
      <c r="Q890" s="9"/>
      <c r="R890" s="9"/>
      <c r="S890" s="9"/>
      <c r="T890" s="17"/>
      <c r="U890" s="9"/>
      <c r="V890" s="9"/>
      <c r="W890" s="17"/>
      <c r="X890" s="9"/>
      <c r="Y890" s="9"/>
      <c r="Z890" s="9"/>
      <c r="AA890" s="9"/>
      <c r="AB890" s="9"/>
      <c r="AC890" s="9"/>
      <c r="AD890" s="9"/>
      <c r="AE890" s="9"/>
      <c r="AF890" s="9"/>
      <c r="AG890" s="9"/>
      <c r="AH890" s="9"/>
    </row>
    <row r="891" spans="1:34" x14ac:dyDescent="0.25">
      <c r="A891" s="9"/>
      <c r="B891" s="9"/>
      <c r="C891" s="9"/>
      <c r="D891" s="9"/>
      <c r="E891" s="9"/>
      <c r="F891" s="9"/>
      <c r="G891" s="15"/>
      <c r="H891" s="17"/>
      <c r="I891" s="9"/>
      <c r="J891" s="9"/>
      <c r="K891" s="9"/>
      <c r="L891" s="9"/>
      <c r="M891" s="9"/>
      <c r="N891" s="9"/>
      <c r="O891" s="9"/>
      <c r="P891" s="9"/>
      <c r="Q891" s="9"/>
      <c r="R891" s="9"/>
      <c r="S891" s="9"/>
      <c r="T891" s="17"/>
      <c r="U891" s="9"/>
      <c r="V891" s="9"/>
      <c r="W891" s="17"/>
      <c r="X891" s="9"/>
      <c r="Y891" s="9"/>
      <c r="Z891" s="9"/>
      <c r="AA891" s="9"/>
      <c r="AB891" s="9"/>
      <c r="AC891" s="9"/>
      <c r="AD891" s="9"/>
      <c r="AE891" s="9"/>
      <c r="AF891" s="9"/>
      <c r="AG891" s="9"/>
      <c r="AH891" s="9"/>
    </row>
    <row r="892" spans="1:34" x14ac:dyDescent="0.25">
      <c r="A892" s="9"/>
      <c r="B892" s="9"/>
      <c r="C892" s="9"/>
      <c r="D892" s="9"/>
      <c r="E892" s="9"/>
      <c r="F892" s="9"/>
      <c r="G892" s="15"/>
      <c r="H892" s="17"/>
      <c r="I892" s="9"/>
      <c r="J892" s="9"/>
      <c r="K892" s="9"/>
      <c r="L892" s="9"/>
      <c r="M892" s="9"/>
      <c r="N892" s="9"/>
      <c r="O892" s="9"/>
      <c r="P892" s="9"/>
      <c r="Q892" s="9"/>
      <c r="R892" s="9"/>
      <c r="S892" s="9"/>
      <c r="T892" s="17"/>
      <c r="U892" s="9"/>
      <c r="V892" s="9"/>
      <c r="W892" s="17"/>
      <c r="X892" s="9"/>
      <c r="Y892" s="9"/>
      <c r="Z892" s="9"/>
      <c r="AA892" s="9"/>
      <c r="AB892" s="9"/>
      <c r="AC892" s="9"/>
      <c r="AD892" s="9"/>
      <c r="AE892" s="9"/>
      <c r="AF892" s="9"/>
      <c r="AG892" s="9"/>
      <c r="AH892" s="9"/>
    </row>
    <row r="893" spans="1:34" x14ac:dyDescent="0.25">
      <c r="A893" s="9"/>
      <c r="B893" s="9"/>
      <c r="C893" s="9"/>
      <c r="D893" s="9"/>
      <c r="E893" s="9"/>
      <c r="F893" s="9"/>
      <c r="G893" s="15"/>
      <c r="H893" s="17"/>
      <c r="I893" s="9"/>
      <c r="J893" s="9"/>
      <c r="K893" s="9"/>
      <c r="L893" s="9"/>
      <c r="M893" s="9"/>
      <c r="N893" s="9"/>
      <c r="O893" s="9"/>
      <c r="P893" s="9"/>
      <c r="Q893" s="9"/>
      <c r="R893" s="9"/>
      <c r="S893" s="9"/>
      <c r="T893" s="17"/>
      <c r="U893" s="9"/>
      <c r="V893" s="9"/>
      <c r="W893" s="17"/>
      <c r="X893" s="9"/>
      <c r="Y893" s="9"/>
      <c r="Z893" s="9"/>
      <c r="AA893" s="9"/>
      <c r="AB893" s="9"/>
      <c r="AC893" s="9"/>
      <c r="AD893" s="9"/>
      <c r="AE893" s="9"/>
      <c r="AF893" s="9"/>
      <c r="AG893" s="9"/>
      <c r="AH893" s="9"/>
    </row>
    <row r="894" spans="1:34" x14ac:dyDescent="0.25">
      <c r="A894" s="9"/>
      <c r="B894" s="9"/>
      <c r="C894" s="9"/>
      <c r="D894" s="9"/>
      <c r="E894" s="9"/>
      <c r="F894" s="9"/>
      <c r="G894" s="15"/>
      <c r="H894" s="17"/>
      <c r="I894" s="9"/>
      <c r="J894" s="9"/>
      <c r="K894" s="9"/>
      <c r="L894" s="9"/>
      <c r="M894" s="9"/>
      <c r="N894" s="9"/>
      <c r="O894" s="9"/>
      <c r="P894" s="9"/>
      <c r="Q894" s="9"/>
      <c r="R894" s="9"/>
      <c r="S894" s="9"/>
      <c r="T894" s="17"/>
      <c r="U894" s="9"/>
      <c r="V894" s="9"/>
      <c r="W894" s="17"/>
      <c r="X894" s="9"/>
      <c r="Y894" s="9"/>
      <c r="Z894" s="9"/>
      <c r="AA894" s="9"/>
      <c r="AB894" s="9"/>
      <c r="AC894" s="9"/>
      <c r="AD894" s="9"/>
      <c r="AE894" s="9"/>
      <c r="AF894" s="9"/>
      <c r="AG894" s="9"/>
      <c r="AH894" s="9"/>
    </row>
    <row r="895" spans="1:34" x14ac:dyDescent="0.25">
      <c r="A895" s="9"/>
      <c r="B895" s="9"/>
      <c r="C895" s="9"/>
      <c r="D895" s="9"/>
      <c r="E895" s="9"/>
      <c r="F895" s="9"/>
      <c r="G895" s="15"/>
      <c r="H895" s="17"/>
      <c r="I895" s="9"/>
      <c r="J895" s="9"/>
      <c r="K895" s="9"/>
      <c r="L895" s="9"/>
      <c r="M895" s="9"/>
      <c r="N895" s="9"/>
      <c r="O895" s="9"/>
      <c r="P895" s="9"/>
      <c r="Q895" s="9"/>
      <c r="R895" s="9"/>
      <c r="S895" s="9"/>
      <c r="T895" s="17"/>
      <c r="U895" s="9"/>
      <c r="V895" s="9"/>
      <c r="W895" s="17"/>
      <c r="X895" s="9"/>
      <c r="Y895" s="9"/>
      <c r="Z895" s="9"/>
      <c r="AA895" s="9"/>
      <c r="AB895" s="9"/>
      <c r="AC895" s="9"/>
      <c r="AD895" s="9"/>
      <c r="AE895" s="9"/>
      <c r="AF895" s="9"/>
      <c r="AG895" s="9"/>
      <c r="AH895" s="9"/>
    </row>
    <row r="896" spans="1:34" x14ac:dyDescent="0.25">
      <c r="A896" s="9"/>
      <c r="B896" s="9"/>
      <c r="C896" s="9"/>
      <c r="D896" s="9"/>
      <c r="E896" s="9"/>
      <c r="F896" s="9"/>
      <c r="G896" s="15"/>
      <c r="H896" s="17"/>
      <c r="I896" s="9"/>
      <c r="J896" s="9"/>
      <c r="K896" s="9"/>
      <c r="L896" s="9"/>
      <c r="M896" s="9"/>
      <c r="N896" s="9"/>
      <c r="O896" s="9"/>
      <c r="P896" s="9"/>
      <c r="Q896" s="9"/>
      <c r="R896" s="9"/>
      <c r="S896" s="9"/>
      <c r="T896" s="17"/>
      <c r="U896" s="9"/>
      <c r="V896" s="9"/>
      <c r="W896" s="17"/>
      <c r="X896" s="9"/>
      <c r="Y896" s="9"/>
      <c r="Z896" s="9"/>
      <c r="AA896" s="9"/>
      <c r="AB896" s="9"/>
      <c r="AC896" s="9"/>
      <c r="AD896" s="9"/>
      <c r="AE896" s="9"/>
      <c r="AF896" s="9"/>
      <c r="AG896" s="9"/>
      <c r="AH896" s="9"/>
    </row>
    <row r="897" spans="1:34" x14ac:dyDescent="0.25">
      <c r="A897" s="9"/>
      <c r="B897" s="9"/>
      <c r="C897" s="9"/>
      <c r="D897" s="9"/>
      <c r="E897" s="9"/>
      <c r="F897" s="9"/>
      <c r="G897" s="15"/>
      <c r="H897" s="17"/>
      <c r="I897" s="9"/>
      <c r="J897" s="9"/>
      <c r="K897" s="9"/>
      <c r="L897" s="9"/>
      <c r="M897" s="9"/>
      <c r="N897" s="9"/>
      <c r="O897" s="9"/>
      <c r="P897" s="9"/>
      <c r="Q897" s="9"/>
      <c r="R897" s="9"/>
      <c r="S897" s="9"/>
      <c r="T897" s="17"/>
      <c r="U897" s="9"/>
      <c r="V897" s="9"/>
      <c r="W897" s="17"/>
      <c r="X897" s="9"/>
      <c r="Y897" s="9"/>
      <c r="Z897" s="9"/>
      <c r="AA897" s="9"/>
      <c r="AB897" s="9"/>
      <c r="AC897" s="9"/>
      <c r="AD897" s="9"/>
      <c r="AE897" s="9"/>
      <c r="AF897" s="9"/>
      <c r="AG897" s="9"/>
      <c r="AH897" s="9"/>
    </row>
    <row r="898" spans="1:34" x14ac:dyDescent="0.25">
      <c r="A898" s="9"/>
      <c r="B898" s="9"/>
      <c r="C898" s="9"/>
      <c r="D898" s="9"/>
      <c r="E898" s="9"/>
      <c r="F898" s="9"/>
      <c r="G898" s="15"/>
      <c r="H898" s="17"/>
      <c r="I898" s="9"/>
      <c r="J898" s="9"/>
      <c r="K898" s="9"/>
      <c r="L898" s="9"/>
      <c r="M898" s="9"/>
      <c r="N898" s="9"/>
      <c r="O898" s="9"/>
      <c r="P898" s="9"/>
      <c r="Q898" s="9"/>
      <c r="R898" s="9"/>
      <c r="S898" s="9"/>
      <c r="T898" s="17"/>
      <c r="U898" s="9"/>
      <c r="V898" s="9"/>
      <c r="W898" s="17"/>
      <c r="X898" s="9"/>
      <c r="Y898" s="9"/>
      <c r="Z898" s="9"/>
      <c r="AA898" s="9"/>
      <c r="AB898" s="9"/>
      <c r="AC898" s="9"/>
      <c r="AD898" s="9"/>
      <c r="AE898" s="9"/>
      <c r="AF898" s="9"/>
      <c r="AG898" s="9"/>
      <c r="AH898" s="9"/>
    </row>
    <row r="899" spans="1:34" x14ac:dyDescent="0.25">
      <c r="A899" s="9"/>
      <c r="B899" s="9"/>
      <c r="C899" s="9"/>
      <c r="D899" s="9"/>
      <c r="E899" s="9"/>
      <c r="F899" s="9"/>
      <c r="G899" s="15"/>
      <c r="H899" s="17"/>
      <c r="I899" s="9"/>
      <c r="J899" s="9"/>
      <c r="K899" s="9"/>
      <c r="L899" s="9"/>
      <c r="M899" s="9"/>
      <c r="N899" s="9"/>
      <c r="O899" s="9"/>
      <c r="P899" s="9"/>
      <c r="Q899" s="9"/>
      <c r="R899" s="9"/>
      <c r="S899" s="9"/>
      <c r="T899" s="17"/>
      <c r="U899" s="9"/>
      <c r="V899" s="9"/>
      <c r="W899" s="17"/>
      <c r="X899" s="9"/>
      <c r="Y899" s="9"/>
      <c r="Z899" s="9"/>
      <c r="AA899" s="9"/>
      <c r="AB899" s="9"/>
      <c r="AC899" s="9"/>
      <c r="AD899" s="9"/>
      <c r="AE899" s="9"/>
      <c r="AF899" s="9"/>
      <c r="AG899" s="9"/>
      <c r="AH899" s="9"/>
    </row>
    <row r="900" spans="1:34" x14ac:dyDescent="0.25">
      <c r="A900" s="9"/>
      <c r="B900" s="9"/>
      <c r="C900" s="9"/>
      <c r="D900" s="9"/>
      <c r="E900" s="9"/>
      <c r="F900" s="9"/>
      <c r="G900" s="15"/>
      <c r="H900" s="17"/>
      <c r="I900" s="9"/>
      <c r="J900" s="9"/>
      <c r="K900" s="9"/>
      <c r="L900" s="9"/>
      <c r="M900" s="9"/>
      <c r="N900" s="9"/>
      <c r="O900" s="9"/>
      <c r="P900" s="9"/>
      <c r="Q900" s="9"/>
      <c r="R900" s="9"/>
      <c r="S900" s="9"/>
      <c r="T900" s="17"/>
      <c r="U900" s="9"/>
      <c r="V900" s="9"/>
      <c r="W900" s="17"/>
      <c r="X900" s="9"/>
      <c r="Y900" s="9"/>
      <c r="Z900" s="9"/>
      <c r="AA900" s="9"/>
      <c r="AB900" s="9"/>
      <c r="AC900" s="9"/>
      <c r="AD900" s="9"/>
      <c r="AE900" s="9"/>
      <c r="AF900" s="9"/>
      <c r="AG900" s="9"/>
      <c r="AH900" s="9"/>
    </row>
    <row r="901" spans="1:34" x14ac:dyDescent="0.25">
      <c r="A901" s="9"/>
      <c r="B901" s="9"/>
      <c r="C901" s="9"/>
      <c r="D901" s="9"/>
      <c r="E901" s="9"/>
      <c r="F901" s="9"/>
      <c r="G901" s="15"/>
      <c r="H901" s="17"/>
      <c r="I901" s="9"/>
      <c r="J901" s="9"/>
      <c r="K901" s="9"/>
      <c r="L901" s="9"/>
      <c r="M901" s="9"/>
      <c r="N901" s="9"/>
      <c r="O901" s="9"/>
      <c r="P901" s="9"/>
      <c r="Q901" s="9"/>
      <c r="R901" s="9"/>
      <c r="S901" s="9"/>
      <c r="T901" s="17"/>
      <c r="U901" s="9"/>
      <c r="V901" s="9"/>
      <c r="W901" s="17"/>
      <c r="X901" s="9"/>
      <c r="Y901" s="9"/>
      <c r="Z901" s="9"/>
      <c r="AA901" s="9"/>
      <c r="AB901" s="9"/>
      <c r="AC901" s="9"/>
      <c r="AD901" s="9"/>
      <c r="AE901" s="9"/>
      <c r="AF901" s="9"/>
      <c r="AG901" s="9"/>
      <c r="AH901" s="9"/>
    </row>
    <row r="902" spans="1:34" x14ac:dyDescent="0.25">
      <c r="A902" s="9"/>
      <c r="B902" s="9"/>
      <c r="C902" s="9"/>
      <c r="D902" s="9"/>
      <c r="E902" s="9"/>
      <c r="F902" s="9"/>
      <c r="G902" s="15"/>
      <c r="H902" s="17"/>
      <c r="I902" s="9"/>
      <c r="J902" s="9"/>
      <c r="K902" s="9"/>
      <c r="L902" s="9"/>
      <c r="M902" s="9"/>
      <c r="N902" s="9"/>
      <c r="O902" s="9"/>
      <c r="P902" s="9"/>
      <c r="Q902" s="9"/>
      <c r="R902" s="9"/>
      <c r="S902" s="9"/>
      <c r="T902" s="17"/>
      <c r="U902" s="9"/>
      <c r="V902" s="9"/>
      <c r="W902" s="17"/>
      <c r="X902" s="9"/>
      <c r="Y902" s="9"/>
      <c r="Z902" s="9"/>
      <c r="AA902" s="9"/>
      <c r="AB902" s="9"/>
      <c r="AC902" s="9"/>
      <c r="AD902" s="9"/>
      <c r="AE902" s="9"/>
      <c r="AF902" s="9"/>
      <c r="AG902" s="9"/>
      <c r="AH902" s="9"/>
    </row>
    <row r="903" spans="1:34" x14ac:dyDescent="0.25">
      <c r="A903" s="9"/>
      <c r="B903" s="9"/>
      <c r="C903" s="9"/>
      <c r="D903" s="9"/>
      <c r="E903" s="9"/>
      <c r="F903" s="9"/>
      <c r="G903" s="15"/>
      <c r="H903" s="17"/>
      <c r="I903" s="9"/>
      <c r="J903" s="9"/>
      <c r="K903" s="9"/>
      <c r="L903" s="9"/>
      <c r="M903" s="9"/>
      <c r="N903" s="9"/>
      <c r="O903" s="9"/>
      <c r="P903" s="9"/>
      <c r="Q903" s="9"/>
      <c r="R903" s="9"/>
      <c r="S903" s="9"/>
      <c r="T903" s="17"/>
      <c r="U903" s="9"/>
      <c r="V903" s="9"/>
      <c r="W903" s="17"/>
      <c r="X903" s="9"/>
      <c r="Y903" s="9"/>
      <c r="Z903" s="9"/>
      <c r="AA903" s="9"/>
      <c r="AB903" s="9"/>
      <c r="AC903" s="9"/>
      <c r="AD903" s="9"/>
      <c r="AE903" s="9"/>
      <c r="AF903" s="9"/>
      <c r="AG903" s="9"/>
      <c r="AH903" s="9"/>
    </row>
    <row r="904" spans="1:34" x14ac:dyDescent="0.25">
      <c r="A904" s="9"/>
      <c r="B904" s="9"/>
      <c r="C904" s="9"/>
      <c r="D904" s="9"/>
      <c r="E904" s="9"/>
      <c r="F904" s="9"/>
      <c r="G904" s="15"/>
      <c r="H904" s="17"/>
      <c r="I904" s="9"/>
      <c r="J904" s="9"/>
      <c r="K904" s="9"/>
      <c r="L904" s="9"/>
      <c r="M904" s="9"/>
      <c r="N904" s="9"/>
      <c r="O904" s="9"/>
      <c r="P904" s="9"/>
      <c r="Q904" s="9"/>
      <c r="R904" s="9"/>
      <c r="S904" s="9"/>
      <c r="T904" s="17"/>
      <c r="U904" s="9"/>
      <c r="V904" s="9"/>
      <c r="W904" s="17"/>
      <c r="X904" s="9"/>
      <c r="Y904" s="9"/>
      <c r="Z904" s="9"/>
      <c r="AA904" s="9"/>
      <c r="AB904" s="9"/>
      <c r="AC904" s="9"/>
      <c r="AD904" s="9"/>
      <c r="AE904" s="9"/>
      <c r="AF904" s="9"/>
      <c r="AG904" s="9"/>
      <c r="AH904" s="9"/>
    </row>
    <row r="905" spans="1:34" x14ac:dyDescent="0.25">
      <c r="A905" s="9"/>
      <c r="B905" s="9"/>
      <c r="C905" s="9"/>
      <c r="D905" s="9"/>
      <c r="E905" s="9"/>
      <c r="F905" s="9"/>
      <c r="G905" s="15"/>
      <c r="H905" s="17"/>
      <c r="I905" s="9"/>
      <c r="J905" s="9"/>
      <c r="K905" s="9"/>
      <c r="L905" s="9"/>
      <c r="M905" s="9"/>
      <c r="N905" s="9"/>
      <c r="O905" s="9"/>
      <c r="P905" s="9"/>
      <c r="Q905" s="9"/>
      <c r="R905" s="9"/>
      <c r="S905" s="9"/>
      <c r="T905" s="17"/>
      <c r="U905" s="9"/>
      <c r="V905" s="9"/>
      <c r="W905" s="17"/>
      <c r="X905" s="9"/>
      <c r="Y905" s="9"/>
      <c r="Z905" s="9"/>
      <c r="AA905" s="9"/>
      <c r="AB905" s="9"/>
      <c r="AC905" s="9"/>
      <c r="AD905" s="9"/>
      <c r="AE905" s="9"/>
      <c r="AF905" s="9"/>
      <c r="AG905" s="9"/>
      <c r="AH905" s="9"/>
    </row>
    <row r="906" spans="1:34" x14ac:dyDescent="0.25">
      <c r="A906" s="9"/>
      <c r="B906" s="9"/>
      <c r="C906" s="9"/>
      <c r="D906" s="9"/>
      <c r="E906" s="9"/>
      <c r="F906" s="9"/>
      <c r="G906" s="15"/>
      <c r="H906" s="17"/>
      <c r="I906" s="9"/>
      <c r="J906" s="9"/>
      <c r="K906" s="9"/>
      <c r="L906" s="9"/>
      <c r="M906" s="9"/>
      <c r="N906" s="9"/>
      <c r="O906" s="9"/>
      <c r="P906" s="9"/>
      <c r="Q906" s="9"/>
      <c r="R906" s="9"/>
      <c r="S906" s="9"/>
      <c r="T906" s="17"/>
      <c r="U906" s="9"/>
      <c r="V906" s="9"/>
      <c r="W906" s="17"/>
      <c r="X906" s="9"/>
      <c r="Y906" s="9"/>
      <c r="Z906" s="9"/>
      <c r="AA906" s="9"/>
      <c r="AB906" s="9"/>
      <c r="AC906" s="9"/>
      <c r="AD906" s="9"/>
      <c r="AE906" s="9"/>
      <c r="AF906" s="9"/>
      <c r="AG906" s="9"/>
      <c r="AH906" s="9"/>
    </row>
    <row r="907" spans="1:34" x14ac:dyDescent="0.25">
      <c r="A907" s="9"/>
      <c r="B907" s="9"/>
      <c r="C907" s="9"/>
      <c r="D907" s="9"/>
      <c r="E907" s="9"/>
      <c r="F907" s="9"/>
      <c r="G907" s="15"/>
      <c r="H907" s="17"/>
      <c r="I907" s="9"/>
      <c r="J907" s="9"/>
      <c r="K907" s="9"/>
      <c r="L907" s="9"/>
      <c r="M907" s="9"/>
      <c r="N907" s="9"/>
      <c r="O907" s="9"/>
      <c r="P907" s="9"/>
      <c r="Q907" s="9"/>
      <c r="R907" s="9"/>
      <c r="S907" s="9"/>
      <c r="T907" s="17"/>
      <c r="U907" s="9"/>
      <c r="V907" s="9"/>
      <c r="W907" s="17"/>
      <c r="X907" s="9"/>
      <c r="Y907" s="9"/>
      <c r="Z907" s="9"/>
      <c r="AA907" s="9"/>
      <c r="AB907" s="9"/>
      <c r="AC907" s="9"/>
      <c r="AD907" s="9"/>
      <c r="AE907" s="9"/>
      <c r="AF907" s="9"/>
      <c r="AG907" s="9"/>
      <c r="AH907" s="9"/>
    </row>
    <row r="908" spans="1:34" x14ac:dyDescent="0.25">
      <c r="A908" s="9"/>
      <c r="B908" s="9"/>
      <c r="C908" s="9"/>
      <c r="D908" s="9"/>
      <c r="E908" s="9"/>
      <c r="F908" s="9"/>
      <c r="G908" s="15"/>
      <c r="H908" s="17"/>
      <c r="I908" s="9"/>
      <c r="J908" s="9"/>
      <c r="K908" s="9"/>
      <c r="L908" s="9"/>
      <c r="M908" s="9"/>
      <c r="N908" s="9"/>
      <c r="O908" s="9"/>
      <c r="P908" s="9"/>
      <c r="Q908" s="9"/>
      <c r="R908" s="9"/>
      <c r="S908" s="9"/>
      <c r="T908" s="17"/>
      <c r="U908" s="9"/>
      <c r="V908" s="9"/>
      <c r="W908" s="17"/>
      <c r="X908" s="9"/>
      <c r="Y908" s="9"/>
      <c r="Z908" s="9"/>
      <c r="AA908" s="9"/>
      <c r="AB908" s="9"/>
      <c r="AC908" s="9"/>
      <c r="AD908" s="9"/>
      <c r="AE908" s="9"/>
      <c r="AF908" s="9"/>
      <c r="AG908" s="9"/>
      <c r="AH908" s="9"/>
    </row>
    <row r="909" spans="1:34" x14ac:dyDescent="0.25">
      <c r="A909" s="9"/>
      <c r="B909" s="9"/>
      <c r="C909" s="9"/>
      <c r="D909" s="9"/>
      <c r="E909" s="9"/>
      <c r="F909" s="9"/>
      <c r="G909" s="15"/>
      <c r="H909" s="17"/>
      <c r="I909" s="9"/>
      <c r="J909" s="9"/>
      <c r="K909" s="9"/>
      <c r="L909" s="9"/>
      <c r="M909" s="9"/>
      <c r="N909" s="9"/>
      <c r="O909" s="9"/>
      <c r="P909" s="9"/>
      <c r="Q909" s="9"/>
      <c r="R909" s="9"/>
      <c r="S909" s="9"/>
      <c r="T909" s="17"/>
      <c r="U909" s="9"/>
      <c r="V909" s="9"/>
      <c r="W909" s="17"/>
      <c r="X909" s="9"/>
      <c r="Y909" s="9"/>
      <c r="Z909" s="9"/>
      <c r="AA909" s="9"/>
      <c r="AB909" s="9"/>
      <c r="AC909" s="9"/>
      <c r="AD909" s="9"/>
      <c r="AE909" s="9"/>
      <c r="AF909" s="9"/>
      <c r="AG909" s="9"/>
      <c r="AH909" s="9"/>
    </row>
    <row r="910" spans="1:34" x14ac:dyDescent="0.25">
      <c r="A910" s="9"/>
      <c r="B910" s="9"/>
      <c r="C910" s="9"/>
      <c r="D910" s="9"/>
      <c r="E910" s="9"/>
      <c r="F910" s="9"/>
      <c r="G910" s="15"/>
      <c r="H910" s="17"/>
      <c r="I910" s="9"/>
      <c r="J910" s="9"/>
      <c r="K910" s="9"/>
      <c r="L910" s="9"/>
      <c r="M910" s="9"/>
      <c r="N910" s="9"/>
      <c r="O910" s="9"/>
      <c r="P910" s="9"/>
      <c r="Q910" s="9"/>
      <c r="R910" s="9"/>
      <c r="S910" s="9"/>
      <c r="T910" s="17"/>
      <c r="U910" s="9"/>
      <c r="V910" s="9"/>
      <c r="W910" s="17"/>
      <c r="X910" s="9"/>
      <c r="Y910" s="9"/>
      <c r="Z910" s="9"/>
      <c r="AA910" s="9"/>
      <c r="AB910" s="9"/>
      <c r="AC910" s="9"/>
      <c r="AD910" s="9"/>
      <c r="AE910" s="9"/>
      <c r="AF910" s="9"/>
      <c r="AG910" s="9"/>
      <c r="AH910" s="9"/>
    </row>
    <row r="911" spans="1:34" x14ac:dyDescent="0.25">
      <c r="A911" s="9"/>
      <c r="B911" s="9"/>
      <c r="C911" s="9"/>
      <c r="D911" s="9"/>
      <c r="E911" s="9"/>
      <c r="F911" s="9"/>
      <c r="G911" s="15"/>
      <c r="H911" s="17"/>
      <c r="I911" s="9"/>
      <c r="J911" s="9"/>
      <c r="K911" s="9"/>
      <c r="L911" s="9"/>
      <c r="M911" s="9"/>
      <c r="N911" s="9"/>
      <c r="O911" s="9"/>
      <c r="P911" s="9"/>
      <c r="Q911" s="9"/>
      <c r="R911" s="9"/>
      <c r="S911" s="9"/>
      <c r="T911" s="17"/>
      <c r="U911" s="9"/>
      <c r="V911" s="9"/>
      <c r="W911" s="17"/>
      <c r="X911" s="9"/>
      <c r="Y911" s="9"/>
      <c r="Z911" s="9"/>
      <c r="AA911" s="9"/>
      <c r="AB911" s="9"/>
      <c r="AC911" s="9"/>
      <c r="AD911" s="9"/>
      <c r="AE911" s="9"/>
      <c r="AF911" s="9"/>
      <c r="AG911" s="9"/>
      <c r="AH911" s="9"/>
    </row>
    <row r="912" spans="1:34" x14ac:dyDescent="0.25">
      <c r="A912" s="9"/>
      <c r="B912" s="9"/>
      <c r="C912" s="9"/>
      <c r="D912" s="9"/>
      <c r="E912" s="9"/>
      <c r="F912" s="9"/>
      <c r="G912" s="15"/>
      <c r="H912" s="17"/>
      <c r="I912" s="9"/>
      <c r="J912" s="9"/>
      <c r="K912" s="9"/>
      <c r="L912" s="9"/>
      <c r="M912" s="9"/>
      <c r="N912" s="9"/>
      <c r="O912" s="9"/>
      <c r="P912" s="9"/>
      <c r="Q912" s="9"/>
      <c r="R912" s="9"/>
      <c r="S912" s="9"/>
      <c r="T912" s="17"/>
      <c r="U912" s="9"/>
      <c r="V912" s="9"/>
      <c r="W912" s="17"/>
      <c r="X912" s="9"/>
      <c r="Y912" s="9"/>
      <c r="Z912" s="9"/>
      <c r="AA912" s="9"/>
      <c r="AB912" s="9"/>
      <c r="AC912" s="9"/>
      <c r="AD912" s="9"/>
      <c r="AE912" s="9"/>
      <c r="AF912" s="9"/>
      <c r="AG912" s="9"/>
      <c r="AH912" s="9"/>
    </row>
    <row r="913" spans="1:34" x14ac:dyDescent="0.25">
      <c r="A913" s="9"/>
      <c r="B913" s="9"/>
      <c r="C913" s="9"/>
      <c r="D913" s="9"/>
      <c r="E913" s="9"/>
      <c r="F913" s="9"/>
      <c r="G913" s="15"/>
      <c r="H913" s="17"/>
      <c r="I913" s="9"/>
      <c r="J913" s="9"/>
      <c r="K913" s="9"/>
      <c r="L913" s="9"/>
      <c r="M913" s="9"/>
      <c r="N913" s="9"/>
      <c r="O913" s="9"/>
      <c r="P913" s="9"/>
      <c r="Q913" s="9"/>
      <c r="R913" s="9"/>
      <c r="S913" s="9"/>
      <c r="T913" s="17"/>
      <c r="U913" s="9"/>
      <c r="V913" s="9"/>
      <c r="W913" s="17"/>
      <c r="X913" s="9"/>
      <c r="Y913" s="9"/>
      <c r="Z913" s="9"/>
      <c r="AA913" s="9"/>
      <c r="AB913" s="9"/>
      <c r="AC913" s="9"/>
      <c r="AD913" s="9"/>
      <c r="AE913" s="9"/>
      <c r="AF913" s="9"/>
      <c r="AG913" s="9"/>
      <c r="AH913" s="9"/>
    </row>
    <row r="914" spans="1:34" x14ac:dyDescent="0.25">
      <c r="A914" s="9"/>
      <c r="B914" s="9"/>
      <c r="C914" s="9"/>
      <c r="D914" s="9"/>
      <c r="E914" s="9"/>
      <c r="F914" s="9"/>
      <c r="G914" s="15"/>
      <c r="H914" s="17"/>
      <c r="I914" s="9"/>
      <c r="J914" s="9"/>
      <c r="K914" s="9"/>
      <c r="L914" s="9"/>
      <c r="M914" s="9"/>
      <c r="N914" s="9"/>
      <c r="O914" s="9"/>
      <c r="P914" s="9"/>
      <c r="Q914" s="9"/>
      <c r="R914" s="9"/>
      <c r="S914" s="9"/>
      <c r="T914" s="17"/>
      <c r="U914" s="9"/>
      <c r="V914" s="9"/>
      <c r="W914" s="17"/>
      <c r="X914" s="9"/>
      <c r="Y914" s="9"/>
      <c r="Z914" s="9"/>
      <c r="AA914" s="9"/>
      <c r="AB914" s="9"/>
      <c r="AC914" s="9"/>
      <c r="AD914" s="9"/>
      <c r="AE914" s="9"/>
      <c r="AF914" s="9"/>
      <c r="AG914" s="9"/>
      <c r="AH914" s="9"/>
    </row>
    <row r="915" spans="1:34" x14ac:dyDescent="0.25">
      <c r="A915" s="9"/>
      <c r="B915" s="9"/>
      <c r="C915" s="9"/>
      <c r="D915" s="9"/>
      <c r="E915" s="9"/>
      <c r="F915" s="9"/>
      <c r="G915" s="15"/>
      <c r="H915" s="17"/>
      <c r="I915" s="9"/>
      <c r="J915" s="9"/>
      <c r="K915" s="9"/>
      <c r="L915" s="9"/>
      <c r="M915" s="9"/>
      <c r="N915" s="9"/>
      <c r="O915" s="9"/>
      <c r="P915" s="9"/>
      <c r="Q915" s="9"/>
      <c r="R915" s="9"/>
      <c r="S915" s="9"/>
      <c r="T915" s="17"/>
      <c r="U915" s="9"/>
      <c r="V915" s="9"/>
      <c r="W915" s="17"/>
      <c r="X915" s="9"/>
      <c r="Y915" s="9"/>
      <c r="Z915" s="9"/>
      <c r="AA915" s="9"/>
      <c r="AB915" s="9"/>
      <c r="AC915" s="9"/>
      <c r="AD915" s="9"/>
      <c r="AE915" s="9"/>
      <c r="AF915" s="9"/>
      <c r="AG915" s="9"/>
      <c r="AH915" s="9"/>
    </row>
    <row r="916" spans="1:34" x14ac:dyDescent="0.25">
      <c r="A916" s="9"/>
      <c r="B916" s="9"/>
      <c r="C916" s="9"/>
      <c r="D916" s="9"/>
      <c r="E916" s="9"/>
      <c r="F916" s="9"/>
      <c r="G916" s="15"/>
      <c r="H916" s="17"/>
      <c r="I916" s="9"/>
      <c r="J916" s="9"/>
      <c r="K916" s="9"/>
      <c r="L916" s="9"/>
      <c r="M916" s="9"/>
      <c r="N916" s="9"/>
      <c r="O916" s="9"/>
      <c r="P916" s="9"/>
      <c r="Q916" s="9"/>
      <c r="R916" s="9"/>
      <c r="S916" s="9"/>
      <c r="T916" s="17"/>
      <c r="U916" s="9"/>
      <c r="V916" s="9"/>
      <c r="W916" s="17"/>
      <c r="X916" s="9"/>
      <c r="Y916" s="9"/>
      <c r="Z916" s="9"/>
      <c r="AA916" s="9"/>
      <c r="AB916" s="9"/>
      <c r="AC916" s="9"/>
      <c r="AD916" s="9"/>
      <c r="AE916" s="9"/>
      <c r="AF916" s="9"/>
      <c r="AG916" s="9"/>
      <c r="AH916" s="9"/>
    </row>
    <row r="917" spans="1:34" x14ac:dyDescent="0.25">
      <c r="A917" s="9"/>
      <c r="B917" s="9"/>
      <c r="C917" s="9"/>
      <c r="D917" s="9"/>
      <c r="E917" s="9"/>
      <c r="F917" s="9"/>
      <c r="G917" s="15"/>
      <c r="H917" s="17"/>
      <c r="I917" s="9"/>
      <c r="J917" s="9"/>
      <c r="K917" s="9"/>
      <c r="L917" s="9"/>
      <c r="M917" s="9"/>
      <c r="N917" s="9"/>
      <c r="O917" s="9"/>
      <c r="P917" s="9"/>
      <c r="Q917" s="9"/>
      <c r="R917" s="9"/>
      <c r="S917" s="9"/>
      <c r="T917" s="17"/>
      <c r="U917" s="9"/>
      <c r="V917" s="9"/>
      <c r="W917" s="17"/>
      <c r="X917" s="9"/>
      <c r="Y917" s="9"/>
      <c r="Z917" s="9"/>
      <c r="AA917" s="9"/>
      <c r="AB917" s="9"/>
      <c r="AC917" s="9"/>
      <c r="AD917" s="9"/>
      <c r="AE917" s="9"/>
      <c r="AF917" s="9"/>
      <c r="AG917" s="9"/>
      <c r="AH917" s="9"/>
    </row>
    <row r="918" spans="1:34" x14ac:dyDescent="0.25">
      <c r="A918" s="9"/>
      <c r="B918" s="9"/>
      <c r="C918" s="9"/>
      <c r="D918" s="9"/>
      <c r="E918" s="9"/>
      <c r="F918" s="9"/>
      <c r="G918" s="15"/>
      <c r="H918" s="17"/>
      <c r="I918" s="9"/>
      <c r="J918" s="9"/>
      <c r="K918" s="9"/>
      <c r="L918" s="9"/>
      <c r="M918" s="9"/>
      <c r="N918" s="9"/>
      <c r="O918" s="9"/>
      <c r="P918" s="9"/>
      <c r="Q918" s="9"/>
      <c r="R918" s="9"/>
      <c r="S918" s="9"/>
      <c r="T918" s="17"/>
      <c r="U918" s="9"/>
      <c r="V918" s="9"/>
      <c r="W918" s="17"/>
      <c r="X918" s="9"/>
      <c r="Y918" s="9"/>
      <c r="Z918" s="9"/>
      <c r="AA918" s="9"/>
      <c r="AB918" s="9"/>
      <c r="AC918" s="9"/>
      <c r="AD918" s="9"/>
      <c r="AE918" s="9"/>
      <c r="AF918" s="9"/>
      <c r="AG918" s="9"/>
      <c r="AH918" s="9"/>
    </row>
    <row r="919" spans="1:34" x14ac:dyDescent="0.25">
      <c r="A919" s="9"/>
      <c r="B919" s="9"/>
      <c r="C919" s="9"/>
      <c r="D919" s="9"/>
      <c r="E919" s="9"/>
      <c r="F919" s="9"/>
      <c r="G919" s="15"/>
      <c r="H919" s="17"/>
      <c r="I919" s="9"/>
      <c r="J919" s="9"/>
      <c r="K919" s="9"/>
      <c r="L919" s="9"/>
      <c r="M919" s="9"/>
      <c r="N919" s="9"/>
      <c r="O919" s="9"/>
      <c r="P919" s="9"/>
      <c r="Q919" s="9"/>
      <c r="R919" s="9"/>
      <c r="S919" s="9"/>
      <c r="T919" s="17"/>
      <c r="U919" s="9"/>
      <c r="V919" s="9"/>
      <c r="W919" s="17"/>
      <c r="X919" s="9"/>
      <c r="Y919" s="9"/>
      <c r="Z919" s="9"/>
      <c r="AA919" s="9"/>
      <c r="AB919" s="9"/>
      <c r="AC919" s="9"/>
      <c r="AD919" s="9"/>
      <c r="AE919" s="9"/>
      <c r="AF919" s="9"/>
      <c r="AG919" s="9"/>
      <c r="AH919" s="9"/>
    </row>
    <row r="920" spans="1:34" x14ac:dyDescent="0.25">
      <c r="A920" s="9"/>
      <c r="B920" s="9"/>
      <c r="C920" s="9"/>
      <c r="D920" s="9"/>
      <c r="E920" s="9"/>
      <c r="F920" s="9"/>
      <c r="G920" s="15"/>
      <c r="H920" s="17"/>
      <c r="I920" s="9"/>
      <c r="J920" s="9"/>
      <c r="K920" s="9"/>
      <c r="L920" s="9"/>
      <c r="M920" s="9"/>
      <c r="N920" s="9"/>
      <c r="O920" s="9"/>
      <c r="P920" s="9"/>
      <c r="Q920" s="9"/>
      <c r="R920" s="9"/>
      <c r="S920" s="9"/>
      <c r="T920" s="17"/>
      <c r="U920" s="9"/>
      <c r="V920" s="9"/>
      <c r="W920" s="17"/>
      <c r="X920" s="9"/>
      <c r="Y920" s="9"/>
      <c r="Z920" s="9"/>
      <c r="AA920" s="9"/>
      <c r="AB920" s="9"/>
      <c r="AC920" s="9"/>
      <c r="AD920" s="9"/>
      <c r="AE920" s="9"/>
      <c r="AF920" s="9"/>
      <c r="AG920" s="9"/>
      <c r="AH920" s="9"/>
    </row>
    <row r="921" spans="1:34" x14ac:dyDescent="0.25">
      <c r="A921" s="9"/>
      <c r="B921" s="9"/>
      <c r="C921" s="9"/>
      <c r="D921" s="9"/>
      <c r="E921" s="9"/>
      <c r="F921" s="9"/>
      <c r="G921" s="15"/>
      <c r="H921" s="17"/>
      <c r="I921" s="9"/>
      <c r="J921" s="9"/>
      <c r="K921" s="9"/>
      <c r="L921" s="9"/>
      <c r="M921" s="9"/>
      <c r="N921" s="9"/>
      <c r="O921" s="9"/>
      <c r="P921" s="9"/>
      <c r="Q921" s="9"/>
      <c r="R921" s="9"/>
      <c r="S921" s="9"/>
      <c r="T921" s="17"/>
      <c r="U921" s="9"/>
      <c r="V921" s="9"/>
      <c r="W921" s="17"/>
      <c r="X921" s="9"/>
      <c r="Y921" s="9"/>
      <c r="Z921" s="9"/>
      <c r="AA921" s="9"/>
      <c r="AB921" s="9"/>
      <c r="AC921" s="9"/>
      <c r="AD921" s="9"/>
      <c r="AE921" s="9"/>
      <c r="AF921" s="9"/>
      <c r="AG921" s="9"/>
      <c r="AH921" s="9"/>
    </row>
    <row r="922" spans="1:34" x14ac:dyDescent="0.25">
      <c r="A922" s="9"/>
      <c r="B922" s="9"/>
      <c r="C922" s="9"/>
      <c r="D922" s="9"/>
      <c r="E922" s="9"/>
      <c r="F922" s="9"/>
      <c r="G922" s="15"/>
      <c r="H922" s="17"/>
      <c r="I922" s="9"/>
      <c r="J922" s="9"/>
      <c r="K922" s="9"/>
      <c r="L922" s="9"/>
      <c r="M922" s="9"/>
      <c r="N922" s="9"/>
      <c r="O922" s="9"/>
      <c r="P922" s="9"/>
      <c r="Q922" s="9"/>
      <c r="R922" s="9"/>
      <c r="S922" s="9"/>
      <c r="T922" s="17"/>
      <c r="U922" s="9"/>
      <c r="V922" s="9"/>
      <c r="W922" s="17"/>
      <c r="X922" s="9"/>
      <c r="Y922" s="9"/>
      <c r="Z922" s="9"/>
      <c r="AA922" s="9"/>
      <c r="AB922" s="9"/>
      <c r="AC922" s="9"/>
      <c r="AD922" s="9"/>
      <c r="AE922" s="9"/>
      <c r="AF922" s="9"/>
      <c r="AG922" s="9"/>
      <c r="AH922" s="9"/>
    </row>
    <row r="923" spans="1:34" x14ac:dyDescent="0.25">
      <c r="A923" s="9"/>
      <c r="B923" s="9"/>
      <c r="C923" s="9"/>
      <c r="D923" s="9"/>
      <c r="E923" s="9"/>
      <c r="F923" s="9"/>
      <c r="G923" s="15"/>
      <c r="H923" s="17"/>
      <c r="I923" s="9"/>
      <c r="J923" s="9"/>
      <c r="K923" s="9"/>
      <c r="L923" s="9"/>
      <c r="M923" s="9"/>
      <c r="N923" s="9"/>
      <c r="O923" s="9"/>
      <c r="P923" s="9"/>
      <c r="Q923" s="9"/>
      <c r="R923" s="9"/>
      <c r="S923" s="9"/>
      <c r="T923" s="17"/>
      <c r="U923" s="9"/>
      <c r="V923" s="9"/>
      <c r="W923" s="17"/>
      <c r="X923" s="9"/>
      <c r="Y923" s="9"/>
      <c r="Z923" s="9"/>
      <c r="AA923" s="9"/>
      <c r="AB923" s="9"/>
      <c r="AC923" s="9"/>
      <c r="AD923" s="9"/>
      <c r="AE923" s="9"/>
      <c r="AF923" s="9"/>
      <c r="AG923" s="9"/>
      <c r="AH923" s="9"/>
    </row>
    <row r="924" spans="1:34" x14ac:dyDescent="0.25">
      <c r="A924" s="9"/>
      <c r="B924" s="9"/>
      <c r="C924" s="9"/>
      <c r="D924" s="9"/>
      <c r="E924" s="9"/>
      <c r="F924" s="9"/>
      <c r="G924" s="15"/>
      <c r="H924" s="17"/>
      <c r="I924" s="9"/>
      <c r="J924" s="9"/>
      <c r="K924" s="9"/>
      <c r="L924" s="9"/>
      <c r="M924" s="9"/>
      <c r="N924" s="9"/>
      <c r="O924" s="9"/>
      <c r="P924" s="9"/>
      <c r="Q924" s="9"/>
      <c r="R924" s="9"/>
      <c r="S924" s="9"/>
      <c r="T924" s="17"/>
      <c r="U924" s="9"/>
      <c r="V924" s="9"/>
      <c r="W924" s="17"/>
      <c r="X924" s="9"/>
      <c r="Y924" s="9"/>
      <c r="Z924" s="9"/>
      <c r="AA924" s="9"/>
      <c r="AB924" s="9"/>
      <c r="AC924" s="9"/>
      <c r="AD924" s="9"/>
      <c r="AE924" s="9"/>
      <c r="AF924" s="9"/>
      <c r="AG924" s="9"/>
      <c r="AH924" s="9"/>
    </row>
    <row r="925" spans="1:34" x14ac:dyDescent="0.25">
      <c r="A925" s="9"/>
      <c r="B925" s="9"/>
      <c r="C925" s="9"/>
      <c r="D925" s="9"/>
      <c r="E925" s="9"/>
      <c r="F925" s="9"/>
      <c r="G925" s="15"/>
      <c r="H925" s="17"/>
      <c r="I925" s="9"/>
      <c r="J925" s="9"/>
      <c r="K925" s="9"/>
      <c r="L925" s="9"/>
      <c r="M925" s="9"/>
      <c r="N925" s="9"/>
      <c r="O925" s="9"/>
      <c r="P925" s="9"/>
      <c r="Q925" s="9"/>
      <c r="R925" s="9"/>
      <c r="S925" s="9"/>
      <c r="T925" s="17"/>
      <c r="U925" s="9"/>
      <c r="V925" s="9"/>
      <c r="W925" s="17"/>
      <c r="X925" s="9"/>
      <c r="Y925" s="9"/>
      <c r="Z925" s="9"/>
      <c r="AA925" s="9"/>
      <c r="AB925" s="9"/>
      <c r="AC925" s="9"/>
      <c r="AD925" s="9"/>
      <c r="AE925" s="9"/>
      <c r="AF925" s="9"/>
      <c r="AG925" s="9"/>
      <c r="AH925" s="9"/>
    </row>
    <row r="926" spans="1:34" x14ac:dyDescent="0.25">
      <c r="A926" s="9"/>
      <c r="B926" s="9"/>
      <c r="C926" s="9"/>
      <c r="D926" s="9"/>
      <c r="E926" s="9"/>
      <c r="F926" s="9"/>
      <c r="G926" s="15"/>
      <c r="H926" s="17"/>
      <c r="I926" s="9"/>
      <c r="J926" s="9"/>
      <c r="K926" s="9"/>
      <c r="L926" s="9"/>
      <c r="M926" s="9"/>
      <c r="N926" s="9"/>
      <c r="O926" s="9"/>
      <c r="P926" s="9"/>
      <c r="Q926" s="9"/>
      <c r="R926" s="9"/>
      <c r="S926" s="9"/>
      <c r="T926" s="17"/>
      <c r="U926" s="9"/>
      <c r="V926" s="9"/>
      <c r="W926" s="17"/>
      <c r="X926" s="9"/>
      <c r="Y926" s="9"/>
      <c r="Z926" s="9"/>
      <c r="AA926" s="9"/>
      <c r="AB926" s="9"/>
      <c r="AC926" s="9"/>
      <c r="AD926" s="9"/>
      <c r="AE926" s="9"/>
      <c r="AF926" s="9"/>
      <c r="AG926" s="9"/>
      <c r="AH926" s="9"/>
    </row>
    <row r="927" spans="1:34" x14ac:dyDescent="0.25">
      <c r="A927" s="9"/>
      <c r="B927" s="9"/>
      <c r="C927" s="9"/>
      <c r="D927" s="9"/>
      <c r="E927" s="9"/>
      <c r="F927" s="9"/>
      <c r="G927" s="15"/>
      <c r="H927" s="17"/>
      <c r="I927" s="9"/>
      <c r="J927" s="9"/>
      <c r="K927" s="9"/>
      <c r="L927" s="9"/>
      <c r="M927" s="9"/>
      <c r="N927" s="9"/>
      <c r="O927" s="9"/>
      <c r="P927" s="9"/>
      <c r="Q927" s="9"/>
      <c r="R927" s="9"/>
      <c r="S927" s="9"/>
      <c r="T927" s="17"/>
      <c r="U927" s="9"/>
      <c r="V927" s="9"/>
      <c r="W927" s="17"/>
      <c r="X927" s="9"/>
      <c r="Y927" s="9"/>
      <c r="Z927" s="9"/>
      <c r="AA927" s="9"/>
      <c r="AB927" s="9"/>
      <c r="AC927" s="9"/>
      <c r="AD927" s="9"/>
      <c r="AE927" s="9"/>
      <c r="AF927" s="9"/>
      <c r="AG927" s="9"/>
      <c r="AH927" s="9"/>
    </row>
    <row r="928" spans="1:34" x14ac:dyDescent="0.25">
      <c r="A928" s="9"/>
      <c r="B928" s="9"/>
      <c r="C928" s="9"/>
      <c r="D928" s="9"/>
      <c r="E928" s="9"/>
      <c r="F928" s="9"/>
      <c r="G928" s="15"/>
      <c r="H928" s="17"/>
      <c r="I928" s="9"/>
      <c r="J928" s="9"/>
      <c r="K928" s="9"/>
      <c r="L928" s="9"/>
      <c r="M928" s="9"/>
      <c r="N928" s="9"/>
      <c r="O928" s="9"/>
      <c r="P928" s="9"/>
      <c r="Q928" s="9"/>
      <c r="R928" s="9"/>
      <c r="S928" s="9"/>
      <c r="T928" s="17"/>
      <c r="U928" s="9"/>
      <c r="V928" s="9"/>
      <c r="W928" s="17"/>
      <c r="X928" s="9"/>
      <c r="Y928" s="9"/>
      <c r="Z928" s="9"/>
      <c r="AA928" s="9"/>
      <c r="AB928" s="9"/>
      <c r="AC928" s="9"/>
      <c r="AD928" s="9"/>
      <c r="AE928" s="9"/>
      <c r="AF928" s="9"/>
      <c r="AG928" s="9"/>
      <c r="AH928" s="9"/>
    </row>
    <row r="929" spans="1:34" x14ac:dyDescent="0.25">
      <c r="A929" s="9"/>
      <c r="B929" s="9"/>
      <c r="C929" s="9"/>
      <c r="D929" s="9"/>
      <c r="E929" s="9"/>
      <c r="F929" s="9"/>
      <c r="G929" s="15"/>
      <c r="H929" s="17"/>
      <c r="I929" s="9"/>
      <c r="J929" s="9"/>
      <c r="K929" s="9"/>
      <c r="L929" s="9"/>
      <c r="M929" s="9"/>
      <c r="N929" s="9"/>
      <c r="O929" s="9"/>
      <c r="P929" s="9"/>
      <c r="Q929" s="9"/>
      <c r="R929" s="9"/>
      <c r="S929" s="9"/>
      <c r="T929" s="17"/>
      <c r="U929" s="9"/>
      <c r="V929" s="9"/>
      <c r="W929" s="17"/>
      <c r="X929" s="9"/>
      <c r="Y929" s="9"/>
      <c r="Z929" s="9"/>
      <c r="AA929" s="9"/>
      <c r="AB929" s="9"/>
      <c r="AC929" s="9"/>
      <c r="AD929" s="9"/>
      <c r="AE929" s="9"/>
      <c r="AF929" s="9"/>
      <c r="AG929" s="9"/>
      <c r="AH929" s="9"/>
    </row>
    <row r="930" spans="1:34" x14ac:dyDescent="0.25">
      <c r="A930" s="9"/>
      <c r="B930" s="9"/>
      <c r="C930" s="9"/>
      <c r="D930" s="9"/>
      <c r="E930" s="9"/>
      <c r="F930" s="9"/>
      <c r="G930" s="15"/>
      <c r="H930" s="17"/>
      <c r="I930" s="9"/>
      <c r="J930" s="9"/>
      <c r="K930" s="9"/>
      <c r="L930" s="9"/>
      <c r="M930" s="9"/>
      <c r="N930" s="9"/>
      <c r="O930" s="9"/>
      <c r="P930" s="9"/>
      <c r="Q930" s="9"/>
      <c r="R930" s="9"/>
      <c r="S930" s="9"/>
      <c r="T930" s="17"/>
      <c r="U930" s="9"/>
      <c r="V930" s="9"/>
      <c r="W930" s="17"/>
      <c r="X930" s="9"/>
      <c r="Y930" s="9"/>
      <c r="Z930" s="9"/>
      <c r="AA930" s="9"/>
      <c r="AB930" s="9"/>
      <c r="AC930" s="9"/>
      <c r="AD930" s="9"/>
      <c r="AE930" s="9"/>
      <c r="AF930" s="9"/>
      <c r="AG930" s="9"/>
      <c r="AH930" s="9"/>
    </row>
    <row r="931" spans="1:34" x14ac:dyDescent="0.25">
      <c r="A931" s="9"/>
      <c r="B931" s="9"/>
      <c r="C931" s="9"/>
      <c r="D931" s="9"/>
      <c r="E931" s="9"/>
      <c r="F931" s="9"/>
      <c r="G931" s="15"/>
      <c r="H931" s="17"/>
      <c r="I931" s="9"/>
      <c r="J931" s="9"/>
      <c r="K931" s="9"/>
      <c r="L931" s="9"/>
      <c r="M931" s="9"/>
      <c r="N931" s="9"/>
      <c r="O931" s="9"/>
      <c r="P931" s="9"/>
      <c r="Q931" s="9"/>
      <c r="R931" s="9"/>
      <c r="S931" s="9"/>
      <c r="T931" s="17"/>
      <c r="U931" s="9"/>
      <c r="V931" s="9"/>
      <c r="W931" s="17"/>
      <c r="X931" s="9"/>
      <c r="Y931" s="9"/>
      <c r="Z931" s="9"/>
      <c r="AA931" s="9"/>
      <c r="AB931" s="9"/>
      <c r="AC931" s="9"/>
      <c r="AD931" s="9"/>
      <c r="AE931" s="9"/>
      <c r="AF931" s="9"/>
      <c r="AG931" s="9"/>
      <c r="AH931" s="9"/>
    </row>
    <row r="932" spans="1:34" x14ac:dyDescent="0.25">
      <c r="A932" s="9"/>
      <c r="B932" s="9"/>
      <c r="C932" s="9"/>
      <c r="D932" s="9"/>
      <c r="E932" s="9"/>
      <c r="F932" s="9"/>
      <c r="G932" s="15"/>
      <c r="H932" s="17"/>
      <c r="I932" s="9"/>
      <c r="J932" s="9"/>
      <c r="K932" s="9"/>
      <c r="L932" s="9"/>
      <c r="M932" s="9"/>
      <c r="N932" s="9"/>
      <c r="O932" s="9"/>
      <c r="P932" s="9"/>
      <c r="Q932" s="9"/>
      <c r="R932" s="9"/>
      <c r="S932" s="9"/>
      <c r="T932" s="17"/>
      <c r="U932" s="9"/>
      <c r="V932" s="9"/>
      <c r="W932" s="17"/>
      <c r="X932" s="9"/>
      <c r="Y932" s="9"/>
      <c r="Z932" s="9"/>
      <c r="AA932" s="9"/>
      <c r="AB932" s="9"/>
      <c r="AC932" s="9"/>
      <c r="AD932" s="9"/>
      <c r="AE932" s="9"/>
      <c r="AF932" s="9"/>
      <c r="AG932" s="9"/>
      <c r="AH932" s="9"/>
    </row>
    <row r="933" spans="1:34" x14ac:dyDescent="0.25">
      <c r="A933" s="9"/>
      <c r="B933" s="9"/>
      <c r="C933" s="9"/>
      <c r="D933" s="9"/>
      <c r="E933" s="9"/>
      <c r="F933" s="9"/>
      <c r="G933" s="15"/>
      <c r="H933" s="17"/>
      <c r="I933" s="9"/>
      <c r="J933" s="9"/>
      <c r="K933" s="9"/>
      <c r="L933" s="9"/>
      <c r="M933" s="9"/>
      <c r="N933" s="9"/>
      <c r="O933" s="9"/>
      <c r="P933" s="9"/>
      <c r="Q933" s="9"/>
      <c r="R933" s="9"/>
      <c r="S933" s="9"/>
      <c r="T933" s="17"/>
      <c r="U933" s="9"/>
      <c r="V933" s="9"/>
      <c r="W933" s="17"/>
      <c r="X933" s="9"/>
      <c r="Y933" s="9"/>
      <c r="Z933" s="9"/>
      <c r="AA933" s="9"/>
      <c r="AB933" s="9"/>
      <c r="AC933" s="9"/>
      <c r="AD933" s="9"/>
      <c r="AE933" s="9"/>
      <c r="AF933" s="9"/>
      <c r="AG933" s="9"/>
      <c r="AH933" s="9"/>
    </row>
    <row r="934" spans="1:34" x14ac:dyDescent="0.25">
      <c r="A934" s="9"/>
      <c r="B934" s="9"/>
      <c r="C934" s="9"/>
      <c r="D934" s="9"/>
      <c r="E934" s="9"/>
      <c r="F934" s="9"/>
      <c r="G934" s="15"/>
      <c r="H934" s="17"/>
      <c r="I934" s="9"/>
      <c r="J934" s="9"/>
      <c r="K934" s="9"/>
      <c r="L934" s="9"/>
      <c r="M934" s="9"/>
      <c r="N934" s="9"/>
      <c r="O934" s="9"/>
      <c r="P934" s="9"/>
      <c r="Q934" s="9"/>
      <c r="R934" s="9"/>
      <c r="S934" s="9"/>
      <c r="T934" s="17"/>
      <c r="U934" s="9"/>
      <c r="V934" s="9"/>
      <c r="W934" s="17"/>
      <c r="X934" s="9"/>
      <c r="Y934" s="9"/>
      <c r="Z934" s="9"/>
      <c r="AA934" s="9"/>
      <c r="AB934" s="9"/>
      <c r="AC934" s="9"/>
      <c r="AD934" s="9"/>
      <c r="AE934" s="9"/>
      <c r="AF934" s="9"/>
      <c r="AG934" s="9"/>
      <c r="AH934" s="9"/>
    </row>
    <row r="935" spans="1:34" x14ac:dyDescent="0.25">
      <c r="A935" s="9"/>
      <c r="B935" s="9"/>
      <c r="C935" s="9"/>
      <c r="D935" s="9"/>
      <c r="E935" s="9"/>
      <c r="F935" s="9"/>
      <c r="G935" s="15"/>
      <c r="H935" s="17"/>
      <c r="I935" s="9"/>
      <c r="J935" s="9"/>
      <c r="K935" s="9"/>
      <c r="L935" s="9"/>
      <c r="M935" s="9"/>
      <c r="N935" s="9"/>
      <c r="O935" s="9"/>
      <c r="P935" s="9"/>
      <c r="Q935" s="9"/>
      <c r="R935" s="9"/>
      <c r="S935" s="9"/>
      <c r="T935" s="17"/>
      <c r="U935" s="9"/>
      <c r="V935" s="9"/>
      <c r="W935" s="17"/>
      <c r="X935" s="9"/>
      <c r="Y935" s="9"/>
      <c r="Z935" s="9"/>
      <c r="AA935" s="9"/>
      <c r="AB935" s="9"/>
      <c r="AC935" s="9"/>
      <c r="AD935" s="9"/>
      <c r="AE935" s="9"/>
      <c r="AF935" s="9"/>
      <c r="AG935" s="9"/>
      <c r="AH935" s="9"/>
    </row>
    <row r="936" spans="1:34" x14ac:dyDescent="0.25">
      <c r="A936" s="9"/>
      <c r="B936" s="9"/>
      <c r="C936" s="9"/>
      <c r="D936" s="9"/>
      <c r="E936" s="9"/>
      <c r="F936" s="9"/>
      <c r="G936" s="15"/>
      <c r="H936" s="17"/>
      <c r="I936" s="9"/>
      <c r="J936" s="9"/>
      <c r="K936" s="9"/>
      <c r="L936" s="9"/>
      <c r="M936" s="9"/>
      <c r="N936" s="9"/>
      <c r="O936" s="9"/>
      <c r="P936" s="9"/>
      <c r="Q936" s="9"/>
      <c r="R936" s="9"/>
      <c r="S936" s="9"/>
      <c r="T936" s="17"/>
      <c r="U936" s="9"/>
      <c r="V936" s="9"/>
      <c r="W936" s="17"/>
      <c r="X936" s="9"/>
      <c r="Y936" s="9"/>
      <c r="Z936" s="9"/>
      <c r="AA936" s="9"/>
      <c r="AB936" s="9"/>
      <c r="AC936" s="9"/>
      <c r="AD936" s="9"/>
      <c r="AE936" s="9"/>
      <c r="AF936" s="9"/>
      <c r="AG936" s="9"/>
      <c r="AH936" s="9"/>
    </row>
    <row r="937" spans="1:34" x14ac:dyDescent="0.25">
      <c r="A937" s="9"/>
      <c r="B937" s="9"/>
      <c r="C937" s="9"/>
      <c r="D937" s="9"/>
      <c r="E937" s="9"/>
      <c r="F937" s="9"/>
      <c r="G937" s="15"/>
      <c r="H937" s="17"/>
      <c r="I937" s="9"/>
      <c r="J937" s="9"/>
      <c r="K937" s="9"/>
      <c r="L937" s="9"/>
      <c r="M937" s="9"/>
      <c r="N937" s="9"/>
      <c r="O937" s="9"/>
      <c r="P937" s="9"/>
      <c r="Q937" s="9"/>
      <c r="R937" s="9"/>
      <c r="S937" s="9"/>
      <c r="T937" s="17"/>
      <c r="U937" s="9"/>
      <c r="V937" s="9"/>
      <c r="W937" s="17"/>
      <c r="X937" s="9"/>
      <c r="Y937" s="9"/>
      <c r="Z937" s="9"/>
      <c r="AA937" s="9"/>
      <c r="AB937" s="9"/>
      <c r="AC937" s="9"/>
      <c r="AD937" s="9"/>
      <c r="AE937" s="9"/>
      <c r="AF937" s="9"/>
      <c r="AG937" s="9"/>
      <c r="AH937" s="9"/>
    </row>
    <row r="938" spans="1:34" x14ac:dyDescent="0.25">
      <c r="A938" s="9"/>
      <c r="B938" s="9"/>
      <c r="C938" s="9"/>
      <c r="D938" s="9"/>
      <c r="E938" s="9"/>
      <c r="F938" s="9"/>
      <c r="G938" s="15"/>
      <c r="H938" s="17"/>
      <c r="I938" s="9"/>
      <c r="J938" s="9"/>
      <c r="K938" s="9"/>
      <c r="L938" s="9"/>
      <c r="M938" s="9"/>
      <c r="N938" s="9"/>
      <c r="O938" s="9"/>
      <c r="P938" s="9"/>
      <c r="Q938" s="9"/>
      <c r="R938" s="9"/>
      <c r="S938" s="9"/>
      <c r="T938" s="17"/>
      <c r="U938" s="9"/>
      <c r="V938" s="9"/>
      <c r="W938" s="17"/>
      <c r="X938" s="9"/>
      <c r="Y938" s="9"/>
      <c r="Z938" s="9"/>
      <c r="AA938" s="9"/>
      <c r="AB938" s="9"/>
      <c r="AC938" s="9"/>
      <c r="AD938" s="9"/>
      <c r="AE938" s="9"/>
      <c r="AF938" s="9"/>
      <c r="AG938" s="9"/>
      <c r="AH938" s="9"/>
    </row>
    <row r="939" spans="1:34" x14ac:dyDescent="0.25">
      <c r="A939" s="9"/>
      <c r="B939" s="9"/>
      <c r="C939" s="9"/>
      <c r="D939" s="9"/>
      <c r="E939" s="9"/>
      <c r="F939" s="9"/>
      <c r="G939" s="15"/>
      <c r="H939" s="17"/>
      <c r="I939" s="9"/>
      <c r="J939" s="9"/>
      <c r="K939" s="9"/>
      <c r="L939" s="9"/>
      <c r="M939" s="9"/>
      <c r="N939" s="9"/>
      <c r="O939" s="9"/>
      <c r="P939" s="9"/>
      <c r="Q939" s="9"/>
      <c r="R939" s="9"/>
      <c r="S939" s="9"/>
      <c r="T939" s="17"/>
      <c r="U939" s="9"/>
      <c r="V939" s="9"/>
      <c r="W939" s="17"/>
      <c r="X939" s="9"/>
      <c r="Y939" s="9"/>
      <c r="Z939" s="9"/>
      <c r="AA939" s="9"/>
      <c r="AB939" s="9"/>
      <c r="AC939" s="9"/>
      <c r="AD939" s="9"/>
      <c r="AE939" s="9"/>
      <c r="AF939" s="9"/>
      <c r="AG939" s="9"/>
      <c r="AH939" s="9"/>
    </row>
    <row r="940" spans="1:34" x14ac:dyDescent="0.25">
      <c r="A940" s="9"/>
      <c r="B940" s="9"/>
      <c r="C940" s="9"/>
      <c r="D940" s="9"/>
      <c r="E940" s="9"/>
      <c r="F940" s="9"/>
      <c r="G940" s="15"/>
      <c r="H940" s="17"/>
      <c r="I940" s="9"/>
      <c r="J940" s="9"/>
      <c r="K940" s="9"/>
      <c r="L940" s="9"/>
      <c r="M940" s="9"/>
      <c r="N940" s="9"/>
      <c r="O940" s="9"/>
      <c r="P940" s="9"/>
      <c r="Q940" s="9"/>
      <c r="R940" s="9"/>
      <c r="S940" s="9"/>
      <c r="T940" s="17"/>
      <c r="U940" s="9"/>
      <c r="V940" s="9"/>
      <c r="W940" s="17"/>
      <c r="X940" s="9"/>
      <c r="Y940" s="9"/>
      <c r="Z940" s="9"/>
      <c r="AA940" s="9"/>
      <c r="AB940" s="9"/>
      <c r="AC940" s="9"/>
      <c r="AD940" s="9"/>
      <c r="AE940" s="9"/>
      <c r="AF940" s="9"/>
      <c r="AG940" s="9"/>
      <c r="AH940" s="9"/>
    </row>
    <row r="941" spans="1:34" x14ac:dyDescent="0.25">
      <c r="A941" s="9"/>
      <c r="B941" s="9"/>
      <c r="C941" s="9"/>
      <c r="D941" s="9"/>
      <c r="E941" s="9"/>
      <c r="F941" s="9"/>
      <c r="G941" s="15"/>
      <c r="H941" s="17"/>
      <c r="I941" s="9"/>
      <c r="J941" s="9"/>
      <c r="K941" s="9"/>
      <c r="L941" s="9"/>
      <c r="M941" s="9"/>
      <c r="N941" s="9"/>
      <c r="O941" s="9"/>
      <c r="P941" s="9"/>
      <c r="Q941" s="9"/>
      <c r="R941" s="9"/>
      <c r="S941" s="9"/>
      <c r="T941" s="17"/>
      <c r="U941" s="9"/>
      <c r="V941" s="9"/>
      <c r="W941" s="17"/>
      <c r="X941" s="9"/>
      <c r="Y941" s="9"/>
      <c r="Z941" s="9"/>
      <c r="AA941" s="9"/>
      <c r="AB941" s="9"/>
      <c r="AC941" s="9"/>
      <c r="AD941" s="9"/>
      <c r="AE941" s="9"/>
      <c r="AF941" s="9"/>
      <c r="AG941" s="9"/>
      <c r="AH941" s="9"/>
    </row>
    <row r="942" spans="1:34" x14ac:dyDescent="0.25">
      <c r="A942" s="9"/>
      <c r="B942" s="9"/>
      <c r="C942" s="9"/>
      <c r="D942" s="9"/>
      <c r="E942" s="9"/>
      <c r="F942" s="9"/>
      <c r="G942" s="15"/>
      <c r="H942" s="17"/>
      <c r="I942" s="9"/>
      <c r="J942" s="9"/>
      <c r="K942" s="9"/>
      <c r="L942" s="9"/>
      <c r="M942" s="9"/>
      <c r="N942" s="9"/>
      <c r="O942" s="9"/>
      <c r="P942" s="9"/>
      <c r="Q942" s="9"/>
      <c r="R942" s="9"/>
      <c r="S942" s="9"/>
      <c r="T942" s="17"/>
      <c r="U942" s="9"/>
      <c r="V942" s="9"/>
      <c r="W942" s="17"/>
      <c r="X942" s="9"/>
      <c r="Y942" s="9"/>
      <c r="Z942" s="9"/>
      <c r="AA942" s="9"/>
      <c r="AB942" s="9"/>
      <c r="AC942" s="9"/>
      <c r="AD942" s="9"/>
      <c r="AE942" s="9"/>
      <c r="AF942" s="9"/>
      <c r="AG942" s="9"/>
      <c r="AH942" s="9"/>
    </row>
    <row r="943" spans="1:34" x14ac:dyDescent="0.25">
      <c r="A943" s="9"/>
      <c r="B943" s="9"/>
      <c r="C943" s="9"/>
      <c r="D943" s="9"/>
      <c r="E943" s="9"/>
      <c r="F943" s="9"/>
      <c r="G943" s="15"/>
      <c r="H943" s="17"/>
      <c r="I943" s="9"/>
      <c r="J943" s="9"/>
      <c r="K943" s="9"/>
      <c r="L943" s="9"/>
      <c r="M943" s="9"/>
      <c r="N943" s="9"/>
      <c r="O943" s="9"/>
      <c r="P943" s="9"/>
      <c r="Q943" s="9"/>
      <c r="R943" s="9"/>
      <c r="S943" s="9"/>
      <c r="T943" s="17"/>
      <c r="U943" s="9"/>
      <c r="V943" s="9"/>
      <c r="W943" s="17"/>
      <c r="X943" s="9"/>
      <c r="Y943" s="9"/>
      <c r="Z943" s="9"/>
      <c r="AA943" s="9"/>
      <c r="AB943" s="9"/>
      <c r="AC943" s="9"/>
      <c r="AD943" s="9"/>
      <c r="AE943" s="9"/>
      <c r="AF943" s="9"/>
      <c r="AG943" s="9"/>
      <c r="AH943" s="9"/>
    </row>
    <row r="944" spans="1:34" x14ac:dyDescent="0.25">
      <c r="A944" s="9"/>
      <c r="B944" s="9"/>
      <c r="C944" s="9"/>
      <c r="D944" s="9"/>
      <c r="E944" s="9"/>
      <c r="F944" s="9"/>
      <c r="G944" s="15"/>
      <c r="H944" s="17"/>
      <c r="I944" s="9"/>
      <c r="J944" s="9"/>
      <c r="K944" s="9"/>
      <c r="L944" s="9"/>
      <c r="M944" s="9"/>
      <c r="N944" s="9"/>
      <c r="O944" s="9"/>
      <c r="P944" s="9"/>
      <c r="Q944" s="9"/>
      <c r="R944" s="9"/>
      <c r="S944" s="9"/>
      <c r="T944" s="17"/>
      <c r="U944" s="9"/>
      <c r="V944" s="9"/>
      <c r="W944" s="17"/>
      <c r="X944" s="9"/>
      <c r="Y944" s="9"/>
      <c r="Z944" s="9"/>
      <c r="AA944" s="9"/>
      <c r="AB944" s="9"/>
      <c r="AC944" s="9"/>
      <c r="AD944" s="9"/>
      <c r="AE944" s="9"/>
      <c r="AF944" s="9"/>
      <c r="AG944" s="9"/>
      <c r="AH944" s="9"/>
    </row>
    <row r="945" spans="1:34" x14ac:dyDescent="0.25">
      <c r="A945" s="9"/>
      <c r="B945" s="9"/>
      <c r="C945" s="9"/>
      <c r="D945" s="9"/>
      <c r="E945" s="9"/>
      <c r="F945" s="9"/>
      <c r="G945" s="15"/>
      <c r="H945" s="17"/>
      <c r="I945" s="9"/>
      <c r="J945" s="9"/>
      <c r="K945" s="9"/>
      <c r="L945" s="9"/>
      <c r="M945" s="9"/>
      <c r="N945" s="9"/>
      <c r="O945" s="9"/>
      <c r="P945" s="9"/>
      <c r="Q945" s="9"/>
      <c r="R945" s="9"/>
      <c r="S945" s="9"/>
      <c r="T945" s="17"/>
      <c r="U945" s="9"/>
      <c r="V945" s="9"/>
      <c r="W945" s="17"/>
      <c r="X945" s="9"/>
      <c r="Y945" s="9"/>
      <c r="Z945" s="9"/>
      <c r="AA945" s="9"/>
      <c r="AB945" s="9"/>
      <c r="AC945" s="9"/>
      <c r="AD945" s="9"/>
      <c r="AE945" s="9"/>
      <c r="AF945" s="9"/>
      <c r="AG945" s="9"/>
      <c r="AH945" s="9"/>
    </row>
    <row r="946" spans="1:34" x14ac:dyDescent="0.25">
      <c r="A946" s="9"/>
      <c r="B946" s="9"/>
      <c r="C946" s="9"/>
      <c r="D946" s="9"/>
      <c r="E946" s="9"/>
      <c r="F946" s="9"/>
      <c r="G946" s="15"/>
      <c r="H946" s="17"/>
      <c r="I946" s="9"/>
      <c r="J946" s="9"/>
      <c r="K946" s="9"/>
      <c r="L946" s="9"/>
      <c r="M946" s="9"/>
      <c r="N946" s="9"/>
      <c r="O946" s="9"/>
      <c r="P946" s="9"/>
      <c r="Q946" s="9"/>
      <c r="R946" s="9"/>
      <c r="S946" s="9"/>
      <c r="T946" s="17"/>
      <c r="U946" s="9"/>
      <c r="V946" s="9"/>
      <c r="W946" s="17"/>
      <c r="X946" s="9"/>
      <c r="Y946" s="9"/>
      <c r="Z946" s="9"/>
      <c r="AA946" s="9"/>
      <c r="AB946" s="9"/>
      <c r="AC946" s="9"/>
      <c r="AD946" s="9"/>
      <c r="AE946" s="9"/>
      <c r="AF946" s="9"/>
      <c r="AG946" s="9"/>
      <c r="AH946" s="9"/>
    </row>
    <row r="947" spans="1:34" x14ac:dyDescent="0.25">
      <c r="A947" s="9"/>
      <c r="B947" s="9"/>
      <c r="C947" s="9"/>
      <c r="D947" s="9"/>
      <c r="E947" s="9"/>
      <c r="F947" s="9"/>
      <c r="G947" s="15"/>
      <c r="H947" s="17"/>
      <c r="I947" s="9"/>
      <c r="J947" s="9"/>
      <c r="K947" s="9"/>
      <c r="L947" s="9"/>
      <c r="M947" s="9"/>
      <c r="N947" s="9"/>
      <c r="O947" s="9"/>
      <c r="P947" s="9"/>
      <c r="Q947" s="9"/>
      <c r="R947" s="9"/>
      <c r="S947" s="9"/>
      <c r="T947" s="17"/>
      <c r="U947" s="9"/>
      <c r="V947" s="9"/>
      <c r="W947" s="17"/>
      <c r="X947" s="9"/>
      <c r="Y947" s="9"/>
      <c r="Z947" s="9"/>
      <c r="AA947" s="9"/>
      <c r="AB947" s="9"/>
      <c r="AC947" s="9"/>
      <c r="AD947" s="9"/>
      <c r="AE947" s="9"/>
      <c r="AF947" s="9"/>
      <c r="AG947" s="9"/>
      <c r="AH947" s="9"/>
    </row>
    <row r="948" spans="1:34" x14ac:dyDescent="0.25">
      <c r="A948" s="9"/>
      <c r="B948" s="9"/>
      <c r="C948" s="9"/>
      <c r="D948" s="9"/>
      <c r="E948" s="9"/>
      <c r="F948" s="9"/>
      <c r="G948" s="15"/>
      <c r="H948" s="17"/>
      <c r="I948" s="9"/>
      <c r="J948" s="9"/>
      <c r="K948" s="9"/>
      <c r="L948" s="9"/>
      <c r="M948" s="9"/>
      <c r="N948" s="9"/>
      <c r="O948" s="9"/>
      <c r="P948" s="9"/>
      <c r="Q948" s="9"/>
      <c r="R948" s="9"/>
      <c r="S948" s="9"/>
      <c r="T948" s="17"/>
      <c r="U948" s="9"/>
      <c r="V948" s="9"/>
      <c r="W948" s="17"/>
      <c r="X948" s="9"/>
      <c r="Y948" s="9"/>
      <c r="Z948" s="9"/>
      <c r="AA948" s="9"/>
      <c r="AB948" s="9"/>
      <c r="AC948" s="9"/>
      <c r="AD948" s="9"/>
      <c r="AE948" s="9"/>
      <c r="AF948" s="9"/>
      <c r="AG948" s="9"/>
      <c r="AH948" s="9"/>
    </row>
    <row r="949" spans="1:34" x14ac:dyDescent="0.25">
      <c r="A949" s="9"/>
      <c r="B949" s="9"/>
      <c r="C949" s="9"/>
      <c r="D949" s="9"/>
      <c r="E949" s="9"/>
      <c r="F949" s="9"/>
      <c r="G949" s="15"/>
      <c r="H949" s="17"/>
      <c r="I949" s="9"/>
      <c r="J949" s="9"/>
      <c r="K949" s="9"/>
      <c r="L949" s="9"/>
      <c r="M949" s="9"/>
      <c r="N949" s="9"/>
      <c r="O949" s="9"/>
      <c r="P949" s="9"/>
      <c r="Q949" s="9"/>
      <c r="R949" s="9"/>
      <c r="S949" s="9"/>
      <c r="T949" s="17"/>
      <c r="U949" s="9"/>
      <c r="V949" s="9"/>
      <c r="W949" s="17"/>
      <c r="X949" s="9"/>
      <c r="Y949" s="9"/>
      <c r="Z949" s="9"/>
      <c r="AA949" s="9"/>
      <c r="AB949" s="9"/>
      <c r="AC949" s="9"/>
      <c r="AD949" s="9"/>
      <c r="AE949" s="9"/>
      <c r="AF949" s="9"/>
      <c r="AG949" s="9"/>
      <c r="AH949" s="9"/>
    </row>
    <row r="950" spans="1:34" x14ac:dyDescent="0.25">
      <c r="A950" s="9"/>
      <c r="B950" s="9"/>
      <c r="C950" s="9"/>
      <c r="D950" s="9"/>
      <c r="E950" s="9"/>
      <c r="F950" s="9"/>
      <c r="G950" s="15"/>
      <c r="H950" s="17"/>
      <c r="I950" s="9"/>
      <c r="J950" s="9"/>
      <c r="K950" s="9"/>
      <c r="L950" s="9"/>
      <c r="M950" s="9"/>
      <c r="N950" s="9"/>
      <c r="O950" s="9"/>
      <c r="P950" s="9"/>
      <c r="Q950" s="9"/>
      <c r="R950" s="9"/>
      <c r="S950" s="9"/>
      <c r="T950" s="17"/>
      <c r="U950" s="9"/>
      <c r="V950" s="9"/>
      <c r="W950" s="17"/>
      <c r="X950" s="9"/>
      <c r="Y950" s="9"/>
      <c r="Z950" s="9"/>
      <c r="AA950" s="9"/>
      <c r="AB950" s="9"/>
      <c r="AC950" s="9"/>
      <c r="AD950" s="9"/>
      <c r="AE950" s="9"/>
      <c r="AF950" s="9"/>
      <c r="AG950" s="9"/>
      <c r="AH950" s="9"/>
    </row>
    <row r="951" spans="1:34" x14ac:dyDescent="0.25">
      <c r="A951" s="9"/>
      <c r="B951" s="9"/>
      <c r="C951" s="9"/>
      <c r="D951" s="9"/>
      <c r="E951" s="9"/>
      <c r="F951" s="9"/>
      <c r="G951" s="15"/>
      <c r="H951" s="17"/>
      <c r="I951" s="9"/>
      <c r="J951" s="9"/>
      <c r="K951" s="9"/>
      <c r="L951" s="9"/>
      <c r="M951" s="9"/>
      <c r="N951" s="9"/>
      <c r="O951" s="9"/>
      <c r="P951" s="9"/>
      <c r="Q951" s="9"/>
      <c r="R951" s="9"/>
      <c r="S951" s="9"/>
      <c r="T951" s="17"/>
      <c r="U951" s="9"/>
      <c r="V951" s="9"/>
      <c r="W951" s="17"/>
      <c r="X951" s="9"/>
      <c r="Y951" s="9"/>
      <c r="Z951" s="9"/>
      <c r="AA951" s="9"/>
      <c r="AB951" s="9"/>
      <c r="AC951" s="9"/>
      <c r="AD951" s="9"/>
      <c r="AE951" s="9"/>
      <c r="AF951" s="9"/>
      <c r="AG951" s="9"/>
      <c r="AH951" s="9"/>
    </row>
    <row r="952" spans="1:34" x14ac:dyDescent="0.25">
      <c r="A952" s="9"/>
      <c r="B952" s="9"/>
      <c r="C952" s="9"/>
      <c r="D952" s="9"/>
      <c r="E952" s="9"/>
      <c r="F952" s="9"/>
      <c r="G952" s="15"/>
      <c r="H952" s="17"/>
      <c r="I952" s="9"/>
      <c r="J952" s="9"/>
      <c r="K952" s="9"/>
      <c r="L952" s="9"/>
      <c r="M952" s="9"/>
      <c r="N952" s="9"/>
      <c r="O952" s="9"/>
      <c r="P952" s="9"/>
      <c r="Q952" s="9"/>
      <c r="R952" s="9"/>
      <c r="S952" s="9"/>
      <c r="T952" s="17"/>
      <c r="U952" s="9"/>
      <c r="V952" s="9"/>
      <c r="W952" s="17"/>
      <c r="X952" s="9"/>
      <c r="Y952" s="9"/>
      <c r="Z952" s="9"/>
      <c r="AA952" s="9"/>
      <c r="AB952" s="9"/>
      <c r="AC952" s="9"/>
      <c r="AD952" s="9"/>
      <c r="AE952" s="9"/>
      <c r="AF952" s="9"/>
      <c r="AG952" s="9"/>
      <c r="AH952" s="9"/>
    </row>
    <row r="953" spans="1:34" x14ac:dyDescent="0.25">
      <c r="A953" s="9"/>
      <c r="B953" s="9"/>
      <c r="C953" s="9"/>
      <c r="D953" s="9"/>
      <c r="E953" s="9"/>
      <c r="F953" s="9"/>
      <c r="G953" s="15"/>
      <c r="H953" s="17"/>
      <c r="I953" s="9"/>
      <c r="J953" s="9"/>
      <c r="K953" s="9"/>
      <c r="L953" s="9"/>
      <c r="M953" s="9"/>
      <c r="N953" s="9"/>
      <c r="O953" s="9"/>
      <c r="P953" s="9"/>
      <c r="Q953" s="9"/>
      <c r="R953" s="9"/>
      <c r="S953" s="9"/>
      <c r="T953" s="17"/>
      <c r="U953" s="9"/>
      <c r="V953" s="9"/>
      <c r="W953" s="17"/>
      <c r="X953" s="9"/>
      <c r="Y953" s="9"/>
      <c r="Z953" s="9"/>
      <c r="AA953" s="9"/>
      <c r="AB953" s="9"/>
      <c r="AC953" s="9"/>
      <c r="AD953" s="9"/>
      <c r="AE953" s="9"/>
      <c r="AF953" s="9"/>
      <c r="AG953" s="9"/>
      <c r="AH953" s="9"/>
    </row>
    <row r="954" spans="1:34" x14ac:dyDescent="0.25">
      <c r="A954" s="9"/>
      <c r="B954" s="9"/>
      <c r="C954" s="9"/>
      <c r="D954" s="9"/>
      <c r="E954" s="9"/>
      <c r="F954" s="9"/>
      <c r="G954" s="15"/>
      <c r="H954" s="17"/>
      <c r="I954" s="9"/>
      <c r="J954" s="9"/>
      <c r="K954" s="9"/>
      <c r="L954" s="9"/>
      <c r="M954" s="9"/>
      <c r="N954" s="9"/>
      <c r="O954" s="9"/>
      <c r="P954" s="9"/>
      <c r="Q954" s="9"/>
      <c r="R954" s="9"/>
      <c r="S954" s="9"/>
      <c r="T954" s="17"/>
      <c r="U954" s="9"/>
      <c r="V954" s="9"/>
      <c r="W954" s="17"/>
      <c r="X954" s="9"/>
      <c r="Y954" s="9"/>
      <c r="Z954" s="9"/>
      <c r="AA954" s="9"/>
      <c r="AB954" s="9"/>
      <c r="AC954" s="9"/>
      <c r="AD954" s="9"/>
      <c r="AE954" s="9"/>
      <c r="AF954" s="9"/>
      <c r="AG954" s="9"/>
      <c r="AH954" s="9"/>
    </row>
    <row r="955" spans="1:34" x14ac:dyDescent="0.25">
      <c r="A955" s="9"/>
      <c r="B955" s="9"/>
      <c r="C955" s="9"/>
      <c r="D955" s="9"/>
      <c r="E955" s="9"/>
      <c r="F955" s="9"/>
      <c r="G955" s="15"/>
      <c r="H955" s="17"/>
      <c r="I955" s="9"/>
      <c r="J955" s="9"/>
      <c r="K955" s="9"/>
      <c r="L955" s="9"/>
      <c r="M955" s="9"/>
      <c r="N955" s="9"/>
      <c r="O955" s="9"/>
      <c r="P955" s="9"/>
      <c r="Q955" s="9"/>
      <c r="R955" s="9"/>
      <c r="S955" s="9"/>
      <c r="T955" s="17"/>
      <c r="U955" s="9"/>
      <c r="V955" s="9"/>
      <c r="W955" s="17"/>
      <c r="X955" s="9"/>
      <c r="Y955" s="9"/>
      <c r="Z955" s="9"/>
      <c r="AA955" s="9"/>
      <c r="AB955" s="9"/>
      <c r="AC955" s="9"/>
      <c r="AD955" s="9"/>
      <c r="AE955" s="9"/>
      <c r="AF955" s="9"/>
      <c r="AG955" s="9"/>
      <c r="AH955" s="9"/>
    </row>
    <row r="956" spans="1:34" x14ac:dyDescent="0.25">
      <c r="A956" s="9"/>
      <c r="B956" s="9"/>
      <c r="C956" s="9"/>
      <c r="D956" s="9"/>
      <c r="E956" s="9"/>
      <c r="F956" s="9"/>
      <c r="G956" s="15"/>
      <c r="H956" s="17"/>
      <c r="I956" s="9"/>
      <c r="J956" s="9"/>
      <c r="K956" s="9"/>
      <c r="L956" s="9"/>
      <c r="M956" s="9"/>
      <c r="N956" s="9"/>
      <c r="O956" s="9"/>
      <c r="P956" s="9"/>
      <c r="Q956" s="9"/>
      <c r="R956" s="9"/>
      <c r="S956" s="9"/>
      <c r="T956" s="17"/>
      <c r="U956" s="9"/>
      <c r="V956" s="9"/>
      <c r="W956" s="17"/>
      <c r="X956" s="9"/>
      <c r="Y956" s="9"/>
      <c r="Z956" s="9"/>
      <c r="AA956" s="9"/>
      <c r="AB956" s="9"/>
      <c r="AC956" s="9"/>
      <c r="AD956" s="9"/>
      <c r="AE956" s="9"/>
      <c r="AF956" s="9"/>
      <c r="AG956" s="9"/>
      <c r="AH956" s="9"/>
    </row>
    <row r="957" spans="1:34" x14ac:dyDescent="0.25">
      <c r="A957" s="9"/>
      <c r="B957" s="9"/>
      <c r="C957" s="9"/>
      <c r="D957" s="9"/>
      <c r="E957" s="9"/>
      <c r="F957" s="9"/>
      <c r="G957" s="15"/>
      <c r="H957" s="17"/>
      <c r="I957" s="9"/>
      <c r="J957" s="9"/>
      <c r="K957" s="9"/>
      <c r="L957" s="9"/>
      <c r="M957" s="9"/>
      <c r="N957" s="9"/>
      <c r="O957" s="9"/>
      <c r="P957" s="9"/>
      <c r="Q957" s="9"/>
      <c r="R957" s="9"/>
      <c r="S957" s="9"/>
      <c r="T957" s="17"/>
      <c r="U957" s="9"/>
      <c r="V957" s="9"/>
      <c r="W957" s="17"/>
      <c r="X957" s="9"/>
      <c r="Y957" s="9"/>
      <c r="Z957" s="9"/>
      <c r="AA957" s="9"/>
      <c r="AB957" s="9"/>
      <c r="AC957" s="9"/>
      <c r="AD957" s="9"/>
      <c r="AE957" s="9"/>
      <c r="AF957" s="9"/>
      <c r="AG957" s="9"/>
      <c r="AH957" s="9"/>
    </row>
    <row r="958" spans="1:34" x14ac:dyDescent="0.25">
      <c r="A958" s="9"/>
      <c r="B958" s="9"/>
      <c r="C958" s="9"/>
      <c r="D958" s="9"/>
      <c r="E958" s="9"/>
      <c r="F958" s="9"/>
      <c r="G958" s="15"/>
      <c r="H958" s="17"/>
      <c r="I958" s="9"/>
      <c r="J958" s="9"/>
      <c r="K958" s="9"/>
      <c r="L958" s="9"/>
      <c r="M958" s="9"/>
      <c r="N958" s="9"/>
      <c r="O958" s="9"/>
      <c r="P958" s="9"/>
      <c r="Q958" s="9"/>
      <c r="R958" s="9"/>
      <c r="S958" s="9"/>
      <c r="T958" s="17"/>
      <c r="U958" s="9"/>
      <c r="V958" s="9"/>
      <c r="W958" s="17"/>
      <c r="X958" s="9"/>
      <c r="Y958" s="9"/>
      <c r="Z958" s="9"/>
      <c r="AA958" s="9"/>
      <c r="AB958" s="9"/>
      <c r="AC958" s="9"/>
      <c r="AD958" s="9"/>
      <c r="AE958" s="9"/>
      <c r="AF958" s="9"/>
      <c r="AG958" s="9"/>
      <c r="AH958" s="9"/>
    </row>
    <row r="959" spans="1:34" x14ac:dyDescent="0.25">
      <c r="A959" s="9"/>
      <c r="B959" s="9"/>
      <c r="C959" s="9"/>
      <c r="D959" s="9"/>
      <c r="E959" s="9"/>
      <c r="F959" s="9"/>
      <c r="G959" s="15"/>
      <c r="H959" s="17"/>
      <c r="I959" s="9"/>
      <c r="J959" s="9"/>
      <c r="K959" s="9"/>
      <c r="L959" s="9"/>
      <c r="M959" s="9"/>
      <c r="N959" s="9"/>
      <c r="O959" s="9"/>
      <c r="P959" s="9"/>
      <c r="Q959" s="9"/>
      <c r="R959" s="9"/>
      <c r="S959" s="9"/>
      <c r="T959" s="17"/>
      <c r="U959" s="9"/>
      <c r="V959" s="9"/>
      <c r="W959" s="17"/>
      <c r="X959" s="9"/>
      <c r="Y959" s="9"/>
      <c r="Z959" s="9"/>
      <c r="AA959" s="9"/>
      <c r="AB959" s="9"/>
      <c r="AC959" s="9"/>
      <c r="AD959" s="9"/>
      <c r="AE959" s="9"/>
      <c r="AF959" s="9"/>
      <c r="AG959" s="9"/>
      <c r="AH959" s="9"/>
    </row>
    <row r="960" spans="1:34" x14ac:dyDescent="0.25">
      <c r="A960" s="9"/>
      <c r="B960" s="9"/>
      <c r="C960" s="9"/>
      <c r="D960" s="9"/>
      <c r="E960" s="9"/>
      <c r="F960" s="9"/>
      <c r="G960" s="15"/>
      <c r="H960" s="17"/>
      <c r="I960" s="9"/>
      <c r="J960" s="9"/>
      <c r="K960" s="9"/>
      <c r="L960" s="9"/>
      <c r="M960" s="9"/>
      <c r="N960" s="9"/>
      <c r="O960" s="9"/>
      <c r="P960" s="9"/>
      <c r="Q960" s="9"/>
      <c r="R960" s="9"/>
      <c r="S960" s="9"/>
      <c r="T960" s="17"/>
      <c r="U960" s="9"/>
      <c r="V960" s="9"/>
      <c r="W960" s="17"/>
      <c r="X960" s="9"/>
      <c r="Y960" s="9"/>
      <c r="Z960" s="9"/>
      <c r="AA960" s="9"/>
      <c r="AB960" s="9"/>
      <c r="AC960" s="9"/>
      <c r="AD960" s="9"/>
      <c r="AE960" s="9"/>
      <c r="AF960" s="9"/>
      <c r="AG960" s="9"/>
      <c r="AH960" s="9"/>
    </row>
    <row r="961" spans="1:34" x14ac:dyDescent="0.25">
      <c r="A961" s="9"/>
      <c r="B961" s="9"/>
      <c r="C961" s="9"/>
      <c r="D961" s="9"/>
      <c r="E961" s="9"/>
      <c r="F961" s="9"/>
      <c r="G961" s="15"/>
      <c r="H961" s="17"/>
      <c r="I961" s="9"/>
      <c r="J961" s="9"/>
      <c r="K961" s="9"/>
      <c r="L961" s="9"/>
      <c r="M961" s="9"/>
      <c r="N961" s="9"/>
      <c r="O961" s="9"/>
      <c r="P961" s="9"/>
      <c r="Q961" s="9"/>
      <c r="R961" s="9"/>
      <c r="S961" s="9"/>
      <c r="T961" s="17"/>
      <c r="U961" s="9"/>
      <c r="V961" s="9"/>
      <c r="W961" s="17"/>
      <c r="X961" s="9"/>
      <c r="Y961" s="9"/>
      <c r="Z961" s="9"/>
      <c r="AA961" s="9"/>
      <c r="AB961" s="9"/>
      <c r="AC961" s="9"/>
      <c r="AD961" s="9"/>
      <c r="AE961" s="9"/>
      <c r="AF961" s="9"/>
      <c r="AG961" s="9"/>
      <c r="AH961" s="9"/>
    </row>
    <row r="962" spans="1:34" x14ac:dyDescent="0.25">
      <c r="A962" s="9"/>
      <c r="B962" s="9"/>
      <c r="C962" s="9"/>
      <c r="D962" s="9"/>
      <c r="E962" s="9"/>
      <c r="F962" s="9"/>
      <c r="G962" s="15"/>
      <c r="H962" s="17"/>
      <c r="I962" s="9"/>
      <c r="J962" s="9"/>
      <c r="K962" s="9"/>
      <c r="L962" s="9"/>
      <c r="M962" s="9"/>
      <c r="N962" s="9"/>
      <c r="O962" s="9"/>
      <c r="P962" s="9"/>
      <c r="Q962" s="9"/>
      <c r="R962" s="9"/>
      <c r="S962" s="9"/>
      <c r="T962" s="17"/>
      <c r="U962" s="9"/>
      <c r="V962" s="9"/>
      <c r="W962" s="17"/>
      <c r="X962" s="9"/>
      <c r="Y962" s="9"/>
      <c r="Z962" s="9"/>
      <c r="AA962" s="9"/>
      <c r="AB962" s="9"/>
      <c r="AC962" s="9"/>
      <c r="AD962" s="9"/>
      <c r="AE962" s="9"/>
      <c r="AF962" s="9"/>
      <c r="AG962" s="9"/>
      <c r="AH962" s="9"/>
    </row>
    <row r="963" spans="1:34" x14ac:dyDescent="0.25">
      <c r="A963" s="9"/>
      <c r="B963" s="9"/>
      <c r="C963" s="9"/>
      <c r="D963" s="9"/>
      <c r="E963" s="9"/>
      <c r="F963" s="9"/>
      <c r="G963" s="15"/>
      <c r="H963" s="17"/>
      <c r="I963" s="9"/>
      <c r="J963" s="9"/>
      <c r="K963" s="9"/>
      <c r="L963" s="9"/>
      <c r="M963" s="9"/>
      <c r="N963" s="9"/>
      <c r="O963" s="9"/>
      <c r="P963" s="9"/>
      <c r="Q963" s="9"/>
      <c r="R963" s="9"/>
      <c r="S963" s="9"/>
      <c r="T963" s="17"/>
      <c r="U963" s="9"/>
      <c r="V963" s="9"/>
      <c r="W963" s="17"/>
      <c r="X963" s="9"/>
      <c r="Y963" s="9"/>
      <c r="Z963" s="9"/>
      <c r="AA963" s="9"/>
      <c r="AB963" s="9"/>
      <c r="AC963" s="9"/>
      <c r="AD963" s="9"/>
      <c r="AE963" s="9"/>
      <c r="AF963" s="9"/>
      <c r="AG963" s="9"/>
      <c r="AH963" s="9"/>
    </row>
    <row r="964" spans="1:34" x14ac:dyDescent="0.25">
      <c r="A964" s="9"/>
      <c r="B964" s="9"/>
      <c r="C964" s="9"/>
      <c r="D964" s="9"/>
      <c r="E964" s="9"/>
      <c r="F964" s="9"/>
      <c r="G964" s="15"/>
      <c r="H964" s="17"/>
      <c r="I964" s="9"/>
      <c r="J964" s="9"/>
      <c r="K964" s="9"/>
      <c r="L964" s="9"/>
      <c r="M964" s="9"/>
      <c r="N964" s="9"/>
      <c r="O964" s="9"/>
      <c r="P964" s="9"/>
      <c r="Q964" s="9"/>
      <c r="R964" s="9"/>
      <c r="S964" s="9"/>
      <c r="T964" s="17"/>
      <c r="U964" s="9"/>
      <c r="V964" s="9"/>
      <c r="W964" s="17"/>
      <c r="X964" s="9"/>
      <c r="Y964" s="9"/>
      <c r="Z964" s="9"/>
      <c r="AA964" s="9"/>
      <c r="AB964" s="9"/>
      <c r="AC964" s="9"/>
      <c r="AD964" s="9"/>
      <c r="AE964" s="9"/>
      <c r="AF964" s="9"/>
      <c r="AG964" s="9"/>
      <c r="AH964" s="9"/>
    </row>
    <row r="965" spans="1:34" x14ac:dyDescent="0.25">
      <c r="A965" s="9"/>
      <c r="B965" s="9"/>
      <c r="C965" s="9"/>
      <c r="D965" s="9"/>
      <c r="E965" s="9"/>
      <c r="F965" s="9"/>
      <c r="G965" s="15"/>
      <c r="H965" s="17"/>
      <c r="I965" s="9"/>
      <c r="J965" s="9"/>
      <c r="K965" s="9"/>
      <c r="L965" s="9"/>
      <c r="M965" s="9"/>
      <c r="N965" s="9"/>
      <c r="O965" s="9"/>
      <c r="P965" s="9"/>
      <c r="Q965" s="9"/>
      <c r="R965" s="9"/>
      <c r="S965" s="9"/>
      <c r="T965" s="17"/>
      <c r="U965" s="9"/>
      <c r="V965" s="9"/>
      <c r="W965" s="17"/>
      <c r="X965" s="9"/>
      <c r="Y965" s="9"/>
      <c r="Z965" s="9"/>
      <c r="AA965" s="9"/>
      <c r="AB965" s="9"/>
      <c r="AC965" s="9"/>
      <c r="AD965" s="9"/>
      <c r="AE965" s="9"/>
      <c r="AF965" s="9"/>
      <c r="AG965" s="9"/>
      <c r="AH965" s="9"/>
    </row>
    <row r="966" spans="1:34" x14ac:dyDescent="0.25">
      <c r="A966" s="9"/>
      <c r="B966" s="9"/>
      <c r="C966" s="9"/>
      <c r="D966" s="9"/>
      <c r="E966" s="9"/>
      <c r="F966" s="9"/>
      <c r="G966" s="15"/>
      <c r="H966" s="17"/>
      <c r="I966" s="9"/>
      <c r="J966" s="9"/>
      <c r="K966" s="9"/>
      <c r="L966" s="9"/>
      <c r="M966" s="9"/>
      <c r="N966" s="9"/>
      <c r="O966" s="9"/>
      <c r="P966" s="9"/>
      <c r="Q966" s="9"/>
      <c r="R966" s="9"/>
      <c r="S966" s="9"/>
      <c r="T966" s="17"/>
      <c r="U966" s="9"/>
      <c r="V966" s="9"/>
      <c r="W966" s="17"/>
      <c r="X966" s="9"/>
      <c r="Y966" s="9"/>
      <c r="Z966" s="9"/>
      <c r="AA966" s="9"/>
      <c r="AB966" s="9"/>
      <c r="AC966" s="9"/>
      <c r="AD966" s="9"/>
      <c r="AE966" s="9"/>
      <c r="AF966" s="9"/>
      <c r="AG966" s="9"/>
      <c r="AH966" s="9"/>
    </row>
    <row r="967" spans="1:34" x14ac:dyDescent="0.25">
      <c r="A967" s="9"/>
      <c r="B967" s="9"/>
      <c r="C967" s="9"/>
      <c r="D967" s="9"/>
      <c r="E967" s="9"/>
      <c r="F967" s="9"/>
      <c r="G967" s="15"/>
      <c r="H967" s="17"/>
      <c r="I967" s="9"/>
      <c r="J967" s="9"/>
      <c r="K967" s="9"/>
      <c r="L967" s="9"/>
      <c r="M967" s="9"/>
      <c r="N967" s="9"/>
      <c r="O967" s="9"/>
      <c r="P967" s="9"/>
      <c r="Q967" s="9"/>
      <c r="R967" s="9"/>
      <c r="S967" s="9"/>
      <c r="T967" s="17"/>
      <c r="U967" s="9"/>
      <c r="V967" s="9"/>
      <c r="W967" s="17"/>
      <c r="X967" s="9"/>
      <c r="Y967" s="9"/>
      <c r="Z967" s="9"/>
      <c r="AA967" s="9"/>
      <c r="AB967" s="9"/>
      <c r="AC967" s="9"/>
      <c r="AD967" s="9"/>
      <c r="AE967" s="9"/>
      <c r="AF967" s="9"/>
      <c r="AG967" s="9"/>
      <c r="AH967" s="9"/>
    </row>
    <row r="968" spans="1:34" x14ac:dyDescent="0.25">
      <c r="A968" s="9"/>
      <c r="B968" s="9"/>
      <c r="C968" s="9"/>
      <c r="D968" s="9"/>
      <c r="E968" s="9"/>
      <c r="F968" s="9"/>
      <c r="G968" s="15"/>
      <c r="H968" s="17"/>
      <c r="I968" s="9"/>
      <c r="J968" s="9"/>
      <c r="K968" s="9"/>
      <c r="L968" s="9"/>
      <c r="M968" s="9"/>
      <c r="N968" s="9"/>
      <c r="O968" s="9"/>
      <c r="P968" s="9"/>
      <c r="Q968" s="9"/>
      <c r="R968" s="9"/>
      <c r="S968" s="9"/>
      <c r="T968" s="17"/>
      <c r="U968" s="9"/>
      <c r="V968" s="9"/>
      <c r="W968" s="17"/>
      <c r="X968" s="9"/>
      <c r="Y968" s="9"/>
      <c r="Z968" s="9"/>
      <c r="AA968" s="9"/>
      <c r="AB968" s="9"/>
      <c r="AC968" s="9"/>
      <c r="AD968" s="9"/>
      <c r="AE968" s="9"/>
      <c r="AF968" s="9"/>
      <c r="AG968" s="9"/>
      <c r="AH968" s="9"/>
    </row>
    <row r="969" spans="1:34" x14ac:dyDescent="0.25">
      <c r="A969" s="9"/>
      <c r="B969" s="9"/>
      <c r="C969" s="9"/>
      <c r="D969" s="9"/>
      <c r="E969" s="9"/>
      <c r="F969" s="9"/>
      <c r="G969" s="15"/>
      <c r="H969" s="17"/>
      <c r="I969" s="9"/>
      <c r="J969" s="9"/>
      <c r="K969" s="9"/>
      <c r="L969" s="9"/>
      <c r="M969" s="9"/>
      <c r="N969" s="9"/>
      <c r="O969" s="9"/>
      <c r="P969" s="9"/>
      <c r="Q969" s="9"/>
      <c r="R969" s="9"/>
      <c r="S969" s="9"/>
      <c r="T969" s="17"/>
      <c r="U969" s="9"/>
      <c r="V969" s="9"/>
      <c r="W969" s="17"/>
      <c r="X969" s="9"/>
      <c r="Y969" s="9"/>
      <c r="Z969" s="9"/>
      <c r="AA969" s="9"/>
      <c r="AB969" s="9"/>
      <c r="AC969" s="9"/>
      <c r="AD969" s="9"/>
      <c r="AE969" s="9"/>
      <c r="AF969" s="9"/>
      <c r="AG969" s="9"/>
      <c r="AH969" s="9"/>
    </row>
    <row r="970" spans="1:34" x14ac:dyDescent="0.25">
      <c r="A970" s="9"/>
      <c r="B970" s="9"/>
      <c r="C970" s="9"/>
      <c r="D970" s="9"/>
      <c r="E970" s="9"/>
      <c r="F970" s="9"/>
      <c r="G970" s="15"/>
      <c r="H970" s="17"/>
      <c r="I970" s="9"/>
      <c r="J970" s="9"/>
      <c r="K970" s="9"/>
      <c r="L970" s="9"/>
      <c r="M970" s="9"/>
      <c r="N970" s="9"/>
      <c r="O970" s="9"/>
      <c r="P970" s="9"/>
      <c r="Q970" s="9"/>
      <c r="R970" s="9"/>
      <c r="S970" s="9"/>
      <c r="T970" s="17"/>
      <c r="U970" s="9"/>
      <c r="V970" s="9"/>
      <c r="W970" s="17"/>
      <c r="X970" s="9"/>
      <c r="Y970" s="9"/>
      <c r="Z970" s="9"/>
      <c r="AA970" s="9"/>
      <c r="AB970" s="9"/>
      <c r="AC970" s="9"/>
      <c r="AD970" s="9"/>
      <c r="AE970" s="9"/>
      <c r="AF970" s="9"/>
      <c r="AG970" s="9"/>
      <c r="AH970" s="9"/>
    </row>
    <row r="971" spans="1:34" x14ac:dyDescent="0.25">
      <c r="A971" s="9"/>
      <c r="B971" s="9"/>
      <c r="C971" s="9"/>
      <c r="D971" s="9"/>
      <c r="E971" s="9"/>
      <c r="F971" s="9"/>
      <c r="G971" s="15"/>
      <c r="H971" s="17"/>
      <c r="I971" s="9"/>
      <c r="J971" s="9"/>
      <c r="K971" s="9"/>
      <c r="L971" s="9"/>
      <c r="M971" s="9"/>
      <c r="N971" s="9"/>
      <c r="O971" s="9"/>
      <c r="P971" s="9"/>
      <c r="Q971" s="9"/>
      <c r="R971" s="9"/>
      <c r="S971" s="9"/>
      <c r="T971" s="17"/>
      <c r="U971" s="9"/>
      <c r="V971" s="9"/>
      <c r="W971" s="17"/>
      <c r="X971" s="9"/>
      <c r="Y971" s="9"/>
      <c r="Z971" s="9"/>
      <c r="AA971" s="9"/>
      <c r="AB971" s="9"/>
      <c r="AC971" s="9"/>
      <c r="AD971" s="9"/>
      <c r="AE971" s="9"/>
      <c r="AF971" s="9"/>
      <c r="AG971" s="9"/>
      <c r="AH971" s="9"/>
    </row>
    <row r="972" spans="1:34" x14ac:dyDescent="0.25">
      <c r="A972" s="9"/>
      <c r="B972" s="9"/>
      <c r="C972" s="9"/>
      <c r="D972" s="9"/>
      <c r="E972" s="9"/>
      <c r="F972" s="9"/>
      <c r="G972" s="15"/>
      <c r="H972" s="17"/>
      <c r="I972" s="9"/>
      <c r="J972" s="9"/>
      <c r="K972" s="9"/>
      <c r="L972" s="9"/>
      <c r="M972" s="9"/>
      <c r="N972" s="9"/>
      <c r="O972" s="9"/>
      <c r="P972" s="9"/>
      <c r="Q972" s="9"/>
      <c r="R972" s="9"/>
      <c r="S972" s="9"/>
      <c r="T972" s="17"/>
      <c r="U972" s="9"/>
      <c r="V972" s="9"/>
      <c r="W972" s="17"/>
      <c r="X972" s="9"/>
      <c r="Y972" s="9"/>
      <c r="Z972" s="9"/>
      <c r="AA972" s="9"/>
      <c r="AB972" s="9"/>
      <c r="AC972" s="9"/>
      <c r="AD972" s="9"/>
      <c r="AE972" s="9"/>
      <c r="AF972" s="9"/>
      <c r="AG972" s="9"/>
      <c r="AH972" s="9"/>
    </row>
    <row r="973" spans="1:34" x14ac:dyDescent="0.25">
      <c r="A973" s="9"/>
      <c r="B973" s="9"/>
      <c r="C973" s="9"/>
      <c r="D973" s="9"/>
      <c r="E973" s="9"/>
      <c r="F973" s="9"/>
      <c r="G973" s="15"/>
      <c r="H973" s="17"/>
      <c r="I973" s="9"/>
      <c r="J973" s="9"/>
      <c r="K973" s="9"/>
      <c r="L973" s="9"/>
      <c r="M973" s="9"/>
      <c r="N973" s="9"/>
      <c r="O973" s="9"/>
      <c r="P973" s="9"/>
      <c r="Q973" s="9"/>
      <c r="R973" s="9"/>
      <c r="S973" s="9"/>
      <c r="T973" s="17"/>
      <c r="U973" s="9"/>
      <c r="V973" s="9"/>
      <c r="W973" s="17"/>
      <c r="X973" s="9"/>
      <c r="Y973" s="9"/>
      <c r="Z973" s="9"/>
      <c r="AA973" s="9"/>
      <c r="AB973" s="9"/>
      <c r="AC973" s="9"/>
      <c r="AD973" s="9"/>
      <c r="AE973" s="9"/>
      <c r="AF973" s="9"/>
      <c r="AG973" s="9"/>
      <c r="AH973" s="9"/>
    </row>
    <row r="974" spans="1:34" x14ac:dyDescent="0.25">
      <c r="A974" s="9"/>
      <c r="B974" s="9"/>
      <c r="C974" s="9"/>
      <c r="D974" s="9"/>
      <c r="E974" s="9"/>
      <c r="F974" s="9"/>
      <c r="G974" s="15"/>
      <c r="H974" s="17"/>
      <c r="I974" s="9"/>
      <c r="J974" s="9"/>
      <c r="K974" s="9"/>
      <c r="L974" s="9"/>
      <c r="M974" s="9"/>
      <c r="N974" s="9"/>
      <c r="O974" s="9"/>
      <c r="P974" s="9"/>
      <c r="Q974" s="9"/>
      <c r="R974" s="9"/>
      <c r="S974" s="9"/>
      <c r="T974" s="17"/>
      <c r="U974" s="9"/>
      <c r="V974" s="9"/>
      <c r="W974" s="17"/>
      <c r="X974" s="9"/>
      <c r="Y974" s="9"/>
      <c r="Z974" s="9"/>
      <c r="AA974" s="9"/>
      <c r="AB974" s="9"/>
      <c r="AC974" s="9"/>
      <c r="AD974" s="9"/>
      <c r="AE974" s="9"/>
      <c r="AF974" s="9"/>
      <c r="AG974" s="9"/>
      <c r="AH974" s="9"/>
    </row>
    <row r="975" spans="1:34" x14ac:dyDescent="0.25">
      <c r="A975" s="9"/>
      <c r="B975" s="9"/>
      <c r="C975" s="9"/>
      <c r="D975" s="9"/>
      <c r="E975" s="9"/>
      <c r="F975" s="9"/>
      <c r="G975" s="15"/>
      <c r="H975" s="17"/>
      <c r="I975" s="9"/>
      <c r="J975" s="9"/>
      <c r="K975" s="9"/>
      <c r="L975" s="9"/>
      <c r="M975" s="9"/>
      <c r="N975" s="9"/>
      <c r="O975" s="9"/>
      <c r="P975" s="9"/>
      <c r="Q975" s="9"/>
      <c r="R975" s="9"/>
      <c r="S975" s="9"/>
      <c r="T975" s="17"/>
      <c r="U975" s="9"/>
      <c r="V975" s="9"/>
      <c r="W975" s="17"/>
      <c r="X975" s="9"/>
      <c r="Y975" s="9"/>
      <c r="Z975" s="9"/>
      <c r="AA975" s="9"/>
      <c r="AB975" s="9"/>
      <c r="AC975" s="9"/>
      <c r="AD975" s="9"/>
      <c r="AE975" s="9"/>
      <c r="AF975" s="9"/>
      <c r="AG975" s="9"/>
      <c r="AH975" s="9"/>
    </row>
    <row r="976" spans="1:34" x14ac:dyDescent="0.25">
      <c r="A976" s="9"/>
      <c r="B976" s="9"/>
      <c r="C976" s="9"/>
      <c r="D976" s="9"/>
      <c r="E976" s="9"/>
      <c r="F976" s="9"/>
      <c r="G976" s="15"/>
      <c r="H976" s="17"/>
      <c r="I976" s="9"/>
      <c r="J976" s="9"/>
      <c r="K976" s="9"/>
      <c r="L976" s="9"/>
      <c r="M976" s="9"/>
      <c r="N976" s="9"/>
      <c r="O976" s="9"/>
      <c r="P976" s="9"/>
      <c r="Q976" s="9"/>
      <c r="R976" s="9"/>
      <c r="S976" s="9"/>
      <c r="T976" s="17"/>
      <c r="U976" s="9"/>
      <c r="V976" s="9"/>
      <c r="W976" s="17"/>
      <c r="X976" s="9"/>
      <c r="Y976" s="9"/>
      <c r="Z976" s="9"/>
      <c r="AA976" s="9"/>
      <c r="AB976" s="9"/>
      <c r="AC976" s="9"/>
      <c r="AD976" s="9"/>
      <c r="AE976" s="9"/>
      <c r="AF976" s="9"/>
      <c r="AG976" s="9"/>
      <c r="AH976" s="9"/>
    </row>
    <row r="977" spans="1:34" x14ac:dyDescent="0.25">
      <c r="A977" s="9"/>
      <c r="B977" s="9"/>
      <c r="C977" s="9"/>
      <c r="D977" s="9"/>
      <c r="E977" s="9"/>
      <c r="F977" s="9"/>
      <c r="G977" s="15"/>
      <c r="H977" s="17"/>
      <c r="I977" s="9"/>
      <c r="J977" s="9"/>
      <c r="K977" s="9"/>
      <c r="L977" s="9"/>
      <c r="M977" s="9"/>
      <c r="N977" s="9"/>
      <c r="O977" s="9"/>
      <c r="P977" s="9"/>
      <c r="Q977" s="9"/>
      <c r="R977" s="9"/>
      <c r="S977" s="9"/>
      <c r="T977" s="17"/>
      <c r="U977" s="9"/>
      <c r="V977" s="9"/>
      <c r="W977" s="17"/>
      <c r="X977" s="9"/>
      <c r="Y977" s="9"/>
      <c r="Z977" s="9"/>
      <c r="AA977" s="9"/>
      <c r="AB977" s="9"/>
      <c r="AC977" s="9"/>
      <c r="AD977" s="9"/>
      <c r="AE977" s="9"/>
      <c r="AF977" s="9"/>
      <c r="AG977" s="9"/>
      <c r="AH977" s="9"/>
    </row>
    <row r="978" spans="1:34" x14ac:dyDescent="0.25">
      <c r="A978" s="9"/>
      <c r="B978" s="9"/>
      <c r="C978" s="9"/>
      <c r="D978" s="9"/>
      <c r="E978" s="9"/>
      <c r="F978" s="9"/>
      <c r="G978" s="15"/>
      <c r="H978" s="17"/>
      <c r="I978" s="9"/>
      <c r="J978" s="9"/>
      <c r="K978" s="9"/>
      <c r="L978" s="9"/>
      <c r="M978" s="9"/>
      <c r="N978" s="9"/>
      <c r="O978" s="9"/>
      <c r="P978" s="9"/>
      <c r="Q978" s="9"/>
      <c r="R978" s="9"/>
      <c r="S978" s="9"/>
      <c r="T978" s="17"/>
      <c r="U978" s="9"/>
      <c r="V978" s="9"/>
      <c r="W978" s="17"/>
      <c r="X978" s="9"/>
      <c r="Y978" s="9"/>
      <c r="Z978" s="9"/>
      <c r="AA978" s="9"/>
      <c r="AB978" s="9"/>
      <c r="AC978" s="9"/>
      <c r="AD978" s="9"/>
      <c r="AE978" s="9"/>
      <c r="AF978" s="9"/>
      <c r="AG978" s="9"/>
      <c r="AH978" s="9"/>
    </row>
    <row r="979" spans="1:34" x14ac:dyDescent="0.25">
      <c r="A979" s="9"/>
      <c r="B979" s="9"/>
      <c r="C979" s="9"/>
      <c r="D979" s="9"/>
      <c r="E979" s="9"/>
      <c r="F979" s="9"/>
      <c r="G979" s="15"/>
      <c r="H979" s="17"/>
      <c r="I979" s="9"/>
      <c r="J979" s="9"/>
      <c r="K979" s="9"/>
      <c r="L979" s="9"/>
      <c r="M979" s="9"/>
      <c r="N979" s="9"/>
      <c r="O979" s="9"/>
      <c r="P979" s="9"/>
      <c r="Q979" s="9"/>
      <c r="R979" s="9"/>
      <c r="S979" s="9"/>
      <c r="T979" s="17"/>
      <c r="U979" s="9"/>
      <c r="V979" s="9"/>
      <c r="W979" s="17"/>
      <c r="X979" s="9"/>
      <c r="Y979" s="9"/>
      <c r="Z979" s="9"/>
      <c r="AA979" s="9"/>
      <c r="AB979" s="9"/>
      <c r="AC979" s="9"/>
      <c r="AD979" s="9"/>
      <c r="AE979" s="9"/>
      <c r="AF979" s="9"/>
      <c r="AG979" s="9"/>
      <c r="AH979" s="9"/>
    </row>
    <row r="980" spans="1:34" x14ac:dyDescent="0.25">
      <c r="A980" s="9"/>
      <c r="B980" s="9"/>
      <c r="C980" s="9"/>
      <c r="D980" s="9"/>
      <c r="E980" s="9"/>
      <c r="F980" s="9"/>
      <c r="G980" s="15"/>
      <c r="H980" s="17"/>
      <c r="I980" s="9"/>
      <c r="J980" s="9"/>
      <c r="K980" s="9"/>
      <c r="L980" s="9"/>
      <c r="M980" s="9"/>
      <c r="N980" s="9"/>
      <c r="O980" s="9"/>
      <c r="P980" s="9"/>
      <c r="Q980" s="9"/>
      <c r="R980" s="9"/>
      <c r="S980" s="9"/>
      <c r="T980" s="17"/>
      <c r="U980" s="9"/>
      <c r="V980" s="9"/>
      <c r="W980" s="17"/>
      <c r="X980" s="9"/>
      <c r="Y980" s="9"/>
      <c r="Z980" s="9"/>
      <c r="AA980" s="9"/>
      <c r="AB980" s="9"/>
      <c r="AC980" s="9"/>
      <c r="AD980" s="9"/>
      <c r="AE980" s="9"/>
      <c r="AF980" s="9"/>
      <c r="AG980" s="9"/>
      <c r="AH980" s="9"/>
    </row>
    <row r="981" spans="1:34" x14ac:dyDescent="0.25">
      <c r="A981" s="9"/>
      <c r="B981" s="9"/>
      <c r="C981" s="9"/>
      <c r="D981" s="9"/>
      <c r="E981" s="9"/>
      <c r="F981" s="9"/>
      <c r="G981" s="15"/>
      <c r="H981" s="17"/>
      <c r="I981" s="9"/>
      <c r="J981" s="9"/>
      <c r="K981" s="9"/>
      <c r="L981" s="9"/>
      <c r="M981" s="9"/>
      <c r="N981" s="9"/>
      <c r="O981" s="9"/>
      <c r="P981" s="9"/>
      <c r="Q981" s="9"/>
      <c r="R981" s="9"/>
      <c r="S981" s="9"/>
      <c r="T981" s="17"/>
      <c r="U981" s="9"/>
      <c r="V981" s="9"/>
      <c r="W981" s="17"/>
      <c r="X981" s="9"/>
      <c r="Y981" s="9"/>
      <c r="Z981" s="9"/>
      <c r="AA981" s="9"/>
      <c r="AB981" s="9"/>
      <c r="AC981" s="9"/>
      <c r="AD981" s="9"/>
      <c r="AE981" s="9"/>
      <c r="AF981" s="9"/>
      <c r="AG981" s="9"/>
      <c r="AH981" s="9"/>
    </row>
    <row r="982" spans="1:34" x14ac:dyDescent="0.25">
      <c r="A982" s="9"/>
      <c r="B982" s="9"/>
      <c r="C982" s="9"/>
      <c r="D982" s="9"/>
      <c r="E982" s="9"/>
      <c r="F982" s="9"/>
      <c r="G982" s="15"/>
      <c r="H982" s="17"/>
      <c r="I982" s="9"/>
      <c r="J982" s="9"/>
      <c r="K982" s="9"/>
      <c r="L982" s="9"/>
      <c r="M982" s="9"/>
      <c r="N982" s="9"/>
      <c r="O982" s="9"/>
      <c r="P982" s="9"/>
      <c r="Q982" s="9"/>
      <c r="R982" s="9"/>
      <c r="S982" s="9"/>
      <c r="T982" s="17"/>
      <c r="U982" s="9"/>
      <c r="V982" s="9"/>
      <c r="W982" s="17"/>
      <c r="X982" s="9"/>
      <c r="Y982" s="9"/>
      <c r="Z982" s="9"/>
      <c r="AA982" s="9"/>
      <c r="AB982" s="9"/>
      <c r="AC982" s="9"/>
      <c r="AD982" s="9"/>
      <c r="AE982" s="9"/>
      <c r="AF982" s="9"/>
      <c r="AG982" s="9"/>
      <c r="AH982" s="9"/>
    </row>
    <row r="983" spans="1:34" x14ac:dyDescent="0.25">
      <c r="A983" s="9"/>
      <c r="B983" s="9"/>
      <c r="C983" s="9"/>
      <c r="D983" s="9"/>
      <c r="E983" s="9"/>
      <c r="F983" s="9"/>
      <c r="G983" s="15"/>
      <c r="H983" s="17"/>
      <c r="I983" s="9"/>
      <c r="J983" s="9"/>
      <c r="K983" s="9"/>
      <c r="L983" s="9"/>
      <c r="M983" s="9"/>
      <c r="N983" s="9"/>
      <c r="O983" s="9"/>
      <c r="P983" s="9"/>
      <c r="Q983" s="9"/>
      <c r="R983" s="9"/>
      <c r="S983" s="9"/>
      <c r="T983" s="17"/>
      <c r="U983" s="9"/>
      <c r="V983" s="9"/>
      <c r="W983" s="17"/>
      <c r="X983" s="9"/>
      <c r="Y983" s="9"/>
      <c r="Z983" s="9"/>
      <c r="AA983" s="9"/>
      <c r="AB983" s="9"/>
      <c r="AC983" s="9"/>
      <c r="AD983" s="9"/>
      <c r="AE983" s="9"/>
      <c r="AF983" s="9"/>
      <c r="AG983" s="9"/>
      <c r="AH983" s="9"/>
    </row>
    <row r="984" spans="1:34" x14ac:dyDescent="0.25">
      <c r="A984" s="9"/>
      <c r="B984" s="9"/>
      <c r="C984" s="9"/>
      <c r="D984" s="9"/>
      <c r="E984" s="9"/>
      <c r="F984" s="9"/>
      <c r="G984" s="15"/>
      <c r="H984" s="17"/>
      <c r="I984" s="9"/>
      <c r="J984" s="9"/>
      <c r="K984" s="9"/>
      <c r="L984" s="9"/>
      <c r="M984" s="9"/>
      <c r="N984" s="9"/>
      <c r="O984" s="9"/>
      <c r="P984" s="9"/>
      <c r="Q984" s="9"/>
      <c r="R984" s="9"/>
      <c r="S984" s="9"/>
      <c r="T984" s="17"/>
      <c r="U984" s="9"/>
      <c r="V984" s="9"/>
      <c r="W984" s="17"/>
      <c r="X984" s="9"/>
      <c r="Y984" s="9"/>
      <c r="Z984" s="9"/>
      <c r="AA984" s="9"/>
      <c r="AB984" s="9"/>
      <c r="AC984" s="9"/>
      <c r="AD984" s="9"/>
      <c r="AE984" s="9"/>
      <c r="AF984" s="9"/>
      <c r="AG984" s="9"/>
      <c r="AH984" s="9"/>
    </row>
    <row r="985" spans="1:34" x14ac:dyDescent="0.25">
      <c r="A985" s="9"/>
      <c r="B985" s="9"/>
      <c r="C985" s="9"/>
      <c r="D985" s="9"/>
      <c r="E985" s="9"/>
      <c r="F985" s="9"/>
      <c r="G985" s="15"/>
      <c r="H985" s="17"/>
      <c r="I985" s="9"/>
      <c r="J985" s="9"/>
      <c r="K985" s="9"/>
      <c r="L985" s="9"/>
      <c r="M985" s="9"/>
      <c r="N985" s="9"/>
      <c r="O985" s="9"/>
      <c r="P985" s="9"/>
      <c r="Q985" s="9"/>
      <c r="R985" s="9"/>
      <c r="S985" s="9"/>
      <c r="T985" s="17"/>
      <c r="U985" s="9"/>
      <c r="V985" s="9"/>
      <c r="W985" s="17"/>
      <c r="X985" s="9"/>
      <c r="Y985" s="9"/>
      <c r="Z985" s="9"/>
      <c r="AA985" s="9"/>
      <c r="AB985" s="9"/>
      <c r="AC985" s="9"/>
      <c r="AD985" s="9"/>
      <c r="AE985" s="9"/>
      <c r="AF985" s="9"/>
      <c r="AG985" s="9"/>
      <c r="AH985" s="9"/>
    </row>
    <row r="986" spans="1:34" x14ac:dyDescent="0.25">
      <c r="A986" s="9"/>
      <c r="B986" s="9"/>
      <c r="C986" s="9"/>
      <c r="D986" s="9"/>
      <c r="E986" s="9"/>
      <c r="F986" s="9"/>
      <c r="G986" s="15"/>
      <c r="H986" s="17"/>
      <c r="I986" s="9"/>
      <c r="J986" s="9"/>
      <c r="K986" s="9"/>
      <c r="L986" s="9"/>
      <c r="M986" s="9"/>
      <c r="N986" s="9"/>
      <c r="O986" s="9"/>
      <c r="P986" s="9"/>
      <c r="Q986" s="9"/>
      <c r="R986" s="9"/>
      <c r="S986" s="9"/>
      <c r="T986" s="17"/>
      <c r="U986" s="9"/>
      <c r="V986" s="9"/>
      <c r="W986" s="17"/>
      <c r="X986" s="9"/>
      <c r="Y986" s="9"/>
      <c r="Z986" s="9"/>
      <c r="AA986" s="9"/>
      <c r="AB986" s="9"/>
      <c r="AC986" s="9"/>
      <c r="AD986" s="9"/>
      <c r="AE986" s="9"/>
      <c r="AF986" s="9"/>
      <c r="AG986" s="9"/>
      <c r="AH986" s="9"/>
    </row>
    <row r="987" spans="1:34" x14ac:dyDescent="0.25">
      <c r="A987" s="9"/>
      <c r="B987" s="9"/>
      <c r="C987" s="9"/>
      <c r="D987" s="9"/>
      <c r="E987" s="9"/>
      <c r="F987" s="9"/>
      <c r="G987" s="15"/>
      <c r="H987" s="17"/>
      <c r="I987" s="9"/>
      <c r="J987" s="9"/>
      <c r="K987" s="9"/>
      <c r="L987" s="9"/>
      <c r="M987" s="9"/>
      <c r="N987" s="9"/>
      <c r="O987" s="9"/>
      <c r="P987" s="9"/>
      <c r="Q987" s="9"/>
      <c r="R987" s="9"/>
      <c r="S987" s="9"/>
      <c r="T987" s="17"/>
      <c r="U987" s="9"/>
      <c r="V987" s="9"/>
      <c r="W987" s="17"/>
      <c r="X987" s="9"/>
      <c r="Y987" s="9"/>
      <c r="Z987" s="9"/>
      <c r="AA987" s="9"/>
      <c r="AB987" s="9"/>
      <c r="AC987" s="9"/>
      <c r="AD987" s="9"/>
      <c r="AE987" s="9"/>
      <c r="AF987" s="9"/>
      <c r="AG987" s="9"/>
      <c r="AH987" s="9"/>
    </row>
    <row r="988" spans="1:34" x14ac:dyDescent="0.25">
      <c r="A988" s="9"/>
      <c r="B988" s="9"/>
      <c r="C988" s="9"/>
      <c r="D988" s="9"/>
      <c r="E988" s="9"/>
      <c r="F988" s="9"/>
      <c r="G988" s="15"/>
      <c r="H988" s="17"/>
      <c r="I988" s="9"/>
      <c r="J988" s="9"/>
      <c r="K988" s="9"/>
      <c r="L988" s="9"/>
      <c r="M988" s="9"/>
      <c r="N988" s="9"/>
      <c r="O988" s="9"/>
      <c r="P988" s="9"/>
      <c r="Q988" s="9"/>
      <c r="R988" s="9"/>
      <c r="S988" s="9"/>
      <c r="T988" s="17"/>
      <c r="U988" s="9"/>
      <c r="V988" s="9"/>
      <c r="W988" s="17"/>
      <c r="X988" s="9"/>
      <c r="Y988" s="9"/>
      <c r="Z988" s="9"/>
      <c r="AA988" s="9"/>
      <c r="AB988" s="9"/>
      <c r="AC988" s="9"/>
      <c r="AD988" s="9"/>
      <c r="AE988" s="9"/>
      <c r="AF988" s="9"/>
      <c r="AG988" s="9"/>
      <c r="AH988" s="9"/>
    </row>
    <row r="989" spans="1:34" x14ac:dyDescent="0.25">
      <c r="A989" s="9"/>
      <c r="B989" s="9"/>
      <c r="C989" s="9"/>
      <c r="D989" s="9"/>
      <c r="E989" s="9"/>
      <c r="F989" s="9"/>
      <c r="G989" s="15"/>
      <c r="H989" s="17"/>
      <c r="I989" s="9"/>
      <c r="J989" s="9"/>
      <c r="K989" s="9"/>
      <c r="L989" s="9"/>
      <c r="M989" s="9"/>
      <c r="N989" s="9"/>
      <c r="O989" s="9"/>
      <c r="P989" s="9"/>
      <c r="Q989" s="9"/>
      <c r="R989" s="9"/>
      <c r="S989" s="9"/>
      <c r="T989" s="17"/>
      <c r="U989" s="9"/>
      <c r="V989" s="9"/>
      <c r="W989" s="17"/>
      <c r="X989" s="9"/>
      <c r="Y989" s="9"/>
      <c r="Z989" s="9"/>
      <c r="AA989" s="9"/>
      <c r="AB989" s="9"/>
      <c r="AC989" s="9"/>
      <c r="AD989" s="9"/>
      <c r="AE989" s="9"/>
      <c r="AF989" s="9"/>
      <c r="AG989" s="9"/>
      <c r="AH989" s="9"/>
    </row>
    <row r="990" spans="1:34" x14ac:dyDescent="0.25">
      <c r="A990" s="9"/>
      <c r="B990" s="9"/>
      <c r="C990" s="9"/>
      <c r="D990" s="9"/>
      <c r="E990" s="9"/>
      <c r="F990" s="9"/>
      <c r="G990" s="15"/>
      <c r="H990" s="17"/>
      <c r="I990" s="9"/>
      <c r="J990" s="9"/>
      <c r="K990" s="9"/>
      <c r="L990" s="9"/>
      <c r="M990" s="9"/>
      <c r="N990" s="9"/>
      <c r="O990" s="9"/>
      <c r="P990" s="9"/>
      <c r="Q990" s="9"/>
      <c r="R990" s="9"/>
      <c r="S990" s="9"/>
      <c r="T990" s="17"/>
      <c r="U990" s="9"/>
      <c r="V990" s="9"/>
      <c r="W990" s="17"/>
      <c r="X990" s="9"/>
      <c r="Y990" s="9"/>
      <c r="Z990" s="9"/>
      <c r="AA990" s="9"/>
      <c r="AB990" s="9"/>
      <c r="AC990" s="9"/>
      <c r="AD990" s="9"/>
      <c r="AE990" s="9"/>
      <c r="AF990" s="9"/>
      <c r="AG990" s="9"/>
      <c r="AH990" s="9"/>
    </row>
    <row r="991" spans="1:34" x14ac:dyDescent="0.25">
      <c r="A991" s="9"/>
      <c r="B991" s="9"/>
      <c r="C991" s="9"/>
      <c r="D991" s="9"/>
      <c r="E991" s="9"/>
      <c r="F991" s="9"/>
      <c r="G991" s="15"/>
      <c r="H991" s="17"/>
      <c r="I991" s="9"/>
      <c r="J991" s="9"/>
      <c r="K991" s="9"/>
      <c r="L991" s="9"/>
      <c r="M991" s="9"/>
      <c r="N991" s="9"/>
      <c r="O991" s="9"/>
      <c r="P991" s="9"/>
      <c r="Q991" s="9"/>
      <c r="R991" s="9"/>
      <c r="S991" s="9"/>
      <c r="T991" s="17"/>
      <c r="U991" s="9"/>
      <c r="V991" s="9"/>
      <c r="W991" s="17"/>
      <c r="X991" s="9"/>
      <c r="Y991" s="9"/>
      <c r="Z991" s="9"/>
      <c r="AA991" s="9"/>
      <c r="AB991" s="9"/>
      <c r="AC991" s="9"/>
      <c r="AD991" s="9"/>
      <c r="AE991" s="9"/>
      <c r="AF991" s="9"/>
      <c r="AG991" s="9"/>
      <c r="AH991" s="9"/>
    </row>
    <row r="992" spans="1:34" x14ac:dyDescent="0.25">
      <c r="A992" s="9"/>
      <c r="B992" s="9"/>
      <c r="C992" s="9"/>
      <c r="D992" s="9"/>
      <c r="E992" s="9"/>
      <c r="F992" s="9"/>
      <c r="G992" s="15"/>
      <c r="H992" s="17"/>
      <c r="I992" s="9"/>
      <c r="J992" s="9"/>
      <c r="K992" s="9"/>
      <c r="L992" s="9"/>
      <c r="M992" s="9"/>
      <c r="N992" s="9"/>
      <c r="O992" s="9"/>
      <c r="P992" s="9"/>
      <c r="Q992" s="9"/>
      <c r="R992" s="9"/>
      <c r="S992" s="9"/>
      <c r="T992" s="17"/>
      <c r="U992" s="9"/>
      <c r="V992" s="9"/>
      <c r="W992" s="17"/>
      <c r="X992" s="9"/>
      <c r="Y992" s="9"/>
      <c r="Z992" s="9"/>
      <c r="AA992" s="9"/>
      <c r="AB992" s="9"/>
      <c r="AC992" s="9"/>
      <c r="AD992" s="9"/>
      <c r="AE992" s="9"/>
      <c r="AF992" s="9"/>
      <c r="AG992" s="9"/>
      <c r="AH992" s="9"/>
    </row>
    <row r="993" spans="1:34" x14ac:dyDescent="0.25">
      <c r="A993" s="9"/>
      <c r="B993" s="9"/>
      <c r="C993" s="9"/>
      <c r="D993" s="9"/>
      <c r="E993" s="9"/>
      <c r="F993" s="9"/>
      <c r="G993" s="15"/>
      <c r="H993" s="17"/>
      <c r="I993" s="9"/>
      <c r="J993" s="9"/>
      <c r="K993" s="9"/>
      <c r="L993" s="9"/>
      <c r="M993" s="9"/>
      <c r="N993" s="9"/>
      <c r="O993" s="9"/>
      <c r="P993" s="9"/>
      <c r="Q993" s="9"/>
      <c r="R993" s="9"/>
      <c r="S993" s="9"/>
      <c r="T993" s="17"/>
      <c r="U993" s="9"/>
      <c r="V993" s="9"/>
      <c r="W993" s="17"/>
      <c r="X993" s="9"/>
      <c r="Y993" s="9"/>
      <c r="Z993" s="9"/>
      <c r="AA993" s="9"/>
      <c r="AB993" s="9"/>
      <c r="AC993" s="9"/>
      <c r="AD993" s="9"/>
      <c r="AE993" s="9"/>
      <c r="AF993" s="9"/>
      <c r="AG993" s="9"/>
      <c r="AH993" s="9"/>
    </row>
    <row r="994" spans="1:34" x14ac:dyDescent="0.25">
      <c r="A994" s="9"/>
      <c r="B994" s="9"/>
      <c r="C994" s="9"/>
      <c r="D994" s="9"/>
      <c r="E994" s="9"/>
      <c r="F994" s="9"/>
      <c r="G994" s="15"/>
      <c r="H994" s="17"/>
      <c r="I994" s="9"/>
      <c r="J994" s="9"/>
      <c r="K994" s="9"/>
      <c r="L994" s="9"/>
      <c r="M994" s="9"/>
      <c r="N994" s="9"/>
      <c r="O994" s="9"/>
      <c r="P994" s="9"/>
      <c r="Q994" s="9"/>
      <c r="R994" s="9"/>
      <c r="S994" s="9"/>
      <c r="T994" s="17"/>
      <c r="U994" s="9"/>
      <c r="V994" s="9"/>
      <c r="W994" s="17"/>
      <c r="X994" s="9"/>
      <c r="Y994" s="9"/>
      <c r="Z994" s="9"/>
      <c r="AA994" s="9"/>
      <c r="AB994" s="9"/>
      <c r="AC994" s="9"/>
      <c r="AD994" s="9"/>
      <c r="AE994" s="9"/>
      <c r="AF994" s="9"/>
      <c r="AG994" s="9"/>
      <c r="AH994" s="9"/>
    </row>
    <row r="995" spans="1:34" x14ac:dyDescent="0.25">
      <c r="A995" s="9"/>
      <c r="B995" s="9"/>
      <c r="C995" s="9"/>
      <c r="D995" s="9"/>
      <c r="E995" s="9"/>
      <c r="F995" s="9"/>
      <c r="G995" s="15"/>
      <c r="H995" s="17"/>
      <c r="I995" s="9"/>
      <c r="J995" s="9"/>
      <c r="K995" s="9"/>
      <c r="L995" s="9"/>
      <c r="M995" s="9"/>
      <c r="N995" s="9"/>
      <c r="O995" s="9"/>
      <c r="P995" s="9"/>
      <c r="Q995" s="9"/>
      <c r="R995" s="9"/>
      <c r="S995" s="9"/>
      <c r="T995" s="17"/>
      <c r="U995" s="9"/>
      <c r="V995" s="9"/>
      <c r="W995" s="17"/>
      <c r="X995" s="9"/>
      <c r="Y995" s="9"/>
      <c r="Z995" s="9"/>
      <c r="AA995" s="9"/>
      <c r="AB995" s="9"/>
      <c r="AC995" s="9"/>
      <c r="AD995" s="9"/>
      <c r="AE995" s="9"/>
      <c r="AF995" s="9"/>
      <c r="AG995" s="9"/>
      <c r="AH995" s="9"/>
    </row>
    <row r="996" spans="1:34" x14ac:dyDescent="0.25">
      <c r="A996" s="9"/>
      <c r="B996" s="9"/>
      <c r="C996" s="9"/>
      <c r="D996" s="9"/>
      <c r="E996" s="9"/>
      <c r="F996" s="9"/>
      <c r="G996" s="15"/>
      <c r="H996" s="17"/>
      <c r="I996" s="9"/>
      <c r="J996" s="9"/>
      <c r="K996" s="9"/>
      <c r="L996" s="9"/>
      <c r="M996" s="9"/>
      <c r="N996" s="9"/>
      <c r="O996" s="9"/>
      <c r="P996" s="9"/>
      <c r="Q996" s="9"/>
      <c r="R996" s="9"/>
      <c r="S996" s="9"/>
      <c r="T996" s="17"/>
      <c r="U996" s="9"/>
      <c r="V996" s="9"/>
      <c r="W996" s="17"/>
      <c r="X996" s="9"/>
      <c r="Y996" s="9"/>
      <c r="Z996" s="9"/>
      <c r="AA996" s="9"/>
      <c r="AB996" s="9"/>
      <c r="AC996" s="9"/>
      <c r="AD996" s="9"/>
      <c r="AE996" s="9"/>
      <c r="AF996" s="9"/>
      <c r="AG996" s="9"/>
      <c r="AH996" s="9"/>
    </row>
    <row r="997" spans="1:34" x14ac:dyDescent="0.25">
      <c r="A997" s="9"/>
      <c r="B997" s="9"/>
      <c r="C997" s="9"/>
      <c r="D997" s="9"/>
      <c r="E997" s="9"/>
      <c r="F997" s="9"/>
      <c r="G997" s="15"/>
      <c r="H997" s="17"/>
      <c r="I997" s="9"/>
      <c r="J997" s="9"/>
      <c r="K997" s="9"/>
      <c r="L997" s="9"/>
      <c r="M997" s="9"/>
      <c r="N997" s="9"/>
      <c r="O997" s="9"/>
      <c r="P997" s="9"/>
      <c r="Q997" s="9"/>
      <c r="R997" s="9"/>
      <c r="S997" s="9"/>
      <c r="T997" s="17"/>
      <c r="U997" s="9"/>
      <c r="V997" s="9"/>
      <c r="W997" s="17"/>
      <c r="X997" s="9"/>
      <c r="Y997" s="9"/>
      <c r="Z997" s="9"/>
      <c r="AA997" s="9"/>
      <c r="AB997" s="9"/>
      <c r="AC997" s="9"/>
      <c r="AD997" s="9"/>
      <c r="AE997" s="9"/>
      <c r="AF997" s="9"/>
      <c r="AG997" s="9"/>
      <c r="AH997" s="9"/>
    </row>
    <row r="998" spans="1:34" x14ac:dyDescent="0.25">
      <c r="A998" s="9"/>
      <c r="B998" s="9"/>
      <c r="C998" s="9"/>
      <c r="D998" s="9"/>
      <c r="E998" s="9"/>
      <c r="F998" s="9"/>
      <c r="G998" s="15"/>
      <c r="H998" s="17"/>
      <c r="I998" s="9"/>
      <c r="J998" s="9"/>
      <c r="K998" s="9"/>
      <c r="L998" s="9"/>
      <c r="M998" s="9"/>
      <c r="N998" s="9"/>
      <c r="O998" s="9"/>
      <c r="P998" s="9"/>
      <c r="Q998" s="9"/>
      <c r="R998" s="9"/>
      <c r="S998" s="9"/>
      <c r="T998" s="17"/>
      <c r="U998" s="9"/>
      <c r="V998" s="9"/>
      <c r="W998" s="17"/>
      <c r="X998" s="9"/>
      <c r="Y998" s="9"/>
      <c r="Z998" s="9"/>
      <c r="AA998" s="9"/>
      <c r="AB998" s="9"/>
      <c r="AC998" s="9"/>
      <c r="AD998" s="9"/>
      <c r="AE998" s="9"/>
      <c r="AF998" s="9"/>
      <c r="AG998" s="9"/>
      <c r="AH998" s="9"/>
    </row>
    <row r="999" spans="1:34" x14ac:dyDescent="0.25">
      <c r="A999" s="9"/>
      <c r="B999" s="9"/>
      <c r="C999" s="9"/>
      <c r="D999" s="9"/>
      <c r="E999" s="9"/>
      <c r="F999" s="9"/>
      <c r="G999" s="15"/>
      <c r="H999" s="17"/>
      <c r="I999" s="9"/>
      <c r="J999" s="9"/>
      <c r="K999" s="9"/>
      <c r="L999" s="9"/>
      <c r="M999" s="9"/>
      <c r="N999" s="9"/>
      <c r="O999" s="9"/>
      <c r="P999" s="9"/>
      <c r="Q999" s="9"/>
      <c r="R999" s="9"/>
      <c r="S999" s="9"/>
      <c r="T999" s="17"/>
      <c r="U999" s="9"/>
      <c r="V999" s="9"/>
      <c r="W999" s="17"/>
      <c r="X999" s="9"/>
      <c r="Y999" s="9"/>
      <c r="Z999" s="9"/>
      <c r="AA999" s="9"/>
      <c r="AB999" s="9"/>
      <c r="AC999" s="9"/>
      <c r="AD999" s="9"/>
      <c r="AE999" s="9"/>
      <c r="AF999" s="9"/>
      <c r="AG999" s="9"/>
      <c r="AH999" s="9"/>
    </row>
    <row r="1000" spans="1:34" x14ac:dyDescent="0.25">
      <c r="A1000" s="9"/>
      <c r="B1000" s="9"/>
      <c r="C1000" s="9"/>
      <c r="D1000" s="9"/>
      <c r="E1000" s="9"/>
      <c r="F1000" s="9"/>
      <c r="G1000" s="15"/>
      <c r="H1000" s="17"/>
      <c r="I1000" s="9"/>
      <c r="J1000" s="9"/>
      <c r="K1000" s="9"/>
      <c r="L1000" s="9"/>
      <c r="M1000" s="9"/>
      <c r="N1000" s="9"/>
      <c r="O1000" s="9"/>
      <c r="P1000" s="9"/>
      <c r="Q1000" s="9"/>
      <c r="R1000" s="9"/>
      <c r="S1000" s="9"/>
      <c r="T1000" s="17"/>
      <c r="U1000" s="9"/>
      <c r="V1000" s="9"/>
      <c r="W1000" s="17"/>
      <c r="X1000" s="9"/>
      <c r="Y1000" s="9"/>
      <c r="Z1000" s="9"/>
      <c r="AA1000" s="9"/>
      <c r="AB1000" s="9"/>
      <c r="AC1000" s="9"/>
      <c r="AD1000" s="9"/>
      <c r="AE1000" s="9"/>
      <c r="AF1000" s="9"/>
      <c r="AG1000" s="9"/>
      <c r="AH1000" s="9"/>
    </row>
  </sheetData>
  <autoFilter ref="A39:AH87">
    <filterColumn colId="21">
      <filters>
        <filter val="Abierta - Vencida"/>
      </filters>
    </filterColumn>
  </autoFilter>
  <mergeCells count="24">
    <mergeCell ref="D21:T24"/>
    <mergeCell ref="A21:C24"/>
    <mergeCell ref="F26:G26"/>
    <mergeCell ref="P27:V27"/>
    <mergeCell ref="U21:W21"/>
    <mergeCell ref="U24:W24"/>
    <mergeCell ref="U22:W22"/>
    <mergeCell ref="I27:K27"/>
    <mergeCell ref="I26:M26"/>
    <mergeCell ref="L27:M27"/>
    <mergeCell ref="T38:W38"/>
    <mergeCell ref="I30:K30"/>
    <mergeCell ref="I29:K29"/>
    <mergeCell ref="Q38:S38"/>
    <mergeCell ref="A26:C26"/>
    <mergeCell ref="A27:C27"/>
    <mergeCell ref="A38:G38"/>
    <mergeCell ref="H38:P38"/>
    <mergeCell ref="L30:M30"/>
    <mergeCell ref="M33:M34"/>
    <mergeCell ref="L28:M28"/>
    <mergeCell ref="I28:K28"/>
    <mergeCell ref="L29:M29"/>
    <mergeCell ref="I31:M31"/>
  </mergeCells>
  <conditionalFormatting sqref="X40:X87">
    <cfRule type="cellIs" dxfId="183" priority="1" operator="greaterThan">
      <formula>SI($P$40-$X$38)&gt;0</formula>
    </cfRule>
  </conditionalFormatting>
  <conditionalFormatting sqref="V46:V87 V40:V42">
    <cfRule type="cellIs" dxfId="182" priority="2" operator="equal">
      <formula>$J$6</formula>
    </cfRule>
  </conditionalFormatting>
  <conditionalFormatting sqref="V46:V87 V40:V42">
    <cfRule type="cellIs" dxfId="181" priority="3" operator="equal">
      <formula>$J$5</formula>
    </cfRule>
  </conditionalFormatting>
  <conditionalFormatting sqref="V46:V87 V40:V42">
    <cfRule type="cellIs" dxfId="180" priority="4" operator="equal">
      <formula>$J$4</formula>
    </cfRule>
  </conditionalFormatting>
  <conditionalFormatting sqref="V43">
    <cfRule type="cellIs" dxfId="179" priority="5" operator="equal">
      <formula>$J$6</formula>
    </cfRule>
  </conditionalFormatting>
  <conditionalFormatting sqref="V43">
    <cfRule type="cellIs" dxfId="178" priority="6" operator="equal">
      <formula>$J$5</formula>
    </cfRule>
  </conditionalFormatting>
  <conditionalFormatting sqref="V43">
    <cfRule type="cellIs" dxfId="177" priority="7" operator="equal">
      <formula>$J$4</formula>
    </cfRule>
  </conditionalFormatting>
  <conditionalFormatting sqref="V44">
    <cfRule type="cellIs" dxfId="176" priority="8" operator="equal">
      <formula>$J$6</formula>
    </cfRule>
  </conditionalFormatting>
  <conditionalFormatting sqref="V44">
    <cfRule type="cellIs" dxfId="175" priority="9" operator="equal">
      <formula>$J$5</formula>
    </cfRule>
  </conditionalFormatting>
  <conditionalFormatting sqref="V44">
    <cfRule type="cellIs" dxfId="174" priority="10" operator="equal">
      <formula>$J$4</formula>
    </cfRule>
  </conditionalFormatting>
  <dataValidations count="7">
    <dataValidation type="list" allowBlank="1" showInputMessage="1" showErrorMessage="1" prompt=" -  - " sqref="I41:I42 I45 I47:I51 I56:I57 I59:I60 I62:I63 I65:I69 I71:I72 I74:I75 I77:I78 I80:I81 I83:I87">
      <formula1>$H$2:$H$5</formula1>
    </dataValidation>
    <dataValidation type="list" allowBlank="1" showInputMessage="1" showErrorMessage="1" prompt=" -  - " sqref="F49 F67 F85">
      <formula1>$G$2:$G$3</formula1>
    </dataValidation>
    <dataValidation type="list" allowBlank="1" showInputMessage="1" showErrorMessage="1" prompt=" -  - " sqref="A27">
      <formula1>$C$2:$C$17</formula1>
    </dataValidation>
    <dataValidation type="list" allowBlank="1" showInputMessage="1" showErrorMessage="1" prompt=" -  - " sqref="J41:J42 J45 J47:J51 J56:J57 J59:J60 J62:J63 J65:J69 J71:J72 J74:J75 J77:J78 J80:J81 J83:J87">
      <formula1>$I$2:$I$8</formula1>
    </dataValidation>
    <dataValidation type="list" allowBlank="1" showInputMessage="1" showErrorMessage="1" prompt=" -  - " sqref="V41:V42 V45 V47:V51 V56:V57 V59:V60 V62:V63 V65:V69 V71:V72 V74:V75 V77:V78 V80:V81 V83:V87">
      <formula1>$J$3:$J$6</formula1>
    </dataValidation>
    <dataValidation type="list" allowBlank="1" showInputMessage="1" showErrorMessage="1" prompt=" -  - " sqref="C49 C67 C85">
      <formula1>$D$2:$D$14</formula1>
    </dataValidation>
    <dataValidation type="list" allowBlank="1" showInputMessage="1" showErrorMessage="1" prompt=" -  - " sqref="B49 B67 B85">
      <formula1>$F$2:$F$10</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H1000"/>
  <sheetViews>
    <sheetView showGridLines="0" topLeftCell="A21" zoomScale="70" zoomScaleNormal="70" workbookViewId="0">
      <selection activeCell="H29" sqref="H29"/>
    </sheetView>
  </sheetViews>
  <sheetFormatPr baseColWidth="10" defaultColWidth="15.140625" defaultRowHeight="15" customHeight="1" x14ac:dyDescent="0.25"/>
  <cols>
    <col min="1" max="1" width="7.5703125" customWidth="1"/>
    <col min="2" max="2" width="10" customWidth="1"/>
    <col min="3" max="3" width="17" customWidth="1"/>
    <col min="4" max="4" width="18.140625" customWidth="1"/>
    <col min="5" max="5" width="30.42578125" customWidth="1"/>
    <col min="6" max="6" width="24" customWidth="1"/>
    <col min="7" max="7" width="26.28515625" customWidth="1"/>
    <col min="8" max="8" width="31.7109375" customWidth="1"/>
    <col min="9" max="9" width="13.42578125" customWidth="1"/>
    <col min="10" max="10" width="12.140625" customWidth="1"/>
    <col min="11" max="11" width="19.42578125" customWidth="1"/>
    <col min="12" max="12" width="14" customWidth="1"/>
    <col min="13" max="13" width="11.7109375" customWidth="1"/>
    <col min="14" max="14" width="14.140625" customWidth="1"/>
    <col min="15" max="15" width="13.7109375" customWidth="1"/>
    <col min="16" max="16" width="14.140625" customWidth="1"/>
    <col min="17" max="17" width="38.85546875" customWidth="1"/>
    <col min="18" max="18" width="28.85546875" customWidth="1"/>
    <col min="19" max="19" width="17" customWidth="1"/>
    <col min="20" max="20" width="43.85546875" customWidth="1"/>
    <col min="21" max="21" width="28.140625" customWidth="1"/>
    <col min="22" max="22" width="21.5703125" customWidth="1"/>
    <col min="23" max="23" width="22.42578125" customWidth="1"/>
    <col min="24" max="25" width="16" hidden="1" customWidth="1"/>
    <col min="26" max="26" width="17.85546875" customWidth="1"/>
    <col min="27" max="34" width="7.5703125" customWidth="1"/>
  </cols>
  <sheetData>
    <row r="1" spans="1:34" ht="12" hidden="1" customHeight="1" x14ac:dyDescent="0.35">
      <c r="A1" s="1"/>
      <c r="B1" s="2" t="s">
        <v>0</v>
      </c>
      <c r="C1" s="3" t="s">
        <v>1</v>
      </c>
      <c r="D1" s="3" t="s">
        <v>2</v>
      </c>
      <c r="E1" s="166"/>
      <c r="F1" s="5" t="s">
        <v>3</v>
      </c>
      <c r="G1" s="5" t="s">
        <v>4</v>
      </c>
      <c r="H1" s="5" t="s">
        <v>5</v>
      </c>
      <c r="I1" s="5" t="s">
        <v>6</v>
      </c>
      <c r="J1" s="5" t="s">
        <v>7</v>
      </c>
      <c r="K1" s="7"/>
      <c r="L1" s="7"/>
      <c r="M1" s="7"/>
      <c r="N1" s="7"/>
      <c r="O1" s="7"/>
      <c r="P1" s="7"/>
      <c r="Q1" s="7"/>
      <c r="R1" s="7"/>
      <c r="S1" s="7"/>
      <c r="T1" s="17"/>
      <c r="U1" s="17"/>
      <c r="V1" s="6"/>
      <c r="W1" s="17"/>
      <c r="X1" s="7"/>
      <c r="Y1" s="7"/>
      <c r="Z1" s="7"/>
      <c r="AA1" s="7"/>
      <c r="AB1" s="7"/>
      <c r="AC1" s="9"/>
      <c r="AD1" s="9"/>
      <c r="AE1" s="9"/>
      <c r="AF1" s="9"/>
      <c r="AG1" s="9"/>
      <c r="AH1" s="9"/>
    </row>
    <row r="2" spans="1:34" ht="24" hidden="1" customHeight="1" x14ac:dyDescent="0.35">
      <c r="A2" s="1"/>
      <c r="B2" s="10" t="s">
        <v>8</v>
      </c>
      <c r="C2" s="11" t="s">
        <v>9</v>
      </c>
      <c r="D2" s="11" t="s">
        <v>10</v>
      </c>
      <c r="E2" s="168"/>
      <c r="F2" s="11" t="s">
        <v>11</v>
      </c>
      <c r="G2" s="11" t="s">
        <v>12</v>
      </c>
      <c r="H2" s="11" t="s">
        <v>13</v>
      </c>
      <c r="I2" s="11" t="s">
        <v>14</v>
      </c>
      <c r="J2" s="11"/>
      <c r="K2" s="7"/>
      <c r="L2" s="7"/>
      <c r="M2" s="7"/>
      <c r="N2" s="7"/>
      <c r="O2" s="7"/>
      <c r="P2" s="7"/>
      <c r="Q2" s="7"/>
      <c r="R2" s="7"/>
      <c r="S2" s="7"/>
      <c r="T2" s="17"/>
      <c r="U2" s="17"/>
      <c r="V2" s="6"/>
      <c r="W2" s="17"/>
      <c r="X2" s="7"/>
      <c r="Y2" s="7"/>
      <c r="Z2" s="7"/>
      <c r="AA2" s="7"/>
      <c r="AB2" s="7"/>
      <c r="AC2" s="9"/>
      <c r="AD2" s="9"/>
      <c r="AE2" s="9"/>
      <c r="AF2" s="9"/>
      <c r="AG2" s="9"/>
      <c r="AH2" s="9"/>
    </row>
    <row r="3" spans="1:34" ht="24" hidden="1" customHeight="1" x14ac:dyDescent="0.35">
      <c r="A3" s="1"/>
      <c r="B3" s="10" t="s">
        <v>15</v>
      </c>
      <c r="C3" s="11" t="s">
        <v>16</v>
      </c>
      <c r="D3" s="11" t="s">
        <v>17</v>
      </c>
      <c r="E3" s="168"/>
      <c r="F3" s="11" t="s">
        <v>18</v>
      </c>
      <c r="G3" s="11" t="s">
        <v>19</v>
      </c>
      <c r="H3" s="11" t="s">
        <v>20</v>
      </c>
      <c r="I3" s="11" t="s">
        <v>21</v>
      </c>
      <c r="J3" s="11" t="s">
        <v>22</v>
      </c>
      <c r="K3" s="7"/>
      <c r="L3" s="7"/>
      <c r="M3" s="7"/>
      <c r="N3" s="7"/>
      <c r="O3" s="7"/>
      <c r="P3" s="7"/>
      <c r="Q3" s="7"/>
      <c r="R3" s="7"/>
      <c r="S3" s="7"/>
      <c r="T3" s="17"/>
      <c r="U3" s="17"/>
      <c r="V3" s="6"/>
      <c r="W3" s="17"/>
      <c r="X3" s="7"/>
      <c r="Y3" s="7"/>
      <c r="Z3" s="7"/>
      <c r="AA3" s="7"/>
      <c r="AB3" s="7"/>
      <c r="AC3" s="9"/>
      <c r="AD3" s="9"/>
      <c r="AE3" s="9"/>
      <c r="AF3" s="9"/>
      <c r="AG3" s="9"/>
      <c r="AH3" s="9"/>
    </row>
    <row r="4" spans="1:34" ht="12" hidden="1" customHeight="1" x14ac:dyDescent="0.35">
      <c r="A4" s="1"/>
      <c r="B4" s="10" t="s">
        <v>23</v>
      </c>
      <c r="C4" s="11" t="s">
        <v>24</v>
      </c>
      <c r="D4" s="11" t="s">
        <v>25</v>
      </c>
      <c r="E4" s="168"/>
      <c r="F4" s="11" t="s">
        <v>26</v>
      </c>
      <c r="G4" s="11"/>
      <c r="H4" s="11" t="s">
        <v>27</v>
      </c>
      <c r="I4" s="11" t="s">
        <v>28</v>
      </c>
      <c r="J4" s="11" t="s">
        <v>29</v>
      </c>
      <c r="K4" s="7"/>
      <c r="L4" s="7"/>
      <c r="M4" s="7"/>
      <c r="N4" s="7"/>
      <c r="O4" s="7"/>
      <c r="P4" s="7"/>
      <c r="Q4" s="7"/>
      <c r="R4" s="7"/>
      <c r="S4" s="7"/>
      <c r="T4" s="17"/>
      <c r="U4" s="17"/>
      <c r="V4" s="6"/>
      <c r="W4" s="17"/>
      <c r="X4" s="7"/>
      <c r="Y4" s="7"/>
      <c r="Z4" s="7"/>
      <c r="AA4" s="7"/>
      <c r="AB4" s="7"/>
      <c r="AC4" s="9"/>
      <c r="AD4" s="9"/>
      <c r="AE4" s="9"/>
      <c r="AF4" s="9"/>
      <c r="AG4" s="9"/>
      <c r="AH4" s="9"/>
    </row>
    <row r="5" spans="1:34" ht="12" hidden="1" customHeight="1" x14ac:dyDescent="0.35">
      <c r="A5" s="1"/>
      <c r="B5" s="10" t="s">
        <v>30</v>
      </c>
      <c r="C5" s="11" t="s">
        <v>31</v>
      </c>
      <c r="D5" s="11" t="s">
        <v>32</v>
      </c>
      <c r="E5" s="168"/>
      <c r="F5" s="11" t="s">
        <v>33</v>
      </c>
      <c r="G5" s="11"/>
      <c r="H5" s="11" t="s">
        <v>34</v>
      </c>
      <c r="I5" s="11" t="s">
        <v>35</v>
      </c>
      <c r="J5" s="11" t="s">
        <v>36</v>
      </c>
      <c r="K5" s="7"/>
      <c r="L5" s="7"/>
      <c r="M5" s="7"/>
      <c r="N5" s="7"/>
      <c r="O5" s="7"/>
      <c r="P5" s="7"/>
      <c r="Q5" s="7"/>
      <c r="R5" s="7"/>
      <c r="S5" s="7"/>
      <c r="T5" s="17"/>
      <c r="U5" s="17"/>
      <c r="V5" s="6"/>
      <c r="W5" s="17"/>
      <c r="X5" s="7"/>
      <c r="Y5" s="7"/>
      <c r="Z5" s="7"/>
      <c r="AA5" s="7"/>
      <c r="AB5" s="7"/>
      <c r="AC5" s="9"/>
      <c r="AD5" s="9"/>
      <c r="AE5" s="9"/>
      <c r="AF5" s="9"/>
      <c r="AG5" s="9"/>
      <c r="AH5" s="9"/>
    </row>
    <row r="6" spans="1:34" ht="12" hidden="1" customHeight="1" x14ac:dyDescent="0.35">
      <c r="A6" s="1"/>
      <c r="B6" s="10" t="s">
        <v>37</v>
      </c>
      <c r="C6" s="11" t="s">
        <v>38</v>
      </c>
      <c r="D6" s="11" t="s">
        <v>39</v>
      </c>
      <c r="E6" s="168"/>
      <c r="F6" s="11" t="s">
        <v>40</v>
      </c>
      <c r="G6" s="11"/>
      <c r="H6" s="11"/>
      <c r="I6" s="11" t="s">
        <v>41</v>
      </c>
      <c r="J6" s="11" t="s">
        <v>42</v>
      </c>
      <c r="K6" s="7"/>
      <c r="L6" s="7"/>
      <c r="M6" s="7"/>
      <c r="N6" s="7"/>
      <c r="O6" s="7"/>
      <c r="P6" s="7"/>
      <c r="Q6" s="7"/>
      <c r="R6" s="7"/>
      <c r="S6" s="7"/>
      <c r="T6" s="17"/>
      <c r="U6" s="17"/>
      <c r="V6" s="6"/>
      <c r="W6" s="17"/>
      <c r="X6" s="7"/>
      <c r="Y6" s="7"/>
      <c r="Z6" s="7"/>
      <c r="AA6" s="7"/>
      <c r="AB6" s="7"/>
      <c r="AC6" s="9"/>
      <c r="AD6" s="9"/>
      <c r="AE6" s="9"/>
      <c r="AF6" s="9"/>
      <c r="AG6" s="9"/>
      <c r="AH6" s="9"/>
    </row>
    <row r="7" spans="1:34" ht="12" hidden="1" customHeight="1" x14ac:dyDescent="0.35">
      <c r="A7" s="1"/>
      <c r="B7" s="10" t="s">
        <v>43</v>
      </c>
      <c r="C7" s="11" t="s">
        <v>44</v>
      </c>
      <c r="D7" s="11" t="s">
        <v>45</v>
      </c>
      <c r="E7" s="168"/>
      <c r="F7" s="11" t="s">
        <v>46</v>
      </c>
      <c r="G7" s="11"/>
      <c r="H7" s="11"/>
      <c r="I7" s="11" t="s">
        <v>47</v>
      </c>
      <c r="J7" s="11"/>
      <c r="K7" s="7"/>
      <c r="L7" s="7"/>
      <c r="M7" s="7"/>
      <c r="N7" s="7"/>
      <c r="O7" s="7"/>
      <c r="P7" s="7"/>
      <c r="Q7" s="7"/>
      <c r="R7" s="7"/>
      <c r="S7" s="7"/>
      <c r="T7" s="17"/>
      <c r="U7" s="17"/>
      <c r="V7" s="6"/>
      <c r="W7" s="17"/>
      <c r="X7" s="7"/>
      <c r="Y7" s="7"/>
      <c r="Z7" s="7"/>
      <c r="AA7" s="7"/>
      <c r="AB7" s="7"/>
      <c r="AC7" s="9"/>
      <c r="AD7" s="9"/>
      <c r="AE7" s="9"/>
      <c r="AF7" s="9"/>
      <c r="AG7" s="9"/>
      <c r="AH7" s="9"/>
    </row>
    <row r="8" spans="1:34" ht="12" hidden="1" customHeight="1" x14ac:dyDescent="0.35">
      <c r="A8" s="1"/>
      <c r="B8" s="10" t="s">
        <v>48</v>
      </c>
      <c r="C8" s="11" t="s">
        <v>49</v>
      </c>
      <c r="D8" s="11" t="s">
        <v>50</v>
      </c>
      <c r="E8" s="168"/>
      <c r="F8" s="11" t="s">
        <v>51</v>
      </c>
      <c r="G8" s="11"/>
      <c r="H8" s="11"/>
      <c r="I8" s="11" t="s">
        <v>52</v>
      </c>
      <c r="J8" s="11"/>
      <c r="K8" s="7"/>
      <c r="L8" s="7"/>
      <c r="M8" s="7"/>
      <c r="N8" s="7"/>
      <c r="O8" s="7"/>
      <c r="P8" s="7"/>
      <c r="Q8" s="7"/>
      <c r="R8" s="7"/>
      <c r="S8" s="7"/>
      <c r="T8" s="17"/>
      <c r="U8" s="17"/>
      <c r="V8" s="6"/>
      <c r="W8" s="17"/>
      <c r="X8" s="7"/>
      <c r="Y8" s="7"/>
      <c r="Z8" s="7"/>
      <c r="AA8" s="7"/>
      <c r="AB8" s="7"/>
      <c r="AC8" s="9"/>
      <c r="AD8" s="9"/>
      <c r="AE8" s="9"/>
      <c r="AF8" s="9"/>
      <c r="AG8" s="9"/>
      <c r="AH8" s="9"/>
    </row>
    <row r="9" spans="1:34" ht="12" hidden="1" customHeight="1" x14ac:dyDescent="0.35">
      <c r="A9" s="1"/>
      <c r="B9" s="10" t="s">
        <v>53</v>
      </c>
      <c r="C9" s="11" t="s">
        <v>54</v>
      </c>
      <c r="D9" s="11" t="s">
        <v>55</v>
      </c>
      <c r="E9" s="168"/>
      <c r="F9" s="11" t="s">
        <v>56</v>
      </c>
      <c r="G9" s="11"/>
      <c r="H9" s="11"/>
      <c r="I9" s="11"/>
      <c r="J9" s="11"/>
      <c r="K9" s="7"/>
      <c r="L9" s="7"/>
      <c r="M9" s="7"/>
      <c r="N9" s="7"/>
      <c r="O9" s="7"/>
      <c r="P9" s="7"/>
      <c r="Q9" s="7"/>
      <c r="R9" s="7"/>
      <c r="S9" s="7"/>
      <c r="T9" s="17"/>
      <c r="U9" s="17"/>
      <c r="V9" s="6"/>
      <c r="W9" s="17"/>
      <c r="X9" s="7"/>
      <c r="Y9" s="7"/>
      <c r="Z9" s="7"/>
      <c r="AA9" s="7"/>
      <c r="AB9" s="7"/>
      <c r="AC9" s="9"/>
      <c r="AD9" s="9"/>
      <c r="AE9" s="9"/>
      <c r="AF9" s="9"/>
      <c r="AG9" s="9"/>
      <c r="AH9" s="9"/>
    </row>
    <row r="10" spans="1:34" ht="12" hidden="1" customHeight="1" x14ac:dyDescent="0.35">
      <c r="A10" s="1"/>
      <c r="B10" s="10" t="s">
        <v>57</v>
      </c>
      <c r="C10" s="11" t="s">
        <v>58</v>
      </c>
      <c r="D10" s="11" t="s">
        <v>59</v>
      </c>
      <c r="E10" s="168"/>
      <c r="F10" s="11" t="s">
        <v>60</v>
      </c>
      <c r="G10" s="11"/>
      <c r="H10" s="11"/>
      <c r="I10" s="11"/>
      <c r="J10" s="11"/>
      <c r="K10" s="7"/>
      <c r="L10" s="7"/>
      <c r="M10" s="7"/>
      <c r="N10" s="7"/>
      <c r="O10" s="7"/>
      <c r="P10" s="7"/>
      <c r="Q10" s="7"/>
      <c r="R10" s="7"/>
      <c r="S10" s="7"/>
      <c r="T10" s="17"/>
      <c r="U10" s="17"/>
      <c r="V10" s="6"/>
      <c r="W10" s="17"/>
      <c r="X10" s="7"/>
      <c r="Y10" s="7"/>
      <c r="Z10" s="7"/>
      <c r="AA10" s="7"/>
      <c r="AB10" s="7"/>
      <c r="AC10" s="9"/>
      <c r="AD10" s="9"/>
      <c r="AE10" s="9"/>
      <c r="AF10" s="9"/>
      <c r="AG10" s="9"/>
      <c r="AH10" s="9"/>
    </row>
    <row r="11" spans="1:34" ht="12" hidden="1" customHeight="1" x14ac:dyDescent="0.35">
      <c r="A11" s="1"/>
      <c r="B11" s="10" t="s">
        <v>61</v>
      </c>
      <c r="C11" s="11" t="s">
        <v>62</v>
      </c>
      <c r="D11" s="11" t="s">
        <v>63</v>
      </c>
      <c r="E11" s="168"/>
      <c r="F11" s="13"/>
      <c r="G11" s="13"/>
      <c r="H11" s="13"/>
      <c r="I11" s="13"/>
      <c r="J11" s="7"/>
      <c r="K11" s="7"/>
      <c r="L11" s="7"/>
      <c r="M11" s="7"/>
      <c r="N11" s="7"/>
      <c r="O11" s="7"/>
      <c r="P11" s="7"/>
      <c r="Q11" s="7"/>
      <c r="R11" s="7"/>
      <c r="S11" s="7"/>
      <c r="T11" s="17"/>
      <c r="U11" s="17"/>
      <c r="V11" s="6"/>
      <c r="W11" s="17"/>
      <c r="X11" s="7"/>
      <c r="Y11" s="7"/>
      <c r="Z11" s="7"/>
      <c r="AA11" s="7"/>
      <c r="AB11" s="7"/>
      <c r="AC11" s="9"/>
      <c r="AD11" s="9"/>
      <c r="AE11" s="9"/>
      <c r="AF11" s="9"/>
      <c r="AG11" s="9"/>
      <c r="AH11" s="9"/>
    </row>
    <row r="12" spans="1:34" ht="12" hidden="1" customHeight="1" x14ac:dyDescent="0.35">
      <c r="A12" s="1"/>
      <c r="B12" s="10" t="s">
        <v>64</v>
      </c>
      <c r="C12" s="11" t="s">
        <v>65</v>
      </c>
      <c r="D12" s="11" t="s">
        <v>66</v>
      </c>
      <c r="E12" s="168"/>
      <c r="F12" s="13"/>
      <c r="G12" s="13"/>
      <c r="H12" s="13"/>
      <c r="I12" s="13"/>
      <c r="J12" s="7"/>
      <c r="K12" s="7"/>
      <c r="L12" s="7"/>
      <c r="M12" s="7"/>
      <c r="N12" s="7"/>
      <c r="O12" s="7"/>
      <c r="P12" s="7"/>
      <c r="Q12" s="7"/>
      <c r="R12" s="7"/>
      <c r="S12" s="7"/>
      <c r="T12" s="17"/>
      <c r="U12" s="17"/>
      <c r="V12" s="6"/>
      <c r="W12" s="17"/>
      <c r="X12" s="7"/>
      <c r="Y12" s="7"/>
      <c r="Z12" s="7"/>
      <c r="AA12" s="7"/>
      <c r="AB12" s="7"/>
      <c r="AC12" s="9"/>
      <c r="AD12" s="9"/>
      <c r="AE12" s="9"/>
      <c r="AF12" s="9"/>
      <c r="AG12" s="9"/>
      <c r="AH12" s="9"/>
    </row>
    <row r="13" spans="1:34" ht="12" hidden="1" customHeight="1" x14ac:dyDescent="0.35">
      <c r="A13" s="1"/>
      <c r="B13" s="10" t="s">
        <v>67</v>
      </c>
      <c r="C13" s="11" t="s">
        <v>68</v>
      </c>
      <c r="D13" s="11" t="s">
        <v>69</v>
      </c>
      <c r="E13" s="168"/>
      <c r="F13" s="13"/>
      <c r="G13" s="13"/>
      <c r="H13" s="13"/>
      <c r="I13" s="13"/>
      <c r="J13" s="7"/>
      <c r="K13" s="7"/>
      <c r="L13" s="7"/>
      <c r="M13" s="7"/>
      <c r="N13" s="7"/>
      <c r="O13" s="7"/>
      <c r="P13" s="7"/>
      <c r="Q13" s="7"/>
      <c r="R13" s="7"/>
      <c r="S13" s="7"/>
      <c r="T13" s="17"/>
      <c r="U13" s="17"/>
      <c r="V13" s="6"/>
      <c r="W13" s="17"/>
      <c r="X13" s="7"/>
      <c r="Y13" s="7"/>
      <c r="Z13" s="7"/>
      <c r="AA13" s="7"/>
      <c r="AB13" s="7"/>
      <c r="AC13" s="9"/>
      <c r="AD13" s="9"/>
      <c r="AE13" s="9"/>
      <c r="AF13" s="9"/>
      <c r="AG13" s="9"/>
      <c r="AH13" s="9"/>
    </row>
    <row r="14" spans="1:34" ht="12" hidden="1" customHeight="1" x14ac:dyDescent="0.35">
      <c r="A14" s="1"/>
      <c r="B14" s="10" t="s">
        <v>70</v>
      </c>
      <c r="C14" s="11" t="s">
        <v>71</v>
      </c>
      <c r="D14" s="11" t="s">
        <v>72</v>
      </c>
      <c r="E14" s="168"/>
      <c r="F14" s="13"/>
      <c r="G14" s="13"/>
      <c r="H14" s="13"/>
      <c r="I14" s="13"/>
      <c r="J14" s="7"/>
      <c r="K14" s="7"/>
      <c r="L14" s="7"/>
      <c r="M14" s="7"/>
      <c r="N14" s="7"/>
      <c r="O14" s="7"/>
      <c r="P14" s="7"/>
      <c r="Q14" s="7"/>
      <c r="R14" s="7"/>
      <c r="S14" s="7"/>
      <c r="T14" s="17"/>
      <c r="U14" s="17"/>
      <c r="V14" s="6"/>
      <c r="W14" s="17"/>
      <c r="X14" s="7"/>
      <c r="Y14" s="7"/>
      <c r="Z14" s="7"/>
      <c r="AA14" s="7"/>
      <c r="AB14" s="7"/>
      <c r="AC14" s="9"/>
      <c r="AD14" s="9"/>
      <c r="AE14" s="9"/>
      <c r="AF14" s="9"/>
      <c r="AG14" s="9"/>
      <c r="AH14" s="9"/>
    </row>
    <row r="15" spans="1:34" ht="12" hidden="1" customHeight="1" x14ac:dyDescent="0.35">
      <c r="A15" s="1"/>
      <c r="B15" s="10" t="s">
        <v>73</v>
      </c>
      <c r="C15" s="11" t="s">
        <v>74</v>
      </c>
      <c r="D15" s="11"/>
      <c r="E15" s="168"/>
      <c r="F15" s="13"/>
      <c r="G15" s="13"/>
      <c r="H15" s="13"/>
      <c r="I15" s="13"/>
      <c r="J15" s="7"/>
      <c r="K15" s="7"/>
      <c r="L15" s="7"/>
      <c r="M15" s="7"/>
      <c r="N15" s="7"/>
      <c r="O15" s="7"/>
      <c r="P15" s="7"/>
      <c r="Q15" s="7"/>
      <c r="R15" s="7"/>
      <c r="S15" s="7"/>
      <c r="T15" s="17"/>
      <c r="U15" s="17"/>
      <c r="V15" s="6"/>
      <c r="W15" s="17"/>
      <c r="X15" s="7"/>
      <c r="Y15" s="7"/>
      <c r="Z15" s="7"/>
      <c r="AA15" s="7"/>
      <c r="AB15" s="7"/>
      <c r="AC15" s="9"/>
      <c r="AD15" s="9"/>
      <c r="AE15" s="9"/>
      <c r="AF15" s="9"/>
      <c r="AG15" s="9"/>
      <c r="AH15" s="9"/>
    </row>
    <row r="16" spans="1:34" ht="12" hidden="1" customHeight="1" x14ac:dyDescent="0.35">
      <c r="A16" s="1"/>
      <c r="B16" s="10" t="s">
        <v>75</v>
      </c>
      <c r="C16" s="11" t="s">
        <v>76</v>
      </c>
      <c r="D16" s="11"/>
      <c r="E16" s="168"/>
      <c r="F16" s="13"/>
      <c r="G16" s="13"/>
      <c r="H16" s="13"/>
      <c r="I16" s="13"/>
      <c r="J16" s="7"/>
      <c r="K16" s="7"/>
      <c r="L16" s="7"/>
      <c r="M16" s="7"/>
      <c r="N16" s="7"/>
      <c r="O16" s="7"/>
      <c r="P16" s="7"/>
      <c r="Q16" s="7"/>
      <c r="R16" s="7"/>
      <c r="S16" s="7"/>
      <c r="T16" s="17"/>
      <c r="U16" s="17"/>
      <c r="V16" s="6"/>
      <c r="W16" s="17"/>
      <c r="X16" s="7"/>
      <c r="Y16" s="7"/>
      <c r="Z16" s="7"/>
      <c r="AA16" s="7"/>
      <c r="AB16" s="7"/>
      <c r="AC16" s="9"/>
      <c r="AD16" s="9"/>
      <c r="AE16" s="9"/>
      <c r="AF16" s="9"/>
      <c r="AG16" s="9"/>
      <c r="AH16" s="9"/>
    </row>
    <row r="17" spans="1:34" ht="12" hidden="1" customHeight="1" x14ac:dyDescent="0.35">
      <c r="A17" s="1"/>
      <c r="B17" s="10" t="s">
        <v>77</v>
      </c>
      <c r="C17" s="11" t="s">
        <v>78</v>
      </c>
      <c r="D17" s="11"/>
      <c r="E17" s="168"/>
      <c r="F17" s="13"/>
      <c r="G17" s="13"/>
      <c r="H17" s="7"/>
      <c r="I17" s="13"/>
      <c r="J17" s="7"/>
      <c r="K17" s="7"/>
      <c r="L17" s="7"/>
      <c r="M17" s="7"/>
      <c r="N17" s="7"/>
      <c r="O17" s="7"/>
      <c r="P17" s="7"/>
      <c r="Q17" s="7"/>
      <c r="R17" s="7"/>
      <c r="S17" s="7"/>
      <c r="T17" s="17"/>
      <c r="U17" s="17"/>
      <c r="V17" s="6"/>
      <c r="W17" s="17"/>
      <c r="X17" s="7"/>
      <c r="Y17" s="7"/>
      <c r="Z17" s="7"/>
      <c r="AA17" s="7"/>
      <c r="AB17" s="7"/>
      <c r="AC17" s="9"/>
      <c r="AD17" s="9"/>
      <c r="AE17" s="9"/>
      <c r="AF17" s="9"/>
      <c r="AG17" s="9"/>
      <c r="AH17" s="9"/>
    </row>
    <row r="18" spans="1:34" ht="12" hidden="1" customHeight="1" x14ac:dyDescent="0.35">
      <c r="A18" s="1"/>
      <c r="B18" s="7"/>
      <c r="C18" s="7"/>
      <c r="D18" s="7"/>
      <c r="E18" s="7"/>
      <c r="F18" s="7"/>
      <c r="G18" s="7"/>
      <c r="H18" s="7"/>
      <c r="I18" s="7"/>
      <c r="J18" s="7"/>
      <c r="K18" s="7"/>
      <c r="L18" s="7"/>
      <c r="M18" s="7"/>
      <c r="N18" s="7"/>
      <c r="O18" s="7"/>
      <c r="P18" s="7"/>
      <c r="Q18" s="7"/>
      <c r="R18" s="7"/>
      <c r="S18" s="7"/>
      <c r="T18" s="17"/>
      <c r="U18" s="17"/>
      <c r="V18" s="6"/>
      <c r="W18" s="17"/>
      <c r="X18" s="7"/>
      <c r="Y18" s="7"/>
      <c r="Z18" s="7"/>
      <c r="AA18" s="7"/>
      <c r="AB18" s="7"/>
      <c r="AC18" s="9"/>
      <c r="AD18" s="9"/>
      <c r="AE18" s="9"/>
      <c r="AF18" s="9"/>
      <c r="AG18" s="9"/>
      <c r="AH18" s="9"/>
    </row>
    <row r="19" spans="1:34" ht="12" hidden="1" customHeight="1" x14ac:dyDescent="0.35">
      <c r="A19" s="1"/>
      <c r="B19" s="7"/>
      <c r="C19" s="7"/>
      <c r="D19" s="7"/>
      <c r="E19" s="7"/>
      <c r="F19" s="7"/>
      <c r="G19" s="7"/>
      <c r="H19" s="7"/>
      <c r="I19" s="7"/>
      <c r="J19" s="7"/>
      <c r="K19" s="7"/>
      <c r="L19" s="7"/>
      <c r="M19" s="7"/>
      <c r="N19" s="7"/>
      <c r="O19" s="7"/>
      <c r="P19" s="7"/>
      <c r="Q19" s="7"/>
      <c r="R19" s="7"/>
      <c r="S19" s="7"/>
      <c r="T19" s="17"/>
      <c r="U19" s="17"/>
      <c r="V19" s="6"/>
      <c r="W19" s="17"/>
      <c r="X19" s="7"/>
      <c r="Y19" s="7"/>
      <c r="Z19" s="7"/>
      <c r="AA19" s="7"/>
      <c r="AB19" s="7"/>
      <c r="AC19" s="9"/>
      <c r="AD19" s="9"/>
      <c r="AE19" s="9"/>
      <c r="AF19" s="9"/>
      <c r="AG19" s="9"/>
      <c r="AH19" s="9"/>
    </row>
    <row r="20" spans="1:34" ht="12" hidden="1" customHeight="1" x14ac:dyDescent="0.35">
      <c r="A20" s="1"/>
      <c r="B20" s="7"/>
      <c r="C20" s="7"/>
      <c r="D20" s="7"/>
      <c r="E20" s="7"/>
      <c r="F20" s="7"/>
      <c r="G20" s="7"/>
      <c r="H20" s="7"/>
      <c r="I20" s="7"/>
      <c r="J20" s="7"/>
      <c r="K20" s="7"/>
      <c r="L20" s="7"/>
      <c r="M20" s="7"/>
      <c r="N20" s="7"/>
      <c r="O20" s="7"/>
      <c r="P20" s="7"/>
      <c r="Q20" s="7"/>
      <c r="R20" s="7"/>
      <c r="S20" s="7"/>
      <c r="T20" s="17"/>
      <c r="U20" s="17"/>
      <c r="V20" s="6"/>
      <c r="W20" s="17"/>
      <c r="X20" s="7"/>
      <c r="Y20" s="7"/>
      <c r="Z20" s="7"/>
      <c r="AA20" s="7"/>
      <c r="AB20" s="7"/>
      <c r="AC20" s="9"/>
      <c r="AD20" s="9"/>
      <c r="AE20" s="9"/>
      <c r="AF20" s="9"/>
      <c r="AG20" s="9"/>
      <c r="AH20" s="9"/>
    </row>
    <row r="21" spans="1:34" ht="37.5" customHeight="1" x14ac:dyDescent="0.25">
      <c r="A21" s="1461"/>
      <c r="B21" s="1391"/>
      <c r="C21" s="1384"/>
      <c r="D21" s="1448" t="s">
        <v>79</v>
      </c>
      <c r="E21" s="1391"/>
      <c r="F21" s="1391"/>
      <c r="G21" s="1391"/>
      <c r="H21" s="1391"/>
      <c r="I21" s="1391"/>
      <c r="J21" s="1391"/>
      <c r="K21" s="1391"/>
      <c r="L21" s="1391"/>
      <c r="M21" s="1391"/>
      <c r="N21" s="1391"/>
      <c r="O21" s="1391"/>
      <c r="P21" s="1391"/>
      <c r="Q21" s="1391"/>
      <c r="R21" s="1391"/>
      <c r="S21" s="1391"/>
      <c r="T21" s="1384"/>
      <c r="U21" s="1499" t="s">
        <v>80</v>
      </c>
      <c r="V21" s="1393"/>
      <c r="W21" s="1382"/>
      <c r="X21" s="7"/>
      <c r="Y21" s="7"/>
      <c r="Z21" s="7"/>
      <c r="AA21" s="7"/>
      <c r="AB21" s="7"/>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4"/>
      <c r="R22" s="1454"/>
      <c r="S22" s="1454"/>
      <c r="T22" s="1400"/>
      <c r="U22" s="1513" t="s">
        <v>81</v>
      </c>
      <c r="V22" s="1363"/>
      <c r="W22" s="1369"/>
      <c r="X22" s="7"/>
      <c r="Y22" s="7"/>
      <c r="Z22" s="7"/>
      <c r="AA22" s="7"/>
      <c r="AB22" s="7"/>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4"/>
      <c r="R23" s="1454"/>
      <c r="S23" s="1454"/>
      <c r="T23" s="1400"/>
      <c r="U23" s="19" t="s">
        <v>83</v>
      </c>
      <c r="V23" s="643"/>
      <c r="W23" s="21"/>
      <c r="X23" s="7"/>
      <c r="Y23" s="7"/>
      <c r="Z23" s="7"/>
      <c r="AA23" s="7"/>
      <c r="AB23" s="7"/>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367"/>
      <c r="R24" s="1367"/>
      <c r="S24" s="1367"/>
      <c r="T24" s="1406"/>
      <c r="U24" s="1515" t="s">
        <v>84</v>
      </c>
      <c r="V24" s="1396"/>
      <c r="W24" s="1371"/>
      <c r="X24" s="7"/>
      <c r="Y24" s="7"/>
      <c r="Z24" s="7"/>
      <c r="AA24" s="7"/>
      <c r="AB24" s="7"/>
      <c r="AC24" s="9"/>
      <c r="AD24" s="9"/>
      <c r="AE24" s="9"/>
      <c r="AF24" s="9"/>
      <c r="AG24" s="9"/>
      <c r="AH24" s="9"/>
    </row>
    <row r="25" spans="1:34" ht="36.75" customHeight="1" x14ac:dyDescent="0.25">
      <c r="A25" s="22"/>
      <c r="B25" s="23"/>
      <c r="C25" s="23"/>
      <c r="D25" s="23"/>
      <c r="E25" s="23"/>
      <c r="F25" s="25"/>
      <c r="G25" s="25"/>
      <c r="H25" s="25"/>
      <c r="I25" s="25"/>
      <c r="J25" s="25"/>
      <c r="K25" s="25"/>
      <c r="L25" s="25"/>
      <c r="M25" s="25"/>
      <c r="N25" s="25"/>
      <c r="O25" s="25"/>
      <c r="P25" s="25"/>
      <c r="Q25" s="25"/>
      <c r="R25" s="25"/>
      <c r="S25" s="25"/>
      <c r="T25" s="26"/>
      <c r="U25" s="26"/>
      <c r="V25" s="645"/>
      <c r="W25" s="27"/>
      <c r="X25" s="27"/>
      <c r="Y25" s="27"/>
      <c r="Z25" s="7"/>
      <c r="AA25" s="7"/>
      <c r="AB25" s="7"/>
      <c r="AC25" s="9"/>
      <c r="AD25" s="9"/>
      <c r="AE25" s="9"/>
      <c r="AF25" s="9"/>
      <c r="AG25" s="9"/>
      <c r="AH25" s="9"/>
    </row>
    <row r="26" spans="1:34" ht="63" customHeight="1" x14ac:dyDescent="0.25">
      <c r="A26" s="1436" t="s">
        <v>85</v>
      </c>
      <c r="B26" s="1389"/>
      <c r="C26" s="1378"/>
      <c r="D26" s="18"/>
      <c r="E26" s="18"/>
      <c r="F26" s="1440" t="str">
        <f>CONCATENATE("INFORME DE SEGUIMIENTO DEL PROCESO ",A27)</f>
        <v>INFORME DE SEGUIMIENTO DEL PROCESO GESTIÓN JURÍDICA</v>
      </c>
      <c r="G26" s="1382"/>
      <c r="H26" s="458"/>
      <c r="I26" s="1442" t="s">
        <v>86</v>
      </c>
      <c r="J26" s="1389"/>
      <c r="K26" s="1389"/>
      <c r="L26" s="1389"/>
      <c r="M26" s="1378"/>
      <c r="N26" s="179"/>
      <c r="O26" s="25"/>
      <c r="P26" s="32"/>
      <c r="Q26" s="32"/>
      <c r="R26" s="18"/>
      <c r="S26" s="18"/>
      <c r="T26" s="33"/>
      <c r="U26" s="33"/>
      <c r="V26" s="37"/>
      <c r="W26" s="33"/>
      <c r="X26" s="18"/>
      <c r="Y26" s="18"/>
      <c r="Z26" s="7"/>
      <c r="AA26" s="7"/>
      <c r="AB26" s="7"/>
      <c r="AC26" s="9"/>
      <c r="AD26" s="9"/>
      <c r="AE26" s="9"/>
      <c r="AF26" s="9"/>
      <c r="AG26" s="9"/>
      <c r="AH26" s="9"/>
    </row>
    <row r="27" spans="1:34" ht="53.25" customHeight="1" x14ac:dyDescent="0.25">
      <c r="A27" s="1436" t="s">
        <v>58</v>
      </c>
      <c r="B27" s="1389"/>
      <c r="C27" s="1378"/>
      <c r="D27" s="18"/>
      <c r="E27" s="18"/>
      <c r="F27" s="34" t="s">
        <v>87</v>
      </c>
      <c r="G27" s="35">
        <f>+COUNTA(E40:E150)</f>
        <v>5</v>
      </c>
      <c r="H27" s="459"/>
      <c r="I27" s="1443" t="s">
        <v>88</v>
      </c>
      <c r="J27" s="1393"/>
      <c r="K27" s="1382"/>
      <c r="L27" s="1444">
        <f>COUNTIF(I40:I140,"CORRECCIÓN")</f>
        <v>0</v>
      </c>
      <c r="M27" s="1382"/>
      <c r="N27" s="30"/>
      <c r="O27" s="18"/>
      <c r="P27" s="1497" t="s">
        <v>89</v>
      </c>
      <c r="Q27" s="1359"/>
      <c r="R27" s="1359"/>
      <c r="S27" s="1359"/>
      <c r="T27" s="1359"/>
      <c r="U27" s="1359"/>
      <c r="V27" s="1359"/>
      <c r="W27" s="33"/>
      <c r="X27" s="18"/>
      <c r="Y27" s="18"/>
      <c r="Z27" s="7"/>
      <c r="AA27" s="7"/>
      <c r="AB27" s="7"/>
      <c r="AC27" s="9"/>
      <c r="AD27" s="9"/>
      <c r="AE27" s="9"/>
      <c r="AF27" s="9"/>
      <c r="AG27" s="9"/>
      <c r="AH27" s="9"/>
    </row>
    <row r="28" spans="1:34" ht="56.25" customHeight="1" x14ac:dyDescent="0.35">
      <c r="A28" s="38"/>
      <c r="B28" s="18"/>
      <c r="C28" s="18"/>
      <c r="D28" s="39"/>
      <c r="E28" s="18"/>
      <c r="F28" s="34" t="s">
        <v>90</v>
      </c>
      <c r="G28" s="40">
        <f>+COUNTA(H40:H150)</f>
        <v>6</v>
      </c>
      <c r="H28" s="459"/>
      <c r="I28" s="1432" t="s">
        <v>91</v>
      </c>
      <c r="J28" s="1363"/>
      <c r="K28" s="1369"/>
      <c r="L28" s="1433">
        <f>COUNTIF(I40:I140,"ACCIÓN PREVENTIVA")</f>
        <v>0</v>
      </c>
      <c r="M28" s="1369"/>
      <c r="N28" s="18"/>
      <c r="O28" s="18"/>
      <c r="P28" s="187" t="s">
        <v>92</v>
      </c>
      <c r="Q28" s="188" t="s">
        <v>93</v>
      </c>
      <c r="R28" s="188" t="s">
        <v>94</v>
      </c>
      <c r="S28" s="189" t="s">
        <v>95</v>
      </c>
      <c r="T28" s="44" t="s">
        <v>96</v>
      </c>
      <c r="U28" s="45" t="s">
        <v>97</v>
      </c>
      <c r="V28" s="42" t="s">
        <v>98</v>
      </c>
      <c r="W28" s="33"/>
      <c r="X28" s="18"/>
      <c r="Y28" s="18"/>
      <c r="Z28" s="7"/>
      <c r="AA28" s="7"/>
      <c r="AB28" s="7"/>
      <c r="AC28" s="9"/>
      <c r="AD28" s="9"/>
      <c r="AE28" s="9"/>
      <c r="AF28" s="9"/>
      <c r="AG28" s="9"/>
      <c r="AH28" s="9"/>
    </row>
    <row r="29" spans="1:34" ht="53.25" customHeight="1" x14ac:dyDescent="0.35">
      <c r="A29" s="38"/>
      <c r="B29" s="18"/>
      <c r="C29" s="18"/>
      <c r="D29" s="46"/>
      <c r="E29" s="18"/>
      <c r="F29" s="47" t="s">
        <v>99</v>
      </c>
      <c r="G29" s="48">
        <f>+COUNTIF(V40:V150,"Cerrada")</f>
        <v>6</v>
      </c>
      <c r="H29" s="647"/>
      <c r="I29" s="1432" t="s">
        <v>100</v>
      </c>
      <c r="J29" s="1363"/>
      <c r="K29" s="1369"/>
      <c r="L29" s="1433">
        <f>COUNTIF(I40:I140,"ACCIÓN CORRECTIVA")</f>
        <v>3</v>
      </c>
      <c r="M29" s="1369"/>
      <c r="N29" s="30"/>
      <c r="O29" s="18"/>
      <c r="P29" s="187">
        <v>2011</v>
      </c>
      <c r="Q29" s="188">
        <v>0</v>
      </c>
      <c r="R29" s="187">
        <v>0</v>
      </c>
      <c r="S29" s="187">
        <v>0</v>
      </c>
      <c r="T29" s="190">
        <f t="shared" ref="T29:T31" si="0">+Q29+R29+S29</f>
        <v>0</v>
      </c>
      <c r="U29" s="190">
        <v>0</v>
      </c>
      <c r="V29" s="188">
        <v>0</v>
      </c>
      <c r="W29" s="33"/>
      <c r="X29" s="18"/>
      <c r="Y29" s="18"/>
      <c r="Z29" s="7"/>
      <c r="AA29" s="7"/>
      <c r="AB29" s="7"/>
      <c r="AC29" s="9"/>
      <c r="AD29" s="9"/>
      <c r="AE29" s="9"/>
      <c r="AF29" s="9"/>
      <c r="AG29" s="9"/>
      <c r="AH29" s="9"/>
    </row>
    <row r="30" spans="1:34" ht="48.75" customHeight="1" x14ac:dyDescent="0.35">
      <c r="A30" s="38"/>
      <c r="B30" s="18"/>
      <c r="C30" s="18"/>
      <c r="D30" s="39"/>
      <c r="E30" s="18"/>
      <c r="F30" s="52" t="s">
        <v>101</v>
      </c>
      <c r="G30" s="53">
        <f>+COUNTIF(V40:V150,"Cerrada Condicional")</f>
        <v>0</v>
      </c>
      <c r="H30" s="647"/>
      <c r="I30" s="1434" t="s">
        <v>102</v>
      </c>
      <c r="J30" s="1435"/>
      <c r="K30" s="1380"/>
      <c r="L30" s="1431">
        <f>COUNTIF(I40:I140,"ACCIÓN DE MEJORA")</f>
        <v>3</v>
      </c>
      <c r="M30" s="1380"/>
      <c r="N30" s="18"/>
      <c r="O30" s="18"/>
      <c r="P30" s="191">
        <v>2012</v>
      </c>
      <c r="Q30" s="60">
        <v>0</v>
      </c>
      <c r="R30" s="191">
        <v>1</v>
      </c>
      <c r="S30" s="191">
        <v>0</v>
      </c>
      <c r="T30" s="61">
        <f t="shared" si="0"/>
        <v>1</v>
      </c>
      <c r="U30" s="61">
        <v>1</v>
      </c>
      <c r="V30" s="60">
        <v>1</v>
      </c>
      <c r="W30" s="33"/>
      <c r="X30" s="18"/>
      <c r="Y30" s="18"/>
      <c r="Z30" s="7"/>
      <c r="AA30" s="7"/>
      <c r="AB30" s="7"/>
      <c r="AC30" s="9"/>
      <c r="AD30" s="9"/>
      <c r="AE30" s="9"/>
      <c r="AF30" s="9"/>
      <c r="AG30" s="9"/>
      <c r="AH30" s="9"/>
    </row>
    <row r="31" spans="1:34" ht="58.5" customHeight="1" x14ac:dyDescent="0.35">
      <c r="A31" s="38"/>
      <c r="B31" s="18"/>
      <c r="C31" s="18"/>
      <c r="D31" s="46"/>
      <c r="E31" s="18"/>
      <c r="F31" s="34" t="s">
        <v>104</v>
      </c>
      <c r="G31" s="35">
        <f>+COUNTIF(V40:V150,"Abierta - en Desarrollo")</f>
        <v>0</v>
      </c>
      <c r="H31" s="647"/>
      <c r="I31" s="1430" t="s">
        <v>105</v>
      </c>
      <c r="J31" s="1389"/>
      <c r="K31" s="1389"/>
      <c r="L31" s="1389"/>
      <c r="M31" s="1378"/>
      <c r="N31" s="18"/>
      <c r="O31" s="18"/>
      <c r="P31" s="191">
        <v>2013</v>
      </c>
      <c r="Q31" s="60">
        <v>0</v>
      </c>
      <c r="R31" s="191">
        <v>0</v>
      </c>
      <c r="S31" s="191">
        <v>0</v>
      </c>
      <c r="T31" s="61">
        <f t="shared" si="0"/>
        <v>0</v>
      </c>
      <c r="U31" s="61">
        <v>0</v>
      </c>
      <c r="V31" s="60">
        <v>0</v>
      </c>
      <c r="W31" s="33"/>
      <c r="X31" s="18"/>
      <c r="Y31" s="18"/>
      <c r="Z31" s="7"/>
      <c r="AA31" s="7"/>
      <c r="AB31" s="7"/>
      <c r="AC31" s="9"/>
      <c r="AD31" s="9"/>
      <c r="AE31" s="9"/>
      <c r="AF31" s="9"/>
      <c r="AG31" s="9"/>
      <c r="AH31" s="9"/>
    </row>
    <row r="32" spans="1:34" ht="63" customHeight="1" x14ac:dyDescent="0.35">
      <c r="A32" s="38"/>
      <c r="B32" s="18"/>
      <c r="C32" s="18"/>
      <c r="D32" s="39"/>
      <c r="E32" s="18"/>
      <c r="F32" s="64" t="s">
        <v>106</v>
      </c>
      <c r="G32" s="48">
        <f>+COUNTIF(V40:V150,"Abierta - Vencida")</f>
        <v>0</v>
      </c>
      <c r="H32" s="647"/>
      <c r="I32" s="65" t="s">
        <v>14</v>
      </c>
      <c r="J32" s="66">
        <f>COUNTIF(J40:J57,"SGC")</f>
        <v>4</v>
      </c>
      <c r="K32" s="67" t="s">
        <v>35</v>
      </c>
      <c r="L32" s="68">
        <f>COUNTIF(J40:J57,"S&amp;SO")</f>
        <v>0</v>
      </c>
      <c r="M32" s="461" t="s">
        <v>96</v>
      </c>
      <c r="N32" s="18"/>
      <c r="O32" s="25"/>
      <c r="P32" s="191">
        <v>2014</v>
      </c>
      <c r="Q32" s="60"/>
      <c r="R32" s="191"/>
      <c r="S32" s="191"/>
      <c r="T32" s="61"/>
      <c r="U32" s="61"/>
      <c r="V32" s="60"/>
      <c r="W32" s="33"/>
      <c r="X32" s="18"/>
      <c r="Y32" s="18"/>
      <c r="Z32" s="7"/>
      <c r="AA32" s="7"/>
      <c r="AB32" s="7"/>
      <c r="AC32" s="9"/>
      <c r="AD32" s="9"/>
      <c r="AE32" s="9"/>
      <c r="AF32" s="9"/>
      <c r="AG32" s="9"/>
      <c r="AH32" s="9"/>
    </row>
    <row r="33" spans="1:34" ht="42.75" customHeight="1" x14ac:dyDescent="0.35">
      <c r="A33" s="38"/>
      <c r="B33" s="18"/>
      <c r="C33" s="18"/>
      <c r="D33" s="18"/>
      <c r="E33" s="18"/>
      <c r="F33" s="70" t="s">
        <v>107</v>
      </c>
      <c r="G33" s="71">
        <f>SUM(G31:G32)</f>
        <v>0</v>
      </c>
      <c r="H33" s="647"/>
      <c r="I33" s="72" t="s">
        <v>52</v>
      </c>
      <c r="J33" s="73">
        <f>COUNTIF(J40:J57,"SCI")</f>
        <v>0</v>
      </c>
      <c r="K33" s="74" t="s">
        <v>28</v>
      </c>
      <c r="L33" s="75">
        <f>COUNTIF(J40:J57,"SGSI")</f>
        <v>0</v>
      </c>
      <c r="M33" s="1501">
        <f>+J32+J33+J34+J35+L32+L33+L34</f>
        <v>6</v>
      </c>
      <c r="N33" s="18"/>
      <c r="O33" s="25"/>
      <c r="P33" s="203" t="s">
        <v>108</v>
      </c>
      <c r="Q33" s="77">
        <f t="shared" ref="Q33:V33" si="1">SUM(Q29:Q32)</f>
        <v>0</v>
      </c>
      <c r="R33" s="77">
        <f t="shared" si="1"/>
        <v>1</v>
      </c>
      <c r="S33" s="77">
        <f t="shared" si="1"/>
        <v>0</v>
      </c>
      <c r="T33" s="78">
        <f t="shared" si="1"/>
        <v>1</v>
      </c>
      <c r="U33" s="78">
        <f t="shared" si="1"/>
        <v>1</v>
      </c>
      <c r="V33" s="77">
        <f t="shared" si="1"/>
        <v>1</v>
      </c>
      <c r="W33" s="33"/>
      <c r="X33" s="18"/>
      <c r="Y33" s="18"/>
      <c r="Z33" s="7"/>
      <c r="AA33" s="7"/>
      <c r="AB33" s="7"/>
      <c r="AC33" s="9"/>
      <c r="AD33" s="9"/>
      <c r="AE33" s="9"/>
      <c r="AF33" s="9"/>
      <c r="AG33" s="9"/>
      <c r="AH33" s="9"/>
    </row>
    <row r="34" spans="1:34" ht="54.75" customHeight="1" x14ac:dyDescent="0.35">
      <c r="A34" s="38"/>
      <c r="B34" s="18"/>
      <c r="C34" s="18"/>
      <c r="D34" s="18"/>
      <c r="E34" s="18"/>
      <c r="F34" s="34" t="s">
        <v>109</v>
      </c>
      <c r="G34" s="40">
        <f>+COUNTA(Q40:Q150)</f>
        <v>6</v>
      </c>
      <c r="H34" s="658"/>
      <c r="I34" s="72" t="s">
        <v>47</v>
      </c>
      <c r="J34" s="73">
        <f>COUNTIF(J40:J57,"SGA")</f>
        <v>0</v>
      </c>
      <c r="K34" s="79" t="s">
        <v>21</v>
      </c>
      <c r="L34" s="80">
        <f>COUNTIF(J40:J57,"SIGA")</f>
        <v>2</v>
      </c>
      <c r="M34" s="1467"/>
      <c r="N34" s="18"/>
      <c r="O34" s="25"/>
      <c r="P34" s="82"/>
      <c r="Q34" s="82"/>
      <c r="R34" s="18"/>
      <c r="S34" s="18"/>
      <c r="T34" s="33"/>
      <c r="U34" s="33"/>
      <c r="V34" s="37"/>
      <c r="W34" s="33"/>
      <c r="X34" s="18"/>
      <c r="Y34" s="18"/>
      <c r="Z34" s="7"/>
      <c r="AA34" s="7"/>
      <c r="AB34" s="7"/>
      <c r="AC34" s="9"/>
      <c r="AD34" s="9"/>
      <c r="AE34" s="9"/>
      <c r="AF34" s="9"/>
      <c r="AG34" s="9"/>
      <c r="AH34" s="9"/>
    </row>
    <row r="35" spans="1:34" ht="42.75" customHeight="1" x14ac:dyDescent="0.35">
      <c r="A35" s="38"/>
      <c r="B35" s="18"/>
      <c r="C35" s="18"/>
      <c r="D35" s="30"/>
      <c r="E35" s="30"/>
      <c r="F35" s="84" t="s">
        <v>110</v>
      </c>
      <c r="G35" s="88">
        <f>+COUNTA(T40:T150)</f>
        <v>8</v>
      </c>
      <c r="H35" s="18"/>
      <c r="I35" s="89" t="s">
        <v>41</v>
      </c>
      <c r="J35" s="80">
        <f>COUNTIF(J40:J57,"SRS")</f>
        <v>0</v>
      </c>
      <c r="K35" s="18"/>
      <c r="L35" s="18"/>
      <c r="M35" s="18"/>
      <c r="N35" s="18"/>
      <c r="O35" s="18"/>
      <c r="P35" s="18"/>
      <c r="Q35" s="82"/>
      <c r="R35" s="82"/>
      <c r="S35" s="91"/>
      <c r="T35" s="24"/>
      <c r="U35" s="93"/>
      <c r="V35" s="37"/>
      <c r="W35" s="33"/>
      <c r="X35" s="18"/>
      <c r="Y35" s="18"/>
      <c r="Z35" s="7"/>
      <c r="AA35" s="7"/>
      <c r="AB35" s="7"/>
      <c r="AC35" s="9"/>
      <c r="AD35" s="9"/>
      <c r="AE35" s="9"/>
      <c r="AF35" s="9"/>
      <c r="AG35" s="9"/>
      <c r="AH35" s="9"/>
    </row>
    <row r="36" spans="1:34" ht="42.75" customHeight="1" x14ac:dyDescent="0.35">
      <c r="A36" s="38"/>
      <c r="B36" s="18"/>
      <c r="C36" s="18"/>
      <c r="D36" s="30"/>
      <c r="E36" s="30"/>
      <c r="F36" s="30"/>
      <c r="G36" s="30"/>
      <c r="H36" s="18"/>
      <c r="I36" s="30"/>
      <c r="J36" s="30"/>
      <c r="K36" s="18"/>
      <c r="L36" s="18"/>
      <c r="M36" s="18"/>
      <c r="N36" s="18"/>
      <c r="O36" s="18"/>
      <c r="P36" s="18"/>
      <c r="Q36" s="82"/>
      <c r="R36" s="82"/>
      <c r="S36" s="91"/>
      <c r="T36" s="24"/>
      <c r="U36" s="93"/>
      <c r="V36" s="37"/>
      <c r="W36" s="33"/>
      <c r="X36" s="18"/>
      <c r="Y36" s="18"/>
      <c r="Z36" s="7"/>
      <c r="AA36" s="7"/>
      <c r="AB36" s="7"/>
      <c r="AC36" s="9"/>
      <c r="AD36" s="9"/>
      <c r="AE36" s="9"/>
      <c r="AF36" s="9"/>
      <c r="AG36" s="9"/>
      <c r="AH36" s="9"/>
    </row>
    <row r="37" spans="1:34" ht="42.75" customHeight="1" x14ac:dyDescent="0.35">
      <c r="A37" s="38"/>
      <c r="B37" s="18"/>
      <c r="C37" s="18"/>
      <c r="D37" s="30"/>
      <c r="E37" s="30"/>
      <c r="F37" s="30"/>
      <c r="G37" s="30"/>
      <c r="H37" s="30"/>
      <c r="I37" s="30"/>
      <c r="J37" s="30"/>
      <c r="K37" s="30"/>
      <c r="L37" s="30"/>
      <c r="M37" s="30"/>
      <c r="N37" s="18"/>
      <c r="O37" s="18"/>
      <c r="P37" s="18"/>
      <c r="Q37" s="18"/>
      <c r="R37" s="32"/>
      <c r="S37" s="82"/>
      <c r="T37" s="98"/>
      <c r="U37" s="98"/>
      <c r="V37" s="23"/>
      <c r="W37" s="24"/>
      <c r="X37" s="32"/>
      <c r="Y37" s="32"/>
      <c r="Z37" s="7"/>
      <c r="AA37" s="7"/>
      <c r="AB37" s="7"/>
      <c r="AC37" s="9"/>
      <c r="AD37" s="9"/>
      <c r="AE37" s="9"/>
      <c r="AF37" s="9"/>
      <c r="AG37" s="9"/>
      <c r="AH37" s="9"/>
    </row>
    <row r="38" spans="1:34" ht="45.75" customHeight="1" x14ac:dyDescent="0.25">
      <c r="A38" s="1465" t="s">
        <v>114</v>
      </c>
      <c r="B38" s="1389"/>
      <c r="C38" s="1389"/>
      <c r="D38" s="1389"/>
      <c r="E38" s="1389"/>
      <c r="F38" s="1389"/>
      <c r="G38" s="1389"/>
      <c r="H38" s="1479" t="s">
        <v>116</v>
      </c>
      <c r="I38" s="1389"/>
      <c r="J38" s="1389"/>
      <c r="K38" s="1389"/>
      <c r="L38" s="1389"/>
      <c r="M38" s="1389"/>
      <c r="N38" s="1389"/>
      <c r="O38" s="1389"/>
      <c r="P38" s="1378"/>
      <c r="Q38" s="1476" t="s">
        <v>293</v>
      </c>
      <c r="R38" s="1391"/>
      <c r="S38" s="1384"/>
      <c r="T38" s="1462" t="s">
        <v>118</v>
      </c>
      <c r="U38" s="1389"/>
      <c r="V38" s="1389"/>
      <c r="W38" s="1378"/>
      <c r="X38" s="219" t="s">
        <v>119</v>
      </c>
      <c r="Y38" s="663"/>
      <c r="Z38" s="101"/>
      <c r="AA38" s="102"/>
      <c r="AB38" s="7"/>
      <c r="AC38" s="9"/>
      <c r="AD38" s="9"/>
      <c r="AE38" s="9"/>
      <c r="AF38" s="9"/>
      <c r="AG38" s="9"/>
      <c r="AH38" s="9"/>
    </row>
    <row r="39" spans="1:34" ht="87" customHeight="1" x14ac:dyDescent="0.25">
      <c r="A39" s="556" t="s">
        <v>120</v>
      </c>
      <c r="B39" s="559" t="s">
        <v>3</v>
      </c>
      <c r="C39" s="559" t="s">
        <v>121</v>
      </c>
      <c r="D39" s="559" t="s">
        <v>122</v>
      </c>
      <c r="E39" s="559" t="s">
        <v>123</v>
      </c>
      <c r="F39" s="559" t="s">
        <v>4</v>
      </c>
      <c r="G39" s="562" t="s">
        <v>124</v>
      </c>
      <c r="H39" s="563" t="s">
        <v>125</v>
      </c>
      <c r="I39" s="565" t="s">
        <v>5</v>
      </c>
      <c r="J39" s="565" t="s">
        <v>126</v>
      </c>
      <c r="K39" s="565" t="s">
        <v>127</v>
      </c>
      <c r="L39" s="567" t="s">
        <v>128</v>
      </c>
      <c r="M39" s="569" t="s">
        <v>129</v>
      </c>
      <c r="N39" s="569" t="s">
        <v>130</v>
      </c>
      <c r="O39" s="569" t="s">
        <v>131</v>
      </c>
      <c r="P39" s="570" t="s">
        <v>132</v>
      </c>
      <c r="Q39" s="571" t="s">
        <v>133</v>
      </c>
      <c r="R39" s="572" t="s">
        <v>134</v>
      </c>
      <c r="S39" s="574" t="s">
        <v>135</v>
      </c>
      <c r="T39" s="665" t="s">
        <v>133</v>
      </c>
      <c r="U39" s="665" t="s">
        <v>134</v>
      </c>
      <c r="V39" s="569" t="s">
        <v>136</v>
      </c>
      <c r="W39" s="666" t="s">
        <v>137</v>
      </c>
      <c r="X39" s="480"/>
      <c r="Y39" s="663"/>
      <c r="Z39" s="102"/>
      <c r="AA39" s="102"/>
      <c r="AB39" s="7"/>
      <c r="AC39" s="9"/>
      <c r="AD39" s="9"/>
      <c r="AE39" s="9"/>
      <c r="AF39" s="9"/>
      <c r="AG39" s="9"/>
      <c r="AH39" s="9"/>
    </row>
    <row r="40" spans="1:34" ht="132" customHeight="1" x14ac:dyDescent="0.25">
      <c r="A40" s="667">
        <v>1</v>
      </c>
      <c r="B40" s="385" t="s">
        <v>11</v>
      </c>
      <c r="C40" s="385" t="s">
        <v>25</v>
      </c>
      <c r="D40" s="386">
        <v>42368</v>
      </c>
      <c r="E40" s="385" t="s">
        <v>1019</v>
      </c>
      <c r="F40" s="385" t="s">
        <v>12</v>
      </c>
      <c r="G40" s="385" t="s">
        <v>1020</v>
      </c>
      <c r="H40" s="167" t="s">
        <v>1021</v>
      </c>
      <c r="I40" s="173" t="s">
        <v>27</v>
      </c>
      <c r="J40" s="173" t="s">
        <v>14</v>
      </c>
      <c r="K40" s="167" t="s">
        <v>1022</v>
      </c>
      <c r="L40" s="173" t="s">
        <v>851</v>
      </c>
      <c r="M40" s="173" t="s">
        <v>841</v>
      </c>
      <c r="N40" s="174">
        <v>42402</v>
      </c>
      <c r="O40" s="174">
        <v>42402</v>
      </c>
      <c r="P40" s="174">
        <v>42490</v>
      </c>
      <c r="Q40" s="173" t="s">
        <v>1023</v>
      </c>
      <c r="R40" s="173" t="s">
        <v>1024</v>
      </c>
      <c r="S40" s="174">
        <v>42490</v>
      </c>
      <c r="T40" s="668" t="s">
        <v>1025</v>
      </c>
      <c r="U40" s="167" t="s">
        <v>1026</v>
      </c>
      <c r="V40" s="141" t="s">
        <v>36</v>
      </c>
      <c r="W40" s="145" t="s">
        <v>1027</v>
      </c>
      <c r="X40" s="121" t="str">
        <f t="shared" ref="X40:X57" ca="1" si="2">+IF(P40="","",IF(TODAY()-P40&gt;0,"VENCIDA","EN DESARROLLO"))</f>
        <v>VENCIDA</v>
      </c>
      <c r="Y40" s="165"/>
      <c r="Z40" s="124"/>
      <c r="AA40" s="125"/>
      <c r="AB40" s="7"/>
      <c r="AC40" s="9"/>
      <c r="AD40" s="9"/>
      <c r="AE40" s="9"/>
      <c r="AF40" s="9"/>
      <c r="AG40" s="9"/>
      <c r="AH40" s="9"/>
    </row>
    <row r="41" spans="1:34" ht="102.75" customHeight="1" x14ac:dyDescent="0.25">
      <c r="A41" s="260"/>
      <c r="B41" s="144"/>
      <c r="C41" s="144"/>
      <c r="D41" s="143"/>
      <c r="E41" s="144"/>
      <c r="F41" s="144"/>
      <c r="G41" s="144"/>
      <c r="H41" s="129" t="s">
        <v>1028</v>
      </c>
      <c r="I41" s="130" t="s">
        <v>27</v>
      </c>
      <c r="J41" s="130" t="s">
        <v>14</v>
      </c>
      <c r="K41" s="130" t="s">
        <v>1029</v>
      </c>
      <c r="L41" s="130" t="s">
        <v>851</v>
      </c>
      <c r="M41" s="130" t="s">
        <v>841</v>
      </c>
      <c r="N41" s="131">
        <v>42402</v>
      </c>
      <c r="O41" s="131">
        <v>42431</v>
      </c>
      <c r="P41" s="131">
        <v>42492</v>
      </c>
      <c r="Q41" s="378" t="s">
        <v>1030</v>
      </c>
      <c r="R41" s="130" t="s">
        <v>1031</v>
      </c>
      <c r="S41" s="131">
        <v>42490</v>
      </c>
      <c r="T41" s="669" t="s">
        <v>1032</v>
      </c>
      <c r="U41" s="129" t="s">
        <v>1033</v>
      </c>
      <c r="V41" s="132" t="s">
        <v>36</v>
      </c>
      <c r="W41" s="129" t="s">
        <v>1034</v>
      </c>
      <c r="X41" s="130" t="str">
        <f t="shared" ca="1" si="2"/>
        <v>VENCIDA</v>
      </c>
      <c r="Y41" s="165"/>
      <c r="Z41" s="125"/>
      <c r="AA41" s="125"/>
      <c r="AB41" s="7"/>
      <c r="AC41" s="9"/>
      <c r="AD41" s="9"/>
      <c r="AE41" s="9"/>
      <c r="AF41" s="9"/>
      <c r="AG41" s="9"/>
      <c r="AH41" s="9"/>
    </row>
    <row r="42" spans="1:34" ht="64.5" hidden="1" customHeight="1" x14ac:dyDescent="0.25">
      <c r="A42" s="126"/>
      <c r="B42" s="520"/>
      <c r="C42" s="520"/>
      <c r="D42" s="520"/>
      <c r="E42" s="520"/>
      <c r="F42" s="520"/>
      <c r="G42" s="520"/>
      <c r="H42" s="177"/>
      <c r="I42" s="178"/>
      <c r="J42" s="178"/>
      <c r="K42" s="178"/>
      <c r="L42" s="178"/>
      <c r="M42" s="178"/>
      <c r="N42" s="318"/>
      <c r="O42" s="318"/>
      <c r="P42" s="318"/>
      <c r="Q42" s="178"/>
      <c r="R42" s="178"/>
      <c r="S42" s="178"/>
      <c r="T42" s="407"/>
      <c r="U42" s="177"/>
      <c r="V42" s="176"/>
      <c r="W42" s="177"/>
      <c r="X42" s="173" t="str">
        <f t="shared" ca="1" si="2"/>
        <v/>
      </c>
      <c r="Y42" s="165"/>
      <c r="Z42" s="125"/>
      <c r="AA42" s="125"/>
      <c r="AB42" s="7"/>
      <c r="AC42" s="9"/>
      <c r="AD42" s="9"/>
      <c r="AE42" s="9"/>
      <c r="AF42" s="9"/>
      <c r="AG42" s="9"/>
      <c r="AH42" s="9"/>
    </row>
    <row r="43" spans="1:34" ht="182.25" customHeight="1" x14ac:dyDescent="0.25">
      <c r="A43" s="116">
        <v>2</v>
      </c>
      <c r="B43" s="117" t="s">
        <v>11</v>
      </c>
      <c r="C43" s="117" t="s">
        <v>25</v>
      </c>
      <c r="D43" s="118">
        <v>42368</v>
      </c>
      <c r="E43" s="119" t="s">
        <v>1035</v>
      </c>
      <c r="F43" s="117" t="s">
        <v>12</v>
      </c>
      <c r="G43" s="119" t="s">
        <v>1036</v>
      </c>
      <c r="H43" s="120" t="s">
        <v>1037</v>
      </c>
      <c r="I43" s="121" t="s">
        <v>27</v>
      </c>
      <c r="J43" s="121" t="s">
        <v>14</v>
      </c>
      <c r="K43" s="121" t="s">
        <v>1038</v>
      </c>
      <c r="L43" s="121" t="s">
        <v>851</v>
      </c>
      <c r="M43" s="121" t="s">
        <v>841</v>
      </c>
      <c r="N43" s="122">
        <v>42402</v>
      </c>
      <c r="O43" s="122">
        <v>42431</v>
      </c>
      <c r="P43" s="122">
        <v>42492</v>
      </c>
      <c r="Q43" s="290" t="s">
        <v>1039</v>
      </c>
      <c r="R43" s="121" t="s">
        <v>1040</v>
      </c>
      <c r="S43" s="122">
        <v>42490</v>
      </c>
      <c r="T43" s="603" t="s">
        <v>1041</v>
      </c>
      <c r="U43" s="120" t="s">
        <v>1042</v>
      </c>
      <c r="V43" s="123" t="s">
        <v>36</v>
      </c>
      <c r="W43" s="120" t="s">
        <v>1043</v>
      </c>
      <c r="X43" s="121" t="str">
        <f t="shared" ca="1" si="2"/>
        <v>VENCIDA</v>
      </c>
      <c r="Y43" s="165"/>
      <c r="Z43" s="125"/>
      <c r="AA43" s="125"/>
      <c r="AB43" s="7"/>
      <c r="AC43" s="9"/>
      <c r="AD43" s="9"/>
      <c r="AE43" s="9"/>
      <c r="AF43" s="9"/>
      <c r="AG43" s="9"/>
      <c r="AH43" s="9"/>
    </row>
    <row r="44" spans="1:34" ht="64.5" hidden="1" customHeight="1" x14ac:dyDescent="0.25">
      <c r="A44" s="126"/>
      <c r="B44" s="520"/>
      <c r="C44" s="520"/>
      <c r="D44" s="520"/>
      <c r="E44" s="520"/>
      <c r="F44" s="520"/>
      <c r="G44" s="520"/>
      <c r="H44" s="129"/>
      <c r="I44" s="130"/>
      <c r="J44" s="130"/>
      <c r="K44" s="130"/>
      <c r="L44" s="130"/>
      <c r="M44" s="130"/>
      <c r="N44" s="131"/>
      <c r="O44" s="131"/>
      <c r="P44" s="131"/>
      <c r="Q44" s="130"/>
      <c r="R44" s="130"/>
      <c r="S44" s="130"/>
      <c r="T44" s="378"/>
      <c r="U44" s="129"/>
      <c r="V44" s="132"/>
      <c r="W44" s="129"/>
      <c r="X44" s="173" t="str">
        <f t="shared" ca="1" si="2"/>
        <v/>
      </c>
      <c r="Y44" s="165"/>
      <c r="Z44" s="125"/>
      <c r="AA44" s="125"/>
      <c r="AB44" s="7"/>
      <c r="AC44" s="9"/>
      <c r="AD44" s="9"/>
      <c r="AE44" s="9"/>
      <c r="AF44" s="9"/>
      <c r="AG44" s="9"/>
      <c r="AH44" s="9"/>
    </row>
    <row r="45" spans="1:34" ht="36" hidden="1" customHeight="1" x14ac:dyDescent="0.25">
      <c r="A45" s="133"/>
      <c r="B45" s="521"/>
      <c r="C45" s="521"/>
      <c r="D45" s="521"/>
      <c r="E45" s="521"/>
      <c r="F45" s="521"/>
      <c r="G45" s="521"/>
      <c r="H45" s="136"/>
      <c r="I45" s="137"/>
      <c r="J45" s="137"/>
      <c r="K45" s="137"/>
      <c r="L45" s="137"/>
      <c r="M45" s="137"/>
      <c r="N45" s="138"/>
      <c r="O45" s="138"/>
      <c r="P45" s="138"/>
      <c r="Q45" s="137"/>
      <c r="R45" s="137"/>
      <c r="S45" s="137"/>
      <c r="T45" s="673"/>
      <c r="U45" s="136"/>
      <c r="V45" s="139"/>
      <c r="W45" s="136"/>
      <c r="X45" s="173" t="str">
        <f t="shared" ca="1" si="2"/>
        <v/>
      </c>
      <c r="Y45" s="165"/>
      <c r="Z45" s="125"/>
      <c r="AA45" s="125"/>
      <c r="AB45" s="7"/>
      <c r="AC45" s="9"/>
      <c r="AD45" s="9"/>
      <c r="AE45" s="9"/>
      <c r="AF45" s="9"/>
      <c r="AG45" s="9"/>
      <c r="AH45" s="9"/>
    </row>
    <row r="46" spans="1:34" ht="167.25" customHeight="1" x14ac:dyDescent="0.25">
      <c r="A46" s="116">
        <v>3</v>
      </c>
      <c r="B46" s="117" t="s">
        <v>11</v>
      </c>
      <c r="C46" s="117" t="s">
        <v>25</v>
      </c>
      <c r="D46" s="118">
        <v>42368</v>
      </c>
      <c r="E46" s="119" t="s">
        <v>1044</v>
      </c>
      <c r="F46" s="117" t="s">
        <v>19</v>
      </c>
      <c r="G46" s="119" t="s">
        <v>1045</v>
      </c>
      <c r="H46" s="120" t="s">
        <v>1046</v>
      </c>
      <c r="I46" s="121" t="s">
        <v>34</v>
      </c>
      <c r="J46" s="121" t="s">
        <v>21</v>
      </c>
      <c r="K46" s="121" t="s">
        <v>1047</v>
      </c>
      <c r="L46" s="121" t="s">
        <v>851</v>
      </c>
      <c r="M46" s="121" t="s">
        <v>841</v>
      </c>
      <c r="N46" s="122">
        <v>42402</v>
      </c>
      <c r="O46" s="122">
        <v>42431</v>
      </c>
      <c r="P46" s="122">
        <v>42492</v>
      </c>
      <c r="Q46" s="290" t="s">
        <v>1048</v>
      </c>
      <c r="R46" s="121" t="s">
        <v>1049</v>
      </c>
      <c r="S46" s="122" t="s">
        <v>917</v>
      </c>
      <c r="T46" s="290" t="s">
        <v>1050</v>
      </c>
      <c r="U46" s="120" t="s">
        <v>1051</v>
      </c>
      <c r="V46" s="123" t="s">
        <v>36</v>
      </c>
      <c r="W46" s="120" t="s">
        <v>1052</v>
      </c>
      <c r="X46" s="121" t="str">
        <f t="shared" ca="1" si="2"/>
        <v>VENCIDA</v>
      </c>
      <c r="Y46" s="165"/>
      <c r="Z46" s="125"/>
      <c r="AA46" s="125"/>
      <c r="AB46" s="7"/>
      <c r="AC46" s="9"/>
      <c r="AD46" s="9"/>
      <c r="AE46" s="9"/>
      <c r="AF46" s="9"/>
      <c r="AG46" s="9"/>
      <c r="AH46" s="9"/>
    </row>
    <row r="47" spans="1:34" ht="64.5" hidden="1" customHeight="1" x14ac:dyDescent="0.25">
      <c r="A47" s="126"/>
      <c r="B47" s="520"/>
      <c r="C47" s="520"/>
      <c r="D47" s="520"/>
      <c r="E47" s="520"/>
      <c r="F47" s="520"/>
      <c r="G47" s="520"/>
      <c r="H47" s="129"/>
      <c r="I47" s="130"/>
      <c r="J47" s="130"/>
      <c r="K47" s="130"/>
      <c r="L47" s="130"/>
      <c r="M47" s="130"/>
      <c r="N47" s="131"/>
      <c r="O47" s="131"/>
      <c r="P47" s="131"/>
      <c r="Q47" s="378"/>
      <c r="R47" s="130"/>
      <c r="S47" s="130"/>
      <c r="T47" s="378"/>
      <c r="U47" s="129"/>
      <c r="V47" s="132"/>
      <c r="W47" s="129"/>
      <c r="X47" s="173" t="str">
        <f t="shared" ca="1" si="2"/>
        <v/>
      </c>
      <c r="Y47" s="165"/>
      <c r="Z47" s="125"/>
      <c r="AA47" s="125"/>
      <c r="AB47" s="7"/>
      <c r="AC47" s="9"/>
      <c r="AD47" s="9"/>
      <c r="AE47" s="9"/>
      <c r="AF47" s="9"/>
      <c r="AG47" s="9"/>
      <c r="AH47" s="9"/>
    </row>
    <row r="48" spans="1:34" ht="64.5" hidden="1" customHeight="1" x14ac:dyDescent="0.25">
      <c r="A48" s="133"/>
      <c r="B48" s="521"/>
      <c r="C48" s="521"/>
      <c r="D48" s="521"/>
      <c r="E48" s="521"/>
      <c r="F48" s="521"/>
      <c r="G48" s="521"/>
      <c r="H48" s="136"/>
      <c r="I48" s="137"/>
      <c r="J48" s="137"/>
      <c r="K48" s="137"/>
      <c r="L48" s="137"/>
      <c r="M48" s="137"/>
      <c r="N48" s="138"/>
      <c r="O48" s="138"/>
      <c r="P48" s="138"/>
      <c r="Q48" s="673"/>
      <c r="R48" s="137"/>
      <c r="S48" s="137"/>
      <c r="T48" s="673"/>
      <c r="U48" s="136"/>
      <c r="V48" s="139"/>
      <c r="W48" s="136"/>
      <c r="X48" s="173" t="str">
        <f t="shared" ca="1" si="2"/>
        <v/>
      </c>
      <c r="Y48" s="165"/>
      <c r="Z48" s="125"/>
      <c r="AA48" s="125"/>
      <c r="AB48" s="7"/>
      <c r="AC48" s="9"/>
      <c r="AD48" s="9"/>
      <c r="AE48" s="9"/>
      <c r="AF48" s="9"/>
      <c r="AG48" s="9"/>
      <c r="AH48" s="9"/>
    </row>
    <row r="49" spans="1:34" ht="189" customHeight="1" x14ac:dyDescent="0.25">
      <c r="A49" s="116">
        <v>4</v>
      </c>
      <c r="B49" s="117" t="s">
        <v>11</v>
      </c>
      <c r="C49" s="117" t="s">
        <v>25</v>
      </c>
      <c r="D49" s="118">
        <v>42368</v>
      </c>
      <c r="E49" s="119" t="s">
        <v>1053</v>
      </c>
      <c r="F49" s="117" t="s">
        <v>19</v>
      </c>
      <c r="G49" s="119" t="s">
        <v>1054</v>
      </c>
      <c r="H49" s="120" t="s">
        <v>1055</v>
      </c>
      <c r="I49" s="121" t="s">
        <v>34</v>
      </c>
      <c r="J49" s="121" t="s">
        <v>21</v>
      </c>
      <c r="K49" s="121" t="s">
        <v>1056</v>
      </c>
      <c r="L49" s="121" t="s">
        <v>1057</v>
      </c>
      <c r="M49" s="121" t="s">
        <v>1058</v>
      </c>
      <c r="N49" s="122">
        <v>42402</v>
      </c>
      <c r="O49" s="122">
        <v>42431</v>
      </c>
      <c r="P49" s="122">
        <v>42551</v>
      </c>
      <c r="Q49" s="603" t="s">
        <v>1059</v>
      </c>
      <c r="R49" s="121" t="s">
        <v>1060</v>
      </c>
      <c r="S49" s="594" t="s">
        <v>917</v>
      </c>
      <c r="T49" s="290" t="s">
        <v>1061</v>
      </c>
      <c r="U49" s="120" t="s">
        <v>1062</v>
      </c>
      <c r="V49" s="123" t="s">
        <v>36</v>
      </c>
      <c r="W49" s="120" t="s">
        <v>1063</v>
      </c>
      <c r="X49" s="121" t="str">
        <f t="shared" ca="1" si="2"/>
        <v>VENCIDA</v>
      </c>
      <c r="Y49" s="165"/>
      <c r="Z49" s="125"/>
      <c r="AA49" s="125"/>
      <c r="AB49" s="7"/>
      <c r="AC49" s="9"/>
      <c r="AD49" s="9"/>
      <c r="AE49" s="9"/>
      <c r="AF49" s="9"/>
      <c r="AG49" s="9"/>
      <c r="AH49" s="9"/>
    </row>
    <row r="50" spans="1:34" ht="64.5" hidden="1" customHeight="1" x14ac:dyDescent="0.25">
      <c r="A50" s="126"/>
      <c r="B50" s="520"/>
      <c r="C50" s="520"/>
      <c r="D50" s="520"/>
      <c r="E50" s="520"/>
      <c r="F50" s="520"/>
      <c r="G50" s="520"/>
      <c r="H50" s="129"/>
      <c r="I50" s="130"/>
      <c r="J50" s="130"/>
      <c r="K50" s="130"/>
      <c r="L50" s="130"/>
      <c r="M50" s="130"/>
      <c r="N50" s="131"/>
      <c r="O50" s="131"/>
      <c r="P50" s="131"/>
      <c r="Q50" s="378"/>
      <c r="R50" s="130"/>
      <c r="S50" s="130"/>
      <c r="T50" s="378"/>
      <c r="U50" s="129"/>
      <c r="V50" s="132"/>
      <c r="W50" s="129"/>
      <c r="X50" s="130" t="str">
        <f t="shared" ca="1" si="2"/>
        <v/>
      </c>
      <c r="Y50" s="165"/>
      <c r="Z50" s="125"/>
      <c r="AA50" s="125"/>
      <c r="AB50" s="7"/>
      <c r="AC50" s="9"/>
      <c r="AD50" s="9"/>
      <c r="AE50" s="9"/>
      <c r="AF50" s="9"/>
      <c r="AG50" s="9"/>
      <c r="AH50" s="9"/>
    </row>
    <row r="51" spans="1:34" ht="118.5" hidden="1" customHeight="1" x14ac:dyDescent="0.25">
      <c r="A51" s="133"/>
      <c r="B51" s="521"/>
      <c r="C51" s="521"/>
      <c r="D51" s="521"/>
      <c r="E51" s="521"/>
      <c r="F51" s="521"/>
      <c r="G51" s="521"/>
      <c r="H51" s="136"/>
      <c r="I51" s="137"/>
      <c r="J51" s="137"/>
      <c r="K51" s="137"/>
      <c r="L51" s="137"/>
      <c r="M51" s="137"/>
      <c r="N51" s="138"/>
      <c r="O51" s="138"/>
      <c r="P51" s="138"/>
      <c r="Q51" s="673"/>
      <c r="R51" s="137"/>
      <c r="S51" s="137"/>
      <c r="T51" s="673"/>
      <c r="U51" s="136"/>
      <c r="V51" s="139"/>
      <c r="W51" s="136"/>
      <c r="X51" s="173" t="str">
        <f t="shared" ca="1" si="2"/>
        <v/>
      </c>
      <c r="Y51" s="165"/>
      <c r="Z51" s="125"/>
      <c r="AA51" s="125"/>
      <c r="AB51" s="7"/>
      <c r="AC51" s="9"/>
      <c r="AD51" s="9"/>
      <c r="AE51" s="9"/>
      <c r="AF51" s="9"/>
      <c r="AG51" s="9"/>
      <c r="AH51" s="9"/>
    </row>
    <row r="52" spans="1:34" ht="116.25" customHeight="1" x14ac:dyDescent="0.25">
      <c r="A52" s="606">
        <v>5</v>
      </c>
      <c r="B52" s="239" t="s">
        <v>11</v>
      </c>
      <c r="C52" s="239" t="s">
        <v>25</v>
      </c>
      <c r="D52" s="241">
        <v>42368</v>
      </c>
      <c r="E52" s="243" t="s">
        <v>1064</v>
      </c>
      <c r="F52" s="239" t="s">
        <v>19</v>
      </c>
      <c r="G52" s="243" t="s">
        <v>1065</v>
      </c>
      <c r="H52" s="243" t="s">
        <v>1066</v>
      </c>
      <c r="I52" s="239" t="s">
        <v>34</v>
      </c>
      <c r="J52" s="239" t="s">
        <v>14</v>
      </c>
      <c r="K52" s="239" t="s">
        <v>1067</v>
      </c>
      <c r="L52" s="239" t="s">
        <v>851</v>
      </c>
      <c r="M52" s="239" t="s">
        <v>841</v>
      </c>
      <c r="N52" s="241">
        <v>42402</v>
      </c>
      <c r="O52" s="241">
        <v>42402</v>
      </c>
      <c r="P52" s="241">
        <v>42643</v>
      </c>
      <c r="Q52" s="267" t="s">
        <v>1068</v>
      </c>
      <c r="R52" s="239" t="s">
        <v>1069</v>
      </c>
      <c r="S52" s="241">
        <v>42490</v>
      </c>
      <c r="T52" s="267" t="s">
        <v>1070</v>
      </c>
      <c r="U52" s="243" t="s">
        <v>1071</v>
      </c>
      <c r="V52" s="244" t="s">
        <v>36</v>
      </c>
      <c r="W52" s="243" t="s">
        <v>1072</v>
      </c>
      <c r="X52" s="121" t="str">
        <f t="shared" ca="1" si="2"/>
        <v>VENCIDA</v>
      </c>
      <c r="Y52" s="165"/>
      <c r="Z52" s="125"/>
      <c r="AA52" s="125"/>
      <c r="AB52" s="7"/>
      <c r="AC52" s="9"/>
      <c r="AD52" s="9"/>
      <c r="AE52" s="9"/>
      <c r="AF52" s="9"/>
      <c r="AG52" s="9"/>
      <c r="AH52" s="9"/>
    </row>
    <row r="53" spans="1:34" ht="64.5" hidden="1" customHeight="1" x14ac:dyDescent="0.25">
      <c r="A53" s="126"/>
      <c r="B53" s="520"/>
      <c r="C53" s="520"/>
      <c r="D53" s="520"/>
      <c r="E53" s="520"/>
      <c r="F53" s="520"/>
      <c r="G53" s="520"/>
      <c r="H53" s="167"/>
      <c r="I53" s="173"/>
      <c r="J53" s="173"/>
      <c r="K53" s="173"/>
      <c r="L53" s="173"/>
      <c r="M53" s="173"/>
      <c r="N53" s="174"/>
      <c r="O53" s="174"/>
      <c r="P53" s="174"/>
      <c r="Q53" s="173"/>
      <c r="R53" s="173"/>
      <c r="S53" s="173"/>
      <c r="T53" s="684" t="s">
        <v>1073</v>
      </c>
      <c r="U53" s="684"/>
      <c r="V53" s="173"/>
      <c r="W53" s="684"/>
      <c r="X53" s="130" t="str">
        <f t="shared" ca="1" si="2"/>
        <v/>
      </c>
      <c r="Y53" s="165"/>
      <c r="Z53" s="125"/>
      <c r="AA53" s="125"/>
      <c r="AB53" s="7"/>
      <c r="AC53" s="9"/>
      <c r="AD53" s="9"/>
      <c r="AE53" s="9"/>
      <c r="AF53" s="9"/>
      <c r="AG53" s="9"/>
      <c r="AH53" s="9"/>
    </row>
    <row r="54" spans="1:34" ht="64.5" hidden="1" customHeight="1" x14ac:dyDescent="0.25">
      <c r="A54" s="133"/>
      <c r="B54" s="521"/>
      <c r="C54" s="521"/>
      <c r="D54" s="521"/>
      <c r="E54" s="521"/>
      <c r="F54" s="521"/>
      <c r="G54" s="521"/>
      <c r="H54" s="136"/>
      <c r="I54" s="137"/>
      <c r="J54" s="137"/>
      <c r="K54" s="137"/>
      <c r="L54" s="137"/>
      <c r="M54" s="137"/>
      <c r="N54" s="138"/>
      <c r="O54" s="138"/>
      <c r="P54" s="138"/>
      <c r="Q54" s="137"/>
      <c r="R54" s="137"/>
      <c r="S54" s="137"/>
      <c r="T54" s="476" t="s">
        <v>1074</v>
      </c>
      <c r="U54" s="476"/>
      <c r="V54" s="137"/>
      <c r="W54" s="476"/>
      <c r="X54" s="173" t="str">
        <f t="shared" ca="1" si="2"/>
        <v/>
      </c>
      <c r="Y54" s="165"/>
      <c r="Z54" s="125"/>
      <c r="AA54" s="125"/>
      <c r="AB54" s="7"/>
      <c r="AC54" s="9"/>
      <c r="AD54" s="9"/>
      <c r="AE54" s="9"/>
      <c r="AF54" s="9"/>
      <c r="AG54" s="9"/>
      <c r="AH54" s="9"/>
    </row>
    <row r="55" spans="1:34" ht="23.25" hidden="1" customHeight="1" x14ac:dyDescent="0.25">
      <c r="A55" s="116">
        <v>6</v>
      </c>
      <c r="B55" s="686"/>
      <c r="C55" s="686"/>
      <c r="D55" s="688"/>
      <c r="E55" s="689"/>
      <c r="F55" s="686"/>
      <c r="G55" s="689"/>
      <c r="H55" s="120"/>
      <c r="I55" s="121"/>
      <c r="J55" s="121"/>
      <c r="K55" s="121"/>
      <c r="L55" s="121"/>
      <c r="M55" s="121"/>
      <c r="N55" s="122"/>
      <c r="O55" s="122"/>
      <c r="P55" s="122"/>
      <c r="Q55" s="121"/>
      <c r="R55" s="121"/>
      <c r="S55" s="121"/>
      <c r="T55" s="691"/>
      <c r="U55" s="691"/>
      <c r="V55" s="121"/>
      <c r="W55" s="691"/>
      <c r="X55" s="121" t="str">
        <f t="shared" ca="1" si="2"/>
        <v/>
      </c>
      <c r="Y55" s="165"/>
      <c r="Z55" s="125"/>
      <c r="AA55" s="125"/>
      <c r="AB55" s="7"/>
      <c r="AC55" s="9"/>
      <c r="AD55" s="9"/>
      <c r="AE55" s="9"/>
      <c r="AF55" s="9"/>
      <c r="AG55" s="9"/>
      <c r="AH55" s="9"/>
    </row>
    <row r="56" spans="1:34" ht="23.25" hidden="1" customHeight="1" x14ac:dyDescent="0.25">
      <c r="A56" s="126"/>
      <c r="B56" s="520"/>
      <c r="C56" s="520"/>
      <c r="D56" s="520"/>
      <c r="E56" s="520"/>
      <c r="F56" s="520"/>
      <c r="G56" s="520"/>
      <c r="H56" s="129"/>
      <c r="I56" s="130"/>
      <c r="J56" s="130"/>
      <c r="K56" s="130"/>
      <c r="L56" s="130"/>
      <c r="M56" s="130"/>
      <c r="N56" s="131"/>
      <c r="O56" s="131"/>
      <c r="P56" s="131"/>
      <c r="Q56" s="130"/>
      <c r="R56" s="130"/>
      <c r="S56" s="130"/>
      <c r="T56" s="693"/>
      <c r="U56" s="693"/>
      <c r="V56" s="130"/>
      <c r="W56" s="693"/>
      <c r="X56" s="173" t="str">
        <f t="shared" ca="1" si="2"/>
        <v/>
      </c>
      <c r="Y56" s="165"/>
      <c r="Z56" s="125"/>
      <c r="AA56" s="125"/>
      <c r="AB56" s="7"/>
      <c r="AC56" s="9"/>
      <c r="AD56" s="9"/>
      <c r="AE56" s="9"/>
      <c r="AF56" s="9"/>
      <c r="AG56" s="9"/>
      <c r="AH56" s="9"/>
    </row>
    <row r="57" spans="1:34" ht="23.25" hidden="1" customHeight="1" x14ac:dyDescent="0.25">
      <c r="A57" s="133"/>
      <c r="B57" s="521"/>
      <c r="C57" s="521"/>
      <c r="D57" s="521"/>
      <c r="E57" s="521"/>
      <c r="F57" s="521"/>
      <c r="G57" s="521"/>
      <c r="H57" s="136"/>
      <c r="I57" s="137"/>
      <c r="J57" s="137"/>
      <c r="K57" s="137"/>
      <c r="L57" s="137"/>
      <c r="M57" s="137"/>
      <c r="N57" s="138"/>
      <c r="O57" s="138"/>
      <c r="P57" s="138"/>
      <c r="Q57" s="137"/>
      <c r="R57" s="694"/>
      <c r="S57" s="694"/>
      <c r="T57" s="476"/>
      <c r="U57" s="476"/>
      <c r="V57" s="137"/>
      <c r="W57" s="476"/>
      <c r="X57" s="173" t="str">
        <f t="shared" ca="1" si="2"/>
        <v/>
      </c>
      <c r="Y57" s="165"/>
      <c r="Z57" s="125"/>
      <c r="AA57" s="125"/>
      <c r="AB57" s="7"/>
      <c r="AC57" s="9"/>
      <c r="AD57" s="9"/>
      <c r="AE57" s="9"/>
      <c r="AF57" s="9"/>
      <c r="AG57" s="9"/>
      <c r="AH57" s="9"/>
    </row>
    <row r="58" spans="1:34" ht="12" customHeight="1" x14ac:dyDescent="0.35">
      <c r="A58" s="1"/>
      <c r="B58" s="7"/>
      <c r="C58" s="7"/>
      <c r="D58" s="7"/>
      <c r="E58" s="7"/>
      <c r="F58" s="7"/>
      <c r="G58" s="7"/>
      <c r="H58" s="7"/>
      <c r="I58" s="7"/>
      <c r="J58" s="7"/>
      <c r="K58" s="7"/>
      <c r="L58" s="7"/>
      <c r="M58" s="7"/>
      <c r="N58" s="7"/>
      <c r="O58" s="7"/>
      <c r="P58" s="7"/>
      <c r="Q58" s="7"/>
      <c r="R58" s="7"/>
      <c r="S58" s="7"/>
      <c r="T58" s="17"/>
      <c r="U58" s="17"/>
      <c r="V58" s="6"/>
      <c r="W58" s="17"/>
      <c r="X58" s="7"/>
      <c r="Y58" s="7"/>
      <c r="Z58" s="7"/>
      <c r="AA58" s="7"/>
      <c r="AB58" s="7"/>
      <c r="AC58" s="9"/>
      <c r="AD58" s="9"/>
      <c r="AE58" s="9"/>
      <c r="AF58" s="9"/>
      <c r="AG58" s="9"/>
      <c r="AH58" s="9"/>
    </row>
    <row r="59" spans="1:34" x14ac:dyDescent="0.25">
      <c r="A59" s="7"/>
      <c r="B59" s="7"/>
      <c r="C59" s="7"/>
      <c r="D59" s="7"/>
      <c r="E59" s="7"/>
      <c r="F59" s="7"/>
      <c r="G59" s="7"/>
      <c r="H59" s="7"/>
      <c r="I59" s="7"/>
      <c r="J59" s="7"/>
      <c r="K59" s="7"/>
      <c r="L59" s="7"/>
      <c r="M59" s="7"/>
      <c r="N59" s="7"/>
      <c r="O59" s="7"/>
      <c r="P59" s="7"/>
      <c r="Q59" s="7"/>
      <c r="R59" s="7"/>
      <c r="S59" s="7"/>
      <c r="T59" s="17"/>
      <c r="U59" s="17"/>
      <c r="V59" s="6"/>
      <c r="W59" s="17"/>
      <c r="X59" s="7"/>
      <c r="Y59" s="7"/>
      <c r="Z59" s="7"/>
      <c r="AA59" s="7"/>
      <c r="AB59" s="7"/>
      <c r="AC59" s="9"/>
      <c r="AD59" s="9"/>
      <c r="AE59" s="9"/>
      <c r="AF59" s="9"/>
      <c r="AG59" s="9"/>
      <c r="AH59" s="9"/>
    </row>
    <row r="60" spans="1:34" x14ac:dyDescent="0.25">
      <c r="A60" s="9"/>
      <c r="B60" s="9"/>
      <c r="C60" s="9"/>
      <c r="D60" s="9"/>
      <c r="E60" s="9"/>
      <c r="F60" s="9"/>
      <c r="G60" s="9"/>
      <c r="H60" s="9"/>
      <c r="I60" s="9"/>
      <c r="J60" s="9"/>
      <c r="K60" s="9"/>
      <c r="L60" s="9"/>
      <c r="M60" s="9"/>
      <c r="N60" s="9"/>
      <c r="O60" s="9"/>
      <c r="P60" s="9"/>
      <c r="Q60" s="9"/>
      <c r="R60" s="9"/>
      <c r="S60" s="9"/>
      <c r="T60" s="17"/>
      <c r="U60" s="17"/>
      <c r="V60" s="9"/>
      <c r="W60" s="17"/>
      <c r="X60" s="9"/>
      <c r="Y60" s="9"/>
      <c r="Z60" s="9"/>
      <c r="AA60" s="9"/>
      <c r="AB60" s="9"/>
      <c r="AC60" s="9"/>
      <c r="AD60" s="9"/>
      <c r="AE60" s="9"/>
      <c r="AF60" s="9"/>
      <c r="AG60" s="9"/>
      <c r="AH60" s="9"/>
    </row>
    <row r="61" spans="1:34" x14ac:dyDescent="0.25">
      <c r="A61" s="9"/>
      <c r="B61" s="9"/>
      <c r="C61" s="9"/>
      <c r="D61" s="9"/>
      <c r="E61" s="9"/>
      <c r="F61" s="9"/>
      <c r="G61" s="9"/>
      <c r="H61" s="9"/>
      <c r="I61" s="9"/>
      <c r="J61" s="9"/>
      <c r="K61" s="9"/>
      <c r="L61" s="9"/>
      <c r="M61" s="9"/>
      <c r="N61" s="9"/>
      <c r="O61" s="9"/>
      <c r="P61" s="9"/>
      <c r="Q61" s="9"/>
      <c r="R61" s="9"/>
      <c r="S61" s="9"/>
      <c r="T61" s="17"/>
      <c r="U61" s="17"/>
      <c r="V61" s="9"/>
      <c r="W61" s="17"/>
      <c r="X61" s="9"/>
      <c r="Y61" s="9"/>
      <c r="Z61" s="9"/>
      <c r="AA61" s="9"/>
      <c r="AB61" s="9"/>
      <c r="AC61" s="9"/>
      <c r="AD61" s="9"/>
      <c r="AE61" s="9"/>
      <c r="AF61" s="9"/>
      <c r="AG61" s="9"/>
      <c r="AH61" s="9"/>
    </row>
    <row r="62" spans="1:34" x14ac:dyDescent="0.25">
      <c r="A62" s="9"/>
      <c r="B62" s="9"/>
      <c r="C62" s="9"/>
      <c r="D62" s="9"/>
      <c r="E62" s="9"/>
      <c r="F62" s="9"/>
      <c r="G62" s="9"/>
      <c r="H62" s="9"/>
      <c r="I62" s="9"/>
      <c r="J62" s="9"/>
      <c r="K62" s="9"/>
      <c r="L62" s="9"/>
      <c r="M62" s="9"/>
      <c r="N62" s="9"/>
      <c r="O62" s="9"/>
      <c r="P62" s="9"/>
      <c r="Q62" s="9"/>
      <c r="R62" s="9"/>
      <c r="S62" s="9"/>
      <c r="T62" s="17"/>
      <c r="U62" s="17"/>
      <c r="V62" s="9"/>
      <c r="W62" s="17"/>
      <c r="X62" s="9"/>
      <c r="Y62" s="9"/>
      <c r="Z62" s="9"/>
      <c r="AA62" s="9"/>
      <c r="AB62" s="9"/>
      <c r="AC62" s="9"/>
      <c r="AD62" s="9"/>
      <c r="AE62" s="9"/>
      <c r="AF62" s="9"/>
      <c r="AG62" s="9"/>
      <c r="AH62" s="9"/>
    </row>
    <row r="63" spans="1:34" x14ac:dyDescent="0.25">
      <c r="A63" s="9"/>
      <c r="B63" s="9"/>
      <c r="C63" s="9"/>
      <c r="D63" s="9"/>
      <c r="E63" s="9"/>
      <c r="F63" s="9"/>
      <c r="G63" s="9"/>
      <c r="H63" s="9"/>
      <c r="I63" s="9"/>
      <c r="J63" s="9"/>
      <c r="K63" s="9"/>
      <c r="L63" s="9"/>
      <c r="M63" s="9"/>
      <c r="N63" s="9"/>
      <c r="O63" s="9"/>
      <c r="P63" s="9"/>
      <c r="Q63" s="9"/>
      <c r="R63" s="9"/>
      <c r="S63" s="9"/>
      <c r="T63" s="17"/>
      <c r="U63" s="17"/>
      <c r="V63" s="9"/>
      <c r="W63" s="17"/>
      <c r="X63" s="9"/>
      <c r="Y63" s="9"/>
      <c r="Z63" s="9"/>
      <c r="AA63" s="9"/>
      <c r="AB63" s="9"/>
      <c r="AC63" s="9"/>
      <c r="AD63" s="9"/>
      <c r="AE63" s="9"/>
      <c r="AF63" s="9"/>
      <c r="AG63" s="9"/>
      <c r="AH63" s="9"/>
    </row>
    <row r="64" spans="1:34" x14ac:dyDescent="0.25">
      <c r="A64" s="9"/>
      <c r="B64" s="9"/>
      <c r="C64" s="9"/>
      <c r="D64" s="9"/>
      <c r="E64" s="9"/>
      <c r="F64" s="9"/>
      <c r="G64" s="9"/>
      <c r="H64" s="9"/>
      <c r="I64" s="9"/>
      <c r="J64" s="9"/>
      <c r="K64" s="9"/>
      <c r="L64" s="9"/>
      <c r="M64" s="9"/>
      <c r="N64" s="9"/>
      <c r="O64" s="9"/>
      <c r="P64" s="9"/>
      <c r="Q64" s="9"/>
      <c r="R64" s="9"/>
      <c r="S64" s="9"/>
      <c r="T64" s="17"/>
      <c r="U64" s="17"/>
      <c r="V64" s="9"/>
      <c r="W64" s="17"/>
      <c r="X64" s="9"/>
      <c r="Y64" s="9"/>
      <c r="Z64" s="9"/>
      <c r="AA64" s="9"/>
      <c r="AB64" s="9"/>
      <c r="AC64" s="9"/>
      <c r="AD64" s="9"/>
      <c r="AE64" s="9"/>
      <c r="AF64" s="9"/>
      <c r="AG64" s="9"/>
      <c r="AH64" s="9"/>
    </row>
    <row r="65" spans="1:34" x14ac:dyDescent="0.25">
      <c r="A65" s="9"/>
      <c r="B65" s="9"/>
      <c r="C65" s="9"/>
      <c r="D65" s="9"/>
      <c r="E65" s="9"/>
      <c r="F65" s="9"/>
      <c r="G65" s="9"/>
      <c r="H65" s="9"/>
      <c r="I65" s="9"/>
      <c r="J65" s="9"/>
      <c r="K65" s="9"/>
      <c r="L65" s="9"/>
      <c r="M65" s="9"/>
      <c r="N65" s="9"/>
      <c r="O65" s="9"/>
      <c r="P65" s="9"/>
      <c r="Q65" s="9"/>
      <c r="R65" s="9"/>
      <c r="S65" s="9"/>
      <c r="T65" s="17"/>
      <c r="U65" s="17"/>
      <c r="V65" s="9"/>
      <c r="W65" s="17"/>
      <c r="X65" s="9"/>
      <c r="Y65" s="9"/>
      <c r="Z65" s="9"/>
      <c r="AA65" s="9"/>
      <c r="AB65" s="9"/>
      <c r="AC65" s="9"/>
      <c r="AD65" s="9"/>
      <c r="AE65" s="9"/>
      <c r="AF65" s="9"/>
      <c r="AG65" s="9"/>
      <c r="AH65" s="9"/>
    </row>
    <row r="66" spans="1:34" x14ac:dyDescent="0.25">
      <c r="A66" s="9"/>
      <c r="B66" s="9"/>
      <c r="C66" s="9"/>
      <c r="D66" s="9"/>
      <c r="E66" s="9"/>
      <c r="F66" s="9"/>
      <c r="G66" s="9"/>
      <c r="H66" s="9"/>
      <c r="I66" s="9"/>
      <c r="J66" s="9"/>
      <c r="K66" s="9"/>
      <c r="L66" s="9"/>
      <c r="M66" s="9"/>
      <c r="N66" s="9"/>
      <c r="O66" s="9"/>
      <c r="P66" s="9"/>
      <c r="Q66" s="9"/>
      <c r="R66" s="9"/>
      <c r="S66" s="9"/>
      <c r="T66" s="17"/>
      <c r="U66" s="17"/>
      <c r="V66" s="9"/>
      <c r="W66" s="17"/>
      <c r="X66" s="9"/>
      <c r="Y66" s="9"/>
      <c r="Z66" s="9"/>
      <c r="AA66" s="9"/>
      <c r="AB66" s="9"/>
      <c r="AC66" s="9"/>
      <c r="AD66" s="9"/>
      <c r="AE66" s="9"/>
      <c r="AF66" s="9"/>
      <c r="AG66" s="9"/>
      <c r="AH66" s="9"/>
    </row>
    <row r="67" spans="1:34" x14ac:dyDescent="0.25">
      <c r="A67" s="9"/>
      <c r="B67" s="9"/>
      <c r="C67" s="9"/>
      <c r="D67" s="9"/>
      <c r="E67" s="9"/>
      <c r="F67" s="9"/>
      <c r="G67" s="9"/>
      <c r="H67" s="9"/>
      <c r="I67" s="9"/>
      <c r="J67" s="9"/>
      <c r="K67" s="9"/>
      <c r="L67" s="9"/>
      <c r="M67" s="9"/>
      <c r="N67" s="9"/>
      <c r="O67" s="9"/>
      <c r="P67" s="9"/>
      <c r="Q67" s="9"/>
      <c r="R67" s="9"/>
      <c r="S67" s="9"/>
      <c r="T67" s="17"/>
      <c r="U67" s="17"/>
      <c r="V67" s="9"/>
      <c r="W67" s="17"/>
      <c r="X67" s="9"/>
      <c r="Y67" s="9"/>
      <c r="Z67" s="9"/>
      <c r="AA67" s="9"/>
      <c r="AB67" s="9"/>
      <c r="AC67" s="9"/>
      <c r="AD67" s="9"/>
      <c r="AE67" s="9"/>
      <c r="AF67" s="9"/>
      <c r="AG67" s="9"/>
      <c r="AH67" s="9"/>
    </row>
    <row r="68" spans="1:34" x14ac:dyDescent="0.25">
      <c r="A68" s="9"/>
      <c r="B68" s="9"/>
      <c r="C68" s="9"/>
      <c r="D68" s="9"/>
      <c r="E68" s="9"/>
      <c r="F68" s="9"/>
      <c r="G68" s="9"/>
      <c r="H68" s="9"/>
      <c r="I68" s="9"/>
      <c r="J68" s="9"/>
      <c r="K68" s="9"/>
      <c r="L68" s="9"/>
      <c r="M68" s="9"/>
      <c r="N68" s="9"/>
      <c r="O68" s="9"/>
      <c r="P68" s="9"/>
      <c r="Q68" s="9"/>
      <c r="R68" s="9"/>
      <c r="S68" s="9"/>
      <c r="T68" s="17"/>
      <c r="U68" s="17"/>
      <c r="V68" s="9"/>
      <c r="W68" s="17"/>
      <c r="X68" s="9"/>
      <c r="Y68" s="9"/>
      <c r="Z68" s="9"/>
      <c r="AA68" s="9"/>
      <c r="AB68" s="9"/>
      <c r="AC68" s="9"/>
      <c r="AD68" s="9"/>
      <c r="AE68" s="9"/>
      <c r="AF68" s="9"/>
      <c r="AG68" s="9"/>
      <c r="AH68" s="9"/>
    </row>
    <row r="69" spans="1:34" x14ac:dyDescent="0.25">
      <c r="A69" s="9"/>
      <c r="B69" s="9"/>
      <c r="C69" s="9"/>
      <c r="D69" s="9"/>
      <c r="E69" s="9"/>
      <c r="F69" s="9"/>
      <c r="G69" s="9"/>
      <c r="H69" s="9"/>
      <c r="I69" s="9"/>
      <c r="J69" s="9"/>
      <c r="K69" s="9"/>
      <c r="L69" s="9"/>
      <c r="M69" s="9"/>
      <c r="N69" s="9"/>
      <c r="O69" s="9"/>
      <c r="P69" s="9"/>
      <c r="Q69" s="9"/>
      <c r="R69" s="9"/>
      <c r="S69" s="9"/>
      <c r="T69" s="17"/>
      <c r="U69" s="17"/>
      <c r="V69" s="9"/>
      <c r="W69" s="17"/>
      <c r="X69" s="9"/>
      <c r="Y69" s="9"/>
      <c r="Z69" s="9"/>
      <c r="AA69" s="9"/>
      <c r="AB69" s="9"/>
      <c r="AC69" s="9"/>
      <c r="AD69" s="9"/>
      <c r="AE69" s="9"/>
      <c r="AF69" s="9"/>
      <c r="AG69" s="9"/>
      <c r="AH69" s="9"/>
    </row>
    <row r="70" spans="1:34" x14ac:dyDescent="0.25">
      <c r="A70" s="9"/>
      <c r="B70" s="9"/>
      <c r="C70" s="9"/>
      <c r="D70" s="9"/>
      <c r="E70" s="9"/>
      <c r="F70" s="9"/>
      <c r="G70" s="9"/>
      <c r="H70" s="9"/>
      <c r="I70" s="9"/>
      <c r="J70" s="9"/>
      <c r="K70" s="9"/>
      <c r="L70" s="9"/>
      <c r="M70" s="9"/>
      <c r="N70" s="9"/>
      <c r="O70" s="9"/>
      <c r="P70" s="9"/>
      <c r="Q70" s="9"/>
      <c r="R70" s="9"/>
      <c r="S70" s="9"/>
      <c r="T70" s="17"/>
      <c r="U70" s="17"/>
      <c r="V70" s="9"/>
      <c r="W70" s="17"/>
      <c r="X70" s="9"/>
      <c r="Y70" s="9"/>
      <c r="Z70" s="9"/>
      <c r="AA70" s="9"/>
      <c r="AB70" s="9"/>
      <c r="AC70" s="9"/>
      <c r="AD70" s="9"/>
      <c r="AE70" s="9"/>
      <c r="AF70" s="9"/>
      <c r="AG70" s="9"/>
      <c r="AH70" s="9"/>
    </row>
    <row r="71" spans="1:34" x14ac:dyDescent="0.25">
      <c r="A71" s="9"/>
      <c r="B71" s="9"/>
      <c r="C71" s="9"/>
      <c r="D71" s="9"/>
      <c r="E71" s="9"/>
      <c r="F71" s="9"/>
      <c r="G71" s="9"/>
      <c r="H71" s="9"/>
      <c r="I71" s="9"/>
      <c r="J71" s="9"/>
      <c r="K71" s="9"/>
      <c r="L71" s="9"/>
      <c r="M71" s="9"/>
      <c r="N71" s="9"/>
      <c r="O71" s="9"/>
      <c r="P71" s="9"/>
      <c r="Q71" s="9"/>
      <c r="R71" s="9"/>
      <c r="S71" s="9"/>
      <c r="T71" s="17"/>
      <c r="U71" s="17"/>
      <c r="V71" s="9"/>
      <c r="W71" s="17"/>
      <c r="X71" s="9"/>
      <c r="Y71" s="9"/>
      <c r="Z71" s="9"/>
      <c r="AA71" s="9"/>
      <c r="AB71" s="9"/>
      <c r="AC71" s="9"/>
      <c r="AD71" s="9"/>
      <c r="AE71" s="9"/>
      <c r="AF71" s="9"/>
      <c r="AG71" s="9"/>
      <c r="AH71" s="9"/>
    </row>
    <row r="72" spans="1:34" x14ac:dyDescent="0.25">
      <c r="A72" s="9"/>
      <c r="B72" s="9"/>
      <c r="C72" s="9"/>
      <c r="D72" s="9"/>
      <c r="E72" s="9"/>
      <c r="F72" s="9"/>
      <c r="G72" s="9"/>
      <c r="H72" s="9"/>
      <c r="I72" s="9"/>
      <c r="J72" s="9"/>
      <c r="K72" s="9"/>
      <c r="L72" s="9"/>
      <c r="M72" s="9"/>
      <c r="N72" s="9"/>
      <c r="O72" s="9"/>
      <c r="P72" s="9"/>
      <c r="Q72" s="9"/>
      <c r="R72" s="9"/>
      <c r="S72" s="9"/>
      <c r="T72" s="17"/>
      <c r="U72" s="17"/>
      <c r="V72" s="9"/>
      <c r="W72" s="17"/>
      <c r="X72" s="9"/>
      <c r="Y72" s="9"/>
      <c r="Z72" s="9"/>
      <c r="AA72" s="9"/>
      <c r="AB72" s="9"/>
      <c r="AC72" s="9"/>
      <c r="AD72" s="9"/>
      <c r="AE72" s="9"/>
      <c r="AF72" s="9"/>
      <c r="AG72" s="9"/>
      <c r="AH72" s="9"/>
    </row>
    <row r="73" spans="1:34" x14ac:dyDescent="0.25">
      <c r="A73" s="9"/>
      <c r="B73" s="9"/>
      <c r="C73" s="9"/>
      <c r="D73" s="9"/>
      <c r="E73" s="9"/>
      <c r="F73" s="9"/>
      <c r="G73" s="9"/>
      <c r="H73" s="9"/>
      <c r="I73" s="9"/>
      <c r="J73" s="9"/>
      <c r="K73" s="9"/>
      <c r="L73" s="9"/>
      <c r="M73" s="9"/>
      <c r="N73" s="9"/>
      <c r="O73" s="9"/>
      <c r="P73" s="9"/>
      <c r="Q73" s="9"/>
      <c r="R73" s="9"/>
      <c r="S73" s="9"/>
      <c r="T73" s="17"/>
      <c r="U73" s="17"/>
      <c r="V73" s="9"/>
      <c r="W73" s="17"/>
      <c r="X73" s="9"/>
      <c r="Y73" s="9"/>
      <c r="Z73" s="9"/>
      <c r="AA73" s="9"/>
      <c r="AB73" s="9"/>
      <c r="AC73" s="9"/>
      <c r="AD73" s="9"/>
      <c r="AE73" s="9"/>
      <c r="AF73" s="9"/>
      <c r="AG73" s="9"/>
      <c r="AH73" s="9"/>
    </row>
    <row r="74" spans="1:34" x14ac:dyDescent="0.25">
      <c r="A74" s="9"/>
      <c r="B74" s="9"/>
      <c r="C74" s="9"/>
      <c r="D74" s="9"/>
      <c r="E74" s="9"/>
      <c r="F74" s="9"/>
      <c r="G74" s="9"/>
      <c r="H74" s="9"/>
      <c r="I74" s="9"/>
      <c r="J74" s="9"/>
      <c r="K74" s="9"/>
      <c r="L74" s="9"/>
      <c r="M74" s="9"/>
      <c r="N74" s="9"/>
      <c r="O74" s="9"/>
      <c r="P74" s="9"/>
      <c r="Q74" s="9"/>
      <c r="R74" s="9"/>
      <c r="S74" s="9"/>
      <c r="T74" s="17"/>
      <c r="U74" s="17"/>
      <c r="V74" s="9"/>
      <c r="W74" s="17"/>
      <c r="X74" s="9"/>
      <c r="Y74" s="9"/>
      <c r="Z74" s="9"/>
      <c r="AA74" s="9"/>
      <c r="AB74" s="9"/>
      <c r="AC74" s="9"/>
      <c r="AD74" s="9"/>
      <c r="AE74" s="9"/>
      <c r="AF74" s="9"/>
      <c r="AG74" s="9"/>
      <c r="AH74" s="9"/>
    </row>
    <row r="75" spans="1:34" x14ac:dyDescent="0.25">
      <c r="A75" s="9"/>
      <c r="B75" s="9"/>
      <c r="C75" s="9"/>
      <c r="D75" s="9"/>
      <c r="E75" s="9"/>
      <c r="F75" s="9"/>
      <c r="G75" s="9"/>
      <c r="H75" s="9"/>
      <c r="I75" s="9"/>
      <c r="J75" s="9"/>
      <c r="K75" s="9"/>
      <c r="L75" s="9"/>
      <c r="M75" s="9"/>
      <c r="N75" s="9"/>
      <c r="O75" s="9"/>
      <c r="P75" s="9"/>
      <c r="Q75" s="9"/>
      <c r="R75" s="9"/>
      <c r="S75" s="9"/>
      <c r="T75" s="17"/>
      <c r="U75" s="17"/>
      <c r="V75" s="9"/>
      <c r="W75" s="17"/>
      <c r="X75" s="9"/>
      <c r="Y75" s="9"/>
      <c r="Z75" s="9"/>
      <c r="AA75" s="9"/>
      <c r="AB75" s="9"/>
      <c r="AC75" s="9"/>
      <c r="AD75" s="9"/>
      <c r="AE75" s="9"/>
      <c r="AF75" s="9"/>
      <c r="AG75" s="9"/>
      <c r="AH75" s="9"/>
    </row>
    <row r="76" spans="1:34" x14ac:dyDescent="0.25">
      <c r="A76" s="9"/>
      <c r="B76" s="9"/>
      <c r="C76" s="9"/>
      <c r="D76" s="9"/>
      <c r="E76" s="9"/>
      <c r="F76" s="9"/>
      <c r="G76" s="9"/>
      <c r="H76" s="9"/>
      <c r="I76" s="9"/>
      <c r="J76" s="9"/>
      <c r="K76" s="9"/>
      <c r="L76" s="9"/>
      <c r="M76" s="9"/>
      <c r="N76" s="9"/>
      <c r="O76" s="9"/>
      <c r="P76" s="9"/>
      <c r="Q76" s="9"/>
      <c r="R76" s="9"/>
      <c r="S76" s="9"/>
      <c r="T76" s="17"/>
      <c r="U76" s="17"/>
      <c r="V76" s="9"/>
      <c r="W76" s="17"/>
      <c r="X76" s="9"/>
      <c r="Y76" s="9"/>
      <c r="Z76" s="9"/>
      <c r="AA76" s="9"/>
      <c r="AB76" s="9"/>
      <c r="AC76" s="9"/>
      <c r="AD76" s="9"/>
      <c r="AE76" s="9"/>
      <c r="AF76" s="9"/>
      <c r="AG76" s="9"/>
      <c r="AH76" s="9"/>
    </row>
    <row r="77" spans="1:34" x14ac:dyDescent="0.25">
      <c r="A77" s="9"/>
      <c r="B77" s="9"/>
      <c r="C77" s="9"/>
      <c r="D77" s="9"/>
      <c r="E77" s="9"/>
      <c r="F77" s="9"/>
      <c r="G77" s="9"/>
      <c r="H77" s="9"/>
      <c r="I77" s="9"/>
      <c r="J77" s="9"/>
      <c r="K77" s="9"/>
      <c r="L77" s="9"/>
      <c r="M77" s="9"/>
      <c r="N77" s="9"/>
      <c r="O77" s="9"/>
      <c r="P77" s="9"/>
      <c r="Q77" s="9"/>
      <c r="R77" s="9"/>
      <c r="S77" s="9"/>
      <c r="T77" s="17"/>
      <c r="U77" s="17"/>
      <c r="V77" s="9"/>
      <c r="W77" s="17"/>
      <c r="X77" s="9"/>
      <c r="Y77" s="9"/>
      <c r="Z77" s="9"/>
      <c r="AA77" s="9"/>
      <c r="AB77" s="9"/>
      <c r="AC77" s="9"/>
      <c r="AD77" s="9"/>
      <c r="AE77" s="9"/>
      <c r="AF77" s="9"/>
      <c r="AG77" s="9"/>
      <c r="AH77" s="9"/>
    </row>
    <row r="78" spans="1:34" x14ac:dyDescent="0.25">
      <c r="A78" s="9"/>
      <c r="B78" s="9"/>
      <c r="C78" s="9"/>
      <c r="D78" s="9"/>
      <c r="E78" s="9"/>
      <c r="F78" s="9"/>
      <c r="G78" s="9"/>
      <c r="H78" s="9"/>
      <c r="I78" s="9"/>
      <c r="J78" s="9"/>
      <c r="K78" s="9"/>
      <c r="L78" s="9"/>
      <c r="M78" s="9"/>
      <c r="N78" s="9"/>
      <c r="O78" s="9"/>
      <c r="P78" s="9"/>
      <c r="Q78" s="9"/>
      <c r="R78" s="9"/>
      <c r="S78" s="9"/>
      <c r="T78" s="17"/>
      <c r="U78" s="17"/>
      <c r="V78" s="9"/>
      <c r="W78" s="17"/>
      <c r="X78" s="9"/>
      <c r="Y78" s="9"/>
      <c r="Z78" s="9"/>
      <c r="AA78" s="9"/>
      <c r="AB78" s="9"/>
      <c r="AC78" s="9"/>
      <c r="AD78" s="9"/>
      <c r="AE78" s="9"/>
      <c r="AF78" s="9"/>
      <c r="AG78" s="9"/>
      <c r="AH78" s="9"/>
    </row>
    <row r="79" spans="1:34" x14ac:dyDescent="0.25">
      <c r="A79" s="9"/>
      <c r="B79" s="9"/>
      <c r="C79" s="9"/>
      <c r="D79" s="9"/>
      <c r="E79" s="9"/>
      <c r="F79" s="9"/>
      <c r="G79" s="9"/>
      <c r="H79" s="9"/>
      <c r="I79" s="9"/>
      <c r="J79" s="9"/>
      <c r="K79" s="9"/>
      <c r="L79" s="9"/>
      <c r="M79" s="9"/>
      <c r="N79" s="9"/>
      <c r="O79" s="9"/>
      <c r="P79" s="9"/>
      <c r="Q79" s="9"/>
      <c r="R79" s="9"/>
      <c r="S79" s="9"/>
      <c r="T79" s="17"/>
      <c r="U79" s="17"/>
      <c r="V79" s="9"/>
      <c r="W79" s="17"/>
      <c r="X79" s="9"/>
      <c r="Y79" s="9"/>
      <c r="Z79" s="9"/>
      <c r="AA79" s="9"/>
      <c r="AB79" s="9"/>
      <c r="AC79" s="9"/>
      <c r="AD79" s="9"/>
      <c r="AE79" s="9"/>
      <c r="AF79" s="9"/>
      <c r="AG79" s="9"/>
      <c r="AH79" s="9"/>
    </row>
    <row r="80" spans="1:34" x14ac:dyDescent="0.25">
      <c r="A80" s="9"/>
      <c r="B80" s="9"/>
      <c r="C80" s="9"/>
      <c r="D80" s="9"/>
      <c r="E80" s="9"/>
      <c r="F80" s="9"/>
      <c r="G80" s="9"/>
      <c r="H80" s="9"/>
      <c r="I80" s="9"/>
      <c r="J80" s="9"/>
      <c r="K80" s="9"/>
      <c r="L80" s="9"/>
      <c r="M80" s="9"/>
      <c r="N80" s="9"/>
      <c r="O80" s="9"/>
      <c r="P80" s="9"/>
      <c r="Q80" s="9"/>
      <c r="R80" s="9"/>
      <c r="S80" s="9"/>
      <c r="T80" s="17"/>
      <c r="U80" s="17"/>
      <c r="V80" s="9"/>
      <c r="W80" s="17"/>
      <c r="X80" s="9"/>
      <c r="Y80" s="9"/>
      <c r="Z80" s="9"/>
      <c r="AA80" s="9"/>
      <c r="AB80" s="9"/>
      <c r="AC80" s="9"/>
      <c r="AD80" s="9"/>
      <c r="AE80" s="9"/>
      <c r="AF80" s="9"/>
      <c r="AG80" s="9"/>
      <c r="AH80" s="9"/>
    </row>
    <row r="81" spans="1:34" x14ac:dyDescent="0.25">
      <c r="A81" s="9"/>
      <c r="B81" s="9"/>
      <c r="C81" s="9"/>
      <c r="D81" s="9"/>
      <c r="E81" s="9"/>
      <c r="F81" s="9"/>
      <c r="G81" s="9"/>
      <c r="H81" s="9"/>
      <c r="I81" s="9"/>
      <c r="J81" s="9"/>
      <c r="K81" s="9"/>
      <c r="L81" s="9"/>
      <c r="M81" s="9"/>
      <c r="N81" s="9"/>
      <c r="O81" s="9"/>
      <c r="P81" s="9"/>
      <c r="Q81" s="9"/>
      <c r="R81" s="9"/>
      <c r="S81" s="9"/>
      <c r="T81" s="17"/>
      <c r="U81" s="17"/>
      <c r="V81" s="9"/>
      <c r="W81" s="17"/>
      <c r="X81" s="9"/>
      <c r="Y81" s="9"/>
      <c r="Z81" s="9"/>
      <c r="AA81" s="9"/>
      <c r="AB81" s="9"/>
      <c r="AC81" s="9"/>
      <c r="AD81" s="9"/>
      <c r="AE81" s="9"/>
      <c r="AF81" s="9"/>
      <c r="AG81" s="9"/>
      <c r="AH81" s="9"/>
    </row>
    <row r="82" spans="1:34" x14ac:dyDescent="0.25">
      <c r="A82" s="9"/>
      <c r="B82" s="9"/>
      <c r="C82" s="9"/>
      <c r="D82" s="9"/>
      <c r="E82" s="9"/>
      <c r="F82" s="9"/>
      <c r="G82" s="9"/>
      <c r="H82" s="9"/>
      <c r="I82" s="9"/>
      <c r="J82" s="9"/>
      <c r="K82" s="9"/>
      <c r="L82" s="9"/>
      <c r="M82" s="9"/>
      <c r="N82" s="9"/>
      <c r="O82" s="9"/>
      <c r="P82" s="9"/>
      <c r="Q82" s="9"/>
      <c r="R82" s="9"/>
      <c r="S82" s="9"/>
      <c r="T82" s="17"/>
      <c r="U82" s="17"/>
      <c r="V82" s="9"/>
      <c r="W82" s="17"/>
      <c r="X82" s="9"/>
      <c r="Y82" s="9"/>
      <c r="Z82" s="9"/>
      <c r="AA82" s="9"/>
      <c r="AB82" s="9"/>
      <c r="AC82" s="9"/>
      <c r="AD82" s="9"/>
      <c r="AE82" s="9"/>
      <c r="AF82" s="9"/>
      <c r="AG82" s="9"/>
      <c r="AH82" s="9"/>
    </row>
    <row r="83" spans="1:34" x14ac:dyDescent="0.25">
      <c r="A83" s="9"/>
      <c r="B83" s="9"/>
      <c r="C83" s="9"/>
      <c r="D83" s="9"/>
      <c r="E83" s="9"/>
      <c r="F83" s="9"/>
      <c r="G83" s="9"/>
      <c r="H83" s="9"/>
      <c r="I83" s="9"/>
      <c r="J83" s="9"/>
      <c r="K83" s="9"/>
      <c r="L83" s="9"/>
      <c r="M83" s="9"/>
      <c r="N83" s="9"/>
      <c r="O83" s="9"/>
      <c r="P83" s="9"/>
      <c r="Q83" s="9"/>
      <c r="R83" s="9"/>
      <c r="S83" s="9"/>
      <c r="T83" s="17"/>
      <c r="U83" s="17"/>
      <c r="V83" s="9"/>
      <c r="W83" s="17"/>
      <c r="X83" s="9"/>
      <c r="Y83" s="9"/>
      <c r="Z83" s="9"/>
      <c r="AA83" s="9"/>
      <c r="AB83" s="9"/>
      <c r="AC83" s="9"/>
      <c r="AD83" s="9"/>
      <c r="AE83" s="9"/>
      <c r="AF83" s="9"/>
      <c r="AG83" s="9"/>
      <c r="AH83" s="9"/>
    </row>
    <row r="84" spans="1:34" x14ac:dyDescent="0.25">
      <c r="A84" s="9"/>
      <c r="B84" s="9"/>
      <c r="C84" s="9"/>
      <c r="D84" s="9"/>
      <c r="E84" s="9"/>
      <c r="F84" s="9"/>
      <c r="G84" s="9"/>
      <c r="H84" s="9"/>
      <c r="I84" s="9"/>
      <c r="J84" s="9"/>
      <c r="K84" s="9"/>
      <c r="L84" s="9"/>
      <c r="M84" s="9"/>
      <c r="N84" s="9"/>
      <c r="O84" s="9"/>
      <c r="P84" s="9"/>
      <c r="Q84" s="9"/>
      <c r="R84" s="9"/>
      <c r="S84" s="9"/>
      <c r="T84" s="17"/>
      <c r="U84" s="17"/>
      <c r="V84" s="9"/>
      <c r="W84" s="17"/>
      <c r="X84" s="9"/>
      <c r="Y84" s="9"/>
      <c r="Z84" s="9"/>
      <c r="AA84" s="9"/>
      <c r="AB84" s="9"/>
      <c r="AC84" s="9"/>
      <c r="AD84" s="9"/>
      <c r="AE84" s="9"/>
      <c r="AF84" s="9"/>
      <c r="AG84" s="9"/>
      <c r="AH84" s="9"/>
    </row>
    <row r="85" spans="1:34" x14ac:dyDescent="0.25">
      <c r="A85" s="9"/>
      <c r="B85" s="9"/>
      <c r="C85" s="9"/>
      <c r="D85" s="9"/>
      <c r="E85" s="9"/>
      <c r="F85" s="9"/>
      <c r="G85" s="9"/>
      <c r="H85" s="9"/>
      <c r="I85" s="9"/>
      <c r="J85" s="9"/>
      <c r="K85" s="9"/>
      <c r="L85" s="9"/>
      <c r="M85" s="9"/>
      <c r="N85" s="9"/>
      <c r="O85" s="9"/>
      <c r="P85" s="9"/>
      <c r="Q85" s="9"/>
      <c r="R85" s="9"/>
      <c r="S85" s="9"/>
      <c r="T85" s="17"/>
      <c r="U85" s="17"/>
      <c r="V85" s="9"/>
      <c r="W85" s="17"/>
      <c r="X85" s="9"/>
      <c r="Y85" s="9"/>
      <c r="Z85" s="9"/>
      <c r="AA85" s="9"/>
      <c r="AB85" s="9"/>
      <c r="AC85" s="9"/>
      <c r="AD85" s="9"/>
      <c r="AE85" s="9"/>
      <c r="AF85" s="9"/>
      <c r="AG85" s="9"/>
      <c r="AH85" s="9"/>
    </row>
    <row r="86" spans="1:34" x14ac:dyDescent="0.25">
      <c r="A86" s="9"/>
      <c r="B86" s="9"/>
      <c r="C86" s="9"/>
      <c r="D86" s="9"/>
      <c r="E86" s="9"/>
      <c r="F86" s="9"/>
      <c r="G86" s="9"/>
      <c r="H86" s="9"/>
      <c r="I86" s="9"/>
      <c r="J86" s="9"/>
      <c r="K86" s="9"/>
      <c r="L86" s="9"/>
      <c r="M86" s="9"/>
      <c r="N86" s="9"/>
      <c r="O86" s="9"/>
      <c r="P86" s="9"/>
      <c r="Q86" s="9"/>
      <c r="R86" s="9"/>
      <c r="S86" s="9"/>
      <c r="T86" s="17"/>
      <c r="U86" s="17"/>
      <c r="V86" s="9"/>
      <c r="W86" s="17"/>
      <c r="X86" s="9"/>
      <c r="Y86" s="9"/>
      <c r="Z86" s="9"/>
      <c r="AA86" s="9"/>
      <c r="AB86" s="9"/>
      <c r="AC86" s="9"/>
      <c r="AD86" s="9"/>
      <c r="AE86" s="9"/>
      <c r="AF86" s="9"/>
      <c r="AG86" s="9"/>
      <c r="AH86" s="9"/>
    </row>
    <row r="87" spans="1:34" x14ac:dyDescent="0.25">
      <c r="A87" s="9"/>
      <c r="B87" s="9"/>
      <c r="C87" s="9"/>
      <c r="D87" s="9"/>
      <c r="E87" s="9"/>
      <c r="F87" s="9"/>
      <c r="G87" s="9"/>
      <c r="H87" s="9"/>
      <c r="I87" s="9"/>
      <c r="J87" s="9"/>
      <c r="K87" s="9"/>
      <c r="L87" s="9"/>
      <c r="M87" s="9"/>
      <c r="N87" s="9"/>
      <c r="O87" s="9"/>
      <c r="P87" s="9"/>
      <c r="Q87" s="9"/>
      <c r="R87" s="9"/>
      <c r="S87" s="9"/>
      <c r="T87" s="17"/>
      <c r="U87" s="17"/>
      <c r="V87" s="9"/>
      <c r="W87" s="17"/>
      <c r="X87" s="9"/>
      <c r="Y87" s="9"/>
      <c r="Z87" s="9"/>
      <c r="AA87" s="9"/>
      <c r="AB87" s="9"/>
      <c r="AC87" s="9"/>
      <c r="AD87" s="9"/>
      <c r="AE87" s="9"/>
      <c r="AF87" s="9"/>
      <c r="AG87" s="9"/>
      <c r="AH87" s="9"/>
    </row>
    <row r="88" spans="1:34" x14ac:dyDescent="0.25">
      <c r="A88" s="9"/>
      <c r="B88" s="9"/>
      <c r="C88" s="9"/>
      <c r="D88" s="9"/>
      <c r="E88" s="9"/>
      <c r="F88" s="9"/>
      <c r="G88" s="9"/>
      <c r="H88" s="9"/>
      <c r="I88" s="9"/>
      <c r="J88" s="9"/>
      <c r="K88" s="9"/>
      <c r="L88" s="9"/>
      <c r="M88" s="9"/>
      <c r="N88" s="9"/>
      <c r="O88" s="9"/>
      <c r="P88" s="9"/>
      <c r="Q88" s="9"/>
      <c r="R88" s="9"/>
      <c r="S88" s="9"/>
      <c r="T88" s="17"/>
      <c r="U88" s="17"/>
      <c r="V88" s="9"/>
      <c r="W88" s="17"/>
      <c r="X88" s="9"/>
      <c r="Y88" s="9"/>
      <c r="Z88" s="9"/>
      <c r="AA88" s="9"/>
      <c r="AB88" s="9"/>
      <c r="AC88" s="9"/>
      <c r="AD88" s="9"/>
      <c r="AE88" s="9"/>
      <c r="AF88" s="9"/>
      <c r="AG88" s="9"/>
      <c r="AH88" s="9"/>
    </row>
    <row r="89" spans="1:34" x14ac:dyDescent="0.25">
      <c r="A89" s="9"/>
      <c r="B89" s="9"/>
      <c r="C89" s="9"/>
      <c r="D89" s="9"/>
      <c r="E89" s="9"/>
      <c r="F89" s="9"/>
      <c r="G89" s="9"/>
      <c r="H89" s="9"/>
      <c r="I89" s="9"/>
      <c r="J89" s="9"/>
      <c r="K89" s="9"/>
      <c r="L89" s="9"/>
      <c r="M89" s="9"/>
      <c r="N89" s="9"/>
      <c r="O89" s="9"/>
      <c r="P89" s="9"/>
      <c r="Q89" s="9"/>
      <c r="R89" s="9"/>
      <c r="S89" s="9"/>
      <c r="T89" s="17"/>
      <c r="U89" s="17"/>
      <c r="V89" s="9"/>
      <c r="W89" s="17"/>
      <c r="X89" s="9"/>
      <c r="Y89" s="9"/>
      <c r="Z89" s="9"/>
      <c r="AA89" s="9"/>
      <c r="AB89" s="9"/>
      <c r="AC89" s="9"/>
      <c r="AD89" s="9"/>
      <c r="AE89" s="9"/>
      <c r="AF89" s="9"/>
      <c r="AG89" s="9"/>
      <c r="AH89" s="9"/>
    </row>
    <row r="90" spans="1:34" x14ac:dyDescent="0.25">
      <c r="A90" s="9"/>
      <c r="B90" s="9"/>
      <c r="C90" s="9"/>
      <c r="D90" s="9"/>
      <c r="E90" s="9"/>
      <c r="F90" s="9"/>
      <c r="G90" s="9"/>
      <c r="H90" s="9"/>
      <c r="I90" s="9"/>
      <c r="J90" s="9"/>
      <c r="K90" s="9"/>
      <c r="L90" s="9"/>
      <c r="M90" s="9"/>
      <c r="N90" s="9"/>
      <c r="O90" s="9"/>
      <c r="P90" s="9"/>
      <c r="Q90" s="9"/>
      <c r="R90" s="9"/>
      <c r="S90" s="9"/>
      <c r="T90" s="17"/>
      <c r="U90" s="17"/>
      <c r="V90" s="9"/>
      <c r="W90" s="17"/>
      <c r="X90" s="9"/>
      <c r="Y90" s="9"/>
      <c r="Z90" s="9"/>
      <c r="AA90" s="9"/>
      <c r="AB90" s="9"/>
      <c r="AC90" s="9"/>
      <c r="AD90" s="9"/>
      <c r="AE90" s="9"/>
      <c r="AF90" s="9"/>
      <c r="AG90" s="9"/>
      <c r="AH90" s="9"/>
    </row>
    <row r="91" spans="1:34" x14ac:dyDescent="0.25">
      <c r="A91" s="9"/>
      <c r="B91" s="9"/>
      <c r="C91" s="9"/>
      <c r="D91" s="9"/>
      <c r="E91" s="9"/>
      <c r="F91" s="9"/>
      <c r="G91" s="9"/>
      <c r="H91" s="9"/>
      <c r="I91" s="9"/>
      <c r="J91" s="9"/>
      <c r="K91" s="9"/>
      <c r="L91" s="9"/>
      <c r="M91" s="9"/>
      <c r="N91" s="9"/>
      <c r="O91" s="9"/>
      <c r="P91" s="9"/>
      <c r="Q91" s="9"/>
      <c r="R91" s="9"/>
      <c r="S91" s="9"/>
      <c r="T91" s="17"/>
      <c r="U91" s="17"/>
      <c r="V91" s="9"/>
      <c r="W91" s="17"/>
      <c r="X91" s="9"/>
      <c r="Y91" s="9"/>
      <c r="Z91" s="9"/>
      <c r="AA91" s="9"/>
      <c r="AB91" s="9"/>
      <c r="AC91" s="9"/>
      <c r="AD91" s="9"/>
      <c r="AE91" s="9"/>
      <c r="AF91" s="9"/>
      <c r="AG91" s="9"/>
      <c r="AH91" s="9"/>
    </row>
    <row r="92" spans="1:34" x14ac:dyDescent="0.25">
      <c r="A92" s="9"/>
      <c r="B92" s="9"/>
      <c r="C92" s="9"/>
      <c r="D92" s="9"/>
      <c r="E92" s="9"/>
      <c r="F92" s="9"/>
      <c r="G92" s="9"/>
      <c r="H92" s="9"/>
      <c r="I92" s="9"/>
      <c r="J92" s="9"/>
      <c r="K92" s="9"/>
      <c r="L92" s="9"/>
      <c r="M92" s="9"/>
      <c r="N92" s="9"/>
      <c r="O92" s="9"/>
      <c r="P92" s="9"/>
      <c r="Q92" s="9"/>
      <c r="R92" s="9"/>
      <c r="S92" s="9"/>
      <c r="T92" s="17"/>
      <c r="U92" s="17"/>
      <c r="V92" s="9"/>
      <c r="W92" s="17"/>
      <c r="X92" s="9"/>
      <c r="Y92" s="9"/>
      <c r="Z92" s="9"/>
      <c r="AA92" s="9"/>
      <c r="AB92" s="9"/>
      <c r="AC92" s="9"/>
      <c r="AD92" s="9"/>
      <c r="AE92" s="9"/>
      <c r="AF92" s="9"/>
      <c r="AG92" s="9"/>
      <c r="AH92" s="9"/>
    </row>
    <row r="93" spans="1:34" x14ac:dyDescent="0.25">
      <c r="A93" s="9"/>
      <c r="B93" s="9"/>
      <c r="C93" s="9"/>
      <c r="D93" s="9"/>
      <c r="E93" s="9"/>
      <c r="F93" s="9"/>
      <c r="G93" s="9"/>
      <c r="H93" s="9"/>
      <c r="I93" s="9"/>
      <c r="J93" s="9"/>
      <c r="K93" s="9"/>
      <c r="L93" s="9"/>
      <c r="M93" s="9"/>
      <c r="N93" s="9"/>
      <c r="O93" s="9"/>
      <c r="P93" s="9"/>
      <c r="Q93" s="9"/>
      <c r="R93" s="9"/>
      <c r="S93" s="9"/>
      <c r="T93" s="17"/>
      <c r="U93" s="17"/>
      <c r="V93" s="9"/>
      <c r="W93" s="17"/>
      <c r="X93" s="9"/>
      <c r="Y93" s="9"/>
      <c r="Z93" s="9"/>
      <c r="AA93" s="9"/>
      <c r="AB93" s="9"/>
      <c r="AC93" s="9"/>
      <c r="AD93" s="9"/>
      <c r="AE93" s="9"/>
      <c r="AF93" s="9"/>
      <c r="AG93" s="9"/>
      <c r="AH93" s="9"/>
    </row>
    <row r="94" spans="1:34" x14ac:dyDescent="0.25">
      <c r="A94" s="9"/>
      <c r="B94" s="9"/>
      <c r="C94" s="9"/>
      <c r="D94" s="9"/>
      <c r="E94" s="9"/>
      <c r="F94" s="9"/>
      <c r="G94" s="9"/>
      <c r="H94" s="9"/>
      <c r="I94" s="9"/>
      <c r="J94" s="9"/>
      <c r="K94" s="9"/>
      <c r="L94" s="9"/>
      <c r="M94" s="9"/>
      <c r="N94" s="9"/>
      <c r="O94" s="9"/>
      <c r="P94" s="9"/>
      <c r="Q94" s="9"/>
      <c r="R94" s="9"/>
      <c r="S94" s="9"/>
      <c r="T94" s="17"/>
      <c r="U94" s="17"/>
      <c r="V94" s="9"/>
      <c r="W94" s="17"/>
      <c r="X94" s="9"/>
      <c r="Y94" s="9"/>
      <c r="Z94" s="9"/>
      <c r="AA94" s="9"/>
      <c r="AB94" s="9"/>
      <c r="AC94" s="9"/>
      <c r="AD94" s="9"/>
      <c r="AE94" s="9"/>
      <c r="AF94" s="9"/>
      <c r="AG94" s="9"/>
      <c r="AH94" s="9"/>
    </row>
    <row r="95" spans="1:34" x14ac:dyDescent="0.25">
      <c r="A95" s="9"/>
      <c r="B95" s="9"/>
      <c r="C95" s="9"/>
      <c r="D95" s="9"/>
      <c r="E95" s="9"/>
      <c r="F95" s="9"/>
      <c r="G95" s="9"/>
      <c r="H95" s="9"/>
      <c r="I95" s="9"/>
      <c r="J95" s="9"/>
      <c r="K95" s="9"/>
      <c r="L95" s="9"/>
      <c r="M95" s="9"/>
      <c r="N95" s="9"/>
      <c r="O95" s="9"/>
      <c r="P95" s="9"/>
      <c r="Q95" s="9"/>
      <c r="R95" s="9"/>
      <c r="S95" s="9"/>
      <c r="T95" s="17"/>
      <c r="U95" s="17"/>
      <c r="V95" s="9"/>
      <c r="W95" s="17"/>
      <c r="X95" s="9"/>
      <c r="Y95" s="9"/>
      <c r="Z95" s="9"/>
      <c r="AA95" s="9"/>
      <c r="AB95" s="9"/>
      <c r="AC95" s="9"/>
      <c r="AD95" s="9"/>
      <c r="AE95" s="9"/>
      <c r="AF95" s="9"/>
      <c r="AG95" s="9"/>
      <c r="AH95" s="9"/>
    </row>
    <row r="96" spans="1:34" x14ac:dyDescent="0.25">
      <c r="A96" s="9"/>
      <c r="B96" s="9"/>
      <c r="C96" s="9"/>
      <c r="D96" s="9"/>
      <c r="E96" s="9"/>
      <c r="F96" s="9"/>
      <c r="G96" s="9"/>
      <c r="H96" s="9"/>
      <c r="I96" s="9"/>
      <c r="J96" s="9"/>
      <c r="K96" s="9"/>
      <c r="L96" s="9"/>
      <c r="M96" s="9"/>
      <c r="N96" s="9"/>
      <c r="O96" s="9"/>
      <c r="P96" s="9"/>
      <c r="Q96" s="9"/>
      <c r="R96" s="9"/>
      <c r="S96" s="9"/>
      <c r="T96" s="17"/>
      <c r="U96" s="17"/>
      <c r="V96" s="9"/>
      <c r="W96" s="17"/>
      <c r="X96" s="9"/>
      <c r="Y96" s="9"/>
      <c r="Z96" s="9"/>
      <c r="AA96" s="9"/>
      <c r="AB96" s="9"/>
      <c r="AC96" s="9"/>
      <c r="AD96" s="9"/>
      <c r="AE96" s="9"/>
      <c r="AF96" s="9"/>
      <c r="AG96" s="9"/>
      <c r="AH96" s="9"/>
    </row>
    <row r="97" spans="1:34" x14ac:dyDescent="0.25">
      <c r="A97" s="9"/>
      <c r="B97" s="9"/>
      <c r="C97" s="9"/>
      <c r="D97" s="9"/>
      <c r="E97" s="9"/>
      <c r="F97" s="9"/>
      <c r="G97" s="9"/>
      <c r="H97" s="9"/>
      <c r="I97" s="9"/>
      <c r="J97" s="9"/>
      <c r="K97" s="9"/>
      <c r="L97" s="9"/>
      <c r="M97" s="9"/>
      <c r="N97" s="9"/>
      <c r="O97" s="9"/>
      <c r="P97" s="9"/>
      <c r="Q97" s="9"/>
      <c r="R97" s="9"/>
      <c r="S97" s="9"/>
      <c r="T97" s="17"/>
      <c r="U97" s="17"/>
      <c r="V97" s="9"/>
      <c r="W97" s="17"/>
      <c r="X97" s="9"/>
      <c r="Y97" s="9"/>
      <c r="Z97" s="9"/>
      <c r="AA97" s="9"/>
      <c r="AB97" s="9"/>
      <c r="AC97" s="9"/>
      <c r="AD97" s="9"/>
      <c r="AE97" s="9"/>
      <c r="AF97" s="9"/>
      <c r="AG97" s="9"/>
      <c r="AH97" s="9"/>
    </row>
    <row r="98" spans="1:34" x14ac:dyDescent="0.25">
      <c r="A98" s="9"/>
      <c r="B98" s="9"/>
      <c r="C98" s="9"/>
      <c r="D98" s="9"/>
      <c r="E98" s="9"/>
      <c r="F98" s="9"/>
      <c r="G98" s="9"/>
      <c r="H98" s="9"/>
      <c r="I98" s="9"/>
      <c r="J98" s="9"/>
      <c r="K98" s="9"/>
      <c r="L98" s="9"/>
      <c r="M98" s="9"/>
      <c r="N98" s="9"/>
      <c r="O98" s="9"/>
      <c r="P98" s="9"/>
      <c r="Q98" s="9"/>
      <c r="R98" s="9"/>
      <c r="S98" s="9"/>
      <c r="T98" s="17"/>
      <c r="U98" s="17"/>
      <c r="V98" s="9"/>
      <c r="W98" s="17"/>
      <c r="X98" s="9"/>
      <c r="Y98" s="9"/>
      <c r="Z98" s="9"/>
      <c r="AA98" s="9"/>
      <c r="AB98" s="9"/>
      <c r="AC98" s="9"/>
      <c r="AD98" s="9"/>
      <c r="AE98" s="9"/>
      <c r="AF98" s="9"/>
      <c r="AG98" s="9"/>
      <c r="AH98" s="9"/>
    </row>
    <row r="99" spans="1:34" x14ac:dyDescent="0.25">
      <c r="A99" s="9"/>
      <c r="B99" s="9"/>
      <c r="C99" s="9"/>
      <c r="D99" s="9"/>
      <c r="E99" s="9"/>
      <c r="F99" s="9"/>
      <c r="G99" s="9"/>
      <c r="H99" s="9"/>
      <c r="I99" s="9"/>
      <c r="J99" s="9"/>
      <c r="K99" s="9"/>
      <c r="L99" s="9"/>
      <c r="M99" s="9"/>
      <c r="N99" s="9"/>
      <c r="O99" s="9"/>
      <c r="P99" s="9"/>
      <c r="Q99" s="9"/>
      <c r="R99" s="9"/>
      <c r="S99" s="9"/>
      <c r="T99" s="17"/>
      <c r="U99" s="17"/>
      <c r="V99" s="9"/>
      <c r="W99" s="17"/>
      <c r="X99" s="9"/>
      <c r="Y99" s="9"/>
      <c r="Z99" s="9"/>
      <c r="AA99" s="9"/>
      <c r="AB99" s="9"/>
      <c r="AC99" s="9"/>
      <c r="AD99" s="9"/>
      <c r="AE99" s="9"/>
      <c r="AF99" s="9"/>
      <c r="AG99" s="9"/>
      <c r="AH99" s="9"/>
    </row>
    <row r="100" spans="1:34" x14ac:dyDescent="0.25">
      <c r="A100" s="9"/>
      <c r="B100" s="9"/>
      <c r="C100" s="9"/>
      <c r="D100" s="9"/>
      <c r="E100" s="9"/>
      <c r="F100" s="9"/>
      <c r="G100" s="9"/>
      <c r="H100" s="9"/>
      <c r="I100" s="9"/>
      <c r="J100" s="9"/>
      <c r="K100" s="9"/>
      <c r="L100" s="9"/>
      <c r="M100" s="9"/>
      <c r="N100" s="9"/>
      <c r="O100" s="9"/>
      <c r="P100" s="9"/>
      <c r="Q100" s="9"/>
      <c r="R100" s="9"/>
      <c r="S100" s="9"/>
      <c r="T100" s="17"/>
      <c r="U100" s="17"/>
      <c r="V100" s="9"/>
      <c r="W100" s="17"/>
      <c r="X100" s="9"/>
      <c r="Y100" s="9"/>
      <c r="Z100" s="9"/>
      <c r="AA100" s="9"/>
      <c r="AB100" s="9"/>
      <c r="AC100" s="9"/>
      <c r="AD100" s="9"/>
      <c r="AE100" s="9"/>
      <c r="AF100" s="9"/>
      <c r="AG100" s="9"/>
      <c r="AH100" s="9"/>
    </row>
    <row r="101" spans="1:34" x14ac:dyDescent="0.25">
      <c r="A101" s="9"/>
      <c r="B101" s="9"/>
      <c r="C101" s="9"/>
      <c r="D101" s="9"/>
      <c r="E101" s="9"/>
      <c r="F101" s="9"/>
      <c r="G101" s="9"/>
      <c r="H101" s="9"/>
      <c r="I101" s="9"/>
      <c r="J101" s="9"/>
      <c r="K101" s="9"/>
      <c r="L101" s="9"/>
      <c r="M101" s="9"/>
      <c r="N101" s="9"/>
      <c r="O101" s="9"/>
      <c r="P101" s="9"/>
      <c r="Q101" s="9"/>
      <c r="R101" s="9"/>
      <c r="S101" s="9"/>
      <c r="T101" s="17"/>
      <c r="U101" s="17"/>
      <c r="V101" s="9"/>
      <c r="W101" s="17"/>
      <c r="X101" s="9"/>
      <c r="Y101" s="9"/>
      <c r="Z101" s="9"/>
      <c r="AA101" s="9"/>
      <c r="AB101" s="9"/>
      <c r="AC101" s="9"/>
      <c r="AD101" s="9"/>
      <c r="AE101" s="9"/>
      <c r="AF101" s="9"/>
      <c r="AG101" s="9"/>
      <c r="AH101" s="9"/>
    </row>
    <row r="102" spans="1:34" x14ac:dyDescent="0.25">
      <c r="A102" s="9"/>
      <c r="B102" s="9"/>
      <c r="C102" s="9"/>
      <c r="D102" s="9"/>
      <c r="E102" s="9"/>
      <c r="F102" s="9"/>
      <c r="G102" s="9"/>
      <c r="H102" s="9"/>
      <c r="I102" s="9"/>
      <c r="J102" s="9"/>
      <c r="K102" s="9"/>
      <c r="L102" s="9"/>
      <c r="M102" s="9"/>
      <c r="N102" s="9"/>
      <c r="O102" s="9"/>
      <c r="P102" s="9"/>
      <c r="Q102" s="9"/>
      <c r="R102" s="9"/>
      <c r="S102" s="9"/>
      <c r="T102" s="17"/>
      <c r="U102" s="17"/>
      <c r="V102" s="9"/>
      <c r="W102" s="17"/>
      <c r="X102" s="9"/>
      <c r="Y102" s="9"/>
      <c r="Z102" s="9"/>
      <c r="AA102" s="9"/>
      <c r="AB102" s="9"/>
      <c r="AC102" s="9"/>
      <c r="AD102" s="9"/>
      <c r="AE102" s="9"/>
      <c r="AF102" s="9"/>
      <c r="AG102" s="9"/>
      <c r="AH102" s="9"/>
    </row>
    <row r="103" spans="1:34" x14ac:dyDescent="0.25">
      <c r="A103" s="9"/>
      <c r="B103" s="9"/>
      <c r="C103" s="9"/>
      <c r="D103" s="9"/>
      <c r="E103" s="9"/>
      <c r="F103" s="9"/>
      <c r="G103" s="9"/>
      <c r="H103" s="9"/>
      <c r="I103" s="9"/>
      <c r="J103" s="9"/>
      <c r="K103" s="9"/>
      <c r="L103" s="9"/>
      <c r="M103" s="9"/>
      <c r="N103" s="9"/>
      <c r="O103" s="9"/>
      <c r="P103" s="9"/>
      <c r="Q103" s="9"/>
      <c r="R103" s="9"/>
      <c r="S103" s="9"/>
      <c r="T103" s="17"/>
      <c r="U103" s="17"/>
      <c r="V103" s="9"/>
      <c r="W103" s="17"/>
      <c r="X103" s="9"/>
      <c r="Y103" s="9"/>
      <c r="Z103" s="9"/>
      <c r="AA103" s="9"/>
      <c r="AB103" s="9"/>
      <c r="AC103" s="9"/>
      <c r="AD103" s="9"/>
      <c r="AE103" s="9"/>
      <c r="AF103" s="9"/>
      <c r="AG103" s="9"/>
      <c r="AH103" s="9"/>
    </row>
    <row r="104" spans="1:34" x14ac:dyDescent="0.25">
      <c r="A104" s="9"/>
      <c r="B104" s="9"/>
      <c r="C104" s="9"/>
      <c r="D104" s="9"/>
      <c r="E104" s="9"/>
      <c r="F104" s="9"/>
      <c r="G104" s="9"/>
      <c r="H104" s="9"/>
      <c r="I104" s="9"/>
      <c r="J104" s="9"/>
      <c r="K104" s="9"/>
      <c r="L104" s="9"/>
      <c r="M104" s="9"/>
      <c r="N104" s="9"/>
      <c r="O104" s="9"/>
      <c r="P104" s="9"/>
      <c r="Q104" s="9"/>
      <c r="R104" s="9"/>
      <c r="S104" s="9"/>
      <c r="T104" s="17"/>
      <c r="U104" s="17"/>
      <c r="V104" s="9"/>
      <c r="W104" s="17"/>
      <c r="X104" s="9"/>
      <c r="Y104" s="9"/>
      <c r="Z104" s="9"/>
      <c r="AA104" s="9"/>
      <c r="AB104" s="9"/>
      <c r="AC104" s="9"/>
      <c r="AD104" s="9"/>
      <c r="AE104" s="9"/>
      <c r="AF104" s="9"/>
      <c r="AG104" s="9"/>
      <c r="AH104" s="9"/>
    </row>
    <row r="105" spans="1:34" x14ac:dyDescent="0.25">
      <c r="A105" s="9"/>
      <c r="B105" s="9"/>
      <c r="C105" s="9"/>
      <c r="D105" s="9"/>
      <c r="E105" s="9"/>
      <c r="F105" s="9"/>
      <c r="G105" s="9"/>
      <c r="H105" s="9"/>
      <c r="I105" s="9"/>
      <c r="J105" s="9"/>
      <c r="K105" s="9"/>
      <c r="L105" s="9"/>
      <c r="M105" s="9"/>
      <c r="N105" s="9"/>
      <c r="O105" s="9"/>
      <c r="P105" s="9"/>
      <c r="Q105" s="9"/>
      <c r="R105" s="9"/>
      <c r="S105" s="9"/>
      <c r="T105" s="17"/>
      <c r="U105" s="17"/>
      <c r="V105" s="9"/>
      <c r="W105" s="17"/>
      <c r="X105" s="9"/>
      <c r="Y105" s="9"/>
      <c r="Z105" s="9"/>
      <c r="AA105" s="9"/>
      <c r="AB105" s="9"/>
      <c r="AC105" s="9"/>
      <c r="AD105" s="9"/>
      <c r="AE105" s="9"/>
      <c r="AF105" s="9"/>
      <c r="AG105" s="9"/>
      <c r="AH105" s="9"/>
    </row>
    <row r="106" spans="1:34" x14ac:dyDescent="0.25">
      <c r="A106" s="9"/>
      <c r="B106" s="9"/>
      <c r="C106" s="9"/>
      <c r="D106" s="9"/>
      <c r="E106" s="9"/>
      <c r="F106" s="9"/>
      <c r="G106" s="9"/>
      <c r="H106" s="9"/>
      <c r="I106" s="9"/>
      <c r="J106" s="9"/>
      <c r="K106" s="9"/>
      <c r="L106" s="9"/>
      <c r="M106" s="9"/>
      <c r="N106" s="9"/>
      <c r="O106" s="9"/>
      <c r="P106" s="9"/>
      <c r="Q106" s="9"/>
      <c r="R106" s="9"/>
      <c r="S106" s="9"/>
      <c r="T106" s="17"/>
      <c r="U106" s="17"/>
      <c r="V106" s="9"/>
      <c r="W106" s="17"/>
      <c r="X106" s="9"/>
      <c r="Y106" s="9"/>
      <c r="Z106" s="9"/>
      <c r="AA106" s="9"/>
      <c r="AB106" s="9"/>
      <c r="AC106" s="9"/>
      <c r="AD106" s="9"/>
      <c r="AE106" s="9"/>
      <c r="AF106" s="9"/>
      <c r="AG106" s="9"/>
      <c r="AH106" s="9"/>
    </row>
    <row r="107" spans="1:34" x14ac:dyDescent="0.25">
      <c r="A107" s="9"/>
      <c r="B107" s="9"/>
      <c r="C107" s="9"/>
      <c r="D107" s="9"/>
      <c r="E107" s="9"/>
      <c r="F107" s="9"/>
      <c r="G107" s="9"/>
      <c r="H107" s="9"/>
      <c r="I107" s="9"/>
      <c r="J107" s="9"/>
      <c r="K107" s="9"/>
      <c r="L107" s="9"/>
      <c r="M107" s="9"/>
      <c r="N107" s="9"/>
      <c r="O107" s="9"/>
      <c r="P107" s="9"/>
      <c r="Q107" s="9"/>
      <c r="R107" s="9"/>
      <c r="S107" s="9"/>
      <c r="T107" s="17"/>
      <c r="U107" s="17"/>
      <c r="V107" s="9"/>
      <c r="W107" s="17"/>
      <c r="X107" s="9"/>
      <c r="Y107" s="9"/>
      <c r="Z107" s="9"/>
      <c r="AA107" s="9"/>
      <c r="AB107" s="9"/>
      <c r="AC107" s="9"/>
      <c r="AD107" s="9"/>
      <c r="AE107" s="9"/>
      <c r="AF107" s="9"/>
      <c r="AG107" s="9"/>
      <c r="AH107" s="9"/>
    </row>
    <row r="108" spans="1:34" x14ac:dyDescent="0.25">
      <c r="A108" s="9"/>
      <c r="B108" s="9"/>
      <c r="C108" s="9"/>
      <c r="D108" s="9"/>
      <c r="E108" s="9"/>
      <c r="F108" s="9"/>
      <c r="G108" s="9"/>
      <c r="H108" s="9"/>
      <c r="I108" s="9"/>
      <c r="J108" s="9"/>
      <c r="K108" s="9"/>
      <c r="L108" s="9"/>
      <c r="M108" s="9"/>
      <c r="N108" s="9"/>
      <c r="O108" s="9"/>
      <c r="P108" s="9"/>
      <c r="Q108" s="9"/>
      <c r="R108" s="9"/>
      <c r="S108" s="9"/>
      <c r="T108" s="17"/>
      <c r="U108" s="17"/>
      <c r="V108" s="9"/>
      <c r="W108" s="17"/>
      <c r="X108" s="9"/>
      <c r="Y108" s="9"/>
      <c r="Z108" s="9"/>
      <c r="AA108" s="9"/>
      <c r="AB108" s="9"/>
      <c r="AC108" s="9"/>
      <c r="AD108" s="9"/>
      <c r="AE108" s="9"/>
      <c r="AF108" s="9"/>
      <c r="AG108" s="9"/>
      <c r="AH108" s="9"/>
    </row>
    <row r="109" spans="1:34" x14ac:dyDescent="0.25">
      <c r="A109" s="9"/>
      <c r="B109" s="9"/>
      <c r="C109" s="9"/>
      <c r="D109" s="9"/>
      <c r="E109" s="9"/>
      <c r="F109" s="9"/>
      <c r="G109" s="9"/>
      <c r="H109" s="9"/>
      <c r="I109" s="9"/>
      <c r="J109" s="9"/>
      <c r="K109" s="9"/>
      <c r="L109" s="9"/>
      <c r="M109" s="9"/>
      <c r="N109" s="9"/>
      <c r="O109" s="9"/>
      <c r="P109" s="9"/>
      <c r="Q109" s="9"/>
      <c r="R109" s="9"/>
      <c r="S109" s="9"/>
      <c r="T109" s="17"/>
      <c r="U109" s="17"/>
      <c r="V109" s="9"/>
      <c r="W109" s="17"/>
      <c r="X109" s="9"/>
      <c r="Y109" s="9"/>
      <c r="Z109" s="9"/>
      <c r="AA109" s="9"/>
      <c r="AB109" s="9"/>
      <c r="AC109" s="9"/>
      <c r="AD109" s="9"/>
      <c r="AE109" s="9"/>
      <c r="AF109" s="9"/>
      <c r="AG109" s="9"/>
      <c r="AH109" s="9"/>
    </row>
    <row r="110" spans="1:34" x14ac:dyDescent="0.25">
      <c r="A110" s="9"/>
      <c r="B110" s="9"/>
      <c r="C110" s="9"/>
      <c r="D110" s="9"/>
      <c r="E110" s="9"/>
      <c r="F110" s="9"/>
      <c r="G110" s="9"/>
      <c r="H110" s="9"/>
      <c r="I110" s="9"/>
      <c r="J110" s="9"/>
      <c r="K110" s="9"/>
      <c r="L110" s="9"/>
      <c r="M110" s="9"/>
      <c r="N110" s="9"/>
      <c r="O110" s="9"/>
      <c r="P110" s="9"/>
      <c r="Q110" s="9"/>
      <c r="R110" s="9"/>
      <c r="S110" s="9"/>
      <c r="T110" s="17"/>
      <c r="U110" s="17"/>
      <c r="V110" s="9"/>
      <c r="W110" s="17"/>
      <c r="X110" s="9"/>
      <c r="Y110" s="9"/>
      <c r="Z110" s="9"/>
      <c r="AA110" s="9"/>
      <c r="AB110" s="9"/>
      <c r="AC110" s="9"/>
      <c r="AD110" s="9"/>
      <c r="AE110" s="9"/>
      <c r="AF110" s="9"/>
      <c r="AG110" s="9"/>
      <c r="AH110" s="9"/>
    </row>
    <row r="111" spans="1:34" x14ac:dyDescent="0.25">
      <c r="A111" s="9"/>
      <c r="B111" s="9"/>
      <c r="C111" s="9"/>
      <c r="D111" s="9"/>
      <c r="E111" s="9"/>
      <c r="F111" s="9"/>
      <c r="G111" s="9"/>
      <c r="H111" s="9"/>
      <c r="I111" s="9"/>
      <c r="J111" s="9"/>
      <c r="K111" s="9"/>
      <c r="L111" s="9"/>
      <c r="M111" s="9"/>
      <c r="N111" s="9"/>
      <c r="O111" s="9"/>
      <c r="P111" s="9"/>
      <c r="Q111" s="9"/>
      <c r="R111" s="9"/>
      <c r="S111" s="9"/>
      <c r="T111" s="17"/>
      <c r="U111" s="17"/>
      <c r="V111" s="9"/>
      <c r="W111" s="17"/>
      <c r="X111" s="9"/>
      <c r="Y111" s="9"/>
      <c r="Z111" s="9"/>
      <c r="AA111" s="9"/>
      <c r="AB111" s="9"/>
      <c r="AC111" s="9"/>
      <c r="AD111" s="9"/>
      <c r="AE111" s="9"/>
      <c r="AF111" s="9"/>
      <c r="AG111" s="9"/>
      <c r="AH111" s="9"/>
    </row>
    <row r="112" spans="1:34" x14ac:dyDescent="0.25">
      <c r="A112" s="9"/>
      <c r="B112" s="9"/>
      <c r="C112" s="9"/>
      <c r="D112" s="9"/>
      <c r="E112" s="9"/>
      <c r="F112" s="9"/>
      <c r="G112" s="9"/>
      <c r="H112" s="9"/>
      <c r="I112" s="9"/>
      <c r="J112" s="9"/>
      <c r="K112" s="9"/>
      <c r="L112" s="9"/>
      <c r="M112" s="9"/>
      <c r="N112" s="9"/>
      <c r="O112" s="9"/>
      <c r="P112" s="9"/>
      <c r="Q112" s="9"/>
      <c r="R112" s="9"/>
      <c r="S112" s="9"/>
      <c r="T112" s="17"/>
      <c r="U112" s="17"/>
      <c r="V112" s="9"/>
      <c r="W112" s="17"/>
      <c r="X112" s="9"/>
      <c r="Y112" s="9"/>
      <c r="Z112" s="9"/>
      <c r="AA112" s="9"/>
      <c r="AB112" s="9"/>
      <c r="AC112" s="9"/>
      <c r="AD112" s="9"/>
      <c r="AE112" s="9"/>
      <c r="AF112" s="9"/>
      <c r="AG112" s="9"/>
      <c r="AH112" s="9"/>
    </row>
    <row r="113" spans="1:34" x14ac:dyDescent="0.25">
      <c r="A113" s="9"/>
      <c r="B113" s="9"/>
      <c r="C113" s="9"/>
      <c r="D113" s="9"/>
      <c r="E113" s="9"/>
      <c r="F113" s="9"/>
      <c r="G113" s="9"/>
      <c r="H113" s="9"/>
      <c r="I113" s="9"/>
      <c r="J113" s="9"/>
      <c r="K113" s="9"/>
      <c r="L113" s="9"/>
      <c r="M113" s="9"/>
      <c r="N113" s="9"/>
      <c r="O113" s="9"/>
      <c r="P113" s="9"/>
      <c r="Q113" s="9"/>
      <c r="R113" s="9"/>
      <c r="S113" s="9"/>
      <c r="T113" s="17"/>
      <c r="U113" s="17"/>
      <c r="V113" s="9"/>
      <c r="W113" s="17"/>
      <c r="X113" s="9"/>
      <c r="Y113" s="9"/>
      <c r="Z113" s="9"/>
      <c r="AA113" s="9"/>
      <c r="AB113" s="9"/>
      <c r="AC113" s="9"/>
      <c r="AD113" s="9"/>
      <c r="AE113" s="9"/>
      <c r="AF113" s="9"/>
      <c r="AG113" s="9"/>
      <c r="AH113" s="9"/>
    </row>
    <row r="114" spans="1:34" x14ac:dyDescent="0.25">
      <c r="A114" s="9"/>
      <c r="B114" s="9"/>
      <c r="C114" s="9"/>
      <c r="D114" s="9"/>
      <c r="E114" s="9"/>
      <c r="F114" s="9"/>
      <c r="G114" s="9"/>
      <c r="H114" s="9"/>
      <c r="I114" s="9"/>
      <c r="J114" s="9"/>
      <c r="K114" s="9"/>
      <c r="L114" s="9"/>
      <c r="M114" s="9"/>
      <c r="N114" s="9"/>
      <c r="O114" s="9"/>
      <c r="P114" s="9"/>
      <c r="Q114" s="9"/>
      <c r="R114" s="9"/>
      <c r="S114" s="9"/>
      <c r="T114" s="17"/>
      <c r="U114" s="17"/>
      <c r="V114" s="9"/>
      <c r="W114" s="17"/>
      <c r="X114" s="9"/>
      <c r="Y114" s="9"/>
      <c r="Z114" s="9"/>
      <c r="AA114" s="9"/>
      <c r="AB114" s="9"/>
      <c r="AC114" s="9"/>
      <c r="AD114" s="9"/>
      <c r="AE114" s="9"/>
      <c r="AF114" s="9"/>
      <c r="AG114" s="9"/>
      <c r="AH114" s="9"/>
    </row>
    <row r="115" spans="1:34" x14ac:dyDescent="0.25">
      <c r="A115" s="9"/>
      <c r="B115" s="9"/>
      <c r="C115" s="9"/>
      <c r="D115" s="9"/>
      <c r="E115" s="9"/>
      <c r="F115" s="9"/>
      <c r="G115" s="9"/>
      <c r="H115" s="9"/>
      <c r="I115" s="9"/>
      <c r="J115" s="9"/>
      <c r="K115" s="9"/>
      <c r="L115" s="9"/>
      <c r="M115" s="9"/>
      <c r="N115" s="9"/>
      <c r="O115" s="9"/>
      <c r="P115" s="9"/>
      <c r="Q115" s="9"/>
      <c r="R115" s="9"/>
      <c r="S115" s="9"/>
      <c r="T115" s="17"/>
      <c r="U115" s="17"/>
      <c r="V115" s="9"/>
      <c r="W115" s="17"/>
      <c r="X115" s="9"/>
      <c r="Y115" s="9"/>
      <c r="Z115" s="9"/>
      <c r="AA115" s="9"/>
      <c r="AB115" s="9"/>
      <c r="AC115" s="9"/>
      <c r="AD115" s="9"/>
      <c r="AE115" s="9"/>
      <c r="AF115" s="9"/>
      <c r="AG115" s="9"/>
      <c r="AH115" s="9"/>
    </row>
    <row r="116" spans="1:34" x14ac:dyDescent="0.25">
      <c r="A116" s="9"/>
      <c r="B116" s="9"/>
      <c r="C116" s="9"/>
      <c r="D116" s="9"/>
      <c r="E116" s="9"/>
      <c r="F116" s="9"/>
      <c r="G116" s="9"/>
      <c r="H116" s="9"/>
      <c r="I116" s="9"/>
      <c r="J116" s="9"/>
      <c r="K116" s="9"/>
      <c r="L116" s="9"/>
      <c r="M116" s="9"/>
      <c r="N116" s="9"/>
      <c r="O116" s="9"/>
      <c r="P116" s="9"/>
      <c r="Q116" s="9"/>
      <c r="R116" s="9"/>
      <c r="S116" s="9"/>
      <c r="T116" s="17"/>
      <c r="U116" s="17"/>
      <c r="V116" s="9"/>
      <c r="W116" s="17"/>
      <c r="X116" s="9"/>
      <c r="Y116" s="9"/>
      <c r="Z116" s="9"/>
      <c r="AA116" s="9"/>
      <c r="AB116" s="9"/>
      <c r="AC116" s="9"/>
      <c r="AD116" s="9"/>
      <c r="AE116" s="9"/>
      <c r="AF116" s="9"/>
      <c r="AG116" s="9"/>
      <c r="AH116" s="9"/>
    </row>
    <row r="117" spans="1:34" x14ac:dyDescent="0.25">
      <c r="A117" s="9"/>
      <c r="B117" s="9"/>
      <c r="C117" s="9"/>
      <c r="D117" s="9"/>
      <c r="E117" s="9"/>
      <c r="F117" s="9"/>
      <c r="G117" s="9"/>
      <c r="H117" s="9"/>
      <c r="I117" s="9"/>
      <c r="J117" s="9"/>
      <c r="K117" s="9"/>
      <c r="L117" s="9"/>
      <c r="M117" s="9"/>
      <c r="N117" s="9"/>
      <c r="O117" s="9"/>
      <c r="P117" s="9"/>
      <c r="Q117" s="9"/>
      <c r="R117" s="9"/>
      <c r="S117" s="9"/>
      <c r="T117" s="17"/>
      <c r="U117" s="17"/>
      <c r="V117" s="9"/>
      <c r="W117" s="17"/>
      <c r="X117" s="9"/>
      <c r="Y117" s="9"/>
      <c r="Z117" s="9"/>
      <c r="AA117" s="9"/>
      <c r="AB117" s="9"/>
      <c r="AC117" s="9"/>
      <c r="AD117" s="9"/>
      <c r="AE117" s="9"/>
      <c r="AF117" s="9"/>
      <c r="AG117" s="9"/>
      <c r="AH117" s="9"/>
    </row>
    <row r="118" spans="1:34" x14ac:dyDescent="0.25">
      <c r="A118" s="9"/>
      <c r="B118" s="9"/>
      <c r="C118" s="9"/>
      <c r="D118" s="9"/>
      <c r="E118" s="9"/>
      <c r="F118" s="9"/>
      <c r="G118" s="9"/>
      <c r="H118" s="9"/>
      <c r="I118" s="9"/>
      <c r="J118" s="9"/>
      <c r="K118" s="9"/>
      <c r="L118" s="9"/>
      <c r="M118" s="9"/>
      <c r="N118" s="9"/>
      <c r="O118" s="9"/>
      <c r="P118" s="9"/>
      <c r="Q118" s="9"/>
      <c r="R118" s="9"/>
      <c r="S118" s="9"/>
      <c r="T118" s="17"/>
      <c r="U118" s="17"/>
      <c r="V118" s="9"/>
      <c r="W118" s="17"/>
      <c r="X118" s="9"/>
      <c r="Y118" s="9"/>
      <c r="Z118" s="9"/>
      <c r="AA118" s="9"/>
      <c r="AB118" s="9"/>
      <c r="AC118" s="9"/>
      <c r="AD118" s="9"/>
      <c r="AE118" s="9"/>
      <c r="AF118" s="9"/>
      <c r="AG118" s="9"/>
      <c r="AH118" s="9"/>
    </row>
    <row r="119" spans="1:34" x14ac:dyDescent="0.25">
      <c r="A119" s="9"/>
      <c r="B119" s="9"/>
      <c r="C119" s="9"/>
      <c r="D119" s="9"/>
      <c r="E119" s="9"/>
      <c r="F119" s="9"/>
      <c r="G119" s="9"/>
      <c r="H119" s="9"/>
      <c r="I119" s="9"/>
      <c r="J119" s="9"/>
      <c r="K119" s="9"/>
      <c r="L119" s="9"/>
      <c r="M119" s="9"/>
      <c r="N119" s="9"/>
      <c r="O119" s="9"/>
      <c r="P119" s="9"/>
      <c r="Q119" s="9"/>
      <c r="R119" s="9"/>
      <c r="S119" s="9"/>
      <c r="T119" s="17"/>
      <c r="U119" s="17"/>
      <c r="V119" s="9"/>
      <c r="W119" s="17"/>
      <c r="X119" s="9"/>
      <c r="Y119" s="9"/>
      <c r="Z119" s="9"/>
      <c r="AA119" s="9"/>
      <c r="AB119" s="9"/>
      <c r="AC119" s="9"/>
      <c r="AD119" s="9"/>
      <c r="AE119" s="9"/>
      <c r="AF119" s="9"/>
      <c r="AG119" s="9"/>
      <c r="AH119" s="9"/>
    </row>
    <row r="120" spans="1:34" x14ac:dyDescent="0.25">
      <c r="A120" s="9"/>
      <c r="B120" s="9"/>
      <c r="C120" s="9"/>
      <c r="D120" s="9"/>
      <c r="E120" s="9"/>
      <c r="F120" s="9"/>
      <c r="G120" s="9"/>
      <c r="H120" s="9"/>
      <c r="I120" s="9"/>
      <c r="J120" s="9"/>
      <c r="K120" s="9"/>
      <c r="L120" s="9"/>
      <c r="M120" s="9"/>
      <c r="N120" s="9"/>
      <c r="O120" s="9"/>
      <c r="P120" s="9"/>
      <c r="Q120" s="9"/>
      <c r="R120" s="9"/>
      <c r="S120" s="9"/>
      <c r="T120" s="17"/>
      <c r="U120" s="17"/>
      <c r="V120" s="9"/>
      <c r="W120" s="17"/>
      <c r="X120" s="9"/>
      <c r="Y120" s="9"/>
      <c r="Z120" s="9"/>
      <c r="AA120" s="9"/>
      <c r="AB120" s="9"/>
      <c r="AC120" s="9"/>
      <c r="AD120" s="9"/>
      <c r="AE120" s="9"/>
      <c r="AF120" s="9"/>
      <c r="AG120" s="9"/>
      <c r="AH120" s="9"/>
    </row>
    <row r="121" spans="1:34" x14ac:dyDescent="0.25">
      <c r="A121" s="9"/>
      <c r="B121" s="9"/>
      <c r="C121" s="9"/>
      <c r="D121" s="9"/>
      <c r="E121" s="9"/>
      <c r="F121" s="9"/>
      <c r="G121" s="9"/>
      <c r="H121" s="9"/>
      <c r="I121" s="9"/>
      <c r="J121" s="9"/>
      <c r="K121" s="9"/>
      <c r="L121" s="9"/>
      <c r="M121" s="9"/>
      <c r="N121" s="9"/>
      <c r="O121" s="9"/>
      <c r="P121" s="9"/>
      <c r="Q121" s="9"/>
      <c r="R121" s="9"/>
      <c r="S121" s="9"/>
      <c r="T121" s="17"/>
      <c r="U121" s="17"/>
      <c r="V121" s="9"/>
      <c r="W121" s="17"/>
      <c r="X121" s="9"/>
      <c r="Y121" s="9"/>
      <c r="Z121" s="9"/>
      <c r="AA121" s="9"/>
      <c r="AB121" s="9"/>
      <c r="AC121" s="9"/>
      <c r="AD121" s="9"/>
      <c r="AE121" s="9"/>
      <c r="AF121" s="9"/>
      <c r="AG121" s="9"/>
      <c r="AH121" s="9"/>
    </row>
    <row r="122" spans="1:34" x14ac:dyDescent="0.25">
      <c r="A122" s="9"/>
      <c r="B122" s="9"/>
      <c r="C122" s="9"/>
      <c r="D122" s="9"/>
      <c r="E122" s="9"/>
      <c r="F122" s="9"/>
      <c r="G122" s="9"/>
      <c r="H122" s="9"/>
      <c r="I122" s="9"/>
      <c r="J122" s="9"/>
      <c r="K122" s="9"/>
      <c r="L122" s="9"/>
      <c r="M122" s="9"/>
      <c r="N122" s="9"/>
      <c r="O122" s="9"/>
      <c r="P122" s="9"/>
      <c r="Q122" s="9"/>
      <c r="R122" s="9"/>
      <c r="S122" s="9"/>
      <c r="T122" s="17"/>
      <c r="U122" s="17"/>
      <c r="V122" s="9"/>
      <c r="W122" s="17"/>
      <c r="X122" s="9"/>
      <c r="Y122" s="9"/>
      <c r="Z122" s="9"/>
      <c r="AA122" s="9"/>
      <c r="AB122" s="9"/>
      <c r="AC122" s="9"/>
      <c r="AD122" s="9"/>
      <c r="AE122" s="9"/>
      <c r="AF122" s="9"/>
      <c r="AG122" s="9"/>
      <c r="AH122" s="9"/>
    </row>
    <row r="123" spans="1:34" x14ac:dyDescent="0.25">
      <c r="A123" s="9"/>
      <c r="B123" s="9"/>
      <c r="C123" s="9"/>
      <c r="D123" s="9"/>
      <c r="E123" s="9"/>
      <c r="F123" s="9"/>
      <c r="G123" s="9"/>
      <c r="H123" s="9"/>
      <c r="I123" s="9"/>
      <c r="J123" s="9"/>
      <c r="K123" s="9"/>
      <c r="L123" s="9"/>
      <c r="M123" s="9"/>
      <c r="N123" s="9"/>
      <c r="O123" s="9"/>
      <c r="P123" s="9"/>
      <c r="Q123" s="9"/>
      <c r="R123" s="9"/>
      <c r="S123" s="9"/>
      <c r="T123" s="17"/>
      <c r="U123" s="17"/>
      <c r="V123" s="9"/>
      <c r="W123" s="17"/>
      <c r="X123" s="9"/>
      <c r="Y123" s="9"/>
      <c r="Z123" s="9"/>
      <c r="AA123" s="9"/>
      <c r="AB123" s="9"/>
      <c r="AC123" s="9"/>
      <c r="AD123" s="9"/>
      <c r="AE123" s="9"/>
      <c r="AF123" s="9"/>
      <c r="AG123" s="9"/>
      <c r="AH123" s="9"/>
    </row>
    <row r="124" spans="1:34" x14ac:dyDescent="0.25">
      <c r="A124" s="9"/>
      <c r="B124" s="9"/>
      <c r="C124" s="9"/>
      <c r="D124" s="9"/>
      <c r="E124" s="9"/>
      <c r="F124" s="9"/>
      <c r="G124" s="9"/>
      <c r="H124" s="9"/>
      <c r="I124" s="9"/>
      <c r="J124" s="9"/>
      <c r="K124" s="9"/>
      <c r="L124" s="9"/>
      <c r="M124" s="9"/>
      <c r="N124" s="9"/>
      <c r="O124" s="9"/>
      <c r="P124" s="9"/>
      <c r="Q124" s="9"/>
      <c r="R124" s="9"/>
      <c r="S124" s="9"/>
      <c r="T124" s="17"/>
      <c r="U124" s="17"/>
      <c r="V124" s="9"/>
      <c r="W124" s="17"/>
      <c r="X124" s="9"/>
      <c r="Y124" s="9"/>
      <c r="Z124" s="9"/>
      <c r="AA124" s="9"/>
      <c r="AB124" s="9"/>
      <c r="AC124" s="9"/>
      <c r="AD124" s="9"/>
      <c r="AE124" s="9"/>
      <c r="AF124" s="9"/>
      <c r="AG124" s="9"/>
      <c r="AH124" s="9"/>
    </row>
    <row r="125" spans="1:34" x14ac:dyDescent="0.25">
      <c r="A125" s="9"/>
      <c r="B125" s="9"/>
      <c r="C125" s="9"/>
      <c r="D125" s="9"/>
      <c r="E125" s="9"/>
      <c r="F125" s="9"/>
      <c r="G125" s="9"/>
      <c r="H125" s="9"/>
      <c r="I125" s="9"/>
      <c r="J125" s="9"/>
      <c r="K125" s="9"/>
      <c r="L125" s="9"/>
      <c r="M125" s="9"/>
      <c r="N125" s="9"/>
      <c r="O125" s="9"/>
      <c r="P125" s="9"/>
      <c r="Q125" s="9"/>
      <c r="R125" s="9"/>
      <c r="S125" s="9"/>
      <c r="T125" s="17"/>
      <c r="U125" s="17"/>
      <c r="V125" s="9"/>
      <c r="W125" s="17"/>
      <c r="X125" s="9"/>
      <c r="Y125" s="9"/>
      <c r="Z125" s="9"/>
      <c r="AA125" s="9"/>
      <c r="AB125" s="9"/>
      <c r="AC125" s="9"/>
      <c r="AD125" s="9"/>
      <c r="AE125" s="9"/>
      <c r="AF125" s="9"/>
      <c r="AG125" s="9"/>
      <c r="AH125" s="9"/>
    </row>
    <row r="126" spans="1:34" x14ac:dyDescent="0.25">
      <c r="A126" s="9"/>
      <c r="B126" s="9"/>
      <c r="C126" s="9"/>
      <c r="D126" s="9"/>
      <c r="E126" s="9"/>
      <c r="F126" s="9"/>
      <c r="G126" s="9"/>
      <c r="H126" s="9"/>
      <c r="I126" s="9"/>
      <c r="J126" s="9"/>
      <c r="K126" s="9"/>
      <c r="L126" s="9"/>
      <c r="M126" s="9"/>
      <c r="N126" s="9"/>
      <c r="O126" s="9"/>
      <c r="P126" s="9"/>
      <c r="Q126" s="9"/>
      <c r="R126" s="9"/>
      <c r="S126" s="9"/>
      <c r="T126" s="17"/>
      <c r="U126" s="17"/>
      <c r="V126" s="9"/>
      <c r="W126" s="17"/>
      <c r="X126" s="9"/>
      <c r="Y126" s="9"/>
      <c r="Z126" s="9"/>
      <c r="AA126" s="9"/>
      <c r="AB126" s="9"/>
      <c r="AC126" s="9"/>
      <c r="AD126" s="9"/>
      <c r="AE126" s="9"/>
      <c r="AF126" s="9"/>
      <c r="AG126" s="9"/>
      <c r="AH126" s="9"/>
    </row>
    <row r="127" spans="1:34" x14ac:dyDescent="0.25">
      <c r="A127" s="9"/>
      <c r="B127" s="9"/>
      <c r="C127" s="9"/>
      <c r="D127" s="9"/>
      <c r="E127" s="9"/>
      <c r="F127" s="9"/>
      <c r="G127" s="9"/>
      <c r="H127" s="9"/>
      <c r="I127" s="9"/>
      <c r="J127" s="9"/>
      <c r="K127" s="9"/>
      <c r="L127" s="9"/>
      <c r="M127" s="9"/>
      <c r="N127" s="9"/>
      <c r="O127" s="9"/>
      <c r="P127" s="9"/>
      <c r="Q127" s="9"/>
      <c r="R127" s="9"/>
      <c r="S127" s="9"/>
      <c r="T127" s="17"/>
      <c r="U127" s="17"/>
      <c r="V127" s="9"/>
      <c r="W127" s="17"/>
      <c r="X127" s="9"/>
      <c r="Y127" s="9"/>
      <c r="Z127" s="9"/>
      <c r="AA127" s="9"/>
      <c r="AB127" s="9"/>
      <c r="AC127" s="9"/>
      <c r="AD127" s="9"/>
      <c r="AE127" s="9"/>
      <c r="AF127" s="9"/>
      <c r="AG127" s="9"/>
      <c r="AH127" s="9"/>
    </row>
    <row r="128" spans="1:34" x14ac:dyDescent="0.25">
      <c r="A128" s="9"/>
      <c r="B128" s="9"/>
      <c r="C128" s="9"/>
      <c r="D128" s="9"/>
      <c r="E128" s="9"/>
      <c r="F128" s="9"/>
      <c r="G128" s="9"/>
      <c r="H128" s="9"/>
      <c r="I128" s="9"/>
      <c r="J128" s="9"/>
      <c r="K128" s="9"/>
      <c r="L128" s="9"/>
      <c r="M128" s="9"/>
      <c r="N128" s="9"/>
      <c r="O128" s="9"/>
      <c r="P128" s="9"/>
      <c r="Q128" s="9"/>
      <c r="R128" s="9"/>
      <c r="S128" s="9"/>
      <c r="T128" s="17"/>
      <c r="U128" s="17"/>
      <c r="V128" s="9"/>
      <c r="W128" s="17"/>
      <c r="X128" s="9"/>
      <c r="Y128" s="9"/>
      <c r="Z128" s="9"/>
      <c r="AA128" s="9"/>
      <c r="AB128" s="9"/>
      <c r="AC128" s="9"/>
      <c r="AD128" s="9"/>
      <c r="AE128" s="9"/>
      <c r="AF128" s="9"/>
      <c r="AG128" s="9"/>
      <c r="AH128" s="9"/>
    </row>
    <row r="129" spans="1:34" x14ac:dyDescent="0.25">
      <c r="A129" s="9"/>
      <c r="B129" s="9"/>
      <c r="C129" s="9"/>
      <c r="D129" s="9"/>
      <c r="E129" s="9"/>
      <c r="F129" s="9"/>
      <c r="G129" s="9"/>
      <c r="H129" s="9"/>
      <c r="I129" s="9"/>
      <c r="J129" s="9"/>
      <c r="K129" s="9"/>
      <c r="L129" s="9"/>
      <c r="M129" s="9"/>
      <c r="N129" s="9"/>
      <c r="O129" s="9"/>
      <c r="P129" s="9"/>
      <c r="Q129" s="9"/>
      <c r="R129" s="9"/>
      <c r="S129" s="9"/>
      <c r="T129" s="17"/>
      <c r="U129" s="17"/>
      <c r="V129" s="9"/>
      <c r="W129" s="17"/>
      <c r="X129" s="9"/>
      <c r="Y129" s="9"/>
      <c r="Z129" s="9"/>
      <c r="AA129" s="9"/>
      <c r="AB129" s="9"/>
      <c r="AC129" s="9"/>
      <c r="AD129" s="9"/>
      <c r="AE129" s="9"/>
      <c r="AF129" s="9"/>
      <c r="AG129" s="9"/>
      <c r="AH129" s="9"/>
    </row>
    <row r="130" spans="1:34" x14ac:dyDescent="0.25">
      <c r="A130" s="9"/>
      <c r="B130" s="9"/>
      <c r="C130" s="9"/>
      <c r="D130" s="9"/>
      <c r="E130" s="9"/>
      <c r="F130" s="9"/>
      <c r="G130" s="9"/>
      <c r="H130" s="9"/>
      <c r="I130" s="9"/>
      <c r="J130" s="9"/>
      <c r="K130" s="9"/>
      <c r="L130" s="9"/>
      <c r="M130" s="9"/>
      <c r="N130" s="9"/>
      <c r="O130" s="9"/>
      <c r="P130" s="9"/>
      <c r="Q130" s="9"/>
      <c r="R130" s="9"/>
      <c r="S130" s="9"/>
      <c r="T130" s="17"/>
      <c r="U130" s="17"/>
      <c r="V130" s="9"/>
      <c r="W130" s="17"/>
      <c r="X130" s="9"/>
      <c r="Y130" s="9"/>
      <c r="Z130" s="9"/>
      <c r="AA130" s="9"/>
      <c r="AB130" s="9"/>
      <c r="AC130" s="9"/>
      <c r="AD130" s="9"/>
      <c r="AE130" s="9"/>
      <c r="AF130" s="9"/>
      <c r="AG130" s="9"/>
      <c r="AH130" s="9"/>
    </row>
    <row r="131" spans="1:34" x14ac:dyDescent="0.25">
      <c r="A131" s="9"/>
      <c r="B131" s="9"/>
      <c r="C131" s="9"/>
      <c r="D131" s="9"/>
      <c r="E131" s="9"/>
      <c r="F131" s="9"/>
      <c r="G131" s="9"/>
      <c r="H131" s="9"/>
      <c r="I131" s="9"/>
      <c r="J131" s="9"/>
      <c r="K131" s="9"/>
      <c r="L131" s="9"/>
      <c r="M131" s="9"/>
      <c r="N131" s="9"/>
      <c r="O131" s="9"/>
      <c r="P131" s="9"/>
      <c r="Q131" s="9"/>
      <c r="R131" s="9"/>
      <c r="S131" s="9"/>
      <c r="T131" s="17"/>
      <c r="U131" s="17"/>
      <c r="V131" s="9"/>
      <c r="W131" s="17"/>
      <c r="X131" s="9"/>
      <c r="Y131" s="9"/>
      <c r="Z131" s="9"/>
      <c r="AA131" s="9"/>
      <c r="AB131" s="9"/>
      <c r="AC131" s="9"/>
      <c r="AD131" s="9"/>
      <c r="AE131" s="9"/>
      <c r="AF131" s="9"/>
      <c r="AG131" s="9"/>
      <c r="AH131" s="9"/>
    </row>
    <row r="132" spans="1:34" x14ac:dyDescent="0.25">
      <c r="A132" s="9"/>
      <c r="B132" s="9"/>
      <c r="C132" s="9"/>
      <c r="D132" s="9"/>
      <c r="E132" s="9"/>
      <c r="F132" s="9"/>
      <c r="G132" s="9"/>
      <c r="H132" s="9"/>
      <c r="I132" s="9"/>
      <c r="J132" s="9"/>
      <c r="K132" s="9"/>
      <c r="L132" s="9"/>
      <c r="M132" s="9"/>
      <c r="N132" s="9"/>
      <c r="O132" s="9"/>
      <c r="P132" s="9"/>
      <c r="Q132" s="9"/>
      <c r="R132" s="9"/>
      <c r="S132" s="9"/>
      <c r="T132" s="17"/>
      <c r="U132" s="17"/>
      <c r="V132" s="9"/>
      <c r="W132" s="17"/>
      <c r="X132" s="9"/>
      <c r="Y132" s="9"/>
      <c r="Z132" s="9"/>
      <c r="AA132" s="9"/>
      <c r="AB132" s="9"/>
      <c r="AC132" s="9"/>
      <c r="AD132" s="9"/>
      <c r="AE132" s="9"/>
      <c r="AF132" s="9"/>
      <c r="AG132" s="9"/>
      <c r="AH132" s="9"/>
    </row>
    <row r="133" spans="1:34" x14ac:dyDescent="0.25">
      <c r="A133" s="9"/>
      <c r="B133" s="9"/>
      <c r="C133" s="9"/>
      <c r="D133" s="9"/>
      <c r="E133" s="9"/>
      <c r="F133" s="9"/>
      <c r="G133" s="9"/>
      <c r="H133" s="9"/>
      <c r="I133" s="9"/>
      <c r="J133" s="9"/>
      <c r="K133" s="9"/>
      <c r="L133" s="9"/>
      <c r="M133" s="9"/>
      <c r="N133" s="9"/>
      <c r="O133" s="9"/>
      <c r="P133" s="9"/>
      <c r="Q133" s="9"/>
      <c r="R133" s="9"/>
      <c r="S133" s="9"/>
      <c r="T133" s="17"/>
      <c r="U133" s="17"/>
      <c r="V133" s="9"/>
      <c r="W133" s="17"/>
      <c r="X133" s="9"/>
      <c r="Y133" s="9"/>
      <c r="Z133" s="9"/>
      <c r="AA133" s="9"/>
      <c r="AB133" s="9"/>
      <c r="AC133" s="9"/>
      <c r="AD133" s="9"/>
      <c r="AE133" s="9"/>
      <c r="AF133" s="9"/>
      <c r="AG133" s="9"/>
      <c r="AH133" s="9"/>
    </row>
    <row r="134" spans="1:34" x14ac:dyDescent="0.25">
      <c r="A134" s="9"/>
      <c r="B134" s="9"/>
      <c r="C134" s="9"/>
      <c r="D134" s="9"/>
      <c r="E134" s="9"/>
      <c r="F134" s="9"/>
      <c r="G134" s="9"/>
      <c r="H134" s="9"/>
      <c r="I134" s="9"/>
      <c r="J134" s="9"/>
      <c r="K134" s="9"/>
      <c r="L134" s="9"/>
      <c r="M134" s="9"/>
      <c r="N134" s="9"/>
      <c r="O134" s="9"/>
      <c r="P134" s="9"/>
      <c r="Q134" s="9"/>
      <c r="R134" s="9"/>
      <c r="S134" s="9"/>
      <c r="T134" s="17"/>
      <c r="U134" s="17"/>
      <c r="V134" s="9"/>
      <c r="W134" s="17"/>
      <c r="X134" s="9"/>
      <c r="Y134" s="9"/>
      <c r="Z134" s="9"/>
      <c r="AA134" s="9"/>
      <c r="AB134" s="9"/>
      <c r="AC134" s="9"/>
      <c r="AD134" s="9"/>
      <c r="AE134" s="9"/>
      <c r="AF134" s="9"/>
      <c r="AG134" s="9"/>
      <c r="AH134" s="9"/>
    </row>
    <row r="135" spans="1:34" x14ac:dyDescent="0.25">
      <c r="A135" s="9"/>
      <c r="B135" s="9"/>
      <c r="C135" s="9"/>
      <c r="D135" s="9"/>
      <c r="E135" s="9"/>
      <c r="F135" s="9"/>
      <c r="G135" s="9"/>
      <c r="H135" s="9"/>
      <c r="I135" s="9"/>
      <c r="J135" s="9"/>
      <c r="K135" s="9"/>
      <c r="L135" s="9"/>
      <c r="M135" s="9"/>
      <c r="N135" s="9"/>
      <c r="O135" s="9"/>
      <c r="P135" s="9"/>
      <c r="Q135" s="9"/>
      <c r="R135" s="9"/>
      <c r="S135" s="9"/>
      <c r="T135" s="17"/>
      <c r="U135" s="17"/>
      <c r="V135" s="9"/>
      <c r="W135" s="17"/>
      <c r="X135" s="9"/>
      <c r="Y135" s="9"/>
      <c r="Z135" s="9"/>
      <c r="AA135" s="9"/>
      <c r="AB135" s="9"/>
      <c r="AC135" s="9"/>
      <c r="AD135" s="9"/>
      <c r="AE135" s="9"/>
      <c r="AF135" s="9"/>
      <c r="AG135" s="9"/>
      <c r="AH135" s="9"/>
    </row>
    <row r="136" spans="1:34" x14ac:dyDescent="0.25">
      <c r="A136" s="9"/>
      <c r="B136" s="9"/>
      <c r="C136" s="9"/>
      <c r="D136" s="9"/>
      <c r="E136" s="9"/>
      <c r="F136" s="9"/>
      <c r="G136" s="9"/>
      <c r="H136" s="9"/>
      <c r="I136" s="9"/>
      <c r="J136" s="9"/>
      <c r="K136" s="9"/>
      <c r="L136" s="9"/>
      <c r="M136" s="9"/>
      <c r="N136" s="9"/>
      <c r="O136" s="9"/>
      <c r="P136" s="9"/>
      <c r="Q136" s="9"/>
      <c r="R136" s="9"/>
      <c r="S136" s="9"/>
      <c r="T136" s="17"/>
      <c r="U136" s="17"/>
      <c r="V136" s="9"/>
      <c r="W136" s="17"/>
      <c r="X136" s="9"/>
      <c r="Y136" s="9"/>
      <c r="Z136" s="9"/>
      <c r="AA136" s="9"/>
      <c r="AB136" s="9"/>
      <c r="AC136" s="9"/>
      <c r="AD136" s="9"/>
      <c r="AE136" s="9"/>
      <c r="AF136" s="9"/>
      <c r="AG136" s="9"/>
      <c r="AH136" s="9"/>
    </row>
    <row r="137" spans="1:34" x14ac:dyDescent="0.25">
      <c r="A137" s="9"/>
      <c r="B137" s="9"/>
      <c r="C137" s="9"/>
      <c r="D137" s="9"/>
      <c r="E137" s="9"/>
      <c r="F137" s="9"/>
      <c r="G137" s="9"/>
      <c r="H137" s="9"/>
      <c r="I137" s="9"/>
      <c r="J137" s="9"/>
      <c r="K137" s="9"/>
      <c r="L137" s="9"/>
      <c r="M137" s="9"/>
      <c r="N137" s="9"/>
      <c r="O137" s="9"/>
      <c r="P137" s="9"/>
      <c r="Q137" s="9"/>
      <c r="R137" s="9"/>
      <c r="S137" s="9"/>
      <c r="T137" s="17"/>
      <c r="U137" s="17"/>
      <c r="V137" s="9"/>
      <c r="W137" s="17"/>
      <c r="X137" s="9"/>
      <c r="Y137" s="9"/>
      <c r="Z137" s="9"/>
      <c r="AA137" s="9"/>
      <c r="AB137" s="9"/>
      <c r="AC137" s="9"/>
      <c r="AD137" s="9"/>
      <c r="AE137" s="9"/>
      <c r="AF137" s="9"/>
      <c r="AG137" s="9"/>
      <c r="AH137" s="9"/>
    </row>
    <row r="138" spans="1:34" x14ac:dyDescent="0.25">
      <c r="A138" s="9"/>
      <c r="B138" s="9"/>
      <c r="C138" s="9"/>
      <c r="D138" s="9"/>
      <c r="E138" s="9"/>
      <c r="F138" s="9"/>
      <c r="G138" s="9"/>
      <c r="H138" s="9"/>
      <c r="I138" s="9"/>
      <c r="J138" s="9"/>
      <c r="K138" s="9"/>
      <c r="L138" s="9"/>
      <c r="M138" s="9"/>
      <c r="N138" s="9"/>
      <c r="O138" s="9"/>
      <c r="P138" s="9"/>
      <c r="Q138" s="9"/>
      <c r="R138" s="9"/>
      <c r="S138" s="9"/>
      <c r="T138" s="17"/>
      <c r="U138" s="17"/>
      <c r="V138" s="9"/>
      <c r="W138" s="17"/>
      <c r="X138" s="9"/>
      <c r="Y138" s="9"/>
      <c r="Z138" s="9"/>
      <c r="AA138" s="9"/>
      <c r="AB138" s="9"/>
      <c r="AC138" s="9"/>
      <c r="AD138" s="9"/>
      <c r="AE138" s="9"/>
      <c r="AF138" s="9"/>
      <c r="AG138" s="9"/>
      <c r="AH138" s="9"/>
    </row>
    <row r="139" spans="1:34" x14ac:dyDescent="0.25">
      <c r="A139" s="9"/>
      <c r="B139" s="9"/>
      <c r="C139" s="9"/>
      <c r="D139" s="9"/>
      <c r="E139" s="9"/>
      <c r="F139" s="9"/>
      <c r="G139" s="9"/>
      <c r="H139" s="9"/>
      <c r="I139" s="9"/>
      <c r="J139" s="9"/>
      <c r="K139" s="9"/>
      <c r="L139" s="9"/>
      <c r="M139" s="9"/>
      <c r="N139" s="9"/>
      <c r="O139" s="9"/>
      <c r="P139" s="9"/>
      <c r="Q139" s="9"/>
      <c r="R139" s="9"/>
      <c r="S139" s="9"/>
      <c r="T139" s="17"/>
      <c r="U139" s="17"/>
      <c r="V139" s="9"/>
      <c r="W139" s="17"/>
      <c r="X139" s="9"/>
      <c r="Y139" s="9"/>
      <c r="Z139" s="9"/>
      <c r="AA139" s="9"/>
      <c r="AB139" s="9"/>
      <c r="AC139" s="9"/>
      <c r="AD139" s="9"/>
      <c r="AE139" s="9"/>
      <c r="AF139" s="9"/>
      <c r="AG139" s="9"/>
      <c r="AH139" s="9"/>
    </row>
    <row r="140" spans="1:34" x14ac:dyDescent="0.25">
      <c r="A140" s="9"/>
      <c r="B140" s="9"/>
      <c r="C140" s="9"/>
      <c r="D140" s="9"/>
      <c r="E140" s="9"/>
      <c r="F140" s="9"/>
      <c r="G140" s="9"/>
      <c r="H140" s="9"/>
      <c r="I140" s="9"/>
      <c r="J140" s="9"/>
      <c r="K140" s="9"/>
      <c r="L140" s="9"/>
      <c r="M140" s="9"/>
      <c r="N140" s="9"/>
      <c r="O140" s="9"/>
      <c r="P140" s="9"/>
      <c r="Q140" s="9"/>
      <c r="R140" s="9"/>
      <c r="S140" s="9"/>
      <c r="T140" s="17"/>
      <c r="U140" s="17"/>
      <c r="V140" s="9"/>
      <c r="W140" s="17"/>
      <c r="X140" s="9"/>
      <c r="Y140" s="9"/>
      <c r="Z140" s="9"/>
      <c r="AA140" s="9"/>
      <c r="AB140" s="9"/>
      <c r="AC140" s="9"/>
      <c r="AD140" s="9"/>
      <c r="AE140" s="9"/>
      <c r="AF140" s="9"/>
      <c r="AG140" s="9"/>
      <c r="AH140" s="9"/>
    </row>
    <row r="141" spans="1:34" x14ac:dyDescent="0.25">
      <c r="A141" s="9"/>
      <c r="B141" s="9"/>
      <c r="C141" s="9"/>
      <c r="D141" s="9"/>
      <c r="E141" s="9"/>
      <c r="F141" s="9"/>
      <c r="G141" s="9"/>
      <c r="H141" s="9"/>
      <c r="I141" s="9"/>
      <c r="J141" s="9"/>
      <c r="K141" s="9"/>
      <c r="L141" s="9"/>
      <c r="M141" s="9"/>
      <c r="N141" s="9"/>
      <c r="O141" s="9"/>
      <c r="P141" s="9"/>
      <c r="Q141" s="9"/>
      <c r="R141" s="9"/>
      <c r="S141" s="9"/>
      <c r="T141" s="17"/>
      <c r="U141" s="17"/>
      <c r="V141" s="9"/>
      <c r="W141" s="17"/>
      <c r="X141" s="9"/>
      <c r="Y141" s="9"/>
      <c r="Z141" s="9"/>
      <c r="AA141" s="9"/>
      <c r="AB141" s="9"/>
      <c r="AC141" s="9"/>
      <c r="AD141" s="9"/>
      <c r="AE141" s="9"/>
      <c r="AF141" s="9"/>
      <c r="AG141" s="9"/>
      <c r="AH141" s="9"/>
    </row>
    <row r="142" spans="1:34" x14ac:dyDescent="0.25">
      <c r="A142" s="9"/>
      <c r="B142" s="9"/>
      <c r="C142" s="9"/>
      <c r="D142" s="9"/>
      <c r="E142" s="9"/>
      <c r="F142" s="9"/>
      <c r="G142" s="9"/>
      <c r="H142" s="9"/>
      <c r="I142" s="9"/>
      <c r="J142" s="9"/>
      <c r="K142" s="9"/>
      <c r="L142" s="9"/>
      <c r="M142" s="9"/>
      <c r="N142" s="9"/>
      <c r="O142" s="9"/>
      <c r="P142" s="9"/>
      <c r="Q142" s="9"/>
      <c r="R142" s="9"/>
      <c r="S142" s="9"/>
      <c r="T142" s="17"/>
      <c r="U142" s="17"/>
      <c r="V142" s="9"/>
      <c r="W142" s="17"/>
      <c r="X142" s="9"/>
      <c r="Y142" s="9"/>
      <c r="Z142" s="9"/>
      <c r="AA142" s="9"/>
      <c r="AB142" s="9"/>
      <c r="AC142" s="9"/>
      <c r="AD142" s="9"/>
      <c r="AE142" s="9"/>
      <c r="AF142" s="9"/>
      <c r="AG142" s="9"/>
      <c r="AH142" s="9"/>
    </row>
    <row r="143" spans="1:34" x14ac:dyDescent="0.25">
      <c r="A143" s="9"/>
      <c r="B143" s="9"/>
      <c r="C143" s="9"/>
      <c r="D143" s="9"/>
      <c r="E143" s="9"/>
      <c r="F143" s="9"/>
      <c r="G143" s="9"/>
      <c r="H143" s="9"/>
      <c r="I143" s="9"/>
      <c r="J143" s="9"/>
      <c r="K143" s="9"/>
      <c r="L143" s="9"/>
      <c r="M143" s="9"/>
      <c r="N143" s="9"/>
      <c r="O143" s="9"/>
      <c r="P143" s="9"/>
      <c r="Q143" s="9"/>
      <c r="R143" s="9"/>
      <c r="S143" s="9"/>
      <c r="T143" s="17"/>
      <c r="U143" s="17"/>
      <c r="V143" s="9"/>
      <c r="W143" s="17"/>
      <c r="X143" s="9"/>
      <c r="Y143" s="9"/>
      <c r="Z143" s="9"/>
      <c r="AA143" s="9"/>
      <c r="AB143" s="9"/>
      <c r="AC143" s="9"/>
      <c r="AD143" s="9"/>
      <c r="AE143" s="9"/>
      <c r="AF143" s="9"/>
      <c r="AG143" s="9"/>
      <c r="AH143" s="9"/>
    </row>
    <row r="144" spans="1:34" x14ac:dyDescent="0.25">
      <c r="A144" s="9"/>
      <c r="B144" s="9"/>
      <c r="C144" s="9"/>
      <c r="D144" s="9"/>
      <c r="E144" s="9"/>
      <c r="F144" s="9"/>
      <c r="G144" s="9"/>
      <c r="H144" s="9"/>
      <c r="I144" s="9"/>
      <c r="J144" s="9"/>
      <c r="K144" s="9"/>
      <c r="L144" s="9"/>
      <c r="M144" s="9"/>
      <c r="N144" s="9"/>
      <c r="O144" s="9"/>
      <c r="P144" s="9"/>
      <c r="Q144" s="9"/>
      <c r="R144" s="9"/>
      <c r="S144" s="9"/>
      <c r="T144" s="17"/>
      <c r="U144" s="17"/>
      <c r="V144" s="9"/>
      <c r="W144" s="17"/>
      <c r="X144" s="9"/>
      <c r="Y144" s="9"/>
      <c r="Z144" s="9"/>
      <c r="AA144" s="9"/>
      <c r="AB144" s="9"/>
      <c r="AC144" s="9"/>
      <c r="AD144" s="9"/>
      <c r="AE144" s="9"/>
      <c r="AF144" s="9"/>
      <c r="AG144" s="9"/>
      <c r="AH144" s="9"/>
    </row>
    <row r="145" spans="1:34" x14ac:dyDescent="0.25">
      <c r="A145" s="9"/>
      <c r="B145" s="9"/>
      <c r="C145" s="9"/>
      <c r="D145" s="9"/>
      <c r="E145" s="9"/>
      <c r="F145" s="9"/>
      <c r="G145" s="9"/>
      <c r="H145" s="9"/>
      <c r="I145" s="9"/>
      <c r="J145" s="9"/>
      <c r="K145" s="9"/>
      <c r="L145" s="9"/>
      <c r="M145" s="9"/>
      <c r="N145" s="9"/>
      <c r="O145" s="9"/>
      <c r="P145" s="9"/>
      <c r="Q145" s="9"/>
      <c r="R145" s="9"/>
      <c r="S145" s="9"/>
      <c r="T145" s="17"/>
      <c r="U145" s="17"/>
      <c r="V145" s="9"/>
      <c r="W145" s="17"/>
      <c r="X145" s="9"/>
      <c r="Y145" s="9"/>
      <c r="Z145" s="9"/>
      <c r="AA145" s="9"/>
      <c r="AB145" s="9"/>
      <c r="AC145" s="9"/>
      <c r="AD145" s="9"/>
      <c r="AE145" s="9"/>
      <c r="AF145" s="9"/>
      <c r="AG145" s="9"/>
      <c r="AH145" s="9"/>
    </row>
    <row r="146" spans="1:34" x14ac:dyDescent="0.25">
      <c r="A146" s="9"/>
      <c r="B146" s="9"/>
      <c r="C146" s="9"/>
      <c r="D146" s="9"/>
      <c r="E146" s="9"/>
      <c r="F146" s="9"/>
      <c r="G146" s="9"/>
      <c r="H146" s="9"/>
      <c r="I146" s="9"/>
      <c r="J146" s="9"/>
      <c r="K146" s="9"/>
      <c r="L146" s="9"/>
      <c r="M146" s="9"/>
      <c r="N146" s="9"/>
      <c r="O146" s="9"/>
      <c r="P146" s="9"/>
      <c r="Q146" s="9"/>
      <c r="R146" s="9"/>
      <c r="S146" s="9"/>
      <c r="T146" s="17"/>
      <c r="U146" s="17"/>
      <c r="V146" s="9"/>
      <c r="W146" s="17"/>
      <c r="X146" s="9"/>
      <c r="Y146" s="9"/>
      <c r="Z146" s="9"/>
      <c r="AA146" s="9"/>
      <c r="AB146" s="9"/>
      <c r="AC146" s="9"/>
      <c r="AD146" s="9"/>
      <c r="AE146" s="9"/>
      <c r="AF146" s="9"/>
      <c r="AG146" s="9"/>
      <c r="AH146" s="9"/>
    </row>
    <row r="147" spans="1:34" x14ac:dyDescent="0.25">
      <c r="A147" s="9"/>
      <c r="B147" s="9"/>
      <c r="C147" s="9"/>
      <c r="D147" s="9"/>
      <c r="E147" s="9"/>
      <c r="F147" s="9"/>
      <c r="G147" s="9"/>
      <c r="H147" s="9"/>
      <c r="I147" s="9"/>
      <c r="J147" s="9"/>
      <c r="K147" s="9"/>
      <c r="L147" s="9"/>
      <c r="M147" s="9"/>
      <c r="N147" s="9"/>
      <c r="O147" s="9"/>
      <c r="P147" s="9"/>
      <c r="Q147" s="9"/>
      <c r="R147" s="9"/>
      <c r="S147" s="9"/>
      <c r="T147" s="17"/>
      <c r="U147" s="17"/>
      <c r="V147" s="9"/>
      <c r="W147" s="17"/>
      <c r="X147" s="9"/>
      <c r="Y147" s="9"/>
      <c r="Z147" s="9"/>
      <c r="AA147" s="9"/>
      <c r="AB147" s="9"/>
      <c r="AC147" s="9"/>
      <c r="AD147" s="9"/>
      <c r="AE147" s="9"/>
      <c r="AF147" s="9"/>
      <c r="AG147" s="9"/>
      <c r="AH147" s="9"/>
    </row>
    <row r="148" spans="1:34" x14ac:dyDescent="0.25">
      <c r="A148" s="9"/>
      <c r="B148" s="9"/>
      <c r="C148" s="9"/>
      <c r="D148" s="9"/>
      <c r="E148" s="9"/>
      <c r="F148" s="9"/>
      <c r="G148" s="9"/>
      <c r="H148" s="9"/>
      <c r="I148" s="9"/>
      <c r="J148" s="9"/>
      <c r="K148" s="9"/>
      <c r="L148" s="9"/>
      <c r="M148" s="9"/>
      <c r="N148" s="9"/>
      <c r="O148" s="9"/>
      <c r="P148" s="9"/>
      <c r="Q148" s="9"/>
      <c r="R148" s="9"/>
      <c r="S148" s="9"/>
      <c r="T148" s="17"/>
      <c r="U148" s="17"/>
      <c r="V148" s="9"/>
      <c r="W148" s="17"/>
      <c r="X148" s="9"/>
      <c r="Y148" s="9"/>
      <c r="Z148" s="9"/>
      <c r="AA148" s="9"/>
      <c r="AB148" s="9"/>
      <c r="AC148" s="9"/>
      <c r="AD148" s="9"/>
      <c r="AE148" s="9"/>
      <c r="AF148" s="9"/>
      <c r="AG148" s="9"/>
      <c r="AH148" s="9"/>
    </row>
    <row r="149" spans="1:34" x14ac:dyDescent="0.25">
      <c r="A149" s="9"/>
      <c r="B149" s="9"/>
      <c r="C149" s="9"/>
      <c r="D149" s="9"/>
      <c r="E149" s="9"/>
      <c r="F149" s="9"/>
      <c r="G149" s="9"/>
      <c r="H149" s="9"/>
      <c r="I149" s="9"/>
      <c r="J149" s="9"/>
      <c r="K149" s="9"/>
      <c r="L149" s="9"/>
      <c r="M149" s="9"/>
      <c r="N149" s="9"/>
      <c r="O149" s="9"/>
      <c r="P149" s="9"/>
      <c r="Q149" s="9"/>
      <c r="R149" s="9"/>
      <c r="S149" s="9"/>
      <c r="T149" s="17"/>
      <c r="U149" s="17"/>
      <c r="V149" s="9"/>
      <c r="W149" s="17"/>
      <c r="X149" s="9"/>
      <c r="Y149" s="9"/>
      <c r="Z149" s="9"/>
      <c r="AA149" s="9"/>
      <c r="AB149" s="9"/>
      <c r="AC149" s="9"/>
      <c r="AD149" s="9"/>
      <c r="AE149" s="9"/>
      <c r="AF149" s="9"/>
      <c r="AG149" s="9"/>
      <c r="AH149" s="9"/>
    </row>
    <row r="150" spans="1:34" x14ac:dyDescent="0.25">
      <c r="A150" s="9"/>
      <c r="B150" s="9"/>
      <c r="C150" s="9"/>
      <c r="D150" s="9"/>
      <c r="E150" s="9"/>
      <c r="F150" s="9"/>
      <c r="G150" s="9"/>
      <c r="H150" s="9"/>
      <c r="I150" s="9"/>
      <c r="J150" s="9"/>
      <c r="K150" s="9"/>
      <c r="L150" s="9"/>
      <c r="M150" s="9"/>
      <c r="N150" s="9"/>
      <c r="O150" s="9"/>
      <c r="P150" s="9"/>
      <c r="Q150" s="9"/>
      <c r="R150" s="9"/>
      <c r="S150" s="9"/>
      <c r="T150" s="17"/>
      <c r="U150" s="17"/>
      <c r="V150" s="9"/>
      <c r="W150" s="17"/>
      <c r="X150" s="9"/>
      <c r="Y150" s="9"/>
      <c r="Z150" s="9"/>
      <c r="AA150" s="9"/>
      <c r="AB150" s="9"/>
      <c r="AC150" s="9"/>
      <c r="AD150" s="9"/>
      <c r="AE150" s="9"/>
      <c r="AF150" s="9"/>
      <c r="AG150" s="9"/>
      <c r="AH150" s="9"/>
    </row>
    <row r="151" spans="1:34" x14ac:dyDescent="0.25">
      <c r="A151" s="9"/>
      <c r="B151" s="9"/>
      <c r="C151" s="9"/>
      <c r="D151" s="9"/>
      <c r="E151" s="9"/>
      <c r="F151" s="9"/>
      <c r="G151" s="9"/>
      <c r="H151" s="9"/>
      <c r="I151" s="9"/>
      <c r="J151" s="9"/>
      <c r="K151" s="9"/>
      <c r="L151" s="9"/>
      <c r="M151" s="9"/>
      <c r="N151" s="9"/>
      <c r="O151" s="9"/>
      <c r="P151" s="9"/>
      <c r="Q151" s="9"/>
      <c r="R151" s="9"/>
      <c r="S151" s="9"/>
      <c r="T151" s="17"/>
      <c r="U151" s="17"/>
      <c r="V151" s="9"/>
      <c r="W151" s="17"/>
      <c r="X151" s="9"/>
      <c r="Y151" s="9"/>
      <c r="Z151" s="9"/>
      <c r="AA151" s="9"/>
      <c r="AB151" s="9"/>
      <c r="AC151" s="9"/>
      <c r="AD151" s="9"/>
      <c r="AE151" s="9"/>
      <c r="AF151" s="9"/>
      <c r="AG151" s="9"/>
      <c r="AH151" s="9"/>
    </row>
    <row r="152" spans="1:34" x14ac:dyDescent="0.25">
      <c r="A152" s="9"/>
      <c r="B152" s="9"/>
      <c r="C152" s="9"/>
      <c r="D152" s="9"/>
      <c r="E152" s="9"/>
      <c r="F152" s="9"/>
      <c r="G152" s="9"/>
      <c r="H152" s="9"/>
      <c r="I152" s="9"/>
      <c r="J152" s="9"/>
      <c r="K152" s="9"/>
      <c r="L152" s="9"/>
      <c r="M152" s="9"/>
      <c r="N152" s="9"/>
      <c r="O152" s="9"/>
      <c r="P152" s="9"/>
      <c r="Q152" s="9"/>
      <c r="R152" s="9"/>
      <c r="S152" s="9"/>
      <c r="T152" s="17"/>
      <c r="U152" s="17"/>
      <c r="V152" s="9"/>
      <c r="W152" s="17"/>
      <c r="X152" s="9"/>
      <c r="Y152" s="9"/>
      <c r="Z152" s="9"/>
      <c r="AA152" s="9"/>
      <c r="AB152" s="9"/>
      <c r="AC152" s="9"/>
      <c r="AD152" s="9"/>
      <c r="AE152" s="9"/>
      <c r="AF152" s="9"/>
      <c r="AG152" s="9"/>
      <c r="AH152" s="9"/>
    </row>
    <row r="153" spans="1:34" x14ac:dyDescent="0.25">
      <c r="A153" s="9"/>
      <c r="B153" s="9"/>
      <c r="C153" s="9"/>
      <c r="D153" s="9"/>
      <c r="E153" s="9"/>
      <c r="F153" s="9"/>
      <c r="G153" s="9"/>
      <c r="H153" s="9"/>
      <c r="I153" s="9"/>
      <c r="J153" s="9"/>
      <c r="K153" s="9"/>
      <c r="L153" s="9"/>
      <c r="M153" s="9"/>
      <c r="N153" s="9"/>
      <c r="O153" s="9"/>
      <c r="P153" s="9"/>
      <c r="Q153" s="9"/>
      <c r="R153" s="9"/>
      <c r="S153" s="9"/>
      <c r="T153" s="17"/>
      <c r="U153" s="17"/>
      <c r="V153" s="9"/>
      <c r="W153" s="17"/>
      <c r="X153" s="9"/>
      <c r="Y153" s="9"/>
      <c r="Z153" s="9"/>
      <c r="AA153" s="9"/>
      <c r="AB153" s="9"/>
      <c r="AC153" s="9"/>
      <c r="AD153" s="9"/>
      <c r="AE153" s="9"/>
      <c r="AF153" s="9"/>
      <c r="AG153" s="9"/>
      <c r="AH153" s="9"/>
    </row>
    <row r="154" spans="1:34" x14ac:dyDescent="0.25">
      <c r="A154" s="9"/>
      <c r="B154" s="9"/>
      <c r="C154" s="9"/>
      <c r="D154" s="9"/>
      <c r="E154" s="9"/>
      <c r="F154" s="9"/>
      <c r="G154" s="9"/>
      <c r="H154" s="9"/>
      <c r="I154" s="9"/>
      <c r="J154" s="9"/>
      <c r="K154" s="9"/>
      <c r="L154" s="9"/>
      <c r="M154" s="9"/>
      <c r="N154" s="9"/>
      <c r="O154" s="9"/>
      <c r="P154" s="9"/>
      <c r="Q154" s="9"/>
      <c r="R154" s="9"/>
      <c r="S154" s="9"/>
      <c r="T154" s="17"/>
      <c r="U154" s="17"/>
      <c r="V154" s="9"/>
      <c r="W154" s="17"/>
      <c r="X154" s="9"/>
      <c r="Y154" s="9"/>
      <c r="Z154" s="9"/>
      <c r="AA154" s="9"/>
      <c r="AB154" s="9"/>
      <c r="AC154" s="9"/>
      <c r="AD154" s="9"/>
      <c r="AE154" s="9"/>
      <c r="AF154" s="9"/>
      <c r="AG154" s="9"/>
      <c r="AH154" s="9"/>
    </row>
    <row r="155" spans="1:34" x14ac:dyDescent="0.25">
      <c r="A155" s="9"/>
      <c r="B155" s="9"/>
      <c r="C155" s="9"/>
      <c r="D155" s="9"/>
      <c r="E155" s="9"/>
      <c r="F155" s="9"/>
      <c r="G155" s="9"/>
      <c r="H155" s="9"/>
      <c r="I155" s="9"/>
      <c r="J155" s="9"/>
      <c r="K155" s="9"/>
      <c r="L155" s="9"/>
      <c r="M155" s="9"/>
      <c r="N155" s="9"/>
      <c r="O155" s="9"/>
      <c r="P155" s="9"/>
      <c r="Q155" s="9"/>
      <c r="R155" s="9"/>
      <c r="S155" s="9"/>
      <c r="T155" s="17"/>
      <c r="U155" s="17"/>
      <c r="V155" s="9"/>
      <c r="W155" s="17"/>
      <c r="X155" s="9"/>
      <c r="Y155" s="9"/>
      <c r="Z155" s="9"/>
      <c r="AA155" s="9"/>
      <c r="AB155" s="9"/>
      <c r="AC155" s="9"/>
      <c r="AD155" s="9"/>
      <c r="AE155" s="9"/>
      <c r="AF155" s="9"/>
      <c r="AG155" s="9"/>
      <c r="AH155" s="9"/>
    </row>
    <row r="156" spans="1:34" x14ac:dyDescent="0.25">
      <c r="A156" s="9"/>
      <c r="B156" s="9"/>
      <c r="C156" s="9"/>
      <c r="D156" s="9"/>
      <c r="E156" s="9"/>
      <c r="F156" s="9"/>
      <c r="G156" s="9"/>
      <c r="H156" s="9"/>
      <c r="I156" s="9"/>
      <c r="J156" s="9"/>
      <c r="K156" s="9"/>
      <c r="L156" s="9"/>
      <c r="M156" s="9"/>
      <c r="N156" s="9"/>
      <c r="O156" s="9"/>
      <c r="P156" s="9"/>
      <c r="Q156" s="9"/>
      <c r="R156" s="9"/>
      <c r="S156" s="9"/>
      <c r="T156" s="17"/>
      <c r="U156" s="17"/>
      <c r="V156" s="9"/>
      <c r="W156" s="17"/>
      <c r="X156" s="9"/>
      <c r="Y156" s="9"/>
      <c r="Z156" s="9"/>
      <c r="AA156" s="9"/>
      <c r="AB156" s="9"/>
      <c r="AC156" s="9"/>
      <c r="AD156" s="9"/>
      <c r="AE156" s="9"/>
      <c r="AF156" s="9"/>
      <c r="AG156" s="9"/>
      <c r="AH156" s="9"/>
    </row>
    <row r="157" spans="1:34" x14ac:dyDescent="0.25">
      <c r="A157" s="9"/>
      <c r="B157" s="9"/>
      <c r="C157" s="9"/>
      <c r="D157" s="9"/>
      <c r="E157" s="9"/>
      <c r="F157" s="9"/>
      <c r="G157" s="9"/>
      <c r="H157" s="9"/>
      <c r="I157" s="9"/>
      <c r="J157" s="9"/>
      <c r="K157" s="9"/>
      <c r="L157" s="9"/>
      <c r="M157" s="9"/>
      <c r="N157" s="9"/>
      <c r="O157" s="9"/>
      <c r="P157" s="9"/>
      <c r="Q157" s="9"/>
      <c r="R157" s="9"/>
      <c r="S157" s="9"/>
      <c r="T157" s="17"/>
      <c r="U157" s="17"/>
      <c r="V157" s="9"/>
      <c r="W157" s="17"/>
      <c r="X157" s="9"/>
      <c r="Y157" s="9"/>
      <c r="Z157" s="9"/>
      <c r="AA157" s="9"/>
      <c r="AB157" s="9"/>
      <c r="AC157" s="9"/>
      <c r="AD157" s="9"/>
      <c r="AE157" s="9"/>
      <c r="AF157" s="9"/>
      <c r="AG157" s="9"/>
      <c r="AH157" s="9"/>
    </row>
    <row r="158" spans="1:34" x14ac:dyDescent="0.25">
      <c r="A158" s="9"/>
      <c r="B158" s="9"/>
      <c r="C158" s="9"/>
      <c r="D158" s="9"/>
      <c r="E158" s="9"/>
      <c r="F158" s="9"/>
      <c r="G158" s="9"/>
      <c r="H158" s="9"/>
      <c r="I158" s="9"/>
      <c r="J158" s="9"/>
      <c r="K158" s="9"/>
      <c r="L158" s="9"/>
      <c r="M158" s="9"/>
      <c r="N158" s="9"/>
      <c r="O158" s="9"/>
      <c r="P158" s="9"/>
      <c r="Q158" s="9"/>
      <c r="R158" s="9"/>
      <c r="S158" s="9"/>
      <c r="T158" s="17"/>
      <c r="U158" s="17"/>
      <c r="V158" s="9"/>
      <c r="W158" s="17"/>
      <c r="X158" s="9"/>
      <c r="Y158" s="9"/>
      <c r="Z158" s="9"/>
      <c r="AA158" s="9"/>
      <c r="AB158" s="9"/>
      <c r="AC158" s="9"/>
      <c r="AD158" s="9"/>
      <c r="AE158" s="9"/>
      <c r="AF158" s="9"/>
      <c r="AG158" s="9"/>
      <c r="AH158" s="9"/>
    </row>
    <row r="159" spans="1:34" x14ac:dyDescent="0.25">
      <c r="A159" s="9"/>
      <c r="B159" s="9"/>
      <c r="C159" s="9"/>
      <c r="D159" s="9"/>
      <c r="E159" s="9"/>
      <c r="F159" s="9"/>
      <c r="G159" s="9"/>
      <c r="H159" s="9"/>
      <c r="I159" s="9"/>
      <c r="J159" s="9"/>
      <c r="K159" s="9"/>
      <c r="L159" s="9"/>
      <c r="M159" s="9"/>
      <c r="N159" s="9"/>
      <c r="O159" s="9"/>
      <c r="P159" s="9"/>
      <c r="Q159" s="9"/>
      <c r="R159" s="9"/>
      <c r="S159" s="9"/>
      <c r="T159" s="17"/>
      <c r="U159" s="17"/>
      <c r="V159" s="9"/>
      <c r="W159" s="17"/>
      <c r="X159" s="9"/>
      <c r="Y159" s="9"/>
      <c r="Z159" s="9"/>
      <c r="AA159" s="9"/>
      <c r="AB159" s="9"/>
      <c r="AC159" s="9"/>
      <c r="AD159" s="9"/>
      <c r="AE159" s="9"/>
      <c r="AF159" s="9"/>
      <c r="AG159" s="9"/>
      <c r="AH159" s="9"/>
    </row>
    <row r="160" spans="1:34" x14ac:dyDescent="0.25">
      <c r="A160" s="9"/>
      <c r="B160" s="9"/>
      <c r="C160" s="9"/>
      <c r="D160" s="9"/>
      <c r="E160" s="9"/>
      <c r="F160" s="9"/>
      <c r="G160" s="9"/>
      <c r="H160" s="9"/>
      <c r="I160" s="9"/>
      <c r="J160" s="9"/>
      <c r="K160" s="9"/>
      <c r="L160" s="9"/>
      <c r="M160" s="9"/>
      <c r="N160" s="9"/>
      <c r="O160" s="9"/>
      <c r="P160" s="9"/>
      <c r="Q160" s="9"/>
      <c r="R160" s="9"/>
      <c r="S160" s="9"/>
      <c r="T160" s="17"/>
      <c r="U160" s="17"/>
      <c r="V160" s="9"/>
      <c r="W160" s="17"/>
      <c r="X160" s="9"/>
      <c r="Y160" s="9"/>
      <c r="Z160" s="9"/>
      <c r="AA160" s="9"/>
      <c r="AB160" s="9"/>
      <c r="AC160" s="9"/>
      <c r="AD160" s="9"/>
      <c r="AE160" s="9"/>
      <c r="AF160" s="9"/>
      <c r="AG160" s="9"/>
      <c r="AH160" s="9"/>
    </row>
    <row r="161" spans="1:34" x14ac:dyDescent="0.25">
      <c r="A161" s="9"/>
      <c r="B161" s="9"/>
      <c r="C161" s="9"/>
      <c r="D161" s="9"/>
      <c r="E161" s="9"/>
      <c r="F161" s="9"/>
      <c r="G161" s="9"/>
      <c r="H161" s="9"/>
      <c r="I161" s="9"/>
      <c r="J161" s="9"/>
      <c r="K161" s="9"/>
      <c r="L161" s="9"/>
      <c r="M161" s="9"/>
      <c r="N161" s="9"/>
      <c r="O161" s="9"/>
      <c r="P161" s="9"/>
      <c r="Q161" s="9"/>
      <c r="R161" s="9"/>
      <c r="S161" s="9"/>
      <c r="T161" s="17"/>
      <c r="U161" s="17"/>
      <c r="V161" s="9"/>
      <c r="W161" s="17"/>
      <c r="X161" s="9"/>
      <c r="Y161" s="9"/>
      <c r="Z161" s="9"/>
      <c r="AA161" s="9"/>
      <c r="AB161" s="9"/>
      <c r="AC161" s="9"/>
      <c r="AD161" s="9"/>
      <c r="AE161" s="9"/>
      <c r="AF161" s="9"/>
      <c r="AG161" s="9"/>
      <c r="AH161" s="9"/>
    </row>
    <row r="162" spans="1:34" x14ac:dyDescent="0.25">
      <c r="A162" s="9"/>
      <c r="B162" s="9"/>
      <c r="C162" s="9"/>
      <c r="D162" s="9"/>
      <c r="E162" s="9"/>
      <c r="F162" s="9"/>
      <c r="G162" s="9"/>
      <c r="H162" s="9"/>
      <c r="I162" s="9"/>
      <c r="J162" s="9"/>
      <c r="K162" s="9"/>
      <c r="L162" s="9"/>
      <c r="M162" s="9"/>
      <c r="N162" s="9"/>
      <c r="O162" s="9"/>
      <c r="P162" s="9"/>
      <c r="Q162" s="9"/>
      <c r="R162" s="9"/>
      <c r="S162" s="9"/>
      <c r="T162" s="17"/>
      <c r="U162" s="17"/>
      <c r="V162" s="9"/>
      <c r="W162" s="17"/>
      <c r="X162" s="9"/>
      <c r="Y162" s="9"/>
      <c r="Z162" s="9"/>
      <c r="AA162" s="9"/>
      <c r="AB162" s="9"/>
      <c r="AC162" s="9"/>
      <c r="AD162" s="9"/>
      <c r="AE162" s="9"/>
      <c r="AF162" s="9"/>
      <c r="AG162" s="9"/>
      <c r="AH162" s="9"/>
    </row>
    <row r="163" spans="1:34" x14ac:dyDescent="0.25">
      <c r="A163" s="9"/>
      <c r="B163" s="9"/>
      <c r="C163" s="9"/>
      <c r="D163" s="9"/>
      <c r="E163" s="9"/>
      <c r="F163" s="9"/>
      <c r="G163" s="9"/>
      <c r="H163" s="9"/>
      <c r="I163" s="9"/>
      <c r="J163" s="9"/>
      <c r="K163" s="9"/>
      <c r="L163" s="9"/>
      <c r="M163" s="9"/>
      <c r="N163" s="9"/>
      <c r="O163" s="9"/>
      <c r="P163" s="9"/>
      <c r="Q163" s="9"/>
      <c r="R163" s="9"/>
      <c r="S163" s="9"/>
      <c r="T163" s="17"/>
      <c r="U163" s="17"/>
      <c r="V163" s="9"/>
      <c r="W163" s="17"/>
      <c r="X163" s="9"/>
      <c r="Y163" s="9"/>
      <c r="Z163" s="9"/>
      <c r="AA163" s="9"/>
      <c r="AB163" s="9"/>
      <c r="AC163" s="9"/>
      <c r="AD163" s="9"/>
      <c r="AE163" s="9"/>
      <c r="AF163" s="9"/>
      <c r="AG163" s="9"/>
      <c r="AH163" s="9"/>
    </row>
    <row r="164" spans="1:34" x14ac:dyDescent="0.25">
      <c r="A164" s="9"/>
      <c r="B164" s="9"/>
      <c r="C164" s="9"/>
      <c r="D164" s="9"/>
      <c r="E164" s="9"/>
      <c r="F164" s="9"/>
      <c r="G164" s="9"/>
      <c r="H164" s="9"/>
      <c r="I164" s="9"/>
      <c r="J164" s="9"/>
      <c r="K164" s="9"/>
      <c r="L164" s="9"/>
      <c r="M164" s="9"/>
      <c r="N164" s="9"/>
      <c r="O164" s="9"/>
      <c r="P164" s="9"/>
      <c r="Q164" s="9"/>
      <c r="R164" s="9"/>
      <c r="S164" s="9"/>
      <c r="T164" s="17"/>
      <c r="U164" s="17"/>
      <c r="V164" s="9"/>
      <c r="W164" s="17"/>
      <c r="X164" s="9"/>
      <c r="Y164" s="9"/>
      <c r="Z164" s="9"/>
      <c r="AA164" s="9"/>
      <c r="AB164" s="9"/>
      <c r="AC164" s="9"/>
      <c r="AD164" s="9"/>
      <c r="AE164" s="9"/>
      <c r="AF164" s="9"/>
      <c r="AG164" s="9"/>
      <c r="AH164" s="9"/>
    </row>
    <row r="165" spans="1:34" x14ac:dyDescent="0.25">
      <c r="A165" s="9"/>
      <c r="B165" s="9"/>
      <c r="C165" s="9"/>
      <c r="D165" s="9"/>
      <c r="E165" s="9"/>
      <c r="F165" s="9"/>
      <c r="G165" s="9"/>
      <c r="H165" s="9"/>
      <c r="I165" s="9"/>
      <c r="J165" s="9"/>
      <c r="K165" s="9"/>
      <c r="L165" s="9"/>
      <c r="M165" s="9"/>
      <c r="N165" s="9"/>
      <c r="O165" s="9"/>
      <c r="P165" s="9"/>
      <c r="Q165" s="9"/>
      <c r="R165" s="9"/>
      <c r="S165" s="9"/>
      <c r="T165" s="17"/>
      <c r="U165" s="17"/>
      <c r="V165" s="9"/>
      <c r="W165" s="17"/>
      <c r="X165" s="9"/>
      <c r="Y165" s="9"/>
      <c r="Z165" s="9"/>
      <c r="AA165" s="9"/>
      <c r="AB165" s="9"/>
      <c r="AC165" s="9"/>
      <c r="AD165" s="9"/>
      <c r="AE165" s="9"/>
      <c r="AF165" s="9"/>
      <c r="AG165" s="9"/>
      <c r="AH165" s="9"/>
    </row>
    <row r="166" spans="1:34" x14ac:dyDescent="0.25">
      <c r="A166" s="9"/>
      <c r="B166" s="9"/>
      <c r="C166" s="9"/>
      <c r="D166" s="9"/>
      <c r="E166" s="9"/>
      <c r="F166" s="9"/>
      <c r="G166" s="9"/>
      <c r="H166" s="9"/>
      <c r="I166" s="9"/>
      <c r="J166" s="9"/>
      <c r="K166" s="9"/>
      <c r="L166" s="9"/>
      <c r="M166" s="9"/>
      <c r="N166" s="9"/>
      <c r="O166" s="9"/>
      <c r="P166" s="9"/>
      <c r="Q166" s="9"/>
      <c r="R166" s="9"/>
      <c r="S166" s="9"/>
      <c r="T166" s="17"/>
      <c r="U166" s="17"/>
      <c r="V166" s="9"/>
      <c r="W166" s="17"/>
      <c r="X166" s="9"/>
      <c r="Y166" s="9"/>
      <c r="Z166" s="9"/>
      <c r="AA166" s="9"/>
      <c r="AB166" s="9"/>
      <c r="AC166" s="9"/>
      <c r="AD166" s="9"/>
      <c r="AE166" s="9"/>
      <c r="AF166" s="9"/>
      <c r="AG166" s="9"/>
      <c r="AH166" s="9"/>
    </row>
    <row r="167" spans="1:34" x14ac:dyDescent="0.25">
      <c r="A167" s="9"/>
      <c r="B167" s="9"/>
      <c r="C167" s="9"/>
      <c r="D167" s="9"/>
      <c r="E167" s="9"/>
      <c r="F167" s="9"/>
      <c r="G167" s="9"/>
      <c r="H167" s="9"/>
      <c r="I167" s="9"/>
      <c r="J167" s="9"/>
      <c r="K167" s="9"/>
      <c r="L167" s="9"/>
      <c r="M167" s="9"/>
      <c r="N167" s="9"/>
      <c r="O167" s="9"/>
      <c r="P167" s="9"/>
      <c r="Q167" s="9"/>
      <c r="R167" s="9"/>
      <c r="S167" s="9"/>
      <c r="T167" s="17"/>
      <c r="U167" s="17"/>
      <c r="V167" s="9"/>
      <c r="W167" s="17"/>
      <c r="X167" s="9"/>
      <c r="Y167" s="9"/>
      <c r="Z167" s="9"/>
      <c r="AA167" s="9"/>
      <c r="AB167" s="9"/>
      <c r="AC167" s="9"/>
      <c r="AD167" s="9"/>
      <c r="AE167" s="9"/>
      <c r="AF167" s="9"/>
      <c r="AG167" s="9"/>
      <c r="AH167" s="9"/>
    </row>
    <row r="168" spans="1:34" x14ac:dyDescent="0.25">
      <c r="A168" s="9"/>
      <c r="B168" s="9"/>
      <c r="C168" s="9"/>
      <c r="D168" s="9"/>
      <c r="E168" s="9"/>
      <c r="F168" s="9"/>
      <c r="G168" s="9"/>
      <c r="H168" s="9"/>
      <c r="I168" s="9"/>
      <c r="J168" s="9"/>
      <c r="K168" s="9"/>
      <c r="L168" s="9"/>
      <c r="M168" s="9"/>
      <c r="N168" s="9"/>
      <c r="O168" s="9"/>
      <c r="P168" s="9"/>
      <c r="Q168" s="9"/>
      <c r="R168" s="9"/>
      <c r="S168" s="9"/>
      <c r="T168" s="17"/>
      <c r="U168" s="17"/>
      <c r="V168" s="9"/>
      <c r="W168" s="17"/>
      <c r="X168" s="9"/>
      <c r="Y168" s="9"/>
      <c r="Z168" s="9"/>
      <c r="AA168" s="9"/>
      <c r="AB168" s="9"/>
      <c r="AC168" s="9"/>
      <c r="AD168" s="9"/>
      <c r="AE168" s="9"/>
      <c r="AF168" s="9"/>
      <c r="AG168" s="9"/>
      <c r="AH168" s="9"/>
    </row>
    <row r="169" spans="1:34" x14ac:dyDescent="0.25">
      <c r="A169" s="9"/>
      <c r="B169" s="9"/>
      <c r="C169" s="9"/>
      <c r="D169" s="9"/>
      <c r="E169" s="9"/>
      <c r="F169" s="9"/>
      <c r="G169" s="9"/>
      <c r="H169" s="9"/>
      <c r="I169" s="9"/>
      <c r="J169" s="9"/>
      <c r="K169" s="9"/>
      <c r="L169" s="9"/>
      <c r="M169" s="9"/>
      <c r="N169" s="9"/>
      <c r="O169" s="9"/>
      <c r="P169" s="9"/>
      <c r="Q169" s="9"/>
      <c r="R169" s="9"/>
      <c r="S169" s="9"/>
      <c r="T169" s="17"/>
      <c r="U169" s="17"/>
      <c r="V169" s="9"/>
      <c r="W169" s="17"/>
      <c r="X169" s="9"/>
      <c r="Y169" s="9"/>
      <c r="Z169" s="9"/>
      <c r="AA169" s="9"/>
      <c r="AB169" s="9"/>
      <c r="AC169" s="9"/>
      <c r="AD169" s="9"/>
      <c r="AE169" s="9"/>
      <c r="AF169" s="9"/>
      <c r="AG169" s="9"/>
      <c r="AH169" s="9"/>
    </row>
    <row r="170" spans="1:34" x14ac:dyDescent="0.25">
      <c r="A170" s="9"/>
      <c r="B170" s="9"/>
      <c r="C170" s="9"/>
      <c r="D170" s="9"/>
      <c r="E170" s="9"/>
      <c r="F170" s="9"/>
      <c r="G170" s="9"/>
      <c r="H170" s="9"/>
      <c r="I170" s="9"/>
      <c r="J170" s="9"/>
      <c r="K170" s="9"/>
      <c r="L170" s="9"/>
      <c r="M170" s="9"/>
      <c r="N170" s="9"/>
      <c r="O170" s="9"/>
      <c r="P170" s="9"/>
      <c r="Q170" s="9"/>
      <c r="R170" s="9"/>
      <c r="S170" s="9"/>
      <c r="T170" s="17"/>
      <c r="U170" s="17"/>
      <c r="V170" s="9"/>
      <c r="W170" s="17"/>
      <c r="X170" s="9"/>
      <c r="Y170" s="9"/>
      <c r="Z170" s="9"/>
      <c r="AA170" s="9"/>
      <c r="AB170" s="9"/>
      <c r="AC170" s="9"/>
      <c r="AD170" s="9"/>
      <c r="AE170" s="9"/>
      <c r="AF170" s="9"/>
      <c r="AG170" s="9"/>
      <c r="AH170" s="9"/>
    </row>
    <row r="171" spans="1:34" x14ac:dyDescent="0.25">
      <c r="A171" s="9"/>
      <c r="B171" s="9"/>
      <c r="C171" s="9"/>
      <c r="D171" s="9"/>
      <c r="E171" s="9"/>
      <c r="F171" s="9"/>
      <c r="G171" s="9"/>
      <c r="H171" s="9"/>
      <c r="I171" s="9"/>
      <c r="J171" s="9"/>
      <c r="K171" s="9"/>
      <c r="L171" s="9"/>
      <c r="M171" s="9"/>
      <c r="N171" s="9"/>
      <c r="O171" s="9"/>
      <c r="P171" s="9"/>
      <c r="Q171" s="9"/>
      <c r="R171" s="9"/>
      <c r="S171" s="9"/>
      <c r="T171" s="17"/>
      <c r="U171" s="17"/>
      <c r="V171" s="9"/>
      <c r="W171" s="17"/>
      <c r="X171" s="9"/>
      <c r="Y171" s="9"/>
      <c r="Z171" s="9"/>
      <c r="AA171" s="9"/>
      <c r="AB171" s="9"/>
      <c r="AC171" s="9"/>
      <c r="AD171" s="9"/>
      <c r="AE171" s="9"/>
      <c r="AF171" s="9"/>
      <c r="AG171" s="9"/>
      <c r="AH171" s="9"/>
    </row>
    <row r="172" spans="1:34" x14ac:dyDescent="0.25">
      <c r="A172" s="9"/>
      <c r="B172" s="9"/>
      <c r="C172" s="9"/>
      <c r="D172" s="9"/>
      <c r="E172" s="9"/>
      <c r="F172" s="9"/>
      <c r="G172" s="9"/>
      <c r="H172" s="9"/>
      <c r="I172" s="9"/>
      <c r="J172" s="9"/>
      <c r="K172" s="9"/>
      <c r="L172" s="9"/>
      <c r="M172" s="9"/>
      <c r="N172" s="9"/>
      <c r="O172" s="9"/>
      <c r="P172" s="9"/>
      <c r="Q172" s="9"/>
      <c r="R172" s="9"/>
      <c r="S172" s="9"/>
      <c r="T172" s="17"/>
      <c r="U172" s="17"/>
      <c r="V172" s="9"/>
      <c r="W172" s="17"/>
      <c r="X172" s="9"/>
      <c r="Y172" s="9"/>
      <c r="Z172" s="9"/>
      <c r="AA172" s="9"/>
      <c r="AB172" s="9"/>
      <c r="AC172" s="9"/>
      <c r="AD172" s="9"/>
      <c r="AE172" s="9"/>
      <c r="AF172" s="9"/>
      <c r="AG172" s="9"/>
      <c r="AH172" s="9"/>
    </row>
    <row r="173" spans="1:34" x14ac:dyDescent="0.25">
      <c r="A173" s="9"/>
      <c r="B173" s="9"/>
      <c r="C173" s="9"/>
      <c r="D173" s="9"/>
      <c r="E173" s="9"/>
      <c r="F173" s="9"/>
      <c r="G173" s="9"/>
      <c r="H173" s="9"/>
      <c r="I173" s="9"/>
      <c r="J173" s="9"/>
      <c r="K173" s="9"/>
      <c r="L173" s="9"/>
      <c r="M173" s="9"/>
      <c r="N173" s="9"/>
      <c r="O173" s="9"/>
      <c r="P173" s="9"/>
      <c r="Q173" s="9"/>
      <c r="R173" s="9"/>
      <c r="S173" s="9"/>
      <c r="T173" s="17"/>
      <c r="U173" s="17"/>
      <c r="V173" s="9"/>
      <c r="W173" s="17"/>
      <c r="X173" s="9"/>
      <c r="Y173" s="9"/>
      <c r="Z173" s="9"/>
      <c r="AA173" s="9"/>
      <c r="AB173" s="9"/>
      <c r="AC173" s="9"/>
      <c r="AD173" s="9"/>
      <c r="AE173" s="9"/>
      <c r="AF173" s="9"/>
      <c r="AG173" s="9"/>
      <c r="AH173" s="9"/>
    </row>
    <row r="174" spans="1:34" x14ac:dyDescent="0.25">
      <c r="A174" s="9"/>
      <c r="B174" s="9"/>
      <c r="C174" s="9"/>
      <c r="D174" s="9"/>
      <c r="E174" s="9"/>
      <c r="F174" s="9"/>
      <c r="G174" s="9"/>
      <c r="H174" s="9"/>
      <c r="I174" s="9"/>
      <c r="J174" s="9"/>
      <c r="K174" s="9"/>
      <c r="L174" s="9"/>
      <c r="M174" s="9"/>
      <c r="N174" s="9"/>
      <c r="O174" s="9"/>
      <c r="P174" s="9"/>
      <c r="Q174" s="9"/>
      <c r="R174" s="9"/>
      <c r="S174" s="9"/>
      <c r="T174" s="17"/>
      <c r="U174" s="17"/>
      <c r="V174" s="9"/>
      <c r="W174" s="17"/>
      <c r="X174" s="9"/>
      <c r="Y174" s="9"/>
      <c r="Z174" s="9"/>
      <c r="AA174" s="9"/>
      <c r="AB174" s="9"/>
      <c r="AC174" s="9"/>
      <c r="AD174" s="9"/>
      <c r="AE174" s="9"/>
      <c r="AF174" s="9"/>
      <c r="AG174" s="9"/>
      <c r="AH174" s="9"/>
    </row>
    <row r="175" spans="1:34" x14ac:dyDescent="0.25">
      <c r="A175" s="9"/>
      <c r="B175" s="9"/>
      <c r="C175" s="9"/>
      <c r="D175" s="9"/>
      <c r="E175" s="9"/>
      <c r="F175" s="9"/>
      <c r="G175" s="9"/>
      <c r="H175" s="9"/>
      <c r="I175" s="9"/>
      <c r="J175" s="9"/>
      <c r="K175" s="9"/>
      <c r="L175" s="9"/>
      <c r="M175" s="9"/>
      <c r="N175" s="9"/>
      <c r="O175" s="9"/>
      <c r="P175" s="9"/>
      <c r="Q175" s="9"/>
      <c r="R175" s="9"/>
      <c r="S175" s="9"/>
      <c r="T175" s="17"/>
      <c r="U175" s="17"/>
      <c r="V175" s="9"/>
      <c r="W175" s="17"/>
      <c r="X175" s="9"/>
      <c r="Y175" s="9"/>
      <c r="Z175" s="9"/>
      <c r="AA175" s="9"/>
      <c r="AB175" s="9"/>
      <c r="AC175" s="9"/>
      <c r="AD175" s="9"/>
      <c r="AE175" s="9"/>
      <c r="AF175" s="9"/>
      <c r="AG175" s="9"/>
      <c r="AH175" s="9"/>
    </row>
    <row r="176" spans="1:34" x14ac:dyDescent="0.25">
      <c r="A176" s="9"/>
      <c r="B176" s="9"/>
      <c r="C176" s="9"/>
      <c r="D176" s="9"/>
      <c r="E176" s="9"/>
      <c r="F176" s="9"/>
      <c r="G176" s="9"/>
      <c r="H176" s="9"/>
      <c r="I176" s="9"/>
      <c r="J176" s="9"/>
      <c r="K176" s="9"/>
      <c r="L176" s="9"/>
      <c r="M176" s="9"/>
      <c r="N176" s="9"/>
      <c r="O176" s="9"/>
      <c r="P176" s="9"/>
      <c r="Q176" s="9"/>
      <c r="R176" s="9"/>
      <c r="S176" s="9"/>
      <c r="T176" s="17"/>
      <c r="U176" s="17"/>
      <c r="V176" s="9"/>
      <c r="W176" s="17"/>
      <c r="X176" s="9"/>
      <c r="Y176" s="9"/>
      <c r="Z176" s="9"/>
      <c r="AA176" s="9"/>
      <c r="AB176" s="9"/>
      <c r="AC176" s="9"/>
      <c r="AD176" s="9"/>
      <c r="AE176" s="9"/>
      <c r="AF176" s="9"/>
      <c r="AG176" s="9"/>
      <c r="AH176" s="9"/>
    </row>
    <row r="177" spans="1:34" x14ac:dyDescent="0.25">
      <c r="A177" s="9"/>
      <c r="B177" s="9"/>
      <c r="C177" s="9"/>
      <c r="D177" s="9"/>
      <c r="E177" s="9"/>
      <c r="F177" s="9"/>
      <c r="G177" s="9"/>
      <c r="H177" s="9"/>
      <c r="I177" s="9"/>
      <c r="J177" s="9"/>
      <c r="K177" s="9"/>
      <c r="L177" s="9"/>
      <c r="M177" s="9"/>
      <c r="N177" s="9"/>
      <c r="O177" s="9"/>
      <c r="P177" s="9"/>
      <c r="Q177" s="9"/>
      <c r="R177" s="9"/>
      <c r="S177" s="9"/>
      <c r="T177" s="17"/>
      <c r="U177" s="17"/>
      <c r="V177" s="9"/>
      <c r="W177" s="17"/>
      <c r="X177" s="9"/>
      <c r="Y177" s="9"/>
      <c r="Z177" s="9"/>
      <c r="AA177" s="9"/>
      <c r="AB177" s="9"/>
      <c r="AC177" s="9"/>
      <c r="AD177" s="9"/>
      <c r="AE177" s="9"/>
      <c r="AF177" s="9"/>
      <c r="AG177" s="9"/>
      <c r="AH177" s="9"/>
    </row>
    <row r="178" spans="1:34" x14ac:dyDescent="0.25">
      <c r="A178" s="9"/>
      <c r="B178" s="9"/>
      <c r="C178" s="9"/>
      <c r="D178" s="9"/>
      <c r="E178" s="9"/>
      <c r="F178" s="9"/>
      <c r="G178" s="9"/>
      <c r="H178" s="9"/>
      <c r="I178" s="9"/>
      <c r="J178" s="9"/>
      <c r="K178" s="9"/>
      <c r="L178" s="9"/>
      <c r="M178" s="9"/>
      <c r="N178" s="9"/>
      <c r="O178" s="9"/>
      <c r="P178" s="9"/>
      <c r="Q178" s="9"/>
      <c r="R178" s="9"/>
      <c r="S178" s="9"/>
      <c r="T178" s="17"/>
      <c r="U178" s="17"/>
      <c r="V178" s="9"/>
      <c r="W178" s="17"/>
      <c r="X178" s="9"/>
      <c r="Y178" s="9"/>
      <c r="Z178" s="9"/>
      <c r="AA178" s="9"/>
      <c r="AB178" s="9"/>
      <c r="AC178" s="9"/>
      <c r="AD178" s="9"/>
      <c r="AE178" s="9"/>
      <c r="AF178" s="9"/>
      <c r="AG178" s="9"/>
      <c r="AH178" s="9"/>
    </row>
    <row r="179" spans="1:34" x14ac:dyDescent="0.25">
      <c r="A179" s="9"/>
      <c r="B179" s="9"/>
      <c r="C179" s="9"/>
      <c r="D179" s="9"/>
      <c r="E179" s="9"/>
      <c r="F179" s="9"/>
      <c r="G179" s="9"/>
      <c r="H179" s="9"/>
      <c r="I179" s="9"/>
      <c r="J179" s="9"/>
      <c r="K179" s="9"/>
      <c r="L179" s="9"/>
      <c r="M179" s="9"/>
      <c r="N179" s="9"/>
      <c r="O179" s="9"/>
      <c r="P179" s="9"/>
      <c r="Q179" s="9"/>
      <c r="R179" s="9"/>
      <c r="S179" s="9"/>
      <c r="T179" s="17"/>
      <c r="U179" s="17"/>
      <c r="V179" s="9"/>
      <c r="W179" s="17"/>
      <c r="X179" s="9"/>
      <c r="Y179" s="9"/>
      <c r="Z179" s="9"/>
      <c r="AA179" s="9"/>
      <c r="AB179" s="9"/>
      <c r="AC179" s="9"/>
      <c r="AD179" s="9"/>
      <c r="AE179" s="9"/>
      <c r="AF179" s="9"/>
      <c r="AG179" s="9"/>
      <c r="AH179" s="9"/>
    </row>
    <row r="180" spans="1:34" x14ac:dyDescent="0.25">
      <c r="A180" s="9"/>
      <c r="B180" s="9"/>
      <c r="C180" s="9"/>
      <c r="D180" s="9"/>
      <c r="E180" s="9"/>
      <c r="F180" s="9"/>
      <c r="G180" s="9"/>
      <c r="H180" s="9"/>
      <c r="I180" s="9"/>
      <c r="J180" s="9"/>
      <c r="K180" s="9"/>
      <c r="L180" s="9"/>
      <c r="M180" s="9"/>
      <c r="N180" s="9"/>
      <c r="O180" s="9"/>
      <c r="P180" s="9"/>
      <c r="Q180" s="9"/>
      <c r="R180" s="9"/>
      <c r="S180" s="9"/>
      <c r="T180" s="17"/>
      <c r="U180" s="17"/>
      <c r="V180" s="9"/>
      <c r="W180" s="17"/>
      <c r="X180" s="9"/>
      <c r="Y180" s="9"/>
      <c r="Z180" s="9"/>
      <c r="AA180" s="9"/>
      <c r="AB180" s="9"/>
      <c r="AC180" s="9"/>
      <c r="AD180" s="9"/>
      <c r="AE180" s="9"/>
      <c r="AF180" s="9"/>
      <c r="AG180" s="9"/>
      <c r="AH180" s="9"/>
    </row>
    <row r="181" spans="1:34" x14ac:dyDescent="0.25">
      <c r="A181" s="9"/>
      <c r="B181" s="9"/>
      <c r="C181" s="9"/>
      <c r="D181" s="9"/>
      <c r="E181" s="9"/>
      <c r="F181" s="9"/>
      <c r="G181" s="9"/>
      <c r="H181" s="9"/>
      <c r="I181" s="9"/>
      <c r="J181" s="9"/>
      <c r="K181" s="9"/>
      <c r="L181" s="9"/>
      <c r="M181" s="9"/>
      <c r="N181" s="9"/>
      <c r="O181" s="9"/>
      <c r="P181" s="9"/>
      <c r="Q181" s="9"/>
      <c r="R181" s="9"/>
      <c r="S181" s="9"/>
      <c r="T181" s="17"/>
      <c r="U181" s="17"/>
      <c r="V181" s="9"/>
      <c r="W181" s="17"/>
      <c r="X181" s="9"/>
      <c r="Y181" s="9"/>
      <c r="Z181" s="9"/>
      <c r="AA181" s="9"/>
      <c r="AB181" s="9"/>
      <c r="AC181" s="9"/>
      <c r="AD181" s="9"/>
      <c r="AE181" s="9"/>
      <c r="AF181" s="9"/>
      <c r="AG181" s="9"/>
      <c r="AH181" s="9"/>
    </row>
    <row r="182" spans="1:34" x14ac:dyDescent="0.25">
      <c r="A182" s="9"/>
      <c r="B182" s="9"/>
      <c r="C182" s="9"/>
      <c r="D182" s="9"/>
      <c r="E182" s="9"/>
      <c r="F182" s="9"/>
      <c r="G182" s="9"/>
      <c r="H182" s="9"/>
      <c r="I182" s="9"/>
      <c r="J182" s="9"/>
      <c r="K182" s="9"/>
      <c r="L182" s="9"/>
      <c r="M182" s="9"/>
      <c r="N182" s="9"/>
      <c r="O182" s="9"/>
      <c r="P182" s="9"/>
      <c r="Q182" s="9"/>
      <c r="R182" s="9"/>
      <c r="S182" s="9"/>
      <c r="T182" s="17"/>
      <c r="U182" s="17"/>
      <c r="V182" s="9"/>
      <c r="W182" s="17"/>
      <c r="X182" s="9"/>
      <c r="Y182" s="9"/>
      <c r="Z182" s="9"/>
      <c r="AA182" s="9"/>
      <c r="AB182" s="9"/>
      <c r="AC182" s="9"/>
      <c r="AD182" s="9"/>
      <c r="AE182" s="9"/>
      <c r="AF182" s="9"/>
      <c r="AG182" s="9"/>
      <c r="AH182" s="9"/>
    </row>
    <row r="183" spans="1:34" x14ac:dyDescent="0.25">
      <c r="A183" s="9"/>
      <c r="B183" s="9"/>
      <c r="C183" s="9"/>
      <c r="D183" s="9"/>
      <c r="E183" s="9"/>
      <c r="F183" s="9"/>
      <c r="G183" s="9"/>
      <c r="H183" s="9"/>
      <c r="I183" s="9"/>
      <c r="J183" s="9"/>
      <c r="K183" s="9"/>
      <c r="L183" s="9"/>
      <c r="M183" s="9"/>
      <c r="N183" s="9"/>
      <c r="O183" s="9"/>
      <c r="P183" s="9"/>
      <c r="Q183" s="9"/>
      <c r="R183" s="9"/>
      <c r="S183" s="9"/>
      <c r="T183" s="17"/>
      <c r="U183" s="17"/>
      <c r="V183" s="9"/>
      <c r="W183" s="17"/>
      <c r="X183" s="9"/>
      <c r="Y183" s="9"/>
      <c r="Z183" s="9"/>
      <c r="AA183" s="9"/>
      <c r="AB183" s="9"/>
      <c r="AC183" s="9"/>
      <c r="AD183" s="9"/>
      <c r="AE183" s="9"/>
      <c r="AF183" s="9"/>
      <c r="AG183" s="9"/>
      <c r="AH183" s="9"/>
    </row>
    <row r="184" spans="1:34" x14ac:dyDescent="0.25">
      <c r="A184" s="9"/>
      <c r="B184" s="9"/>
      <c r="C184" s="9"/>
      <c r="D184" s="9"/>
      <c r="E184" s="9"/>
      <c r="F184" s="9"/>
      <c r="G184" s="9"/>
      <c r="H184" s="9"/>
      <c r="I184" s="9"/>
      <c r="J184" s="9"/>
      <c r="K184" s="9"/>
      <c r="L184" s="9"/>
      <c r="M184" s="9"/>
      <c r="N184" s="9"/>
      <c r="O184" s="9"/>
      <c r="P184" s="9"/>
      <c r="Q184" s="9"/>
      <c r="R184" s="9"/>
      <c r="S184" s="9"/>
      <c r="T184" s="17"/>
      <c r="U184" s="17"/>
      <c r="V184" s="9"/>
      <c r="W184" s="17"/>
      <c r="X184" s="9"/>
      <c r="Y184" s="9"/>
      <c r="Z184" s="9"/>
      <c r="AA184" s="9"/>
      <c r="AB184" s="9"/>
      <c r="AC184" s="9"/>
      <c r="AD184" s="9"/>
      <c r="AE184" s="9"/>
      <c r="AF184" s="9"/>
      <c r="AG184" s="9"/>
      <c r="AH184" s="9"/>
    </row>
    <row r="185" spans="1:34" x14ac:dyDescent="0.25">
      <c r="A185" s="9"/>
      <c r="B185" s="9"/>
      <c r="C185" s="9"/>
      <c r="D185" s="9"/>
      <c r="E185" s="9"/>
      <c r="F185" s="9"/>
      <c r="G185" s="9"/>
      <c r="H185" s="9"/>
      <c r="I185" s="9"/>
      <c r="J185" s="9"/>
      <c r="K185" s="9"/>
      <c r="L185" s="9"/>
      <c r="M185" s="9"/>
      <c r="N185" s="9"/>
      <c r="O185" s="9"/>
      <c r="P185" s="9"/>
      <c r="Q185" s="9"/>
      <c r="R185" s="9"/>
      <c r="S185" s="9"/>
      <c r="T185" s="17"/>
      <c r="U185" s="17"/>
      <c r="V185" s="9"/>
      <c r="W185" s="17"/>
      <c r="X185" s="9"/>
      <c r="Y185" s="9"/>
      <c r="Z185" s="9"/>
      <c r="AA185" s="9"/>
      <c r="AB185" s="9"/>
      <c r="AC185" s="9"/>
      <c r="AD185" s="9"/>
      <c r="AE185" s="9"/>
      <c r="AF185" s="9"/>
      <c r="AG185" s="9"/>
      <c r="AH185" s="9"/>
    </row>
    <row r="186" spans="1:34" x14ac:dyDescent="0.25">
      <c r="A186" s="9"/>
      <c r="B186" s="9"/>
      <c r="C186" s="9"/>
      <c r="D186" s="9"/>
      <c r="E186" s="9"/>
      <c r="F186" s="9"/>
      <c r="G186" s="9"/>
      <c r="H186" s="9"/>
      <c r="I186" s="9"/>
      <c r="J186" s="9"/>
      <c r="K186" s="9"/>
      <c r="L186" s="9"/>
      <c r="M186" s="9"/>
      <c r="N186" s="9"/>
      <c r="O186" s="9"/>
      <c r="P186" s="9"/>
      <c r="Q186" s="9"/>
      <c r="R186" s="9"/>
      <c r="S186" s="9"/>
      <c r="T186" s="17"/>
      <c r="U186" s="17"/>
      <c r="V186" s="9"/>
      <c r="W186" s="17"/>
      <c r="X186" s="9"/>
      <c r="Y186" s="9"/>
      <c r="Z186" s="9"/>
      <c r="AA186" s="9"/>
      <c r="AB186" s="9"/>
      <c r="AC186" s="9"/>
      <c r="AD186" s="9"/>
      <c r="AE186" s="9"/>
      <c r="AF186" s="9"/>
      <c r="AG186" s="9"/>
      <c r="AH186" s="9"/>
    </row>
    <row r="187" spans="1:34" x14ac:dyDescent="0.25">
      <c r="A187" s="9"/>
      <c r="B187" s="9"/>
      <c r="C187" s="9"/>
      <c r="D187" s="9"/>
      <c r="E187" s="9"/>
      <c r="F187" s="9"/>
      <c r="G187" s="9"/>
      <c r="H187" s="9"/>
      <c r="I187" s="9"/>
      <c r="J187" s="9"/>
      <c r="K187" s="9"/>
      <c r="L187" s="9"/>
      <c r="M187" s="9"/>
      <c r="N187" s="9"/>
      <c r="O187" s="9"/>
      <c r="P187" s="9"/>
      <c r="Q187" s="9"/>
      <c r="R187" s="9"/>
      <c r="S187" s="9"/>
      <c r="T187" s="17"/>
      <c r="U187" s="17"/>
      <c r="V187" s="9"/>
      <c r="W187" s="17"/>
      <c r="X187" s="9"/>
      <c r="Y187" s="9"/>
      <c r="Z187" s="9"/>
      <c r="AA187" s="9"/>
      <c r="AB187" s="9"/>
      <c r="AC187" s="9"/>
      <c r="AD187" s="9"/>
      <c r="AE187" s="9"/>
      <c r="AF187" s="9"/>
      <c r="AG187" s="9"/>
      <c r="AH187" s="9"/>
    </row>
    <row r="188" spans="1:34" x14ac:dyDescent="0.25">
      <c r="A188" s="9"/>
      <c r="B188" s="9"/>
      <c r="C188" s="9"/>
      <c r="D188" s="9"/>
      <c r="E188" s="9"/>
      <c r="F188" s="9"/>
      <c r="G188" s="9"/>
      <c r="H188" s="9"/>
      <c r="I188" s="9"/>
      <c r="J188" s="9"/>
      <c r="K188" s="9"/>
      <c r="L188" s="9"/>
      <c r="M188" s="9"/>
      <c r="N188" s="9"/>
      <c r="O188" s="9"/>
      <c r="P188" s="9"/>
      <c r="Q188" s="9"/>
      <c r="R188" s="9"/>
      <c r="S188" s="9"/>
      <c r="T188" s="17"/>
      <c r="U188" s="17"/>
      <c r="V188" s="9"/>
      <c r="W188" s="17"/>
      <c r="X188" s="9"/>
      <c r="Y188" s="9"/>
      <c r="Z188" s="9"/>
      <c r="AA188" s="9"/>
      <c r="AB188" s="9"/>
      <c r="AC188" s="9"/>
      <c r="AD188" s="9"/>
      <c r="AE188" s="9"/>
      <c r="AF188" s="9"/>
      <c r="AG188" s="9"/>
      <c r="AH188" s="9"/>
    </row>
    <row r="189" spans="1:34" x14ac:dyDescent="0.25">
      <c r="A189" s="9"/>
      <c r="B189" s="9"/>
      <c r="C189" s="9"/>
      <c r="D189" s="9"/>
      <c r="E189" s="9"/>
      <c r="F189" s="9"/>
      <c r="G189" s="9"/>
      <c r="H189" s="9"/>
      <c r="I189" s="9"/>
      <c r="J189" s="9"/>
      <c r="K189" s="9"/>
      <c r="L189" s="9"/>
      <c r="M189" s="9"/>
      <c r="N189" s="9"/>
      <c r="O189" s="9"/>
      <c r="P189" s="9"/>
      <c r="Q189" s="9"/>
      <c r="R189" s="9"/>
      <c r="S189" s="9"/>
      <c r="T189" s="17"/>
      <c r="U189" s="17"/>
      <c r="V189" s="9"/>
      <c r="W189" s="17"/>
      <c r="X189" s="9"/>
      <c r="Y189" s="9"/>
      <c r="Z189" s="9"/>
      <c r="AA189" s="9"/>
      <c r="AB189" s="9"/>
      <c r="AC189" s="9"/>
      <c r="AD189" s="9"/>
      <c r="AE189" s="9"/>
      <c r="AF189" s="9"/>
      <c r="AG189" s="9"/>
      <c r="AH189" s="9"/>
    </row>
    <row r="190" spans="1:34" x14ac:dyDescent="0.25">
      <c r="A190" s="9"/>
      <c r="B190" s="9"/>
      <c r="C190" s="9"/>
      <c r="D190" s="9"/>
      <c r="E190" s="9"/>
      <c r="F190" s="9"/>
      <c r="G190" s="9"/>
      <c r="H190" s="9"/>
      <c r="I190" s="9"/>
      <c r="J190" s="9"/>
      <c r="K190" s="9"/>
      <c r="L190" s="9"/>
      <c r="M190" s="9"/>
      <c r="N190" s="9"/>
      <c r="O190" s="9"/>
      <c r="P190" s="9"/>
      <c r="Q190" s="9"/>
      <c r="R190" s="9"/>
      <c r="S190" s="9"/>
      <c r="T190" s="17"/>
      <c r="U190" s="17"/>
      <c r="V190" s="9"/>
      <c r="W190" s="17"/>
      <c r="X190" s="9"/>
      <c r="Y190" s="9"/>
      <c r="Z190" s="9"/>
      <c r="AA190" s="9"/>
      <c r="AB190" s="9"/>
      <c r="AC190" s="9"/>
      <c r="AD190" s="9"/>
      <c r="AE190" s="9"/>
      <c r="AF190" s="9"/>
      <c r="AG190" s="9"/>
      <c r="AH190" s="9"/>
    </row>
    <row r="191" spans="1:34" x14ac:dyDescent="0.25">
      <c r="A191" s="9"/>
      <c r="B191" s="9"/>
      <c r="C191" s="9"/>
      <c r="D191" s="9"/>
      <c r="E191" s="9"/>
      <c r="F191" s="9"/>
      <c r="G191" s="9"/>
      <c r="H191" s="9"/>
      <c r="I191" s="9"/>
      <c r="J191" s="9"/>
      <c r="K191" s="9"/>
      <c r="L191" s="9"/>
      <c r="M191" s="9"/>
      <c r="N191" s="9"/>
      <c r="O191" s="9"/>
      <c r="P191" s="9"/>
      <c r="Q191" s="9"/>
      <c r="R191" s="9"/>
      <c r="S191" s="9"/>
      <c r="T191" s="17"/>
      <c r="U191" s="17"/>
      <c r="V191" s="9"/>
      <c r="W191" s="17"/>
      <c r="X191" s="9"/>
      <c r="Y191" s="9"/>
      <c r="Z191" s="9"/>
      <c r="AA191" s="9"/>
      <c r="AB191" s="9"/>
      <c r="AC191" s="9"/>
      <c r="AD191" s="9"/>
      <c r="AE191" s="9"/>
      <c r="AF191" s="9"/>
      <c r="AG191" s="9"/>
      <c r="AH191" s="9"/>
    </row>
    <row r="192" spans="1:34" x14ac:dyDescent="0.25">
      <c r="A192" s="9"/>
      <c r="B192" s="9"/>
      <c r="C192" s="9"/>
      <c r="D192" s="9"/>
      <c r="E192" s="9"/>
      <c r="F192" s="9"/>
      <c r="G192" s="9"/>
      <c r="H192" s="9"/>
      <c r="I192" s="9"/>
      <c r="J192" s="9"/>
      <c r="K192" s="9"/>
      <c r="L192" s="9"/>
      <c r="M192" s="9"/>
      <c r="N192" s="9"/>
      <c r="O192" s="9"/>
      <c r="P192" s="9"/>
      <c r="Q192" s="9"/>
      <c r="R192" s="9"/>
      <c r="S192" s="9"/>
      <c r="T192" s="17"/>
      <c r="U192" s="17"/>
      <c r="V192" s="9"/>
      <c r="W192" s="17"/>
      <c r="X192" s="9"/>
      <c r="Y192" s="9"/>
      <c r="Z192" s="9"/>
      <c r="AA192" s="9"/>
      <c r="AB192" s="9"/>
      <c r="AC192" s="9"/>
      <c r="AD192" s="9"/>
      <c r="AE192" s="9"/>
      <c r="AF192" s="9"/>
      <c r="AG192" s="9"/>
      <c r="AH192" s="9"/>
    </row>
    <row r="193" spans="1:34" x14ac:dyDescent="0.25">
      <c r="A193" s="9"/>
      <c r="B193" s="9"/>
      <c r="C193" s="9"/>
      <c r="D193" s="9"/>
      <c r="E193" s="9"/>
      <c r="F193" s="9"/>
      <c r="G193" s="9"/>
      <c r="H193" s="9"/>
      <c r="I193" s="9"/>
      <c r="J193" s="9"/>
      <c r="K193" s="9"/>
      <c r="L193" s="9"/>
      <c r="M193" s="9"/>
      <c r="N193" s="9"/>
      <c r="O193" s="9"/>
      <c r="P193" s="9"/>
      <c r="Q193" s="9"/>
      <c r="R193" s="9"/>
      <c r="S193" s="9"/>
      <c r="T193" s="17"/>
      <c r="U193" s="17"/>
      <c r="V193" s="9"/>
      <c r="W193" s="17"/>
      <c r="X193" s="9"/>
      <c r="Y193" s="9"/>
      <c r="Z193" s="9"/>
      <c r="AA193" s="9"/>
      <c r="AB193" s="9"/>
      <c r="AC193" s="9"/>
      <c r="AD193" s="9"/>
      <c r="AE193" s="9"/>
      <c r="AF193" s="9"/>
      <c r="AG193" s="9"/>
      <c r="AH193" s="9"/>
    </row>
    <row r="194" spans="1:34" x14ac:dyDescent="0.25">
      <c r="A194" s="9"/>
      <c r="B194" s="9"/>
      <c r="C194" s="9"/>
      <c r="D194" s="9"/>
      <c r="E194" s="9"/>
      <c r="F194" s="9"/>
      <c r="G194" s="9"/>
      <c r="H194" s="9"/>
      <c r="I194" s="9"/>
      <c r="J194" s="9"/>
      <c r="K194" s="9"/>
      <c r="L194" s="9"/>
      <c r="M194" s="9"/>
      <c r="N194" s="9"/>
      <c r="O194" s="9"/>
      <c r="P194" s="9"/>
      <c r="Q194" s="9"/>
      <c r="R194" s="9"/>
      <c r="S194" s="9"/>
      <c r="T194" s="17"/>
      <c r="U194" s="17"/>
      <c r="V194" s="9"/>
      <c r="W194" s="17"/>
      <c r="X194" s="9"/>
      <c r="Y194" s="9"/>
      <c r="Z194" s="9"/>
      <c r="AA194" s="9"/>
      <c r="AB194" s="9"/>
      <c r="AC194" s="9"/>
      <c r="AD194" s="9"/>
      <c r="AE194" s="9"/>
      <c r="AF194" s="9"/>
      <c r="AG194" s="9"/>
      <c r="AH194" s="9"/>
    </row>
    <row r="195" spans="1:34" x14ac:dyDescent="0.25">
      <c r="A195" s="9"/>
      <c r="B195" s="9"/>
      <c r="C195" s="9"/>
      <c r="D195" s="9"/>
      <c r="E195" s="9"/>
      <c r="F195" s="9"/>
      <c r="G195" s="9"/>
      <c r="H195" s="9"/>
      <c r="I195" s="9"/>
      <c r="J195" s="9"/>
      <c r="K195" s="9"/>
      <c r="L195" s="9"/>
      <c r="M195" s="9"/>
      <c r="N195" s="9"/>
      <c r="O195" s="9"/>
      <c r="P195" s="9"/>
      <c r="Q195" s="9"/>
      <c r="R195" s="9"/>
      <c r="S195" s="9"/>
      <c r="T195" s="17"/>
      <c r="U195" s="17"/>
      <c r="V195" s="9"/>
      <c r="W195" s="17"/>
      <c r="X195" s="9"/>
      <c r="Y195" s="9"/>
      <c r="Z195" s="9"/>
      <c r="AA195" s="9"/>
      <c r="AB195" s="9"/>
      <c r="AC195" s="9"/>
      <c r="AD195" s="9"/>
      <c r="AE195" s="9"/>
      <c r="AF195" s="9"/>
      <c r="AG195" s="9"/>
      <c r="AH195" s="9"/>
    </row>
    <row r="196" spans="1:34" x14ac:dyDescent="0.25">
      <c r="A196" s="9"/>
      <c r="B196" s="9"/>
      <c r="C196" s="9"/>
      <c r="D196" s="9"/>
      <c r="E196" s="9"/>
      <c r="F196" s="9"/>
      <c r="G196" s="9"/>
      <c r="H196" s="9"/>
      <c r="I196" s="9"/>
      <c r="J196" s="9"/>
      <c r="K196" s="9"/>
      <c r="L196" s="9"/>
      <c r="M196" s="9"/>
      <c r="N196" s="9"/>
      <c r="O196" s="9"/>
      <c r="P196" s="9"/>
      <c r="Q196" s="9"/>
      <c r="R196" s="9"/>
      <c r="S196" s="9"/>
      <c r="T196" s="17"/>
      <c r="U196" s="17"/>
      <c r="V196" s="9"/>
      <c r="W196" s="17"/>
      <c r="X196" s="9"/>
      <c r="Y196" s="9"/>
      <c r="Z196" s="9"/>
      <c r="AA196" s="9"/>
      <c r="AB196" s="9"/>
      <c r="AC196" s="9"/>
      <c r="AD196" s="9"/>
      <c r="AE196" s="9"/>
      <c r="AF196" s="9"/>
      <c r="AG196" s="9"/>
      <c r="AH196" s="9"/>
    </row>
    <row r="197" spans="1:34" x14ac:dyDescent="0.25">
      <c r="A197" s="9"/>
      <c r="B197" s="9"/>
      <c r="C197" s="9"/>
      <c r="D197" s="9"/>
      <c r="E197" s="9"/>
      <c r="F197" s="9"/>
      <c r="G197" s="9"/>
      <c r="H197" s="9"/>
      <c r="I197" s="9"/>
      <c r="J197" s="9"/>
      <c r="K197" s="9"/>
      <c r="L197" s="9"/>
      <c r="M197" s="9"/>
      <c r="N197" s="9"/>
      <c r="O197" s="9"/>
      <c r="P197" s="9"/>
      <c r="Q197" s="9"/>
      <c r="R197" s="9"/>
      <c r="S197" s="9"/>
      <c r="T197" s="17"/>
      <c r="U197" s="17"/>
      <c r="V197" s="9"/>
      <c r="W197" s="17"/>
      <c r="X197" s="9"/>
      <c r="Y197" s="9"/>
      <c r="Z197" s="9"/>
      <c r="AA197" s="9"/>
      <c r="AB197" s="9"/>
      <c r="AC197" s="9"/>
      <c r="AD197" s="9"/>
      <c r="AE197" s="9"/>
      <c r="AF197" s="9"/>
      <c r="AG197" s="9"/>
      <c r="AH197" s="9"/>
    </row>
    <row r="198" spans="1:34" x14ac:dyDescent="0.25">
      <c r="A198" s="9"/>
      <c r="B198" s="9"/>
      <c r="C198" s="9"/>
      <c r="D198" s="9"/>
      <c r="E198" s="9"/>
      <c r="F198" s="9"/>
      <c r="G198" s="9"/>
      <c r="H198" s="9"/>
      <c r="I198" s="9"/>
      <c r="J198" s="9"/>
      <c r="K198" s="9"/>
      <c r="L198" s="9"/>
      <c r="M198" s="9"/>
      <c r="N198" s="9"/>
      <c r="O198" s="9"/>
      <c r="P198" s="9"/>
      <c r="Q198" s="9"/>
      <c r="R198" s="9"/>
      <c r="S198" s="9"/>
      <c r="T198" s="17"/>
      <c r="U198" s="17"/>
      <c r="V198" s="9"/>
      <c r="W198" s="17"/>
      <c r="X198" s="9"/>
      <c r="Y198" s="9"/>
      <c r="Z198" s="9"/>
      <c r="AA198" s="9"/>
      <c r="AB198" s="9"/>
      <c r="AC198" s="9"/>
      <c r="AD198" s="9"/>
      <c r="AE198" s="9"/>
      <c r="AF198" s="9"/>
      <c r="AG198" s="9"/>
      <c r="AH198" s="9"/>
    </row>
    <row r="199" spans="1:34" x14ac:dyDescent="0.25">
      <c r="A199" s="9"/>
      <c r="B199" s="9"/>
      <c r="C199" s="9"/>
      <c r="D199" s="9"/>
      <c r="E199" s="9"/>
      <c r="F199" s="9"/>
      <c r="G199" s="9"/>
      <c r="H199" s="9"/>
      <c r="I199" s="9"/>
      <c r="J199" s="9"/>
      <c r="K199" s="9"/>
      <c r="L199" s="9"/>
      <c r="M199" s="9"/>
      <c r="N199" s="9"/>
      <c r="O199" s="9"/>
      <c r="P199" s="9"/>
      <c r="Q199" s="9"/>
      <c r="R199" s="9"/>
      <c r="S199" s="9"/>
      <c r="T199" s="17"/>
      <c r="U199" s="17"/>
      <c r="V199" s="9"/>
      <c r="W199" s="17"/>
      <c r="X199" s="9"/>
      <c r="Y199" s="9"/>
      <c r="Z199" s="9"/>
      <c r="AA199" s="9"/>
      <c r="AB199" s="9"/>
      <c r="AC199" s="9"/>
      <c r="AD199" s="9"/>
      <c r="AE199" s="9"/>
      <c r="AF199" s="9"/>
      <c r="AG199" s="9"/>
      <c r="AH199" s="9"/>
    </row>
    <row r="200" spans="1:34" x14ac:dyDescent="0.25">
      <c r="A200" s="9"/>
      <c r="B200" s="9"/>
      <c r="C200" s="9"/>
      <c r="D200" s="9"/>
      <c r="E200" s="9"/>
      <c r="F200" s="9"/>
      <c r="G200" s="9"/>
      <c r="H200" s="9"/>
      <c r="I200" s="9"/>
      <c r="J200" s="9"/>
      <c r="K200" s="9"/>
      <c r="L200" s="9"/>
      <c r="M200" s="9"/>
      <c r="N200" s="9"/>
      <c r="O200" s="9"/>
      <c r="P200" s="9"/>
      <c r="Q200" s="9"/>
      <c r="R200" s="9"/>
      <c r="S200" s="9"/>
      <c r="T200" s="17"/>
      <c r="U200" s="17"/>
      <c r="V200" s="9"/>
      <c r="W200" s="17"/>
      <c r="X200" s="9"/>
      <c r="Y200" s="9"/>
      <c r="Z200" s="9"/>
      <c r="AA200" s="9"/>
      <c r="AB200" s="9"/>
      <c r="AC200" s="9"/>
      <c r="AD200" s="9"/>
      <c r="AE200" s="9"/>
      <c r="AF200" s="9"/>
      <c r="AG200" s="9"/>
      <c r="AH200" s="9"/>
    </row>
    <row r="201" spans="1:34" x14ac:dyDescent="0.25">
      <c r="A201" s="9"/>
      <c r="B201" s="9"/>
      <c r="C201" s="9"/>
      <c r="D201" s="9"/>
      <c r="E201" s="9"/>
      <c r="F201" s="9"/>
      <c r="G201" s="9"/>
      <c r="H201" s="9"/>
      <c r="I201" s="9"/>
      <c r="J201" s="9"/>
      <c r="K201" s="9"/>
      <c r="L201" s="9"/>
      <c r="M201" s="9"/>
      <c r="N201" s="9"/>
      <c r="O201" s="9"/>
      <c r="P201" s="9"/>
      <c r="Q201" s="9"/>
      <c r="R201" s="9"/>
      <c r="S201" s="9"/>
      <c r="T201" s="17"/>
      <c r="U201" s="17"/>
      <c r="V201" s="9"/>
      <c r="W201" s="17"/>
      <c r="X201" s="9"/>
      <c r="Y201" s="9"/>
      <c r="Z201" s="9"/>
      <c r="AA201" s="9"/>
      <c r="AB201" s="9"/>
      <c r="AC201" s="9"/>
      <c r="AD201" s="9"/>
      <c r="AE201" s="9"/>
      <c r="AF201" s="9"/>
      <c r="AG201" s="9"/>
      <c r="AH201" s="9"/>
    </row>
    <row r="202" spans="1:34" x14ac:dyDescent="0.25">
      <c r="A202" s="9"/>
      <c r="B202" s="9"/>
      <c r="C202" s="9"/>
      <c r="D202" s="9"/>
      <c r="E202" s="9"/>
      <c r="F202" s="9"/>
      <c r="G202" s="9"/>
      <c r="H202" s="9"/>
      <c r="I202" s="9"/>
      <c r="J202" s="9"/>
      <c r="K202" s="9"/>
      <c r="L202" s="9"/>
      <c r="M202" s="9"/>
      <c r="N202" s="9"/>
      <c r="O202" s="9"/>
      <c r="P202" s="9"/>
      <c r="Q202" s="9"/>
      <c r="R202" s="9"/>
      <c r="S202" s="9"/>
      <c r="T202" s="17"/>
      <c r="U202" s="17"/>
      <c r="V202" s="9"/>
      <c r="W202" s="17"/>
      <c r="X202" s="9"/>
      <c r="Y202" s="9"/>
      <c r="Z202" s="9"/>
      <c r="AA202" s="9"/>
      <c r="AB202" s="9"/>
      <c r="AC202" s="9"/>
      <c r="AD202" s="9"/>
      <c r="AE202" s="9"/>
      <c r="AF202" s="9"/>
      <c r="AG202" s="9"/>
      <c r="AH202" s="9"/>
    </row>
    <row r="203" spans="1:34" x14ac:dyDescent="0.25">
      <c r="A203" s="9"/>
      <c r="B203" s="9"/>
      <c r="C203" s="9"/>
      <c r="D203" s="9"/>
      <c r="E203" s="9"/>
      <c r="F203" s="9"/>
      <c r="G203" s="9"/>
      <c r="H203" s="9"/>
      <c r="I203" s="9"/>
      <c r="J203" s="9"/>
      <c r="K203" s="9"/>
      <c r="L203" s="9"/>
      <c r="M203" s="9"/>
      <c r="N203" s="9"/>
      <c r="O203" s="9"/>
      <c r="P203" s="9"/>
      <c r="Q203" s="9"/>
      <c r="R203" s="9"/>
      <c r="S203" s="9"/>
      <c r="T203" s="17"/>
      <c r="U203" s="17"/>
      <c r="V203" s="9"/>
      <c r="W203" s="17"/>
      <c r="X203" s="9"/>
      <c r="Y203" s="9"/>
      <c r="Z203" s="9"/>
      <c r="AA203" s="9"/>
      <c r="AB203" s="9"/>
      <c r="AC203" s="9"/>
      <c r="AD203" s="9"/>
      <c r="AE203" s="9"/>
      <c r="AF203" s="9"/>
      <c r="AG203" s="9"/>
      <c r="AH203" s="9"/>
    </row>
    <row r="204" spans="1:34" x14ac:dyDescent="0.25">
      <c r="A204" s="9"/>
      <c r="B204" s="9"/>
      <c r="C204" s="9"/>
      <c r="D204" s="9"/>
      <c r="E204" s="9"/>
      <c r="F204" s="9"/>
      <c r="G204" s="9"/>
      <c r="H204" s="9"/>
      <c r="I204" s="9"/>
      <c r="J204" s="9"/>
      <c r="K204" s="9"/>
      <c r="L204" s="9"/>
      <c r="M204" s="9"/>
      <c r="N204" s="9"/>
      <c r="O204" s="9"/>
      <c r="P204" s="9"/>
      <c r="Q204" s="9"/>
      <c r="R204" s="9"/>
      <c r="S204" s="9"/>
      <c r="T204" s="17"/>
      <c r="U204" s="17"/>
      <c r="V204" s="9"/>
      <c r="W204" s="17"/>
      <c r="X204" s="9"/>
      <c r="Y204" s="9"/>
      <c r="Z204" s="9"/>
      <c r="AA204" s="9"/>
      <c r="AB204" s="9"/>
      <c r="AC204" s="9"/>
      <c r="AD204" s="9"/>
      <c r="AE204" s="9"/>
      <c r="AF204" s="9"/>
      <c r="AG204" s="9"/>
      <c r="AH204" s="9"/>
    </row>
    <row r="205" spans="1:34" x14ac:dyDescent="0.25">
      <c r="A205" s="9"/>
      <c r="B205" s="9"/>
      <c r="C205" s="9"/>
      <c r="D205" s="9"/>
      <c r="E205" s="9"/>
      <c r="F205" s="9"/>
      <c r="G205" s="9"/>
      <c r="H205" s="9"/>
      <c r="I205" s="9"/>
      <c r="J205" s="9"/>
      <c r="K205" s="9"/>
      <c r="L205" s="9"/>
      <c r="M205" s="9"/>
      <c r="N205" s="9"/>
      <c r="O205" s="9"/>
      <c r="P205" s="9"/>
      <c r="Q205" s="9"/>
      <c r="R205" s="9"/>
      <c r="S205" s="9"/>
      <c r="T205" s="17"/>
      <c r="U205" s="17"/>
      <c r="V205" s="9"/>
      <c r="W205" s="17"/>
      <c r="X205" s="9"/>
      <c r="Y205" s="9"/>
      <c r="Z205" s="9"/>
      <c r="AA205" s="9"/>
      <c r="AB205" s="9"/>
      <c r="AC205" s="9"/>
      <c r="AD205" s="9"/>
      <c r="AE205" s="9"/>
      <c r="AF205" s="9"/>
      <c r="AG205" s="9"/>
      <c r="AH205" s="9"/>
    </row>
    <row r="206" spans="1:34" x14ac:dyDescent="0.25">
      <c r="A206" s="9"/>
      <c r="B206" s="9"/>
      <c r="C206" s="9"/>
      <c r="D206" s="9"/>
      <c r="E206" s="9"/>
      <c r="F206" s="9"/>
      <c r="G206" s="9"/>
      <c r="H206" s="9"/>
      <c r="I206" s="9"/>
      <c r="J206" s="9"/>
      <c r="K206" s="9"/>
      <c r="L206" s="9"/>
      <c r="M206" s="9"/>
      <c r="N206" s="9"/>
      <c r="O206" s="9"/>
      <c r="P206" s="9"/>
      <c r="Q206" s="9"/>
      <c r="R206" s="9"/>
      <c r="S206" s="9"/>
      <c r="T206" s="17"/>
      <c r="U206" s="17"/>
      <c r="V206" s="9"/>
      <c r="W206" s="17"/>
      <c r="X206" s="9"/>
      <c r="Y206" s="9"/>
      <c r="Z206" s="9"/>
      <c r="AA206" s="9"/>
      <c r="AB206" s="9"/>
      <c r="AC206" s="9"/>
      <c r="AD206" s="9"/>
      <c r="AE206" s="9"/>
      <c r="AF206" s="9"/>
      <c r="AG206" s="9"/>
      <c r="AH206" s="9"/>
    </row>
    <row r="207" spans="1:34" x14ac:dyDescent="0.25">
      <c r="A207" s="9"/>
      <c r="B207" s="9"/>
      <c r="C207" s="9"/>
      <c r="D207" s="9"/>
      <c r="E207" s="9"/>
      <c r="F207" s="9"/>
      <c r="G207" s="9"/>
      <c r="H207" s="9"/>
      <c r="I207" s="9"/>
      <c r="J207" s="9"/>
      <c r="K207" s="9"/>
      <c r="L207" s="9"/>
      <c r="M207" s="9"/>
      <c r="N207" s="9"/>
      <c r="O207" s="9"/>
      <c r="P207" s="9"/>
      <c r="Q207" s="9"/>
      <c r="R207" s="9"/>
      <c r="S207" s="9"/>
      <c r="T207" s="17"/>
      <c r="U207" s="17"/>
      <c r="V207" s="9"/>
      <c r="W207" s="17"/>
      <c r="X207" s="9"/>
      <c r="Y207" s="9"/>
      <c r="Z207" s="9"/>
      <c r="AA207" s="9"/>
      <c r="AB207" s="9"/>
      <c r="AC207" s="9"/>
      <c r="AD207" s="9"/>
      <c r="AE207" s="9"/>
      <c r="AF207" s="9"/>
      <c r="AG207" s="9"/>
      <c r="AH207" s="9"/>
    </row>
    <row r="208" spans="1:34" x14ac:dyDescent="0.25">
      <c r="A208" s="9"/>
      <c r="B208" s="9"/>
      <c r="C208" s="9"/>
      <c r="D208" s="9"/>
      <c r="E208" s="9"/>
      <c r="F208" s="9"/>
      <c r="G208" s="9"/>
      <c r="H208" s="9"/>
      <c r="I208" s="9"/>
      <c r="J208" s="9"/>
      <c r="K208" s="9"/>
      <c r="L208" s="9"/>
      <c r="M208" s="9"/>
      <c r="N208" s="9"/>
      <c r="O208" s="9"/>
      <c r="P208" s="9"/>
      <c r="Q208" s="9"/>
      <c r="R208" s="9"/>
      <c r="S208" s="9"/>
      <c r="T208" s="17"/>
      <c r="U208" s="17"/>
      <c r="V208" s="9"/>
      <c r="W208" s="17"/>
      <c r="X208" s="9"/>
      <c r="Y208" s="9"/>
      <c r="Z208" s="9"/>
      <c r="AA208" s="9"/>
      <c r="AB208" s="9"/>
      <c r="AC208" s="9"/>
      <c r="AD208" s="9"/>
      <c r="AE208" s="9"/>
      <c r="AF208" s="9"/>
      <c r="AG208" s="9"/>
      <c r="AH208" s="9"/>
    </row>
    <row r="209" spans="1:34" x14ac:dyDescent="0.25">
      <c r="A209" s="9"/>
      <c r="B209" s="9"/>
      <c r="C209" s="9"/>
      <c r="D209" s="9"/>
      <c r="E209" s="9"/>
      <c r="F209" s="9"/>
      <c r="G209" s="9"/>
      <c r="H209" s="9"/>
      <c r="I209" s="9"/>
      <c r="J209" s="9"/>
      <c r="K209" s="9"/>
      <c r="L209" s="9"/>
      <c r="M209" s="9"/>
      <c r="N209" s="9"/>
      <c r="O209" s="9"/>
      <c r="P209" s="9"/>
      <c r="Q209" s="9"/>
      <c r="R209" s="9"/>
      <c r="S209" s="9"/>
      <c r="T209" s="17"/>
      <c r="U209" s="17"/>
      <c r="V209" s="9"/>
      <c r="W209" s="17"/>
      <c r="X209" s="9"/>
      <c r="Y209" s="9"/>
      <c r="Z209" s="9"/>
      <c r="AA209" s="9"/>
      <c r="AB209" s="9"/>
      <c r="AC209" s="9"/>
      <c r="AD209" s="9"/>
      <c r="AE209" s="9"/>
      <c r="AF209" s="9"/>
      <c r="AG209" s="9"/>
      <c r="AH209" s="9"/>
    </row>
    <row r="210" spans="1:34" x14ac:dyDescent="0.25">
      <c r="A210" s="9"/>
      <c r="B210" s="9"/>
      <c r="C210" s="9"/>
      <c r="D210" s="9"/>
      <c r="E210" s="9"/>
      <c r="F210" s="9"/>
      <c r="G210" s="9"/>
      <c r="H210" s="9"/>
      <c r="I210" s="9"/>
      <c r="J210" s="9"/>
      <c r="K210" s="9"/>
      <c r="L210" s="9"/>
      <c r="M210" s="9"/>
      <c r="N210" s="9"/>
      <c r="O210" s="9"/>
      <c r="P210" s="9"/>
      <c r="Q210" s="9"/>
      <c r="R210" s="9"/>
      <c r="S210" s="9"/>
      <c r="T210" s="17"/>
      <c r="U210" s="17"/>
      <c r="V210" s="9"/>
      <c r="W210" s="17"/>
      <c r="X210" s="9"/>
      <c r="Y210" s="9"/>
      <c r="Z210" s="9"/>
      <c r="AA210" s="9"/>
      <c r="AB210" s="9"/>
      <c r="AC210" s="9"/>
      <c r="AD210" s="9"/>
      <c r="AE210" s="9"/>
      <c r="AF210" s="9"/>
      <c r="AG210" s="9"/>
      <c r="AH210" s="9"/>
    </row>
    <row r="211" spans="1:34" x14ac:dyDescent="0.25">
      <c r="A211" s="9"/>
      <c r="B211" s="9"/>
      <c r="C211" s="9"/>
      <c r="D211" s="9"/>
      <c r="E211" s="9"/>
      <c r="F211" s="9"/>
      <c r="G211" s="9"/>
      <c r="H211" s="9"/>
      <c r="I211" s="9"/>
      <c r="J211" s="9"/>
      <c r="K211" s="9"/>
      <c r="L211" s="9"/>
      <c r="M211" s="9"/>
      <c r="N211" s="9"/>
      <c r="O211" s="9"/>
      <c r="P211" s="9"/>
      <c r="Q211" s="9"/>
      <c r="R211" s="9"/>
      <c r="S211" s="9"/>
      <c r="T211" s="17"/>
      <c r="U211" s="17"/>
      <c r="V211" s="9"/>
      <c r="W211" s="17"/>
      <c r="X211" s="9"/>
      <c r="Y211" s="9"/>
      <c r="Z211" s="9"/>
      <c r="AA211" s="9"/>
      <c r="AB211" s="9"/>
      <c r="AC211" s="9"/>
      <c r="AD211" s="9"/>
      <c r="AE211" s="9"/>
      <c r="AF211" s="9"/>
      <c r="AG211" s="9"/>
      <c r="AH211" s="9"/>
    </row>
    <row r="212" spans="1:34" x14ac:dyDescent="0.25">
      <c r="A212" s="9"/>
      <c r="B212" s="9"/>
      <c r="C212" s="9"/>
      <c r="D212" s="9"/>
      <c r="E212" s="9"/>
      <c r="F212" s="9"/>
      <c r="G212" s="9"/>
      <c r="H212" s="9"/>
      <c r="I212" s="9"/>
      <c r="J212" s="9"/>
      <c r="K212" s="9"/>
      <c r="L212" s="9"/>
      <c r="M212" s="9"/>
      <c r="N212" s="9"/>
      <c r="O212" s="9"/>
      <c r="P212" s="9"/>
      <c r="Q212" s="9"/>
      <c r="R212" s="9"/>
      <c r="S212" s="9"/>
      <c r="T212" s="17"/>
      <c r="U212" s="17"/>
      <c r="V212" s="9"/>
      <c r="W212" s="17"/>
      <c r="X212" s="9"/>
      <c r="Y212" s="9"/>
      <c r="Z212" s="9"/>
      <c r="AA212" s="9"/>
      <c r="AB212" s="9"/>
      <c r="AC212" s="9"/>
      <c r="AD212" s="9"/>
      <c r="AE212" s="9"/>
      <c r="AF212" s="9"/>
      <c r="AG212" s="9"/>
      <c r="AH212" s="9"/>
    </row>
    <row r="213" spans="1:34" x14ac:dyDescent="0.25">
      <c r="A213" s="9"/>
      <c r="B213" s="9"/>
      <c r="C213" s="9"/>
      <c r="D213" s="9"/>
      <c r="E213" s="9"/>
      <c r="F213" s="9"/>
      <c r="G213" s="9"/>
      <c r="H213" s="9"/>
      <c r="I213" s="9"/>
      <c r="J213" s="9"/>
      <c r="K213" s="9"/>
      <c r="L213" s="9"/>
      <c r="M213" s="9"/>
      <c r="N213" s="9"/>
      <c r="O213" s="9"/>
      <c r="P213" s="9"/>
      <c r="Q213" s="9"/>
      <c r="R213" s="9"/>
      <c r="S213" s="9"/>
      <c r="T213" s="17"/>
      <c r="U213" s="17"/>
      <c r="V213" s="9"/>
      <c r="W213" s="17"/>
      <c r="X213" s="9"/>
      <c r="Y213" s="9"/>
      <c r="Z213" s="9"/>
      <c r="AA213" s="9"/>
      <c r="AB213" s="9"/>
      <c r="AC213" s="9"/>
      <c r="AD213" s="9"/>
      <c r="AE213" s="9"/>
      <c r="AF213" s="9"/>
      <c r="AG213" s="9"/>
      <c r="AH213" s="9"/>
    </row>
    <row r="214" spans="1:34" x14ac:dyDescent="0.25">
      <c r="A214" s="9"/>
      <c r="B214" s="9"/>
      <c r="C214" s="9"/>
      <c r="D214" s="9"/>
      <c r="E214" s="9"/>
      <c r="F214" s="9"/>
      <c r="G214" s="9"/>
      <c r="H214" s="9"/>
      <c r="I214" s="9"/>
      <c r="J214" s="9"/>
      <c r="K214" s="9"/>
      <c r="L214" s="9"/>
      <c r="M214" s="9"/>
      <c r="N214" s="9"/>
      <c r="O214" s="9"/>
      <c r="P214" s="9"/>
      <c r="Q214" s="9"/>
      <c r="R214" s="9"/>
      <c r="S214" s="9"/>
      <c r="T214" s="17"/>
      <c r="U214" s="17"/>
      <c r="V214" s="9"/>
      <c r="W214" s="17"/>
      <c r="X214" s="9"/>
      <c r="Y214" s="9"/>
      <c r="Z214" s="9"/>
      <c r="AA214" s="9"/>
      <c r="AB214" s="9"/>
      <c r="AC214" s="9"/>
      <c r="AD214" s="9"/>
      <c r="AE214" s="9"/>
      <c r="AF214" s="9"/>
      <c r="AG214" s="9"/>
      <c r="AH214" s="9"/>
    </row>
    <row r="215" spans="1:34" x14ac:dyDescent="0.25">
      <c r="A215" s="9"/>
      <c r="B215" s="9"/>
      <c r="C215" s="9"/>
      <c r="D215" s="9"/>
      <c r="E215" s="9"/>
      <c r="F215" s="9"/>
      <c r="G215" s="9"/>
      <c r="H215" s="9"/>
      <c r="I215" s="9"/>
      <c r="J215" s="9"/>
      <c r="K215" s="9"/>
      <c r="L215" s="9"/>
      <c r="M215" s="9"/>
      <c r="N215" s="9"/>
      <c r="O215" s="9"/>
      <c r="P215" s="9"/>
      <c r="Q215" s="9"/>
      <c r="R215" s="9"/>
      <c r="S215" s="9"/>
      <c r="T215" s="17"/>
      <c r="U215" s="17"/>
      <c r="V215" s="9"/>
      <c r="W215" s="17"/>
      <c r="X215" s="9"/>
      <c r="Y215" s="9"/>
      <c r="Z215" s="9"/>
      <c r="AA215" s="9"/>
      <c r="AB215" s="9"/>
      <c r="AC215" s="9"/>
      <c r="AD215" s="9"/>
      <c r="AE215" s="9"/>
      <c r="AF215" s="9"/>
      <c r="AG215" s="9"/>
      <c r="AH215" s="9"/>
    </row>
    <row r="216" spans="1:34" x14ac:dyDescent="0.25">
      <c r="A216" s="9"/>
      <c r="B216" s="9"/>
      <c r="C216" s="9"/>
      <c r="D216" s="9"/>
      <c r="E216" s="9"/>
      <c r="F216" s="9"/>
      <c r="G216" s="9"/>
      <c r="H216" s="9"/>
      <c r="I216" s="9"/>
      <c r="J216" s="9"/>
      <c r="K216" s="9"/>
      <c r="L216" s="9"/>
      <c r="M216" s="9"/>
      <c r="N216" s="9"/>
      <c r="O216" s="9"/>
      <c r="P216" s="9"/>
      <c r="Q216" s="9"/>
      <c r="R216" s="9"/>
      <c r="S216" s="9"/>
      <c r="T216" s="17"/>
      <c r="U216" s="17"/>
      <c r="V216" s="9"/>
      <c r="W216" s="17"/>
      <c r="X216" s="9"/>
      <c r="Y216" s="9"/>
      <c r="Z216" s="9"/>
      <c r="AA216" s="9"/>
      <c r="AB216" s="9"/>
      <c r="AC216" s="9"/>
      <c r="AD216" s="9"/>
      <c r="AE216" s="9"/>
      <c r="AF216" s="9"/>
      <c r="AG216" s="9"/>
      <c r="AH216" s="9"/>
    </row>
    <row r="217" spans="1:34" x14ac:dyDescent="0.25">
      <c r="A217" s="9"/>
      <c r="B217" s="9"/>
      <c r="C217" s="9"/>
      <c r="D217" s="9"/>
      <c r="E217" s="9"/>
      <c r="F217" s="9"/>
      <c r="G217" s="9"/>
      <c r="H217" s="9"/>
      <c r="I217" s="9"/>
      <c r="J217" s="9"/>
      <c r="K217" s="9"/>
      <c r="L217" s="9"/>
      <c r="M217" s="9"/>
      <c r="N217" s="9"/>
      <c r="O217" s="9"/>
      <c r="P217" s="9"/>
      <c r="Q217" s="9"/>
      <c r="R217" s="9"/>
      <c r="S217" s="9"/>
      <c r="T217" s="17"/>
      <c r="U217" s="17"/>
      <c r="V217" s="9"/>
      <c r="W217" s="17"/>
      <c r="X217" s="9"/>
      <c r="Y217" s="9"/>
      <c r="Z217" s="9"/>
      <c r="AA217" s="9"/>
      <c r="AB217" s="9"/>
      <c r="AC217" s="9"/>
      <c r="AD217" s="9"/>
      <c r="AE217" s="9"/>
      <c r="AF217" s="9"/>
      <c r="AG217" s="9"/>
      <c r="AH217" s="9"/>
    </row>
    <row r="218" spans="1:34" x14ac:dyDescent="0.25">
      <c r="A218" s="9"/>
      <c r="B218" s="9"/>
      <c r="C218" s="9"/>
      <c r="D218" s="9"/>
      <c r="E218" s="9"/>
      <c r="F218" s="9"/>
      <c r="G218" s="9"/>
      <c r="H218" s="9"/>
      <c r="I218" s="9"/>
      <c r="J218" s="9"/>
      <c r="K218" s="9"/>
      <c r="L218" s="9"/>
      <c r="M218" s="9"/>
      <c r="N218" s="9"/>
      <c r="O218" s="9"/>
      <c r="P218" s="9"/>
      <c r="Q218" s="9"/>
      <c r="R218" s="9"/>
      <c r="S218" s="9"/>
      <c r="T218" s="17"/>
      <c r="U218" s="17"/>
      <c r="V218" s="9"/>
      <c r="W218" s="17"/>
      <c r="X218" s="9"/>
      <c r="Y218" s="9"/>
      <c r="Z218" s="9"/>
      <c r="AA218" s="9"/>
      <c r="AB218" s="9"/>
      <c r="AC218" s="9"/>
      <c r="AD218" s="9"/>
      <c r="AE218" s="9"/>
      <c r="AF218" s="9"/>
      <c r="AG218" s="9"/>
      <c r="AH218" s="9"/>
    </row>
    <row r="219" spans="1:34" x14ac:dyDescent="0.25">
      <c r="A219" s="9"/>
      <c r="B219" s="9"/>
      <c r="C219" s="9"/>
      <c r="D219" s="9"/>
      <c r="E219" s="9"/>
      <c r="F219" s="9"/>
      <c r="G219" s="9"/>
      <c r="H219" s="9"/>
      <c r="I219" s="9"/>
      <c r="J219" s="9"/>
      <c r="K219" s="9"/>
      <c r="L219" s="9"/>
      <c r="M219" s="9"/>
      <c r="N219" s="9"/>
      <c r="O219" s="9"/>
      <c r="P219" s="9"/>
      <c r="Q219" s="9"/>
      <c r="R219" s="9"/>
      <c r="S219" s="9"/>
      <c r="T219" s="17"/>
      <c r="U219" s="17"/>
      <c r="V219" s="9"/>
      <c r="W219" s="17"/>
      <c r="X219" s="9"/>
      <c r="Y219" s="9"/>
      <c r="Z219" s="9"/>
      <c r="AA219" s="9"/>
      <c r="AB219" s="9"/>
      <c r="AC219" s="9"/>
      <c r="AD219" s="9"/>
      <c r="AE219" s="9"/>
      <c r="AF219" s="9"/>
      <c r="AG219" s="9"/>
      <c r="AH219" s="9"/>
    </row>
    <row r="220" spans="1:34" x14ac:dyDescent="0.25">
      <c r="A220" s="9"/>
      <c r="B220" s="9"/>
      <c r="C220" s="9"/>
      <c r="D220" s="9"/>
      <c r="E220" s="9"/>
      <c r="F220" s="9"/>
      <c r="G220" s="9"/>
      <c r="H220" s="9"/>
      <c r="I220" s="9"/>
      <c r="J220" s="9"/>
      <c r="K220" s="9"/>
      <c r="L220" s="9"/>
      <c r="M220" s="9"/>
      <c r="N220" s="9"/>
      <c r="O220" s="9"/>
      <c r="P220" s="9"/>
      <c r="Q220" s="9"/>
      <c r="R220" s="9"/>
      <c r="S220" s="9"/>
      <c r="T220" s="17"/>
      <c r="U220" s="17"/>
      <c r="V220" s="9"/>
      <c r="W220" s="17"/>
      <c r="X220" s="9"/>
      <c r="Y220" s="9"/>
      <c r="Z220" s="9"/>
      <c r="AA220" s="9"/>
      <c r="AB220" s="9"/>
      <c r="AC220" s="9"/>
      <c r="AD220" s="9"/>
      <c r="AE220" s="9"/>
      <c r="AF220" s="9"/>
      <c r="AG220" s="9"/>
      <c r="AH220" s="9"/>
    </row>
    <row r="221" spans="1:34" x14ac:dyDescent="0.25">
      <c r="A221" s="9"/>
      <c r="B221" s="9"/>
      <c r="C221" s="9"/>
      <c r="D221" s="9"/>
      <c r="E221" s="9"/>
      <c r="F221" s="9"/>
      <c r="G221" s="9"/>
      <c r="H221" s="9"/>
      <c r="I221" s="9"/>
      <c r="J221" s="9"/>
      <c r="K221" s="9"/>
      <c r="L221" s="9"/>
      <c r="M221" s="9"/>
      <c r="N221" s="9"/>
      <c r="O221" s="9"/>
      <c r="P221" s="9"/>
      <c r="Q221" s="9"/>
      <c r="R221" s="9"/>
      <c r="S221" s="9"/>
      <c r="T221" s="17"/>
      <c r="U221" s="17"/>
      <c r="V221" s="9"/>
      <c r="W221" s="17"/>
      <c r="X221" s="9"/>
      <c r="Y221" s="9"/>
      <c r="Z221" s="9"/>
      <c r="AA221" s="9"/>
      <c r="AB221" s="9"/>
      <c r="AC221" s="9"/>
      <c r="AD221" s="9"/>
      <c r="AE221" s="9"/>
      <c r="AF221" s="9"/>
      <c r="AG221" s="9"/>
      <c r="AH221" s="9"/>
    </row>
    <row r="222" spans="1:34" x14ac:dyDescent="0.25">
      <c r="A222" s="9"/>
      <c r="B222" s="9"/>
      <c r="C222" s="9"/>
      <c r="D222" s="9"/>
      <c r="E222" s="9"/>
      <c r="F222" s="9"/>
      <c r="G222" s="9"/>
      <c r="H222" s="9"/>
      <c r="I222" s="9"/>
      <c r="J222" s="9"/>
      <c r="K222" s="9"/>
      <c r="L222" s="9"/>
      <c r="M222" s="9"/>
      <c r="N222" s="9"/>
      <c r="O222" s="9"/>
      <c r="P222" s="9"/>
      <c r="Q222" s="9"/>
      <c r="R222" s="9"/>
      <c r="S222" s="9"/>
      <c r="T222" s="17"/>
      <c r="U222" s="17"/>
      <c r="V222" s="9"/>
      <c r="W222" s="17"/>
      <c r="X222" s="9"/>
      <c r="Y222" s="9"/>
      <c r="Z222" s="9"/>
      <c r="AA222" s="9"/>
      <c r="AB222" s="9"/>
      <c r="AC222" s="9"/>
      <c r="AD222" s="9"/>
      <c r="AE222" s="9"/>
      <c r="AF222" s="9"/>
      <c r="AG222" s="9"/>
      <c r="AH222" s="9"/>
    </row>
    <row r="223" spans="1:34" x14ac:dyDescent="0.25">
      <c r="A223" s="9"/>
      <c r="B223" s="9"/>
      <c r="C223" s="9"/>
      <c r="D223" s="9"/>
      <c r="E223" s="9"/>
      <c r="F223" s="9"/>
      <c r="G223" s="9"/>
      <c r="H223" s="9"/>
      <c r="I223" s="9"/>
      <c r="J223" s="9"/>
      <c r="K223" s="9"/>
      <c r="L223" s="9"/>
      <c r="M223" s="9"/>
      <c r="N223" s="9"/>
      <c r="O223" s="9"/>
      <c r="P223" s="9"/>
      <c r="Q223" s="9"/>
      <c r="R223" s="9"/>
      <c r="S223" s="9"/>
      <c r="T223" s="17"/>
      <c r="U223" s="17"/>
      <c r="V223" s="9"/>
      <c r="W223" s="17"/>
      <c r="X223" s="9"/>
      <c r="Y223" s="9"/>
      <c r="Z223" s="9"/>
      <c r="AA223" s="9"/>
      <c r="AB223" s="9"/>
      <c r="AC223" s="9"/>
      <c r="AD223" s="9"/>
      <c r="AE223" s="9"/>
      <c r="AF223" s="9"/>
      <c r="AG223" s="9"/>
      <c r="AH223" s="9"/>
    </row>
    <row r="224" spans="1:34" x14ac:dyDescent="0.25">
      <c r="A224" s="9"/>
      <c r="B224" s="9"/>
      <c r="C224" s="9"/>
      <c r="D224" s="9"/>
      <c r="E224" s="9"/>
      <c r="F224" s="9"/>
      <c r="G224" s="9"/>
      <c r="H224" s="9"/>
      <c r="I224" s="9"/>
      <c r="J224" s="9"/>
      <c r="K224" s="9"/>
      <c r="L224" s="9"/>
      <c r="M224" s="9"/>
      <c r="N224" s="9"/>
      <c r="O224" s="9"/>
      <c r="P224" s="9"/>
      <c r="Q224" s="9"/>
      <c r="R224" s="9"/>
      <c r="S224" s="9"/>
      <c r="T224" s="17"/>
      <c r="U224" s="17"/>
      <c r="V224" s="9"/>
      <c r="W224" s="17"/>
      <c r="X224" s="9"/>
      <c r="Y224" s="9"/>
      <c r="Z224" s="9"/>
      <c r="AA224" s="9"/>
      <c r="AB224" s="9"/>
      <c r="AC224" s="9"/>
      <c r="AD224" s="9"/>
      <c r="AE224" s="9"/>
      <c r="AF224" s="9"/>
      <c r="AG224" s="9"/>
      <c r="AH224" s="9"/>
    </row>
    <row r="225" spans="1:34" x14ac:dyDescent="0.25">
      <c r="A225" s="9"/>
      <c r="B225" s="9"/>
      <c r="C225" s="9"/>
      <c r="D225" s="9"/>
      <c r="E225" s="9"/>
      <c r="F225" s="9"/>
      <c r="G225" s="9"/>
      <c r="H225" s="9"/>
      <c r="I225" s="9"/>
      <c r="J225" s="9"/>
      <c r="K225" s="9"/>
      <c r="L225" s="9"/>
      <c r="M225" s="9"/>
      <c r="N225" s="9"/>
      <c r="O225" s="9"/>
      <c r="P225" s="9"/>
      <c r="Q225" s="9"/>
      <c r="R225" s="9"/>
      <c r="S225" s="9"/>
      <c r="T225" s="17"/>
      <c r="U225" s="17"/>
      <c r="V225" s="9"/>
      <c r="W225" s="17"/>
      <c r="X225" s="9"/>
      <c r="Y225" s="9"/>
      <c r="Z225" s="9"/>
      <c r="AA225" s="9"/>
      <c r="AB225" s="9"/>
      <c r="AC225" s="9"/>
      <c r="AD225" s="9"/>
      <c r="AE225" s="9"/>
      <c r="AF225" s="9"/>
      <c r="AG225" s="9"/>
      <c r="AH225" s="9"/>
    </row>
    <row r="226" spans="1:34" x14ac:dyDescent="0.25">
      <c r="A226" s="9"/>
      <c r="B226" s="9"/>
      <c r="C226" s="9"/>
      <c r="D226" s="9"/>
      <c r="E226" s="9"/>
      <c r="F226" s="9"/>
      <c r="G226" s="9"/>
      <c r="H226" s="9"/>
      <c r="I226" s="9"/>
      <c r="J226" s="9"/>
      <c r="K226" s="9"/>
      <c r="L226" s="9"/>
      <c r="M226" s="9"/>
      <c r="N226" s="9"/>
      <c r="O226" s="9"/>
      <c r="P226" s="9"/>
      <c r="Q226" s="9"/>
      <c r="R226" s="9"/>
      <c r="S226" s="9"/>
      <c r="T226" s="17"/>
      <c r="U226" s="17"/>
      <c r="V226" s="9"/>
      <c r="W226" s="17"/>
      <c r="X226" s="9"/>
      <c r="Y226" s="9"/>
      <c r="Z226" s="9"/>
      <c r="AA226" s="9"/>
      <c r="AB226" s="9"/>
      <c r="AC226" s="9"/>
      <c r="AD226" s="9"/>
      <c r="AE226" s="9"/>
      <c r="AF226" s="9"/>
      <c r="AG226" s="9"/>
      <c r="AH226" s="9"/>
    </row>
    <row r="227" spans="1:34" x14ac:dyDescent="0.25">
      <c r="A227" s="9"/>
      <c r="B227" s="9"/>
      <c r="C227" s="9"/>
      <c r="D227" s="9"/>
      <c r="E227" s="9"/>
      <c r="F227" s="9"/>
      <c r="G227" s="9"/>
      <c r="H227" s="9"/>
      <c r="I227" s="9"/>
      <c r="J227" s="9"/>
      <c r="K227" s="9"/>
      <c r="L227" s="9"/>
      <c r="M227" s="9"/>
      <c r="N227" s="9"/>
      <c r="O227" s="9"/>
      <c r="P227" s="9"/>
      <c r="Q227" s="9"/>
      <c r="R227" s="9"/>
      <c r="S227" s="9"/>
      <c r="T227" s="17"/>
      <c r="U227" s="17"/>
      <c r="V227" s="9"/>
      <c r="W227" s="17"/>
      <c r="X227" s="9"/>
      <c r="Y227" s="9"/>
      <c r="Z227" s="9"/>
      <c r="AA227" s="9"/>
      <c r="AB227" s="9"/>
      <c r="AC227" s="9"/>
      <c r="AD227" s="9"/>
      <c r="AE227" s="9"/>
      <c r="AF227" s="9"/>
      <c r="AG227" s="9"/>
      <c r="AH227" s="9"/>
    </row>
    <row r="228" spans="1:34" x14ac:dyDescent="0.25">
      <c r="A228" s="9"/>
      <c r="B228" s="9"/>
      <c r="C228" s="9"/>
      <c r="D228" s="9"/>
      <c r="E228" s="9"/>
      <c r="F228" s="9"/>
      <c r="G228" s="9"/>
      <c r="H228" s="9"/>
      <c r="I228" s="9"/>
      <c r="J228" s="9"/>
      <c r="K228" s="9"/>
      <c r="L228" s="9"/>
      <c r="M228" s="9"/>
      <c r="N228" s="9"/>
      <c r="O228" s="9"/>
      <c r="P228" s="9"/>
      <c r="Q228" s="9"/>
      <c r="R228" s="9"/>
      <c r="S228" s="9"/>
      <c r="T228" s="17"/>
      <c r="U228" s="17"/>
      <c r="V228" s="9"/>
      <c r="W228" s="17"/>
      <c r="X228" s="9"/>
      <c r="Y228" s="9"/>
      <c r="Z228" s="9"/>
      <c r="AA228" s="9"/>
      <c r="AB228" s="9"/>
      <c r="AC228" s="9"/>
      <c r="AD228" s="9"/>
      <c r="AE228" s="9"/>
      <c r="AF228" s="9"/>
      <c r="AG228" s="9"/>
      <c r="AH228" s="9"/>
    </row>
    <row r="229" spans="1:34" x14ac:dyDescent="0.25">
      <c r="A229" s="9"/>
      <c r="B229" s="9"/>
      <c r="C229" s="9"/>
      <c r="D229" s="9"/>
      <c r="E229" s="9"/>
      <c r="F229" s="9"/>
      <c r="G229" s="9"/>
      <c r="H229" s="9"/>
      <c r="I229" s="9"/>
      <c r="J229" s="9"/>
      <c r="K229" s="9"/>
      <c r="L229" s="9"/>
      <c r="M229" s="9"/>
      <c r="N229" s="9"/>
      <c r="O229" s="9"/>
      <c r="P229" s="9"/>
      <c r="Q229" s="9"/>
      <c r="R229" s="9"/>
      <c r="S229" s="9"/>
      <c r="T229" s="17"/>
      <c r="U229" s="17"/>
      <c r="V229" s="9"/>
      <c r="W229" s="17"/>
      <c r="X229" s="9"/>
      <c r="Y229" s="9"/>
      <c r="Z229" s="9"/>
      <c r="AA229" s="9"/>
      <c r="AB229" s="9"/>
      <c r="AC229" s="9"/>
      <c r="AD229" s="9"/>
      <c r="AE229" s="9"/>
      <c r="AF229" s="9"/>
      <c r="AG229" s="9"/>
      <c r="AH229" s="9"/>
    </row>
    <row r="230" spans="1:34" x14ac:dyDescent="0.25">
      <c r="A230" s="9"/>
      <c r="B230" s="9"/>
      <c r="C230" s="9"/>
      <c r="D230" s="9"/>
      <c r="E230" s="9"/>
      <c r="F230" s="9"/>
      <c r="G230" s="9"/>
      <c r="H230" s="9"/>
      <c r="I230" s="9"/>
      <c r="J230" s="9"/>
      <c r="K230" s="9"/>
      <c r="L230" s="9"/>
      <c r="M230" s="9"/>
      <c r="N230" s="9"/>
      <c r="O230" s="9"/>
      <c r="P230" s="9"/>
      <c r="Q230" s="9"/>
      <c r="R230" s="9"/>
      <c r="S230" s="9"/>
      <c r="T230" s="17"/>
      <c r="U230" s="17"/>
      <c r="V230" s="9"/>
      <c r="W230" s="17"/>
      <c r="X230" s="9"/>
      <c r="Y230" s="9"/>
      <c r="Z230" s="9"/>
      <c r="AA230" s="9"/>
      <c r="AB230" s="9"/>
      <c r="AC230" s="9"/>
      <c r="AD230" s="9"/>
      <c r="AE230" s="9"/>
      <c r="AF230" s="9"/>
      <c r="AG230" s="9"/>
      <c r="AH230" s="9"/>
    </row>
    <row r="231" spans="1:34" x14ac:dyDescent="0.25">
      <c r="A231" s="9"/>
      <c r="B231" s="9"/>
      <c r="C231" s="9"/>
      <c r="D231" s="9"/>
      <c r="E231" s="9"/>
      <c r="F231" s="9"/>
      <c r="G231" s="9"/>
      <c r="H231" s="9"/>
      <c r="I231" s="9"/>
      <c r="J231" s="9"/>
      <c r="K231" s="9"/>
      <c r="L231" s="9"/>
      <c r="M231" s="9"/>
      <c r="N231" s="9"/>
      <c r="O231" s="9"/>
      <c r="P231" s="9"/>
      <c r="Q231" s="9"/>
      <c r="R231" s="9"/>
      <c r="S231" s="9"/>
      <c r="T231" s="17"/>
      <c r="U231" s="17"/>
      <c r="V231" s="9"/>
      <c r="W231" s="17"/>
      <c r="X231" s="9"/>
      <c r="Y231" s="9"/>
      <c r="Z231" s="9"/>
      <c r="AA231" s="9"/>
      <c r="AB231" s="9"/>
      <c r="AC231" s="9"/>
      <c r="AD231" s="9"/>
      <c r="AE231" s="9"/>
      <c r="AF231" s="9"/>
      <c r="AG231" s="9"/>
      <c r="AH231" s="9"/>
    </row>
    <row r="232" spans="1:34" x14ac:dyDescent="0.25">
      <c r="A232" s="9"/>
      <c r="B232" s="9"/>
      <c r="C232" s="9"/>
      <c r="D232" s="9"/>
      <c r="E232" s="9"/>
      <c r="F232" s="9"/>
      <c r="G232" s="9"/>
      <c r="H232" s="9"/>
      <c r="I232" s="9"/>
      <c r="J232" s="9"/>
      <c r="K232" s="9"/>
      <c r="L232" s="9"/>
      <c r="M232" s="9"/>
      <c r="N232" s="9"/>
      <c r="O232" s="9"/>
      <c r="P232" s="9"/>
      <c r="Q232" s="9"/>
      <c r="R232" s="9"/>
      <c r="S232" s="9"/>
      <c r="T232" s="17"/>
      <c r="U232" s="17"/>
      <c r="V232" s="9"/>
      <c r="W232" s="17"/>
      <c r="X232" s="9"/>
      <c r="Y232" s="9"/>
      <c r="Z232" s="9"/>
      <c r="AA232" s="9"/>
      <c r="AB232" s="9"/>
      <c r="AC232" s="9"/>
      <c r="AD232" s="9"/>
      <c r="AE232" s="9"/>
      <c r="AF232" s="9"/>
      <c r="AG232" s="9"/>
      <c r="AH232" s="9"/>
    </row>
    <row r="233" spans="1:34" x14ac:dyDescent="0.25">
      <c r="A233" s="9"/>
      <c r="B233" s="9"/>
      <c r="C233" s="9"/>
      <c r="D233" s="9"/>
      <c r="E233" s="9"/>
      <c r="F233" s="9"/>
      <c r="G233" s="9"/>
      <c r="H233" s="9"/>
      <c r="I233" s="9"/>
      <c r="J233" s="9"/>
      <c r="K233" s="9"/>
      <c r="L233" s="9"/>
      <c r="M233" s="9"/>
      <c r="N233" s="9"/>
      <c r="O233" s="9"/>
      <c r="P233" s="9"/>
      <c r="Q233" s="9"/>
      <c r="R233" s="9"/>
      <c r="S233" s="9"/>
      <c r="T233" s="17"/>
      <c r="U233" s="17"/>
      <c r="V233" s="9"/>
      <c r="W233" s="17"/>
      <c r="X233" s="9"/>
      <c r="Y233" s="9"/>
      <c r="Z233" s="9"/>
      <c r="AA233" s="9"/>
      <c r="AB233" s="9"/>
      <c r="AC233" s="9"/>
      <c r="AD233" s="9"/>
      <c r="AE233" s="9"/>
      <c r="AF233" s="9"/>
      <c r="AG233" s="9"/>
      <c r="AH233" s="9"/>
    </row>
    <row r="234" spans="1:34" x14ac:dyDescent="0.25">
      <c r="A234" s="9"/>
      <c r="B234" s="9"/>
      <c r="C234" s="9"/>
      <c r="D234" s="9"/>
      <c r="E234" s="9"/>
      <c r="F234" s="9"/>
      <c r="G234" s="9"/>
      <c r="H234" s="9"/>
      <c r="I234" s="9"/>
      <c r="J234" s="9"/>
      <c r="K234" s="9"/>
      <c r="L234" s="9"/>
      <c r="M234" s="9"/>
      <c r="N234" s="9"/>
      <c r="O234" s="9"/>
      <c r="P234" s="9"/>
      <c r="Q234" s="9"/>
      <c r="R234" s="9"/>
      <c r="S234" s="9"/>
      <c r="T234" s="17"/>
      <c r="U234" s="17"/>
      <c r="V234" s="9"/>
      <c r="W234" s="17"/>
      <c r="X234" s="9"/>
      <c r="Y234" s="9"/>
      <c r="Z234" s="9"/>
      <c r="AA234" s="9"/>
      <c r="AB234" s="9"/>
      <c r="AC234" s="9"/>
      <c r="AD234" s="9"/>
      <c r="AE234" s="9"/>
      <c r="AF234" s="9"/>
      <c r="AG234" s="9"/>
      <c r="AH234" s="9"/>
    </row>
    <row r="235" spans="1:34" x14ac:dyDescent="0.25">
      <c r="A235" s="9"/>
      <c r="B235" s="9"/>
      <c r="C235" s="9"/>
      <c r="D235" s="9"/>
      <c r="E235" s="9"/>
      <c r="F235" s="9"/>
      <c r="G235" s="9"/>
      <c r="H235" s="9"/>
      <c r="I235" s="9"/>
      <c r="J235" s="9"/>
      <c r="K235" s="9"/>
      <c r="L235" s="9"/>
      <c r="M235" s="9"/>
      <c r="N235" s="9"/>
      <c r="O235" s="9"/>
      <c r="P235" s="9"/>
      <c r="Q235" s="9"/>
      <c r="R235" s="9"/>
      <c r="S235" s="9"/>
      <c r="T235" s="17"/>
      <c r="U235" s="17"/>
      <c r="V235" s="9"/>
      <c r="W235" s="17"/>
      <c r="X235" s="9"/>
      <c r="Y235" s="9"/>
      <c r="Z235" s="9"/>
      <c r="AA235" s="9"/>
      <c r="AB235" s="9"/>
      <c r="AC235" s="9"/>
      <c r="AD235" s="9"/>
      <c r="AE235" s="9"/>
      <c r="AF235" s="9"/>
      <c r="AG235" s="9"/>
      <c r="AH235" s="9"/>
    </row>
    <row r="236" spans="1:34" x14ac:dyDescent="0.25">
      <c r="A236" s="9"/>
      <c r="B236" s="9"/>
      <c r="C236" s="9"/>
      <c r="D236" s="9"/>
      <c r="E236" s="9"/>
      <c r="F236" s="9"/>
      <c r="G236" s="9"/>
      <c r="H236" s="9"/>
      <c r="I236" s="9"/>
      <c r="J236" s="9"/>
      <c r="K236" s="9"/>
      <c r="L236" s="9"/>
      <c r="M236" s="9"/>
      <c r="N236" s="9"/>
      <c r="O236" s="9"/>
      <c r="P236" s="9"/>
      <c r="Q236" s="9"/>
      <c r="R236" s="9"/>
      <c r="S236" s="9"/>
      <c r="T236" s="17"/>
      <c r="U236" s="17"/>
      <c r="V236" s="9"/>
      <c r="W236" s="17"/>
      <c r="X236" s="9"/>
      <c r="Y236" s="9"/>
      <c r="Z236" s="9"/>
      <c r="AA236" s="9"/>
      <c r="AB236" s="9"/>
      <c r="AC236" s="9"/>
      <c r="AD236" s="9"/>
      <c r="AE236" s="9"/>
      <c r="AF236" s="9"/>
      <c r="AG236" s="9"/>
      <c r="AH236" s="9"/>
    </row>
    <row r="237" spans="1:34" x14ac:dyDescent="0.25">
      <c r="A237" s="9"/>
      <c r="B237" s="9"/>
      <c r="C237" s="9"/>
      <c r="D237" s="9"/>
      <c r="E237" s="9"/>
      <c r="F237" s="9"/>
      <c r="G237" s="9"/>
      <c r="H237" s="9"/>
      <c r="I237" s="9"/>
      <c r="J237" s="9"/>
      <c r="K237" s="9"/>
      <c r="L237" s="9"/>
      <c r="M237" s="9"/>
      <c r="N237" s="9"/>
      <c r="O237" s="9"/>
      <c r="P237" s="9"/>
      <c r="Q237" s="9"/>
      <c r="R237" s="9"/>
      <c r="S237" s="9"/>
      <c r="T237" s="17"/>
      <c r="U237" s="17"/>
      <c r="V237" s="9"/>
      <c r="W237" s="17"/>
      <c r="X237" s="9"/>
      <c r="Y237" s="9"/>
      <c r="Z237" s="9"/>
      <c r="AA237" s="9"/>
      <c r="AB237" s="9"/>
      <c r="AC237" s="9"/>
      <c r="AD237" s="9"/>
      <c r="AE237" s="9"/>
      <c r="AF237" s="9"/>
      <c r="AG237" s="9"/>
      <c r="AH237" s="9"/>
    </row>
    <row r="238" spans="1:34" x14ac:dyDescent="0.25">
      <c r="A238" s="9"/>
      <c r="B238" s="9"/>
      <c r="C238" s="9"/>
      <c r="D238" s="9"/>
      <c r="E238" s="9"/>
      <c r="F238" s="9"/>
      <c r="G238" s="9"/>
      <c r="H238" s="9"/>
      <c r="I238" s="9"/>
      <c r="J238" s="9"/>
      <c r="K238" s="9"/>
      <c r="L238" s="9"/>
      <c r="M238" s="9"/>
      <c r="N238" s="9"/>
      <c r="O238" s="9"/>
      <c r="P238" s="9"/>
      <c r="Q238" s="9"/>
      <c r="R238" s="9"/>
      <c r="S238" s="9"/>
      <c r="T238" s="17"/>
      <c r="U238" s="17"/>
      <c r="V238" s="9"/>
      <c r="W238" s="17"/>
      <c r="X238" s="9"/>
      <c r="Y238" s="9"/>
      <c r="Z238" s="9"/>
      <c r="AA238" s="9"/>
      <c r="AB238" s="9"/>
      <c r="AC238" s="9"/>
      <c r="AD238" s="9"/>
      <c r="AE238" s="9"/>
      <c r="AF238" s="9"/>
      <c r="AG238" s="9"/>
      <c r="AH238" s="9"/>
    </row>
    <row r="239" spans="1:34" x14ac:dyDescent="0.25">
      <c r="A239" s="9"/>
      <c r="B239" s="9"/>
      <c r="C239" s="9"/>
      <c r="D239" s="9"/>
      <c r="E239" s="9"/>
      <c r="F239" s="9"/>
      <c r="G239" s="9"/>
      <c r="H239" s="9"/>
      <c r="I239" s="9"/>
      <c r="J239" s="9"/>
      <c r="K239" s="9"/>
      <c r="L239" s="9"/>
      <c r="M239" s="9"/>
      <c r="N239" s="9"/>
      <c r="O239" s="9"/>
      <c r="P239" s="9"/>
      <c r="Q239" s="9"/>
      <c r="R239" s="9"/>
      <c r="S239" s="9"/>
      <c r="T239" s="17"/>
      <c r="U239" s="17"/>
      <c r="V239" s="9"/>
      <c r="W239" s="17"/>
      <c r="X239" s="9"/>
      <c r="Y239" s="9"/>
      <c r="Z239" s="9"/>
      <c r="AA239" s="9"/>
      <c r="AB239" s="9"/>
      <c r="AC239" s="9"/>
      <c r="AD239" s="9"/>
      <c r="AE239" s="9"/>
      <c r="AF239" s="9"/>
      <c r="AG239" s="9"/>
      <c r="AH239" s="9"/>
    </row>
    <row r="240" spans="1:34" x14ac:dyDescent="0.25">
      <c r="A240" s="9"/>
      <c r="B240" s="9"/>
      <c r="C240" s="9"/>
      <c r="D240" s="9"/>
      <c r="E240" s="9"/>
      <c r="F240" s="9"/>
      <c r="G240" s="9"/>
      <c r="H240" s="9"/>
      <c r="I240" s="9"/>
      <c r="J240" s="9"/>
      <c r="K240" s="9"/>
      <c r="L240" s="9"/>
      <c r="M240" s="9"/>
      <c r="N240" s="9"/>
      <c r="O240" s="9"/>
      <c r="P240" s="9"/>
      <c r="Q240" s="9"/>
      <c r="R240" s="9"/>
      <c r="S240" s="9"/>
      <c r="T240" s="17"/>
      <c r="U240" s="17"/>
      <c r="V240" s="9"/>
      <c r="W240" s="17"/>
      <c r="X240" s="9"/>
      <c r="Y240" s="9"/>
      <c r="Z240" s="9"/>
      <c r="AA240" s="9"/>
      <c r="AB240" s="9"/>
      <c r="AC240" s="9"/>
      <c r="AD240" s="9"/>
      <c r="AE240" s="9"/>
      <c r="AF240" s="9"/>
      <c r="AG240" s="9"/>
      <c r="AH240" s="9"/>
    </row>
    <row r="241" spans="1:34" x14ac:dyDescent="0.25">
      <c r="A241" s="9"/>
      <c r="B241" s="9"/>
      <c r="C241" s="9"/>
      <c r="D241" s="9"/>
      <c r="E241" s="9"/>
      <c r="F241" s="9"/>
      <c r="G241" s="9"/>
      <c r="H241" s="9"/>
      <c r="I241" s="9"/>
      <c r="J241" s="9"/>
      <c r="K241" s="9"/>
      <c r="L241" s="9"/>
      <c r="M241" s="9"/>
      <c r="N241" s="9"/>
      <c r="O241" s="9"/>
      <c r="P241" s="9"/>
      <c r="Q241" s="9"/>
      <c r="R241" s="9"/>
      <c r="S241" s="9"/>
      <c r="T241" s="17"/>
      <c r="U241" s="17"/>
      <c r="V241" s="9"/>
      <c r="W241" s="17"/>
      <c r="X241" s="9"/>
      <c r="Y241" s="9"/>
      <c r="Z241" s="9"/>
      <c r="AA241" s="9"/>
      <c r="AB241" s="9"/>
      <c r="AC241" s="9"/>
      <c r="AD241" s="9"/>
      <c r="AE241" s="9"/>
      <c r="AF241" s="9"/>
      <c r="AG241" s="9"/>
      <c r="AH241" s="9"/>
    </row>
    <row r="242" spans="1:34" x14ac:dyDescent="0.25">
      <c r="A242" s="9"/>
      <c r="B242" s="9"/>
      <c r="C242" s="9"/>
      <c r="D242" s="9"/>
      <c r="E242" s="9"/>
      <c r="F242" s="9"/>
      <c r="G242" s="9"/>
      <c r="H242" s="9"/>
      <c r="I242" s="9"/>
      <c r="J242" s="9"/>
      <c r="K242" s="9"/>
      <c r="L242" s="9"/>
      <c r="M242" s="9"/>
      <c r="N242" s="9"/>
      <c r="O242" s="9"/>
      <c r="P242" s="9"/>
      <c r="Q242" s="9"/>
      <c r="R242" s="9"/>
      <c r="S242" s="9"/>
      <c r="T242" s="17"/>
      <c r="U242" s="17"/>
      <c r="V242" s="9"/>
      <c r="W242" s="17"/>
      <c r="X242" s="9"/>
      <c r="Y242" s="9"/>
      <c r="Z242" s="9"/>
      <c r="AA242" s="9"/>
      <c r="AB242" s="9"/>
      <c r="AC242" s="9"/>
      <c r="AD242" s="9"/>
      <c r="AE242" s="9"/>
      <c r="AF242" s="9"/>
      <c r="AG242" s="9"/>
      <c r="AH242" s="9"/>
    </row>
    <row r="243" spans="1:34" x14ac:dyDescent="0.25">
      <c r="A243" s="9"/>
      <c r="B243" s="9"/>
      <c r="C243" s="9"/>
      <c r="D243" s="9"/>
      <c r="E243" s="9"/>
      <c r="F243" s="9"/>
      <c r="G243" s="9"/>
      <c r="H243" s="9"/>
      <c r="I243" s="9"/>
      <c r="J243" s="9"/>
      <c r="K243" s="9"/>
      <c r="L243" s="9"/>
      <c r="M243" s="9"/>
      <c r="N243" s="9"/>
      <c r="O243" s="9"/>
      <c r="P243" s="9"/>
      <c r="Q243" s="9"/>
      <c r="R243" s="9"/>
      <c r="S243" s="9"/>
      <c r="T243" s="17"/>
      <c r="U243" s="17"/>
      <c r="V243" s="9"/>
      <c r="W243" s="17"/>
      <c r="X243" s="9"/>
      <c r="Y243" s="9"/>
      <c r="Z243" s="9"/>
      <c r="AA243" s="9"/>
      <c r="AB243" s="9"/>
      <c r="AC243" s="9"/>
      <c r="AD243" s="9"/>
      <c r="AE243" s="9"/>
      <c r="AF243" s="9"/>
      <c r="AG243" s="9"/>
      <c r="AH243" s="9"/>
    </row>
    <row r="244" spans="1:34" x14ac:dyDescent="0.25">
      <c r="A244" s="9"/>
      <c r="B244" s="9"/>
      <c r="C244" s="9"/>
      <c r="D244" s="9"/>
      <c r="E244" s="9"/>
      <c r="F244" s="9"/>
      <c r="G244" s="9"/>
      <c r="H244" s="9"/>
      <c r="I244" s="9"/>
      <c r="J244" s="9"/>
      <c r="K244" s="9"/>
      <c r="L244" s="9"/>
      <c r="M244" s="9"/>
      <c r="N244" s="9"/>
      <c r="O244" s="9"/>
      <c r="P244" s="9"/>
      <c r="Q244" s="9"/>
      <c r="R244" s="9"/>
      <c r="S244" s="9"/>
      <c r="T244" s="17"/>
      <c r="U244" s="17"/>
      <c r="V244" s="9"/>
      <c r="W244" s="17"/>
      <c r="X244" s="9"/>
      <c r="Y244" s="9"/>
      <c r="Z244" s="9"/>
      <c r="AA244" s="9"/>
      <c r="AB244" s="9"/>
      <c r="AC244" s="9"/>
      <c r="AD244" s="9"/>
      <c r="AE244" s="9"/>
      <c r="AF244" s="9"/>
      <c r="AG244" s="9"/>
      <c r="AH244" s="9"/>
    </row>
    <row r="245" spans="1:34" x14ac:dyDescent="0.25">
      <c r="A245" s="9"/>
      <c r="B245" s="9"/>
      <c r="C245" s="9"/>
      <c r="D245" s="9"/>
      <c r="E245" s="9"/>
      <c r="F245" s="9"/>
      <c r="G245" s="9"/>
      <c r="H245" s="9"/>
      <c r="I245" s="9"/>
      <c r="J245" s="9"/>
      <c r="K245" s="9"/>
      <c r="L245" s="9"/>
      <c r="M245" s="9"/>
      <c r="N245" s="9"/>
      <c r="O245" s="9"/>
      <c r="P245" s="9"/>
      <c r="Q245" s="9"/>
      <c r="R245" s="9"/>
      <c r="S245" s="9"/>
      <c r="T245" s="17"/>
      <c r="U245" s="17"/>
      <c r="V245" s="9"/>
      <c r="W245" s="17"/>
      <c r="X245" s="9"/>
      <c r="Y245" s="9"/>
      <c r="Z245" s="9"/>
      <c r="AA245" s="9"/>
      <c r="AB245" s="9"/>
      <c r="AC245" s="9"/>
      <c r="AD245" s="9"/>
      <c r="AE245" s="9"/>
      <c r="AF245" s="9"/>
      <c r="AG245" s="9"/>
      <c r="AH245" s="9"/>
    </row>
    <row r="246" spans="1:34" x14ac:dyDescent="0.25">
      <c r="A246" s="9"/>
      <c r="B246" s="9"/>
      <c r="C246" s="9"/>
      <c r="D246" s="9"/>
      <c r="E246" s="9"/>
      <c r="F246" s="9"/>
      <c r="G246" s="9"/>
      <c r="H246" s="9"/>
      <c r="I246" s="9"/>
      <c r="J246" s="9"/>
      <c r="K246" s="9"/>
      <c r="L246" s="9"/>
      <c r="M246" s="9"/>
      <c r="N246" s="9"/>
      <c r="O246" s="9"/>
      <c r="P246" s="9"/>
      <c r="Q246" s="9"/>
      <c r="R246" s="9"/>
      <c r="S246" s="9"/>
      <c r="T246" s="17"/>
      <c r="U246" s="17"/>
      <c r="V246" s="9"/>
      <c r="W246" s="17"/>
      <c r="X246" s="9"/>
      <c r="Y246" s="9"/>
      <c r="Z246" s="9"/>
      <c r="AA246" s="9"/>
      <c r="AB246" s="9"/>
      <c r="AC246" s="9"/>
      <c r="AD246" s="9"/>
      <c r="AE246" s="9"/>
      <c r="AF246" s="9"/>
      <c r="AG246" s="9"/>
      <c r="AH246" s="9"/>
    </row>
    <row r="247" spans="1:34" x14ac:dyDescent="0.25">
      <c r="A247" s="9"/>
      <c r="B247" s="9"/>
      <c r="C247" s="9"/>
      <c r="D247" s="9"/>
      <c r="E247" s="9"/>
      <c r="F247" s="9"/>
      <c r="G247" s="9"/>
      <c r="H247" s="9"/>
      <c r="I247" s="9"/>
      <c r="J247" s="9"/>
      <c r="K247" s="9"/>
      <c r="L247" s="9"/>
      <c r="M247" s="9"/>
      <c r="N247" s="9"/>
      <c r="O247" s="9"/>
      <c r="P247" s="9"/>
      <c r="Q247" s="9"/>
      <c r="R247" s="9"/>
      <c r="S247" s="9"/>
      <c r="T247" s="17"/>
      <c r="U247" s="17"/>
      <c r="V247" s="9"/>
      <c r="W247" s="17"/>
      <c r="X247" s="9"/>
      <c r="Y247" s="9"/>
      <c r="Z247" s="9"/>
      <c r="AA247" s="9"/>
      <c r="AB247" s="9"/>
      <c r="AC247" s="9"/>
      <c r="AD247" s="9"/>
      <c r="AE247" s="9"/>
      <c r="AF247" s="9"/>
      <c r="AG247" s="9"/>
      <c r="AH247" s="9"/>
    </row>
    <row r="248" spans="1:34" x14ac:dyDescent="0.25">
      <c r="A248" s="9"/>
      <c r="B248" s="9"/>
      <c r="C248" s="9"/>
      <c r="D248" s="9"/>
      <c r="E248" s="9"/>
      <c r="F248" s="9"/>
      <c r="G248" s="9"/>
      <c r="H248" s="9"/>
      <c r="I248" s="9"/>
      <c r="J248" s="9"/>
      <c r="K248" s="9"/>
      <c r="L248" s="9"/>
      <c r="M248" s="9"/>
      <c r="N248" s="9"/>
      <c r="O248" s="9"/>
      <c r="P248" s="9"/>
      <c r="Q248" s="9"/>
      <c r="R248" s="9"/>
      <c r="S248" s="9"/>
      <c r="T248" s="17"/>
      <c r="U248" s="17"/>
      <c r="V248" s="9"/>
      <c r="W248" s="17"/>
      <c r="X248" s="9"/>
      <c r="Y248" s="9"/>
      <c r="Z248" s="9"/>
      <c r="AA248" s="9"/>
      <c r="AB248" s="9"/>
      <c r="AC248" s="9"/>
      <c r="AD248" s="9"/>
      <c r="AE248" s="9"/>
      <c r="AF248" s="9"/>
      <c r="AG248" s="9"/>
      <c r="AH248" s="9"/>
    </row>
    <row r="249" spans="1:34" x14ac:dyDescent="0.25">
      <c r="A249" s="9"/>
      <c r="B249" s="9"/>
      <c r="C249" s="9"/>
      <c r="D249" s="9"/>
      <c r="E249" s="9"/>
      <c r="F249" s="9"/>
      <c r="G249" s="9"/>
      <c r="H249" s="9"/>
      <c r="I249" s="9"/>
      <c r="J249" s="9"/>
      <c r="K249" s="9"/>
      <c r="L249" s="9"/>
      <c r="M249" s="9"/>
      <c r="N249" s="9"/>
      <c r="O249" s="9"/>
      <c r="P249" s="9"/>
      <c r="Q249" s="9"/>
      <c r="R249" s="9"/>
      <c r="S249" s="9"/>
      <c r="T249" s="17"/>
      <c r="U249" s="17"/>
      <c r="V249" s="9"/>
      <c r="W249" s="17"/>
      <c r="X249" s="9"/>
      <c r="Y249" s="9"/>
      <c r="Z249" s="9"/>
      <c r="AA249" s="9"/>
      <c r="AB249" s="9"/>
      <c r="AC249" s="9"/>
      <c r="AD249" s="9"/>
      <c r="AE249" s="9"/>
      <c r="AF249" s="9"/>
      <c r="AG249" s="9"/>
      <c r="AH249" s="9"/>
    </row>
    <row r="250" spans="1:34" x14ac:dyDescent="0.25">
      <c r="A250" s="9"/>
      <c r="B250" s="9"/>
      <c r="C250" s="9"/>
      <c r="D250" s="9"/>
      <c r="E250" s="9"/>
      <c r="F250" s="9"/>
      <c r="G250" s="9"/>
      <c r="H250" s="9"/>
      <c r="I250" s="9"/>
      <c r="J250" s="9"/>
      <c r="K250" s="9"/>
      <c r="L250" s="9"/>
      <c r="M250" s="9"/>
      <c r="N250" s="9"/>
      <c r="O250" s="9"/>
      <c r="P250" s="9"/>
      <c r="Q250" s="9"/>
      <c r="R250" s="9"/>
      <c r="S250" s="9"/>
      <c r="T250" s="17"/>
      <c r="U250" s="17"/>
      <c r="V250" s="9"/>
      <c r="W250" s="17"/>
      <c r="X250" s="9"/>
      <c r="Y250" s="9"/>
      <c r="Z250" s="9"/>
      <c r="AA250" s="9"/>
      <c r="AB250" s="9"/>
      <c r="AC250" s="9"/>
      <c r="AD250" s="9"/>
      <c r="AE250" s="9"/>
      <c r="AF250" s="9"/>
      <c r="AG250" s="9"/>
      <c r="AH250" s="9"/>
    </row>
    <row r="251" spans="1:34" x14ac:dyDescent="0.25">
      <c r="A251" s="9"/>
      <c r="B251" s="9"/>
      <c r="C251" s="9"/>
      <c r="D251" s="9"/>
      <c r="E251" s="9"/>
      <c r="F251" s="9"/>
      <c r="G251" s="9"/>
      <c r="H251" s="9"/>
      <c r="I251" s="9"/>
      <c r="J251" s="9"/>
      <c r="K251" s="9"/>
      <c r="L251" s="9"/>
      <c r="M251" s="9"/>
      <c r="N251" s="9"/>
      <c r="O251" s="9"/>
      <c r="P251" s="9"/>
      <c r="Q251" s="9"/>
      <c r="R251" s="9"/>
      <c r="S251" s="9"/>
      <c r="T251" s="17"/>
      <c r="U251" s="17"/>
      <c r="V251" s="9"/>
      <c r="W251" s="17"/>
      <c r="X251" s="9"/>
      <c r="Y251" s="9"/>
      <c r="Z251" s="9"/>
      <c r="AA251" s="9"/>
      <c r="AB251" s="9"/>
      <c r="AC251" s="9"/>
      <c r="AD251" s="9"/>
      <c r="AE251" s="9"/>
      <c r="AF251" s="9"/>
      <c r="AG251" s="9"/>
      <c r="AH251" s="9"/>
    </row>
    <row r="252" spans="1:34" x14ac:dyDescent="0.25">
      <c r="A252" s="9"/>
      <c r="B252" s="9"/>
      <c r="C252" s="9"/>
      <c r="D252" s="9"/>
      <c r="E252" s="9"/>
      <c r="F252" s="9"/>
      <c r="G252" s="9"/>
      <c r="H252" s="9"/>
      <c r="I252" s="9"/>
      <c r="J252" s="9"/>
      <c r="K252" s="9"/>
      <c r="L252" s="9"/>
      <c r="M252" s="9"/>
      <c r="N252" s="9"/>
      <c r="O252" s="9"/>
      <c r="P252" s="9"/>
      <c r="Q252" s="9"/>
      <c r="R252" s="9"/>
      <c r="S252" s="9"/>
      <c r="T252" s="17"/>
      <c r="U252" s="17"/>
      <c r="V252" s="9"/>
      <c r="W252" s="17"/>
      <c r="X252" s="9"/>
      <c r="Y252" s="9"/>
      <c r="Z252" s="9"/>
      <c r="AA252" s="9"/>
      <c r="AB252" s="9"/>
      <c r="AC252" s="9"/>
      <c r="AD252" s="9"/>
      <c r="AE252" s="9"/>
      <c r="AF252" s="9"/>
      <c r="AG252" s="9"/>
      <c r="AH252" s="9"/>
    </row>
    <row r="253" spans="1:34" x14ac:dyDescent="0.25">
      <c r="A253" s="9"/>
      <c r="B253" s="9"/>
      <c r="C253" s="9"/>
      <c r="D253" s="9"/>
      <c r="E253" s="9"/>
      <c r="F253" s="9"/>
      <c r="G253" s="9"/>
      <c r="H253" s="9"/>
      <c r="I253" s="9"/>
      <c r="J253" s="9"/>
      <c r="K253" s="9"/>
      <c r="L253" s="9"/>
      <c r="M253" s="9"/>
      <c r="N253" s="9"/>
      <c r="O253" s="9"/>
      <c r="P253" s="9"/>
      <c r="Q253" s="9"/>
      <c r="R253" s="9"/>
      <c r="S253" s="9"/>
      <c r="T253" s="17"/>
      <c r="U253" s="17"/>
      <c r="V253" s="9"/>
      <c r="W253" s="17"/>
      <c r="X253" s="9"/>
      <c r="Y253" s="9"/>
      <c r="Z253" s="9"/>
      <c r="AA253" s="9"/>
      <c r="AB253" s="9"/>
      <c r="AC253" s="9"/>
      <c r="AD253" s="9"/>
      <c r="AE253" s="9"/>
      <c r="AF253" s="9"/>
      <c r="AG253" s="9"/>
      <c r="AH253" s="9"/>
    </row>
    <row r="254" spans="1:34" x14ac:dyDescent="0.25">
      <c r="A254" s="9"/>
      <c r="B254" s="9"/>
      <c r="C254" s="9"/>
      <c r="D254" s="9"/>
      <c r="E254" s="9"/>
      <c r="F254" s="9"/>
      <c r="G254" s="9"/>
      <c r="H254" s="9"/>
      <c r="I254" s="9"/>
      <c r="J254" s="9"/>
      <c r="K254" s="9"/>
      <c r="L254" s="9"/>
      <c r="M254" s="9"/>
      <c r="N254" s="9"/>
      <c r="O254" s="9"/>
      <c r="P254" s="9"/>
      <c r="Q254" s="9"/>
      <c r="R254" s="9"/>
      <c r="S254" s="9"/>
      <c r="T254" s="17"/>
      <c r="U254" s="17"/>
      <c r="V254" s="9"/>
      <c r="W254" s="17"/>
      <c r="X254" s="9"/>
      <c r="Y254" s="9"/>
      <c r="Z254" s="9"/>
      <c r="AA254" s="9"/>
      <c r="AB254" s="9"/>
      <c r="AC254" s="9"/>
      <c r="AD254" s="9"/>
      <c r="AE254" s="9"/>
      <c r="AF254" s="9"/>
      <c r="AG254" s="9"/>
      <c r="AH254" s="9"/>
    </row>
    <row r="255" spans="1:34" x14ac:dyDescent="0.25">
      <c r="A255" s="9"/>
      <c r="B255" s="9"/>
      <c r="C255" s="9"/>
      <c r="D255" s="9"/>
      <c r="E255" s="9"/>
      <c r="F255" s="9"/>
      <c r="G255" s="9"/>
      <c r="H255" s="9"/>
      <c r="I255" s="9"/>
      <c r="J255" s="9"/>
      <c r="K255" s="9"/>
      <c r="L255" s="9"/>
      <c r="M255" s="9"/>
      <c r="N255" s="9"/>
      <c r="O255" s="9"/>
      <c r="P255" s="9"/>
      <c r="Q255" s="9"/>
      <c r="R255" s="9"/>
      <c r="S255" s="9"/>
      <c r="T255" s="17"/>
      <c r="U255" s="17"/>
      <c r="V255" s="9"/>
      <c r="W255" s="17"/>
      <c r="X255" s="9"/>
      <c r="Y255" s="9"/>
      <c r="Z255" s="9"/>
      <c r="AA255" s="9"/>
      <c r="AB255" s="9"/>
      <c r="AC255" s="9"/>
      <c r="AD255" s="9"/>
      <c r="AE255" s="9"/>
      <c r="AF255" s="9"/>
      <c r="AG255" s="9"/>
      <c r="AH255" s="9"/>
    </row>
    <row r="256" spans="1:34" x14ac:dyDescent="0.25">
      <c r="A256" s="9"/>
      <c r="B256" s="9"/>
      <c r="C256" s="9"/>
      <c r="D256" s="9"/>
      <c r="E256" s="9"/>
      <c r="F256" s="9"/>
      <c r="G256" s="9"/>
      <c r="H256" s="9"/>
      <c r="I256" s="9"/>
      <c r="J256" s="9"/>
      <c r="K256" s="9"/>
      <c r="L256" s="9"/>
      <c r="M256" s="9"/>
      <c r="N256" s="9"/>
      <c r="O256" s="9"/>
      <c r="P256" s="9"/>
      <c r="Q256" s="9"/>
      <c r="R256" s="9"/>
      <c r="S256" s="9"/>
      <c r="T256" s="17"/>
      <c r="U256" s="17"/>
      <c r="V256" s="9"/>
      <c r="W256" s="17"/>
      <c r="X256" s="9"/>
      <c r="Y256" s="9"/>
      <c r="Z256" s="9"/>
      <c r="AA256" s="9"/>
      <c r="AB256" s="9"/>
      <c r="AC256" s="9"/>
      <c r="AD256" s="9"/>
      <c r="AE256" s="9"/>
      <c r="AF256" s="9"/>
      <c r="AG256" s="9"/>
      <c r="AH256" s="9"/>
    </row>
    <row r="257" spans="1:34" x14ac:dyDescent="0.25">
      <c r="A257" s="9"/>
      <c r="B257" s="9"/>
      <c r="C257" s="9"/>
      <c r="D257" s="9"/>
      <c r="E257" s="9"/>
      <c r="F257" s="9"/>
      <c r="G257" s="9"/>
      <c r="H257" s="9"/>
      <c r="I257" s="9"/>
      <c r="J257" s="9"/>
      <c r="K257" s="9"/>
      <c r="L257" s="9"/>
      <c r="M257" s="9"/>
      <c r="N257" s="9"/>
      <c r="O257" s="9"/>
      <c r="P257" s="9"/>
      <c r="Q257" s="9"/>
      <c r="R257" s="9"/>
      <c r="S257" s="9"/>
      <c r="T257" s="17"/>
      <c r="U257" s="17"/>
      <c r="V257" s="9"/>
      <c r="W257" s="17"/>
      <c r="X257" s="9"/>
      <c r="Y257" s="9"/>
      <c r="Z257" s="9"/>
      <c r="AA257" s="9"/>
      <c r="AB257" s="9"/>
      <c r="AC257" s="9"/>
      <c r="AD257" s="9"/>
      <c r="AE257" s="9"/>
      <c r="AF257" s="9"/>
      <c r="AG257" s="9"/>
      <c r="AH257" s="9"/>
    </row>
    <row r="258" spans="1:34" x14ac:dyDescent="0.25">
      <c r="A258" s="9"/>
      <c r="B258" s="9"/>
      <c r="C258" s="9"/>
      <c r="D258" s="9"/>
      <c r="E258" s="9"/>
      <c r="F258" s="9"/>
      <c r="G258" s="9"/>
      <c r="H258" s="9"/>
      <c r="I258" s="9"/>
      <c r="J258" s="9"/>
      <c r="K258" s="9"/>
      <c r="L258" s="9"/>
      <c r="M258" s="9"/>
      <c r="N258" s="9"/>
      <c r="O258" s="9"/>
      <c r="P258" s="9"/>
      <c r="Q258" s="9"/>
      <c r="R258" s="9"/>
      <c r="S258" s="9"/>
      <c r="T258" s="17"/>
      <c r="U258" s="17"/>
      <c r="V258" s="9"/>
      <c r="W258" s="17"/>
      <c r="X258" s="9"/>
      <c r="Y258" s="9"/>
      <c r="Z258" s="9"/>
      <c r="AA258" s="9"/>
      <c r="AB258" s="9"/>
      <c r="AC258" s="9"/>
      <c r="AD258" s="9"/>
      <c r="AE258" s="9"/>
      <c r="AF258" s="9"/>
      <c r="AG258" s="9"/>
      <c r="AH258" s="9"/>
    </row>
    <row r="259" spans="1:34" x14ac:dyDescent="0.25">
      <c r="A259" s="9"/>
      <c r="B259" s="9"/>
      <c r="C259" s="9"/>
      <c r="D259" s="9"/>
      <c r="E259" s="9"/>
      <c r="F259" s="9"/>
      <c r="G259" s="9"/>
      <c r="H259" s="9"/>
      <c r="I259" s="9"/>
      <c r="J259" s="9"/>
      <c r="K259" s="9"/>
      <c r="L259" s="9"/>
      <c r="M259" s="9"/>
      <c r="N259" s="9"/>
      <c r="O259" s="9"/>
      <c r="P259" s="9"/>
      <c r="Q259" s="9"/>
      <c r="R259" s="9"/>
      <c r="S259" s="9"/>
      <c r="T259" s="17"/>
      <c r="U259" s="17"/>
      <c r="V259" s="9"/>
      <c r="W259" s="17"/>
      <c r="X259" s="9"/>
      <c r="Y259" s="9"/>
      <c r="Z259" s="9"/>
      <c r="AA259" s="9"/>
      <c r="AB259" s="9"/>
      <c r="AC259" s="9"/>
      <c r="AD259" s="9"/>
      <c r="AE259" s="9"/>
      <c r="AF259" s="9"/>
      <c r="AG259" s="9"/>
      <c r="AH259" s="9"/>
    </row>
    <row r="260" spans="1:34" x14ac:dyDescent="0.25">
      <c r="A260" s="9"/>
      <c r="B260" s="9"/>
      <c r="C260" s="9"/>
      <c r="D260" s="9"/>
      <c r="E260" s="9"/>
      <c r="F260" s="9"/>
      <c r="G260" s="9"/>
      <c r="H260" s="9"/>
      <c r="I260" s="9"/>
      <c r="J260" s="9"/>
      <c r="K260" s="9"/>
      <c r="L260" s="9"/>
      <c r="M260" s="9"/>
      <c r="N260" s="9"/>
      <c r="O260" s="9"/>
      <c r="P260" s="9"/>
      <c r="Q260" s="9"/>
      <c r="R260" s="9"/>
      <c r="S260" s="9"/>
      <c r="T260" s="17"/>
      <c r="U260" s="17"/>
      <c r="V260" s="9"/>
      <c r="W260" s="17"/>
      <c r="X260" s="9"/>
      <c r="Y260" s="9"/>
      <c r="Z260" s="9"/>
      <c r="AA260" s="9"/>
      <c r="AB260" s="9"/>
      <c r="AC260" s="9"/>
      <c r="AD260" s="9"/>
      <c r="AE260" s="9"/>
      <c r="AF260" s="9"/>
      <c r="AG260" s="9"/>
      <c r="AH260" s="9"/>
    </row>
    <row r="261" spans="1:34" x14ac:dyDescent="0.25">
      <c r="A261" s="9"/>
      <c r="B261" s="9"/>
      <c r="C261" s="9"/>
      <c r="D261" s="9"/>
      <c r="E261" s="9"/>
      <c r="F261" s="9"/>
      <c r="G261" s="9"/>
      <c r="H261" s="9"/>
      <c r="I261" s="9"/>
      <c r="J261" s="9"/>
      <c r="K261" s="9"/>
      <c r="L261" s="9"/>
      <c r="M261" s="9"/>
      <c r="N261" s="9"/>
      <c r="O261" s="9"/>
      <c r="P261" s="9"/>
      <c r="Q261" s="9"/>
      <c r="R261" s="9"/>
      <c r="S261" s="9"/>
      <c r="T261" s="17"/>
      <c r="U261" s="17"/>
      <c r="V261" s="9"/>
      <c r="W261" s="17"/>
      <c r="X261" s="9"/>
      <c r="Y261" s="9"/>
      <c r="Z261" s="9"/>
      <c r="AA261" s="9"/>
      <c r="AB261" s="9"/>
      <c r="AC261" s="9"/>
      <c r="AD261" s="9"/>
      <c r="AE261" s="9"/>
      <c r="AF261" s="9"/>
      <c r="AG261" s="9"/>
      <c r="AH261" s="9"/>
    </row>
    <row r="262" spans="1:34" x14ac:dyDescent="0.25">
      <c r="A262" s="9"/>
      <c r="B262" s="9"/>
      <c r="C262" s="9"/>
      <c r="D262" s="9"/>
      <c r="E262" s="9"/>
      <c r="F262" s="9"/>
      <c r="G262" s="9"/>
      <c r="H262" s="9"/>
      <c r="I262" s="9"/>
      <c r="J262" s="9"/>
      <c r="K262" s="9"/>
      <c r="L262" s="9"/>
      <c r="M262" s="9"/>
      <c r="N262" s="9"/>
      <c r="O262" s="9"/>
      <c r="P262" s="9"/>
      <c r="Q262" s="9"/>
      <c r="R262" s="9"/>
      <c r="S262" s="9"/>
      <c r="T262" s="17"/>
      <c r="U262" s="17"/>
      <c r="V262" s="9"/>
      <c r="W262" s="17"/>
      <c r="X262" s="9"/>
      <c r="Y262" s="9"/>
      <c r="Z262" s="9"/>
      <c r="AA262" s="9"/>
      <c r="AB262" s="9"/>
      <c r="AC262" s="9"/>
      <c r="AD262" s="9"/>
      <c r="AE262" s="9"/>
      <c r="AF262" s="9"/>
      <c r="AG262" s="9"/>
      <c r="AH262" s="9"/>
    </row>
    <row r="263" spans="1:34" x14ac:dyDescent="0.25">
      <c r="A263" s="9"/>
      <c r="B263" s="9"/>
      <c r="C263" s="9"/>
      <c r="D263" s="9"/>
      <c r="E263" s="9"/>
      <c r="F263" s="9"/>
      <c r="G263" s="9"/>
      <c r="H263" s="9"/>
      <c r="I263" s="9"/>
      <c r="J263" s="9"/>
      <c r="K263" s="9"/>
      <c r="L263" s="9"/>
      <c r="M263" s="9"/>
      <c r="N263" s="9"/>
      <c r="O263" s="9"/>
      <c r="P263" s="9"/>
      <c r="Q263" s="9"/>
      <c r="R263" s="9"/>
      <c r="S263" s="9"/>
      <c r="T263" s="17"/>
      <c r="U263" s="17"/>
      <c r="V263" s="9"/>
      <c r="W263" s="17"/>
      <c r="X263" s="9"/>
      <c r="Y263" s="9"/>
      <c r="Z263" s="9"/>
      <c r="AA263" s="9"/>
      <c r="AB263" s="9"/>
      <c r="AC263" s="9"/>
      <c r="AD263" s="9"/>
      <c r="AE263" s="9"/>
      <c r="AF263" s="9"/>
      <c r="AG263" s="9"/>
      <c r="AH263" s="9"/>
    </row>
    <row r="264" spans="1:34" x14ac:dyDescent="0.25">
      <c r="A264" s="9"/>
      <c r="B264" s="9"/>
      <c r="C264" s="9"/>
      <c r="D264" s="9"/>
      <c r="E264" s="9"/>
      <c r="F264" s="9"/>
      <c r="G264" s="9"/>
      <c r="H264" s="9"/>
      <c r="I264" s="9"/>
      <c r="J264" s="9"/>
      <c r="K264" s="9"/>
      <c r="L264" s="9"/>
      <c r="M264" s="9"/>
      <c r="N264" s="9"/>
      <c r="O264" s="9"/>
      <c r="P264" s="9"/>
      <c r="Q264" s="9"/>
      <c r="R264" s="9"/>
      <c r="S264" s="9"/>
      <c r="T264" s="17"/>
      <c r="U264" s="17"/>
      <c r="V264" s="9"/>
      <c r="W264" s="17"/>
      <c r="X264" s="9"/>
      <c r="Y264" s="9"/>
      <c r="Z264" s="9"/>
      <c r="AA264" s="9"/>
      <c r="AB264" s="9"/>
      <c r="AC264" s="9"/>
      <c r="AD264" s="9"/>
      <c r="AE264" s="9"/>
      <c r="AF264" s="9"/>
      <c r="AG264" s="9"/>
      <c r="AH264" s="9"/>
    </row>
    <row r="265" spans="1:34" x14ac:dyDescent="0.25">
      <c r="A265" s="9"/>
      <c r="B265" s="9"/>
      <c r="C265" s="9"/>
      <c r="D265" s="9"/>
      <c r="E265" s="9"/>
      <c r="F265" s="9"/>
      <c r="G265" s="9"/>
      <c r="H265" s="9"/>
      <c r="I265" s="9"/>
      <c r="J265" s="9"/>
      <c r="K265" s="9"/>
      <c r="L265" s="9"/>
      <c r="M265" s="9"/>
      <c r="N265" s="9"/>
      <c r="O265" s="9"/>
      <c r="P265" s="9"/>
      <c r="Q265" s="9"/>
      <c r="R265" s="9"/>
      <c r="S265" s="9"/>
      <c r="T265" s="17"/>
      <c r="U265" s="17"/>
      <c r="V265" s="9"/>
      <c r="W265" s="17"/>
      <c r="X265" s="9"/>
      <c r="Y265" s="9"/>
      <c r="Z265" s="9"/>
      <c r="AA265" s="9"/>
      <c r="AB265" s="9"/>
      <c r="AC265" s="9"/>
      <c r="AD265" s="9"/>
      <c r="AE265" s="9"/>
      <c r="AF265" s="9"/>
      <c r="AG265" s="9"/>
      <c r="AH265" s="9"/>
    </row>
    <row r="266" spans="1:34" x14ac:dyDescent="0.25">
      <c r="A266" s="9"/>
      <c r="B266" s="9"/>
      <c r="C266" s="9"/>
      <c r="D266" s="9"/>
      <c r="E266" s="9"/>
      <c r="F266" s="9"/>
      <c r="G266" s="9"/>
      <c r="H266" s="9"/>
      <c r="I266" s="9"/>
      <c r="J266" s="9"/>
      <c r="K266" s="9"/>
      <c r="L266" s="9"/>
      <c r="M266" s="9"/>
      <c r="N266" s="9"/>
      <c r="O266" s="9"/>
      <c r="P266" s="9"/>
      <c r="Q266" s="9"/>
      <c r="R266" s="9"/>
      <c r="S266" s="9"/>
      <c r="T266" s="17"/>
      <c r="U266" s="17"/>
      <c r="V266" s="9"/>
      <c r="W266" s="17"/>
      <c r="X266" s="9"/>
      <c r="Y266" s="9"/>
      <c r="Z266" s="9"/>
      <c r="AA266" s="9"/>
      <c r="AB266" s="9"/>
      <c r="AC266" s="9"/>
      <c r="AD266" s="9"/>
      <c r="AE266" s="9"/>
      <c r="AF266" s="9"/>
      <c r="AG266" s="9"/>
      <c r="AH266" s="9"/>
    </row>
    <row r="267" spans="1:34" x14ac:dyDescent="0.25">
      <c r="A267" s="9"/>
      <c r="B267" s="9"/>
      <c r="C267" s="9"/>
      <c r="D267" s="9"/>
      <c r="E267" s="9"/>
      <c r="F267" s="9"/>
      <c r="G267" s="9"/>
      <c r="H267" s="9"/>
      <c r="I267" s="9"/>
      <c r="J267" s="9"/>
      <c r="K267" s="9"/>
      <c r="L267" s="9"/>
      <c r="M267" s="9"/>
      <c r="N267" s="9"/>
      <c r="O267" s="9"/>
      <c r="P267" s="9"/>
      <c r="Q267" s="9"/>
      <c r="R267" s="9"/>
      <c r="S267" s="9"/>
      <c r="T267" s="17"/>
      <c r="U267" s="17"/>
      <c r="V267" s="9"/>
      <c r="W267" s="17"/>
      <c r="X267" s="9"/>
      <c r="Y267" s="9"/>
      <c r="Z267" s="9"/>
      <c r="AA267" s="9"/>
      <c r="AB267" s="9"/>
      <c r="AC267" s="9"/>
      <c r="AD267" s="9"/>
      <c r="AE267" s="9"/>
      <c r="AF267" s="9"/>
      <c r="AG267" s="9"/>
      <c r="AH267" s="9"/>
    </row>
    <row r="268" spans="1:34" x14ac:dyDescent="0.25">
      <c r="A268" s="9"/>
      <c r="B268" s="9"/>
      <c r="C268" s="9"/>
      <c r="D268" s="9"/>
      <c r="E268" s="9"/>
      <c r="F268" s="9"/>
      <c r="G268" s="9"/>
      <c r="H268" s="9"/>
      <c r="I268" s="9"/>
      <c r="J268" s="9"/>
      <c r="K268" s="9"/>
      <c r="L268" s="9"/>
      <c r="M268" s="9"/>
      <c r="N268" s="9"/>
      <c r="O268" s="9"/>
      <c r="P268" s="9"/>
      <c r="Q268" s="9"/>
      <c r="R268" s="9"/>
      <c r="S268" s="9"/>
      <c r="T268" s="17"/>
      <c r="U268" s="17"/>
      <c r="V268" s="9"/>
      <c r="W268" s="17"/>
      <c r="X268" s="9"/>
      <c r="Y268" s="9"/>
      <c r="Z268" s="9"/>
      <c r="AA268" s="9"/>
      <c r="AB268" s="9"/>
      <c r="AC268" s="9"/>
      <c r="AD268" s="9"/>
      <c r="AE268" s="9"/>
      <c r="AF268" s="9"/>
      <c r="AG268" s="9"/>
      <c r="AH268" s="9"/>
    </row>
    <row r="269" spans="1:34" x14ac:dyDescent="0.25">
      <c r="A269" s="9"/>
      <c r="B269" s="9"/>
      <c r="C269" s="9"/>
      <c r="D269" s="9"/>
      <c r="E269" s="9"/>
      <c r="F269" s="9"/>
      <c r="G269" s="9"/>
      <c r="H269" s="9"/>
      <c r="I269" s="9"/>
      <c r="J269" s="9"/>
      <c r="K269" s="9"/>
      <c r="L269" s="9"/>
      <c r="M269" s="9"/>
      <c r="N269" s="9"/>
      <c r="O269" s="9"/>
      <c r="P269" s="9"/>
      <c r="Q269" s="9"/>
      <c r="R269" s="9"/>
      <c r="S269" s="9"/>
      <c r="T269" s="17"/>
      <c r="U269" s="17"/>
      <c r="V269" s="9"/>
      <c r="W269" s="17"/>
      <c r="X269" s="9"/>
      <c r="Y269" s="9"/>
      <c r="Z269" s="9"/>
      <c r="AA269" s="9"/>
      <c r="AB269" s="9"/>
      <c r="AC269" s="9"/>
      <c r="AD269" s="9"/>
      <c r="AE269" s="9"/>
      <c r="AF269" s="9"/>
      <c r="AG269" s="9"/>
      <c r="AH269" s="9"/>
    </row>
    <row r="270" spans="1:34" x14ac:dyDescent="0.25">
      <c r="A270" s="9"/>
      <c r="B270" s="9"/>
      <c r="C270" s="9"/>
      <c r="D270" s="9"/>
      <c r="E270" s="9"/>
      <c r="F270" s="9"/>
      <c r="G270" s="9"/>
      <c r="H270" s="9"/>
      <c r="I270" s="9"/>
      <c r="J270" s="9"/>
      <c r="K270" s="9"/>
      <c r="L270" s="9"/>
      <c r="M270" s="9"/>
      <c r="N270" s="9"/>
      <c r="O270" s="9"/>
      <c r="P270" s="9"/>
      <c r="Q270" s="9"/>
      <c r="R270" s="9"/>
      <c r="S270" s="9"/>
      <c r="T270" s="17"/>
      <c r="U270" s="17"/>
      <c r="V270" s="9"/>
      <c r="W270" s="17"/>
      <c r="X270" s="9"/>
      <c r="Y270" s="9"/>
      <c r="Z270" s="9"/>
      <c r="AA270" s="9"/>
      <c r="AB270" s="9"/>
      <c r="AC270" s="9"/>
      <c r="AD270" s="9"/>
      <c r="AE270" s="9"/>
      <c r="AF270" s="9"/>
      <c r="AG270" s="9"/>
      <c r="AH270" s="9"/>
    </row>
    <row r="271" spans="1:34" x14ac:dyDescent="0.25">
      <c r="A271" s="9"/>
      <c r="B271" s="9"/>
      <c r="C271" s="9"/>
      <c r="D271" s="9"/>
      <c r="E271" s="9"/>
      <c r="F271" s="9"/>
      <c r="G271" s="9"/>
      <c r="H271" s="9"/>
      <c r="I271" s="9"/>
      <c r="J271" s="9"/>
      <c r="K271" s="9"/>
      <c r="L271" s="9"/>
      <c r="M271" s="9"/>
      <c r="N271" s="9"/>
      <c r="O271" s="9"/>
      <c r="P271" s="9"/>
      <c r="Q271" s="9"/>
      <c r="R271" s="9"/>
      <c r="S271" s="9"/>
      <c r="T271" s="17"/>
      <c r="U271" s="17"/>
      <c r="V271" s="9"/>
      <c r="W271" s="17"/>
      <c r="X271" s="9"/>
      <c r="Y271" s="9"/>
      <c r="Z271" s="9"/>
      <c r="AA271" s="9"/>
      <c r="AB271" s="9"/>
      <c r="AC271" s="9"/>
      <c r="AD271" s="9"/>
      <c r="AE271" s="9"/>
      <c r="AF271" s="9"/>
      <c r="AG271" s="9"/>
      <c r="AH271" s="9"/>
    </row>
    <row r="272" spans="1:34" x14ac:dyDescent="0.25">
      <c r="A272" s="9"/>
      <c r="B272" s="9"/>
      <c r="C272" s="9"/>
      <c r="D272" s="9"/>
      <c r="E272" s="9"/>
      <c r="F272" s="9"/>
      <c r="G272" s="9"/>
      <c r="H272" s="9"/>
      <c r="I272" s="9"/>
      <c r="J272" s="9"/>
      <c r="K272" s="9"/>
      <c r="L272" s="9"/>
      <c r="M272" s="9"/>
      <c r="N272" s="9"/>
      <c r="O272" s="9"/>
      <c r="P272" s="9"/>
      <c r="Q272" s="9"/>
      <c r="R272" s="9"/>
      <c r="S272" s="9"/>
      <c r="T272" s="17"/>
      <c r="U272" s="17"/>
      <c r="V272" s="9"/>
      <c r="W272" s="17"/>
      <c r="X272" s="9"/>
      <c r="Y272" s="9"/>
      <c r="Z272" s="9"/>
      <c r="AA272" s="9"/>
      <c r="AB272" s="9"/>
      <c r="AC272" s="9"/>
      <c r="AD272" s="9"/>
      <c r="AE272" s="9"/>
      <c r="AF272" s="9"/>
      <c r="AG272" s="9"/>
      <c r="AH272" s="9"/>
    </row>
    <row r="273" spans="1:34" x14ac:dyDescent="0.25">
      <c r="A273" s="9"/>
      <c r="B273" s="9"/>
      <c r="C273" s="9"/>
      <c r="D273" s="9"/>
      <c r="E273" s="9"/>
      <c r="F273" s="9"/>
      <c r="G273" s="9"/>
      <c r="H273" s="9"/>
      <c r="I273" s="9"/>
      <c r="J273" s="9"/>
      <c r="K273" s="9"/>
      <c r="L273" s="9"/>
      <c r="M273" s="9"/>
      <c r="N273" s="9"/>
      <c r="O273" s="9"/>
      <c r="P273" s="9"/>
      <c r="Q273" s="9"/>
      <c r="R273" s="9"/>
      <c r="S273" s="9"/>
      <c r="T273" s="17"/>
      <c r="U273" s="17"/>
      <c r="V273" s="9"/>
      <c r="W273" s="17"/>
      <c r="X273" s="9"/>
      <c r="Y273" s="9"/>
      <c r="Z273" s="9"/>
      <c r="AA273" s="9"/>
      <c r="AB273" s="9"/>
      <c r="AC273" s="9"/>
      <c r="AD273" s="9"/>
      <c r="AE273" s="9"/>
      <c r="AF273" s="9"/>
      <c r="AG273" s="9"/>
      <c r="AH273" s="9"/>
    </row>
    <row r="274" spans="1:34" x14ac:dyDescent="0.25">
      <c r="A274" s="9"/>
      <c r="B274" s="9"/>
      <c r="C274" s="9"/>
      <c r="D274" s="9"/>
      <c r="E274" s="9"/>
      <c r="F274" s="9"/>
      <c r="G274" s="9"/>
      <c r="H274" s="9"/>
      <c r="I274" s="9"/>
      <c r="J274" s="9"/>
      <c r="K274" s="9"/>
      <c r="L274" s="9"/>
      <c r="M274" s="9"/>
      <c r="N274" s="9"/>
      <c r="O274" s="9"/>
      <c r="P274" s="9"/>
      <c r="Q274" s="9"/>
      <c r="R274" s="9"/>
      <c r="S274" s="9"/>
      <c r="T274" s="17"/>
      <c r="U274" s="17"/>
      <c r="V274" s="9"/>
      <c r="W274" s="17"/>
      <c r="X274" s="9"/>
      <c r="Y274" s="9"/>
      <c r="Z274" s="9"/>
      <c r="AA274" s="9"/>
      <c r="AB274" s="9"/>
      <c r="AC274" s="9"/>
      <c r="AD274" s="9"/>
      <c r="AE274" s="9"/>
      <c r="AF274" s="9"/>
      <c r="AG274" s="9"/>
      <c r="AH274" s="9"/>
    </row>
    <row r="275" spans="1:34" x14ac:dyDescent="0.25">
      <c r="A275" s="9"/>
      <c r="B275" s="9"/>
      <c r="C275" s="9"/>
      <c r="D275" s="9"/>
      <c r="E275" s="9"/>
      <c r="F275" s="9"/>
      <c r="G275" s="9"/>
      <c r="H275" s="9"/>
      <c r="I275" s="9"/>
      <c r="J275" s="9"/>
      <c r="K275" s="9"/>
      <c r="L275" s="9"/>
      <c r="M275" s="9"/>
      <c r="N275" s="9"/>
      <c r="O275" s="9"/>
      <c r="P275" s="9"/>
      <c r="Q275" s="9"/>
      <c r="R275" s="9"/>
      <c r="S275" s="9"/>
      <c r="T275" s="17"/>
      <c r="U275" s="17"/>
      <c r="V275" s="9"/>
      <c r="W275" s="17"/>
      <c r="X275" s="9"/>
      <c r="Y275" s="9"/>
      <c r="Z275" s="9"/>
      <c r="AA275" s="9"/>
      <c r="AB275" s="9"/>
      <c r="AC275" s="9"/>
      <c r="AD275" s="9"/>
      <c r="AE275" s="9"/>
      <c r="AF275" s="9"/>
      <c r="AG275" s="9"/>
      <c r="AH275" s="9"/>
    </row>
    <row r="276" spans="1:34" x14ac:dyDescent="0.25">
      <c r="A276" s="9"/>
      <c r="B276" s="9"/>
      <c r="C276" s="9"/>
      <c r="D276" s="9"/>
      <c r="E276" s="9"/>
      <c r="F276" s="9"/>
      <c r="G276" s="9"/>
      <c r="H276" s="9"/>
      <c r="I276" s="9"/>
      <c r="J276" s="9"/>
      <c r="K276" s="9"/>
      <c r="L276" s="9"/>
      <c r="M276" s="9"/>
      <c r="N276" s="9"/>
      <c r="O276" s="9"/>
      <c r="P276" s="9"/>
      <c r="Q276" s="9"/>
      <c r="R276" s="9"/>
      <c r="S276" s="9"/>
      <c r="T276" s="17"/>
      <c r="U276" s="17"/>
      <c r="V276" s="9"/>
      <c r="W276" s="17"/>
      <c r="X276" s="9"/>
      <c r="Y276" s="9"/>
      <c r="Z276" s="9"/>
      <c r="AA276" s="9"/>
      <c r="AB276" s="9"/>
      <c r="AC276" s="9"/>
      <c r="AD276" s="9"/>
      <c r="AE276" s="9"/>
      <c r="AF276" s="9"/>
      <c r="AG276" s="9"/>
      <c r="AH276" s="9"/>
    </row>
    <row r="277" spans="1:34" x14ac:dyDescent="0.25">
      <c r="A277" s="9"/>
      <c r="B277" s="9"/>
      <c r="C277" s="9"/>
      <c r="D277" s="9"/>
      <c r="E277" s="9"/>
      <c r="F277" s="9"/>
      <c r="G277" s="9"/>
      <c r="H277" s="9"/>
      <c r="I277" s="9"/>
      <c r="J277" s="9"/>
      <c r="K277" s="9"/>
      <c r="L277" s="9"/>
      <c r="M277" s="9"/>
      <c r="N277" s="9"/>
      <c r="O277" s="9"/>
      <c r="P277" s="9"/>
      <c r="Q277" s="9"/>
      <c r="R277" s="9"/>
      <c r="S277" s="9"/>
      <c r="T277" s="17"/>
      <c r="U277" s="17"/>
      <c r="V277" s="9"/>
      <c r="W277" s="17"/>
      <c r="X277" s="9"/>
      <c r="Y277" s="9"/>
      <c r="Z277" s="9"/>
      <c r="AA277" s="9"/>
      <c r="AB277" s="9"/>
      <c r="AC277" s="9"/>
      <c r="AD277" s="9"/>
      <c r="AE277" s="9"/>
      <c r="AF277" s="9"/>
      <c r="AG277" s="9"/>
      <c r="AH277" s="9"/>
    </row>
    <row r="278" spans="1:34" x14ac:dyDescent="0.25">
      <c r="A278" s="9"/>
      <c r="B278" s="9"/>
      <c r="C278" s="9"/>
      <c r="D278" s="9"/>
      <c r="E278" s="9"/>
      <c r="F278" s="9"/>
      <c r="G278" s="9"/>
      <c r="H278" s="9"/>
      <c r="I278" s="9"/>
      <c r="J278" s="9"/>
      <c r="K278" s="9"/>
      <c r="L278" s="9"/>
      <c r="M278" s="9"/>
      <c r="N278" s="9"/>
      <c r="O278" s="9"/>
      <c r="P278" s="9"/>
      <c r="Q278" s="9"/>
      <c r="R278" s="9"/>
      <c r="S278" s="9"/>
      <c r="T278" s="17"/>
      <c r="U278" s="17"/>
      <c r="V278" s="9"/>
      <c r="W278" s="17"/>
      <c r="X278" s="9"/>
      <c r="Y278" s="9"/>
      <c r="Z278" s="9"/>
      <c r="AA278" s="9"/>
      <c r="AB278" s="9"/>
      <c r="AC278" s="9"/>
      <c r="AD278" s="9"/>
      <c r="AE278" s="9"/>
      <c r="AF278" s="9"/>
      <c r="AG278" s="9"/>
      <c r="AH278" s="9"/>
    </row>
    <row r="279" spans="1:34" x14ac:dyDescent="0.25">
      <c r="A279" s="9"/>
      <c r="B279" s="9"/>
      <c r="C279" s="9"/>
      <c r="D279" s="9"/>
      <c r="E279" s="9"/>
      <c r="F279" s="9"/>
      <c r="G279" s="9"/>
      <c r="H279" s="9"/>
      <c r="I279" s="9"/>
      <c r="J279" s="9"/>
      <c r="K279" s="9"/>
      <c r="L279" s="9"/>
      <c r="M279" s="9"/>
      <c r="N279" s="9"/>
      <c r="O279" s="9"/>
      <c r="P279" s="9"/>
      <c r="Q279" s="9"/>
      <c r="R279" s="9"/>
      <c r="S279" s="9"/>
      <c r="T279" s="17"/>
      <c r="U279" s="17"/>
      <c r="V279" s="9"/>
      <c r="W279" s="17"/>
      <c r="X279" s="9"/>
      <c r="Y279" s="9"/>
      <c r="Z279" s="9"/>
      <c r="AA279" s="9"/>
      <c r="AB279" s="9"/>
      <c r="AC279" s="9"/>
      <c r="AD279" s="9"/>
      <c r="AE279" s="9"/>
      <c r="AF279" s="9"/>
      <c r="AG279" s="9"/>
      <c r="AH279" s="9"/>
    </row>
    <row r="280" spans="1:34" x14ac:dyDescent="0.25">
      <c r="A280" s="9"/>
      <c r="B280" s="9"/>
      <c r="C280" s="9"/>
      <c r="D280" s="9"/>
      <c r="E280" s="9"/>
      <c r="F280" s="9"/>
      <c r="G280" s="9"/>
      <c r="H280" s="9"/>
      <c r="I280" s="9"/>
      <c r="J280" s="9"/>
      <c r="K280" s="9"/>
      <c r="L280" s="9"/>
      <c r="M280" s="9"/>
      <c r="N280" s="9"/>
      <c r="O280" s="9"/>
      <c r="P280" s="9"/>
      <c r="Q280" s="9"/>
      <c r="R280" s="9"/>
      <c r="S280" s="9"/>
      <c r="T280" s="17"/>
      <c r="U280" s="17"/>
      <c r="V280" s="9"/>
      <c r="W280" s="17"/>
      <c r="X280" s="9"/>
      <c r="Y280" s="9"/>
      <c r="Z280" s="9"/>
      <c r="AA280" s="9"/>
      <c r="AB280" s="9"/>
      <c r="AC280" s="9"/>
      <c r="AD280" s="9"/>
      <c r="AE280" s="9"/>
      <c r="AF280" s="9"/>
      <c r="AG280" s="9"/>
      <c r="AH280" s="9"/>
    </row>
    <row r="281" spans="1:34" x14ac:dyDescent="0.25">
      <c r="A281" s="9"/>
      <c r="B281" s="9"/>
      <c r="C281" s="9"/>
      <c r="D281" s="9"/>
      <c r="E281" s="9"/>
      <c r="F281" s="9"/>
      <c r="G281" s="9"/>
      <c r="H281" s="9"/>
      <c r="I281" s="9"/>
      <c r="J281" s="9"/>
      <c r="K281" s="9"/>
      <c r="L281" s="9"/>
      <c r="M281" s="9"/>
      <c r="N281" s="9"/>
      <c r="O281" s="9"/>
      <c r="P281" s="9"/>
      <c r="Q281" s="9"/>
      <c r="R281" s="9"/>
      <c r="S281" s="9"/>
      <c r="T281" s="17"/>
      <c r="U281" s="17"/>
      <c r="V281" s="9"/>
      <c r="W281" s="17"/>
      <c r="X281" s="9"/>
      <c r="Y281" s="9"/>
      <c r="Z281" s="9"/>
      <c r="AA281" s="9"/>
      <c r="AB281" s="9"/>
      <c r="AC281" s="9"/>
      <c r="AD281" s="9"/>
      <c r="AE281" s="9"/>
      <c r="AF281" s="9"/>
      <c r="AG281" s="9"/>
      <c r="AH281" s="9"/>
    </row>
    <row r="282" spans="1:34" x14ac:dyDescent="0.25">
      <c r="A282" s="9"/>
      <c r="B282" s="9"/>
      <c r="C282" s="9"/>
      <c r="D282" s="9"/>
      <c r="E282" s="9"/>
      <c r="F282" s="9"/>
      <c r="G282" s="9"/>
      <c r="H282" s="9"/>
      <c r="I282" s="9"/>
      <c r="J282" s="9"/>
      <c r="K282" s="9"/>
      <c r="L282" s="9"/>
      <c r="M282" s="9"/>
      <c r="N282" s="9"/>
      <c r="O282" s="9"/>
      <c r="P282" s="9"/>
      <c r="Q282" s="9"/>
      <c r="R282" s="9"/>
      <c r="S282" s="9"/>
      <c r="T282" s="17"/>
      <c r="U282" s="17"/>
      <c r="V282" s="9"/>
      <c r="W282" s="17"/>
      <c r="X282" s="9"/>
      <c r="Y282" s="9"/>
      <c r="Z282" s="9"/>
      <c r="AA282" s="9"/>
      <c r="AB282" s="9"/>
      <c r="AC282" s="9"/>
      <c r="AD282" s="9"/>
      <c r="AE282" s="9"/>
      <c r="AF282" s="9"/>
      <c r="AG282" s="9"/>
      <c r="AH282" s="9"/>
    </row>
    <row r="283" spans="1:34" x14ac:dyDescent="0.25">
      <c r="A283" s="9"/>
      <c r="B283" s="9"/>
      <c r="C283" s="9"/>
      <c r="D283" s="9"/>
      <c r="E283" s="9"/>
      <c r="F283" s="9"/>
      <c r="G283" s="9"/>
      <c r="H283" s="9"/>
      <c r="I283" s="9"/>
      <c r="J283" s="9"/>
      <c r="K283" s="9"/>
      <c r="L283" s="9"/>
      <c r="M283" s="9"/>
      <c r="N283" s="9"/>
      <c r="O283" s="9"/>
      <c r="P283" s="9"/>
      <c r="Q283" s="9"/>
      <c r="R283" s="9"/>
      <c r="S283" s="9"/>
      <c r="T283" s="17"/>
      <c r="U283" s="17"/>
      <c r="V283" s="9"/>
      <c r="W283" s="17"/>
      <c r="X283" s="9"/>
      <c r="Y283" s="9"/>
      <c r="Z283" s="9"/>
      <c r="AA283" s="9"/>
      <c r="AB283" s="9"/>
      <c r="AC283" s="9"/>
      <c r="AD283" s="9"/>
      <c r="AE283" s="9"/>
      <c r="AF283" s="9"/>
      <c r="AG283" s="9"/>
      <c r="AH283" s="9"/>
    </row>
    <row r="284" spans="1:34" x14ac:dyDescent="0.25">
      <c r="A284" s="9"/>
      <c r="B284" s="9"/>
      <c r="C284" s="9"/>
      <c r="D284" s="9"/>
      <c r="E284" s="9"/>
      <c r="F284" s="9"/>
      <c r="G284" s="9"/>
      <c r="H284" s="9"/>
      <c r="I284" s="9"/>
      <c r="J284" s="9"/>
      <c r="K284" s="9"/>
      <c r="L284" s="9"/>
      <c r="M284" s="9"/>
      <c r="N284" s="9"/>
      <c r="O284" s="9"/>
      <c r="P284" s="9"/>
      <c r="Q284" s="9"/>
      <c r="R284" s="9"/>
      <c r="S284" s="9"/>
      <c r="T284" s="17"/>
      <c r="U284" s="17"/>
      <c r="V284" s="9"/>
      <c r="W284" s="17"/>
      <c r="X284" s="9"/>
      <c r="Y284" s="9"/>
      <c r="Z284" s="9"/>
      <c r="AA284" s="9"/>
      <c r="AB284" s="9"/>
      <c r="AC284" s="9"/>
      <c r="AD284" s="9"/>
      <c r="AE284" s="9"/>
      <c r="AF284" s="9"/>
      <c r="AG284" s="9"/>
      <c r="AH284" s="9"/>
    </row>
    <row r="285" spans="1:34" x14ac:dyDescent="0.25">
      <c r="A285" s="9"/>
      <c r="B285" s="9"/>
      <c r="C285" s="9"/>
      <c r="D285" s="9"/>
      <c r="E285" s="9"/>
      <c r="F285" s="9"/>
      <c r="G285" s="9"/>
      <c r="H285" s="9"/>
      <c r="I285" s="9"/>
      <c r="J285" s="9"/>
      <c r="K285" s="9"/>
      <c r="L285" s="9"/>
      <c r="M285" s="9"/>
      <c r="N285" s="9"/>
      <c r="O285" s="9"/>
      <c r="P285" s="9"/>
      <c r="Q285" s="9"/>
      <c r="R285" s="9"/>
      <c r="S285" s="9"/>
      <c r="T285" s="17"/>
      <c r="U285" s="17"/>
      <c r="V285" s="9"/>
      <c r="W285" s="17"/>
      <c r="X285" s="9"/>
      <c r="Y285" s="9"/>
      <c r="Z285" s="9"/>
      <c r="AA285" s="9"/>
      <c r="AB285" s="9"/>
      <c r="AC285" s="9"/>
      <c r="AD285" s="9"/>
      <c r="AE285" s="9"/>
      <c r="AF285" s="9"/>
      <c r="AG285" s="9"/>
      <c r="AH285" s="9"/>
    </row>
    <row r="286" spans="1:34" x14ac:dyDescent="0.25">
      <c r="A286" s="9"/>
      <c r="B286" s="9"/>
      <c r="C286" s="9"/>
      <c r="D286" s="9"/>
      <c r="E286" s="9"/>
      <c r="F286" s="9"/>
      <c r="G286" s="9"/>
      <c r="H286" s="9"/>
      <c r="I286" s="9"/>
      <c r="J286" s="9"/>
      <c r="K286" s="9"/>
      <c r="L286" s="9"/>
      <c r="M286" s="9"/>
      <c r="N286" s="9"/>
      <c r="O286" s="9"/>
      <c r="P286" s="9"/>
      <c r="Q286" s="9"/>
      <c r="R286" s="9"/>
      <c r="S286" s="9"/>
      <c r="T286" s="17"/>
      <c r="U286" s="17"/>
      <c r="V286" s="9"/>
      <c r="W286" s="17"/>
      <c r="X286" s="9"/>
      <c r="Y286" s="9"/>
      <c r="Z286" s="9"/>
      <c r="AA286" s="9"/>
      <c r="AB286" s="9"/>
      <c r="AC286" s="9"/>
      <c r="AD286" s="9"/>
      <c r="AE286" s="9"/>
      <c r="AF286" s="9"/>
      <c r="AG286" s="9"/>
      <c r="AH286" s="9"/>
    </row>
    <row r="287" spans="1:34" x14ac:dyDescent="0.25">
      <c r="A287" s="9"/>
      <c r="B287" s="9"/>
      <c r="C287" s="9"/>
      <c r="D287" s="9"/>
      <c r="E287" s="9"/>
      <c r="F287" s="9"/>
      <c r="G287" s="9"/>
      <c r="H287" s="9"/>
      <c r="I287" s="9"/>
      <c r="J287" s="9"/>
      <c r="K287" s="9"/>
      <c r="L287" s="9"/>
      <c r="M287" s="9"/>
      <c r="N287" s="9"/>
      <c r="O287" s="9"/>
      <c r="P287" s="9"/>
      <c r="Q287" s="9"/>
      <c r="R287" s="9"/>
      <c r="S287" s="9"/>
      <c r="T287" s="17"/>
      <c r="U287" s="17"/>
      <c r="V287" s="9"/>
      <c r="W287" s="17"/>
      <c r="X287" s="9"/>
      <c r="Y287" s="9"/>
      <c r="Z287" s="9"/>
      <c r="AA287" s="9"/>
      <c r="AB287" s="9"/>
      <c r="AC287" s="9"/>
      <c r="AD287" s="9"/>
      <c r="AE287" s="9"/>
      <c r="AF287" s="9"/>
      <c r="AG287" s="9"/>
      <c r="AH287" s="9"/>
    </row>
    <row r="288" spans="1:34" x14ac:dyDescent="0.25">
      <c r="A288" s="9"/>
      <c r="B288" s="9"/>
      <c r="C288" s="9"/>
      <c r="D288" s="9"/>
      <c r="E288" s="9"/>
      <c r="F288" s="9"/>
      <c r="G288" s="9"/>
      <c r="H288" s="9"/>
      <c r="I288" s="9"/>
      <c r="J288" s="9"/>
      <c r="K288" s="9"/>
      <c r="L288" s="9"/>
      <c r="M288" s="9"/>
      <c r="N288" s="9"/>
      <c r="O288" s="9"/>
      <c r="P288" s="9"/>
      <c r="Q288" s="9"/>
      <c r="R288" s="9"/>
      <c r="S288" s="9"/>
      <c r="T288" s="17"/>
      <c r="U288" s="17"/>
      <c r="V288" s="9"/>
      <c r="W288" s="17"/>
      <c r="X288" s="9"/>
      <c r="Y288" s="9"/>
      <c r="Z288" s="9"/>
      <c r="AA288" s="9"/>
      <c r="AB288" s="9"/>
      <c r="AC288" s="9"/>
      <c r="AD288" s="9"/>
      <c r="AE288" s="9"/>
      <c r="AF288" s="9"/>
      <c r="AG288" s="9"/>
      <c r="AH288" s="9"/>
    </row>
    <row r="289" spans="1:34" x14ac:dyDescent="0.25">
      <c r="A289" s="9"/>
      <c r="B289" s="9"/>
      <c r="C289" s="9"/>
      <c r="D289" s="9"/>
      <c r="E289" s="9"/>
      <c r="F289" s="9"/>
      <c r="G289" s="9"/>
      <c r="H289" s="9"/>
      <c r="I289" s="9"/>
      <c r="J289" s="9"/>
      <c r="K289" s="9"/>
      <c r="L289" s="9"/>
      <c r="M289" s="9"/>
      <c r="N289" s="9"/>
      <c r="O289" s="9"/>
      <c r="P289" s="9"/>
      <c r="Q289" s="9"/>
      <c r="R289" s="9"/>
      <c r="S289" s="9"/>
      <c r="T289" s="17"/>
      <c r="U289" s="17"/>
      <c r="V289" s="9"/>
      <c r="W289" s="17"/>
      <c r="X289" s="9"/>
      <c r="Y289" s="9"/>
      <c r="Z289" s="9"/>
      <c r="AA289" s="9"/>
      <c r="AB289" s="9"/>
      <c r="AC289" s="9"/>
      <c r="AD289" s="9"/>
      <c r="AE289" s="9"/>
      <c r="AF289" s="9"/>
      <c r="AG289" s="9"/>
      <c r="AH289" s="9"/>
    </row>
    <row r="290" spans="1:34" x14ac:dyDescent="0.25">
      <c r="A290" s="9"/>
      <c r="B290" s="9"/>
      <c r="C290" s="9"/>
      <c r="D290" s="9"/>
      <c r="E290" s="9"/>
      <c r="F290" s="9"/>
      <c r="G290" s="9"/>
      <c r="H290" s="9"/>
      <c r="I290" s="9"/>
      <c r="J290" s="9"/>
      <c r="K290" s="9"/>
      <c r="L290" s="9"/>
      <c r="M290" s="9"/>
      <c r="N290" s="9"/>
      <c r="O290" s="9"/>
      <c r="P290" s="9"/>
      <c r="Q290" s="9"/>
      <c r="R290" s="9"/>
      <c r="S290" s="9"/>
      <c r="T290" s="17"/>
      <c r="U290" s="17"/>
      <c r="V290" s="9"/>
      <c r="W290" s="17"/>
      <c r="X290" s="9"/>
      <c r="Y290" s="9"/>
      <c r="Z290" s="9"/>
      <c r="AA290" s="9"/>
      <c r="AB290" s="9"/>
      <c r="AC290" s="9"/>
      <c r="AD290" s="9"/>
      <c r="AE290" s="9"/>
      <c r="AF290" s="9"/>
      <c r="AG290" s="9"/>
      <c r="AH290" s="9"/>
    </row>
    <row r="291" spans="1:34" x14ac:dyDescent="0.25">
      <c r="A291" s="9"/>
      <c r="B291" s="9"/>
      <c r="C291" s="9"/>
      <c r="D291" s="9"/>
      <c r="E291" s="9"/>
      <c r="F291" s="9"/>
      <c r="G291" s="9"/>
      <c r="H291" s="9"/>
      <c r="I291" s="9"/>
      <c r="J291" s="9"/>
      <c r="K291" s="9"/>
      <c r="L291" s="9"/>
      <c r="M291" s="9"/>
      <c r="N291" s="9"/>
      <c r="O291" s="9"/>
      <c r="P291" s="9"/>
      <c r="Q291" s="9"/>
      <c r="R291" s="9"/>
      <c r="S291" s="9"/>
      <c r="T291" s="17"/>
      <c r="U291" s="17"/>
      <c r="V291" s="9"/>
      <c r="W291" s="17"/>
      <c r="X291" s="9"/>
      <c r="Y291" s="9"/>
      <c r="Z291" s="9"/>
      <c r="AA291" s="9"/>
      <c r="AB291" s="9"/>
      <c r="AC291" s="9"/>
      <c r="AD291" s="9"/>
      <c r="AE291" s="9"/>
      <c r="AF291" s="9"/>
      <c r="AG291" s="9"/>
      <c r="AH291" s="9"/>
    </row>
    <row r="292" spans="1:34" x14ac:dyDescent="0.25">
      <c r="A292" s="9"/>
      <c r="B292" s="9"/>
      <c r="C292" s="9"/>
      <c r="D292" s="9"/>
      <c r="E292" s="9"/>
      <c r="F292" s="9"/>
      <c r="G292" s="9"/>
      <c r="H292" s="9"/>
      <c r="I292" s="9"/>
      <c r="J292" s="9"/>
      <c r="K292" s="9"/>
      <c r="L292" s="9"/>
      <c r="M292" s="9"/>
      <c r="N292" s="9"/>
      <c r="O292" s="9"/>
      <c r="P292" s="9"/>
      <c r="Q292" s="9"/>
      <c r="R292" s="9"/>
      <c r="S292" s="9"/>
      <c r="T292" s="17"/>
      <c r="U292" s="17"/>
      <c r="V292" s="9"/>
      <c r="W292" s="17"/>
      <c r="X292" s="9"/>
      <c r="Y292" s="9"/>
      <c r="Z292" s="9"/>
      <c r="AA292" s="9"/>
      <c r="AB292" s="9"/>
      <c r="AC292" s="9"/>
      <c r="AD292" s="9"/>
      <c r="AE292" s="9"/>
      <c r="AF292" s="9"/>
      <c r="AG292" s="9"/>
      <c r="AH292" s="9"/>
    </row>
    <row r="293" spans="1:34" x14ac:dyDescent="0.25">
      <c r="A293" s="9"/>
      <c r="B293" s="9"/>
      <c r="C293" s="9"/>
      <c r="D293" s="9"/>
      <c r="E293" s="9"/>
      <c r="F293" s="9"/>
      <c r="G293" s="9"/>
      <c r="H293" s="9"/>
      <c r="I293" s="9"/>
      <c r="J293" s="9"/>
      <c r="K293" s="9"/>
      <c r="L293" s="9"/>
      <c r="M293" s="9"/>
      <c r="N293" s="9"/>
      <c r="O293" s="9"/>
      <c r="P293" s="9"/>
      <c r="Q293" s="9"/>
      <c r="R293" s="9"/>
      <c r="S293" s="9"/>
      <c r="T293" s="17"/>
      <c r="U293" s="17"/>
      <c r="V293" s="9"/>
      <c r="W293" s="17"/>
      <c r="X293" s="9"/>
      <c r="Y293" s="9"/>
      <c r="Z293" s="9"/>
      <c r="AA293" s="9"/>
      <c r="AB293" s="9"/>
      <c r="AC293" s="9"/>
      <c r="AD293" s="9"/>
      <c r="AE293" s="9"/>
      <c r="AF293" s="9"/>
      <c r="AG293" s="9"/>
      <c r="AH293" s="9"/>
    </row>
    <row r="294" spans="1:34" x14ac:dyDescent="0.25">
      <c r="A294" s="9"/>
      <c r="B294" s="9"/>
      <c r="C294" s="9"/>
      <c r="D294" s="9"/>
      <c r="E294" s="9"/>
      <c r="F294" s="9"/>
      <c r="G294" s="9"/>
      <c r="H294" s="9"/>
      <c r="I294" s="9"/>
      <c r="J294" s="9"/>
      <c r="K294" s="9"/>
      <c r="L294" s="9"/>
      <c r="M294" s="9"/>
      <c r="N294" s="9"/>
      <c r="O294" s="9"/>
      <c r="P294" s="9"/>
      <c r="Q294" s="9"/>
      <c r="R294" s="9"/>
      <c r="S294" s="9"/>
      <c r="T294" s="17"/>
      <c r="U294" s="17"/>
      <c r="V294" s="9"/>
      <c r="W294" s="17"/>
      <c r="X294" s="9"/>
      <c r="Y294" s="9"/>
      <c r="Z294" s="9"/>
      <c r="AA294" s="9"/>
      <c r="AB294" s="9"/>
      <c r="AC294" s="9"/>
      <c r="AD294" s="9"/>
      <c r="AE294" s="9"/>
      <c r="AF294" s="9"/>
      <c r="AG294" s="9"/>
      <c r="AH294" s="9"/>
    </row>
    <row r="295" spans="1:34" x14ac:dyDescent="0.25">
      <c r="A295" s="9"/>
      <c r="B295" s="9"/>
      <c r="C295" s="9"/>
      <c r="D295" s="9"/>
      <c r="E295" s="9"/>
      <c r="F295" s="9"/>
      <c r="G295" s="9"/>
      <c r="H295" s="9"/>
      <c r="I295" s="9"/>
      <c r="J295" s="9"/>
      <c r="K295" s="9"/>
      <c r="L295" s="9"/>
      <c r="M295" s="9"/>
      <c r="N295" s="9"/>
      <c r="O295" s="9"/>
      <c r="P295" s="9"/>
      <c r="Q295" s="9"/>
      <c r="R295" s="9"/>
      <c r="S295" s="9"/>
      <c r="T295" s="17"/>
      <c r="U295" s="17"/>
      <c r="V295" s="9"/>
      <c r="W295" s="17"/>
      <c r="X295" s="9"/>
      <c r="Y295" s="9"/>
      <c r="Z295" s="9"/>
      <c r="AA295" s="9"/>
      <c r="AB295" s="9"/>
      <c r="AC295" s="9"/>
      <c r="AD295" s="9"/>
      <c r="AE295" s="9"/>
      <c r="AF295" s="9"/>
      <c r="AG295" s="9"/>
      <c r="AH295" s="9"/>
    </row>
    <row r="296" spans="1:34" x14ac:dyDescent="0.25">
      <c r="A296" s="9"/>
      <c r="B296" s="9"/>
      <c r="C296" s="9"/>
      <c r="D296" s="9"/>
      <c r="E296" s="9"/>
      <c r="F296" s="9"/>
      <c r="G296" s="9"/>
      <c r="H296" s="9"/>
      <c r="I296" s="9"/>
      <c r="J296" s="9"/>
      <c r="K296" s="9"/>
      <c r="L296" s="9"/>
      <c r="M296" s="9"/>
      <c r="N296" s="9"/>
      <c r="O296" s="9"/>
      <c r="P296" s="9"/>
      <c r="Q296" s="9"/>
      <c r="R296" s="9"/>
      <c r="S296" s="9"/>
      <c r="T296" s="17"/>
      <c r="U296" s="17"/>
      <c r="V296" s="9"/>
      <c r="W296" s="17"/>
      <c r="X296" s="9"/>
      <c r="Y296" s="9"/>
      <c r="Z296" s="9"/>
      <c r="AA296" s="9"/>
      <c r="AB296" s="9"/>
      <c r="AC296" s="9"/>
      <c r="AD296" s="9"/>
      <c r="AE296" s="9"/>
      <c r="AF296" s="9"/>
      <c r="AG296" s="9"/>
      <c r="AH296" s="9"/>
    </row>
    <row r="297" spans="1:34" x14ac:dyDescent="0.25">
      <c r="A297" s="9"/>
      <c r="B297" s="9"/>
      <c r="C297" s="9"/>
      <c r="D297" s="9"/>
      <c r="E297" s="9"/>
      <c r="F297" s="9"/>
      <c r="G297" s="9"/>
      <c r="H297" s="9"/>
      <c r="I297" s="9"/>
      <c r="J297" s="9"/>
      <c r="K297" s="9"/>
      <c r="L297" s="9"/>
      <c r="M297" s="9"/>
      <c r="N297" s="9"/>
      <c r="O297" s="9"/>
      <c r="P297" s="9"/>
      <c r="Q297" s="9"/>
      <c r="R297" s="9"/>
      <c r="S297" s="9"/>
      <c r="T297" s="17"/>
      <c r="U297" s="17"/>
      <c r="V297" s="9"/>
      <c r="W297" s="17"/>
      <c r="X297" s="9"/>
      <c r="Y297" s="9"/>
      <c r="Z297" s="9"/>
      <c r="AA297" s="9"/>
      <c r="AB297" s="9"/>
      <c r="AC297" s="9"/>
      <c r="AD297" s="9"/>
      <c r="AE297" s="9"/>
      <c r="AF297" s="9"/>
      <c r="AG297" s="9"/>
      <c r="AH297" s="9"/>
    </row>
    <row r="298" spans="1:34" x14ac:dyDescent="0.25">
      <c r="A298" s="9"/>
      <c r="B298" s="9"/>
      <c r="C298" s="9"/>
      <c r="D298" s="9"/>
      <c r="E298" s="9"/>
      <c r="F298" s="9"/>
      <c r="G298" s="9"/>
      <c r="H298" s="9"/>
      <c r="I298" s="9"/>
      <c r="J298" s="9"/>
      <c r="K298" s="9"/>
      <c r="L298" s="9"/>
      <c r="M298" s="9"/>
      <c r="N298" s="9"/>
      <c r="O298" s="9"/>
      <c r="P298" s="9"/>
      <c r="Q298" s="9"/>
      <c r="R298" s="9"/>
      <c r="S298" s="9"/>
      <c r="T298" s="17"/>
      <c r="U298" s="17"/>
      <c r="V298" s="9"/>
      <c r="W298" s="17"/>
      <c r="X298" s="9"/>
      <c r="Y298" s="9"/>
      <c r="Z298" s="9"/>
      <c r="AA298" s="9"/>
      <c r="AB298" s="9"/>
      <c r="AC298" s="9"/>
      <c r="AD298" s="9"/>
      <c r="AE298" s="9"/>
      <c r="AF298" s="9"/>
      <c r="AG298" s="9"/>
      <c r="AH298" s="9"/>
    </row>
    <row r="299" spans="1:34" x14ac:dyDescent="0.25">
      <c r="A299" s="9"/>
      <c r="B299" s="9"/>
      <c r="C299" s="9"/>
      <c r="D299" s="9"/>
      <c r="E299" s="9"/>
      <c r="F299" s="9"/>
      <c r="G299" s="9"/>
      <c r="H299" s="9"/>
      <c r="I299" s="9"/>
      <c r="J299" s="9"/>
      <c r="K299" s="9"/>
      <c r="L299" s="9"/>
      <c r="M299" s="9"/>
      <c r="N299" s="9"/>
      <c r="O299" s="9"/>
      <c r="P299" s="9"/>
      <c r="Q299" s="9"/>
      <c r="R299" s="9"/>
      <c r="S299" s="9"/>
      <c r="T299" s="17"/>
      <c r="U299" s="17"/>
      <c r="V299" s="9"/>
      <c r="W299" s="17"/>
      <c r="X299" s="9"/>
      <c r="Y299" s="9"/>
      <c r="Z299" s="9"/>
      <c r="AA299" s="9"/>
      <c r="AB299" s="9"/>
      <c r="AC299" s="9"/>
      <c r="AD299" s="9"/>
      <c r="AE299" s="9"/>
      <c r="AF299" s="9"/>
      <c r="AG299" s="9"/>
      <c r="AH299" s="9"/>
    </row>
    <row r="300" spans="1:34" x14ac:dyDescent="0.25">
      <c r="A300" s="9"/>
      <c r="B300" s="9"/>
      <c r="C300" s="9"/>
      <c r="D300" s="9"/>
      <c r="E300" s="9"/>
      <c r="F300" s="9"/>
      <c r="G300" s="9"/>
      <c r="H300" s="9"/>
      <c r="I300" s="9"/>
      <c r="J300" s="9"/>
      <c r="K300" s="9"/>
      <c r="L300" s="9"/>
      <c r="M300" s="9"/>
      <c r="N300" s="9"/>
      <c r="O300" s="9"/>
      <c r="P300" s="9"/>
      <c r="Q300" s="9"/>
      <c r="R300" s="9"/>
      <c r="S300" s="9"/>
      <c r="T300" s="17"/>
      <c r="U300" s="17"/>
      <c r="V300" s="9"/>
      <c r="W300" s="17"/>
      <c r="X300" s="9"/>
      <c r="Y300" s="9"/>
      <c r="Z300" s="9"/>
      <c r="AA300" s="9"/>
      <c r="AB300" s="9"/>
      <c r="AC300" s="9"/>
      <c r="AD300" s="9"/>
      <c r="AE300" s="9"/>
      <c r="AF300" s="9"/>
      <c r="AG300" s="9"/>
      <c r="AH300" s="9"/>
    </row>
    <row r="301" spans="1:34" x14ac:dyDescent="0.25">
      <c r="A301" s="9"/>
      <c r="B301" s="9"/>
      <c r="C301" s="9"/>
      <c r="D301" s="9"/>
      <c r="E301" s="9"/>
      <c r="F301" s="9"/>
      <c r="G301" s="9"/>
      <c r="H301" s="9"/>
      <c r="I301" s="9"/>
      <c r="J301" s="9"/>
      <c r="K301" s="9"/>
      <c r="L301" s="9"/>
      <c r="M301" s="9"/>
      <c r="N301" s="9"/>
      <c r="O301" s="9"/>
      <c r="P301" s="9"/>
      <c r="Q301" s="9"/>
      <c r="R301" s="9"/>
      <c r="S301" s="9"/>
      <c r="T301" s="17"/>
      <c r="U301" s="17"/>
      <c r="V301" s="9"/>
      <c r="W301" s="17"/>
      <c r="X301" s="9"/>
      <c r="Y301" s="9"/>
      <c r="Z301" s="9"/>
      <c r="AA301" s="9"/>
      <c r="AB301" s="9"/>
      <c r="AC301" s="9"/>
      <c r="AD301" s="9"/>
      <c r="AE301" s="9"/>
      <c r="AF301" s="9"/>
      <c r="AG301" s="9"/>
      <c r="AH301" s="9"/>
    </row>
    <row r="302" spans="1:34" x14ac:dyDescent="0.25">
      <c r="A302" s="9"/>
      <c r="B302" s="9"/>
      <c r="C302" s="9"/>
      <c r="D302" s="9"/>
      <c r="E302" s="9"/>
      <c r="F302" s="9"/>
      <c r="G302" s="9"/>
      <c r="H302" s="9"/>
      <c r="I302" s="9"/>
      <c r="J302" s="9"/>
      <c r="K302" s="9"/>
      <c r="L302" s="9"/>
      <c r="M302" s="9"/>
      <c r="N302" s="9"/>
      <c r="O302" s="9"/>
      <c r="P302" s="9"/>
      <c r="Q302" s="9"/>
      <c r="R302" s="9"/>
      <c r="S302" s="9"/>
      <c r="T302" s="17"/>
      <c r="U302" s="17"/>
      <c r="V302" s="9"/>
      <c r="W302" s="17"/>
      <c r="X302" s="9"/>
      <c r="Y302" s="9"/>
      <c r="Z302" s="9"/>
      <c r="AA302" s="9"/>
      <c r="AB302" s="9"/>
      <c r="AC302" s="9"/>
      <c r="AD302" s="9"/>
      <c r="AE302" s="9"/>
      <c r="AF302" s="9"/>
      <c r="AG302" s="9"/>
      <c r="AH302" s="9"/>
    </row>
    <row r="303" spans="1:34" x14ac:dyDescent="0.25">
      <c r="A303" s="9"/>
      <c r="B303" s="9"/>
      <c r="C303" s="9"/>
      <c r="D303" s="9"/>
      <c r="E303" s="9"/>
      <c r="F303" s="9"/>
      <c r="G303" s="9"/>
      <c r="H303" s="9"/>
      <c r="I303" s="9"/>
      <c r="J303" s="9"/>
      <c r="K303" s="9"/>
      <c r="L303" s="9"/>
      <c r="M303" s="9"/>
      <c r="N303" s="9"/>
      <c r="O303" s="9"/>
      <c r="P303" s="9"/>
      <c r="Q303" s="9"/>
      <c r="R303" s="9"/>
      <c r="S303" s="9"/>
      <c r="T303" s="17"/>
      <c r="U303" s="17"/>
      <c r="V303" s="9"/>
      <c r="W303" s="17"/>
      <c r="X303" s="9"/>
      <c r="Y303" s="9"/>
      <c r="Z303" s="9"/>
      <c r="AA303" s="9"/>
      <c r="AB303" s="9"/>
      <c r="AC303" s="9"/>
      <c r="AD303" s="9"/>
      <c r="AE303" s="9"/>
      <c r="AF303" s="9"/>
      <c r="AG303" s="9"/>
      <c r="AH303" s="9"/>
    </row>
    <row r="304" spans="1:34" x14ac:dyDescent="0.25">
      <c r="A304" s="9"/>
      <c r="B304" s="9"/>
      <c r="C304" s="9"/>
      <c r="D304" s="9"/>
      <c r="E304" s="9"/>
      <c r="F304" s="9"/>
      <c r="G304" s="9"/>
      <c r="H304" s="9"/>
      <c r="I304" s="9"/>
      <c r="J304" s="9"/>
      <c r="K304" s="9"/>
      <c r="L304" s="9"/>
      <c r="M304" s="9"/>
      <c r="N304" s="9"/>
      <c r="O304" s="9"/>
      <c r="P304" s="9"/>
      <c r="Q304" s="9"/>
      <c r="R304" s="9"/>
      <c r="S304" s="9"/>
      <c r="T304" s="17"/>
      <c r="U304" s="17"/>
      <c r="V304" s="9"/>
      <c r="W304" s="17"/>
      <c r="X304" s="9"/>
      <c r="Y304" s="9"/>
      <c r="Z304" s="9"/>
      <c r="AA304" s="9"/>
      <c r="AB304" s="9"/>
      <c r="AC304" s="9"/>
      <c r="AD304" s="9"/>
      <c r="AE304" s="9"/>
      <c r="AF304" s="9"/>
      <c r="AG304" s="9"/>
      <c r="AH304" s="9"/>
    </row>
    <row r="305" spans="1:34" x14ac:dyDescent="0.25">
      <c r="A305" s="9"/>
      <c r="B305" s="9"/>
      <c r="C305" s="9"/>
      <c r="D305" s="9"/>
      <c r="E305" s="9"/>
      <c r="F305" s="9"/>
      <c r="G305" s="9"/>
      <c r="H305" s="9"/>
      <c r="I305" s="9"/>
      <c r="J305" s="9"/>
      <c r="K305" s="9"/>
      <c r="L305" s="9"/>
      <c r="M305" s="9"/>
      <c r="N305" s="9"/>
      <c r="O305" s="9"/>
      <c r="P305" s="9"/>
      <c r="Q305" s="9"/>
      <c r="R305" s="9"/>
      <c r="S305" s="9"/>
      <c r="T305" s="17"/>
      <c r="U305" s="17"/>
      <c r="V305" s="9"/>
      <c r="W305" s="17"/>
      <c r="X305" s="9"/>
      <c r="Y305" s="9"/>
      <c r="Z305" s="9"/>
      <c r="AA305" s="9"/>
      <c r="AB305" s="9"/>
      <c r="AC305" s="9"/>
      <c r="AD305" s="9"/>
      <c r="AE305" s="9"/>
      <c r="AF305" s="9"/>
      <c r="AG305" s="9"/>
      <c r="AH305" s="9"/>
    </row>
    <row r="306" spans="1:34" x14ac:dyDescent="0.25">
      <c r="A306" s="9"/>
      <c r="B306" s="9"/>
      <c r="C306" s="9"/>
      <c r="D306" s="9"/>
      <c r="E306" s="9"/>
      <c r="F306" s="9"/>
      <c r="G306" s="9"/>
      <c r="H306" s="9"/>
      <c r="I306" s="9"/>
      <c r="J306" s="9"/>
      <c r="K306" s="9"/>
      <c r="L306" s="9"/>
      <c r="M306" s="9"/>
      <c r="N306" s="9"/>
      <c r="O306" s="9"/>
      <c r="P306" s="9"/>
      <c r="Q306" s="9"/>
      <c r="R306" s="9"/>
      <c r="S306" s="9"/>
      <c r="T306" s="17"/>
      <c r="U306" s="17"/>
      <c r="V306" s="9"/>
      <c r="W306" s="17"/>
      <c r="X306" s="9"/>
      <c r="Y306" s="9"/>
      <c r="Z306" s="9"/>
      <c r="AA306" s="9"/>
      <c r="AB306" s="9"/>
      <c r="AC306" s="9"/>
      <c r="AD306" s="9"/>
      <c r="AE306" s="9"/>
      <c r="AF306" s="9"/>
      <c r="AG306" s="9"/>
      <c r="AH306" s="9"/>
    </row>
    <row r="307" spans="1:34" x14ac:dyDescent="0.25">
      <c r="A307" s="9"/>
      <c r="B307" s="9"/>
      <c r="C307" s="9"/>
      <c r="D307" s="9"/>
      <c r="E307" s="9"/>
      <c r="F307" s="9"/>
      <c r="G307" s="9"/>
      <c r="H307" s="9"/>
      <c r="I307" s="9"/>
      <c r="J307" s="9"/>
      <c r="K307" s="9"/>
      <c r="L307" s="9"/>
      <c r="M307" s="9"/>
      <c r="N307" s="9"/>
      <c r="O307" s="9"/>
      <c r="P307" s="9"/>
      <c r="Q307" s="9"/>
      <c r="R307" s="9"/>
      <c r="S307" s="9"/>
      <c r="T307" s="17"/>
      <c r="U307" s="17"/>
      <c r="V307" s="9"/>
      <c r="W307" s="17"/>
      <c r="X307" s="9"/>
      <c r="Y307" s="9"/>
      <c r="Z307" s="9"/>
      <c r="AA307" s="9"/>
      <c r="AB307" s="9"/>
      <c r="AC307" s="9"/>
      <c r="AD307" s="9"/>
      <c r="AE307" s="9"/>
      <c r="AF307" s="9"/>
      <c r="AG307" s="9"/>
      <c r="AH307" s="9"/>
    </row>
    <row r="308" spans="1:34" x14ac:dyDescent="0.25">
      <c r="A308" s="9"/>
      <c r="B308" s="9"/>
      <c r="C308" s="9"/>
      <c r="D308" s="9"/>
      <c r="E308" s="9"/>
      <c r="F308" s="9"/>
      <c r="G308" s="9"/>
      <c r="H308" s="9"/>
      <c r="I308" s="9"/>
      <c r="J308" s="9"/>
      <c r="K308" s="9"/>
      <c r="L308" s="9"/>
      <c r="M308" s="9"/>
      <c r="N308" s="9"/>
      <c r="O308" s="9"/>
      <c r="P308" s="9"/>
      <c r="Q308" s="9"/>
      <c r="R308" s="9"/>
      <c r="S308" s="9"/>
      <c r="T308" s="17"/>
      <c r="U308" s="17"/>
      <c r="V308" s="9"/>
      <c r="W308" s="17"/>
      <c r="X308" s="9"/>
      <c r="Y308" s="9"/>
      <c r="Z308" s="9"/>
      <c r="AA308" s="9"/>
      <c r="AB308" s="9"/>
      <c r="AC308" s="9"/>
      <c r="AD308" s="9"/>
      <c r="AE308" s="9"/>
      <c r="AF308" s="9"/>
      <c r="AG308" s="9"/>
      <c r="AH308" s="9"/>
    </row>
    <row r="309" spans="1:34" x14ac:dyDescent="0.25">
      <c r="A309" s="9"/>
      <c r="B309" s="9"/>
      <c r="C309" s="9"/>
      <c r="D309" s="9"/>
      <c r="E309" s="9"/>
      <c r="F309" s="9"/>
      <c r="G309" s="9"/>
      <c r="H309" s="9"/>
      <c r="I309" s="9"/>
      <c r="J309" s="9"/>
      <c r="K309" s="9"/>
      <c r="L309" s="9"/>
      <c r="M309" s="9"/>
      <c r="N309" s="9"/>
      <c r="O309" s="9"/>
      <c r="P309" s="9"/>
      <c r="Q309" s="9"/>
      <c r="R309" s="9"/>
      <c r="S309" s="9"/>
      <c r="T309" s="17"/>
      <c r="U309" s="17"/>
      <c r="V309" s="9"/>
      <c r="W309" s="17"/>
      <c r="X309" s="9"/>
      <c r="Y309" s="9"/>
      <c r="Z309" s="9"/>
      <c r="AA309" s="9"/>
      <c r="AB309" s="9"/>
      <c r="AC309" s="9"/>
      <c r="AD309" s="9"/>
      <c r="AE309" s="9"/>
      <c r="AF309" s="9"/>
      <c r="AG309" s="9"/>
      <c r="AH309" s="9"/>
    </row>
    <row r="310" spans="1:34" x14ac:dyDescent="0.25">
      <c r="A310" s="9"/>
      <c r="B310" s="9"/>
      <c r="C310" s="9"/>
      <c r="D310" s="9"/>
      <c r="E310" s="9"/>
      <c r="F310" s="9"/>
      <c r="G310" s="9"/>
      <c r="H310" s="9"/>
      <c r="I310" s="9"/>
      <c r="J310" s="9"/>
      <c r="K310" s="9"/>
      <c r="L310" s="9"/>
      <c r="M310" s="9"/>
      <c r="N310" s="9"/>
      <c r="O310" s="9"/>
      <c r="P310" s="9"/>
      <c r="Q310" s="9"/>
      <c r="R310" s="9"/>
      <c r="S310" s="9"/>
      <c r="T310" s="17"/>
      <c r="U310" s="17"/>
      <c r="V310" s="9"/>
      <c r="W310" s="17"/>
      <c r="X310" s="9"/>
      <c r="Y310" s="9"/>
      <c r="Z310" s="9"/>
      <c r="AA310" s="9"/>
      <c r="AB310" s="9"/>
      <c r="AC310" s="9"/>
      <c r="AD310" s="9"/>
      <c r="AE310" s="9"/>
      <c r="AF310" s="9"/>
      <c r="AG310" s="9"/>
      <c r="AH310" s="9"/>
    </row>
    <row r="311" spans="1:34" x14ac:dyDescent="0.25">
      <c r="A311" s="9"/>
      <c r="B311" s="9"/>
      <c r="C311" s="9"/>
      <c r="D311" s="9"/>
      <c r="E311" s="9"/>
      <c r="F311" s="9"/>
      <c r="G311" s="9"/>
      <c r="H311" s="9"/>
      <c r="I311" s="9"/>
      <c r="J311" s="9"/>
      <c r="K311" s="9"/>
      <c r="L311" s="9"/>
      <c r="M311" s="9"/>
      <c r="N311" s="9"/>
      <c r="O311" s="9"/>
      <c r="P311" s="9"/>
      <c r="Q311" s="9"/>
      <c r="R311" s="9"/>
      <c r="S311" s="9"/>
      <c r="T311" s="17"/>
      <c r="U311" s="17"/>
      <c r="V311" s="9"/>
      <c r="W311" s="17"/>
      <c r="X311" s="9"/>
      <c r="Y311" s="9"/>
      <c r="Z311" s="9"/>
      <c r="AA311" s="9"/>
      <c r="AB311" s="9"/>
      <c r="AC311" s="9"/>
      <c r="AD311" s="9"/>
      <c r="AE311" s="9"/>
      <c r="AF311" s="9"/>
      <c r="AG311" s="9"/>
      <c r="AH311" s="9"/>
    </row>
    <row r="312" spans="1:34" x14ac:dyDescent="0.25">
      <c r="A312" s="9"/>
      <c r="B312" s="9"/>
      <c r="C312" s="9"/>
      <c r="D312" s="9"/>
      <c r="E312" s="9"/>
      <c r="F312" s="9"/>
      <c r="G312" s="9"/>
      <c r="H312" s="9"/>
      <c r="I312" s="9"/>
      <c r="J312" s="9"/>
      <c r="K312" s="9"/>
      <c r="L312" s="9"/>
      <c r="M312" s="9"/>
      <c r="N312" s="9"/>
      <c r="O312" s="9"/>
      <c r="P312" s="9"/>
      <c r="Q312" s="9"/>
      <c r="R312" s="9"/>
      <c r="S312" s="9"/>
      <c r="T312" s="17"/>
      <c r="U312" s="17"/>
      <c r="V312" s="9"/>
      <c r="W312" s="17"/>
      <c r="X312" s="9"/>
      <c r="Y312" s="9"/>
      <c r="Z312" s="9"/>
      <c r="AA312" s="9"/>
      <c r="AB312" s="9"/>
      <c r="AC312" s="9"/>
      <c r="AD312" s="9"/>
      <c r="AE312" s="9"/>
      <c r="AF312" s="9"/>
      <c r="AG312" s="9"/>
      <c r="AH312" s="9"/>
    </row>
    <row r="313" spans="1:34" x14ac:dyDescent="0.25">
      <c r="A313" s="9"/>
      <c r="B313" s="9"/>
      <c r="C313" s="9"/>
      <c r="D313" s="9"/>
      <c r="E313" s="9"/>
      <c r="F313" s="9"/>
      <c r="G313" s="9"/>
      <c r="H313" s="9"/>
      <c r="I313" s="9"/>
      <c r="J313" s="9"/>
      <c r="K313" s="9"/>
      <c r="L313" s="9"/>
      <c r="M313" s="9"/>
      <c r="N313" s="9"/>
      <c r="O313" s="9"/>
      <c r="P313" s="9"/>
      <c r="Q313" s="9"/>
      <c r="R313" s="9"/>
      <c r="S313" s="9"/>
      <c r="T313" s="17"/>
      <c r="U313" s="17"/>
      <c r="V313" s="9"/>
      <c r="W313" s="17"/>
      <c r="X313" s="9"/>
      <c r="Y313" s="9"/>
      <c r="Z313" s="9"/>
      <c r="AA313" s="9"/>
      <c r="AB313" s="9"/>
      <c r="AC313" s="9"/>
      <c r="AD313" s="9"/>
      <c r="AE313" s="9"/>
      <c r="AF313" s="9"/>
      <c r="AG313" s="9"/>
      <c r="AH313" s="9"/>
    </row>
    <row r="314" spans="1:34" x14ac:dyDescent="0.25">
      <c r="A314" s="9"/>
      <c r="B314" s="9"/>
      <c r="C314" s="9"/>
      <c r="D314" s="9"/>
      <c r="E314" s="9"/>
      <c r="F314" s="9"/>
      <c r="G314" s="9"/>
      <c r="H314" s="9"/>
      <c r="I314" s="9"/>
      <c r="J314" s="9"/>
      <c r="K314" s="9"/>
      <c r="L314" s="9"/>
      <c r="M314" s="9"/>
      <c r="N314" s="9"/>
      <c r="O314" s="9"/>
      <c r="P314" s="9"/>
      <c r="Q314" s="9"/>
      <c r="R314" s="9"/>
      <c r="S314" s="9"/>
      <c r="T314" s="17"/>
      <c r="U314" s="17"/>
      <c r="V314" s="9"/>
      <c r="W314" s="17"/>
      <c r="X314" s="9"/>
      <c r="Y314" s="9"/>
      <c r="Z314" s="9"/>
      <c r="AA314" s="9"/>
      <c r="AB314" s="9"/>
      <c r="AC314" s="9"/>
      <c r="AD314" s="9"/>
      <c r="AE314" s="9"/>
      <c r="AF314" s="9"/>
      <c r="AG314" s="9"/>
      <c r="AH314" s="9"/>
    </row>
    <row r="315" spans="1:34" x14ac:dyDescent="0.25">
      <c r="A315" s="9"/>
      <c r="B315" s="9"/>
      <c r="C315" s="9"/>
      <c r="D315" s="9"/>
      <c r="E315" s="9"/>
      <c r="F315" s="9"/>
      <c r="G315" s="9"/>
      <c r="H315" s="9"/>
      <c r="I315" s="9"/>
      <c r="J315" s="9"/>
      <c r="K315" s="9"/>
      <c r="L315" s="9"/>
      <c r="M315" s="9"/>
      <c r="N315" s="9"/>
      <c r="O315" s="9"/>
      <c r="P315" s="9"/>
      <c r="Q315" s="9"/>
      <c r="R315" s="9"/>
      <c r="S315" s="9"/>
      <c r="T315" s="17"/>
      <c r="U315" s="17"/>
      <c r="V315" s="9"/>
      <c r="W315" s="17"/>
      <c r="X315" s="9"/>
      <c r="Y315" s="9"/>
      <c r="Z315" s="9"/>
      <c r="AA315" s="9"/>
      <c r="AB315" s="9"/>
      <c r="AC315" s="9"/>
      <c r="AD315" s="9"/>
      <c r="AE315" s="9"/>
      <c r="AF315" s="9"/>
      <c r="AG315" s="9"/>
      <c r="AH315" s="9"/>
    </row>
    <row r="316" spans="1:34" x14ac:dyDescent="0.25">
      <c r="A316" s="9"/>
      <c r="B316" s="9"/>
      <c r="C316" s="9"/>
      <c r="D316" s="9"/>
      <c r="E316" s="9"/>
      <c r="F316" s="9"/>
      <c r="G316" s="9"/>
      <c r="H316" s="9"/>
      <c r="I316" s="9"/>
      <c r="J316" s="9"/>
      <c r="K316" s="9"/>
      <c r="L316" s="9"/>
      <c r="M316" s="9"/>
      <c r="N316" s="9"/>
      <c r="O316" s="9"/>
      <c r="P316" s="9"/>
      <c r="Q316" s="9"/>
      <c r="R316" s="9"/>
      <c r="S316" s="9"/>
      <c r="T316" s="17"/>
      <c r="U316" s="17"/>
      <c r="V316" s="9"/>
      <c r="W316" s="17"/>
      <c r="X316" s="9"/>
      <c r="Y316" s="9"/>
      <c r="Z316" s="9"/>
      <c r="AA316" s="9"/>
      <c r="AB316" s="9"/>
      <c r="AC316" s="9"/>
      <c r="AD316" s="9"/>
      <c r="AE316" s="9"/>
      <c r="AF316" s="9"/>
      <c r="AG316" s="9"/>
      <c r="AH316" s="9"/>
    </row>
    <row r="317" spans="1:34" x14ac:dyDescent="0.25">
      <c r="A317" s="9"/>
      <c r="B317" s="9"/>
      <c r="C317" s="9"/>
      <c r="D317" s="9"/>
      <c r="E317" s="9"/>
      <c r="F317" s="9"/>
      <c r="G317" s="9"/>
      <c r="H317" s="9"/>
      <c r="I317" s="9"/>
      <c r="J317" s="9"/>
      <c r="K317" s="9"/>
      <c r="L317" s="9"/>
      <c r="M317" s="9"/>
      <c r="N317" s="9"/>
      <c r="O317" s="9"/>
      <c r="P317" s="9"/>
      <c r="Q317" s="9"/>
      <c r="R317" s="9"/>
      <c r="S317" s="9"/>
      <c r="T317" s="17"/>
      <c r="U317" s="17"/>
      <c r="V317" s="9"/>
      <c r="W317" s="17"/>
      <c r="X317" s="9"/>
      <c r="Y317" s="9"/>
      <c r="Z317" s="9"/>
      <c r="AA317" s="9"/>
      <c r="AB317" s="9"/>
      <c r="AC317" s="9"/>
      <c r="AD317" s="9"/>
      <c r="AE317" s="9"/>
      <c r="AF317" s="9"/>
      <c r="AG317" s="9"/>
      <c r="AH317" s="9"/>
    </row>
    <row r="318" spans="1:34" x14ac:dyDescent="0.25">
      <c r="A318" s="9"/>
      <c r="B318" s="9"/>
      <c r="C318" s="9"/>
      <c r="D318" s="9"/>
      <c r="E318" s="9"/>
      <c r="F318" s="9"/>
      <c r="G318" s="9"/>
      <c r="H318" s="9"/>
      <c r="I318" s="9"/>
      <c r="J318" s="9"/>
      <c r="K318" s="9"/>
      <c r="L318" s="9"/>
      <c r="M318" s="9"/>
      <c r="N318" s="9"/>
      <c r="O318" s="9"/>
      <c r="P318" s="9"/>
      <c r="Q318" s="9"/>
      <c r="R318" s="9"/>
      <c r="S318" s="9"/>
      <c r="T318" s="17"/>
      <c r="U318" s="17"/>
      <c r="V318" s="9"/>
      <c r="W318" s="17"/>
      <c r="X318" s="9"/>
      <c r="Y318" s="9"/>
      <c r="Z318" s="9"/>
      <c r="AA318" s="9"/>
      <c r="AB318" s="9"/>
      <c r="AC318" s="9"/>
      <c r="AD318" s="9"/>
      <c r="AE318" s="9"/>
      <c r="AF318" s="9"/>
      <c r="AG318" s="9"/>
      <c r="AH318" s="9"/>
    </row>
    <row r="319" spans="1:34" x14ac:dyDescent="0.25">
      <c r="A319" s="9"/>
      <c r="B319" s="9"/>
      <c r="C319" s="9"/>
      <c r="D319" s="9"/>
      <c r="E319" s="9"/>
      <c r="F319" s="9"/>
      <c r="G319" s="9"/>
      <c r="H319" s="9"/>
      <c r="I319" s="9"/>
      <c r="J319" s="9"/>
      <c r="K319" s="9"/>
      <c r="L319" s="9"/>
      <c r="M319" s="9"/>
      <c r="N319" s="9"/>
      <c r="O319" s="9"/>
      <c r="P319" s="9"/>
      <c r="Q319" s="9"/>
      <c r="R319" s="9"/>
      <c r="S319" s="9"/>
      <c r="T319" s="17"/>
      <c r="U319" s="17"/>
      <c r="V319" s="9"/>
      <c r="W319" s="17"/>
      <c r="X319" s="9"/>
      <c r="Y319" s="9"/>
      <c r="Z319" s="9"/>
      <c r="AA319" s="9"/>
      <c r="AB319" s="9"/>
      <c r="AC319" s="9"/>
      <c r="AD319" s="9"/>
      <c r="AE319" s="9"/>
      <c r="AF319" s="9"/>
      <c r="AG319" s="9"/>
      <c r="AH319" s="9"/>
    </row>
    <row r="320" spans="1:34" x14ac:dyDescent="0.25">
      <c r="A320" s="9"/>
      <c r="B320" s="9"/>
      <c r="C320" s="9"/>
      <c r="D320" s="9"/>
      <c r="E320" s="9"/>
      <c r="F320" s="9"/>
      <c r="G320" s="9"/>
      <c r="H320" s="9"/>
      <c r="I320" s="9"/>
      <c r="J320" s="9"/>
      <c r="K320" s="9"/>
      <c r="L320" s="9"/>
      <c r="M320" s="9"/>
      <c r="N320" s="9"/>
      <c r="O320" s="9"/>
      <c r="P320" s="9"/>
      <c r="Q320" s="9"/>
      <c r="R320" s="9"/>
      <c r="S320" s="9"/>
      <c r="T320" s="17"/>
      <c r="U320" s="17"/>
      <c r="V320" s="9"/>
      <c r="W320" s="17"/>
      <c r="X320" s="9"/>
      <c r="Y320" s="9"/>
      <c r="Z320" s="9"/>
      <c r="AA320" s="9"/>
      <c r="AB320" s="9"/>
      <c r="AC320" s="9"/>
      <c r="AD320" s="9"/>
      <c r="AE320" s="9"/>
      <c r="AF320" s="9"/>
      <c r="AG320" s="9"/>
      <c r="AH320" s="9"/>
    </row>
    <row r="321" spans="1:34" x14ac:dyDescent="0.25">
      <c r="A321" s="9"/>
      <c r="B321" s="9"/>
      <c r="C321" s="9"/>
      <c r="D321" s="9"/>
      <c r="E321" s="9"/>
      <c r="F321" s="9"/>
      <c r="G321" s="9"/>
      <c r="H321" s="9"/>
      <c r="I321" s="9"/>
      <c r="J321" s="9"/>
      <c r="K321" s="9"/>
      <c r="L321" s="9"/>
      <c r="M321" s="9"/>
      <c r="N321" s="9"/>
      <c r="O321" s="9"/>
      <c r="P321" s="9"/>
      <c r="Q321" s="9"/>
      <c r="R321" s="9"/>
      <c r="S321" s="9"/>
      <c r="T321" s="17"/>
      <c r="U321" s="17"/>
      <c r="V321" s="9"/>
      <c r="W321" s="17"/>
      <c r="X321" s="9"/>
      <c r="Y321" s="9"/>
      <c r="Z321" s="9"/>
      <c r="AA321" s="9"/>
      <c r="AB321" s="9"/>
      <c r="AC321" s="9"/>
      <c r="AD321" s="9"/>
      <c r="AE321" s="9"/>
      <c r="AF321" s="9"/>
      <c r="AG321" s="9"/>
      <c r="AH321" s="9"/>
    </row>
    <row r="322" spans="1:34" x14ac:dyDescent="0.25">
      <c r="A322" s="9"/>
      <c r="B322" s="9"/>
      <c r="C322" s="9"/>
      <c r="D322" s="9"/>
      <c r="E322" s="9"/>
      <c r="F322" s="9"/>
      <c r="G322" s="9"/>
      <c r="H322" s="9"/>
      <c r="I322" s="9"/>
      <c r="J322" s="9"/>
      <c r="K322" s="9"/>
      <c r="L322" s="9"/>
      <c r="M322" s="9"/>
      <c r="N322" s="9"/>
      <c r="O322" s="9"/>
      <c r="P322" s="9"/>
      <c r="Q322" s="9"/>
      <c r="R322" s="9"/>
      <c r="S322" s="9"/>
      <c r="T322" s="17"/>
      <c r="U322" s="17"/>
      <c r="V322" s="9"/>
      <c r="W322" s="17"/>
      <c r="X322" s="9"/>
      <c r="Y322" s="9"/>
      <c r="Z322" s="9"/>
      <c r="AA322" s="9"/>
      <c r="AB322" s="9"/>
      <c r="AC322" s="9"/>
      <c r="AD322" s="9"/>
      <c r="AE322" s="9"/>
      <c r="AF322" s="9"/>
      <c r="AG322" s="9"/>
      <c r="AH322" s="9"/>
    </row>
    <row r="323" spans="1:34" x14ac:dyDescent="0.25">
      <c r="A323" s="9"/>
      <c r="B323" s="9"/>
      <c r="C323" s="9"/>
      <c r="D323" s="9"/>
      <c r="E323" s="9"/>
      <c r="F323" s="9"/>
      <c r="G323" s="9"/>
      <c r="H323" s="9"/>
      <c r="I323" s="9"/>
      <c r="J323" s="9"/>
      <c r="K323" s="9"/>
      <c r="L323" s="9"/>
      <c r="M323" s="9"/>
      <c r="N323" s="9"/>
      <c r="O323" s="9"/>
      <c r="P323" s="9"/>
      <c r="Q323" s="9"/>
      <c r="R323" s="9"/>
      <c r="S323" s="9"/>
      <c r="T323" s="17"/>
      <c r="U323" s="17"/>
      <c r="V323" s="9"/>
      <c r="W323" s="17"/>
      <c r="X323" s="9"/>
      <c r="Y323" s="9"/>
      <c r="Z323" s="9"/>
      <c r="AA323" s="9"/>
      <c r="AB323" s="9"/>
      <c r="AC323" s="9"/>
      <c r="AD323" s="9"/>
      <c r="AE323" s="9"/>
      <c r="AF323" s="9"/>
      <c r="AG323" s="9"/>
      <c r="AH323" s="9"/>
    </row>
    <row r="324" spans="1:34" x14ac:dyDescent="0.25">
      <c r="A324" s="9"/>
      <c r="B324" s="9"/>
      <c r="C324" s="9"/>
      <c r="D324" s="9"/>
      <c r="E324" s="9"/>
      <c r="F324" s="9"/>
      <c r="G324" s="9"/>
      <c r="H324" s="9"/>
      <c r="I324" s="9"/>
      <c r="J324" s="9"/>
      <c r="K324" s="9"/>
      <c r="L324" s="9"/>
      <c r="M324" s="9"/>
      <c r="N324" s="9"/>
      <c r="O324" s="9"/>
      <c r="P324" s="9"/>
      <c r="Q324" s="9"/>
      <c r="R324" s="9"/>
      <c r="S324" s="9"/>
      <c r="T324" s="17"/>
      <c r="U324" s="17"/>
      <c r="V324" s="9"/>
      <c r="W324" s="17"/>
      <c r="X324" s="9"/>
      <c r="Y324" s="9"/>
      <c r="Z324" s="9"/>
      <c r="AA324" s="9"/>
      <c r="AB324" s="9"/>
      <c r="AC324" s="9"/>
      <c r="AD324" s="9"/>
      <c r="AE324" s="9"/>
      <c r="AF324" s="9"/>
      <c r="AG324" s="9"/>
      <c r="AH324" s="9"/>
    </row>
    <row r="325" spans="1:34" x14ac:dyDescent="0.25">
      <c r="A325" s="9"/>
      <c r="B325" s="9"/>
      <c r="C325" s="9"/>
      <c r="D325" s="9"/>
      <c r="E325" s="9"/>
      <c r="F325" s="9"/>
      <c r="G325" s="9"/>
      <c r="H325" s="9"/>
      <c r="I325" s="9"/>
      <c r="J325" s="9"/>
      <c r="K325" s="9"/>
      <c r="L325" s="9"/>
      <c r="M325" s="9"/>
      <c r="N325" s="9"/>
      <c r="O325" s="9"/>
      <c r="P325" s="9"/>
      <c r="Q325" s="9"/>
      <c r="R325" s="9"/>
      <c r="S325" s="9"/>
      <c r="T325" s="17"/>
      <c r="U325" s="17"/>
      <c r="V325" s="9"/>
      <c r="W325" s="17"/>
      <c r="X325" s="9"/>
      <c r="Y325" s="9"/>
      <c r="Z325" s="9"/>
      <c r="AA325" s="9"/>
      <c r="AB325" s="9"/>
      <c r="AC325" s="9"/>
      <c r="AD325" s="9"/>
      <c r="AE325" s="9"/>
      <c r="AF325" s="9"/>
      <c r="AG325" s="9"/>
      <c r="AH325" s="9"/>
    </row>
    <row r="326" spans="1:34" x14ac:dyDescent="0.25">
      <c r="A326" s="9"/>
      <c r="B326" s="9"/>
      <c r="C326" s="9"/>
      <c r="D326" s="9"/>
      <c r="E326" s="9"/>
      <c r="F326" s="9"/>
      <c r="G326" s="9"/>
      <c r="H326" s="9"/>
      <c r="I326" s="9"/>
      <c r="J326" s="9"/>
      <c r="K326" s="9"/>
      <c r="L326" s="9"/>
      <c r="M326" s="9"/>
      <c r="N326" s="9"/>
      <c r="O326" s="9"/>
      <c r="P326" s="9"/>
      <c r="Q326" s="9"/>
      <c r="R326" s="9"/>
      <c r="S326" s="9"/>
      <c r="T326" s="17"/>
      <c r="U326" s="17"/>
      <c r="V326" s="9"/>
      <c r="W326" s="17"/>
      <c r="X326" s="9"/>
      <c r="Y326" s="9"/>
      <c r="Z326" s="9"/>
      <c r="AA326" s="9"/>
      <c r="AB326" s="9"/>
      <c r="AC326" s="9"/>
      <c r="AD326" s="9"/>
      <c r="AE326" s="9"/>
      <c r="AF326" s="9"/>
      <c r="AG326" s="9"/>
      <c r="AH326" s="9"/>
    </row>
    <row r="327" spans="1:34" x14ac:dyDescent="0.25">
      <c r="A327" s="9"/>
      <c r="B327" s="9"/>
      <c r="C327" s="9"/>
      <c r="D327" s="9"/>
      <c r="E327" s="9"/>
      <c r="F327" s="9"/>
      <c r="G327" s="9"/>
      <c r="H327" s="9"/>
      <c r="I327" s="9"/>
      <c r="J327" s="9"/>
      <c r="K327" s="9"/>
      <c r="L327" s="9"/>
      <c r="M327" s="9"/>
      <c r="N327" s="9"/>
      <c r="O327" s="9"/>
      <c r="P327" s="9"/>
      <c r="Q327" s="9"/>
      <c r="R327" s="9"/>
      <c r="S327" s="9"/>
      <c r="T327" s="17"/>
      <c r="U327" s="17"/>
      <c r="V327" s="9"/>
      <c r="W327" s="17"/>
      <c r="X327" s="9"/>
      <c r="Y327" s="9"/>
      <c r="Z327" s="9"/>
      <c r="AA327" s="9"/>
      <c r="AB327" s="9"/>
      <c r="AC327" s="9"/>
      <c r="AD327" s="9"/>
      <c r="AE327" s="9"/>
      <c r="AF327" s="9"/>
      <c r="AG327" s="9"/>
      <c r="AH327" s="9"/>
    </row>
    <row r="328" spans="1:34" x14ac:dyDescent="0.25">
      <c r="A328" s="9"/>
      <c r="B328" s="9"/>
      <c r="C328" s="9"/>
      <c r="D328" s="9"/>
      <c r="E328" s="9"/>
      <c r="F328" s="9"/>
      <c r="G328" s="9"/>
      <c r="H328" s="9"/>
      <c r="I328" s="9"/>
      <c r="J328" s="9"/>
      <c r="K328" s="9"/>
      <c r="L328" s="9"/>
      <c r="M328" s="9"/>
      <c r="N328" s="9"/>
      <c r="O328" s="9"/>
      <c r="P328" s="9"/>
      <c r="Q328" s="9"/>
      <c r="R328" s="9"/>
      <c r="S328" s="9"/>
      <c r="T328" s="17"/>
      <c r="U328" s="17"/>
      <c r="V328" s="9"/>
      <c r="W328" s="17"/>
      <c r="X328" s="9"/>
      <c r="Y328" s="9"/>
      <c r="Z328" s="9"/>
      <c r="AA328" s="9"/>
      <c r="AB328" s="9"/>
      <c r="AC328" s="9"/>
      <c r="AD328" s="9"/>
      <c r="AE328" s="9"/>
      <c r="AF328" s="9"/>
      <c r="AG328" s="9"/>
      <c r="AH328" s="9"/>
    </row>
    <row r="329" spans="1:34" x14ac:dyDescent="0.25">
      <c r="A329" s="9"/>
      <c r="B329" s="9"/>
      <c r="C329" s="9"/>
      <c r="D329" s="9"/>
      <c r="E329" s="9"/>
      <c r="F329" s="9"/>
      <c r="G329" s="9"/>
      <c r="H329" s="9"/>
      <c r="I329" s="9"/>
      <c r="J329" s="9"/>
      <c r="K329" s="9"/>
      <c r="L329" s="9"/>
      <c r="M329" s="9"/>
      <c r="N329" s="9"/>
      <c r="O329" s="9"/>
      <c r="P329" s="9"/>
      <c r="Q329" s="9"/>
      <c r="R329" s="9"/>
      <c r="S329" s="9"/>
      <c r="T329" s="17"/>
      <c r="U329" s="17"/>
      <c r="V329" s="9"/>
      <c r="W329" s="17"/>
      <c r="X329" s="9"/>
      <c r="Y329" s="9"/>
      <c r="Z329" s="9"/>
      <c r="AA329" s="9"/>
      <c r="AB329" s="9"/>
      <c r="AC329" s="9"/>
      <c r="AD329" s="9"/>
      <c r="AE329" s="9"/>
      <c r="AF329" s="9"/>
      <c r="AG329" s="9"/>
      <c r="AH329" s="9"/>
    </row>
    <row r="330" spans="1:34" x14ac:dyDescent="0.25">
      <c r="A330" s="9"/>
      <c r="B330" s="9"/>
      <c r="C330" s="9"/>
      <c r="D330" s="9"/>
      <c r="E330" s="9"/>
      <c r="F330" s="9"/>
      <c r="G330" s="9"/>
      <c r="H330" s="9"/>
      <c r="I330" s="9"/>
      <c r="J330" s="9"/>
      <c r="K330" s="9"/>
      <c r="L330" s="9"/>
      <c r="M330" s="9"/>
      <c r="N330" s="9"/>
      <c r="O330" s="9"/>
      <c r="P330" s="9"/>
      <c r="Q330" s="9"/>
      <c r="R330" s="9"/>
      <c r="S330" s="9"/>
      <c r="T330" s="17"/>
      <c r="U330" s="17"/>
      <c r="V330" s="9"/>
      <c r="W330" s="17"/>
      <c r="X330" s="9"/>
      <c r="Y330" s="9"/>
      <c r="Z330" s="9"/>
      <c r="AA330" s="9"/>
      <c r="AB330" s="9"/>
      <c r="AC330" s="9"/>
      <c r="AD330" s="9"/>
      <c r="AE330" s="9"/>
      <c r="AF330" s="9"/>
      <c r="AG330" s="9"/>
      <c r="AH330" s="9"/>
    </row>
    <row r="331" spans="1:34" x14ac:dyDescent="0.25">
      <c r="A331" s="9"/>
      <c r="B331" s="9"/>
      <c r="C331" s="9"/>
      <c r="D331" s="9"/>
      <c r="E331" s="9"/>
      <c r="F331" s="9"/>
      <c r="G331" s="9"/>
      <c r="H331" s="9"/>
      <c r="I331" s="9"/>
      <c r="J331" s="9"/>
      <c r="K331" s="9"/>
      <c r="L331" s="9"/>
      <c r="M331" s="9"/>
      <c r="N331" s="9"/>
      <c r="O331" s="9"/>
      <c r="P331" s="9"/>
      <c r="Q331" s="9"/>
      <c r="R331" s="9"/>
      <c r="S331" s="9"/>
      <c r="T331" s="17"/>
      <c r="U331" s="17"/>
      <c r="V331" s="9"/>
      <c r="W331" s="17"/>
      <c r="X331" s="9"/>
      <c r="Y331" s="9"/>
      <c r="Z331" s="9"/>
      <c r="AA331" s="9"/>
      <c r="AB331" s="9"/>
      <c r="AC331" s="9"/>
      <c r="AD331" s="9"/>
      <c r="AE331" s="9"/>
      <c r="AF331" s="9"/>
      <c r="AG331" s="9"/>
      <c r="AH331" s="9"/>
    </row>
    <row r="332" spans="1:34" x14ac:dyDescent="0.25">
      <c r="A332" s="9"/>
      <c r="B332" s="9"/>
      <c r="C332" s="9"/>
      <c r="D332" s="9"/>
      <c r="E332" s="9"/>
      <c r="F332" s="9"/>
      <c r="G332" s="9"/>
      <c r="H332" s="9"/>
      <c r="I332" s="9"/>
      <c r="J332" s="9"/>
      <c r="K332" s="9"/>
      <c r="L332" s="9"/>
      <c r="M332" s="9"/>
      <c r="N332" s="9"/>
      <c r="O332" s="9"/>
      <c r="P332" s="9"/>
      <c r="Q332" s="9"/>
      <c r="R332" s="9"/>
      <c r="S332" s="9"/>
      <c r="T332" s="17"/>
      <c r="U332" s="17"/>
      <c r="V332" s="9"/>
      <c r="W332" s="17"/>
      <c r="X332" s="9"/>
      <c r="Y332" s="9"/>
      <c r="Z332" s="9"/>
      <c r="AA332" s="9"/>
      <c r="AB332" s="9"/>
      <c r="AC332" s="9"/>
      <c r="AD332" s="9"/>
      <c r="AE332" s="9"/>
      <c r="AF332" s="9"/>
      <c r="AG332" s="9"/>
      <c r="AH332" s="9"/>
    </row>
    <row r="333" spans="1:34" x14ac:dyDescent="0.25">
      <c r="A333" s="9"/>
      <c r="B333" s="9"/>
      <c r="C333" s="9"/>
      <c r="D333" s="9"/>
      <c r="E333" s="9"/>
      <c r="F333" s="9"/>
      <c r="G333" s="9"/>
      <c r="H333" s="9"/>
      <c r="I333" s="9"/>
      <c r="J333" s="9"/>
      <c r="K333" s="9"/>
      <c r="L333" s="9"/>
      <c r="M333" s="9"/>
      <c r="N333" s="9"/>
      <c r="O333" s="9"/>
      <c r="P333" s="9"/>
      <c r="Q333" s="9"/>
      <c r="R333" s="9"/>
      <c r="S333" s="9"/>
      <c r="T333" s="17"/>
      <c r="U333" s="17"/>
      <c r="V333" s="9"/>
      <c r="W333" s="17"/>
      <c r="X333" s="9"/>
      <c r="Y333" s="9"/>
      <c r="Z333" s="9"/>
      <c r="AA333" s="9"/>
      <c r="AB333" s="9"/>
      <c r="AC333" s="9"/>
      <c r="AD333" s="9"/>
      <c r="AE333" s="9"/>
      <c r="AF333" s="9"/>
      <c r="AG333" s="9"/>
      <c r="AH333" s="9"/>
    </row>
    <row r="334" spans="1:34" x14ac:dyDescent="0.25">
      <c r="A334" s="9"/>
      <c r="B334" s="9"/>
      <c r="C334" s="9"/>
      <c r="D334" s="9"/>
      <c r="E334" s="9"/>
      <c r="F334" s="9"/>
      <c r="G334" s="9"/>
      <c r="H334" s="9"/>
      <c r="I334" s="9"/>
      <c r="J334" s="9"/>
      <c r="K334" s="9"/>
      <c r="L334" s="9"/>
      <c r="M334" s="9"/>
      <c r="N334" s="9"/>
      <c r="O334" s="9"/>
      <c r="P334" s="9"/>
      <c r="Q334" s="9"/>
      <c r="R334" s="9"/>
      <c r="S334" s="9"/>
      <c r="T334" s="17"/>
      <c r="U334" s="17"/>
      <c r="V334" s="9"/>
      <c r="W334" s="17"/>
      <c r="X334" s="9"/>
      <c r="Y334" s="9"/>
      <c r="Z334" s="9"/>
      <c r="AA334" s="9"/>
      <c r="AB334" s="9"/>
      <c r="AC334" s="9"/>
      <c r="AD334" s="9"/>
      <c r="AE334" s="9"/>
      <c r="AF334" s="9"/>
      <c r="AG334" s="9"/>
      <c r="AH334" s="9"/>
    </row>
    <row r="335" spans="1:34" x14ac:dyDescent="0.25">
      <c r="A335" s="9"/>
      <c r="B335" s="9"/>
      <c r="C335" s="9"/>
      <c r="D335" s="9"/>
      <c r="E335" s="9"/>
      <c r="F335" s="9"/>
      <c r="G335" s="9"/>
      <c r="H335" s="9"/>
      <c r="I335" s="9"/>
      <c r="J335" s="9"/>
      <c r="K335" s="9"/>
      <c r="L335" s="9"/>
      <c r="M335" s="9"/>
      <c r="N335" s="9"/>
      <c r="O335" s="9"/>
      <c r="P335" s="9"/>
      <c r="Q335" s="9"/>
      <c r="R335" s="9"/>
      <c r="S335" s="9"/>
      <c r="T335" s="17"/>
      <c r="U335" s="17"/>
      <c r="V335" s="9"/>
      <c r="W335" s="17"/>
      <c r="X335" s="9"/>
      <c r="Y335" s="9"/>
      <c r="Z335" s="9"/>
      <c r="AA335" s="9"/>
      <c r="AB335" s="9"/>
      <c r="AC335" s="9"/>
      <c r="AD335" s="9"/>
      <c r="AE335" s="9"/>
      <c r="AF335" s="9"/>
      <c r="AG335" s="9"/>
      <c r="AH335" s="9"/>
    </row>
    <row r="336" spans="1:34" x14ac:dyDescent="0.25">
      <c r="A336" s="9"/>
      <c r="B336" s="9"/>
      <c r="C336" s="9"/>
      <c r="D336" s="9"/>
      <c r="E336" s="9"/>
      <c r="F336" s="9"/>
      <c r="G336" s="9"/>
      <c r="H336" s="9"/>
      <c r="I336" s="9"/>
      <c r="J336" s="9"/>
      <c r="K336" s="9"/>
      <c r="L336" s="9"/>
      <c r="M336" s="9"/>
      <c r="N336" s="9"/>
      <c r="O336" s="9"/>
      <c r="P336" s="9"/>
      <c r="Q336" s="9"/>
      <c r="R336" s="9"/>
      <c r="S336" s="9"/>
      <c r="T336" s="17"/>
      <c r="U336" s="17"/>
      <c r="V336" s="9"/>
      <c r="W336" s="17"/>
      <c r="X336" s="9"/>
      <c r="Y336" s="9"/>
      <c r="Z336" s="9"/>
      <c r="AA336" s="9"/>
      <c r="AB336" s="9"/>
      <c r="AC336" s="9"/>
      <c r="AD336" s="9"/>
      <c r="AE336" s="9"/>
      <c r="AF336" s="9"/>
      <c r="AG336" s="9"/>
      <c r="AH336" s="9"/>
    </row>
    <row r="337" spans="1:34" x14ac:dyDescent="0.25">
      <c r="A337" s="9"/>
      <c r="B337" s="9"/>
      <c r="C337" s="9"/>
      <c r="D337" s="9"/>
      <c r="E337" s="9"/>
      <c r="F337" s="9"/>
      <c r="G337" s="9"/>
      <c r="H337" s="9"/>
      <c r="I337" s="9"/>
      <c r="J337" s="9"/>
      <c r="K337" s="9"/>
      <c r="L337" s="9"/>
      <c r="M337" s="9"/>
      <c r="N337" s="9"/>
      <c r="O337" s="9"/>
      <c r="P337" s="9"/>
      <c r="Q337" s="9"/>
      <c r="R337" s="9"/>
      <c r="S337" s="9"/>
      <c r="T337" s="17"/>
      <c r="U337" s="17"/>
      <c r="V337" s="9"/>
      <c r="W337" s="17"/>
      <c r="X337" s="9"/>
      <c r="Y337" s="9"/>
      <c r="Z337" s="9"/>
      <c r="AA337" s="9"/>
      <c r="AB337" s="9"/>
      <c r="AC337" s="9"/>
      <c r="AD337" s="9"/>
      <c r="AE337" s="9"/>
      <c r="AF337" s="9"/>
      <c r="AG337" s="9"/>
      <c r="AH337" s="9"/>
    </row>
    <row r="338" spans="1:34" x14ac:dyDescent="0.25">
      <c r="A338" s="9"/>
      <c r="B338" s="9"/>
      <c r="C338" s="9"/>
      <c r="D338" s="9"/>
      <c r="E338" s="9"/>
      <c r="F338" s="9"/>
      <c r="G338" s="9"/>
      <c r="H338" s="9"/>
      <c r="I338" s="9"/>
      <c r="J338" s="9"/>
      <c r="K338" s="9"/>
      <c r="L338" s="9"/>
      <c r="M338" s="9"/>
      <c r="N338" s="9"/>
      <c r="O338" s="9"/>
      <c r="P338" s="9"/>
      <c r="Q338" s="9"/>
      <c r="R338" s="9"/>
      <c r="S338" s="9"/>
      <c r="T338" s="17"/>
      <c r="U338" s="17"/>
      <c r="V338" s="9"/>
      <c r="W338" s="17"/>
      <c r="X338" s="9"/>
      <c r="Y338" s="9"/>
      <c r="Z338" s="9"/>
      <c r="AA338" s="9"/>
      <c r="AB338" s="9"/>
      <c r="AC338" s="9"/>
      <c r="AD338" s="9"/>
      <c r="AE338" s="9"/>
      <c r="AF338" s="9"/>
      <c r="AG338" s="9"/>
      <c r="AH338" s="9"/>
    </row>
    <row r="339" spans="1:34" x14ac:dyDescent="0.25">
      <c r="A339" s="9"/>
      <c r="B339" s="9"/>
      <c r="C339" s="9"/>
      <c r="D339" s="9"/>
      <c r="E339" s="9"/>
      <c r="F339" s="9"/>
      <c r="G339" s="9"/>
      <c r="H339" s="9"/>
      <c r="I339" s="9"/>
      <c r="J339" s="9"/>
      <c r="K339" s="9"/>
      <c r="L339" s="9"/>
      <c r="M339" s="9"/>
      <c r="N339" s="9"/>
      <c r="O339" s="9"/>
      <c r="P339" s="9"/>
      <c r="Q339" s="9"/>
      <c r="R339" s="9"/>
      <c r="S339" s="9"/>
      <c r="T339" s="17"/>
      <c r="U339" s="17"/>
      <c r="V339" s="9"/>
      <c r="W339" s="17"/>
      <c r="X339" s="9"/>
      <c r="Y339" s="9"/>
      <c r="Z339" s="9"/>
      <c r="AA339" s="9"/>
      <c r="AB339" s="9"/>
      <c r="AC339" s="9"/>
      <c r="AD339" s="9"/>
      <c r="AE339" s="9"/>
      <c r="AF339" s="9"/>
      <c r="AG339" s="9"/>
      <c r="AH339" s="9"/>
    </row>
    <row r="340" spans="1:34" x14ac:dyDescent="0.25">
      <c r="A340" s="9"/>
      <c r="B340" s="9"/>
      <c r="C340" s="9"/>
      <c r="D340" s="9"/>
      <c r="E340" s="9"/>
      <c r="F340" s="9"/>
      <c r="G340" s="9"/>
      <c r="H340" s="9"/>
      <c r="I340" s="9"/>
      <c r="J340" s="9"/>
      <c r="K340" s="9"/>
      <c r="L340" s="9"/>
      <c r="M340" s="9"/>
      <c r="N340" s="9"/>
      <c r="O340" s="9"/>
      <c r="P340" s="9"/>
      <c r="Q340" s="9"/>
      <c r="R340" s="9"/>
      <c r="S340" s="9"/>
      <c r="T340" s="17"/>
      <c r="U340" s="17"/>
      <c r="V340" s="9"/>
      <c r="W340" s="17"/>
      <c r="X340" s="9"/>
      <c r="Y340" s="9"/>
      <c r="Z340" s="9"/>
      <c r="AA340" s="9"/>
      <c r="AB340" s="9"/>
      <c r="AC340" s="9"/>
      <c r="AD340" s="9"/>
      <c r="AE340" s="9"/>
      <c r="AF340" s="9"/>
      <c r="AG340" s="9"/>
      <c r="AH340" s="9"/>
    </row>
    <row r="341" spans="1:34" x14ac:dyDescent="0.25">
      <c r="A341" s="9"/>
      <c r="B341" s="9"/>
      <c r="C341" s="9"/>
      <c r="D341" s="9"/>
      <c r="E341" s="9"/>
      <c r="F341" s="9"/>
      <c r="G341" s="9"/>
      <c r="H341" s="9"/>
      <c r="I341" s="9"/>
      <c r="J341" s="9"/>
      <c r="K341" s="9"/>
      <c r="L341" s="9"/>
      <c r="M341" s="9"/>
      <c r="N341" s="9"/>
      <c r="O341" s="9"/>
      <c r="P341" s="9"/>
      <c r="Q341" s="9"/>
      <c r="R341" s="9"/>
      <c r="S341" s="9"/>
      <c r="T341" s="17"/>
      <c r="U341" s="17"/>
      <c r="V341" s="9"/>
      <c r="W341" s="17"/>
      <c r="X341" s="9"/>
      <c r="Y341" s="9"/>
      <c r="Z341" s="9"/>
      <c r="AA341" s="9"/>
      <c r="AB341" s="9"/>
      <c r="AC341" s="9"/>
      <c r="AD341" s="9"/>
      <c r="AE341" s="9"/>
      <c r="AF341" s="9"/>
      <c r="AG341" s="9"/>
      <c r="AH341" s="9"/>
    </row>
    <row r="342" spans="1:34" x14ac:dyDescent="0.25">
      <c r="A342" s="9"/>
      <c r="B342" s="9"/>
      <c r="C342" s="9"/>
      <c r="D342" s="9"/>
      <c r="E342" s="9"/>
      <c r="F342" s="9"/>
      <c r="G342" s="9"/>
      <c r="H342" s="9"/>
      <c r="I342" s="9"/>
      <c r="J342" s="9"/>
      <c r="K342" s="9"/>
      <c r="L342" s="9"/>
      <c r="M342" s="9"/>
      <c r="N342" s="9"/>
      <c r="O342" s="9"/>
      <c r="P342" s="9"/>
      <c r="Q342" s="9"/>
      <c r="R342" s="9"/>
      <c r="S342" s="9"/>
      <c r="T342" s="17"/>
      <c r="U342" s="17"/>
      <c r="V342" s="9"/>
      <c r="W342" s="17"/>
      <c r="X342" s="9"/>
      <c r="Y342" s="9"/>
      <c r="Z342" s="9"/>
      <c r="AA342" s="9"/>
      <c r="AB342" s="9"/>
      <c r="AC342" s="9"/>
      <c r="AD342" s="9"/>
      <c r="AE342" s="9"/>
      <c r="AF342" s="9"/>
      <c r="AG342" s="9"/>
      <c r="AH342" s="9"/>
    </row>
    <row r="343" spans="1:34" x14ac:dyDescent="0.25">
      <c r="A343" s="9"/>
      <c r="B343" s="9"/>
      <c r="C343" s="9"/>
      <c r="D343" s="9"/>
      <c r="E343" s="9"/>
      <c r="F343" s="9"/>
      <c r="G343" s="9"/>
      <c r="H343" s="9"/>
      <c r="I343" s="9"/>
      <c r="J343" s="9"/>
      <c r="K343" s="9"/>
      <c r="L343" s="9"/>
      <c r="M343" s="9"/>
      <c r="N343" s="9"/>
      <c r="O343" s="9"/>
      <c r="P343" s="9"/>
      <c r="Q343" s="9"/>
      <c r="R343" s="9"/>
      <c r="S343" s="9"/>
      <c r="T343" s="17"/>
      <c r="U343" s="17"/>
      <c r="V343" s="9"/>
      <c r="W343" s="17"/>
      <c r="X343" s="9"/>
      <c r="Y343" s="9"/>
      <c r="Z343" s="9"/>
      <c r="AA343" s="9"/>
      <c r="AB343" s="9"/>
      <c r="AC343" s="9"/>
      <c r="AD343" s="9"/>
      <c r="AE343" s="9"/>
      <c r="AF343" s="9"/>
      <c r="AG343" s="9"/>
      <c r="AH343" s="9"/>
    </row>
    <row r="344" spans="1:34" x14ac:dyDescent="0.25">
      <c r="A344" s="9"/>
      <c r="B344" s="9"/>
      <c r="C344" s="9"/>
      <c r="D344" s="9"/>
      <c r="E344" s="9"/>
      <c r="F344" s="9"/>
      <c r="G344" s="9"/>
      <c r="H344" s="9"/>
      <c r="I344" s="9"/>
      <c r="J344" s="9"/>
      <c r="K344" s="9"/>
      <c r="L344" s="9"/>
      <c r="M344" s="9"/>
      <c r="N344" s="9"/>
      <c r="O344" s="9"/>
      <c r="P344" s="9"/>
      <c r="Q344" s="9"/>
      <c r="R344" s="9"/>
      <c r="S344" s="9"/>
      <c r="T344" s="17"/>
      <c r="U344" s="17"/>
      <c r="V344" s="9"/>
      <c r="W344" s="17"/>
      <c r="X344" s="9"/>
      <c r="Y344" s="9"/>
      <c r="Z344" s="9"/>
      <c r="AA344" s="9"/>
      <c r="AB344" s="9"/>
      <c r="AC344" s="9"/>
      <c r="AD344" s="9"/>
      <c r="AE344" s="9"/>
      <c r="AF344" s="9"/>
      <c r="AG344" s="9"/>
      <c r="AH344" s="9"/>
    </row>
    <row r="345" spans="1:34" x14ac:dyDescent="0.25">
      <c r="A345" s="9"/>
      <c r="B345" s="9"/>
      <c r="C345" s="9"/>
      <c r="D345" s="9"/>
      <c r="E345" s="9"/>
      <c r="F345" s="9"/>
      <c r="G345" s="9"/>
      <c r="H345" s="9"/>
      <c r="I345" s="9"/>
      <c r="J345" s="9"/>
      <c r="K345" s="9"/>
      <c r="L345" s="9"/>
      <c r="M345" s="9"/>
      <c r="N345" s="9"/>
      <c r="O345" s="9"/>
      <c r="P345" s="9"/>
      <c r="Q345" s="9"/>
      <c r="R345" s="9"/>
      <c r="S345" s="9"/>
      <c r="T345" s="17"/>
      <c r="U345" s="17"/>
      <c r="V345" s="9"/>
      <c r="W345" s="17"/>
      <c r="X345" s="9"/>
      <c r="Y345" s="9"/>
      <c r="Z345" s="9"/>
      <c r="AA345" s="9"/>
      <c r="AB345" s="9"/>
      <c r="AC345" s="9"/>
      <c r="AD345" s="9"/>
      <c r="AE345" s="9"/>
      <c r="AF345" s="9"/>
      <c r="AG345" s="9"/>
      <c r="AH345" s="9"/>
    </row>
    <row r="346" spans="1:34" x14ac:dyDescent="0.25">
      <c r="A346" s="9"/>
      <c r="B346" s="9"/>
      <c r="C346" s="9"/>
      <c r="D346" s="9"/>
      <c r="E346" s="9"/>
      <c r="F346" s="9"/>
      <c r="G346" s="9"/>
      <c r="H346" s="9"/>
      <c r="I346" s="9"/>
      <c r="J346" s="9"/>
      <c r="K346" s="9"/>
      <c r="L346" s="9"/>
      <c r="M346" s="9"/>
      <c r="N346" s="9"/>
      <c r="O346" s="9"/>
      <c r="P346" s="9"/>
      <c r="Q346" s="9"/>
      <c r="R346" s="9"/>
      <c r="S346" s="9"/>
      <c r="T346" s="17"/>
      <c r="U346" s="17"/>
      <c r="V346" s="9"/>
      <c r="W346" s="17"/>
      <c r="X346" s="9"/>
      <c r="Y346" s="9"/>
      <c r="Z346" s="9"/>
      <c r="AA346" s="9"/>
      <c r="AB346" s="9"/>
      <c r="AC346" s="9"/>
      <c r="AD346" s="9"/>
      <c r="AE346" s="9"/>
      <c r="AF346" s="9"/>
      <c r="AG346" s="9"/>
      <c r="AH346" s="9"/>
    </row>
    <row r="347" spans="1:34" x14ac:dyDescent="0.25">
      <c r="A347" s="9"/>
      <c r="B347" s="9"/>
      <c r="C347" s="9"/>
      <c r="D347" s="9"/>
      <c r="E347" s="9"/>
      <c r="F347" s="9"/>
      <c r="G347" s="9"/>
      <c r="H347" s="9"/>
      <c r="I347" s="9"/>
      <c r="J347" s="9"/>
      <c r="K347" s="9"/>
      <c r="L347" s="9"/>
      <c r="M347" s="9"/>
      <c r="N347" s="9"/>
      <c r="O347" s="9"/>
      <c r="P347" s="9"/>
      <c r="Q347" s="9"/>
      <c r="R347" s="9"/>
      <c r="S347" s="9"/>
      <c r="T347" s="17"/>
      <c r="U347" s="17"/>
      <c r="V347" s="9"/>
      <c r="W347" s="17"/>
      <c r="X347" s="9"/>
      <c r="Y347" s="9"/>
      <c r="Z347" s="9"/>
      <c r="AA347" s="9"/>
      <c r="AB347" s="9"/>
      <c r="AC347" s="9"/>
      <c r="AD347" s="9"/>
      <c r="AE347" s="9"/>
      <c r="AF347" s="9"/>
      <c r="AG347" s="9"/>
      <c r="AH347" s="9"/>
    </row>
    <row r="348" spans="1:34" x14ac:dyDescent="0.25">
      <c r="A348" s="9"/>
      <c r="B348" s="9"/>
      <c r="C348" s="9"/>
      <c r="D348" s="9"/>
      <c r="E348" s="9"/>
      <c r="F348" s="9"/>
      <c r="G348" s="9"/>
      <c r="H348" s="9"/>
      <c r="I348" s="9"/>
      <c r="J348" s="9"/>
      <c r="K348" s="9"/>
      <c r="L348" s="9"/>
      <c r="M348" s="9"/>
      <c r="N348" s="9"/>
      <c r="O348" s="9"/>
      <c r="P348" s="9"/>
      <c r="Q348" s="9"/>
      <c r="R348" s="9"/>
      <c r="S348" s="9"/>
      <c r="T348" s="17"/>
      <c r="U348" s="17"/>
      <c r="V348" s="9"/>
      <c r="W348" s="17"/>
      <c r="X348" s="9"/>
      <c r="Y348" s="9"/>
      <c r="Z348" s="9"/>
      <c r="AA348" s="9"/>
      <c r="AB348" s="9"/>
      <c r="AC348" s="9"/>
      <c r="AD348" s="9"/>
      <c r="AE348" s="9"/>
      <c r="AF348" s="9"/>
      <c r="AG348" s="9"/>
      <c r="AH348" s="9"/>
    </row>
    <row r="349" spans="1:34" x14ac:dyDescent="0.25">
      <c r="A349" s="9"/>
      <c r="B349" s="9"/>
      <c r="C349" s="9"/>
      <c r="D349" s="9"/>
      <c r="E349" s="9"/>
      <c r="F349" s="9"/>
      <c r="G349" s="9"/>
      <c r="H349" s="9"/>
      <c r="I349" s="9"/>
      <c r="J349" s="9"/>
      <c r="K349" s="9"/>
      <c r="L349" s="9"/>
      <c r="M349" s="9"/>
      <c r="N349" s="9"/>
      <c r="O349" s="9"/>
      <c r="P349" s="9"/>
      <c r="Q349" s="9"/>
      <c r="R349" s="9"/>
      <c r="S349" s="9"/>
      <c r="T349" s="17"/>
      <c r="U349" s="17"/>
      <c r="V349" s="9"/>
      <c r="W349" s="17"/>
      <c r="X349" s="9"/>
      <c r="Y349" s="9"/>
      <c r="Z349" s="9"/>
      <c r="AA349" s="9"/>
      <c r="AB349" s="9"/>
      <c r="AC349" s="9"/>
      <c r="AD349" s="9"/>
      <c r="AE349" s="9"/>
      <c r="AF349" s="9"/>
      <c r="AG349" s="9"/>
      <c r="AH349" s="9"/>
    </row>
    <row r="350" spans="1:34" x14ac:dyDescent="0.25">
      <c r="A350" s="9"/>
      <c r="B350" s="9"/>
      <c r="C350" s="9"/>
      <c r="D350" s="9"/>
      <c r="E350" s="9"/>
      <c r="F350" s="9"/>
      <c r="G350" s="9"/>
      <c r="H350" s="9"/>
      <c r="I350" s="9"/>
      <c r="J350" s="9"/>
      <c r="K350" s="9"/>
      <c r="L350" s="9"/>
      <c r="M350" s="9"/>
      <c r="N350" s="9"/>
      <c r="O350" s="9"/>
      <c r="P350" s="9"/>
      <c r="Q350" s="9"/>
      <c r="R350" s="9"/>
      <c r="S350" s="9"/>
      <c r="T350" s="17"/>
      <c r="U350" s="17"/>
      <c r="V350" s="9"/>
      <c r="W350" s="17"/>
      <c r="X350" s="9"/>
      <c r="Y350" s="9"/>
      <c r="Z350" s="9"/>
      <c r="AA350" s="9"/>
      <c r="AB350" s="9"/>
      <c r="AC350" s="9"/>
      <c r="AD350" s="9"/>
      <c r="AE350" s="9"/>
      <c r="AF350" s="9"/>
      <c r="AG350" s="9"/>
      <c r="AH350" s="9"/>
    </row>
    <row r="351" spans="1:34" x14ac:dyDescent="0.25">
      <c r="A351" s="9"/>
      <c r="B351" s="9"/>
      <c r="C351" s="9"/>
      <c r="D351" s="9"/>
      <c r="E351" s="9"/>
      <c r="F351" s="9"/>
      <c r="G351" s="9"/>
      <c r="H351" s="9"/>
      <c r="I351" s="9"/>
      <c r="J351" s="9"/>
      <c r="K351" s="9"/>
      <c r="L351" s="9"/>
      <c r="M351" s="9"/>
      <c r="N351" s="9"/>
      <c r="O351" s="9"/>
      <c r="P351" s="9"/>
      <c r="Q351" s="9"/>
      <c r="R351" s="9"/>
      <c r="S351" s="9"/>
      <c r="T351" s="17"/>
      <c r="U351" s="17"/>
      <c r="V351" s="9"/>
      <c r="W351" s="17"/>
      <c r="X351" s="9"/>
      <c r="Y351" s="9"/>
      <c r="Z351" s="9"/>
      <c r="AA351" s="9"/>
      <c r="AB351" s="9"/>
      <c r="AC351" s="9"/>
      <c r="AD351" s="9"/>
      <c r="AE351" s="9"/>
      <c r="AF351" s="9"/>
      <c r="AG351" s="9"/>
      <c r="AH351" s="9"/>
    </row>
    <row r="352" spans="1:34" x14ac:dyDescent="0.25">
      <c r="A352" s="9"/>
      <c r="B352" s="9"/>
      <c r="C352" s="9"/>
      <c r="D352" s="9"/>
      <c r="E352" s="9"/>
      <c r="F352" s="9"/>
      <c r="G352" s="9"/>
      <c r="H352" s="9"/>
      <c r="I352" s="9"/>
      <c r="J352" s="9"/>
      <c r="K352" s="9"/>
      <c r="L352" s="9"/>
      <c r="M352" s="9"/>
      <c r="N352" s="9"/>
      <c r="O352" s="9"/>
      <c r="P352" s="9"/>
      <c r="Q352" s="9"/>
      <c r="R352" s="9"/>
      <c r="S352" s="9"/>
      <c r="T352" s="17"/>
      <c r="U352" s="17"/>
      <c r="V352" s="9"/>
      <c r="W352" s="17"/>
      <c r="X352" s="9"/>
      <c r="Y352" s="9"/>
      <c r="Z352" s="9"/>
      <c r="AA352" s="9"/>
      <c r="AB352" s="9"/>
      <c r="AC352" s="9"/>
      <c r="AD352" s="9"/>
      <c r="AE352" s="9"/>
      <c r="AF352" s="9"/>
      <c r="AG352" s="9"/>
      <c r="AH352" s="9"/>
    </row>
    <row r="353" spans="1:34" x14ac:dyDescent="0.25">
      <c r="A353" s="9"/>
      <c r="B353" s="9"/>
      <c r="C353" s="9"/>
      <c r="D353" s="9"/>
      <c r="E353" s="9"/>
      <c r="F353" s="9"/>
      <c r="G353" s="9"/>
      <c r="H353" s="9"/>
      <c r="I353" s="9"/>
      <c r="J353" s="9"/>
      <c r="K353" s="9"/>
      <c r="L353" s="9"/>
      <c r="M353" s="9"/>
      <c r="N353" s="9"/>
      <c r="O353" s="9"/>
      <c r="P353" s="9"/>
      <c r="Q353" s="9"/>
      <c r="R353" s="9"/>
      <c r="S353" s="9"/>
      <c r="T353" s="17"/>
      <c r="U353" s="17"/>
      <c r="V353" s="9"/>
      <c r="W353" s="17"/>
      <c r="X353" s="9"/>
      <c r="Y353" s="9"/>
      <c r="Z353" s="9"/>
      <c r="AA353" s="9"/>
      <c r="AB353" s="9"/>
      <c r="AC353" s="9"/>
      <c r="AD353" s="9"/>
      <c r="AE353" s="9"/>
      <c r="AF353" s="9"/>
      <c r="AG353" s="9"/>
      <c r="AH353" s="9"/>
    </row>
    <row r="354" spans="1:34" x14ac:dyDescent="0.25">
      <c r="A354" s="9"/>
      <c r="B354" s="9"/>
      <c r="C354" s="9"/>
      <c r="D354" s="9"/>
      <c r="E354" s="9"/>
      <c r="F354" s="9"/>
      <c r="G354" s="9"/>
      <c r="H354" s="9"/>
      <c r="I354" s="9"/>
      <c r="J354" s="9"/>
      <c r="K354" s="9"/>
      <c r="L354" s="9"/>
      <c r="M354" s="9"/>
      <c r="N354" s="9"/>
      <c r="O354" s="9"/>
      <c r="P354" s="9"/>
      <c r="Q354" s="9"/>
      <c r="R354" s="9"/>
      <c r="S354" s="9"/>
      <c r="T354" s="17"/>
      <c r="U354" s="17"/>
      <c r="V354" s="9"/>
      <c r="W354" s="17"/>
      <c r="X354" s="9"/>
      <c r="Y354" s="9"/>
      <c r="Z354" s="9"/>
      <c r="AA354" s="9"/>
      <c r="AB354" s="9"/>
      <c r="AC354" s="9"/>
      <c r="AD354" s="9"/>
      <c r="AE354" s="9"/>
      <c r="AF354" s="9"/>
      <c r="AG354" s="9"/>
      <c r="AH354" s="9"/>
    </row>
    <row r="355" spans="1:34" x14ac:dyDescent="0.25">
      <c r="A355" s="9"/>
      <c r="B355" s="9"/>
      <c r="C355" s="9"/>
      <c r="D355" s="9"/>
      <c r="E355" s="9"/>
      <c r="F355" s="9"/>
      <c r="G355" s="9"/>
      <c r="H355" s="9"/>
      <c r="I355" s="9"/>
      <c r="J355" s="9"/>
      <c r="K355" s="9"/>
      <c r="L355" s="9"/>
      <c r="M355" s="9"/>
      <c r="N355" s="9"/>
      <c r="O355" s="9"/>
      <c r="P355" s="9"/>
      <c r="Q355" s="9"/>
      <c r="R355" s="9"/>
      <c r="S355" s="9"/>
      <c r="T355" s="17"/>
      <c r="U355" s="17"/>
      <c r="V355" s="9"/>
      <c r="W355" s="17"/>
      <c r="X355" s="9"/>
      <c r="Y355" s="9"/>
      <c r="Z355" s="9"/>
      <c r="AA355" s="9"/>
      <c r="AB355" s="9"/>
      <c r="AC355" s="9"/>
      <c r="AD355" s="9"/>
      <c r="AE355" s="9"/>
      <c r="AF355" s="9"/>
      <c r="AG355" s="9"/>
      <c r="AH355" s="9"/>
    </row>
    <row r="356" spans="1:34" x14ac:dyDescent="0.25">
      <c r="A356" s="9"/>
      <c r="B356" s="9"/>
      <c r="C356" s="9"/>
      <c r="D356" s="9"/>
      <c r="E356" s="9"/>
      <c r="F356" s="9"/>
      <c r="G356" s="9"/>
      <c r="H356" s="9"/>
      <c r="I356" s="9"/>
      <c r="J356" s="9"/>
      <c r="K356" s="9"/>
      <c r="L356" s="9"/>
      <c r="M356" s="9"/>
      <c r="N356" s="9"/>
      <c r="O356" s="9"/>
      <c r="P356" s="9"/>
      <c r="Q356" s="9"/>
      <c r="R356" s="9"/>
      <c r="S356" s="9"/>
      <c r="T356" s="17"/>
      <c r="U356" s="17"/>
      <c r="V356" s="9"/>
      <c r="W356" s="17"/>
      <c r="X356" s="9"/>
      <c r="Y356" s="9"/>
      <c r="Z356" s="9"/>
      <c r="AA356" s="9"/>
      <c r="AB356" s="9"/>
      <c r="AC356" s="9"/>
      <c r="AD356" s="9"/>
      <c r="AE356" s="9"/>
      <c r="AF356" s="9"/>
      <c r="AG356" s="9"/>
      <c r="AH356" s="9"/>
    </row>
    <row r="357" spans="1:34" x14ac:dyDescent="0.25">
      <c r="A357" s="9"/>
      <c r="B357" s="9"/>
      <c r="C357" s="9"/>
      <c r="D357" s="9"/>
      <c r="E357" s="9"/>
      <c r="F357" s="9"/>
      <c r="G357" s="9"/>
      <c r="H357" s="9"/>
      <c r="I357" s="9"/>
      <c r="J357" s="9"/>
      <c r="K357" s="9"/>
      <c r="L357" s="9"/>
      <c r="M357" s="9"/>
      <c r="N357" s="9"/>
      <c r="O357" s="9"/>
      <c r="P357" s="9"/>
      <c r="Q357" s="9"/>
      <c r="R357" s="9"/>
      <c r="S357" s="9"/>
      <c r="T357" s="17"/>
      <c r="U357" s="17"/>
      <c r="V357" s="9"/>
      <c r="W357" s="17"/>
      <c r="X357" s="9"/>
      <c r="Y357" s="9"/>
      <c r="Z357" s="9"/>
      <c r="AA357" s="9"/>
      <c r="AB357" s="9"/>
      <c r="AC357" s="9"/>
      <c r="AD357" s="9"/>
      <c r="AE357" s="9"/>
      <c r="AF357" s="9"/>
      <c r="AG357" s="9"/>
      <c r="AH357" s="9"/>
    </row>
    <row r="358" spans="1:34" x14ac:dyDescent="0.25">
      <c r="A358" s="9"/>
      <c r="B358" s="9"/>
      <c r="C358" s="9"/>
      <c r="D358" s="9"/>
      <c r="E358" s="9"/>
      <c r="F358" s="9"/>
      <c r="G358" s="9"/>
      <c r="H358" s="9"/>
      <c r="I358" s="9"/>
      <c r="J358" s="9"/>
      <c r="K358" s="9"/>
      <c r="L358" s="9"/>
      <c r="M358" s="9"/>
      <c r="N358" s="9"/>
      <c r="O358" s="9"/>
      <c r="P358" s="9"/>
      <c r="Q358" s="9"/>
      <c r="R358" s="9"/>
      <c r="S358" s="9"/>
      <c r="T358" s="17"/>
      <c r="U358" s="17"/>
      <c r="V358" s="9"/>
      <c r="W358" s="17"/>
      <c r="X358" s="9"/>
      <c r="Y358" s="9"/>
      <c r="Z358" s="9"/>
      <c r="AA358" s="9"/>
      <c r="AB358" s="9"/>
      <c r="AC358" s="9"/>
      <c r="AD358" s="9"/>
      <c r="AE358" s="9"/>
      <c r="AF358" s="9"/>
      <c r="AG358" s="9"/>
      <c r="AH358" s="9"/>
    </row>
    <row r="359" spans="1:34" x14ac:dyDescent="0.25">
      <c r="A359" s="9"/>
      <c r="B359" s="9"/>
      <c r="C359" s="9"/>
      <c r="D359" s="9"/>
      <c r="E359" s="9"/>
      <c r="F359" s="9"/>
      <c r="G359" s="9"/>
      <c r="H359" s="9"/>
      <c r="I359" s="9"/>
      <c r="J359" s="9"/>
      <c r="K359" s="9"/>
      <c r="L359" s="9"/>
      <c r="M359" s="9"/>
      <c r="N359" s="9"/>
      <c r="O359" s="9"/>
      <c r="P359" s="9"/>
      <c r="Q359" s="9"/>
      <c r="R359" s="9"/>
      <c r="S359" s="9"/>
      <c r="T359" s="17"/>
      <c r="U359" s="17"/>
      <c r="V359" s="9"/>
      <c r="W359" s="17"/>
      <c r="X359" s="9"/>
      <c r="Y359" s="9"/>
      <c r="Z359" s="9"/>
      <c r="AA359" s="9"/>
      <c r="AB359" s="9"/>
      <c r="AC359" s="9"/>
      <c r="AD359" s="9"/>
      <c r="AE359" s="9"/>
      <c r="AF359" s="9"/>
      <c r="AG359" s="9"/>
      <c r="AH359" s="9"/>
    </row>
    <row r="360" spans="1:34" x14ac:dyDescent="0.25">
      <c r="A360" s="9"/>
      <c r="B360" s="9"/>
      <c r="C360" s="9"/>
      <c r="D360" s="9"/>
      <c r="E360" s="9"/>
      <c r="F360" s="9"/>
      <c r="G360" s="9"/>
      <c r="H360" s="9"/>
      <c r="I360" s="9"/>
      <c r="J360" s="9"/>
      <c r="K360" s="9"/>
      <c r="L360" s="9"/>
      <c r="M360" s="9"/>
      <c r="N360" s="9"/>
      <c r="O360" s="9"/>
      <c r="P360" s="9"/>
      <c r="Q360" s="9"/>
      <c r="R360" s="9"/>
      <c r="S360" s="9"/>
      <c r="T360" s="17"/>
      <c r="U360" s="17"/>
      <c r="V360" s="9"/>
      <c r="W360" s="17"/>
      <c r="X360" s="9"/>
      <c r="Y360" s="9"/>
      <c r="Z360" s="9"/>
      <c r="AA360" s="9"/>
      <c r="AB360" s="9"/>
      <c r="AC360" s="9"/>
      <c r="AD360" s="9"/>
      <c r="AE360" s="9"/>
      <c r="AF360" s="9"/>
      <c r="AG360" s="9"/>
      <c r="AH360" s="9"/>
    </row>
    <row r="361" spans="1:34" x14ac:dyDescent="0.25">
      <c r="A361" s="9"/>
      <c r="B361" s="9"/>
      <c r="C361" s="9"/>
      <c r="D361" s="9"/>
      <c r="E361" s="9"/>
      <c r="F361" s="9"/>
      <c r="G361" s="9"/>
      <c r="H361" s="9"/>
      <c r="I361" s="9"/>
      <c r="J361" s="9"/>
      <c r="K361" s="9"/>
      <c r="L361" s="9"/>
      <c r="M361" s="9"/>
      <c r="N361" s="9"/>
      <c r="O361" s="9"/>
      <c r="P361" s="9"/>
      <c r="Q361" s="9"/>
      <c r="R361" s="9"/>
      <c r="S361" s="9"/>
      <c r="T361" s="17"/>
      <c r="U361" s="17"/>
      <c r="V361" s="9"/>
      <c r="W361" s="17"/>
      <c r="X361" s="9"/>
      <c r="Y361" s="9"/>
      <c r="Z361" s="9"/>
      <c r="AA361" s="9"/>
      <c r="AB361" s="9"/>
      <c r="AC361" s="9"/>
      <c r="AD361" s="9"/>
      <c r="AE361" s="9"/>
      <c r="AF361" s="9"/>
      <c r="AG361" s="9"/>
      <c r="AH361" s="9"/>
    </row>
    <row r="362" spans="1:34" x14ac:dyDescent="0.25">
      <c r="A362" s="9"/>
      <c r="B362" s="9"/>
      <c r="C362" s="9"/>
      <c r="D362" s="9"/>
      <c r="E362" s="9"/>
      <c r="F362" s="9"/>
      <c r="G362" s="9"/>
      <c r="H362" s="9"/>
      <c r="I362" s="9"/>
      <c r="J362" s="9"/>
      <c r="K362" s="9"/>
      <c r="L362" s="9"/>
      <c r="M362" s="9"/>
      <c r="N362" s="9"/>
      <c r="O362" s="9"/>
      <c r="P362" s="9"/>
      <c r="Q362" s="9"/>
      <c r="R362" s="9"/>
      <c r="S362" s="9"/>
      <c r="T362" s="17"/>
      <c r="U362" s="17"/>
      <c r="V362" s="9"/>
      <c r="W362" s="17"/>
      <c r="X362" s="9"/>
      <c r="Y362" s="9"/>
      <c r="Z362" s="9"/>
      <c r="AA362" s="9"/>
      <c r="AB362" s="9"/>
      <c r="AC362" s="9"/>
      <c r="AD362" s="9"/>
      <c r="AE362" s="9"/>
      <c r="AF362" s="9"/>
      <c r="AG362" s="9"/>
      <c r="AH362" s="9"/>
    </row>
    <row r="363" spans="1:34" x14ac:dyDescent="0.25">
      <c r="A363" s="9"/>
      <c r="B363" s="9"/>
      <c r="C363" s="9"/>
      <c r="D363" s="9"/>
      <c r="E363" s="9"/>
      <c r="F363" s="9"/>
      <c r="G363" s="9"/>
      <c r="H363" s="9"/>
      <c r="I363" s="9"/>
      <c r="J363" s="9"/>
      <c r="K363" s="9"/>
      <c r="L363" s="9"/>
      <c r="M363" s="9"/>
      <c r="N363" s="9"/>
      <c r="O363" s="9"/>
      <c r="P363" s="9"/>
      <c r="Q363" s="9"/>
      <c r="R363" s="9"/>
      <c r="S363" s="9"/>
      <c r="T363" s="17"/>
      <c r="U363" s="17"/>
      <c r="V363" s="9"/>
      <c r="W363" s="17"/>
      <c r="X363" s="9"/>
      <c r="Y363" s="9"/>
      <c r="Z363" s="9"/>
      <c r="AA363" s="9"/>
      <c r="AB363" s="9"/>
      <c r="AC363" s="9"/>
      <c r="AD363" s="9"/>
      <c r="AE363" s="9"/>
      <c r="AF363" s="9"/>
      <c r="AG363" s="9"/>
      <c r="AH363" s="9"/>
    </row>
    <row r="364" spans="1:34" x14ac:dyDescent="0.25">
      <c r="A364" s="9"/>
      <c r="B364" s="9"/>
      <c r="C364" s="9"/>
      <c r="D364" s="9"/>
      <c r="E364" s="9"/>
      <c r="F364" s="9"/>
      <c r="G364" s="9"/>
      <c r="H364" s="9"/>
      <c r="I364" s="9"/>
      <c r="J364" s="9"/>
      <c r="K364" s="9"/>
      <c r="L364" s="9"/>
      <c r="M364" s="9"/>
      <c r="N364" s="9"/>
      <c r="O364" s="9"/>
      <c r="P364" s="9"/>
      <c r="Q364" s="9"/>
      <c r="R364" s="9"/>
      <c r="S364" s="9"/>
      <c r="T364" s="17"/>
      <c r="U364" s="17"/>
      <c r="V364" s="9"/>
      <c r="W364" s="17"/>
      <c r="X364" s="9"/>
      <c r="Y364" s="9"/>
      <c r="Z364" s="9"/>
      <c r="AA364" s="9"/>
      <c r="AB364" s="9"/>
      <c r="AC364" s="9"/>
      <c r="AD364" s="9"/>
      <c r="AE364" s="9"/>
      <c r="AF364" s="9"/>
      <c r="AG364" s="9"/>
      <c r="AH364" s="9"/>
    </row>
    <row r="365" spans="1:34" x14ac:dyDescent="0.25">
      <c r="A365" s="9"/>
      <c r="B365" s="9"/>
      <c r="C365" s="9"/>
      <c r="D365" s="9"/>
      <c r="E365" s="9"/>
      <c r="F365" s="9"/>
      <c r="G365" s="9"/>
      <c r="H365" s="9"/>
      <c r="I365" s="9"/>
      <c r="J365" s="9"/>
      <c r="K365" s="9"/>
      <c r="L365" s="9"/>
      <c r="M365" s="9"/>
      <c r="N365" s="9"/>
      <c r="O365" s="9"/>
      <c r="P365" s="9"/>
      <c r="Q365" s="9"/>
      <c r="R365" s="9"/>
      <c r="S365" s="9"/>
      <c r="T365" s="17"/>
      <c r="U365" s="17"/>
      <c r="V365" s="9"/>
      <c r="W365" s="17"/>
      <c r="X365" s="9"/>
      <c r="Y365" s="9"/>
      <c r="Z365" s="9"/>
      <c r="AA365" s="9"/>
      <c r="AB365" s="9"/>
      <c r="AC365" s="9"/>
      <c r="AD365" s="9"/>
      <c r="AE365" s="9"/>
      <c r="AF365" s="9"/>
      <c r="AG365" s="9"/>
      <c r="AH365" s="9"/>
    </row>
    <row r="366" spans="1:34" x14ac:dyDescent="0.25">
      <c r="A366" s="9"/>
      <c r="B366" s="9"/>
      <c r="C366" s="9"/>
      <c r="D366" s="9"/>
      <c r="E366" s="9"/>
      <c r="F366" s="9"/>
      <c r="G366" s="9"/>
      <c r="H366" s="9"/>
      <c r="I366" s="9"/>
      <c r="J366" s="9"/>
      <c r="K366" s="9"/>
      <c r="L366" s="9"/>
      <c r="M366" s="9"/>
      <c r="N366" s="9"/>
      <c r="O366" s="9"/>
      <c r="P366" s="9"/>
      <c r="Q366" s="9"/>
      <c r="R366" s="9"/>
      <c r="S366" s="9"/>
      <c r="T366" s="17"/>
      <c r="U366" s="17"/>
      <c r="V366" s="9"/>
      <c r="W366" s="17"/>
      <c r="X366" s="9"/>
      <c r="Y366" s="9"/>
      <c r="Z366" s="9"/>
      <c r="AA366" s="9"/>
      <c r="AB366" s="9"/>
      <c r="AC366" s="9"/>
      <c r="AD366" s="9"/>
      <c r="AE366" s="9"/>
      <c r="AF366" s="9"/>
      <c r="AG366" s="9"/>
      <c r="AH366" s="9"/>
    </row>
    <row r="367" spans="1:34" x14ac:dyDescent="0.25">
      <c r="A367" s="9"/>
      <c r="B367" s="9"/>
      <c r="C367" s="9"/>
      <c r="D367" s="9"/>
      <c r="E367" s="9"/>
      <c r="F367" s="9"/>
      <c r="G367" s="9"/>
      <c r="H367" s="9"/>
      <c r="I367" s="9"/>
      <c r="J367" s="9"/>
      <c r="K367" s="9"/>
      <c r="L367" s="9"/>
      <c r="M367" s="9"/>
      <c r="N367" s="9"/>
      <c r="O367" s="9"/>
      <c r="P367" s="9"/>
      <c r="Q367" s="9"/>
      <c r="R367" s="9"/>
      <c r="S367" s="9"/>
      <c r="T367" s="17"/>
      <c r="U367" s="17"/>
      <c r="V367" s="9"/>
      <c r="W367" s="17"/>
      <c r="X367" s="9"/>
      <c r="Y367" s="9"/>
      <c r="Z367" s="9"/>
      <c r="AA367" s="9"/>
      <c r="AB367" s="9"/>
      <c r="AC367" s="9"/>
      <c r="AD367" s="9"/>
      <c r="AE367" s="9"/>
      <c r="AF367" s="9"/>
      <c r="AG367" s="9"/>
      <c r="AH367" s="9"/>
    </row>
    <row r="368" spans="1:34" x14ac:dyDescent="0.25">
      <c r="A368" s="9"/>
      <c r="B368" s="9"/>
      <c r="C368" s="9"/>
      <c r="D368" s="9"/>
      <c r="E368" s="9"/>
      <c r="F368" s="9"/>
      <c r="G368" s="9"/>
      <c r="H368" s="9"/>
      <c r="I368" s="9"/>
      <c r="J368" s="9"/>
      <c r="K368" s="9"/>
      <c r="L368" s="9"/>
      <c r="M368" s="9"/>
      <c r="N368" s="9"/>
      <c r="O368" s="9"/>
      <c r="P368" s="9"/>
      <c r="Q368" s="9"/>
      <c r="R368" s="9"/>
      <c r="S368" s="9"/>
      <c r="T368" s="17"/>
      <c r="U368" s="17"/>
      <c r="V368" s="9"/>
      <c r="W368" s="17"/>
      <c r="X368" s="9"/>
      <c r="Y368" s="9"/>
      <c r="Z368" s="9"/>
      <c r="AA368" s="9"/>
      <c r="AB368" s="9"/>
      <c r="AC368" s="9"/>
      <c r="AD368" s="9"/>
      <c r="AE368" s="9"/>
      <c r="AF368" s="9"/>
      <c r="AG368" s="9"/>
      <c r="AH368" s="9"/>
    </row>
    <row r="369" spans="1:34" x14ac:dyDescent="0.25">
      <c r="A369" s="9"/>
      <c r="B369" s="9"/>
      <c r="C369" s="9"/>
      <c r="D369" s="9"/>
      <c r="E369" s="9"/>
      <c r="F369" s="9"/>
      <c r="G369" s="9"/>
      <c r="H369" s="9"/>
      <c r="I369" s="9"/>
      <c r="J369" s="9"/>
      <c r="K369" s="9"/>
      <c r="L369" s="9"/>
      <c r="M369" s="9"/>
      <c r="N369" s="9"/>
      <c r="O369" s="9"/>
      <c r="P369" s="9"/>
      <c r="Q369" s="9"/>
      <c r="R369" s="9"/>
      <c r="S369" s="9"/>
      <c r="T369" s="17"/>
      <c r="U369" s="17"/>
      <c r="V369" s="9"/>
      <c r="W369" s="17"/>
      <c r="X369" s="9"/>
      <c r="Y369" s="9"/>
      <c r="Z369" s="9"/>
      <c r="AA369" s="9"/>
      <c r="AB369" s="9"/>
      <c r="AC369" s="9"/>
      <c r="AD369" s="9"/>
      <c r="AE369" s="9"/>
      <c r="AF369" s="9"/>
      <c r="AG369" s="9"/>
      <c r="AH369" s="9"/>
    </row>
    <row r="370" spans="1:34" x14ac:dyDescent="0.25">
      <c r="A370" s="9"/>
      <c r="B370" s="9"/>
      <c r="C370" s="9"/>
      <c r="D370" s="9"/>
      <c r="E370" s="9"/>
      <c r="F370" s="9"/>
      <c r="G370" s="9"/>
      <c r="H370" s="9"/>
      <c r="I370" s="9"/>
      <c r="J370" s="9"/>
      <c r="K370" s="9"/>
      <c r="L370" s="9"/>
      <c r="M370" s="9"/>
      <c r="N370" s="9"/>
      <c r="O370" s="9"/>
      <c r="P370" s="9"/>
      <c r="Q370" s="9"/>
      <c r="R370" s="9"/>
      <c r="S370" s="9"/>
      <c r="T370" s="17"/>
      <c r="U370" s="17"/>
      <c r="V370" s="9"/>
      <c r="W370" s="17"/>
      <c r="X370" s="9"/>
      <c r="Y370" s="9"/>
      <c r="Z370" s="9"/>
      <c r="AA370" s="9"/>
      <c r="AB370" s="9"/>
      <c r="AC370" s="9"/>
      <c r="AD370" s="9"/>
      <c r="AE370" s="9"/>
      <c r="AF370" s="9"/>
      <c r="AG370" s="9"/>
      <c r="AH370" s="9"/>
    </row>
    <row r="371" spans="1:34" x14ac:dyDescent="0.25">
      <c r="A371" s="9"/>
      <c r="B371" s="9"/>
      <c r="C371" s="9"/>
      <c r="D371" s="9"/>
      <c r="E371" s="9"/>
      <c r="F371" s="9"/>
      <c r="G371" s="9"/>
      <c r="H371" s="9"/>
      <c r="I371" s="9"/>
      <c r="J371" s="9"/>
      <c r="K371" s="9"/>
      <c r="L371" s="9"/>
      <c r="M371" s="9"/>
      <c r="N371" s="9"/>
      <c r="O371" s="9"/>
      <c r="P371" s="9"/>
      <c r="Q371" s="9"/>
      <c r="R371" s="9"/>
      <c r="S371" s="9"/>
      <c r="T371" s="17"/>
      <c r="U371" s="17"/>
      <c r="V371" s="9"/>
      <c r="W371" s="17"/>
      <c r="X371" s="9"/>
      <c r="Y371" s="9"/>
      <c r="Z371" s="9"/>
      <c r="AA371" s="9"/>
      <c r="AB371" s="9"/>
      <c r="AC371" s="9"/>
      <c r="AD371" s="9"/>
      <c r="AE371" s="9"/>
      <c r="AF371" s="9"/>
      <c r="AG371" s="9"/>
      <c r="AH371" s="9"/>
    </row>
    <row r="372" spans="1:34" x14ac:dyDescent="0.25">
      <c r="A372" s="9"/>
      <c r="B372" s="9"/>
      <c r="C372" s="9"/>
      <c r="D372" s="9"/>
      <c r="E372" s="9"/>
      <c r="F372" s="9"/>
      <c r="G372" s="9"/>
      <c r="H372" s="9"/>
      <c r="I372" s="9"/>
      <c r="J372" s="9"/>
      <c r="K372" s="9"/>
      <c r="L372" s="9"/>
      <c r="M372" s="9"/>
      <c r="N372" s="9"/>
      <c r="O372" s="9"/>
      <c r="P372" s="9"/>
      <c r="Q372" s="9"/>
      <c r="R372" s="9"/>
      <c r="S372" s="9"/>
      <c r="T372" s="17"/>
      <c r="U372" s="17"/>
      <c r="V372" s="9"/>
      <c r="W372" s="17"/>
      <c r="X372" s="9"/>
      <c r="Y372" s="9"/>
      <c r="Z372" s="9"/>
      <c r="AA372" s="9"/>
      <c r="AB372" s="9"/>
      <c r="AC372" s="9"/>
      <c r="AD372" s="9"/>
      <c r="AE372" s="9"/>
      <c r="AF372" s="9"/>
      <c r="AG372" s="9"/>
      <c r="AH372" s="9"/>
    </row>
    <row r="373" spans="1:34" x14ac:dyDescent="0.25">
      <c r="A373" s="9"/>
      <c r="B373" s="9"/>
      <c r="C373" s="9"/>
      <c r="D373" s="9"/>
      <c r="E373" s="9"/>
      <c r="F373" s="9"/>
      <c r="G373" s="9"/>
      <c r="H373" s="9"/>
      <c r="I373" s="9"/>
      <c r="J373" s="9"/>
      <c r="K373" s="9"/>
      <c r="L373" s="9"/>
      <c r="M373" s="9"/>
      <c r="N373" s="9"/>
      <c r="O373" s="9"/>
      <c r="P373" s="9"/>
      <c r="Q373" s="9"/>
      <c r="R373" s="9"/>
      <c r="S373" s="9"/>
      <c r="T373" s="17"/>
      <c r="U373" s="17"/>
      <c r="V373" s="9"/>
      <c r="W373" s="17"/>
      <c r="X373" s="9"/>
      <c r="Y373" s="9"/>
      <c r="Z373" s="9"/>
      <c r="AA373" s="9"/>
      <c r="AB373" s="9"/>
      <c r="AC373" s="9"/>
      <c r="AD373" s="9"/>
      <c r="AE373" s="9"/>
      <c r="AF373" s="9"/>
      <c r="AG373" s="9"/>
      <c r="AH373" s="9"/>
    </row>
    <row r="374" spans="1:34" x14ac:dyDescent="0.25">
      <c r="A374" s="9"/>
      <c r="B374" s="9"/>
      <c r="C374" s="9"/>
      <c r="D374" s="9"/>
      <c r="E374" s="9"/>
      <c r="F374" s="9"/>
      <c r="G374" s="9"/>
      <c r="H374" s="9"/>
      <c r="I374" s="9"/>
      <c r="J374" s="9"/>
      <c r="K374" s="9"/>
      <c r="L374" s="9"/>
      <c r="M374" s="9"/>
      <c r="N374" s="9"/>
      <c r="O374" s="9"/>
      <c r="P374" s="9"/>
      <c r="Q374" s="9"/>
      <c r="R374" s="9"/>
      <c r="S374" s="9"/>
      <c r="T374" s="17"/>
      <c r="U374" s="17"/>
      <c r="V374" s="9"/>
      <c r="W374" s="17"/>
      <c r="X374" s="9"/>
      <c r="Y374" s="9"/>
      <c r="Z374" s="9"/>
      <c r="AA374" s="9"/>
      <c r="AB374" s="9"/>
      <c r="AC374" s="9"/>
      <c r="AD374" s="9"/>
      <c r="AE374" s="9"/>
      <c r="AF374" s="9"/>
      <c r="AG374" s="9"/>
      <c r="AH374" s="9"/>
    </row>
    <row r="375" spans="1:34" x14ac:dyDescent="0.25">
      <c r="A375" s="9"/>
      <c r="B375" s="9"/>
      <c r="C375" s="9"/>
      <c r="D375" s="9"/>
      <c r="E375" s="9"/>
      <c r="F375" s="9"/>
      <c r="G375" s="9"/>
      <c r="H375" s="9"/>
      <c r="I375" s="9"/>
      <c r="J375" s="9"/>
      <c r="K375" s="9"/>
      <c r="L375" s="9"/>
      <c r="M375" s="9"/>
      <c r="N375" s="9"/>
      <c r="O375" s="9"/>
      <c r="P375" s="9"/>
      <c r="Q375" s="9"/>
      <c r="R375" s="9"/>
      <c r="S375" s="9"/>
      <c r="T375" s="17"/>
      <c r="U375" s="17"/>
      <c r="V375" s="9"/>
      <c r="W375" s="17"/>
      <c r="X375" s="9"/>
      <c r="Y375" s="9"/>
      <c r="Z375" s="9"/>
      <c r="AA375" s="9"/>
      <c r="AB375" s="9"/>
      <c r="AC375" s="9"/>
      <c r="AD375" s="9"/>
      <c r="AE375" s="9"/>
      <c r="AF375" s="9"/>
      <c r="AG375" s="9"/>
      <c r="AH375" s="9"/>
    </row>
    <row r="376" spans="1:34" x14ac:dyDescent="0.25">
      <c r="A376" s="9"/>
      <c r="B376" s="9"/>
      <c r="C376" s="9"/>
      <c r="D376" s="9"/>
      <c r="E376" s="9"/>
      <c r="F376" s="9"/>
      <c r="G376" s="9"/>
      <c r="H376" s="9"/>
      <c r="I376" s="9"/>
      <c r="J376" s="9"/>
      <c r="K376" s="9"/>
      <c r="L376" s="9"/>
      <c r="M376" s="9"/>
      <c r="N376" s="9"/>
      <c r="O376" s="9"/>
      <c r="P376" s="9"/>
      <c r="Q376" s="9"/>
      <c r="R376" s="9"/>
      <c r="S376" s="9"/>
      <c r="T376" s="17"/>
      <c r="U376" s="17"/>
      <c r="V376" s="9"/>
      <c r="W376" s="17"/>
      <c r="X376" s="9"/>
      <c r="Y376" s="9"/>
      <c r="Z376" s="9"/>
      <c r="AA376" s="9"/>
      <c r="AB376" s="9"/>
      <c r="AC376" s="9"/>
      <c r="AD376" s="9"/>
      <c r="AE376" s="9"/>
      <c r="AF376" s="9"/>
      <c r="AG376" s="9"/>
      <c r="AH376" s="9"/>
    </row>
    <row r="377" spans="1:34" x14ac:dyDescent="0.25">
      <c r="A377" s="9"/>
      <c r="B377" s="9"/>
      <c r="C377" s="9"/>
      <c r="D377" s="9"/>
      <c r="E377" s="9"/>
      <c r="F377" s="9"/>
      <c r="G377" s="9"/>
      <c r="H377" s="9"/>
      <c r="I377" s="9"/>
      <c r="J377" s="9"/>
      <c r="K377" s="9"/>
      <c r="L377" s="9"/>
      <c r="M377" s="9"/>
      <c r="N377" s="9"/>
      <c r="O377" s="9"/>
      <c r="P377" s="9"/>
      <c r="Q377" s="9"/>
      <c r="R377" s="9"/>
      <c r="S377" s="9"/>
      <c r="T377" s="17"/>
      <c r="U377" s="17"/>
      <c r="V377" s="9"/>
      <c r="W377" s="17"/>
      <c r="X377" s="9"/>
      <c r="Y377" s="9"/>
      <c r="Z377" s="9"/>
      <c r="AA377" s="9"/>
      <c r="AB377" s="9"/>
      <c r="AC377" s="9"/>
      <c r="AD377" s="9"/>
      <c r="AE377" s="9"/>
      <c r="AF377" s="9"/>
      <c r="AG377" s="9"/>
      <c r="AH377" s="9"/>
    </row>
    <row r="378" spans="1:34" x14ac:dyDescent="0.25">
      <c r="A378" s="9"/>
      <c r="B378" s="9"/>
      <c r="C378" s="9"/>
      <c r="D378" s="9"/>
      <c r="E378" s="9"/>
      <c r="F378" s="9"/>
      <c r="G378" s="9"/>
      <c r="H378" s="9"/>
      <c r="I378" s="9"/>
      <c r="J378" s="9"/>
      <c r="K378" s="9"/>
      <c r="L378" s="9"/>
      <c r="M378" s="9"/>
      <c r="N378" s="9"/>
      <c r="O378" s="9"/>
      <c r="P378" s="9"/>
      <c r="Q378" s="9"/>
      <c r="R378" s="9"/>
      <c r="S378" s="9"/>
      <c r="T378" s="17"/>
      <c r="U378" s="17"/>
      <c r="V378" s="9"/>
      <c r="W378" s="17"/>
      <c r="X378" s="9"/>
      <c r="Y378" s="9"/>
      <c r="Z378" s="9"/>
      <c r="AA378" s="9"/>
      <c r="AB378" s="9"/>
      <c r="AC378" s="9"/>
      <c r="AD378" s="9"/>
      <c r="AE378" s="9"/>
      <c r="AF378" s="9"/>
      <c r="AG378" s="9"/>
      <c r="AH378" s="9"/>
    </row>
    <row r="379" spans="1:34" x14ac:dyDescent="0.25">
      <c r="A379" s="9"/>
      <c r="B379" s="9"/>
      <c r="C379" s="9"/>
      <c r="D379" s="9"/>
      <c r="E379" s="9"/>
      <c r="F379" s="9"/>
      <c r="G379" s="9"/>
      <c r="H379" s="9"/>
      <c r="I379" s="9"/>
      <c r="J379" s="9"/>
      <c r="K379" s="9"/>
      <c r="L379" s="9"/>
      <c r="M379" s="9"/>
      <c r="N379" s="9"/>
      <c r="O379" s="9"/>
      <c r="P379" s="9"/>
      <c r="Q379" s="9"/>
      <c r="R379" s="9"/>
      <c r="S379" s="9"/>
      <c r="T379" s="17"/>
      <c r="U379" s="17"/>
      <c r="V379" s="9"/>
      <c r="W379" s="17"/>
      <c r="X379" s="9"/>
      <c r="Y379" s="9"/>
      <c r="Z379" s="9"/>
      <c r="AA379" s="9"/>
      <c r="AB379" s="9"/>
      <c r="AC379" s="9"/>
      <c r="AD379" s="9"/>
      <c r="AE379" s="9"/>
      <c r="AF379" s="9"/>
      <c r="AG379" s="9"/>
      <c r="AH379" s="9"/>
    </row>
    <row r="380" spans="1:34" x14ac:dyDescent="0.25">
      <c r="A380" s="9"/>
      <c r="B380" s="9"/>
      <c r="C380" s="9"/>
      <c r="D380" s="9"/>
      <c r="E380" s="9"/>
      <c r="F380" s="9"/>
      <c r="G380" s="9"/>
      <c r="H380" s="9"/>
      <c r="I380" s="9"/>
      <c r="J380" s="9"/>
      <c r="K380" s="9"/>
      <c r="L380" s="9"/>
      <c r="M380" s="9"/>
      <c r="N380" s="9"/>
      <c r="O380" s="9"/>
      <c r="P380" s="9"/>
      <c r="Q380" s="9"/>
      <c r="R380" s="9"/>
      <c r="S380" s="9"/>
      <c r="T380" s="17"/>
      <c r="U380" s="17"/>
      <c r="V380" s="9"/>
      <c r="W380" s="17"/>
      <c r="X380" s="9"/>
      <c r="Y380" s="9"/>
      <c r="Z380" s="9"/>
      <c r="AA380" s="9"/>
      <c r="AB380" s="9"/>
      <c r="AC380" s="9"/>
      <c r="AD380" s="9"/>
      <c r="AE380" s="9"/>
      <c r="AF380" s="9"/>
      <c r="AG380" s="9"/>
      <c r="AH380" s="9"/>
    </row>
    <row r="381" spans="1:34" x14ac:dyDescent="0.25">
      <c r="A381" s="9"/>
      <c r="B381" s="9"/>
      <c r="C381" s="9"/>
      <c r="D381" s="9"/>
      <c r="E381" s="9"/>
      <c r="F381" s="9"/>
      <c r="G381" s="9"/>
      <c r="H381" s="9"/>
      <c r="I381" s="9"/>
      <c r="J381" s="9"/>
      <c r="K381" s="9"/>
      <c r="L381" s="9"/>
      <c r="M381" s="9"/>
      <c r="N381" s="9"/>
      <c r="O381" s="9"/>
      <c r="P381" s="9"/>
      <c r="Q381" s="9"/>
      <c r="R381" s="9"/>
      <c r="S381" s="9"/>
      <c r="T381" s="17"/>
      <c r="U381" s="17"/>
      <c r="V381" s="9"/>
      <c r="W381" s="17"/>
      <c r="X381" s="9"/>
      <c r="Y381" s="9"/>
      <c r="Z381" s="9"/>
      <c r="AA381" s="9"/>
      <c r="AB381" s="9"/>
      <c r="AC381" s="9"/>
      <c r="AD381" s="9"/>
      <c r="AE381" s="9"/>
      <c r="AF381" s="9"/>
      <c r="AG381" s="9"/>
      <c r="AH381" s="9"/>
    </row>
    <row r="382" spans="1:34" x14ac:dyDescent="0.25">
      <c r="A382" s="9"/>
      <c r="B382" s="9"/>
      <c r="C382" s="9"/>
      <c r="D382" s="9"/>
      <c r="E382" s="9"/>
      <c r="F382" s="9"/>
      <c r="G382" s="9"/>
      <c r="H382" s="9"/>
      <c r="I382" s="9"/>
      <c r="J382" s="9"/>
      <c r="K382" s="9"/>
      <c r="L382" s="9"/>
      <c r="M382" s="9"/>
      <c r="N382" s="9"/>
      <c r="O382" s="9"/>
      <c r="P382" s="9"/>
      <c r="Q382" s="9"/>
      <c r="R382" s="9"/>
      <c r="S382" s="9"/>
      <c r="T382" s="17"/>
      <c r="U382" s="17"/>
      <c r="V382" s="9"/>
      <c r="W382" s="17"/>
      <c r="X382" s="9"/>
      <c r="Y382" s="9"/>
      <c r="Z382" s="9"/>
      <c r="AA382" s="9"/>
      <c r="AB382" s="9"/>
      <c r="AC382" s="9"/>
      <c r="AD382" s="9"/>
      <c r="AE382" s="9"/>
      <c r="AF382" s="9"/>
      <c r="AG382" s="9"/>
      <c r="AH382" s="9"/>
    </row>
    <row r="383" spans="1:34" x14ac:dyDescent="0.25">
      <c r="A383" s="9"/>
      <c r="B383" s="9"/>
      <c r="C383" s="9"/>
      <c r="D383" s="9"/>
      <c r="E383" s="9"/>
      <c r="F383" s="9"/>
      <c r="G383" s="9"/>
      <c r="H383" s="9"/>
      <c r="I383" s="9"/>
      <c r="J383" s="9"/>
      <c r="K383" s="9"/>
      <c r="L383" s="9"/>
      <c r="M383" s="9"/>
      <c r="N383" s="9"/>
      <c r="O383" s="9"/>
      <c r="P383" s="9"/>
      <c r="Q383" s="9"/>
      <c r="R383" s="9"/>
      <c r="S383" s="9"/>
      <c r="T383" s="17"/>
      <c r="U383" s="17"/>
      <c r="V383" s="9"/>
      <c r="W383" s="17"/>
      <c r="X383" s="9"/>
      <c r="Y383" s="9"/>
      <c r="Z383" s="9"/>
      <c r="AA383" s="9"/>
      <c r="AB383" s="9"/>
      <c r="AC383" s="9"/>
      <c r="AD383" s="9"/>
      <c r="AE383" s="9"/>
      <c r="AF383" s="9"/>
      <c r="AG383" s="9"/>
      <c r="AH383" s="9"/>
    </row>
    <row r="384" spans="1:34" x14ac:dyDescent="0.25">
      <c r="A384" s="9"/>
      <c r="B384" s="9"/>
      <c r="C384" s="9"/>
      <c r="D384" s="9"/>
      <c r="E384" s="9"/>
      <c r="F384" s="9"/>
      <c r="G384" s="9"/>
      <c r="H384" s="9"/>
      <c r="I384" s="9"/>
      <c r="J384" s="9"/>
      <c r="K384" s="9"/>
      <c r="L384" s="9"/>
      <c r="M384" s="9"/>
      <c r="N384" s="9"/>
      <c r="O384" s="9"/>
      <c r="P384" s="9"/>
      <c r="Q384" s="9"/>
      <c r="R384" s="9"/>
      <c r="S384" s="9"/>
      <c r="T384" s="17"/>
      <c r="U384" s="17"/>
      <c r="V384" s="9"/>
      <c r="W384" s="17"/>
      <c r="X384" s="9"/>
      <c r="Y384" s="9"/>
      <c r="Z384" s="9"/>
      <c r="AA384" s="9"/>
      <c r="AB384" s="9"/>
      <c r="AC384" s="9"/>
      <c r="AD384" s="9"/>
      <c r="AE384" s="9"/>
      <c r="AF384" s="9"/>
      <c r="AG384" s="9"/>
      <c r="AH384" s="9"/>
    </row>
    <row r="385" spans="1:34" x14ac:dyDescent="0.25">
      <c r="A385" s="9"/>
      <c r="B385" s="9"/>
      <c r="C385" s="9"/>
      <c r="D385" s="9"/>
      <c r="E385" s="9"/>
      <c r="F385" s="9"/>
      <c r="G385" s="9"/>
      <c r="H385" s="9"/>
      <c r="I385" s="9"/>
      <c r="J385" s="9"/>
      <c r="K385" s="9"/>
      <c r="L385" s="9"/>
      <c r="M385" s="9"/>
      <c r="N385" s="9"/>
      <c r="O385" s="9"/>
      <c r="P385" s="9"/>
      <c r="Q385" s="9"/>
      <c r="R385" s="9"/>
      <c r="S385" s="9"/>
      <c r="T385" s="17"/>
      <c r="U385" s="17"/>
      <c r="V385" s="9"/>
      <c r="W385" s="17"/>
      <c r="X385" s="9"/>
      <c r="Y385" s="9"/>
      <c r="Z385" s="9"/>
      <c r="AA385" s="9"/>
      <c r="AB385" s="9"/>
      <c r="AC385" s="9"/>
      <c r="AD385" s="9"/>
      <c r="AE385" s="9"/>
      <c r="AF385" s="9"/>
      <c r="AG385" s="9"/>
      <c r="AH385" s="9"/>
    </row>
    <row r="386" spans="1:34" x14ac:dyDescent="0.25">
      <c r="A386" s="9"/>
      <c r="B386" s="9"/>
      <c r="C386" s="9"/>
      <c r="D386" s="9"/>
      <c r="E386" s="9"/>
      <c r="F386" s="9"/>
      <c r="G386" s="9"/>
      <c r="H386" s="9"/>
      <c r="I386" s="9"/>
      <c r="J386" s="9"/>
      <c r="K386" s="9"/>
      <c r="L386" s="9"/>
      <c r="M386" s="9"/>
      <c r="N386" s="9"/>
      <c r="O386" s="9"/>
      <c r="P386" s="9"/>
      <c r="Q386" s="9"/>
      <c r="R386" s="9"/>
      <c r="S386" s="9"/>
      <c r="T386" s="17"/>
      <c r="U386" s="17"/>
      <c r="V386" s="9"/>
      <c r="W386" s="17"/>
      <c r="X386" s="9"/>
      <c r="Y386" s="9"/>
      <c r="Z386" s="9"/>
      <c r="AA386" s="9"/>
      <c r="AB386" s="9"/>
      <c r="AC386" s="9"/>
      <c r="AD386" s="9"/>
      <c r="AE386" s="9"/>
      <c r="AF386" s="9"/>
      <c r="AG386" s="9"/>
      <c r="AH386" s="9"/>
    </row>
    <row r="387" spans="1:34" x14ac:dyDescent="0.25">
      <c r="A387" s="9"/>
      <c r="B387" s="9"/>
      <c r="C387" s="9"/>
      <c r="D387" s="9"/>
      <c r="E387" s="9"/>
      <c r="F387" s="9"/>
      <c r="G387" s="9"/>
      <c r="H387" s="9"/>
      <c r="I387" s="9"/>
      <c r="J387" s="9"/>
      <c r="K387" s="9"/>
      <c r="L387" s="9"/>
      <c r="M387" s="9"/>
      <c r="N387" s="9"/>
      <c r="O387" s="9"/>
      <c r="P387" s="9"/>
      <c r="Q387" s="9"/>
      <c r="R387" s="9"/>
      <c r="S387" s="9"/>
      <c r="T387" s="17"/>
      <c r="U387" s="17"/>
      <c r="V387" s="9"/>
      <c r="W387" s="17"/>
      <c r="X387" s="9"/>
      <c r="Y387" s="9"/>
      <c r="Z387" s="9"/>
      <c r="AA387" s="9"/>
      <c r="AB387" s="9"/>
      <c r="AC387" s="9"/>
      <c r="AD387" s="9"/>
      <c r="AE387" s="9"/>
      <c r="AF387" s="9"/>
      <c r="AG387" s="9"/>
      <c r="AH387" s="9"/>
    </row>
    <row r="388" spans="1:34" x14ac:dyDescent="0.25">
      <c r="A388" s="9"/>
      <c r="B388" s="9"/>
      <c r="C388" s="9"/>
      <c r="D388" s="9"/>
      <c r="E388" s="9"/>
      <c r="F388" s="9"/>
      <c r="G388" s="9"/>
      <c r="H388" s="9"/>
      <c r="I388" s="9"/>
      <c r="J388" s="9"/>
      <c r="K388" s="9"/>
      <c r="L388" s="9"/>
      <c r="M388" s="9"/>
      <c r="N388" s="9"/>
      <c r="O388" s="9"/>
      <c r="P388" s="9"/>
      <c r="Q388" s="9"/>
      <c r="R388" s="9"/>
      <c r="S388" s="9"/>
      <c r="T388" s="17"/>
      <c r="U388" s="17"/>
      <c r="V388" s="9"/>
      <c r="W388" s="17"/>
      <c r="X388" s="9"/>
      <c r="Y388" s="9"/>
      <c r="Z388" s="9"/>
      <c r="AA388" s="9"/>
      <c r="AB388" s="9"/>
      <c r="AC388" s="9"/>
      <c r="AD388" s="9"/>
      <c r="AE388" s="9"/>
      <c r="AF388" s="9"/>
      <c r="AG388" s="9"/>
      <c r="AH388" s="9"/>
    </row>
    <row r="389" spans="1:34" x14ac:dyDescent="0.25">
      <c r="A389" s="9"/>
      <c r="B389" s="9"/>
      <c r="C389" s="9"/>
      <c r="D389" s="9"/>
      <c r="E389" s="9"/>
      <c r="F389" s="9"/>
      <c r="G389" s="9"/>
      <c r="H389" s="9"/>
      <c r="I389" s="9"/>
      <c r="J389" s="9"/>
      <c r="K389" s="9"/>
      <c r="L389" s="9"/>
      <c r="M389" s="9"/>
      <c r="N389" s="9"/>
      <c r="O389" s="9"/>
      <c r="P389" s="9"/>
      <c r="Q389" s="9"/>
      <c r="R389" s="9"/>
      <c r="S389" s="9"/>
      <c r="T389" s="17"/>
      <c r="U389" s="17"/>
      <c r="V389" s="9"/>
      <c r="W389" s="17"/>
      <c r="X389" s="9"/>
      <c r="Y389" s="9"/>
      <c r="Z389" s="9"/>
      <c r="AA389" s="9"/>
      <c r="AB389" s="9"/>
      <c r="AC389" s="9"/>
      <c r="AD389" s="9"/>
      <c r="AE389" s="9"/>
      <c r="AF389" s="9"/>
      <c r="AG389" s="9"/>
      <c r="AH389" s="9"/>
    </row>
    <row r="390" spans="1:34" x14ac:dyDescent="0.25">
      <c r="A390" s="9"/>
      <c r="B390" s="9"/>
      <c r="C390" s="9"/>
      <c r="D390" s="9"/>
      <c r="E390" s="9"/>
      <c r="F390" s="9"/>
      <c r="G390" s="9"/>
      <c r="H390" s="9"/>
      <c r="I390" s="9"/>
      <c r="J390" s="9"/>
      <c r="K390" s="9"/>
      <c r="L390" s="9"/>
      <c r="M390" s="9"/>
      <c r="N390" s="9"/>
      <c r="O390" s="9"/>
      <c r="P390" s="9"/>
      <c r="Q390" s="9"/>
      <c r="R390" s="9"/>
      <c r="S390" s="9"/>
      <c r="T390" s="17"/>
      <c r="U390" s="17"/>
      <c r="V390" s="9"/>
      <c r="W390" s="17"/>
      <c r="X390" s="9"/>
      <c r="Y390" s="9"/>
      <c r="Z390" s="9"/>
      <c r="AA390" s="9"/>
      <c r="AB390" s="9"/>
      <c r="AC390" s="9"/>
      <c r="AD390" s="9"/>
      <c r="AE390" s="9"/>
      <c r="AF390" s="9"/>
      <c r="AG390" s="9"/>
      <c r="AH390" s="9"/>
    </row>
    <row r="391" spans="1:34" x14ac:dyDescent="0.25">
      <c r="A391" s="9"/>
      <c r="B391" s="9"/>
      <c r="C391" s="9"/>
      <c r="D391" s="9"/>
      <c r="E391" s="9"/>
      <c r="F391" s="9"/>
      <c r="G391" s="9"/>
      <c r="H391" s="9"/>
      <c r="I391" s="9"/>
      <c r="J391" s="9"/>
      <c r="K391" s="9"/>
      <c r="L391" s="9"/>
      <c r="M391" s="9"/>
      <c r="N391" s="9"/>
      <c r="O391" s="9"/>
      <c r="P391" s="9"/>
      <c r="Q391" s="9"/>
      <c r="R391" s="9"/>
      <c r="S391" s="9"/>
      <c r="T391" s="17"/>
      <c r="U391" s="17"/>
      <c r="V391" s="9"/>
      <c r="W391" s="17"/>
      <c r="X391" s="9"/>
      <c r="Y391" s="9"/>
      <c r="Z391" s="9"/>
      <c r="AA391" s="9"/>
      <c r="AB391" s="9"/>
      <c r="AC391" s="9"/>
      <c r="AD391" s="9"/>
      <c r="AE391" s="9"/>
      <c r="AF391" s="9"/>
      <c r="AG391" s="9"/>
      <c r="AH391" s="9"/>
    </row>
    <row r="392" spans="1:34" x14ac:dyDescent="0.25">
      <c r="A392" s="9"/>
      <c r="B392" s="9"/>
      <c r="C392" s="9"/>
      <c r="D392" s="9"/>
      <c r="E392" s="9"/>
      <c r="F392" s="9"/>
      <c r="G392" s="9"/>
      <c r="H392" s="9"/>
      <c r="I392" s="9"/>
      <c r="J392" s="9"/>
      <c r="K392" s="9"/>
      <c r="L392" s="9"/>
      <c r="M392" s="9"/>
      <c r="N392" s="9"/>
      <c r="O392" s="9"/>
      <c r="P392" s="9"/>
      <c r="Q392" s="9"/>
      <c r="R392" s="9"/>
      <c r="S392" s="9"/>
      <c r="T392" s="17"/>
      <c r="U392" s="17"/>
      <c r="V392" s="9"/>
      <c r="W392" s="17"/>
      <c r="X392" s="9"/>
      <c r="Y392" s="9"/>
      <c r="Z392" s="9"/>
      <c r="AA392" s="9"/>
      <c r="AB392" s="9"/>
      <c r="AC392" s="9"/>
      <c r="AD392" s="9"/>
      <c r="AE392" s="9"/>
      <c r="AF392" s="9"/>
      <c r="AG392" s="9"/>
      <c r="AH392" s="9"/>
    </row>
    <row r="393" spans="1:34" x14ac:dyDescent="0.25">
      <c r="A393" s="9"/>
      <c r="B393" s="9"/>
      <c r="C393" s="9"/>
      <c r="D393" s="9"/>
      <c r="E393" s="9"/>
      <c r="F393" s="9"/>
      <c r="G393" s="9"/>
      <c r="H393" s="9"/>
      <c r="I393" s="9"/>
      <c r="J393" s="9"/>
      <c r="K393" s="9"/>
      <c r="L393" s="9"/>
      <c r="M393" s="9"/>
      <c r="N393" s="9"/>
      <c r="O393" s="9"/>
      <c r="P393" s="9"/>
      <c r="Q393" s="9"/>
      <c r="R393" s="9"/>
      <c r="S393" s="9"/>
      <c r="T393" s="17"/>
      <c r="U393" s="17"/>
      <c r="V393" s="9"/>
      <c r="W393" s="17"/>
      <c r="X393" s="9"/>
      <c r="Y393" s="9"/>
      <c r="Z393" s="9"/>
      <c r="AA393" s="9"/>
      <c r="AB393" s="9"/>
      <c r="AC393" s="9"/>
      <c r="AD393" s="9"/>
      <c r="AE393" s="9"/>
      <c r="AF393" s="9"/>
      <c r="AG393" s="9"/>
      <c r="AH393" s="9"/>
    </row>
    <row r="394" spans="1:34" x14ac:dyDescent="0.25">
      <c r="A394" s="9"/>
      <c r="B394" s="9"/>
      <c r="C394" s="9"/>
      <c r="D394" s="9"/>
      <c r="E394" s="9"/>
      <c r="F394" s="9"/>
      <c r="G394" s="9"/>
      <c r="H394" s="9"/>
      <c r="I394" s="9"/>
      <c r="J394" s="9"/>
      <c r="K394" s="9"/>
      <c r="L394" s="9"/>
      <c r="M394" s="9"/>
      <c r="N394" s="9"/>
      <c r="O394" s="9"/>
      <c r="P394" s="9"/>
      <c r="Q394" s="9"/>
      <c r="R394" s="9"/>
      <c r="S394" s="9"/>
      <c r="T394" s="17"/>
      <c r="U394" s="17"/>
      <c r="V394" s="9"/>
      <c r="W394" s="17"/>
      <c r="X394" s="9"/>
      <c r="Y394" s="9"/>
      <c r="Z394" s="9"/>
      <c r="AA394" s="9"/>
      <c r="AB394" s="9"/>
      <c r="AC394" s="9"/>
      <c r="AD394" s="9"/>
      <c r="AE394" s="9"/>
      <c r="AF394" s="9"/>
      <c r="AG394" s="9"/>
      <c r="AH394" s="9"/>
    </row>
    <row r="395" spans="1:34" x14ac:dyDescent="0.25">
      <c r="A395" s="9"/>
      <c r="B395" s="9"/>
      <c r="C395" s="9"/>
      <c r="D395" s="9"/>
      <c r="E395" s="9"/>
      <c r="F395" s="9"/>
      <c r="G395" s="9"/>
      <c r="H395" s="9"/>
      <c r="I395" s="9"/>
      <c r="J395" s="9"/>
      <c r="K395" s="9"/>
      <c r="L395" s="9"/>
      <c r="M395" s="9"/>
      <c r="N395" s="9"/>
      <c r="O395" s="9"/>
      <c r="P395" s="9"/>
      <c r="Q395" s="9"/>
      <c r="R395" s="9"/>
      <c r="S395" s="9"/>
      <c r="T395" s="17"/>
      <c r="U395" s="17"/>
      <c r="V395" s="9"/>
      <c r="W395" s="17"/>
      <c r="X395" s="9"/>
      <c r="Y395" s="9"/>
      <c r="Z395" s="9"/>
      <c r="AA395" s="9"/>
      <c r="AB395" s="9"/>
      <c r="AC395" s="9"/>
      <c r="AD395" s="9"/>
      <c r="AE395" s="9"/>
      <c r="AF395" s="9"/>
      <c r="AG395" s="9"/>
      <c r="AH395" s="9"/>
    </row>
    <row r="396" spans="1:34" x14ac:dyDescent="0.25">
      <c r="A396" s="9"/>
      <c r="B396" s="9"/>
      <c r="C396" s="9"/>
      <c r="D396" s="9"/>
      <c r="E396" s="9"/>
      <c r="F396" s="9"/>
      <c r="G396" s="9"/>
      <c r="H396" s="9"/>
      <c r="I396" s="9"/>
      <c r="J396" s="9"/>
      <c r="K396" s="9"/>
      <c r="L396" s="9"/>
      <c r="M396" s="9"/>
      <c r="N396" s="9"/>
      <c r="O396" s="9"/>
      <c r="P396" s="9"/>
      <c r="Q396" s="9"/>
      <c r="R396" s="9"/>
      <c r="S396" s="9"/>
      <c r="T396" s="17"/>
      <c r="U396" s="17"/>
      <c r="V396" s="9"/>
      <c r="W396" s="17"/>
      <c r="X396" s="9"/>
      <c r="Y396" s="9"/>
      <c r="Z396" s="9"/>
      <c r="AA396" s="9"/>
      <c r="AB396" s="9"/>
      <c r="AC396" s="9"/>
      <c r="AD396" s="9"/>
      <c r="AE396" s="9"/>
      <c r="AF396" s="9"/>
      <c r="AG396" s="9"/>
      <c r="AH396" s="9"/>
    </row>
    <row r="397" spans="1:34" x14ac:dyDescent="0.25">
      <c r="A397" s="9"/>
      <c r="B397" s="9"/>
      <c r="C397" s="9"/>
      <c r="D397" s="9"/>
      <c r="E397" s="9"/>
      <c r="F397" s="9"/>
      <c r="G397" s="9"/>
      <c r="H397" s="9"/>
      <c r="I397" s="9"/>
      <c r="J397" s="9"/>
      <c r="K397" s="9"/>
      <c r="L397" s="9"/>
      <c r="M397" s="9"/>
      <c r="N397" s="9"/>
      <c r="O397" s="9"/>
      <c r="P397" s="9"/>
      <c r="Q397" s="9"/>
      <c r="R397" s="9"/>
      <c r="S397" s="9"/>
      <c r="T397" s="17"/>
      <c r="U397" s="17"/>
      <c r="V397" s="9"/>
      <c r="W397" s="17"/>
      <c r="X397" s="9"/>
      <c r="Y397" s="9"/>
      <c r="Z397" s="9"/>
      <c r="AA397" s="9"/>
      <c r="AB397" s="9"/>
      <c r="AC397" s="9"/>
      <c r="AD397" s="9"/>
      <c r="AE397" s="9"/>
      <c r="AF397" s="9"/>
      <c r="AG397" s="9"/>
      <c r="AH397" s="9"/>
    </row>
    <row r="398" spans="1:34" x14ac:dyDescent="0.25">
      <c r="A398" s="9"/>
      <c r="B398" s="9"/>
      <c r="C398" s="9"/>
      <c r="D398" s="9"/>
      <c r="E398" s="9"/>
      <c r="F398" s="9"/>
      <c r="G398" s="9"/>
      <c r="H398" s="9"/>
      <c r="I398" s="9"/>
      <c r="J398" s="9"/>
      <c r="K398" s="9"/>
      <c r="L398" s="9"/>
      <c r="M398" s="9"/>
      <c r="N398" s="9"/>
      <c r="O398" s="9"/>
      <c r="P398" s="9"/>
      <c r="Q398" s="9"/>
      <c r="R398" s="9"/>
      <c r="S398" s="9"/>
      <c r="T398" s="17"/>
      <c r="U398" s="17"/>
      <c r="V398" s="9"/>
      <c r="W398" s="17"/>
      <c r="X398" s="9"/>
      <c r="Y398" s="9"/>
      <c r="Z398" s="9"/>
      <c r="AA398" s="9"/>
      <c r="AB398" s="9"/>
      <c r="AC398" s="9"/>
      <c r="AD398" s="9"/>
      <c r="AE398" s="9"/>
      <c r="AF398" s="9"/>
      <c r="AG398" s="9"/>
      <c r="AH398" s="9"/>
    </row>
    <row r="399" spans="1:34" x14ac:dyDescent="0.25">
      <c r="A399" s="9"/>
      <c r="B399" s="9"/>
      <c r="C399" s="9"/>
      <c r="D399" s="9"/>
      <c r="E399" s="9"/>
      <c r="F399" s="9"/>
      <c r="G399" s="9"/>
      <c r="H399" s="9"/>
      <c r="I399" s="9"/>
      <c r="J399" s="9"/>
      <c r="K399" s="9"/>
      <c r="L399" s="9"/>
      <c r="M399" s="9"/>
      <c r="N399" s="9"/>
      <c r="O399" s="9"/>
      <c r="P399" s="9"/>
      <c r="Q399" s="9"/>
      <c r="R399" s="9"/>
      <c r="S399" s="9"/>
      <c r="T399" s="17"/>
      <c r="U399" s="17"/>
      <c r="V399" s="9"/>
      <c r="W399" s="17"/>
      <c r="X399" s="9"/>
      <c r="Y399" s="9"/>
      <c r="Z399" s="9"/>
      <c r="AA399" s="9"/>
      <c r="AB399" s="9"/>
      <c r="AC399" s="9"/>
      <c r="AD399" s="9"/>
      <c r="AE399" s="9"/>
      <c r="AF399" s="9"/>
      <c r="AG399" s="9"/>
      <c r="AH399" s="9"/>
    </row>
    <row r="400" spans="1:34" x14ac:dyDescent="0.25">
      <c r="A400" s="9"/>
      <c r="B400" s="9"/>
      <c r="C400" s="9"/>
      <c r="D400" s="9"/>
      <c r="E400" s="9"/>
      <c r="F400" s="9"/>
      <c r="G400" s="9"/>
      <c r="H400" s="9"/>
      <c r="I400" s="9"/>
      <c r="J400" s="9"/>
      <c r="K400" s="9"/>
      <c r="L400" s="9"/>
      <c r="M400" s="9"/>
      <c r="N400" s="9"/>
      <c r="O400" s="9"/>
      <c r="P400" s="9"/>
      <c r="Q400" s="9"/>
      <c r="R400" s="9"/>
      <c r="S400" s="9"/>
      <c r="T400" s="17"/>
      <c r="U400" s="17"/>
      <c r="V400" s="9"/>
      <c r="W400" s="17"/>
      <c r="X400" s="9"/>
      <c r="Y400" s="9"/>
      <c r="Z400" s="9"/>
      <c r="AA400" s="9"/>
      <c r="AB400" s="9"/>
      <c r="AC400" s="9"/>
      <c r="AD400" s="9"/>
      <c r="AE400" s="9"/>
      <c r="AF400" s="9"/>
      <c r="AG400" s="9"/>
      <c r="AH400" s="9"/>
    </row>
    <row r="401" spans="1:34" x14ac:dyDescent="0.25">
      <c r="A401" s="9"/>
      <c r="B401" s="9"/>
      <c r="C401" s="9"/>
      <c r="D401" s="9"/>
      <c r="E401" s="9"/>
      <c r="F401" s="9"/>
      <c r="G401" s="9"/>
      <c r="H401" s="9"/>
      <c r="I401" s="9"/>
      <c r="J401" s="9"/>
      <c r="K401" s="9"/>
      <c r="L401" s="9"/>
      <c r="M401" s="9"/>
      <c r="N401" s="9"/>
      <c r="O401" s="9"/>
      <c r="P401" s="9"/>
      <c r="Q401" s="9"/>
      <c r="R401" s="9"/>
      <c r="S401" s="9"/>
      <c r="T401" s="17"/>
      <c r="U401" s="17"/>
      <c r="V401" s="9"/>
      <c r="W401" s="17"/>
      <c r="X401" s="9"/>
      <c r="Y401" s="9"/>
      <c r="Z401" s="9"/>
      <c r="AA401" s="9"/>
      <c r="AB401" s="9"/>
      <c r="AC401" s="9"/>
      <c r="AD401" s="9"/>
      <c r="AE401" s="9"/>
      <c r="AF401" s="9"/>
      <c r="AG401" s="9"/>
      <c r="AH401" s="9"/>
    </row>
    <row r="402" spans="1:34" x14ac:dyDescent="0.25">
      <c r="A402" s="9"/>
      <c r="B402" s="9"/>
      <c r="C402" s="9"/>
      <c r="D402" s="9"/>
      <c r="E402" s="9"/>
      <c r="F402" s="9"/>
      <c r="G402" s="9"/>
      <c r="H402" s="9"/>
      <c r="I402" s="9"/>
      <c r="J402" s="9"/>
      <c r="K402" s="9"/>
      <c r="L402" s="9"/>
      <c r="M402" s="9"/>
      <c r="N402" s="9"/>
      <c r="O402" s="9"/>
      <c r="P402" s="9"/>
      <c r="Q402" s="9"/>
      <c r="R402" s="9"/>
      <c r="S402" s="9"/>
      <c r="T402" s="17"/>
      <c r="U402" s="17"/>
      <c r="V402" s="9"/>
      <c r="W402" s="17"/>
      <c r="X402" s="9"/>
      <c r="Y402" s="9"/>
      <c r="Z402" s="9"/>
      <c r="AA402" s="9"/>
      <c r="AB402" s="9"/>
      <c r="AC402" s="9"/>
      <c r="AD402" s="9"/>
      <c r="AE402" s="9"/>
      <c r="AF402" s="9"/>
      <c r="AG402" s="9"/>
      <c r="AH402" s="9"/>
    </row>
    <row r="403" spans="1:34" x14ac:dyDescent="0.25">
      <c r="A403" s="9"/>
      <c r="B403" s="9"/>
      <c r="C403" s="9"/>
      <c r="D403" s="9"/>
      <c r="E403" s="9"/>
      <c r="F403" s="9"/>
      <c r="G403" s="9"/>
      <c r="H403" s="9"/>
      <c r="I403" s="9"/>
      <c r="J403" s="9"/>
      <c r="K403" s="9"/>
      <c r="L403" s="9"/>
      <c r="M403" s="9"/>
      <c r="N403" s="9"/>
      <c r="O403" s="9"/>
      <c r="P403" s="9"/>
      <c r="Q403" s="9"/>
      <c r="R403" s="9"/>
      <c r="S403" s="9"/>
      <c r="T403" s="17"/>
      <c r="U403" s="17"/>
      <c r="V403" s="9"/>
      <c r="W403" s="17"/>
      <c r="X403" s="9"/>
      <c r="Y403" s="9"/>
      <c r="Z403" s="9"/>
      <c r="AA403" s="9"/>
      <c r="AB403" s="9"/>
      <c r="AC403" s="9"/>
      <c r="AD403" s="9"/>
      <c r="AE403" s="9"/>
      <c r="AF403" s="9"/>
      <c r="AG403" s="9"/>
      <c r="AH403" s="9"/>
    </row>
    <row r="404" spans="1:34" x14ac:dyDescent="0.25">
      <c r="A404" s="9"/>
      <c r="B404" s="9"/>
      <c r="C404" s="9"/>
      <c r="D404" s="9"/>
      <c r="E404" s="9"/>
      <c r="F404" s="9"/>
      <c r="G404" s="9"/>
      <c r="H404" s="9"/>
      <c r="I404" s="9"/>
      <c r="J404" s="9"/>
      <c r="K404" s="9"/>
      <c r="L404" s="9"/>
      <c r="M404" s="9"/>
      <c r="N404" s="9"/>
      <c r="O404" s="9"/>
      <c r="P404" s="9"/>
      <c r="Q404" s="9"/>
      <c r="R404" s="9"/>
      <c r="S404" s="9"/>
      <c r="T404" s="17"/>
      <c r="U404" s="17"/>
      <c r="V404" s="9"/>
      <c r="W404" s="17"/>
      <c r="X404" s="9"/>
      <c r="Y404" s="9"/>
      <c r="Z404" s="9"/>
      <c r="AA404" s="9"/>
      <c r="AB404" s="9"/>
      <c r="AC404" s="9"/>
      <c r="AD404" s="9"/>
      <c r="AE404" s="9"/>
      <c r="AF404" s="9"/>
      <c r="AG404" s="9"/>
      <c r="AH404" s="9"/>
    </row>
    <row r="405" spans="1:34" x14ac:dyDescent="0.25">
      <c r="A405" s="9"/>
      <c r="B405" s="9"/>
      <c r="C405" s="9"/>
      <c r="D405" s="9"/>
      <c r="E405" s="9"/>
      <c r="F405" s="9"/>
      <c r="G405" s="9"/>
      <c r="H405" s="9"/>
      <c r="I405" s="9"/>
      <c r="J405" s="9"/>
      <c r="K405" s="9"/>
      <c r="L405" s="9"/>
      <c r="M405" s="9"/>
      <c r="N405" s="9"/>
      <c r="O405" s="9"/>
      <c r="P405" s="9"/>
      <c r="Q405" s="9"/>
      <c r="R405" s="9"/>
      <c r="S405" s="9"/>
      <c r="T405" s="17"/>
      <c r="U405" s="17"/>
      <c r="V405" s="9"/>
      <c r="W405" s="17"/>
      <c r="X405" s="9"/>
      <c r="Y405" s="9"/>
      <c r="Z405" s="9"/>
      <c r="AA405" s="9"/>
      <c r="AB405" s="9"/>
      <c r="AC405" s="9"/>
      <c r="AD405" s="9"/>
      <c r="AE405" s="9"/>
      <c r="AF405" s="9"/>
      <c r="AG405" s="9"/>
      <c r="AH405" s="9"/>
    </row>
    <row r="406" spans="1:34" x14ac:dyDescent="0.25">
      <c r="A406" s="9"/>
      <c r="B406" s="9"/>
      <c r="C406" s="9"/>
      <c r="D406" s="9"/>
      <c r="E406" s="9"/>
      <c r="F406" s="9"/>
      <c r="G406" s="9"/>
      <c r="H406" s="9"/>
      <c r="I406" s="9"/>
      <c r="J406" s="9"/>
      <c r="K406" s="9"/>
      <c r="L406" s="9"/>
      <c r="M406" s="9"/>
      <c r="N406" s="9"/>
      <c r="O406" s="9"/>
      <c r="P406" s="9"/>
      <c r="Q406" s="9"/>
      <c r="R406" s="9"/>
      <c r="S406" s="9"/>
      <c r="T406" s="17"/>
      <c r="U406" s="17"/>
      <c r="V406" s="9"/>
      <c r="W406" s="17"/>
      <c r="X406" s="9"/>
      <c r="Y406" s="9"/>
      <c r="Z406" s="9"/>
      <c r="AA406" s="9"/>
      <c r="AB406" s="9"/>
      <c r="AC406" s="9"/>
      <c r="AD406" s="9"/>
      <c r="AE406" s="9"/>
      <c r="AF406" s="9"/>
      <c r="AG406" s="9"/>
      <c r="AH406" s="9"/>
    </row>
    <row r="407" spans="1:34" x14ac:dyDescent="0.25">
      <c r="A407" s="9"/>
      <c r="B407" s="9"/>
      <c r="C407" s="9"/>
      <c r="D407" s="9"/>
      <c r="E407" s="9"/>
      <c r="F407" s="9"/>
      <c r="G407" s="9"/>
      <c r="H407" s="9"/>
      <c r="I407" s="9"/>
      <c r="J407" s="9"/>
      <c r="K407" s="9"/>
      <c r="L407" s="9"/>
      <c r="M407" s="9"/>
      <c r="N407" s="9"/>
      <c r="O407" s="9"/>
      <c r="P407" s="9"/>
      <c r="Q407" s="9"/>
      <c r="R407" s="9"/>
      <c r="S407" s="9"/>
      <c r="T407" s="17"/>
      <c r="U407" s="17"/>
      <c r="V407" s="9"/>
      <c r="W407" s="17"/>
      <c r="X407" s="9"/>
      <c r="Y407" s="9"/>
      <c r="Z407" s="9"/>
      <c r="AA407" s="9"/>
      <c r="AB407" s="9"/>
      <c r="AC407" s="9"/>
      <c r="AD407" s="9"/>
      <c r="AE407" s="9"/>
      <c r="AF407" s="9"/>
      <c r="AG407" s="9"/>
      <c r="AH407" s="9"/>
    </row>
    <row r="408" spans="1:34" x14ac:dyDescent="0.25">
      <c r="A408" s="9"/>
      <c r="B408" s="9"/>
      <c r="C408" s="9"/>
      <c r="D408" s="9"/>
      <c r="E408" s="9"/>
      <c r="F408" s="9"/>
      <c r="G408" s="9"/>
      <c r="H408" s="9"/>
      <c r="I408" s="9"/>
      <c r="J408" s="9"/>
      <c r="K408" s="9"/>
      <c r="L408" s="9"/>
      <c r="M408" s="9"/>
      <c r="N408" s="9"/>
      <c r="O408" s="9"/>
      <c r="P408" s="9"/>
      <c r="Q408" s="9"/>
      <c r="R408" s="9"/>
      <c r="S408" s="9"/>
      <c r="T408" s="17"/>
      <c r="U408" s="17"/>
      <c r="V408" s="9"/>
      <c r="W408" s="17"/>
      <c r="X408" s="9"/>
      <c r="Y408" s="9"/>
      <c r="Z408" s="9"/>
      <c r="AA408" s="9"/>
      <c r="AB408" s="9"/>
      <c r="AC408" s="9"/>
      <c r="AD408" s="9"/>
      <c r="AE408" s="9"/>
      <c r="AF408" s="9"/>
      <c r="AG408" s="9"/>
      <c r="AH408" s="9"/>
    </row>
    <row r="409" spans="1:34" x14ac:dyDescent="0.25">
      <c r="A409" s="9"/>
      <c r="B409" s="9"/>
      <c r="C409" s="9"/>
      <c r="D409" s="9"/>
      <c r="E409" s="9"/>
      <c r="F409" s="9"/>
      <c r="G409" s="9"/>
      <c r="H409" s="9"/>
      <c r="I409" s="9"/>
      <c r="J409" s="9"/>
      <c r="K409" s="9"/>
      <c r="L409" s="9"/>
      <c r="M409" s="9"/>
      <c r="N409" s="9"/>
      <c r="O409" s="9"/>
      <c r="P409" s="9"/>
      <c r="Q409" s="9"/>
      <c r="R409" s="9"/>
      <c r="S409" s="9"/>
      <c r="T409" s="17"/>
      <c r="U409" s="17"/>
      <c r="V409" s="9"/>
      <c r="W409" s="17"/>
      <c r="X409" s="9"/>
      <c r="Y409" s="9"/>
      <c r="Z409" s="9"/>
      <c r="AA409" s="9"/>
      <c r="AB409" s="9"/>
      <c r="AC409" s="9"/>
      <c r="AD409" s="9"/>
      <c r="AE409" s="9"/>
      <c r="AF409" s="9"/>
      <c r="AG409" s="9"/>
      <c r="AH409" s="9"/>
    </row>
    <row r="410" spans="1:34" x14ac:dyDescent="0.25">
      <c r="A410" s="9"/>
      <c r="B410" s="9"/>
      <c r="C410" s="9"/>
      <c r="D410" s="9"/>
      <c r="E410" s="9"/>
      <c r="F410" s="9"/>
      <c r="G410" s="9"/>
      <c r="H410" s="9"/>
      <c r="I410" s="9"/>
      <c r="J410" s="9"/>
      <c r="K410" s="9"/>
      <c r="L410" s="9"/>
      <c r="M410" s="9"/>
      <c r="N410" s="9"/>
      <c r="O410" s="9"/>
      <c r="P410" s="9"/>
      <c r="Q410" s="9"/>
      <c r="R410" s="9"/>
      <c r="S410" s="9"/>
      <c r="T410" s="17"/>
      <c r="U410" s="17"/>
      <c r="V410" s="9"/>
      <c r="W410" s="17"/>
      <c r="X410" s="9"/>
      <c r="Y410" s="9"/>
      <c r="Z410" s="9"/>
      <c r="AA410" s="9"/>
      <c r="AB410" s="9"/>
      <c r="AC410" s="9"/>
      <c r="AD410" s="9"/>
      <c r="AE410" s="9"/>
      <c r="AF410" s="9"/>
      <c r="AG410" s="9"/>
      <c r="AH410" s="9"/>
    </row>
    <row r="411" spans="1:34" x14ac:dyDescent="0.25">
      <c r="A411" s="9"/>
      <c r="B411" s="9"/>
      <c r="C411" s="9"/>
      <c r="D411" s="9"/>
      <c r="E411" s="9"/>
      <c r="F411" s="9"/>
      <c r="G411" s="9"/>
      <c r="H411" s="9"/>
      <c r="I411" s="9"/>
      <c r="J411" s="9"/>
      <c r="K411" s="9"/>
      <c r="L411" s="9"/>
      <c r="M411" s="9"/>
      <c r="N411" s="9"/>
      <c r="O411" s="9"/>
      <c r="P411" s="9"/>
      <c r="Q411" s="9"/>
      <c r="R411" s="9"/>
      <c r="S411" s="9"/>
      <c r="T411" s="17"/>
      <c r="U411" s="17"/>
      <c r="V411" s="9"/>
      <c r="W411" s="17"/>
      <c r="X411" s="9"/>
      <c r="Y411" s="9"/>
      <c r="Z411" s="9"/>
      <c r="AA411" s="9"/>
      <c r="AB411" s="9"/>
      <c r="AC411" s="9"/>
      <c r="AD411" s="9"/>
      <c r="AE411" s="9"/>
      <c r="AF411" s="9"/>
      <c r="AG411" s="9"/>
      <c r="AH411" s="9"/>
    </row>
    <row r="412" spans="1:34" x14ac:dyDescent="0.25">
      <c r="A412" s="9"/>
      <c r="B412" s="9"/>
      <c r="C412" s="9"/>
      <c r="D412" s="9"/>
      <c r="E412" s="9"/>
      <c r="F412" s="9"/>
      <c r="G412" s="9"/>
      <c r="H412" s="9"/>
      <c r="I412" s="9"/>
      <c r="J412" s="9"/>
      <c r="K412" s="9"/>
      <c r="L412" s="9"/>
      <c r="M412" s="9"/>
      <c r="N412" s="9"/>
      <c r="O412" s="9"/>
      <c r="P412" s="9"/>
      <c r="Q412" s="9"/>
      <c r="R412" s="9"/>
      <c r="S412" s="9"/>
      <c r="T412" s="17"/>
      <c r="U412" s="17"/>
      <c r="V412" s="9"/>
      <c r="W412" s="17"/>
      <c r="X412" s="9"/>
      <c r="Y412" s="9"/>
      <c r="Z412" s="9"/>
      <c r="AA412" s="9"/>
      <c r="AB412" s="9"/>
      <c r="AC412" s="9"/>
      <c r="AD412" s="9"/>
      <c r="AE412" s="9"/>
      <c r="AF412" s="9"/>
      <c r="AG412" s="9"/>
      <c r="AH412" s="9"/>
    </row>
    <row r="413" spans="1:34" x14ac:dyDescent="0.25">
      <c r="A413" s="9"/>
      <c r="B413" s="9"/>
      <c r="C413" s="9"/>
      <c r="D413" s="9"/>
      <c r="E413" s="9"/>
      <c r="F413" s="9"/>
      <c r="G413" s="9"/>
      <c r="H413" s="9"/>
      <c r="I413" s="9"/>
      <c r="J413" s="9"/>
      <c r="K413" s="9"/>
      <c r="L413" s="9"/>
      <c r="M413" s="9"/>
      <c r="N413" s="9"/>
      <c r="O413" s="9"/>
      <c r="P413" s="9"/>
      <c r="Q413" s="9"/>
      <c r="R413" s="9"/>
      <c r="S413" s="9"/>
      <c r="T413" s="17"/>
      <c r="U413" s="17"/>
      <c r="V413" s="9"/>
      <c r="W413" s="17"/>
      <c r="X413" s="9"/>
      <c r="Y413" s="9"/>
      <c r="Z413" s="9"/>
      <c r="AA413" s="9"/>
      <c r="AB413" s="9"/>
      <c r="AC413" s="9"/>
      <c r="AD413" s="9"/>
      <c r="AE413" s="9"/>
      <c r="AF413" s="9"/>
      <c r="AG413" s="9"/>
      <c r="AH413" s="9"/>
    </row>
    <row r="414" spans="1:34" x14ac:dyDescent="0.25">
      <c r="A414" s="9"/>
      <c r="B414" s="9"/>
      <c r="C414" s="9"/>
      <c r="D414" s="9"/>
      <c r="E414" s="9"/>
      <c r="F414" s="9"/>
      <c r="G414" s="9"/>
      <c r="H414" s="9"/>
      <c r="I414" s="9"/>
      <c r="J414" s="9"/>
      <c r="K414" s="9"/>
      <c r="L414" s="9"/>
      <c r="M414" s="9"/>
      <c r="N414" s="9"/>
      <c r="O414" s="9"/>
      <c r="P414" s="9"/>
      <c r="Q414" s="9"/>
      <c r="R414" s="9"/>
      <c r="S414" s="9"/>
      <c r="T414" s="17"/>
      <c r="U414" s="17"/>
      <c r="V414" s="9"/>
      <c r="W414" s="17"/>
      <c r="X414" s="9"/>
      <c r="Y414" s="9"/>
      <c r="Z414" s="9"/>
      <c r="AA414" s="9"/>
      <c r="AB414" s="9"/>
      <c r="AC414" s="9"/>
      <c r="AD414" s="9"/>
      <c r="AE414" s="9"/>
      <c r="AF414" s="9"/>
      <c r="AG414" s="9"/>
      <c r="AH414" s="9"/>
    </row>
    <row r="415" spans="1:34" x14ac:dyDescent="0.25">
      <c r="A415" s="9"/>
      <c r="B415" s="9"/>
      <c r="C415" s="9"/>
      <c r="D415" s="9"/>
      <c r="E415" s="9"/>
      <c r="F415" s="9"/>
      <c r="G415" s="9"/>
      <c r="H415" s="9"/>
      <c r="I415" s="9"/>
      <c r="J415" s="9"/>
      <c r="K415" s="9"/>
      <c r="L415" s="9"/>
      <c r="M415" s="9"/>
      <c r="N415" s="9"/>
      <c r="O415" s="9"/>
      <c r="P415" s="9"/>
      <c r="Q415" s="9"/>
      <c r="R415" s="9"/>
      <c r="S415" s="9"/>
      <c r="T415" s="17"/>
      <c r="U415" s="17"/>
      <c r="V415" s="9"/>
      <c r="W415" s="17"/>
      <c r="X415" s="9"/>
      <c r="Y415" s="9"/>
      <c r="Z415" s="9"/>
      <c r="AA415" s="9"/>
      <c r="AB415" s="9"/>
      <c r="AC415" s="9"/>
      <c r="AD415" s="9"/>
      <c r="AE415" s="9"/>
      <c r="AF415" s="9"/>
      <c r="AG415" s="9"/>
      <c r="AH415" s="9"/>
    </row>
    <row r="416" spans="1:34" x14ac:dyDescent="0.25">
      <c r="A416" s="9"/>
      <c r="B416" s="9"/>
      <c r="C416" s="9"/>
      <c r="D416" s="9"/>
      <c r="E416" s="9"/>
      <c r="F416" s="9"/>
      <c r="G416" s="9"/>
      <c r="H416" s="9"/>
      <c r="I416" s="9"/>
      <c r="J416" s="9"/>
      <c r="K416" s="9"/>
      <c r="L416" s="9"/>
      <c r="M416" s="9"/>
      <c r="N416" s="9"/>
      <c r="O416" s="9"/>
      <c r="P416" s="9"/>
      <c r="Q416" s="9"/>
      <c r="R416" s="9"/>
      <c r="S416" s="9"/>
      <c r="T416" s="17"/>
      <c r="U416" s="17"/>
      <c r="V416" s="9"/>
      <c r="W416" s="17"/>
      <c r="X416" s="9"/>
      <c r="Y416" s="9"/>
      <c r="Z416" s="9"/>
      <c r="AA416" s="9"/>
      <c r="AB416" s="9"/>
      <c r="AC416" s="9"/>
      <c r="AD416" s="9"/>
      <c r="AE416" s="9"/>
      <c r="AF416" s="9"/>
      <c r="AG416" s="9"/>
      <c r="AH416" s="9"/>
    </row>
    <row r="417" spans="1:34" x14ac:dyDescent="0.25">
      <c r="A417" s="9"/>
      <c r="B417" s="9"/>
      <c r="C417" s="9"/>
      <c r="D417" s="9"/>
      <c r="E417" s="9"/>
      <c r="F417" s="9"/>
      <c r="G417" s="9"/>
      <c r="H417" s="9"/>
      <c r="I417" s="9"/>
      <c r="J417" s="9"/>
      <c r="K417" s="9"/>
      <c r="L417" s="9"/>
      <c r="M417" s="9"/>
      <c r="N417" s="9"/>
      <c r="O417" s="9"/>
      <c r="P417" s="9"/>
      <c r="Q417" s="9"/>
      <c r="R417" s="9"/>
      <c r="S417" s="9"/>
      <c r="T417" s="17"/>
      <c r="U417" s="17"/>
      <c r="V417" s="9"/>
      <c r="W417" s="17"/>
      <c r="X417" s="9"/>
      <c r="Y417" s="9"/>
      <c r="Z417" s="9"/>
      <c r="AA417" s="9"/>
      <c r="AB417" s="9"/>
      <c r="AC417" s="9"/>
      <c r="AD417" s="9"/>
      <c r="AE417" s="9"/>
      <c r="AF417" s="9"/>
      <c r="AG417" s="9"/>
      <c r="AH417" s="9"/>
    </row>
    <row r="418" spans="1:34" x14ac:dyDescent="0.25">
      <c r="A418" s="9"/>
      <c r="B418" s="9"/>
      <c r="C418" s="9"/>
      <c r="D418" s="9"/>
      <c r="E418" s="9"/>
      <c r="F418" s="9"/>
      <c r="G418" s="9"/>
      <c r="H418" s="9"/>
      <c r="I418" s="9"/>
      <c r="J418" s="9"/>
      <c r="K418" s="9"/>
      <c r="L418" s="9"/>
      <c r="M418" s="9"/>
      <c r="N418" s="9"/>
      <c r="O418" s="9"/>
      <c r="P418" s="9"/>
      <c r="Q418" s="9"/>
      <c r="R418" s="9"/>
      <c r="S418" s="9"/>
      <c r="T418" s="17"/>
      <c r="U418" s="17"/>
      <c r="V418" s="9"/>
      <c r="W418" s="17"/>
      <c r="X418" s="9"/>
      <c r="Y418" s="9"/>
      <c r="Z418" s="9"/>
      <c r="AA418" s="9"/>
      <c r="AB418" s="9"/>
      <c r="AC418" s="9"/>
      <c r="AD418" s="9"/>
      <c r="AE418" s="9"/>
      <c r="AF418" s="9"/>
      <c r="AG418" s="9"/>
      <c r="AH418" s="9"/>
    </row>
    <row r="419" spans="1:34" x14ac:dyDescent="0.25">
      <c r="A419" s="9"/>
      <c r="B419" s="9"/>
      <c r="C419" s="9"/>
      <c r="D419" s="9"/>
      <c r="E419" s="9"/>
      <c r="F419" s="9"/>
      <c r="G419" s="9"/>
      <c r="H419" s="9"/>
      <c r="I419" s="9"/>
      <c r="J419" s="9"/>
      <c r="K419" s="9"/>
      <c r="L419" s="9"/>
      <c r="M419" s="9"/>
      <c r="N419" s="9"/>
      <c r="O419" s="9"/>
      <c r="P419" s="9"/>
      <c r="Q419" s="9"/>
      <c r="R419" s="9"/>
      <c r="S419" s="9"/>
      <c r="T419" s="17"/>
      <c r="U419" s="17"/>
      <c r="V419" s="9"/>
      <c r="W419" s="17"/>
      <c r="X419" s="9"/>
      <c r="Y419" s="9"/>
      <c r="Z419" s="9"/>
      <c r="AA419" s="9"/>
      <c r="AB419" s="9"/>
      <c r="AC419" s="9"/>
      <c r="AD419" s="9"/>
      <c r="AE419" s="9"/>
      <c r="AF419" s="9"/>
      <c r="AG419" s="9"/>
      <c r="AH419" s="9"/>
    </row>
    <row r="420" spans="1:34" x14ac:dyDescent="0.25">
      <c r="A420" s="9"/>
      <c r="B420" s="9"/>
      <c r="C420" s="9"/>
      <c r="D420" s="9"/>
      <c r="E420" s="9"/>
      <c r="F420" s="9"/>
      <c r="G420" s="9"/>
      <c r="H420" s="9"/>
      <c r="I420" s="9"/>
      <c r="J420" s="9"/>
      <c r="K420" s="9"/>
      <c r="L420" s="9"/>
      <c r="M420" s="9"/>
      <c r="N420" s="9"/>
      <c r="O420" s="9"/>
      <c r="P420" s="9"/>
      <c r="Q420" s="9"/>
      <c r="R420" s="9"/>
      <c r="S420" s="9"/>
      <c r="T420" s="17"/>
      <c r="U420" s="17"/>
      <c r="V420" s="9"/>
      <c r="W420" s="17"/>
      <c r="X420" s="9"/>
      <c r="Y420" s="9"/>
      <c r="Z420" s="9"/>
      <c r="AA420" s="9"/>
      <c r="AB420" s="9"/>
      <c r="AC420" s="9"/>
      <c r="AD420" s="9"/>
      <c r="AE420" s="9"/>
      <c r="AF420" s="9"/>
      <c r="AG420" s="9"/>
      <c r="AH420" s="9"/>
    </row>
    <row r="421" spans="1:34" x14ac:dyDescent="0.25">
      <c r="A421" s="9"/>
      <c r="B421" s="9"/>
      <c r="C421" s="9"/>
      <c r="D421" s="9"/>
      <c r="E421" s="9"/>
      <c r="F421" s="9"/>
      <c r="G421" s="9"/>
      <c r="H421" s="9"/>
      <c r="I421" s="9"/>
      <c r="J421" s="9"/>
      <c r="K421" s="9"/>
      <c r="L421" s="9"/>
      <c r="M421" s="9"/>
      <c r="N421" s="9"/>
      <c r="O421" s="9"/>
      <c r="P421" s="9"/>
      <c r="Q421" s="9"/>
      <c r="R421" s="9"/>
      <c r="S421" s="9"/>
      <c r="T421" s="17"/>
      <c r="U421" s="17"/>
      <c r="V421" s="9"/>
      <c r="W421" s="17"/>
      <c r="X421" s="9"/>
      <c r="Y421" s="9"/>
      <c r="Z421" s="9"/>
      <c r="AA421" s="9"/>
      <c r="AB421" s="9"/>
      <c r="AC421" s="9"/>
      <c r="AD421" s="9"/>
      <c r="AE421" s="9"/>
      <c r="AF421" s="9"/>
      <c r="AG421" s="9"/>
      <c r="AH421" s="9"/>
    </row>
    <row r="422" spans="1:34" x14ac:dyDescent="0.25">
      <c r="A422" s="9"/>
      <c r="B422" s="9"/>
      <c r="C422" s="9"/>
      <c r="D422" s="9"/>
      <c r="E422" s="9"/>
      <c r="F422" s="9"/>
      <c r="G422" s="9"/>
      <c r="H422" s="9"/>
      <c r="I422" s="9"/>
      <c r="J422" s="9"/>
      <c r="K422" s="9"/>
      <c r="L422" s="9"/>
      <c r="M422" s="9"/>
      <c r="N422" s="9"/>
      <c r="O422" s="9"/>
      <c r="P422" s="9"/>
      <c r="Q422" s="9"/>
      <c r="R422" s="9"/>
      <c r="S422" s="9"/>
      <c r="T422" s="17"/>
      <c r="U422" s="17"/>
      <c r="V422" s="9"/>
      <c r="W422" s="17"/>
      <c r="X422" s="9"/>
      <c r="Y422" s="9"/>
      <c r="Z422" s="9"/>
      <c r="AA422" s="9"/>
      <c r="AB422" s="9"/>
      <c r="AC422" s="9"/>
      <c r="AD422" s="9"/>
      <c r="AE422" s="9"/>
      <c r="AF422" s="9"/>
      <c r="AG422" s="9"/>
      <c r="AH422" s="9"/>
    </row>
    <row r="423" spans="1:34" x14ac:dyDescent="0.25">
      <c r="A423" s="9"/>
      <c r="B423" s="9"/>
      <c r="C423" s="9"/>
      <c r="D423" s="9"/>
      <c r="E423" s="9"/>
      <c r="F423" s="9"/>
      <c r="G423" s="9"/>
      <c r="H423" s="9"/>
      <c r="I423" s="9"/>
      <c r="J423" s="9"/>
      <c r="K423" s="9"/>
      <c r="L423" s="9"/>
      <c r="M423" s="9"/>
      <c r="N423" s="9"/>
      <c r="O423" s="9"/>
      <c r="P423" s="9"/>
      <c r="Q423" s="9"/>
      <c r="R423" s="9"/>
      <c r="S423" s="9"/>
      <c r="T423" s="17"/>
      <c r="U423" s="17"/>
      <c r="V423" s="9"/>
      <c r="W423" s="17"/>
      <c r="X423" s="9"/>
      <c r="Y423" s="9"/>
      <c r="Z423" s="9"/>
      <c r="AA423" s="9"/>
      <c r="AB423" s="9"/>
      <c r="AC423" s="9"/>
      <c r="AD423" s="9"/>
      <c r="AE423" s="9"/>
      <c r="AF423" s="9"/>
      <c r="AG423" s="9"/>
      <c r="AH423" s="9"/>
    </row>
    <row r="424" spans="1:34" x14ac:dyDescent="0.25">
      <c r="A424" s="9"/>
      <c r="B424" s="9"/>
      <c r="C424" s="9"/>
      <c r="D424" s="9"/>
      <c r="E424" s="9"/>
      <c r="F424" s="9"/>
      <c r="G424" s="9"/>
      <c r="H424" s="9"/>
      <c r="I424" s="9"/>
      <c r="J424" s="9"/>
      <c r="K424" s="9"/>
      <c r="L424" s="9"/>
      <c r="M424" s="9"/>
      <c r="N424" s="9"/>
      <c r="O424" s="9"/>
      <c r="P424" s="9"/>
      <c r="Q424" s="9"/>
      <c r="R424" s="9"/>
      <c r="S424" s="9"/>
      <c r="T424" s="17"/>
      <c r="U424" s="17"/>
      <c r="V424" s="9"/>
      <c r="W424" s="17"/>
      <c r="X424" s="9"/>
      <c r="Y424" s="9"/>
      <c r="Z424" s="9"/>
      <c r="AA424" s="9"/>
      <c r="AB424" s="9"/>
      <c r="AC424" s="9"/>
      <c r="AD424" s="9"/>
      <c r="AE424" s="9"/>
      <c r="AF424" s="9"/>
      <c r="AG424" s="9"/>
      <c r="AH424" s="9"/>
    </row>
    <row r="425" spans="1:34" x14ac:dyDescent="0.25">
      <c r="A425" s="9"/>
      <c r="B425" s="9"/>
      <c r="C425" s="9"/>
      <c r="D425" s="9"/>
      <c r="E425" s="9"/>
      <c r="F425" s="9"/>
      <c r="G425" s="9"/>
      <c r="H425" s="9"/>
      <c r="I425" s="9"/>
      <c r="J425" s="9"/>
      <c r="K425" s="9"/>
      <c r="L425" s="9"/>
      <c r="M425" s="9"/>
      <c r="N425" s="9"/>
      <c r="O425" s="9"/>
      <c r="P425" s="9"/>
      <c r="Q425" s="9"/>
      <c r="R425" s="9"/>
      <c r="S425" s="9"/>
      <c r="T425" s="17"/>
      <c r="U425" s="17"/>
      <c r="V425" s="9"/>
      <c r="W425" s="17"/>
      <c r="X425" s="9"/>
      <c r="Y425" s="9"/>
      <c r="Z425" s="9"/>
      <c r="AA425" s="9"/>
      <c r="AB425" s="9"/>
      <c r="AC425" s="9"/>
      <c r="AD425" s="9"/>
      <c r="AE425" s="9"/>
      <c r="AF425" s="9"/>
      <c r="AG425" s="9"/>
      <c r="AH425" s="9"/>
    </row>
    <row r="426" spans="1:34" x14ac:dyDescent="0.25">
      <c r="A426" s="9"/>
      <c r="B426" s="9"/>
      <c r="C426" s="9"/>
      <c r="D426" s="9"/>
      <c r="E426" s="9"/>
      <c r="F426" s="9"/>
      <c r="G426" s="9"/>
      <c r="H426" s="9"/>
      <c r="I426" s="9"/>
      <c r="J426" s="9"/>
      <c r="K426" s="9"/>
      <c r="L426" s="9"/>
      <c r="M426" s="9"/>
      <c r="N426" s="9"/>
      <c r="O426" s="9"/>
      <c r="P426" s="9"/>
      <c r="Q426" s="9"/>
      <c r="R426" s="9"/>
      <c r="S426" s="9"/>
      <c r="T426" s="17"/>
      <c r="U426" s="17"/>
      <c r="V426" s="9"/>
      <c r="W426" s="17"/>
      <c r="X426" s="9"/>
      <c r="Y426" s="9"/>
      <c r="Z426" s="9"/>
      <c r="AA426" s="9"/>
      <c r="AB426" s="9"/>
      <c r="AC426" s="9"/>
      <c r="AD426" s="9"/>
      <c r="AE426" s="9"/>
      <c r="AF426" s="9"/>
      <c r="AG426" s="9"/>
      <c r="AH426" s="9"/>
    </row>
    <row r="427" spans="1:34" x14ac:dyDescent="0.25">
      <c r="A427" s="9"/>
      <c r="B427" s="9"/>
      <c r="C427" s="9"/>
      <c r="D427" s="9"/>
      <c r="E427" s="9"/>
      <c r="F427" s="9"/>
      <c r="G427" s="9"/>
      <c r="H427" s="9"/>
      <c r="I427" s="9"/>
      <c r="J427" s="9"/>
      <c r="K427" s="9"/>
      <c r="L427" s="9"/>
      <c r="M427" s="9"/>
      <c r="N427" s="9"/>
      <c r="O427" s="9"/>
      <c r="P427" s="9"/>
      <c r="Q427" s="9"/>
      <c r="R427" s="9"/>
      <c r="S427" s="9"/>
      <c r="T427" s="17"/>
      <c r="U427" s="17"/>
      <c r="V427" s="9"/>
      <c r="W427" s="17"/>
      <c r="X427" s="9"/>
      <c r="Y427" s="9"/>
      <c r="Z427" s="9"/>
      <c r="AA427" s="9"/>
      <c r="AB427" s="9"/>
      <c r="AC427" s="9"/>
      <c r="AD427" s="9"/>
      <c r="AE427" s="9"/>
      <c r="AF427" s="9"/>
      <c r="AG427" s="9"/>
      <c r="AH427" s="9"/>
    </row>
    <row r="428" spans="1:34" x14ac:dyDescent="0.25">
      <c r="A428" s="9"/>
      <c r="B428" s="9"/>
      <c r="C428" s="9"/>
      <c r="D428" s="9"/>
      <c r="E428" s="9"/>
      <c r="F428" s="9"/>
      <c r="G428" s="9"/>
      <c r="H428" s="9"/>
      <c r="I428" s="9"/>
      <c r="J428" s="9"/>
      <c r="K428" s="9"/>
      <c r="L428" s="9"/>
      <c r="M428" s="9"/>
      <c r="N428" s="9"/>
      <c r="O428" s="9"/>
      <c r="P428" s="9"/>
      <c r="Q428" s="9"/>
      <c r="R428" s="9"/>
      <c r="S428" s="9"/>
      <c r="T428" s="17"/>
      <c r="U428" s="17"/>
      <c r="V428" s="9"/>
      <c r="W428" s="17"/>
      <c r="X428" s="9"/>
      <c r="Y428" s="9"/>
      <c r="Z428" s="9"/>
      <c r="AA428" s="9"/>
      <c r="AB428" s="9"/>
      <c r="AC428" s="9"/>
      <c r="AD428" s="9"/>
      <c r="AE428" s="9"/>
      <c r="AF428" s="9"/>
      <c r="AG428" s="9"/>
      <c r="AH428" s="9"/>
    </row>
    <row r="429" spans="1:34" x14ac:dyDescent="0.25">
      <c r="A429" s="9"/>
      <c r="B429" s="9"/>
      <c r="C429" s="9"/>
      <c r="D429" s="9"/>
      <c r="E429" s="9"/>
      <c r="F429" s="9"/>
      <c r="G429" s="9"/>
      <c r="H429" s="9"/>
      <c r="I429" s="9"/>
      <c r="J429" s="9"/>
      <c r="K429" s="9"/>
      <c r="L429" s="9"/>
      <c r="M429" s="9"/>
      <c r="N429" s="9"/>
      <c r="O429" s="9"/>
      <c r="P429" s="9"/>
      <c r="Q429" s="9"/>
      <c r="R429" s="9"/>
      <c r="S429" s="9"/>
      <c r="T429" s="17"/>
      <c r="U429" s="17"/>
      <c r="V429" s="9"/>
      <c r="W429" s="17"/>
      <c r="X429" s="9"/>
      <c r="Y429" s="9"/>
      <c r="Z429" s="9"/>
      <c r="AA429" s="9"/>
      <c r="AB429" s="9"/>
      <c r="AC429" s="9"/>
      <c r="AD429" s="9"/>
      <c r="AE429" s="9"/>
      <c r="AF429" s="9"/>
      <c r="AG429" s="9"/>
      <c r="AH429" s="9"/>
    </row>
    <row r="430" spans="1:34" x14ac:dyDescent="0.25">
      <c r="A430" s="9"/>
      <c r="B430" s="9"/>
      <c r="C430" s="9"/>
      <c r="D430" s="9"/>
      <c r="E430" s="9"/>
      <c r="F430" s="9"/>
      <c r="G430" s="9"/>
      <c r="H430" s="9"/>
      <c r="I430" s="9"/>
      <c r="J430" s="9"/>
      <c r="K430" s="9"/>
      <c r="L430" s="9"/>
      <c r="M430" s="9"/>
      <c r="N430" s="9"/>
      <c r="O430" s="9"/>
      <c r="P430" s="9"/>
      <c r="Q430" s="9"/>
      <c r="R430" s="9"/>
      <c r="S430" s="9"/>
      <c r="T430" s="17"/>
      <c r="U430" s="17"/>
      <c r="V430" s="9"/>
      <c r="W430" s="17"/>
      <c r="X430" s="9"/>
      <c r="Y430" s="9"/>
      <c r="Z430" s="9"/>
      <c r="AA430" s="9"/>
      <c r="AB430" s="9"/>
      <c r="AC430" s="9"/>
      <c r="AD430" s="9"/>
      <c r="AE430" s="9"/>
      <c r="AF430" s="9"/>
      <c r="AG430" s="9"/>
      <c r="AH430" s="9"/>
    </row>
    <row r="431" spans="1:34" x14ac:dyDescent="0.25">
      <c r="A431" s="9"/>
      <c r="B431" s="9"/>
      <c r="C431" s="9"/>
      <c r="D431" s="9"/>
      <c r="E431" s="9"/>
      <c r="F431" s="9"/>
      <c r="G431" s="9"/>
      <c r="H431" s="9"/>
      <c r="I431" s="9"/>
      <c r="J431" s="9"/>
      <c r="K431" s="9"/>
      <c r="L431" s="9"/>
      <c r="M431" s="9"/>
      <c r="N431" s="9"/>
      <c r="O431" s="9"/>
      <c r="P431" s="9"/>
      <c r="Q431" s="9"/>
      <c r="R431" s="9"/>
      <c r="S431" s="9"/>
      <c r="T431" s="17"/>
      <c r="U431" s="17"/>
      <c r="V431" s="9"/>
      <c r="W431" s="17"/>
      <c r="X431" s="9"/>
      <c r="Y431" s="9"/>
      <c r="Z431" s="9"/>
      <c r="AA431" s="9"/>
      <c r="AB431" s="9"/>
      <c r="AC431" s="9"/>
      <c r="AD431" s="9"/>
      <c r="AE431" s="9"/>
      <c r="AF431" s="9"/>
      <c r="AG431" s="9"/>
      <c r="AH431" s="9"/>
    </row>
    <row r="432" spans="1:34" x14ac:dyDescent="0.25">
      <c r="A432" s="9"/>
      <c r="B432" s="9"/>
      <c r="C432" s="9"/>
      <c r="D432" s="9"/>
      <c r="E432" s="9"/>
      <c r="F432" s="9"/>
      <c r="G432" s="9"/>
      <c r="H432" s="9"/>
      <c r="I432" s="9"/>
      <c r="J432" s="9"/>
      <c r="K432" s="9"/>
      <c r="L432" s="9"/>
      <c r="M432" s="9"/>
      <c r="N432" s="9"/>
      <c r="O432" s="9"/>
      <c r="P432" s="9"/>
      <c r="Q432" s="9"/>
      <c r="R432" s="9"/>
      <c r="S432" s="9"/>
      <c r="T432" s="17"/>
      <c r="U432" s="17"/>
      <c r="V432" s="9"/>
      <c r="W432" s="17"/>
      <c r="X432" s="9"/>
      <c r="Y432" s="9"/>
      <c r="Z432" s="9"/>
      <c r="AA432" s="9"/>
      <c r="AB432" s="9"/>
      <c r="AC432" s="9"/>
      <c r="AD432" s="9"/>
      <c r="AE432" s="9"/>
      <c r="AF432" s="9"/>
      <c r="AG432" s="9"/>
      <c r="AH432" s="9"/>
    </row>
    <row r="433" spans="1:34" x14ac:dyDescent="0.25">
      <c r="A433" s="9"/>
      <c r="B433" s="9"/>
      <c r="C433" s="9"/>
      <c r="D433" s="9"/>
      <c r="E433" s="9"/>
      <c r="F433" s="9"/>
      <c r="G433" s="9"/>
      <c r="H433" s="9"/>
      <c r="I433" s="9"/>
      <c r="J433" s="9"/>
      <c r="K433" s="9"/>
      <c r="L433" s="9"/>
      <c r="M433" s="9"/>
      <c r="N433" s="9"/>
      <c r="O433" s="9"/>
      <c r="P433" s="9"/>
      <c r="Q433" s="9"/>
      <c r="R433" s="9"/>
      <c r="S433" s="9"/>
      <c r="T433" s="17"/>
      <c r="U433" s="17"/>
      <c r="V433" s="9"/>
      <c r="W433" s="17"/>
      <c r="X433" s="9"/>
      <c r="Y433" s="9"/>
      <c r="Z433" s="9"/>
      <c r="AA433" s="9"/>
      <c r="AB433" s="9"/>
      <c r="AC433" s="9"/>
      <c r="AD433" s="9"/>
      <c r="AE433" s="9"/>
      <c r="AF433" s="9"/>
      <c r="AG433" s="9"/>
      <c r="AH433" s="9"/>
    </row>
    <row r="434" spans="1:34" x14ac:dyDescent="0.25">
      <c r="A434" s="9"/>
      <c r="B434" s="9"/>
      <c r="C434" s="9"/>
      <c r="D434" s="9"/>
      <c r="E434" s="9"/>
      <c r="F434" s="9"/>
      <c r="G434" s="9"/>
      <c r="H434" s="9"/>
      <c r="I434" s="9"/>
      <c r="J434" s="9"/>
      <c r="K434" s="9"/>
      <c r="L434" s="9"/>
      <c r="M434" s="9"/>
      <c r="N434" s="9"/>
      <c r="O434" s="9"/>
      <c r="P434" s="9"/>
      <c r="Q434" s="9"/>
      <c r="R434" s="9"/>
      <c r="S434" s="9"/>
      <c r="T434" s="17"/>
      <c r="U434" s="17"/>
      <c r="V434" s="9"/>
      <c r="W434" s="17"/>
      <c r="X434" s="9"/>
      <c r="Y434" s="9"/>
      <c r="Z434" s="9"/>
      <c r="AA434" s="9"/>
      <c r="AB434" s="9"/>
      <c r="AC434" s="9"/>
      <c r="AD434" s="9"/>
      <c r="AE434" s="9"/>
      <c r="AF434" s="9"/>
      <c r="AG434" s="9"/>
      <c r="AH434" s="9"/>
    </row>
    <row r="435" spans="1:34" x14ac:dyDescent="0.25">
      <c r="A435" s="9"/>
      <c r="B435" s="9"/>
      <c r="C435" s="9"/>
      <c r="D435" s="9"/>
      <c r="E435" s="9"/>
      <c r="F435" s="9"/>
      <c r="G435" s="9"/>
      <c r="H435" s="9"/>
      <c r="I435" s="9"/>
      <c r="J435" s="9"/>
      <c r="K435" s="9"/>
      <c r="L435" s="9"/>
      <c r="M435" s="9"/>
      <c r="N435" s="9"/>
      <c r="O435" s="9"/>
      <c r="P435" s="9"/>
      <c r="Q435" s="9"/>
      <c r="R435" s="9"/>
      <c r="S435" s="9"/>
      <c r="T435" s="17"/>
      <c r="U435" s="17"/>
      <c r="V435" s="9"/>
      <c r="W435" s="17"/>
      <c r="X435" s="9"/>
      <c r="Y435" s="9"/>
      <c r="Z435" s="9"/>
      <c r="AA435" s="9"/>
      <c r="AB435" s="9"/>
      <c r="AC435" s="9"/>
      <c r="AD435" s="9"/>
      <c r="AE435" s="9"/>
      <c r="AF435" s="9"/>
      <c r="AG435" s="9"/>
      <c r="AH435" s="9"/>
    </row>
    <row r="436" spans="1:34" x14ac:dyDescent="0.25">
      <c r="A436" s="9"/>
      <c r="B436" s="9"/>
      <c r="C436" s="9"/>
      <c r="D436" s="9"/>
      <c r="E436" s="9"/>
      <c r="F436" s="9"/>
      <c r="G436" s="9"/>
      <c r="H436" s="9"/>
      <c r="I436" s="9"/>
      <c r="J436" s="9"/>
      <c r="K436" s="9"/>
      <c r="L436" s="9"/>
      <c r="M436" s="9"/>
      <c r="N436" s="9"/>
      <c r="O436" s="9"/>
      <c r="P436" s="9"/>
      <c r="Q436" s="9"/>
      <c r="R436" s="9"/>
      <c r="S436" s="9"/>
      <c r="T436" s="17"/>
      <c r="U436" s="17"/>
      <c r="V436" s="9"/>
      <c r="W436" s="17"/>
      <c r="X436" s="9"/>
      <c r="Y436" s="9"/>
      <c r="Z436" s="9"/>
      <c r="AA436" s="9"/>
      <c r="AB436" s="9"/>
      <c r="AC436" s="9"/>
      <c r="AD436" s="9"/>
      <c r="AE436" s="9"/>
      <c r="AF436" s="9"/>
      <c r="AG436" s="9"/>
      <c r="AH436" s="9"/>
    </row>
    <row r="437" spans="1:34" x14ac:dyDescent="0.25">
      <c r="A437" s="9"/>
      <c r="B437" s="9"/>
      <c r="C437" s="9"/>
      <c r="D437" s="9"/>
      <c r="E437" s="9"/>
      <c r="F437" s="9"/>
      <c r="G437" s="9"/>
      <c r="H437" s="9"/>
      <c r="I437" s="9"/>
      <c r="J437" s="9"/>
      <c r="K437" s="9"/>
      <c r="L437" s="9"/>
      <c r="M437" s="9"/>
      <c r="N437" s="9"/>
      <c r="O437" s="9"/>
      <c r="P437" s="9"/>
      <c r="Q437" s="9"/>
      <c r="R437" s="9"/>
      <c r="S437" s="9"/>
      <c r="T437" s="17"/>
      <c r="U437" s="17"/>
      <c r="V437" s="9"/>
      <c r="W437" s="17"/>
      <c r="X437" s="9"/>
      <c r="Y437" s="9"/>
      <c r="Z437" s="9"/>
      <c r="AA437" s="9"/>
      <c r="AB437" s="9"/>
      <c r="AC437" s="9"/>
      <c r="AD437" s="9"/>
      <c r="AE437" s="9"/>
      <c r="AF437" s="9"/>
      <c r="AG437" s="9"/>
      <c r="AH437" s="9"/>
    </row>
    <row r="438" spans="1:34" x14ac:dyDescent="0.25">
      <c r="A438" s="9"/>
      <c r="B438" s="9"/>
      <c r="C438" s="9"/>
      <c r="D438" s="9"/>
      <c r="E438" s="9"/>
      <c r="F438" s="9"/>
      <c r="G438" s="9"/>
      <c r="H438" s="9"/>
      <c r="I438" s="9"/>
      <c r="J438" s="9"/>
      <c r="K438" s="9"/>
      <c r="L438" s="9"/>
      <c r="M438" s="9"/>
      <c r="N438" s="9"/>
      <c r="O438" s="9"/>
      <c r="P438" s="9"/>
      <c r="Q438" s="9"/>
      <c r="R438" s="9"/>
      <c r="S438" s="9"/>
      <c r="T438" s="17"/>
      <c r="U438" s="17"/>
      <c r="V438" s="9"/>
      <c r="W438" s="17"/>
      <c r="X438" s="9"/>
      <c r="Y438" s="9"/>
      <c r="Z438" s="9"/>
      <c r="AA438" s="9"/>
      <c r="AB438" s="9"/>
      <c r="AC438" s="9"/>
      <c r="AD438" s="9"/>
      <c r="AE438" s="9"/>
      <c r="AF438" s="9"/>
      <c r="AG438" s="9"/>
      <c r="AH438" s="9"/>
    </row>
    <row r="439" spans="1:34" x14ac:dyDescent="0.25">
      <c r="A439" s="9"/>
      <c r="B439" s="9"/>
      <c r="C439" s="9"/>
      <c r="D439" s="9"/>
      <c r="E439" s="9"/>
      <c r="F439" s="9"/>
      <c r="G439" s="9"/>
      <c r="H439" s="9"/>
      <c r="I439" s="9"/>
      <c r="J439" s="9"/>
      <c r="K439" s="9"/>
      <c r="L439" s="9"/>
      <c r="M439" s="9"/>
      <c r="N439" s="9"/>
      <c r="O439" s="9"/>
      <c r="P439" s="9"/>
      <c r="Q439" s="9"/>
      <c r="R439" s="9"/>
      <c r="S439" s="9"/>
      <c r="T439" s="17"/>
      <c r="U439" s="17"/>
      <c r="V439" s="9"/>
      <c r="W439" s="17"/>
      <c r="X439" s="9"/>
      <c r="Y439" s="9"/>
      <c r="Z439" s="9"/>
      <c r="AA439" s="9"/>
      <c r="AB439" s="9"/>
      <c r="AC439" s="9"/>
      <c r="AD439" s="9"/>
      <c r="AE439" s="9"/>
      <c r="AF439" s="9"/>
      <c r="AG439" s="9"/>
      <c r="AH439" s="9"/>
    </row>
    <row r="440" spans="1:34" x14ac:dyDescent="0.25">
      <c r="A440" s="9"/>
      <c r="B440" s="9"/>
      <c r="C440" s="9"/>
      <c r="D440" s="9"/>
      <c r="E440" s="9"/>
      <c r="F440" s="9"/>
      <c r="G440" s="9"/>
      <c r="H440" s="9"/>
      <c r="I440" s="9"/>
      <c r="J440" s="9"/>
      <c r="K440" s="9"/>
      <c r="L440" s="9"/>
      <c r="M440" s="9"/>
      <c r="N440" s="9"/>
      <c r="O440" s="9"/>
      <c r="P440" s="9"/>
      <c r="Q440" s="9"/>
      <c r="R440" s="9"/>
      <c r="S440" s="9"/>
      <c r="T440" s="17"/>
      <c r="U440" s="17"/>
      <c r="V440" s="9"/>
      <c r="W440" s="17"/>
      <c r="X440" s="9"/>
      <c r="Y440" s="9"/>
      <c r="Z440" s="9"/>
      <c r="AA440" s="9"/>
      <c r="AB440" s="9"/>
      <c r="AC440" s="9"/>
      <c r="AD440" s="9"/>
      <c r="AE440" s="9"/>
      <c r="AF440" s="9"/>
      <c r="AG440" s="9"/>
      <c r="AH440" s="9"/>
    </row>
    <row r="441" spans="1:34" x14ac:dyDescent="0.25">
      <c r="A441" s="9"/>
      <c r="B441" s="9"/>
      <c r="C441" s="9"/>
      <c r="D441" s="9"/>
      <c r="E441" s="9"/>
      <c r="F441" s="9"/>
      <c r="G441" s="9"/>
      <c r="H441" s="9"/>
      <c r="I441" s="9"/>
      <c r="J441" s="9"/>
      <c r="K441" s="9"/>
      <c r="L441" s="9"/>
      <c r="M441" s="9"/>
      <c r="N441" s="9"/>
      <c r="O441" s="9"/>
      <c r="P441" s="9"/>
      <c r="Q441" s="9"/>
      <c r="R441" s="9"/>
      <c r="S441" s="9"/>
      <c r="T441" s="17"/>
      <c r="U441" s="17"/>
      <c r="V441" s="9"/>
      <c r="W441" s="17"/>
      <c r="X441" s="9"/>
      <c r="Y441" s="9"/>
      <c r="Z441" s="9"/>
      <c r="AA441" s="9"/>
      <c r="AB441" s="9"/>
      <c r="AC441" s="9"/>
      <c r="AD441" s="9"/>
      <c r="AE441" s="9"/>
      <c r="AF441" s="9"/>
      <c r="AG441" s="9"/>
      <c r="AH441" s="9"/>
    </row>
    <row r="442" spans="1:34" x14ac:dyDescent="0.25">
      <c r="A442" s="9"/>
      <c r="B442" s="9"/>
      <c r="C442" s="9"/>
      <c r="D442" s="9"/>
      <c r="E442" s="9"/>
      <c r="F442" s="9"/>
      <c r="G442" s="9"/>
      <c r="H442" s="9"/>
      <c r="I442" s="9"/>
      <c r="J442" s="9"/>
      <c r="K442" s="9"/>
      <c r="L442" s="9"/>
      <c r="M442" s="9"/>
      <c r="N442" s="9"/>
      <c r="O442" s="9"/>
      <c r="P442" s="9"/>
      <c r="Q442" s="9"/>
      <c r="R442" s="9"/>
      <c r="S442" s="9"/>
      <c r="T442" s="17"/>
      <c r="U442" s="17"/>
      <c r="V442" s="9"/>
      <c r="W442" s="17"/>
      <c r="X442" s="9"/>
      <c r="Y442" s="9"/>
      <c r="Z442" s="9"/>
      <c r="AA442" s="9"/>
      <c r="AB442" s="9"/>
      <c r="AC442" s="9"/>
      <c r="AD442" s="9"/>
      <c r="AE442" s="9"/>
      <c r="AF442" s="9"/>
      <c r="AG442" s="9"/>
      <c r="AH442" s="9"/>
    </row>
    <row r="443" spans="1:34" x14ac:dyDescent="0.25">
      <c r="A443" s="9"/>
      <c r="B443" s="9"/>
      <c r="C443" s="9"/>
      <c r="D443" s="9"/>
      <c r="E443" s="9"/>
      <c r="F443" s="9"/>
      <c r="G443" s="9"/>
      <c r="H443" s="9"/>
      <c r="I443" s="9"/>
      <c r="J443" s="9"/>
      <c r="K443" s="9"/>
      <c r="L443" s="9"/>
      <c r="M443" s="9"/>
      <c r="N443" s="9"/>
      <c r="O443" s="9"/>
      <c r="P443" s="9"/>
      <c r="Q443" s="9"/>
      <c r="R443" s="9"/>
      <c r="S443" s="9"/>
      <c r="T443" s="17"/>
      <c r="U443" s="17"/>
      <c r="V443" s="9"/>
      <c r="W443" s="17"/>
      <c r="X443" s="9"/>
      <c r="Y443" s="9"/>
      <c r="Z443" s="9"/>
      <c r="AA443" s="9"/>
      <c r="AB443" s="9"/>
      <c r="AC443" s="9"/>
      <c r="AD443" s="9"/>
      <c r="AE443" s="9"/>
      <c r="AF443" s="9"/>
      <c r="AG443" s="9"/>
      <c r="AH443" s="9"/>
    </row>
    <row r="444" spans="1:34" x14ac:dyDescent="0.25">
      <c r="A444" s="9"/>
      <c r="B444" s="9"/>
      <c r="C444" s="9"/>
      <c r="D444" s="9"/>
      <c r="E444" s="9"/>
      <c r="F444" s="9"/>
      <c r="G444" s="9"/>
      <c r="H444" s="9"/>
      <c r="I444" s="9"/>
      <c r="J444" s="9"/>
      <c r="K444" s="9"/>
      <c r="L444" s="9"/>
      <c r="M444" s="9"/>
      <c r="N444" s="9"/>
      <c r="O444" s="9"/>
      <c r="P444" s="9"/>
      <c r="Q444" s="9"/>
      <c r="R444" s="9"/>
      <c r="S444" s="9"/>
      <c r="T444" s="17"/>
      <c r="U444" s="17"/>
      <c r="V444" s="9"/>
      <c r="W444" s="17"/>
      <c r="X444" s="9"/>
      <c r="Y444" s="9"/>
      <c r="Z444" s="9"/>
      <c r="AA444" s="9"/>
      <c r="AB444" s="9"/>
      <c r="AC444" s="9"/>
      <c r="AD444" s="9"/>
      <c r="AE444" s="9"/>
      <c r="AF444" s="9"/>
      <c r="AG444" s="9"/>
      <c r="AH444" s="9"/>
    </row>
    <row r="445" spans="1:34" x14ac:dyDescent="0.25">
      <c r="A445" s="9"/>
      <c r="B445" s="9"/>
      <c r="C445" s="9"/>
      <c r="D445" s="9"/>
      <c r="E445" s="9"/>
      <c r="F445" s="9"/>
      <c r="G445" s="9"/>
      <c r="H445" s="9"/>
      <c r="I445" s="9"/>
      <c r="J445" s="9"/>
      <c r="K445" s="9"/>
      <c r="L445" s="9"/>
      <c r="M445" s="9"/>
      <c r="N445" s="9"/>
      <c r="O445" s="9"/>
      <c r="P445" s="9"/>
      <c r="Q445" s="9"/>
      <c r="R445" s="9"/>
      <c r="S445" s="9"/>
      <c r="T445" s="17"/>
      <c r="U445" s="17"/>
      <c r="V445" s="9"/>
      <c r="W445" s="17"/>
      <c r="X445" s="9"/>
      <c r="Y445" s="9"/>
      <c r="Z445" s="9"/>
      <c r="AA445" s="9"/>
      <c r="AB445" s="9"/>
      <c r="AC445" s="9"/>
      <c r="AD445" s="9"/>
      <c r="AE445" s="9"/>
      <c r="AF445" s="9"/>
      <c r="AG445" s="9"/>
      <c r="AH445" s="9"/>
    </row>
    <row r="446" spans="1:34" x14ac:dyDescent="0.25">
      <c r="A446" s="9"/>
      <c r="B446" s="9"/>
      <c r="C446" s="9"/>
      <c r="D446" s="9"/>
      <c r="E446" s="9"/>
      <c r="F446" s="9"/>
      <c r="G446" s="9"/>
      <c r="H446" s="9"/>
      <c r="I446" s="9"/>
      <c r="J446" s="9"/>
      <c r="K446" s="9"/>
      <c r="L446" s="9"/>
      <c r="M446" s="9"/>
      <c r="N446" s="9"/>
      <c r="O446" s="9"/>
      <c r="P446" s="9"/>
      <c r="Q446" s="9"/>
      <c r="R446" s="9"/>
      <c r="S446" s="9"/>
      <c r="T446" s="17"/>
      <c r="U446" s="17"/>
      <c r="V446" s="9"/>
      <c r="W446" s="17"/>
      <c r="X446" s="9"/>
      <c r="Y446" s="9"/>
      <c r="Z446" s="9"/>
      <c r="AA446" s="9"/>
      <c r="AB446" s="9"/>
      <c r="AC446" s="9"/>
      <c r="AD446" s="9"/>
      <c r="AE446" s="9"/>
      <c r="AF446" s="9"/>
      <c r="AG446" s="9"/>
      <c r="AH446" s="9"/>
    </row>
    <row r="447" spans="1:34" x14ac:dyDescent="0.25">
      <c r="A447" s="9"/>
      <c r="B447" s="9"/>
      <c r="C447" s="9"/>
      <c r="D447" s="9"/>
      <c r="E447" s="9"/>
      <c r="F447" s="9"/>
      <c r="G447" s="9"/>
      <c r="H447" s="9"/>
      <c r="I447" s="9"/>
      <c r="J447" s="9"/>
      <c r="K447" s="9"/>
      <c r="L447" s="9"/>
      <c r="M447" s="9"/>
      <c r="N447" s="9"/>
      <c r="O447" s="9"/>
      <c r="P447" s="9"/>
      <c r="Q447" s="9"/>
      <c r="R447" s="9"/>
      <c r="S447" s="9"/>
      <c r="T447" s="17"/>
      <c r="U447" s="17"/>
      <c r="V447" s="9"/>
      <c r="W447" s="17"/>
      <c r="X447" s="9"/>
      <c r="Y447" s="9"/>
      <c r="Z447" s="9"/>
      <c r="AA447" s="9"/>
      <c r="AB447" s="9"/>
      <c r="AC447" s="9"/>
      <c r="AD447" s="9"/>
      <c r="AE447" s="9"/>
      <c r="AF447" s="9"/>
      <c r="AG447" s="9"/>
      <c r="AH447" s="9"/>
    </row>
    <row r="448" spans="1:34" x14ac:dyDescent="0.25">
      <c r="A448" s="9"/>
      <c r="B448" s="9"/>
      <c r="C448" s="9"/>
      <c r="D448" s="9"/>
      <c r="E448" s="9"/>
      <c r="F448" s="9"/>
      <c r="G448" s="9"/>
      <c r="H448" s="9"/>
      <c r="I448" s="9"/>
      <c r="J448" s="9"/>
      <c r="K448" s="9"/>
      <c r="L448" s="9"/>
      <c r="M448" s="9"/>
      <c r="N448" s="9"/>
      <c r="O448" s="9"/>
      <c r="P448" s="9"/>
      <c r="Q448" s="9"/>
      <c r="R448" s="9"/>
      <c r="S448" s="9"/>
      <c r="T448" s="17"/>
      <c r="U448" s="17"/>
      <c r="V448" s="9"/>
      <c r="W448" s="17"/>
      <c r="X448" s="9"/>
      <c r="Y448" s="9"/>
      <c r="Z448" s="9"/>
      <c r="AA448" s="9"/>
      <c r="AB448" s="9"/>
      <c r="AC448" s="9"/>
      <c r="AD448" s="9"/>
      <c r="AE448" s="9"/>
      <c r="AF448" s="9"/>
      <c r="AG448" s="9"/>
      <c r="AH448" s="9"/>
    </row>
    <row r="449" spans="1:34" x14ac:dyDescent="0.25">
      <c r="A449" s="9"/>
      <c r="B449" s="9"/>
      <c r="C449" s="9"/>
      <c r="D449" s="9"/>
      <c r="E449" s="9"/>
      <c r="F449" s="9"/>
      <c r="G449" s="9"/>
      <c r="H449" s="9"/>
      <c r="I449" s="9"/>
      <c r="J449" s="9"/>
      <c r="K449" s="9"/>
      <c r="L449" s="9"/>
      <c r="M449" s="9"/>
      <c r="N449" s="9"/>
      <c r="O449" s="9"/>
      <c r="P449" s="9"/>
      <c r="Q449" s="9"/>
      <c r="R449" s="9"/>
      <c r="S449" s="9"/>
      <c r="T449" s="17"/>
      <c r="U449" s="17"/>
      <c r="V449" s="9"/>
      <c r="W449" s="17"/>
      <c r="X449" s="9"/>
      <c r="Y449" s="9"/>
      <c r="Z449" s="9"/>
      <c r="AA449" s="9"/>
      <c r="AB449" s="9"/>
      <c r="AC449" s="9"/>
      <c r="AD449" s="9"/>
      <c r="AE449" s="9"/>
      <c r="AF449" s="9"/>
      <c r="AG449" s="9"/>
      <c r="AH449" s="9"/>
    </row>
    <row r="450" spans="1:34" x14ac:dyDescent="0.25">
      <c r="A450" s="9"/>
      <c r="B450" s="9"/>
      <c r="C450" s="9"/>
      <c r="D450" s="9"/>
      <c r="E450" s="9"/>
      <c r="F450" s="9"/>
      <c r="G450" s="9"/>
      <c r="H450" s="9"/>
      <c r="I450" s="9"/>
      <c r="J450" s="9"/>
      <c r="K450" s="9"/>
      <c r="L450" s="9"/>
      <c r="M450" s="9"/>
      <c r="N450" s="9"/>
      <c r="O450" s="9"/>
      <c r="P450" s="9"/>
      <c r="Q450" s="9"/>
      <c r="R450" s="9"/>
      <c r="S450" s="9"/>
      <c r="T450" s="17"/>
      <c r="U450" s="17"/>
      <c r="V450" s="9"/>
      <c r="W450" s="17"/>
      <c r="X450" s="9"/>
      <c r="Y450" s="9"/>
      <c r="Z450" s="9"/>
      <c r="AA450" s="9"/>
      <c r="AB450" s="9"/>
      <c r="AC450" s="9"/>
      <c r="AD450" s="9"/>
      <c r="AE450" s="9"/>
      <c r="AF450" s="9"/>
      <c r="AG450" s="9"/>
      <c r="AH450" s="9"/>
    </row>
    <row r="451" spans="1:34" x14ac:dyDescent="0.25">
      <c r="A451" s="9"/>
      <c r="B451" s="9"/>
      <c r="C451" s="9"/>
      <c r="D451" s="9"/>
      <c r="E451" s="9"/>
      <c r="F451" s="9"/>
      <c r="G451" s="9"/>
      <c r="H451" s="9"/>
      <c r="I451" s="9"/>
      <c r="J451" s="9"/>
      <c r="K451" s="9"/>
      <c r="L451" s="9"/>
      <c r="M451" s="9"/>
      <c r="N451" s="9"/>
      <c r="O451" s="9"/>
      <c r="P451" s="9"/>
      <c r="Q451" s="9"/>
      <c r="R451" s="9"/>
      <c r="S451" s="9"/>
      <c r="T451" s="17"/>
      <c r="U451" s="17"/>
      <c r="V451" s="9"/>
      <c r="W451" s="17"/>
      <c r="X451" s="9"/>
      <c r="Y451" s="9"/>
      <c r="Z451" s="9"/>
      <c r="AA451" s="9"/>
      <c r="AB451" s="9"/>
      <c r="AC451" s="9"/>
      <c r="AD451" s="9"/>
      <c r="AE451" s="9"/>
      <c r="AF451" s="9"/>
      <c r="AG451" s="9"/>
      <c r="AH451" s="9"/>
    </row>
    <row r="452" spans="1:34" x14ac:dyDescent="0.25">
      <c r="A452" s="9"/>
      <c r="B452" s="9"/>
      <c r="C452" s="9"/>
      <c r="D452" s="9"/>
      <c r="E452" s="9"/>
      <c r="F452" s="9"/>
      <c r="G452" s="9"/>
      <c r="H452" s="9"/>
      <c r="I452" s="9"/>
      <c r="J452" s="9"/>
      <c r="K452" s="9"/>
      <c r="L452" s="9"/>
      <c r="M452" s="9"/>
      <c r="N452" s="9"/>
      <c r="O452" s="9"/>
      <c r="P452" s="9"/>
      <c r="Q452" s="9"/>
      <c r="R452" s="9"/>
      <c r="S452" s="9"/>
      <c r="T452" s="17"/>
      <c r="U452" s="17"/>
      <c r="V452" s="9"/>
      <c r="W452" s="17"/>
      <c r="X452" s="9"/>
      <c r="Y452" s="9"/>
      <c r="Z452" s="9"/>
      <c r="AA452" s="9"/>
      <c r="AB452" s="9"/>
      <c r="AC452" s="9"/>
      <c r="AD452" s="9"/>
      <c r="AE452" s="9"/>
      <c r="AF452" s="9"/>
      <c r="AG452" s="9"/>
      <c r="AH452" s="9"/>
    </row>
    <row r="453" spans="1:34" x14ac:dyDescent="0.25">
      <c r="A453" s="9"/>
      <c r="B453" s="9"/>
      <c r="C453" s="9"/>
      <c r="D453" s="9"/>
      <c r="E453" s="9"/>
      <c r="F453" s="9"/>
      <c r="G453" s="9"/>
      <c r="H453" s="9"/>
      <c r="I453" s="9"/>
      <c r="J453" s="9"/>
      <c r="K453" s="9"/>
      <c r="L453" s="9"/>
      <c r="M453" s="9"/>
      <c r="N453" s="9"/>
      <c r="O453" s="9"/>
      <c r="P453" s="9"/>
      <c r="Q453" s="9"/>
      <c r="R453" s="9"/>
      <c r="S453" s="9"/>
      <c r="T453" s="17"/>
      <c r="U453" s="17"/>
      <c r="V453" s="9"/>
      <c r="W453" s="17"/>
      <c r="X453" s="9"/>
      <c r="Y453" s="9"/>
      <c r="Z453" s="9"/>
      <c r="AA453" s="9"/>
      <c r="AB453" s="9"/>
      <c r="AC453" s="9"/>
      <c r="AD453" s="9"/>
      <c r="AE453" s="9"/>
      <c r="AF453" s="9"/>
      <c r="AG453" s="9"/>
      <c r="AH453" s="9"/>
    </row>
    <row r="454" spans="1:34" x14ac:dyDescent="0.25">
      <c r="A454" s="9"/>
      <c r="B454" s="9"/>
      <c r="C454" s="9"/>
      <c r="D454" s="9"/>
      <c r="E454" s="9"/>
      <c r="F454" s="9"/>
      <c r="G454" s="9"/>
      <c r="H454" s="9"/>
      <c r="I454" s="9"/>
      <c r="J454" s="9"/>
      <c r="K454" s="9"/>
      <c r="L454" s="9"/>
      <c r="M454" s="9"/>
      <c r="N454" s="9"/>
      <c r="O454" s="9"/>
      <c r="P454" s="9"/>
      <c r="Q454" s="9"/>
      <c r="R454" s="9"/>
      <c r="S454" s="9"/>
      <c r="T454" s="17"/>
      <c r="U454" s="17"/>
      <c r="V454" s="9"/>
      <c r="W454" s="17"/>
      <c r="X454" s="9"/>
      <c r="Y454" s="9"/>
      <c r="Z454" s="9"/>
      <c r="AA454" s="9"/>
      <c r="AB454" s="9"/>
      <c r="AC454" s="9"/>
      <c r="AD454" s="9"/>
      <c r="AE454" s="9"/>
      <c r="AF454" s="9"/>
      <c r="AG454" s="9"/>
      <c r="AH454" s="9"/>
    </row>
    <row r="455" spans="1:34" x14ac:dyDescent="0.25">
      <c r="A455" s="9"/>
      <c r="B455" s="9"/>
      <c r="C455" s="9"/>
      <c r="D455" s="9"/>
      <c r="E455" s="9"/>
      <c r="F455" s="9"/>
      <c r="G455" s="9"/>
      <c r="H455" s="9"/>
      <c r="I455" s="9"/>
      <c r="J455" s="9"/>
      <c r="K455" s="9"/>
      <c r="L455" s="9"/>
      <c r="M455" s="9"/>
      <c r="N455" s="9"/>
      <c r="O455" s="9"/>
      <c r="P455" s="9"/>
      <c r="Q455" s="9"/>
      <c r="R455" s="9"/>
      <c r="S455" s="9"/>
      <c r="T455" s="17"/>
      <c r="U455" s="17"/>
      <c r="V455" s="9"/>
      <c r="W455" s="17"/>
      <c r="X455" s="9"/>
      <c r="Y455" s="9"/>
      <c r="Z455" s="9"/>
      <c r="AA455" s="9"/>
      <c r="AB455" s="9"/>
      <c r="AC455" s="9"/>
      <c r="AD455" s="9"/>
      <c r="AE455" s="9"/>
      <c r="AF455" s="9"/>
      <c r="AG455" s="9"/>
      <c r="AH455" s="9"/>
    </row>
    <row r="456" spans="1:34" x14ac:dyDescent="0.25">
      <c r="A456" s="9"/>
      <c r="B456" s="9"/>
      <c r="C456" s="9"/>
      <c r="D456" s="9"/>
      <c r="E456" s="9"/>
      <c r="F456" s="9"/>
      <c r="G456" s="9"/>
      <c r="H456" s="9"/>
      <c r="I456" s="9"/>
      <c r="J456" s="9"/>
      <c r="K456" s="9"/>
      <c r="L456" s="9"/>
      <c r="M456" s="9"/>
      <c r="N456" s="9"/>
      <c r="O456" s="9"/>
      <c r="P456" s="9"/>
      <c r="Q456" s="9"/>
      <c r="R456" s="9"/>
      <c r="S456" s="9"/>
      <c r="T456" s="17"/>
      <c r="U456" s="17"/>
      <c r="V456" s="9"/>
      <c r="W456" s="17"/>
      <c r="X456" s="9"/>
      <c r="Y456" s="9"/>
      <c r="Z456" s="9"/>
      <c r="AA456" s="9"/>
      <c r="AB456" s="9"/>
      <c r="AC456" s="9"/>
      <c r="AD456" s="9"/>
      <c r="AE456" s="9"/>
      <c r="AF456" s="9"/>
      <c r="AG456" s="9"/>
      <c r="AH456" s="9"/>
    </row>
    <row r="457" spans="1:34" x14ac:dyDescent="0.25">
      <c r="A457" s="9"/>
      <c r="B457" s="9"/>
      <c r="C457" s="9"/>
      <c r="D457" s="9"/>
      <c r="E457" s="9"/>
      <c r="F457" s="9"/>
      <c r="G457" s="9"/>
      <c r="H457" s="9"/>
      <c r="I457" s="9"/>
      <c r="J457" s="9"/>
      <c r="K457" s="9"/>
      <c r="L457" s="9"/>
      <c r="M457" s="9"/>
      <c r="N457" s="9"/>
      <c r="O457" s="9"/>
      <c r="P457" s="9"/>
      <c r="Q457" s="9"/>
      <c r="R457" s="9"/>
      <c r="S457" s="9"/>
      <c r="T457" s="17"/>
      <c r="U457" s="17"/>
      <c r="V457" s="9"/>
      <c r="W457" s="17"/>
      <c r="X457" s="9"/>
      <c r="Y457" s="9"/>
      <c r="Z457" s="9"/>
      <c r="AA457" s="9"/>
      <c r="AB457" s="9"/>
      <c r="AC457" s="9"/>
      <c r="AD457" s="9"/>
      <c r="AE457" s="9"/>
      <c r="AF457" s="9"/>
      <c r="AG457" s="9"/>
      <c r="AH457" s="9"/>
    </row>
    <row r="458" spans="1:34" x14ac:dyDescent="0.25">
      <c r="A458" s="9"/>
      <c r="B458" s="9"/>
      <c r="C458" s="9"/>
      <c r="D458" s="9"/>
      <c r="E458" s="9"/>
      <c r="F458" s="9"/>
      <c r="G458" s="9"/>
      <c r="H458" s="9"/>
      <c r="I458" s="9"/>
      <c r="J458" s="9"/>
      <c r="K458" s="9"/>
      <c r="L458" s="9"/>
      <c r="M458" s="9"/>
      <c r="N458" s="9"/>
      <c r="O458" s="9"/>
      <c r="P458" s="9"/>
      <c r="Q458" s="9"/>
      <c r="R458" s="9"/>
      <c r="S458" s="9"/>
      <c r="T458" s="17"/>
      <c r="U458" s="17"/>
      <c r="V458" s="9"/>
      <c r="W458" s="17"/>
      <c r="X458" s="9"/>
      <c r="Y458" s="9"/>
      <c r="Z458" s="9"/>
      <c r="AA458" s="9"/>
      <c r="AB458" s="9"/>
      <c r="AC458" s="9"/>
      <c r="AD458" s="9"/>
      <c r="AE458" s="9"/>
      <c r="AF458" s="9"/>
      <c r="AG458" s="9"/>
      <c r="AH458" s="9"/>
    </row>
    <row r="459" spans="1:34" x14ac:dyDescent="0.25">
      <c r="A459" s="9"/>
      <c r="B459" s="9"/>
      <c r="C459" s="9"/>
      <c r="D459" s="9"/>
      <c r="E459" s="9"/>
      <c r="F459" s="9"/>
      <c r="G459" s="9"/>
      <c r="H459" s="9"/>
      <c r="I459" s="9"/>
      <c r="J459" s="9"/>
      <c r="K459" s="9"/>
      <c r="L459" s="9"/>
      <c r="M459" s="9"/>
      <c r="N459" s="9"/>
      <c r="O459" s="9"/>
      <c r="P459" s="9"/>
      <c r="Q459" s="9"/>
      <c r="R459" s="9"/>
      <c r="S459" s="9"/>
      <c r="T459" s="17"/>
      <c r="U459" s="17"/>
      <c r="V459" s="9"/>
      <c r="W459" s="17"/>
      <c r="X459" s="9"/>
      <c r="Y459" s="9"/>
      <c r="Z459" s="9"/>
      <c r="AA459" s="9"/>
      <c r="AB459" s="9"/>
      <c r="AC459" s="9"/>
      <c r="AD459" s="9"/>
      <c r="AE459" s="9"/>
      <c r="AF459" s="9"/>
      <c r="AG459" s="9"/>
      <c r="AH459" s="9"/>
    </row>
    <row r="460" spans="1:34" x14ac:dyDescent="0.25">
      <c r="A460" s="9"/>
      <c r="B460" s="9"/>
      <c r="C460" s="9"/>
      <c r="D460" s="9"/>
      <c r="E460" s="9"/>
      <c r="F460" s="9"/>
      <c r="G460" s="9"/>
      <c r="H460" s="9"/>
      <c r="I460" s="9"/>
      <c r="J460" s="9"/>
      <c r="K460" s="9"/>
      <c r="L460" s="9"/>
      <c r="M460" s="9"/>
      <c r="N460" s="9"/>
      <c r="O460" s="9"/>
      <c r="P460" s="9"/>
      <c r="Q460" s="9"/>
      <c r="R460" s="9"/>
      <c r="S460" s="9"/>
      <c r="T460" s="17"/>
      <c r="U460" s="17"/>
      <c r="V460" s="9"/>
      <c r="W460" s="17"/>
      <c r="X460" s="9"/>
      <c r="Y460" s="9"/>
      <c r="Z460" s="9"/>
      <c r="AA460" s="9"/>
      <c r="AB460" s="9"/>
      <c r="AC460" s="9"/>
      <c r="AD460" s="9"/>
      <c r="AE460" s="9"/>
      <c r="AF460" s="9"/>
      <c r="AG460" s="9"/>
      <c r="AH460" s="9"/>
    </row>
    <row r="461" spans="1:34" x14ac:dyDescent="0.25">
      <c r="A461" s="9"/>
      <c r="B461" s="9"/>
      <c r="C461" s="9"/>
      <c r="D461" s="9"/>
      <c r="E461" s="9"/>
      <c r="F461" s="9"/>
      <c r="G461" s="9"/>
      <c r="H461" s="9"/>
      <c r="I461" s="9"/>
      <c r="J461" s="9"/>
      <c r="K461" s="9"/>
      <c r="L461" s="9"/>
      <c r="M461" s="9"/>
      <c r="N461" s="9"/>
      <c r="O461" s="9"/>
      <c r="P461" s="9"/>
      <c r="Q461" s="9"/>
      <c r="R461" s="9"/>
      <c r="S461" s="9"/>
      <c r="T461" s="17"/>
      <c r="U461" s="17"/>
      <c r="V461" s="9"/>
      <c r="W461" s="17"/>
      <c r="X461" s="9"/>
      <c r="Y461" s="9"/>
      <c r="Z461" s="9"/>
      <c r="AA461" s="9"/>
      <c r="AB461" s="9"/>
      <c r="AC461" s="9"/>
      <c r="AD461" s="9"/>
      <c r="AE461" s="9"/>
      <c r="AF461" s="9"/>
      <c r="AG461" s="9"/>
      <c r="AH461" s="9"/>
    </row>
    <row r="462" spans="1:34" x14ac:dyDescent="0.25">
      <c r="A462" s="9"/>
      <c r="B462" s="9"/>
      <c r="C462" s="9"/>
      <c r="D462" s="9"/>
      <c r="E462" s="9"/>
      <c r="F462" s="9"/>
      <c r="G462" s="9"/>
      <c r="H462" s="9"/>
      <c r="I462" s="9"/>
      <c r="J462" s="9"/>
      <c r="K462" s="9"/>
      <c r="L462" s="9"/>
      <c r="M462" s="9"/>
      <c r="N462" s="9"/>
      <c r="O462" s="9"/>
      <c r="P462" s="9"/>
      <c r="Q462" s="9"/>
      <c r="R462" s="9"/>
      <c r="S462" s="9"/>
      <c r="T462" s="17"/>
      <c r="U462" s="17"/>
      <c r="V462" s="9"/>
      <c r="W462" s="17"/>
      <c r="X462" s="9"/>
      <c r="Y462" s="9"/>
      <c r="Z462" s="9"/>
      <c r="AA462" s="9"/>
      <c r="AB462" s="9"/>
      <c r="AC462" s="9"/>
      <c r="AD462" s="9"/>
      <c r="AE462" s="9"/>
      <c r="AF462" s="9"/>
      <c r="AG462" s="9"/>
      <c r="AH462" s="9"/>
    </row>
    <row r="463" spans="1:34" x14ac:dyDescent="0.25">
      <c r="A463" s="9"/>
      <c r="B463" s="9"/>
      <c r="C463" s="9"/>
      <c r="D463" s="9"/>
      <c r="E463" s="9"/>
      <c r="F463" s="9"/>
      <c r="G463" s="9"/>
      <c r="H463" s="9"/>
      <c r="I463" s="9"/>
      <c r="J463" s="9"/>
      <c r="K463" s="9"/>
      <c r="L463" s="9"/>
      <c r="M463" s="9"/>
      <c r="N463" s="9"/>
      <c r="O463" s="9"/>
      <c r="P463" s="9"/>
      <c r="Q463" s="9"/>
      <c r="R463" s="9"/>
      <c r="S463" s="9"/>
      <c r="T463" s="17"/>
      <c r="U463" s="17"/>
      <c r="V463" s="9"/>
      <c r="W463" s="17"/>
      <c r="X463" s="9"/>
      <c r="Y463" s="9"/>
      <c r="Z463" s="9"/>
      <c r="AA463" s="9"/>
      <c r="AB463" s="9"/>
      <c r="AC463" s="9"/>
      <c r="AD463" s="9"/>
      <c r="AE463" s="9"/>
      <c r="AF463" s="9"/>
      <c r="AG463" s="9"/>
      <c r="AH463" s="9"/>
    </row>
    <row r="464" spans="1:34" x14ac:dyDescent="0.25">
      <c r="A464" s="9"/>
      <c r="B464" s="9"/>
      <c r="C464" s="9"/>
      <c r="D464" s="9"/>
      <c r="E464" s="9"/>
      <c r="F464" s="9"/>
      <c r="G464" s="9"/>
      <c r="H464" s="9"/>
      <c r="I464" s="9"/>
      <c r="J464" s="9"/>
      <c r="K464" s="9"/>
      <c r="L464" s="9"/>
      <c r="M464" s="9"/>
      <c r="N464" s="9"/>
      <c r="O464" s="9"/>
      <c r="P464" s="9"/>
      <c r="Q464" s="9"/>
      <c r="R464" s="9"/>
      <c r="S464" s="9"/>
      <c r="T464" s="17"/>
      <c r="U464" s="17"/>
      <c r="V464" s="9"/>
      <c r="W464" s="17"/>
      <c r="X464" s="9"/>
      <c r="Y464" s="9"/>
      <c r="Z464" s="9"/>
      <c r="AA464" s="9"/>
      <c r="AB464" s="9"/>
      <c r="AC464" s="9"/>
      <c r="AD464" s="9"/>
      <c r="AE464" s="9"/>
      <c r="AF464" s="9"/>
      <c r="AG464" s="9"/>
      <c r="AH464" s="9"/>
    </row>
    <row r="465" spans="1:34" x14ac:dyDescent="0.25">
      <c r="A465" s="9"/>
      <c r="B465" s="9"/>
      <c r="C465" s="9"/>
      <c r="D465" s="9"/>
      <c r="E465" s="9"/>
      <c r="F465" s="9"/>
      <c r="G465" s="9"/>
      <c r="H465" s="9"/>
      <c r="I465" s="9"/>
      <c r="J465" s="9"/>
      <c r="K465" s="9"/>
      <c r="L465" s="9"/>
      <c r="M465" s="9"/>
      <c r="N465" s="9"/>
      <c r="O465" s="9"/>
      <c r="P465" s="9"/>
      <c r="Q465" s="9"/>
      <c r="R465" s="9"/>
      <c r="S465" s="9"/>
      <c r="T465" s="17"/>
      <c r="U465" s="17"/>
      <c r="V465" s="9"/>
      <c r="W465" s="17"/>
      <c r="X465" s="9"/>
      <c r="Y465" s="9"/>
      <c r="Z465" s="9"/>
      <c r="AA465" s="9"/>
      <c r="AB465" s="9"/>
      <c r="AC465" s="9"/>
      <c r="AD465" s="9"/>
      <c r="AE465" s="9"/>
      <c r="AF465" s="9"/>
      <c r="AG465" s="9"/>
      <c r="AH465" s="9"/>
    </row>
    <row r="466" spans="1:34" x14ac:dyDescent="0.25">
      <c r="A466" s="9"/>
      <c r="B466" s="9"/>
      <c r="C466" s="9"/>
      <c r="D466" s="9"/>
      <c r="E466" s="9"/>
      <c r="F466" s="9"/>
      <c r="G466" s="9"/>
      <c r="H466" s="9"/>
      <c r="I466" s="9"/>
      <c r="J466" s="9"/>
      <c r="K466" s="9"/>
      <c r="L466" s="9"/>
      <c r="M466" s="9"/>
      <c r="N466" s="9"/>
      <c r="O466" s="9"/>
      <c r="P466" s="9"/>
      <c r="Q466" s="9"/>
      <c r="R466" s="9"/>
      <c r="S466" s="9"/>
      <c r="T466" s="17"/>
      <c r="U466" s="17"/>
      <c r="V466" s="9"/>
      <c r="W466" s="17"/>
      <c r="X466" s="9"/>
      <c r="Y466" s="9"/>
      <c r="Z466" s="9"/>
      <c r="AA466" s="9"/>
      <c r="AB466" s="9"/>
      <c r="AC466" s="9"/>
      <c r="AD466" s="9"/>
      <c r="AE466" s="9"/>
      <c r="AF466" s="9"/>
      <c r="AG466" s="9"/>
      <c r="AH466" s="9"/>
    </row>
    <row r="467" spans="1:34" x14ac:dyDescent="0.25">
      <c r="A467" s="9"/>
      <c r="B467" s="9"/>
      <c r="C467" s="9"/>
      <c r="D467" s="9"/>
      <c r="E467" s="9"/>
      <c r="F467" s="9"/>
      <c r="G467" s="9"/>
      <c r="H467" s="9"/>
      <c r="I467" s="9"/>
      <c r="J467" s="9"/>
      <c r="K467" s="9"/>
      <c r="L467" s="9"/>
      <c r="M467" s="9"/>
      <c r="N467" s="9"/>
      <c r="O467" s="9"/>
      <c r="P467" s="9"/>
      <c r="Q467" s="9"/>
      <c r="R467" s="9"/>
      <c r="S467" s="9"/>
      <c r="T467" s="17"/>
      <c r="U467" s="17"/>
      <c r="V467" s="9"/>
      <c r="W467" s="17"/>
      <c r="X467" s="9"/>
      <c r="Y467" s="9"/>
      <c r="Z467" s="9"/>
      <c r="AA467" s="9"/>
      <c r="AB467" s="9"/>
      <c r="AC467" s="9"/>
      <c r="AD467" s="9"/>
      <c r="AE467" s="9"/>
      <c r="AF467" s="9"/>
      <c r="AG467" s="9"/>
      <c r="AH467" s="9"/>
    </row>
    <row r="468" spans="1:34" x14ac:dyDescent="0.25">
      <c r="A468" s="9"/>
      <c r="B468" s="9"/>
      <c r="C468" s="9"/>
      <c r="D468" s="9"/>
      <c r="E468" s="9"/>
      <c r="F468" s="9"/>
      <c r="G468" s="9"/>
      <c r="H468" s="9"/>
      <c r="I468" s="9"/>
      <c r="J468" s="9"/>
      <c r="K468" s="9"/>
      <c r="L468" s="9"/>
      <c r="M468" s="9"/>
      <c r="N468" s="9"/>
      <c r="O468" s="9"/>
      <c r="P468" s="9"/>
      <c r="Q468" s="9"/>
      <c r="R468" s="9"/>
      <c r="S468" s="9"/>
      <c r="T468" s="17"/>
      <c r="U468" s="17"/>
      <c r="V468" s="9"/>
      <c r="W468" s="17"/>
      <c r="X468" s="9"/>
      <c r="Y468" s="9"/>
      <c r="Z468" s="9"/>
      <c r="AA468" s="9"/>
      <c r="AB468" s="9"/>
      <c r="AC468" s="9"/>
      <c r="AD468" s="9"/>
      <c r="AE468" s="9"/>
      <c r="AF468" s="9"/>
      <c r="AG468" s="9"/>
      <c r="AH468" s="9"/>
    </row>
    <row r="469" spans="1:34" x14ac:dyDescent="0.25">
      <c r="A469" s="9"/>
      <c r="B469" s="9"/>
      <c r="C469" s="9"/>
      <c r="D469" s="9"/>
      <c r="E469" s="9"/>
      <c r="F469" s="9"/>
      <c r="G469" s="9"/>
      <c r="H469" s="9"/>
      <c r="I469" s="9"/>
      <c r="J469" s="9"/>
      <c r="K469" s="9"/>
      <c r="L469" s="9"/>
      <c r="M469" s="9"/>
      <c r="N469" s="9"/>
      <c r="O469" s="9"/>
      <c r="P469" s="9"/>
      <c r="Q469" s="9"/>
      <c r="R469" s="9"/>
      <c r="S469" s="9"/>
      <c r="T469" s="17"/>
      <c r="U469" s="17"/>
      <c r="V469" s="9"/>
      <c r="W469" s="17"/>
      <c r="X469" s="9"/>
      <c r="Y469" s="9"/>
      <c r="Z469" s="9"/>
      <c r="AA469" s="9"/>
      <c r="AB469" s="9"/>
      <c r="AC469" s="9"/>
      <c r="AD469" s="9"/>
      <c r="AE469" s="9"/>
      <c r="AF469" s="9"/>
      <c r="AG469" s="9"/>
      <c r="AH469" s="9"/>
    </row>
    <row r="470" spans="1:34" x14ac:dyDescent="0.25">
      <c r="A470" s="9"/>
      <c r="B470" s="9"/>
      <c r="C470" s="9"/>
      <c r="D470" s="9"/>
      <c r="E470" s="9"/>
      <c r="F470" s="9"/>
      <c r="G470" s="9"/>
      <c r="H470" s="9"/>
      <c r="I470" s="9"/>
      <c r="J470" s="9"/>
      <c r="K470" s="9"/>
      <c r="L470" s="9"/>
      <c r="M470" s="9"/>
      <c r="N470" s="9"/>
      <c r="O470" s="9"/>
      <c r="P470" s="9"/>
      <c r="Q470" s="9"/>
      <c r="R470" s="9"/>
      <c r="S470" s="9"/>
      <c r="T470" s="17"/>
      <c r="U470" s="17"/>
      <c r="V470" s="9"/>
      <c r="W470" s="17"/>
      <c r="X470" s="9"/>
      <c r="Y470" s="9"/>
      <c r="Z470" s="9"/>
      <c r="AA470" s="9"/>
      <c r="AB470" s="9"/>
      <c r="AC470" s="9"/>
      <c r="AD470" s="9"/>
      <c r="AE470" s="9"/>
      <c r="AF470" s="9"/>
      <c r="AG470" s="9"/>
      <c r="AH470" s="9"/>
    </row>
    <row r="471" spans="1:34" x14ac:dyDescent="0.25">
      <c r="A471" s="9"/>
      <c r="B471" s="9"/>
      <c r="C471" s="9"/>
      <c r="D471" s="9"/>
      <c r="E471" s="9"/>
      <c r="F471" s="9"/>
      <c r="G471" s="9"/>
      <c r="H471" s="9"/>
      <c r="I471" s="9"/>
      <c r="J471" s="9"/>
      <c r="K471" s="9"/>
      <c r="L471" s="9"/>
      <c r="M471" s="9"/>
      <c r="N471" s="9"/>
      <c r="O471" s="9"/>
      <c r="P471" s="9"/>
      <c r="Q471" s="9"/>
      <c r="R471" s="9"/>
      <c r="S471" s="9"/>
      <c r="T471" s="17"/>
      <c r="U471" s="17"/>
      <c r="V471" s="9"/>
      <c r="W471" s="17"/>
      <c r="X471" s="9"/>
      <c r="Y471" s="9"/>
      <c r="Z471" s="9"/>
      <c r="AA471" s="9"/>
      <c r="AB471" s="9"/>
      <c r="AC471" s="9"/>
      <c r="AD471" s="9"/>
      <c r="AE471" s="9"/>
      <c r="AF471" s="9"/>
      <c r="AG471" s="9"/>
      <c r="AH471" s="9"/>
    </row>
    <row r="472" spans="1:34" x14ac:dyDescent="0.25">
      <c r="A472" s="9"/>
      <c r="B472" s="9"/>
      <c r="C472" s="9"/>
      <c r="D472" s="9"/>
      <c r="E472" s="9"/>
      <c r="F472" s="9"/>
      <c r="G472" s="9"/>
      <c r="H472" s="9"/>
      <c r="I472" s="9"/>
      <c r="J472" s="9"/>
      <c r="K472" s="9"/>
      <c r="L472" s="9"/>
      <c r="M472" s="9"/>
      <c r="N472" s="9"/>
      <c r="O472" s="9"/>
      <c r="P472" s="9"/>
      <c r="Q472" s="9"/>
      <c r="R472" s="9"/>
      <c r="S472" s="9"/>
      <c r="T472" s="17"/>
      <c r="U472" s="17"/>
      <c r="V472" s="9"/>
      <c r="W472" s="17"/>
      <c r="X472" s="9"/>
      <c r="Y472" s="9"/>
      <c r="Z472" s="9"/>
      <c r="AA472" s="9"/>
      <c r="AB472" s="9"/>
      <c r="AC472" s="9"/>
      <c r="AD472" s="9"/>
      <c r="AE472" s="9"/>
      <c r="AF472" s="9"/>
      <c r="AG472" s="9"/>
      <c r="AH472" s="9"/>
    </row>
    <row r="473" spans="1:34" x14ac:dyDescent="0.25">
      <c r="A473" s="9"/>
      <c r="B473" s="9"/>
      <c r="C473" s="9"/>
      <c r="D473" s="9"/>
      <c r="E473" s="9"/>
      <c r="F473" s="9"/>
      <c r="G473" s="9"/>
      <c r="H473" s="9"/>
      <c r="I473" s="9"/>
      <c r="J473" s="9"/>
      <c r="K473" s="9"/>
      <c r="L473" s="9"/>
      <c r="M473" s="9"/>
      <c r="N473" s="9"/>
      <c r="O473" s="9"/>
      <c r="P473" s="9"/>
      <c r="Q473" s="9"/>
      <c r="R473" s="9"/>
      <c r="S473" s="9"/>
      <c r="T473" s="17"/>
      <c r="U473" s="17"/>
      <c r="V473" s="9"/>
      <c r="W473" s="17"/>
      <c r="X473" s="9"/>
      <c r="Y473" s="9"/>
      <c r="Z473" s="9"/>
      <c r="AA473" s="9"/>
      <c r="AB473" s="9"/>
      <c r="AC473" s="9"/>
      <c r="AD473" s="9"/>
      <c r="AE473" s="9"/>
      <c r="AF473" s="9"/>
      <c r="AG473" s="9"/>
      <c r="AH473" s="9"/>
    </row>
    <row r="474" spans="1:34" x14ac:dyDescent="0.25">
      <c r="A474" s="9"/>
      <c r="B474" s="9"/>
      <c r="C474" s="9"/>
      <c r="D474" s="9"/>
      <c r="E474" s="9"/>
      <c r="F474" s="9"/>
      <c r="G474" s="9"/>
      <c r="H474" s="9"/>
      <c r="I474" s="9"/>
      <c r="J474" s="9"/>
      <c r="K474" s="9"/>
      <c r="L474" s="9"/>
      <c r="M474" s="9"/>
      <c r="N474" s="9"/>
      <c r="O474" s="9"/>
      <c r="P474" s="9"/>
      <c r="Q474" s="9"/>
      <c r="R474" s="9"/>
      <c r="S474" s="9"/>
      <c r="T474" s="17"/>
      <c r="U474" s="17"/>
      <c r="V474" s="9"/>
      <c r="W474" s="17"/>
      <c r="X474" s="9"/>
      <c r="Y474" s="9"/>
      <c r="Z474" s="9"/>
      <c r="AA474" s="9"/>
      <c r="AB474" s="9"/>
      <c r="AC474" s="9"/>
      <c r="AD474" s="9"/>
      <c r="AE474" s="9"/>
      <c r="AF474" s="9"/>
      <c r="AG474" s="9"/>
      <c r="AH474" s="9"/>
    </row>
    <row r="475" spans="1:34" x14ac:dyDescent="0.25">
      <c r="A475" s="9"/>
      <c r="B475" s="9"/>
      <c r="C475" s="9"/>
      <c r="D475" s="9"/>
      <c r="E475" s="9"/>
      <c r="F475" s="9"/>
      <c r="G475" s="9"/>
      <c r="H475" s="9"/>
      <c r="I475" s="9"/>
      <c r="J475" s="9"/>
      <c r="K475" s="9"/>
      <c r="L475" s="9"/>
      <c r="M475" s="9"/>
      <c r="N475" s="9"/>
      <c r="O475" s="9"/>
      <c r="P475" s="9"/>
      <c r="Q475" s="9"/>
      <c r="R475" s="9"/>
      <c r="S475" s="9"/>
      <c r="T475" s="17"/>
      <c r="U475" s="17"/>
      <c r="V475" s="9"/>
      <c r="W475" s="17"/>
      <c r="X475" s="9"/>
      <c r="Y475" s="9"/>
      <c r="Z475" s="9"/>
      <c r="AA475" s="9"/>
      <c r="AB475" s="9"/>
      <c r="AC475" s="9"/>
      <c r="AD475" s="9"/>
      <c r="AE475" s="9"/>
      <c r="AF475" s="9"/>
      <c r="AG475" s="9"/>
      <c r="AH475" s="9"/>
    </row>
    <row r="476" spans="1:34" x14ac:dyDescent="0.25">
      <c r="A476" s="9"/>
      <c r="B476" s="9"/>
      <c r="C476" s="9"/>
      <c r="D476" s="9"/>
      <c r="E476" s="9"/>
      <c r="F476" s="9"/>
      <c r="G476" s="9"/>
      <c r="H476" s="9"/>
      <c r="I476" s="9"/>
      <c r="J476" s="9"/>
      <c r="K476" s="9"/>
      <c r="L476" s="9"/>
      <c r="M476" s="9"/>
      <c r="N476" s="9"/>
      <c r="O476" s="9"/>
      <c r="P476" s="9"/>
      <c r="Q476" s="9"/>
      <c r="R476" s="9"/>
      <c r="S476" s="9"/>
      <c r="T476" s="17"/>
      <c r="U476" s="17"/>
      <c r="V476" s="9"/>
      <c r="W476" s="17"/>
      <c r="X476" s="9"/>
      <c r="Y476" s="9"/>
      <c r="Z476" s="9"/>
      <c r="AA476" s="9"/>
      <c r="AB476" s="9"/>
      <c r="AC476" s="9"/>
      <c r="AD476" s="9"/>
      <c r="AE476" s="9"/>
      <c r="AF476" s="9"/>
      <c r="AG476" s="9"/>
      <c r="AH476" s="9"/>
    </row>
    <row r="477" spans="1:34" x14ac:dyDescent="0.25">
      <c r="A477" s="9"/>
      <c r="B477" s="9"/>
      <c r="C477" s="9"/>
      <c r="D477" s="9"/>
      <c r="E477" s="9"/>
      <c r="F477" s="9"/>
      <c r="G477" s="9"/>
      <c r="H477" s="9"/>
      <c r="I477" s="9"/>
      <c r="J477" s="9"/>
      <c r="K477" s="9"/>
      <c r="L477" s="9"/>
      <c r="M477" s="9"/>
      <c r="N477" s="9"/>
      <c r="O477" s="9"/>
      <c r="P477" s="9"/>
      <c r="Q477" s="9"/>
      <c r="R477" s="9"/>
      <c r="S477" s="9"/>
      <c r="T477" s="17"/>
      <c r="U477" s="17"/>
      <c r="V477" s="9"/>
      <c r="W477" s="17"/>
      <c r="X477" s="9"/>
      <c r="Y477" s="9"/>
      <c r="Z477" s="9"/>
      <c r="AA477" s="9"/>
      <c r="AB477" s="9"/>
      <c r="AC477" s="9"/>
      <c r="AD477" s="9"/>
      <c r="AE477" s="9"/>
      <c r="AF477" s="9"/>
      <c r="AG477" s="9"/>
      <c r="AH477" s="9"/>
    </row>
    <row r="478" spans="1:34" x14ac:dyDescent="0.25">
      <c r="A478" s="9"/>
      <c r="B478" s="9"/>
      <c r="C478" s="9"/>
      <c r="D478" s="9"/>
      <c r="E478" s="9"/>
      <c r="F478" s="9"/>
      <c r="G478" s="9"/>
      <c r="H478" s="9"/>
      <c r="I478" s="9"/>
      <c r="J478" s="9"/>
      <c r="K478" s="9"/>
      <c r="L478" s="9"/>
      <c r="M478" s="9"/>
      <c r="N478" s="9"/>
      <c r="O478" s="9"/>
      <c r="P478" s="9"/>
      <c r="Q478" s="9"/>
      <c r="R478" s="9"/>
      <c r="S478" s="9"/>
      <c r="T478" s="17"/>
      <c r="U478" s="17"/>
      <c r="V478" s="9"/>
      <c r="W478" s="17"/>
      <c r="X478" s="9"/>
      <c r="Y478" s="9"/>
      <c r="Z478" s="9"/>
      <c r="AA478" s="9"/>
      <c r="AB478" s="9"/>
      <c r="AC478" s="9"/>
      <c r="AD478" s="9"/>
      <c r="AE478" s="9"/>
      <c r="AF478" s="9"/>
      <c r="AG478" s="9"/>
      <c r="AH478" s="9"/>
    </row>
    <row r="479" spans="1:34" x14ac:dyDescent="0.25">
      <c r="A479" s="9"/>
      <c r="B479" s="9"/>
      <c r="C479" s="9"/>
      <c r="D479" s="9"/>
      <c r="E479" s="9"/>
      <c r="F479" s="9"/>
      <c r="G479" s="9"/>
      <c r="H479" s="9"/>
      <c r="I479" s="9"/>
      <c r="J479" s="9"/>
      <c r="K479" s="9"/>
      <c r="L479" s="9"/>
      <c r="M479" s="9"/>
      <c r="N479" s="9"/>
      <c r="O479" s="9"/>
      <c r="P479" s="9"/>
      <c r="Q479" s="9"/>
      <c r="R479" s="9"/>
      <c r="S479" s="9"/>
      <c r="T479" s="17"/>
      <c r="U479" s="17"/>
      <c r="V479" s="9"/>
      <c r="W479" s="17"/>
      <c r="X479" s="9"/>
      <c r="Y479" s="9"/>
      <c r="Z479" s="9"/>
      <c r="AA479" s="9"/>
      <c r="AB479" s="9"/>
      <c r="AC479" s="9"/>
      <c r="AD479" s="9"/>
      <c r="AE479" s="9"/>
      <c r="AF479" s="9"/>
      <c r="AG479" s="9"/>
      <c r="AH479" s="9"/>
    </row>
    <row r="480" spans="1:34" x14ac:dyDescent="0.25">
      <c r="A480" s="9"/>
      <c r="B480" s="9"/>
      <c r="C480" s="9"/>
      <c r="D480" s="9"/>
      <c r="E480" s="9"/>
      <c r="F480" s="9"/>
      <c r="G480" s="9"/>
      <c r="H480" s="9"/>
      <c r="I480" s="9"/>
      <c r="J480" s="9"/>
      <c r="K480" s="9"/>
      <c r="L480" s="9"/>
      <c r="M480" s="9"/>
      <c r="N480" s="9"/>
      <c r="O480" s="9"/>
      <c r="P480" s="9"/>
      <c r="Q480" s="9"/>
      <c r="R480" s="9"/>
      <c r="S480" s="9"/>
      <c r="T480" s="17"/>
      <c r="U480" s="17"/>
      <c r="V480" s="9"/>
      <c r="W480" s="17"/>
      <c r="X480" s="9"/>
      <c r="Y480" s="9"/>
      <c r="Z480" s="9"/>
      <c r="AA480" s="9"/>
      <c r="AB480" s="9"/>
      <c r="AC480" s="9"/>
      <c r="AD480" s="9"/>
      <c r="AE480" s="9"/>
      <c r="AF480" s="9"/>
      <c r="AG480" s="9"/>
      <c r="AH480" s="9"/>
    </row>
    <row r="481" spans="1:34" x14ac:dyDescent="0.25">
      <c r="A481" s="9"/>
      <c r="B481" s="9"/>
      <c r="C481" s="9"/>
      <c r="D481" s="9"/>
      <c r="E481" s="9"/>
      <c r="F481" s="9"/>
      <c r="G481" s="9"/>
      <c r="H481" s="9"/>
      <c r="I481" s="9"/>
      <c r="J481" s="9"/>
      <c r="K481" s="9"/>
      <c r="L481" s="9"/>
      <c r="M481" s="9"/>
      <c r="N481" s="9"/>
      <c r="O481" s="9"/>
      <c r="P481" s="9"/>
      <c r="Q481" s="9"/>
      <c r="R481" s="9"/>
      <c r="S481" s="9"/>
      <c r="T481" s="17"/>
      <c r="U481" s="17"/>
      <c r="V481" s="9"/>
      <c r="W481" s="17"/>
      <c r="X481" s="9"/>
      <c r="Y481" s="9"/>
      <c r="Z481" s="9"/>
      <c r="AA481" s="9"/>
      <c r="AB481" s="9"/>
      <c r="AC481" s="9"/>
      <c r="AD481" s="9"/>
      <c r="AE481" s="9"/>
      <c r="AF481" s="9"/>
      <c r="AG481" s="9"/>
      <c r="AH481" s="9"/>
    </row>
    <row r="482" spans="1:34" x14ac:dyDescent="0.25">
      <c r="A482" s="9"/>
      <c r="B482" s="9"/>
      <c r="C482" s="9"/>
      <c r="D482" s="9"/>
      <c r="E482" s="9"/>
      <c r="F482" s="9"/>
      <c r="G482" s="9"/>
      <c r="H482" s="9"/>
      <c r="I482" s="9"/>
      <c r="J482" s="9"/>
      <c r="K482" s="9"/>
      <c r="L482" s="9"/>
      <c r="M482" s="9"/>
      <c r="N482" s="9"/>
      <c r="O482" s="9"/>
      <c r="P482" s="9"/>
      <c r="Q482" s="9"/>
      <c r="R482" s="9"/>
      <c r="S482" s="9"/>
      <c r="T482" s="17"/>
      <c r="U482" s="17"/>
      <c r="V482" s="9"/>
      <c r="W482" s="17"/>
      <c r="X482" s="9"/>
      <c r="Y482" s="9"/>
      <c r="Z482" s="9"/>
      <c r="AA482" s="9"/>
      <c r="AB482" s="9"/>
      <c r="AC482" s="9"/>
      <c r="AD482" s="9"/>
      <c r="AE482" s="9"/>
      <c r="AF482" s="9"/>
      <c r="AG482" s="9"/>
      <c r="AH482" s="9"/>
    </row>
    <row r="483" spans="1:34" x14ac:dyDescent="0.25">
      <c r="A483" s="9"/>
      <c r="B483" s="9"/>
      <c r="C483" s="9"/>
      <c r="D483" s="9"/>
      <c r="E483" s="9"/>
      <c r="F483" s="9"/>
      <c r="G483" s="9"/>
      <c r="H483" s="9"/>
      <c r="I483" s="9"/>
      <c r="J483" s="9"/>
      <c r="K483" s="9"/>
      <c r="L483" s="9"/>
      <c r="M483" s="9"/>
      <c r="N483" s="9"/>
      <c r="O483" s="9"/>
      <c r="P483" s="9"/>
      <c r="Q483" s="9"/>
      <c r="R483" s="9"/>
      <c r="S483" s="9"/>
      <c r="T483" s="17"/>
      <c r="U483" s="17"/>
      <c r="V483" s="9"/>
      <c r="W483" s="17"/>
      <c r="X483" s="9"/>
      <c r="Y483" s="9"/>
      <c r="Z483" s="9"/>
      <c r="AA483" s="9"/>
      <c r="AB483" s="9"/>
      <c r="AC483" s="9"/>
      <c r="AD483" s="9"/>
      <c r="AE483" s="9"/>
      <c r="AF483" s="9"/>
      <c r="AG483" s="9"/>
      <c r="AH483" s="9"/>
    </row>
    <row r="484" spans="1:34" x14ac:dyDescent="0.25">
      <c r="A484" s="9"/>
      <c r="B484" s="9"/>
      <c r="C484" s="9"/>
      <c r="D484" s="9"/>
      <c r="E484" s="9"/>
      <c r="F484" s="9"/>
      <c r="G484" s="9"/>
      <c r="H484" s="9"/>
      <c r="I484" s="9"/>
      <c r="J484" s="9"/>
      <c r="K484" s="9"/>
      <c r="L484" s="9"/>
      <c r="M484" s="9"/>
      <c r="N484" s="9"/>
      <c r="O484" s="9"/>
      <c r="P484" s="9"/>
      <c r="Q484" s="9"/>
      <c r="R484" s="9"/>
      <c r="S484" s="9"/>
      <c r="T484" s="17"/>
      <c r="U484" s="17"/>
      <c r="V484" s="9"/>
      <c r="W484" s="17"/>
      <c r="X484" s="9"/>
      <c r="Y484" s="9"/>
      <c r="Z484" s="9"/>
      <c r="AA484" s="9"/>
      <c r="AB484" s="9"/>
      <c r="AC484" s="9"/>
      <c r="AD484" s="9"/>
      <c r="AE484" s="9"/>
      <c r="AF484" s="9"/>
      <c r="AG484" s="9"/>
      <c r="AH484" s="9"/>
    </row>
    <row r="485" spans="1:34" x14ac:dyDescent="0.25">
      <c r="A485" s="9"/>
      <c r="B485" s="9"/>
      <c r="C485" s="9"/>
      <c r="D485" s="9"/>
      <c r="E485" s="9"/>
      <c r="F485" s="9"/>
      <c r="G485" s="9"/>
      <c r="H485" s="9"/>
      <c r="I485" s="9"/>
      <c r="J485" s="9"/>
      <c r="K485" s="9"/>
      <c r="L485" s="9"/>
      <c r="M485" s="9"/>
      <c r="N485" s="9"/>
      <c r="O485" s="9"/>
      <c r="P485" s="9"/>
      <c r="Q485" s="9"/>
      <c r="R485" s="9"/>
      <c r="S485" s="9"/>
      <c r="T485" s="17"/>
      <c r="U485" s="17"/>
      <c r="V485" s="9"/>
      <c r="W485" s="17"/>
      <c r="X485" s="9"/>
      <c r="Y485" s="9"/>
      <c r="Z485" s="9"/>
      <c r="AA485" s="9"/>
      <c r="AB485" s="9"/>
      <c r="AC485" s="9"/>
      <c r="AD485" s="9"/>
      <c r="AE485" s="9"/>
      <c r="AF485" s="9"/>
      <c r="AG485" s="9"/>
      <c r="AH485" s="9"/>
    </row>
    <row r="486" spans="1:34" x14ac:dyDescent="0.25">
      <c r="A486" s="9"/>
      <c r="B486" s="9"/>
      <c r="C486" s="9"/>
      <c r="D486" s="9"/>
      <c r="E486" s="9"/>
      <c r="F486" s="9"/>
      <c r="G486" s="9"/>
      <c r="H486" s="9"/>
      <c r="I486" s="9"/>
      <c r="J486" s="9"/>
      <c r="K486" s="9"/>
      <c r="L486" s="9"/>
      <c r="M486" s="9"/>
      <c r="N486" s="9"/>
      <c r="O486" s="9"/>
      <c r="P486" s="9"/>
      <c r="Q486" s="9"/>
      <c r="R486" s="9"/>
      <c r="S486" s="9"/>
      <c r="T486" s="17"/>
      <c r="U486" s="17"/>
      <c r="V486" s="9"/>
      <c r="W486" s="17"/>
      <c r="X486" s="9"/>
      <c r="Y486" s="9"/>
      <c r="Z486" s="9"/>
      <c r="AA486" s="9"/>
      <c r="AB486" s="9"/>
      <c r="AC486" s="9"/>
      <c r="AD486" s="9"/>
      <c r="AE486" s="9"/>
      <c r="AF486" s="9"/>
      <c r="AG486" s="9"/>
      <c r="AH486" s="9"/>
    </row>
    <row r="487" spans="1:34" x14ac:dyDescent="0.25">
      <c r="A487" s="9"/>
      <c r="B487" s="9"/>
      <c r="C487" s="9"/>
      <c r="D487" s="9"/>
      <c r="E487" s="9"/>
      <c r="F487" s="9"/>
      <c r="G487" s="9"/>
      <c r="H487" s="9"/>
      <c r="I487" s="9"/>
      <c r="J487" s="9"/>
      <c r="K487" s="9"/>
      <c r="L487" s="9"/>
      <c r="M487" s="9"/>
      <c r="N487" s="9"/>
      <c r="O487" s="9"/>
      <c r="P487" s="9"/>
      <c r="Q487" s="9"/>
      <c r="R487" s="9"/>
      <c r="S487" s="9"/>
      <c r="T487" s="17"/>
      <c r="U487" s="17"/>
      <c r="V487" s="9"/>
      <c r="W487" s="17"/>
      <c r="X487" s="9"/>
      <c r="Y487" s="9"/>
      <c r="Z487" s="9"/>
      <c r="AA487" s="9"/>
      <c r="AB487" s="9"/>
      <c r="AC487" s="9"/>
      <c r="AD487" s="9"/>
      <c r="AE487" s="9"/>
      <c r="AF487" s="9"/>
      <c r="AG487" s="9"/>
      <c r="AH487" s="9"/>
    </row>
    <row r="488" spans="1:34" x14ac:dyDescent="0.25">
      <c r="A488" s="9"/>
      <c r="B488" s="9"/>
      <c r="C488" s="9"/>
      <c r="D488" s="9"/>
      <c r="E488" s="9"/>
      <c r="F488" s="9"/>
      <c r="G488" s="9"/>
      <c r="H488" s="9"/>
      <c r="I488" s="9"/>
      <c r="J488" s="9"/>
      <c r="K488" s="9"/>
      <c r="L488" s="9"/>
      <c r="M488" s="9"/>
      <c r="N488" s="9"/>
      <c r="O488" s="9"/>
      <c r="P488" s="9"/>
      <c r="Q488" s="9"/>
      <c r="R488" s="9"/>
      <c r="S488" s="9"/>
      <c r="T488" s="17"/>
      <c r="U488" s="17"/>
      <c r="V488" s="9"/>
      <c r="W488" s="17"/>
      <c r="X488" s="9"/>
      <c r="Y488" s="9"/>
      <c r="Z488" s="9"/>
      <c r="AA488" s="9"/>
      <c r="AB488" s="9"/>
      <c r="AC488" s="9"/>
      <c r="AD488" s="9"/>
      <c r="AE488" s="9"/>
      <c r="AF488" s="9"/>
      <c r="AG488" s="9"/>
      <c r="AH488" s="9"/>
    </row>
    <row r="489" spans="1:34" x14ac:dyDescent="0.25">
      <c r="A489" s="9"/>
      <c r="B489" s="9"/>
      <c r="C489" s="9"/>
      <c r="D489" s="9"/>
      <c r="E489" s="9"/>
      <c r="F489" s="9"/>
      <c r="G489" s="9"/>
      <c r="H489" s="9"/>
      <c r="I489" s="9"/>
      <c r="J489" s="9"/>
      <c r="K489" s="9"/>
      <c r="L489" s="9"/>
      <c r="M489" s="9"/>
      <c r="N489" s="9"/>
      <c r="O489" s="9"/>
      <c r="P489" s="9"/>
      <c r="Q489" s="9"/>
      <c r="R489" s="9"/>
      <c r="S489" s="9"/>
      <c r="T489" s="17"/>
      <c r="U489" s="17"/>
      <c r="V489" s="9"/>
      <c r="W489" s="17"/>
      <c r="X489" s="9"/>
      <c r="Y489" s="9"/>
      <c r="Z489" s="9"/>
      <c r="AA489" s="9"/>
      <c r="AB489" s="9"/>
      <c r="AC489" s="9"/>
      <c r="AD489" s="9"/>
      <c r="AE489" s="9"/>
      <c r="AF489" s="9"/>
      <c r="AG489" s="9"/>
      <c r="AH489" s="9"/>
    </row>
    <row r="490" spans="1:34" x14ac:dyDescent="0.25">
      <c r="A490" s="9"/>
      <c r="B490" s="9"/>
      <c r="C490" s="9"/>
      <c r="D490" s="9"/>
      <c r="E490" s="9"/>
      <c r="F490" s="9"/>
      <c r="G490" s="9"/>
      <c r="H490" s="9"/>
      <c r="I490" s="9"/>
      <c r="J490" s="9"/>
      <c r="K490" s="9"/>
      <c r="L490" s="9"/>
      <c r="M490" s="9"/>
      <c r="N490" s="9"/>
      <c r="O490" s="9"/>
      <c r="P490" s="9"/>
      <c r="Q490" s="9"/>
      <c r="R490" s="9"/>
      <c r="S490" s="9"/>
      <c r="T490" s="17"/>
      <c r="U490" s="17"/>
      <c r="V490" s="9"/>
      <c r="W490" s="17"/>
      <c r="X490" s="9"/>
      <c r="Y490" s="9"/>
      <c r="Z490" s="9"/>
      <c r="AA490" s="9"/>
      <c r="AB490" s="9"/>
      <c r="AC490" s="9"/>
      <c r="AD490" s="9"/>
      <c r="AE490" s="9"/>
      <c r="AF490" s="9"/>
      <c r="AG490" s="9"/>
      <c r="AH490" s="9"/>
    </row>
    <row r="491" spans="1:34" x14ac:dyDescent="0.25">
      <c r="A491" s="9"/>
      <c r="B491" s="9"/>
      <c r="C491" s="9"/>
      <c r="D491" s="9"/>
      <c r="E491" s="9"/>
      <c r="F491" s="9"/>
      <c r="G491" s="9"/>
      <c r="H491" s="9"/>
      <c r="I491" s="9"/>
      <c r="J491" s="9"/>
      <c r="K491" s="9"/>
      <c r="L491" s="9"/>
      <c r="M491" s="9"/>
      <c r="N491" s="9"/>
      <c r="O491" s="9"/>
      <c r="P491" s="9"/>
      <c r="Q491" s="9"/>
      <c r="R491" s="9"/>
      <c r="S491" s="9"/>
      <c r="T491" s="17"/>
      <c r="U491" s="17"/>
      <c r="V491" s="9"/>
      <c r="W491" s="17"/>
      <c r="X491" s="9"/>
      <c r="Y491" s="9"/>
      <c r="Z491" s="9"/>
      <c r="AA491" s="9"/>
      <c r="AB491" s="9"/>
      <c r="AC491" s="9"/>
      <c r="AD491" s="9"/>
      <c r="AE491" s="9"/>
      <c r="AF491" s="9"/>
      <c r="AG491" s="9"/>
      <c r="AH491" s="9"/>
    </row>
    <row r="492" spans="1:34" x14ac:dyDescent="0.25">
      <c r="A492" s="9"/>
      <c r="B492" s="9"/>
      <c r="C492" s="9"/>
      <c r="D492" s="9"/>
      <c r="E492" s="9"/>
      <c r="F492" s="9"/>
      <c r="G492" s="9"/>
      <c r="H492" s="9"/>
      <c r="I492" s="9"/>
      <c r="J492" s="9"/>
      <c r="K492" s="9"/>
      <c r="L492" s="9"/>
      <c r="M492" s="9"/>
      <c r="N492" s="9"/>
      <c r="O492" s="9"/>
      <c r="P492" s="9"/>
      <c r="Q492" s="9"/>
      <c r="R492" s="9"/>
      <c r="S492" s="9"/>
      <c r="T492" s="17"/>
      <c r="U492" s="17"/>
      <c r="V492" s="9"/>
      <c r="W492" s="17"/>
      <c r="X492" s="9"/>
      <c r="Y492" s="9"/>
      <c r="Z492" s="9"/>
      <c r="AA492" s="9"/>
      <c r="AB492" s="9"/>
      <c r="AC492" s="9"/>
      <c r="AD492" s="9"/>
      <c r="AE492" s="9"/>
      <c r="AF492" s="9"/>
      <c r="AG492" s="9"/>
      <c r="AH492" s="9"/>
    </row>
    <row r="493" spans="1:34" x14ac:dyDescent="0.25">
      <c r="A493" s="9"/>
      <c r="B493" s="9"/>
      <c r="C493" s="9"/>
      <c r="D493" s="9"/>
      <c r="E493" s="9"/>
      <c r="F493" s="9"/>
      <c r="G493" s="9"/>
      <c r="H493" s="9"/>
      <c r="I493" s="9"/>
      <c r="J493" s="9"/>
      <c r="K493" s="9"/>
      <c r="L493" s="9"/>
      <c r="M493" s="9"/>
      <c r="N493" s="9"/>
      <c r="O493" s="9"/>
      <c r="P493" s="9"/>
      <c r="Q493" s="9"/>
      <c r="R493" s="9"/>
      <c r="S493" s="9"/>
      <c r="T493" s="17"/>
      <c r="U493" s="17"/>
      <c r="V493" s="9"/>
      <c r="W493" s="17"/>
      <c r="X493" s="9"/>
      <c r="Y493" s="9"/>
      <c r="Z493" s="9"/>
      <c r="AA493" s="9"/>
      <c r="AB493" s="9"/>
      <c r="AC493" s="9"/>
      <c r="AD493" s="9"/>
      <c r="AE493" s="9"/>
      <c r="AF493" s="9"/>
      <c r="AG493" s="9"/>
      <c r="AH493" s="9"/>
    </row>
    <row r="494" spans="1:34" x14ac:dyDescent="0.25">
      <c r="A494" s="9"/>
      <c r="B494" s="9"/>
      <c r="C494" s="9"/>
      <c r="D494" s="9"/>
      <c r="E494" s="9"/>
      <c r="F494" s="9"/>
      <c r="G494" s="9"/>
      <c r="H494" s="9"/>
      <c r="I494" s="9"/>
      <c r="J494" s="9"/>
      <c r="K494" s="9"/>
      <c r="L494" s="9"/>
      <c r="M494" s="9"/>
      <c r="N494" s="9"/>
      <c r="O494" s="9"/>
      <c r="P494" s="9"/>
      <c r="Q494" s="9"/>
      <c r="R494" s="9"/>
      <c r="S494" s="9"/>
      <c r="T494" s="17"/>
      <c r="U494" s="17"/>
      <c r="V494" s="9"/>
      <c r="W494" s="17"/>
      <c r="X494" s="9"/>
      <c r="Y494" s="9"/>
      <c r="Z494" s="9"/>
      <c r="AA494" s="9"/>
      <c r="AB494" s="9"/>
      <c r="AC494" s="9"/>
      <c r="AD494" s="9"/>
      <c r="AE494" s="9"/>
      <c r="AF494" s="9"/>
      <c r="AG494" s="9"/>
      <c r="AH494" s="9"/>
    </row>
    <row r="495" spans="1:34" x14ac:dyDescent="0.25">
      <c r="A495" s="9"/>
      <c r="B495" s="9"/>
      <c r="C495" s="9"/>
      <c r="D495" s="9"/>
      <c r="E495" s="9"/>
      <c r="F495" s="9"/>
      <c r="G495" s="9"/>
      <c r="H495" s="9"/>
      <c r="I495" s="9"/>
      <c r="J495" s="9"/>
      <c r="K495" s="9"/>
      <c r="L495" s="9"/>
      <c r="M495" s="9"/>
      <c r="N495" s="9"/>
      <c r="O495" s="9"/>
      <c r="P495" s="9"/>
      <c r="Q495" s="9"/>
      <c r="R495" s="9"/>
      <c r="S495" s="9"/>
      <c r="T495" s="17"/>
      <c r="U495" s="17"/>
      <c r="V495" s="9"/>
      <c r="W495" s="17"/>
      <c r="X495" s="9"/>
      <c r="Y495" s="9"/>
      <c r="Z495" s="9"/>
      <c r="AA495" s="9"/>
      <c r="AB495" s="9"/>
      <c r="AC495" s="9"/>
      <c r="AD495" s="9"/>
      <c r="AE495" s="9"/>
      <c r="AF495" s="9"/>
      <c r="AG495" s="9"/>
      <c r="AH495" s="9"/>
    </row>
    <row r="496" spans="1:34" x14ac:dyDescent="0.25">
      <c r="A496" s="9"/>
      <c r="B496" s="9"/>
      <c r="C496" s="9"/>
      <c r="D496" s="9"/>
      <c r="E496" s="9"/>
      <c r="F496" s="9"/>
      <c r="G496" s="9"/>
      <c r="H496" s="9"/>
      <c r="I496" s="9"/>
      <c r="J496" s="9"/>
      <c r="K496" s="9"/>
      <c r="L496" s="9"/>
      <c r="M496" s="9"/>
      <c r="N496" s="9"/>
      <c r="O496" s="9"/>
      <c r="P496" s="9"/>
      <c r="Q496" s="9"/>
      <c r="R496" s="9"/>
      <c r="S496" s="9"/>
      <c r="T496" s="17"/>
      <c r="U496" s="17"/>
      <c r="V496" s="9"/>
      <c r="W496" s="17"/>
      <c r="X496" s="9"/>
      <c r="Y496" s="9"/>
      <c r="Z496" s="9"/>
      <c r="AA496" s="9"/>
      <c r="AB496" s="9"/>
      <c r="AC496" s="9"/>
      <c r="AD496" s="9"/>
      <c r="AE496" s="9"/>
      <c r="AF496" s="9"/>
      <c r="AG496" s="9"/>
      <c r="AH496" s="9"/>
    </row>
    <row r="497" spans="1:34" x14ac:dyDescent="0.25">
      <c r="A497" s="9"/>
      <c r="B497" s="9"/>
      <c r="C497" s="9"/>
      <c r="D497" s="9"/>
      <c r="E497" s="9"/>
      <c r="F497" s="9"/>
      <c r="G497" s="9"/>
      <c r="H497" s="9"/>
      <c r="I497" s="9"/>
      <c r="J497" s="9"/>
      <c r="K497" s="9"/>
      <c r="L497" s="9"/>
      <c r="M497" s="9"/>
      <c r="N497" s="9"/>
      <c r="O497" s="9"/>
      <c r="P497" s="9"/>
      <c r="Q497" s="9"/>
      <c r="R497" s="9"/>
      <c r="S497" s="9"/>
      <c r="T497" s="17"/>
      <c r="U497" s="17"/>
      <c r="V497" s="9"/>
      <c r="W497" s="17"/>
      <c r="X497" s="9"/>
      <c r="Y497" s="9"/>
      <c r="Z497" s="9"/>
      <c r="AA497" s="9"/>
      <c r="AB497" s="9"/>
      <c r="AC497" s="9"/>
      <c r="AD497" s="9"/>
      <c r="AE497" s="9"/>
      <c r="AF497" s="9"/>
      <c r="AG497" s="9"/>
      <c r="AH497" s="9"/>
    </row>
    <row r="498" spans="1:34" x14ac:dyDescent="0.25">
      <c r="A498" s="9"/>
      <c r="B498" s="9"/>
      <c r="C498" s="9"/>
      <c r="D498" s="9"/>
      <c r="E498" s="9"/>
      <c r="F498" s="9"/>
      <c r="G498" s="9"/>
      <c r="H498" s="9"/>
      <c r="I498" s="9"/>
      <c r="J498" s="9"/>
      <c r="K498" s="9"/>
      <c r="L498" s="9"/>
      <c r="M498" s="9"/>
      <c r="N498" s="9"/>
      <c r="O498" s="9"/>
      <c r="P498" s="9"/>
      <c r="Q498" s="9"/>
      <c r="R498" s="9"/>
      <c r="S498" s="9"/>
      <c r="T498" s="17"/>
      <c r="U498" s="17"/>
      <c r="V498" s="9"/>
      <c r="W498" s="17"/>
      <c r="X498" s="9"/>
      <c r="Y498" s="9"/>
      <c r="Z498" s="9"/>
      <c r="AA498" s="9"/>
      <c r="AB498" s="9"/>
      <c r="AC498" s="9"/>
      <c r="AD498" s="9"/>
      <c r="AE498" s="9"/>
      <c r="AF498" s="9"/>
      <c r="AG498" s="9"/>
      <c r="AH498" s="9"/>
    </row>
    <row r="499" spans="1:34" x14ac:dyDescent="0.25">
      <c r="A499" s="9"/>
      <c r="B499" s="9"/>
      <c r="C499" s="9"/>
      <c r="D499" s="9"/>
      <c r="E499" s="9"/>
      <c r="F499" s="9"/>
      <c r="G499" s="9"/>
      <c r="H499" s="9"/>
      <c r="I499" s="9"/>
      <c r="J499" s="9"/>
      <c r="K499" s="9"/>
      <c r="L499" s="9"/>
      <c r="M499" s="9"/>
      <c r="N499" s="9"/>
      <c r="O499" s="9"/>
      <c r="P499" s="9"/>
      <c r="Q499" s="9"/>
      <c r="R499" s="9"/>
      <c r="S499" s="9"/>
      <c r="T499" s="17"/>
      <c r="U499" s="17"/>
      <c r="V499" s="9"/>
      <c r="W499" s="17"/>
      <c r="X499" s="9"/>
      <c r="Y499" s="9"/>
      <c r="Z499" s="9"/>
      <c r="AA499" s="9"/>
      <c r="AB499" s="9"/>
      <c r="AC499" s="9"/>
      <c r="AD499" s="9"/>
      <c r="AE499" s="9"/>
      <c r="AF499" s="9"/>
      <c r="AG499" s="9"/>
      <c r="AH499" s="9"/>
    </row>
    <row r="500" spans="1:34" x14ac:dyDescent="0.25">
      <c r="A500" s="9"/>
      <c r="B500" s="9"/>
      <c r="C500" s="9"/>
      <c r="D500" s="9"/>
      <c r="E500" s="9"/>
      <c r="F500" s="9"/>
      <c r="G500" s="9"/>
      <c r="H500" s="9"/>
      <c r="I500" s="9"/>
      <c r="J500" s="9"/>
      <c r="K500" s="9"/>
      <c r="L500" s="9"/>
      <c r="M500" s="9"/>
      <c r="N500" s="9"/>
      <c r="O500" s="9"/>
      <c r="P500" s="9"/>
      <c r="Q500" s="9"/>
      <c r="R500" s="9"/>
      <c r="S500" s="9"/>
      <c r="T500" s="17"/>
      <c r="U500" s="17"/>
      <c r="V500" s="9"/>
      <c r="W500" s="17"/>
      <c r="X500" s="9"/>
      <c r="Y500" s="9"/>
      <c r="Z500" s="9"/>
      <c r="AA500" s="9"/>
      <c r="AB500" s="9"/>
      <c r="AC500" s="9"/>
      <c r="AD500" s="9"/>
      <c r="AE500" s="9"/>
      <c r="AF500" s="9"/>
      <c r="AG500" s="9"/>
      <c r="AH500" s="9"/>
    </row>
    <row r="501" spans="1:34" x14ac:dyDescent="0.25">
      <c r="A501" s="9"/>
      <c r="B501" s="9"/>
      <c r="C501" s="9"/>
      <c r="D501" s="9"/>
      <c r="E501" s="9"/>
      <c r="F501" s="9"/>
      <c r="G501" s="9"/>
      <c r="H501" s="9"/>
      <c r="I501" s="9"/>
      <c r="J501" s="9"/>
      <c r="K501" s="9"/>
      <c r="L501" s="9"/>
      <c r="M501" s="9"/>
      <c r="N501" s="9"/>
      <c r="O501" s="9"/>
      <c r="P501" s="9"/>
      <c r="Q501" s="9"/>
      <c r="R501" s="9"/>
      <c r="S501" s="9"/>
      <c r="T501" s="17"/>
      <c r="U501" s="17"/>
      <c r="V501" s="9"/>
      <c r="W501" s="17"/>
      <c r="X501" s="9"/>
      <c r="Y501" s="9"/>
      <c r="Z501" s="9"/>
      <c r="AA501" s="9"/>
      <c r="AB501" s="9"/>
      <c r="AC501" s="9"/>
      <c r="AD501" s="9"/>
      <c r="AE501" s="9"/>
      <c r="AF501" s="9"/>
      <c r="AG501" s="9"/>
      <c r="AH501" s="9"/>
    </row>
    <row r="502" spans="1:34" x14ac:dyDescent="0.25">
      <c r="A502" s="9"/>
      <c r="B502" s="9"/>
      <c r="C502" s="9"/>
      <c r="D502" s="9"/>
      <c r="E502" s="9"/>
      <c r="F502" s="9"/>
      <c r="G502" s="9"/>
      <c r="H502" s="9"/>
      <c r="I502" s="9"/>
      <c r="J502" s="9"/>
      <c r="K502" s="9"/>
      <c r="L502" s="9"/>
      <c r="M502" s="9"/>
      <c r="N502" s="9"/>
      <c r="O502" s="9"/>
      <c r="P502" s="9"/>
      <c r="Q502" s="9"/>
      <c r="R502" s="9"/>
      <c r="S502" s="9"/>
      <c r="T502" s="17"/>
      <c r="U502" s="17"/>
      <c r="V502" s="9"/>
      <c r="W502" s="17"/>
      <c r="X502" s="9"/>
      <c r="Y502" s="9"/>
      <c r="Z502" s="9"/>
      <c r="AA502" s="9"/>
      <c r="AB502" s="9"/>
      <c r="AC502" s="9"/>
      <c r="AD502" s="9"/>
      <c r="AE502" s="9"/>
      <c r="AF502" s="9"/>
      <c r="AG502" s="9"/>
      <c r="AH502" s="9"/>
    </row>
    <row r="503" spans="1:34" x14ac:dyDescent="0.25">
      <c r="A503" s="9"/>
      <c r="B503" s="9"/>
      <c r="C503" s="9"/>
      <c r="D503" s="9"/>
      <c r="E503" s="9"/>
      <c r="F503" s="9"/>
      <c r="G503" s="9"/>
      <c r="H503" s="9"/>
      <c r="I503" s="9"/>
      <c r="J503" s="9"/>
      <c r="K503" s="9"/>
      <c r="L503" s="9"/>
      <c r="M503" s="9"/>
      <c r="N503" s="9"/>
      <c r="O503" s="9"/>
      <c r="P503" s="9"/>
      <c r="Q503" s="9"/>
      <c r="R503" s="9"/>
      <c r="S503" s="9"/>
      <c r="T503" s="17"/>
      <c r="U503" s="17"/>
      <c r="V503" s="9"/>
      <c r="W503" s="17"/>
      <c r="X503" s="9"/>
      <c r="Y503" s="9"/>
      <c r="Z503" s="9"/>
      <c r="AA503" s="9"/>
      <c r="AB503" s="9"/>
      <c r="AC503" s="9"/>
      <c r="AD503" s="9"/>
      <c r="AE503" s="9"/>
      <c r="AF503" s="9"/>
      <c r="AG503" s="9"/>
      <c r="AH503" s="9"/>
    </row>
    <row r="504" spans="1:34" x14ac:dyDescent="0.25">
      <c r="A504" s="9"/>
      <c r="B504" s="9"/>
      <c r="C504" s="9"/>
      <c r="D504" s="9"/>
      <c r="E504" s="9"/>
      <c r="F504" s="9"/>
      <c r="G504" s="9"/>
      <c r="H504" s="9"/>
      <c r="I504" s="9"/>
      <c r="J504" s="9"/>
      <c r="K504" s="9"/>
      <c r="L504" s="9"/>
      <c r="M504" s="9"/>
      <c r="N504" s="9"/>
      <c r="O504" s="9"/>
      <c r="P504" s="9"/>
      <c r="Q504" s="9"/>
      <c r="R504" s="9"/>
      <c r="S504" s="9"/>
      <c r="T504" s="17"/>
      <c r="U504" s="17"/>
      <c r="V504" s="9"/>
      <c r="W504" s="17"/>
      <c r="X504" s="9"/>
      <c r="Y504" s="9"/>
      <c r="Z504" s="9"/>
      <c r="AA504" s="9"/>
      <c r="AB504" s="9"/>
      <c r="AC504" s="9"/>
      <c r="AD504" s="9"/>
      <c r="AE504" s="9"/>
      <c r="AF504" s="9"/>
      <c r="AG504" s="9"/>
      <c r="AH504" s="9"/>
    </row>
    <row r="505" spans="1:34" x14ac:dyDescent="0.25">
      <c r="A505" s="9"/>
      <c r="B505" s="9"/>
      <c r="C505" s="9"/>
      <c r="D505" s="9"/>
      <c r="E505" s="9"/>
      <c r="F505" s="9"/>
      <c r="G505" s="9"/>
      <c r="H505" s="9"/>
      <c r="I505" s="9"/>
      <c r="J505" s="9"/>
      <c r="K505" s="9"/>
      <c r="L505" s="9"/>
      <c r="M505" s="9"/>
      <c r="N505" s="9"/>
      <c r="O505" s="9"/>
      <c r="P505" s="9"/>
      <c r="Q505" s="9"/>
      <c r="R505" s="9"/>
      <c r="S505" s="9"/>
      <c r="T505" s="17"/>
      <c r="U505" s="17"/>
      <c r="V505" s="9"/>
      <c r="W505" s="17"/>
      <c r="X505" s="9"/>
      <c r="Y505" s="9"/>
      <c r="Z505" s="9"/>
      <c r="AA505" s="9"/>
      <c r="AB505" s="9"/>
      <c r="AC505" s="9"/>
      <c r="AD505" s="9"/>
      <c r="AE505" s="9"/>
      <c r="AF505" s="9"/>
      <c r="AG505" s="9"/>
      <c r="AH505" s="9"/>
    </row>
    <row r="506" spans="1:34" x14ac:dyDescent="0.25">
      <c r="A506" s="9"/>
      <c r="B506" s="9"/>
      <c r="C506" s="9"/>
      <c r="D506" s="9"/>
      <c r="E506" s="9"/>
      <c r="F506" s="9"/>
      <c r="G506" s="9"/>
      <c r="H506" s="9"/>
      <c r="I506" s="9"/>
      <c r="J506" s="9"/>
      <c r="K506" s="9"/>
      <c r="L506" s="9"/>
      <c r="M506" s="9"/>
      <c r="N506" s="9"/>
      <c r="O506" s="9"/>
      <c r="P506" s="9"/>
      <c r="Q506" s="9"/>
      <c r="R506" s="9"/>
      <c r="S506" s="9"/>
      <c r="T506" s="17"/>
      <c r="U506" s="17"/>
      <c r="V506" s="9"/>
      <c r="W506" s="17"/>
      <c r="X506" s="9"/>
      <c r="Y506" s="9"/>
      <c r="Z506" s="9"/>
      <c r="AA506" s="9"/>
      <c r="AB506" s="9"/>
      <c r="AC506" s="9"/>
      <c r="AD506" s="9"/>
      <c r="AE506" s="9"/>
      <c r="AF506" s="9"/>
      <c r="AG506" s="9"/>
      <c r="AH506" s="9"/>
    </row>
    <row r="507" spans="1:34" x14ac:dyDescent="0.25">
      <c r="A507" s="9"/>
      <c r="B507" s="9"/>
      <c r="C507" s="9"/>
      <c r="D507" s="9"/>
      <c r="E507" s="9"/>
      <c r="F507" s="9"/>
      <c r="G507" s="9"/>
      <c r="H507" s="9"/>
      <c r="I507" s="9"/>
      <c r="J507" s="9"/>
      <c r="K507" s="9"/>
      <c r="L507" s="9"/>
      <c r="M507" s="9"/>
      <c r="N507" s="9"/>
      <c r="O507" s="9"/>
      <c r="P507" s="9"/>
      <c r="Q507" s="9"/>
      <c r="R507" s="9"/>
      <c r="S507" s="9"/>
      <c r="T507" s="17"/>
      <c r="U507" s="17"/>
      <c r="V507" s="9"/>
      <c r="W507" s="17"/>
      <c r="X507" s="9"/>
      <c r="Y507" s="9"/>
      <c r="Z507" s="9"/>
      <c r="AA507" s="9"/>
      <c r="AB507" s="9"/>
      <c r="AC507" s="9"/>
      <c r="AD507" s="9"/>
      <c r="AE507" s="9"/>
      <c r="AF507" s="9"/>
      <c r="AG507" s="9"/>
      <c r="AH507" s="9"/>
    </row>
    <row r="508" spans="1:34" x14ac:dyDescent="0.25">
      <c r="A508" s="9"/>
      <c r="B508" s="9"/>
      <c r="C508" s="9"/>
      <c r="D508" s="9"/>
      <c r="E508" s="9"/>
      <c r="F508" s="9"/>
      <c r="G508" s="9"/>
      <c r="H508" s="9"/>
      <c r="I508" s="9"/>
      <c r="J508" s="9"/>
      <c r="K508" s="9"/>
      <c r="L508" s="9"/>
      <c r="M508" s="9"/>
      <c r="N508" s="9"/>
      <c r="O508" s="9"/>
      <c r="P508" s="9"/>
      <c r="Q508" s="9"/>
      <c r="R508" s="9"/>
      <c r="S508" s="9"/>
      <c r="T508" s="17"/>
      <c r="U508" s="17"/>
      <c r="V508" s="9"/>
      <c r="W508" s="17"/>
      <c r="X508" s="9"/>
      <c r="Y508" s="9"/>
      <c r="Z508" s="9"/>
      <c r="AA508" s="9"/>
      <c r="AB508" s="9"/>
      <c r="AC508" s="9"/>
      <c r="AD508" s="9"/>
      <c r="AE508" s="9"/>
      <c r="AF508" s="9"/>
      <c r="AG508" s="9"/>
      <c r="AH508" s="9"/>
    </row>
    <row r="509" spans="1:34" x14ac:dyDescent="0.25">
      <c r="A509" s="9"/>
      <c r="B509" s="9"/>
      <c r="C509" s="9"/>
      <c r="D509" s="9"/>
      <c r="E509" s="9"/>
      <c r="F509" s="9"/>
      <c r="G509" s="9"/>
      <c r="H509" s="9"/>
      <c r="I509" s="9"/>
      <c r="J509" s="9"/>
      <c r="K509" s="9"/>
      <c r="L509" s="9"/>
      <c r="M509" s="9"/>
      <c r="N509" s="9"/>
      <c r="O509" s="9"/>
      <c r="P509" s="9"/>
      <c r="Q509" s="9"/>
      <c r="R509" s="9"/>
      <c r="S509" s="9"/>
      <c r="T509" s="17"/>
      <c r="U509" s="17"/>
      <c r="V509" s="9"/>
      <c r="W509" s="17"/>
      <c r="X509" s="9"/>
      <c r="Y509" s="9"/>
      <c r="Z509" s="9"/>
      <c r="AA509" s="9"/>
      <c r="AB509" s="9"/>
      <c r="AC509" s="9"/>
      <c r="AD509" s="9"/>
      <c r="AE509" s="9"/>
      <c r="AF509" s="9"/>
      <c r="AG509" s="9"/>
      <c r="AH509" s="9"/>
    </row>
    <row r="510" spans="1:34" x14ac:dyDescent="0.25">
      <c r="A510" s="9"/>
      <c r="B510" s="9"/>
      <c r="C510" s="9"/>
      <c r="D510" s="9"/>
      <c r="E510" s="9"/>
      <c r="F510" s="9"/>
      <c r="G510" s="9"/>
      <c r="H510" s="9"/>
      <c r="I510" s="9"/>
      <c r="J510" s="9"/>
      <c r="K510" s="9"/>
      <c r="L510" s="9"/>
      <c r="M510" s="9"/>
      <c r="N510" s="9"/>
      <c r="O510" s="9"/>
      <c r="P510" s="9"/>
      <c r="Q510" s="9"/>
      <c r="R510" s="9"/>
      <c r="S510" s="9"/>
      <c r="T510" s="17"/>
      <c r="U510" s="17"/>
      <c r="V510" s="9"/>
      <c r="W510" s="17"/>
      <c r="X510" s="9"/>
      <c r="Y510" s="9"/>
      <c r="Z510" s="9"/>
      <c r="AA510" s="9"/>
      <c r="AB510" s="9"/>
      <c r="AC510" s="9"/>
      <c r="AD510" s="9"/>
      <c r="AE510" s="9"/>
      <c r="AF510" s="9"/>
      <c r="AG510" s="9"/>
      <c r="AH510" s="9"/>
    </row>
    <row r="511" spans="1:34" x14ac:dyDescent="0.25">
      <c r="A511" s="9"/>
      <c r="B511" s="9"/>
      <c r="C511" s="9"/>
      <c r="D511" s="9"/>
      <c r="E511" s="9"/>
      <c r="F511" s="9"/>
      <c r="G511" s="9"/>
      <c r="H511" s="9"/>
      <c r="I511" s="9"/>
      <c r="J511" s="9"/>
      <c r="K511" s="9"/>
      <c r="L511" s="9"/>
      <c r="M511" s="9"/>
      <c r="N511" s="9"/>
      <c r="O511" s="9"/>
      <c r="P511" s="9"/>
      <c r="Q511" s="9"/>
      <c r="R511" s="9"/>
      <c r="S511" s="9"/>
      <c r="T511" s="17"/>
      <c r="U511" s="17"/>
      <c r="V511" s="9"/>
      <c r="W511" s="17"/>
      <c r="X511" s="9"/>
      <c r="Y511" s="9"/>
      <c r="Z511" s="9"/>
      <c r="AA511" s="9"/>
      <c r="AB511" s="9"/>
      <c r="AC511" s="9"/>
      <c r="AD511" s="9"/>
      <c r="AE511" s="9"/>
      <c r="AF511" s="9"/>
      <c r="AG511" s="9"/>
      <c r="AH511" s="9"/>
    </row>
    <row r="512" spans="1:34" x14ac:dyDescent="0.25">
      <c r="A512" s="9"/>
      <c r="B512" s="9"/>
      <c r="C512" s="9"/>
      <c r="D512" s="9"/>
      <c r="E512" s="9"/>
      <c r="F512" s="9"/>
      <c r="G512" s="9"/>
      <c r="H512" s="9"/>
      <c r="I512" s="9"/>
      <c r="J512" s="9"/>
      <c r="K512" s="9"/>
      <c r="L512" s="9"/>
      <c r="M512" s="9"/>
      <c r="N512" s="9"/>
      <c r="O512" s="9"/>
      <c r="P512" s="9"/>
      <c r="Q512" s="9"/>
      <c r="R512" s="9"/>
      <c r="S512" s="9"/>
      <c r="T512" s="17"/>
      <c r="U512" s="17"/>
      <c r="V512" s="9"/>
      <c r="W512" s="17"/>
      <c r="X512" s="9"/>
      <c r="Y512" s="9"/>
      <c r="Z512" s="9"/>
      <c r="AA512" s="9"/>
      <c r="AB512" s="9"/>
      <c r="AC512" s="9"/>
      <c r="AD512" s="9"/>
      <c r="AE512" s="9"/>
      <c r="AF512" s="9"/>
      <c r="AG512" s="9"/>
      <c r="AH512" s="9"/>
    </row>
    <row r="513" spans="1:34" x14ac:dyDescent="0.25">
      <c r="A513" s="9"/>
      <c r="B513" s="9"/>
      <c r="C513" s="9"/>
      <c r="D513" s="9"/>
      <c r="E513" s="9"/>
      <c r="F513" s="9"/>
      <c r="G513" s="9"/>
      <c r="H513" s="9"/>
      <c r="I513" s="9"/>
      <c r="J513" s="9"/>
      <c r="K513" s="9"/>
      <c r="L513" s="9"/>
      <c r="M513" s="9"/>
      <c r="N513" s="9"/>
      <c r="O513" s="9"/>
      <c r="P513" s="9"/>
      <c r="Q513" s="9"/>
      <c r="R513" s="9"/>
      <c r="S513" s="9"/>
      <c r="T513" s="17"/>
      <c r="U513" s="17"/>
      <c r="V513" s="9"/>
      <c r="W513" s="17"/>
      <c r="X513" s="9"/>
      <c r="Y513" s="9"/>
      <c r="Z513" s="9"/>
      <c r="AA513" s="9"/>
      <c r="AB513" s="9"/>
      <c r="AC513" s="9"/>
      <c r="AD513" s="9"/>
      <c r="AE513" s="9"/>
      <c r="AF513" s="9"/>
      <c r="AG513" s="9"/>
      <c r="AH513" s="9"/>
    </row>
    <row r="514" spans="1:34" x14ac:dyDescent="0.25">
      <c r="A514" s="9"/>
      <c r="B514" s="9"/>
      <c r="C514" s="9"/>
      <c r="D514" s="9"/>
      <c r="E514" s="9"/>
      <c r="F514" s="9"/>
      <c r="G514" s="9"/>
      <c r="H514" s="9"/>
      <c r="I514" s="9"/>
      <c r="J514" s="9"/>
      <c r="K514" s="9"/>
      <c r="L514" s="9"/>
      <c r="M514" s="9"/>
      <c r="N514" s="9"/>
      <c r="O514" s="9"/>
      <c r="P514" s="9"/>
      <c r="Q514" s="9"/>
      <c r="R514" s="9"/>
      <c r="S514" s="9"/>
      <c r="T514" s="17"/>
      <c r="U514" s="17"/>
      <c r="V514" s="9"/>
      <c r="W514" s="17"/>
      <c r="X514" s="9"/>
      <c r="Y514" s="9"/>
      <c r="Z514" s="9"/>
      <c r="AA514" s="9"/>
      <c r="AB514" s="9"/>
      <c r="AC514" s="9"/>
      <c r="AD514" s="9"/>
      <c r="AE514" s="9"/>
      <c r="AF514" s="9"/>
      <c r="AG514" s="9"/>
      <c r="AH514" s="9"/>
    </row>
    <row r="515" spans="1:34" x14ac:dyDescent="0.25">
      <c r="A515" s="9"/>
      <c r="B515" s="9"/>
      <c r="C515" s="9"/>
      <c r="D515" s="9"/>
      <c r="E515" s="9"/>
      <c r="F515" s="9"/>
      <c r="G515" s="9"/>
      <c r="H515" s="9"/>
      <c r="I515" s="9"/>
      <c r="J515" s="9"/>
      <c r="K515" s="9"/>
      <c r="L515" s="9"/>
      <c r="M515" s="9"/>
      <c r="N515" s="9"/>
      <c r="O515" s="9"/>
      <c r="P515" s="9"/>
      <c r="Q515" s="9"/>
      <c r="R515" s="9"/>
      <c r="S515" s="9"/>
      <c r="T515" s="17"/>
      <c r="U515" s="17"/>
      <c r="V515" s="9"/>
      <c r="W515" s="17"/>
      <c r="X515" s="9"/>
      <c r="Y515" s="9"/>
      <c r="Z515" s="9"/>
      <c r="AA515" s="9"/>
      <c r="AB515" s="9"/>
      <c r="AC515" s="9"/>
      <c r="AD515" s="9"/>
      <c r="AE515" s="9"/>
      <c r="AF515" s="9"/>
      <c r="AG515" s="9"/>
      <c r="AH515" s="9"/>
    </row>
    <row r="516" spans="1:34" x14ac:dyDescent="0.25">
      <c r="A516" s="9"/>
      <c r="B516" s="9"/>
      <c r="C516" s="9"/>
      <c r="D516" s="9"/>
      <c r="E516" s="9"/>
      <c r="F516" s="9"/>
      <c r="G516" s="9"/>
      <c r="H516" s="9"/>
      <c r="I516" s="9"/>
      <c r="J516" s="9"/>
      <c r="K516" s="9"/>
      <c r="L516" s="9"/>
      <c r="M516" s="9"/>
      <c r="N516" s="9"/>
      <c r="O516" s="9"/>
      <c r="P516" s="9"/>
      <c r="Q516" s="9"/>
      <c r="R516" s="9"/>
      <c r="S516" s="9"/>
      <c r="T516" s="17"/>
      <c r="U516" s="17"/>
      <c r="V516" s="9"/>
      <c r="W516" s="17"/>
      <c r="X516" s="9"/>
      <c r="Y516" s="9"/>
      <c r="Z516" s="9"/>
      <c r="AA516" s="9"/>
      <c r="AB516" s="9"/>
      <c r="AC516" s="9"/>
      <c r="AD516" s="9"/>
      <c r="AE516" s="9"/>
      <c r="AF516" s="9"/>
      <c r="AG516" s="9"/>
      <c r="AH516" s="9"/>
    </row>
    <row r="517" spans="1:34" x14ac:dyDescent="0.25">
      <c r="A517" s="9"/>
      <c r="B517" s="9"/>
      <c r="C517" s="9"/>
      <c r="D517" s="9"/>
      <c r="E517" s="9"/>
      <c r="F517" s="9"/>
      <c r="G517" s="9"/>
      <c r="H517" s="9"/>
      <c r="I517" s="9"/>
      <c r="J517" s="9"/>
      <c r="K517" s="9"/>
      <c r="L517" s="9"/>
      <c r="M517" s="9"/>
      <c r="N517" s="9"/>
      <c r="O517" s="9"/>
      <c r="P517" s="9"/>
      <c r="Q517" s="9"/>
      <c r="R517" s="9"/>
      <c r="S517" s="9"/>
      <c r="T517" s="17"/>
      <c r="U517" s="17"/>
      <c r="V517" s="9"/>
      <c r="W517" s="17"/>
      <c r="X517" s="9"/>
      <c r="Y517" s="9"/>
      <c r="Z517" s="9"/>
      <c r="AA517" s="9"/>
      <c r="AB517" s="9"/>
      <c r="AC517" s="9"/>
      <c r="AD517" s="9"/>
      <c r="AE517" s="9"/>
      <c r="AF517" s="9"/>
      <c r="AG517" s="9"/>
      <c r="AH517" s="9"/>
    </row>
    <row r="518" spans="1:34" x14ac:dyDescent="0.25">
      <c r="A518" s="9"/>
      <c r="B518" s="9"/>
      <c r="C518" s="9"/>
      <c r="D518" s="9"/>
      <c r="E518" s="9"/>
      <c r="F518" s="9"/>
      <c r="G518" s="9"/>
      <c r="H518" s="9"/>
      <c r="I518" s="9"/>
      <c r="J518" s="9"/>
      <c r="K518" s="9"/>
      <c r="L518" s="9"/>
      <c r="M518" s="9"/>
      <c r="N518" s="9"/>
      <c r="O518" s="9"/>
      <c r="P518" s="9"/>
      <c r="Q518" s="9"/>
      <c r="R518" s="9"/>
      <c r="S518" s="9"/>
      <c r="T518" s="17"/>
      <c r="U518" s="17"/>
      <c r="V518" s="9"/>
      <c r="W518" s="17"/>
      <c r="X518" s="9"/>
      <c r="Y518" s="9"/>
      <c r="Z518" s="9"/>
      <c r="AA518" s="9"/>
      <c r="AB518" s="9"/>
      <c r="AC518" s="9"/>
      <c r="AD518" s="9"/>
      <c r="AE518" s="9"/>
      <c r="AF518" s="9"/>
      <c r="AG518" s="9"/>
      <c r="AH518" s="9"/>
    </row>
    <row r="519" spans="1:34" x14ac:dyDescent="0.25">
      <c r="A519" s="9"/>
      <c r="B519" s="9"/>
      <c r="C519" s="9"/>
      <c r="D519" s="9"/>
      <c r="E519" s="9"/>
      <c r="F519" s="9"/>
      <c r="G519" s="9"/>
      <c r="H519" s="9"/>
      <c r="I519" s="9"/>
      <c r="J519" s="9"/>
      <c r="K519" s="9"/>
      <c r="L519" s="9"/>
      <c r="M519" s="9"/>
      <c r="N519" s="9"/>
      <c r="O519" s="9"/>
      <c r="P519" s="9"/>
      <c r="Q519" s="9"/>
      <c r="R519" s="9"/>
      <c r="S519" s="9"/>
      <c r="T519" s="17"/>
      <c r="U519" s="17"/>
      <c r="V519" s="9"/>
      <c r="W519" s="17"/>
      <c r="X519" s="9"/>
      <c r="Y519" s="9"/>
      <c r="Z519" s="9"/>
      <c r="AA519" s="9"/>
      <c r="AB519" s="9"/>
      <c r="AC519" s="9"/>
      <c r="AD519" s="9"/>
      <c r="AE519" s="9"/>
      <c r="AF519" s="9"/>
      <c r="AG519" s="9"/>
      <c r="AH519" s="9"/>
    </row>
    <row r="520" spans="1:34" x14ac:dyDescent="0.25">
      <c r="A520" s="9"/>
      <c r="B520" s="9"/>
      <c r="C520" s="9"/>
      <c r="D520" s="9"/>
      <c r="E520" s="9"/>
      <c r="F520" s="9"/>
      <c r="G520" s="9"/>
      <c r="H520" s="9"/>
      <c r="I520" s="9"/>
      <c r="J520" s="9"/>
      <c r="K520" s="9"/>
      <c r="L520" s="9"/>
      <c r="M520" s="9"/>
      <c r="N520" s="9"/>
      <c r="O520" s="9"/>
      <c r="P520" s="9"/>
      <c r="Q520" s="9"/>
      <c r="R520" s="9"/>
      <c r="S520" s="9"/>
      <c r="T520" s="17"/>
      <c r="U520" s="17"/>
      <c r="V520" s="9"/>
      <c r="W520" s="17"/>
      <c r="X520" s="9"/>
      <c r="Y520" s="9"/>
      <c r="Z520" s="9"/>
      <c r="AA520" s="9"/>
      <c r="AB520" s="9"/>
      <c r="AC520" s="9"/>
      <c r="AD520" s="9"/>
      <c r="AE520" s="9"/>
      <c r="AF520" s="9"/>
      <c r="AG520" s="9"/>
      <c r="AH520" s="9"/>
    </row>
    <row r="521" spans="1:34" x14ac:dyDescent="0.25">
      <c r="A521" s="9"/>
      <c r="B521" s="9"/>
      <c r="C521" s="9"/>
      <c r="D521" s="9"/>
      <c r="E521" s="9"/>
      <c r="F521" s="9"/>
      <c r="G521" s="9"/>
      <c r="H521" s="9"/>
      <c r="I521" s="9"/>
      <c r="J521" s="9"/>
      <c r="K521" s="9"/>
      <c r="L521" s="9"/>
      <c r="M521" s="9"/>
      <c r="N521" s="9"/>
      <c r="O521" s="9"/>
      <c r="P521" s="9"/>
      <c r="Q521" s="9"/>
      <c r="R521" s="9"/>
      <c r="S521" s="9"/>
      <c r="T521" s="17"/>
      <c r="U521" s="17"/>
      <c r="V521" s="9"/>
      <c r="W521" s="17"/>
      <c r="X521" s="9"/>
      <c r="Y521" s="9"/>
      <c r="Z521" s="9"/>
      <c r="AA521" s="9"/>
      <c r="AB521" s="9"/>
      <c r="AC521" s="9"/>
      <c r="AD521" s="9"/>
      <c r="AE521" s="9"/>
      <c r="AF521" s="9"/>
      <c r="AG521" s="9"/>
      <c r="AH521" s="9"/>
    </row>
    <row r="522" spans="1:34" x14ac:dyDescent="0.25">
      <c r="A522" s="9"/>
      <c r="B522" s="9"/>
      <c r="C522" s="9"/>
      <c r="D522" s="9"/>
      <c r="E522" s="9"/>
      <c r="F522" s="9"/>
      <c r="G522" s="9"/>
      <c r="H522" s="9"/>
      <c r="I522" s="9"/>
      <c r="J522" s="9"/>
      <c r="K522" s="9"/>
      <c r="L522" s="9"/>
      <c r="M522" s="9"/>
      <c r="N522" s="9"/>
      <c r="O522" s="9"/>
      <c r="P522" s="9"/>
      <c r="Q522" s="9"/>
      <c r="R522" s="9"/>
      <c r="S522" s="9"/>
      <c r="T522" s="17"/>
      <c r="U522" s="17"/>
      <c r="V522" s="9"/>
      <c r="W522" s="17"/>
      <c r="X522" s="9"/>
      <c r="Y522" s="9"/>
      <c r="Z522" s="9"/>
      <c r="AA522" s="9"/>
      <c r="AB522" s="9"/>
      <c r="AC522" s="9"/>
      <c r="AD522" s="9"/>
      <c r="AE522" s="9"/>
      <c r="AF522" s="9"/>
      <c r="AG522" s="9"/>
      <c r="AH522" s="9"/>
    </row>
    <row r="523" spans="1:34" x14ac:dyDescent="0.25">
      <c r="A523" s="9"/>
      <c r="B523" s="9"/>
      <c r="C523" s="9"/>
      <c r="D523" s="9"/>
      <c r="E523" s="9"/>
      <c r="F523" s="9"/>
      <c r="G523" s="9"/>
      <c r="H523" s="9"/>
      <c r="I523" s="9"/>
      <c r="J523" s="9"/>
      <c r="K523" s="9"/>
      <c r="L523" s="9"/>
      <c r="M523" s="9"/>
      <c r="N523" s="9"/>
      <c r="O523" s="9"/>
      <c r="P523" s="9"/>
      <c r="Q523" s="9"/>
      <c r="R523" s="9"/>
      <c r="S523" s="9"/>
      <c r="T523" s="17"/>
      <c r="U523" s="17"/>
      <c r="V523" s="9"/>
      <c r="W523" s="17"/>
      <c r="X523" s="9"/>
      <c r="Y523" s="9"/>
      <c r="Z523" s="9"/>
      <c r="AA523" s="9"/>
      <c r="AB523" s="9"/>
      <c r="AC523" s="9"/>
      <c r="AD523" s="9"/>
      <c r="AE523" s="9"/>
      <c r="AF523" s="9"/>
      <c r="AG523" s="9"/>
      <c r="AH523" s="9"/>
    </row>
    <row r="524" spans="1:34" x14ac:dyDescent="0.25">
      <c r="A524" s="9"/>
      <c r="B524" s="9"/>
      <c r="C524" s="9"/>
      <c r="D524" s="9"/>
      <c r="E524" s="9"/>
      <c r="F524" s="9"/>
      <c r="G524" s="9"/>
      <c r="H524" s="9"/>
      <c r="I524" s="9"/>
      <c r="J524" s="9"/>
      <c r="K524" s="9"/>
      <c r="L524" s="9"/>
      <c r="M524" s="9"/>
      <c r="N524" s="9"/>
      <c r="O524" s="9"/>
      <c r="P524" s="9"/>
      <c r="Q524" s="9"/>
      <c r="R524" s="9"/>
      <c r="S524" s="9"/>
      <c r="T524" s="17"/>
      <c r="U524" s="17"/>
      <c r="V524" s="9"/>
      <c r="W524" s="17"/>
      <c r="X524" s="9"/>
      <c r="Y524" s="9"/>
      <c r="Z524" s="9"/>
      <c r="AA524" s="9"/>
      <c r="AB524" s="9"/>
      <c r="AC524" s="9"/>
      <c r="AD524" s="9"/>
      <c r="AE524" s="9"/>
      <c r="AF524" s="9"/>
      <c r="AG524" s="9"/>
      <c r="AH524" s="9"/>
    </row>
    <row r="525" spans="1:34" x14ac:dyDescent="0.25">
      <c r="A525" s="9"/>
      <c r="B525" s="9"/>
      <c r="C525" s="9"/>
      <c r="D525" s="9"/>
      <c r="E525" s="9"/>
      <c r="F525" s="9"/>
      <c r="G525" s="9"/>
      <c r="H525" s="9"/>
      <c r="I525" s="9"/>
      <c r="J525" s="9"/>
      <c r="K525" s="9"/>
      <c r="L525" s="9"/>
      <c r="M525" s="9"/>
      <c r="N525" s="9"/>
      <c r="O525" s="9"/>
      <c r="P525" s="9"/>
      <c r="Q525" s="9"/>
      <c r="R525" s="9"/>
      <c r="S525" s="9"/>
      <c r="T525" s="17"/>
      <c r="U525" s="17"/>
      <c r="V525" s="9"/>
      <c r="W525" s="17"/>
      <c r="X525" s="9"/>
      <c r="Y525" s="9"/>
      <c r="Z525" s="9"/>
      <c r="AA525" s="9"/>
      <c r="AB525" s="9"/>
      <c r="AC525" s="9"/>
      <c r="AD525" s="9"/>
      <c r="AE525" s="9"/>
      <c r="AF525" s="9"/>
      <c r="AG525" s="9"/>
      <c r="AH525" s="9"/>
    </row>
    <row r="526" spans="1:34" x14ac:dyDescent="0.25">
      <c r="A526" s="9"/>
      <c r="B526" s="9"/>
      <c r="C526" s="9"/>
      <c r="D526" s="9"/>
      <c r="E526" s="9"/>
      <c r="F526" s="9"/>
      <c r="G526" s="9"/>
      <c r="H526" s="9"/>
      <c r="I526" s="9"/>
      <c r="J526" s="9"/>
      <c r="K526" s="9"/>
      <c r="L526" s="9"/>
      <c r="M526" s="9"/>
      <c r="N526" s="9"/>
      <c r="O526" s="9"/>
      <c r="P526" s="9"/>
      <c r="Q526" s="9"/>
      <c r="R526" s="9"/>
      <c r="S526" s="9"/>
      <c r="T526" s="17"/>
      <c r="U526" s="17"/>
      <c r="V526" s="9"/>
      <c r="W526" s="17"/>
      <c r="X526" s="9"/>
      <c r="Y526" s="9"/>
      <c r="Z526" s="9"/>
      <c r="AA526" s="9"/>
      <c r="AB526" s="9"/>
      <c r="AC526" s="9"/>
      <c r="AD526" s="9"/>
      <c r="AE526" s="9"/>
      <c r="AF526" s="9"/>
      <c r="AG526" s="9"/>
      <c r="AH526" s="9"/>
    </row>
    <row r="527" spans="1:34" x14ac:dyDescent="0.25">
      <c r="A527" s="9"/>
      <c r="B527" s="9"/>
      <c r="C527" s="9"/>
      <c r="D527" s="9"/>
      <c r="E527" s="9"/>
      <c r="F527" s="9"/>
      <c r="G527" s="9"/>
      <c r="H527" s="9"/>
      <c r="I527" s="9"/>
      <c r="J527" s="9"/>
      <c r="K527" s="9"/>
      <c r="L527" s="9"/>
      <c r="M527" s="9"/>
      <c r="N527" s="9"/>
      <c r="O527" s="9"/>
      <c r="P527" s="9"/>
      <c r="Q527" s="9"/>
      <c r="R527" s="9"/>
      <c r="S527" s="9"/>
      <c r="T527" s="17"/>
      <c r="U527" s="17"/>
      <c r="V527" s="9"/>
      <c r="W527" s="17"/>
      <c r="X527" s="9"/>
      <c r="Y527" s="9"/>
      <c r="Z527" s="9"/>
      <c r="AA527" s="9"/>
      <c r="AB527" s="9"/>
      <c r="AC527" s="9"/>
      <c r="AD527" s="9"/>
      <c r="AE527" s="9"/>
      <c r="AF527" s="9"/>
      <c r="AG527" s="9"/>
      <c r="AH527" s="9"/>
    </row>
    <row r="528" spans="1:34" x14ac:dyDescent="0.25">
      <c r="A528" s="9"/>
      <c r="B528" s="9"/>
      <c r="C528" s="9"/>
      <c r="D528" s="9"/>
      <c r="E528" s="9"/>
      <c r="F528" s="9"/>
      <c r="G528" s="9"/>
      <c r="H528" s="9"/>
      <c r="I528" s="9"/>
      <c r="J528" s="9"/>
      <c r="K528" s="9"/>
      <c r="L528" s="9"/>
      <c r="M528" s="9"/>
      <c r="N528" s="9"/>
      <c r="O528" s="9"/>
      <c r="P528" s="9"/>
      <c r="Q528" s="9"/>
      <c r="R528" s="9"/>
      <c r="S528" s="9"/>
      <c r="T528" s="17"/>
      <c r="U528" s="17"/>
      <c r="V528" s="9"/>
      <c r="W528" s="17"/>
      <c r="X528" s="9"/>
      <c r="Y528" s="9"/>
      <c r="Z528" s="9"/>
      <c r="AA528" s="9"/>
      <c r="AB528" s="9"/>
      <c r="AC528" s="9"/>
      <c r="AD528" s="9"/>
      <c r="AE528" s="9"/>
      <c r="AF528" s="9"/>
      <c r="AG528" s="9"/>
      <c r="AH528" s="9"/>
    </row>
    <row r="529" spans="1:34" x14ac:dyDescent="0.25">
      <c r="A529" s="9"/>
      <c r="B529" s="9"/>
      <c r="C529" s="9"/>
      <c r="D529" s="9"/>
      <c r="E529" s="9"/>
      <c r="F529" s="9"/>
      <c r="G529" s="9"/>
      <c r="H529" s="9"/>
      <c r="I529" s="9"/>
      <c r="J529" s="9"/>
      <c r="K529" s="9"/>
      <c r="L529" s="9"/>
      <c r="M529" s="9"/>
      <c r="N529" s="9"/>
      <c r="O529" s="9"/>
      <c r="P529" s="9"/>
      <c r="Q529" s="9"/>
      <c r="R529" s="9"/>
      <c r="S529" s="9"/>
      <c r="T529" s="17"/>
      <c r="U529" s="17"/>
      <c r="V529" s="9"/>
      <c r="W529" s="17"/>
      <c r="X529" s="9"/>
      <c r="Y529" s="9"/>
      <c r="Z529" s="9"/>
      <c r="AA529" s="9"/>
      <c r="AB529" s="9"/>
      <c r="AC529" s="9"/>
      <c r="AD529" s="9"/>
      <c r="AE529" s="9"/>
      <c r="AF529" s="9"/>
      <c r="AG529" s="9"/>
      <c r="AH529" s="9"/>
    </row>
    <row r="530" spans="1:34" x14ac:dyDescent="0.25">
      <c r="A530" s="9"/>
      <c r="B530" s="9"/>
      <c r="C530" s="9"/>
      <c r="D530" s="9"/>
      <c r="E530" s="9"/>
      <c r="F530" s="9"/>
      <c r="G530" s="9"/>
      <c r="H530" s="9"/>
      <c r="I530" s="9"/>
      <c r="J530" s="9"/>
      <c r="K530" s="9"/>
      <c r="L530" s="9"/>
      <c r="M530" s="9"/>
      <c r="N530" s="9"/>
      <c r="O530" s="9"/>
      <c r="P530" s="9"/>
      <c r="Q530" s="9"/>
      <c r="R530" s="9"/>
      <c r="S530" s="9"/>
      <c r="T530" s="17"/>
      <c r="U530" s="17"/>
      <c r="V530" s="9"/>
      <c r="W530" s="17"/>
      <c r="X530" s="9"/>
      <c r="Y530" s="9"/>
      <c r="Z530" s="9"/>
      <c r="AA530" s="9"/>
      <c r="AB530" s="9"/>
      <c r="AC530" s="9"/>
      <c r="AD530" s="9"/>
      <c r="AE530" s="9"/>
      <c r="AF530" s="9"/>
      <c r="AG530" s="9"/>
      <c r="AH530" s="9"/>
    </row>
    <row r="531" spans="1:34" x14ac:dyDescent="0.25">
      <c r="A531" s="9"/>
      <c r="B531" s="9"/>
      <c r="C531" s="9"/>
      <c r="D531" s="9"/>
      <c r="E531" s="9"/>
      <c r="F531" s="9"/>
      <c r="G531" s="9"/>
      <c r="H531" s="9"/>
      <c r="I531" s="9"/>
      <c r="J531" s="9"/>
      <c r="K531" s="9"/>
      <c r="L531" s="9"/>
      <c r="M531" s="9"/>
      <c r="N531" s="9"/>
      <c r="O531" s="9"/>
      <c r="P531" s="9"/>
      <c r="Q531" s="9"/>
      <c r="R531" s="9"/>
      <c r="S531" s="9"/>
      <c r="T531" s="17"/>
      <c r="U531" s="17"/>
      <c r="V531" s="9"/>
      <c r="W531" s="17"/>
      <c r="X531" s="9"/>
      <c r="Y531" s="9"/>
      <c r="Z531" s="9"/>
      <c r="AA531" s="9"/>
      <c r="AB531" s="9"/>
      <c r="AC531" s="9"/>
      <c r="AD531" s="9"/>
      <c r="AE531" s="9"/>
      <c r="AF531" s="9"/>
      <c r="AG531" s="9"/>
      <c r="AH531" s="9"/>
    </row>
    <row r="532" spans="1:34" x14ac:dyDescent="0.25">
      <c r="A532" s="9"/>
      <c r="B532" s="9"/>
      <c r="C532" s="9"/>
      <c r="D532" s="9"/>
      <c r="E532" s="9"/>
      <c r="F532" s="9"/>
      <c r="G532" s="9"/>
      <c r="H532" s="9"/>
      <c r="I532" s="9"/>
      <c r="J532" s="9"/>
      <c r="K532" s="9"/>
      <c r="L532" s="9"/>
      <c r="M532" s="9"/>
      <c r="N532" s="9"/>
      <c r="O532" s="9"/>
      <c r="P532" s="9"/>
      <c r="Q532" s="9"/>
      <c r="R532" s="9"/>
      <c r="S532" s="9"/>
      <c r="T532" s="17"/>
      <c r="U532" s="17"/>
      <c r="V532" s="9"/>
      <c r="W532" s="17"/>
      <c r="X532" s="9"/>
      <c r="Y532" s="9"/>
      <c r="Z532" s="9"/>
      <c r="AA532" s="9"/>
      <c r="AB532" s="9"/>
      <c r="AC532" s="9"/>
      <c r="AD532" s="9"/>
      <c r="AE532" s="9"/>
      <c r="AF532" s="9"/>
      <c r="AG532" s="9"/>
      <c r="AH532" s="9"/>
    </row>
    <row r="533" spans="1:34" x14ac:dyDescent="0.25">
      <c r="A533" s="9"/>
      <c r="B533" s="9"/>
      <c r="C533" s="9"/>
      <c r="D533" s="9"/>
      <c r="E533" s="9"/>
      <c r="F533" s="9"/>
      <c r="G533" s="9"/>
      <c r="H533" s="9"/>
      <c r="I533" s="9"/>
      <c r="J533" s="9"/>
      <c r="K533" s="9"/>
      <c r="L533" s="9"/>
      <c r="M533" s="9"/>
      <c r="N533" s="9"/>
      <c r="O533" s="9"/>
      <c r="P533" s="9"/>
      <c r="Q533" s="9"/>
      <c r="R533" s="9"/>
      <c r="S533" s="9"/>
      <c r="T533" s="17"/>
      <c r="U533" s="17"/>
      <c r="V533" s="9"/>
      <c r="W533" s="17"/>
      <c r="X533" s="9"/>
      <c r="Y533" s="9"/>
      <c r="Z533" s="9"/>
      <c r="AA533" s="9"/>
      <c r="AB533" s="9"/>
      <c r="AC533" s="9"/>
      <c r="AD533" s="9"/>
      <c r="AE533" s="9"/>
      <c r="AF533" s="9"/>
      <c r="AG533" s="9"/>
      <c r="AH533" s="9"/>
    </row>
    <row r="534" spans="1:34" x14ac:dyDescent="0.25">
      <c r="A534" s="9"/>
      <c r="B534" s="9"/>
      <c r="C534" s="9"/>
      <c r="D534" s="9"/>
      <c r="E534" s="9"/>
      <c r="F534" s="9"/>
      <c r="G534" s="9"/>
      <c r="H534" s="9"/>
      <c r="I534" s="9"/>
      <c r="J534" s="9"/>
      <c r="K534" s="9"/>
      <c r="L534" s="9"/>
      <c r="M534" s="9"/>
      <c r="N534" s="9"/>
      <c r="O534" s="9"/>
      <c r="P534" s="9"/>
      <c r="Q534" s="9"/>
      <c r="R534" s="9"/>
      <c r="S534" s="9"/>
      <c r="T534" s="17"/>
      <c r="U534" s="17"/>
      <c r="V534" s="9"/>
      <c r="W534" s="17"/>
      <c r="X534" s="9"/>
      <c r="Y534" s="9"/>
      <c r="Z534" s="9"/>
      <c r="AA534" s="9"/>
      <c r="AB534" s="9"/>
      <c r="AC534" s="9"/>
      <c r="AD534" s="9"/>
      <c r="AE534" s="9"/>
      <c r="AF534" s="9"/>
      <c r="AG534" s="9"/>
      <c r="AH534" s="9"/>
    </row>
    <row r="535" spans="1:34" x14ac:dyDescent="0.25">
      <c r="A535" s="9"/>
      <c r="B535" s="9"/>
      <c r="C535" s="9"/>
      <c r="D535" s="9"/>
      <c r="E535" s="9"/>
      <c r="F535" s="9"/>
      <c r="G535" s="9"/>
      <c r="H535" s="9"/>
      <c r="I535" s="9"/>
      <c r="J535" s="9"/>
      <c r="K535" s="9"/>
      <c r="L535" s="9"/>
      <c r="M535" s="9"/>
      <c r="N535" s="9"/>
      <c r="O535" s="9"/>
      <c r="P535" s="9"/>
      <c r="Q535" s="9"/>
      <c r="R535" s="9"/>
      <c r="S535" s="9"/>
      <c r="T535" s="17"/>
      <c r="U535" s="17"/>
      <c r="V535" s="9"/>
      <c r="W535" s="17"/>
      <c r="X535" s="9"/>
      <c r="Y535" s="9"/>
      <c r="Z535" s="9"/>
      <c r="AA535" s="9"/>
      <c r="AB535" s="9"/>
      <c r="AC535" s="9"/>
      <c r="AD535" s="9"/>
      <c r="AE535" s="9"/>
      <c r="AF535" s="9"/>
      <c r="AG535" s="9"/>
      <c r="AH535" s="9"/>
    </row>
    <row r="536" spans="1:34" x14ac:dyDescent="0.25">
      <c r="A536" s="9"/>
      <c r="B536" s="9"/>
      <c r="C536" s="9"/>
      <c r="D536" s="9"/>
      <c r="E536" s="9"/>
      <c r="F536" s="9"/>
      <c r="G536" s="9"/>
      <c r="H536" s="9"/>
      <c r="I536" s="9"/>
      <c r="J536" s="9"/>
      <c r="K536" s="9"/>
      <c r="L536" s="9"/>
      <c r="M536" s="9"/>
      <c r="N536" s="9"/>
      <c r="O536" s="9"/>
      <c r="P536" s="9"/>
      <c r="Q536" s="9"/>
      <c r="R536" s="9"/>
      <c r="S536" s="9"/>
      <c r="T536" s="17"/>
      <c r="U536" s="17"/>
      <c r="V536" s="9"/>
      <c r="W536" s="17"/>
      <c r="X536" s="9"/>
      <c r="Y536" s="9"/>
      <c r="Z536" s="9"/>
      <c r="AA536" s="9"/>
      <c r="AB536" s="9"/>
      <c r="AC536" s="9"/>
      <c r="AD536" s="9"/>
      <c r="AE536" s="9"/>
      <c r="AF536" s="9"/>
      <c r="AG536" s="9"/>
      <c r="AH536" s="9"/>
    </row>
    <row r="537" spans="1:34" x14ac:dyDescent="0.25">
      <c r="A537" s="9"/>
      <c r="B537" s="9"/>
      <c r="C537" s="9"/>
      <c r="D537" s="9"/>
      <c r="E537" s="9"/>
      <c r="F537" s="9"/>
      <c r="G537" s="9"/>
      <c r="H537" s="9"/>
      <c r="I537" s="9"/>
      <c r="J537" s="9"/>
      <c r="K537" s="9"/>
      <c r="L537" s="9"/>
      <c r="M537" s="9"/>
      <c r="N537" s="9"/>
      <c r="O537" s="9"/>
      <c r="P537" s="9"/>
      <c r="Q537" s="9"/>
      <c r="R537" s="9"/>
      <c r="S537" s="9"/>
      <c r="T537" s="17"/>
      <c r="U537" s="17"/>
      <c r="V537" s="9"/>
      <c r="W537" s="17"/>
      <c r="X537" s="9"/>
      <c r="Y537" s="9"/>
      <c r="Z537" s="9"/>
      <c r="AA537" s="9"/>
      <c r="AB537" s="9"/>
      <c r="AC537" s="9"/>
      <c r="AD537" s="9"/>
      <c r="AE537" s="9"/>
      <c r="AF537" s="9"/>
      <c r="AG537" s="9"/>
      <c r="AH537" s="9"/>
    </row>
    <row r="538" spans="1:34" x14ac:dyDescent="0.25">
      <c r="A538" s="9"/>
      <c r="B538" s="9"/>
      <c r="C538" s="9"/>
      <c r="D538" s="9"/>
      <c r="E538" s="9"/>
      <c r="F538" s="9"/>
      <c r="G538" s="9"/>
      <c r="H538" s="9"/>
      <c r="I538" s="9"/>
      <c r="J538" s="9"/>
      <c r="K538" s="9"/>
      <c r="L538" s="9"/>
      <c r="M538" s="9"/>
      <c r="N538" s="9"/>
      <c r="O538" s="9"/>
      <c r="P538" s="9"/>
      <c r="Q538" s="9"/>
      <c r="R538" s="9"/>
      <c r="S538" s="9"/>
      <c r="T538" s="17"/>
      <c r="U538" s="17"/>
      <c r="V538" s="9"/>
      <c r="W538" s="17"/>
      <c r="X538" s="9"/>
      <c r="Y538" s="9"/>
      <c r="Z538" s="9"/>
      <c r="AA538" s="9"/>
      <c r="AB538" s="9"/>
      <c r="AC538" s="9"/>
      <c r="AD538" s="9"/>
      <c r="AE538" s="9"/>
      <c r="AF538" s="9"/>
      <c r="AG538" s="9"/>
      <c r="AH538" s="9"/>
    </row>
    <row r="539" spans="1:34" x14ac:dyDescent="0.25">
      <c r="A539" s="9"/>
      <c r="B539" s="9"/>
      <c r="C539" s="9"/>
      <c r="D539" s="9"/>
      <c r="E539" s="9"/>
      <c r="F539" s="9"/>
      <c r="G539" s="9"/>
      <c r="H539" s="9"/>
      <c r="I539" s="9"/>
      <c r="J539" s="9"/>
      <c r="K539" s="9"/>
      <c r="L539" s="9"/>
      <c r="M539" s="9"/>
      <c r="N539" s="9"/>
      <c r="O539" s="9"/>
      <c r="P539" s="9"/>
      <c r="Q539" s="9"/>
      <c r="R539" s="9"/>
      <c r="S539" s="9"/>
      <c r="T539" s="17"/>
      <c r="U539" s="17"/>
      <c r="V539" s="9"/>
      <c r="W539" s="17"/>
      <c r="X539" s="9"/>
      <c r="Y539" s="9"/>
      <c r="Z539" s="9"/>
      <c r="AA539" s="9"/>
      <c r="AB539" s="9"/>
      <c r="AC539" s="9"/>
      <c r="AD539" s="9"/>
      <c r="AE539" s="9"/>
      <c r="AF539" s="9"/>
      <c r="AG539" s="9"/>
      <c r="AH539" s="9"/>
    </row>
    <row r="540" spans="1:34" x14ac:dyDescent="0.25">
      <c r="A540" s="9"/>
      <c r="B540" s="9"/>
      <c r="C540" s="9"/>
      <c r="D540" s="9"/>
      <c r="E540" s="9"/>
      <c r="F540" s="9"/>
      <c r="G540" s="9"/>
      <c r="H540" s="9"/>
      <c r="I540" s="9"/>
      <c r="J540" s="9"/>
      <c r="K540" s="9"/>
      <c r="L540" s="9"/>
      <c r="M540" s="9"/>
      <c r="N540" s="9"/>
      <c r="O540" s="9"/>
      <c r="P540" s="9"/>
      <c r="Q540" s="9"/>
      <c r="R540" s="9"/>
      <c r="S540" s="9"/>
      <c r="T540" s="17"/>
      <c r="U540" s="17"/>
      <c r="V540" s="9"/>
      <c r="W540" s="17"/>
      <c r="X540" s="9"/>
      <c r="Y540" s="9"/>
      <c r="Z540" s="9"/>
      <c r="AA540" s="9"/>
      <c r="AB540" s="9"/>
      <c r="AC540" s="9"/>
      <c r="AD540" s="9"/>
      <c r="AE540" s="9"/>
      <c r="AF540" s="9"/>
      <c r="AG540" s="9"/>
      <c r="AH540" s="9"/>
    </row>
    <row r="541" spans="1:34" x14ac:dyDescent="0.25">
      <c r="A541" s="9"/>
      <c r="B541" s="9"/>
      <c r="C541" s="9"/>
      <c r="D541" s="9"/>
      <c r="E541" s="9"/>
      <c r="F541" s="9"/>
      <c r="G541" s="9"/>
      <c r="H541" s="9"/>
      <c r="I541" s="9"/>
      <c r="J541" s="9"/>
      <c r="K541" s="9"/>
      <c r="L541" s="9"/>
      <c r="M541" s="9"/>
      <c r="N541" s="9"/>
      <c r="O541" s="9"/>
      <c r="P541" s="9"/>
      <c r="Q541" s="9"/>
      <c r="R541" s="9"/>
      <c r="S541" s="9"/>
      <c r="T541" s="17"/>
      <c r="U541" s="17"/>
      <c r="V541" s="9"/>
      <c r="W541" s="17"/>
      <c r="X541" s="9"/>
      <c r="Y541" s="9"/>
      <c r="Z541" s="9"/>
      <c r="AA541" s="9"/>
      <c r="AB541" s="9"/>
      <c r="AC541" s="9"/>
      <c r="AD541" s="9"/>
      <c r="AE541" s="9"/>
      <c r="AF541" s="9"/>
      <c r="AG541" s="9"/>
      <c r="AH541" s="9"/>
    </row>
    <row r="542" spans="1:34" x14ac:dyDescent="0.25">
      <c r="A542" s="9"/>
      <c r="B542" s="9"/>
      <c r="C542" s="9"/>
      <c r="D542" s="9"/>
      <c r="E542" s="9"/>
      <c r="F542" s="9"/>
      <c r="G542" s="9"/>
      <c r="H542" s="9"/>
      <c r="I542" s="9"/>
      <c r="J542" s="9"/>
      <c r="K542" s="9"/>
      <c r="L542" s="9"/>
      <c r="M542" s="9"/>
      <c r="N542" s="9"/>
      <c r="O542" s="9"/>
      <c r="P542" s="9"/>
      <c r="Q542" s="9"/>
      <c r="R542" s="9"/>
      <c r="S542" s="9"/>
      <c r="T542" s="17"/>
      <c r="U542" s="17"/>
      <c r="V542" s="9"/>
      <c r="W542" s="17"/>
      <c r="X542" s="9"/>
      <c r="Y542" s="9"/>
      <c r="Z542" s="9"/>
      <c r="AA542" s="9"/>
      <c r="AB542" s="9"/>
      <c r="AC542" s="9"/>
      <c r="AD542" s="9"/>
      <c r="AE542" s="9"/>
      <c r="AF542" s="9"/>
      <c r="AG542" s="9"/>
      <c r="AH542" s="9"/>
    </row>
    <row r="543" spans="1:34" x14ac:dyDescent="0.25">
      <c r="A543" s="9"/>
      <c r="B543" s="9"/>
      <c r="C543" s="9"/>
      <c r="D543" s="9"/>
      <c r="E543" s="9"/>
      <c r="F543" s="9"/>
      <c r="G543" s="9"/>
      <c r="H543" s="9"/>
      <c r="I543" s="9"/>
      <c r="J543" s="9"/>
      <c r="K543" s="9"/>
      <c r="L543" s="9"/>
      <c r="M543" s="9"/>
      <c r="N543" s="9"/>
      <c r="O543" s="9"/>
      <c r="P543" s="9"/>
      <c r="Q543" s="9"/>
      <c r="R543" s="9"/>
      <c r="S543" s="9"/>
      <c r="T543" s="17"/>
      <c r="U543" s="17"/>
      <c r="V543" s="9"/>
      <c r="W543" s="17"/>
      <c r="X543" s="9"/>
      <c r="Y543" s="9"/>
      <c r="Z543" s="9"/>
      <c r="AA543" s="9"/>
      <c r="AB543" s="9"/>
      <c r="AC543" s="9"/>
      <c r="AD543" s="9"/>
      <c r="AE543" s="9"/>
      <c r="AF543" s="9"/>
      <c r="AG543" s="9"/>
      <c r="AH543" s="9"/>
    </row>
    <row r="544" spans="1:34" x14ac:dyDescent="0.25">
      <c r="A544" s="9"/>
      <c r="B544" s="9"/>
      <c r="C544" s="9"/>
      <c r="D544" s="9"/>
      <c r="E544" s="9"/>
      <c r="F544" s="9"/>
      <c r="G544" s="9"/>
      <c r="H544" s="9"/>
      <c r="I544" s="9"/>
      <c r="J544" s="9"/>
      <c r="K544" s="9"/>
      <c r="L544" s="9"/>
      <c r="M544" s="9"/>
      <c r="N544" s="9"/>
      <c r="O544" s="9"/>
      <c r="P544" s="9"/>
      <c r="Q544" s="9"/>
      <c r="R544" s="9"/>
      <c r="S544" s="9"/>
      <c r="T544" s="17"/>
      <c r="U544" s="17"/>
      <c r="V544" s="9"/>
      <c r="W544" s="17"/>
      <c r="X544" s="9"/>
      <c r="Y544" s="9"/>
      <c r="Z544" s="9"/>
      <c r="AA544" s="9"/>
      <c r="AB544" s="9"/>
      <c r="AC544" s="9"/>
      <c r="AD544" s="9"/>
      <c r="AE544" s="9"/>
      <c r="AF544" s="9"/>
      <c r="AG544" s="9"/>
      <c r="AH544" s="9"/>
    </row>
    <row r="545" spans="1:34" x14ac:dyDescent="0.25">
      <c r="A545" s="9"/>
      <c r="B545" s="9"/>
      <c r="C545" s="9"/>
      <c r="D545" s="9"/>
      <c r="E545" s="9"/>
      <c r="F545" s="9"/>
      <c r="G545" s="9"/>
      <c r="H545" s="9"/>
      <c r="I545" s="9"/>
      <c r="J545" s="9"/>
      <c r="K545" s="9"/>
      <c r="L545" s="9"/>
      <c r="M545" s="9"/>
      <c r="N545" s="9"/>
      <c r="O545" s="9"/>
      <c r="P545" s="9"/>
      <c r="Q545" s="9"/>
      <c r="R545" s="9"/>
      <c r="S545" s="9"/>
      <c r="T545" s="17"/>
      <c r="U545" s="17"/>
      <c r="V545" s="9"/>
      <c r="W545" s="17"/>
      <c r="X545" s="9"/>
      <c r="Y545" s="9"/>
      <c r="Z545" s="9"/>
      <c r="AA545" s="9"/>
      <c r="AB545" s="9"/>
      <c r="AC545" s="9"/>
      <c r="AD545" s="9"/>
      <c r="AE545" s="9"/>
      <c r="AF545" s="9"/>
      <c r="AG545" s="9"/>
      <c r="AH545" s="9"/>
    </row>
    <row r="546" spans="1:34" x14ac:dyDescent="0.25">
      <c r="A546" s="9"/>
      <c r="B546" s="9"/>
      <c r="C546" s="9"/>
      <c r="D546" s="9"/>
      <c r="E546" s="9"/>
      <c r="F546" s="9"/>
      <c r="G546" s="9"/>
      <c r="H546" s="9"/>
      <c r="I546" s="9"/>
      <c r="J546" s="9"/>
      <c r="K546" s="9"/>
      <c r="L546" s="9"/>
      <c r="M546" s="9"/>
      <c r="N546" s="9"/>
      <c r="O546" s="9"/>
      <c r="P546" s="9"/>
      <c r="Q546" s="9"/>
      <c r="R546" s="9"/>
      <c r="S546" s="9"/>
      <c r="T546" s="17"/>
      <c r="U546" s="17"/>
      <c r="V546" s="9"/>
      <c r="W546" s="17"/>
      <c r="X546" s="9"/>
      <c r="Y546" s="9"/>
      <c r="Z546" s="9"/>
      <c r="AA546" s="9"/>
      <c r="AB546" s="9"/>
      <c r="AC546" s="9"/>
      <c r="AD546" s="9"/>
      <c r="AE546" s="9"/>
      <c r="AF546" s="9"/>
      <c r="AG546" s="9"/>
      <c r="AH546" s="9"/>
    </row>
    <row r="547" spans="1:34" x14ac:dyDescent="0.25">
      <c r="A547" s="9"/>
      <c r="B547" s="9"/>
      <c r="C547" s="9"/>
      <c r="D547" s="9"/>
      <c r="E547" s="9"/>
      <c r="F547" s="9"/>
      <c r="G547" s="9"/>
      <c r="H547" s="9"/>
      <c r="I547" s="9"/>
      <c r="J547" s="9"/>
      <c r="K547" s="9"/>
      <c r="L547" s="9"/>
      <c r="M547" s="9"/>
      <c r="N547" s="9"/>
      <c r="O547" s="9"/>
      <c r="P547" s="9"/>
      <c r="Q547" s="9"/>
      <c r="R547" s="9"/>
      <c r="S547" s="9"/>
      <c r="T547" s="17"/>
      <c r="U547" s="17"/>
      <c r="V547" s="9"/>
      <c r="W547" s="17"/>
      <c r="X547" s="9"/>
      <c r="Y547" s="9"/>
      <c r="Z547" s="9"/>
      <c r="AA547" s="9"/>
      <c r="AB547" s="9"/>
      <c r="AC547" s="9"/>
      <c r="AD547" s="9"/>
      <c r="AE547" s="9"/>
      <c r="AF547" s="9"/>
      <c r="AG547" s="9"/>
      <c r="AH547" s="9"/>
    </row>
    <row r="548" spans="1:34" x14ac:dyDescent="0.25">
      <c r="A548" s="9"/>
      <c r="B548" s="9"/>
      <c r="C548" s="9"/>
      <c r="D548" s="9"/>
      <c r="E548" s="9"/>
      <c r="F548" s="9"/>
      <c r="G548" s="9"/>
      <c r="H548" s="9"/>
      <c r="I548" s="9"/>
      <c r="J548" s="9"/>
      <c r="K548" s="9"/>
      <c r="L548" s="9"/>
      <c r="M548" s="9"/>
      <c r="N548" s="9"/>
      <c r="O548" s="9"/>
      <c r="P548" s="9"/>
      <c r="Q548" s="9"/>
      <c r="R548" s="9"/>
      <c r="S548" s="9"/>
      <c r="T548" s="17"/>
      <c r="U548" s="17"/>
      <c r="V548" s="9"/>
      <c r="W548" s="17"/>
      <c r="X548" s="9"/>
      <c r="Y548" s="9"/>
      <c r="Z548" s="9"/>
      <c r="AA548" s="9"/>
      <c r="AB548" s="9"/>
      <c r="AC548" s="9"/>
      <c r="AD548" s="9"/>
      <c r="AE548" s="9"/>
      <c r="AF548" s="9"/>
      <c r="AG548" s="9"/>
      <c r="AH548" s="9"/>
    </row>
    <row r="549" spans="1:34" x14ac:dyDescent="0.25">
      <c r="A549" s="9"/>
      <c r="B549" s="9"/>
      <c r="C549" s="9"/>
      <c r="D549" s="9"/>
      <c r="E549" s="9"/>
      <c r="F549" s="9"/>
      <c r="G549" s="9"/>
      <c r="H549" s="9"/>
      <c r="I549" s="9"/>
      <c r="J549" s="9"/>
      <c r="K549" s="9"/>
      <c r="L549" s="9"/>
      <c r="M549" s="9"/>
      <c r="N549" s="9"/>
      <c r="O549" s="9"/>
      <c r="P549" s="9"/>
      <c r="Q549" s="9"/>
      <c r="R549" s="9"/>
      <c r="S549" s="9"/>
      <c r="T549" s="17"/>
      <c r="U549" s="17"/>
      <c r="V549" s="9"/>
      <c r="W549" s="17"/>
      <c r="X549" s="9"/>
      <c r="Y549" s="9"/>
      <c r="Z549" s="9"/>
      <c r="AA549" s="9"/>
      <c r="AB549" s="9"/>
      <c r="AC549" s="9"/>
      <c r="AD549" s="9"/>
      <c r="AE549" s="9"/>
      <c r="AF549" s="9"/>
      <c r="AG549" s="9"/>
      <c r="AH549" s="9"/>
    </row>
    <row r="550" spans="1:34" x14ac:dyDescent="0.25">
      <c r="A550" s="9"/>
      <c r="B550" s="9"/>
      <c r="C550" s="9"/>
      <c r="D550" s="9"/>
      <c r="E550" s="9"/>
      <c r="F550" s="9"/>
      <c r="G550" s="9"/>
      <c r="H550" s="9"/>
      <c r="I550" s="9"/>
      <c r="J550" s="9"/>
      <c r="K550" s="9"/>
      <c r="L550" s="9"/>
      <c r="M550" s="9"/>
      <c r="N550" s="9"/>
      <c r="O550" s="9"/>
      <c r="P550" s="9"/>
      <c r="Q550" s="9"/>
      <c r="R550" s="9"/>
      <c r="S550" s="9"/>
      <c r="T550" s="17"/>
      <c r="U550" s="17"/>
      <c r="V550" s="9"/>
      <c r="W550" s="17"/>
      <c r="X550" s="9"/>
      <c r="Y550" s="9"/>
      <c r="Z550" s="9"/>
      <c r="AA550" s="9"/>
      <c r="AB550" s="9"/>
      <c r="AC550" s="9"/>
      <c r="AD550" s="9"/>
      <c r="AE550" s="9"/>
      <c r="AF550" s="9"/>
      <c r="AG550" s="9"/>
      <c r="AH550" s="9"/>
    </row>
    <row r="551" spans="1:34" x14ac:dyDescent="0.25">
      <c r="A551" s="9"/>
      <c r="B551" s="9"/>
      <c r="C551" s="9"/>
      <c r="D551" s="9"/>
      <c r="E551" s="9"/>
      <c r="F551" s="9"/>
      <c r="G551" s="9"/>
      <c r="H551" s="9"/>
      <c r="I551" s="9"/>
      <c r="J551" s="9"/>
      <c r="K551" s="9"/>
      <c r="L551" s="9"/>
      <c r="M551" s="9"/>
      <c r="N551" s="9"/>
      <c r="O551" s="9"/>
      <c r="P551" s="9"/>
      <c r="Q551" s="9"/>
      <c r="R551" s="9"/>
      <c r="S551" s="9"/>
      <c r="T551" s="17"/>
      <c r="U551" s="17"/>
      <c r="V551" s="9"/>
      <c r="W551" s="17"/>
      <c r="X551" s="9"/>
      <c r="Y551" s="9"/>
      <c r="Z551" s="9"/>
      <c r="AA551" s="9"/>
      <c r="AB551" s="9"/>
      <c r="AC551" s="9"/>
      <c r="AD551" s="9"/>
      <c r="AE551" s="9"/>
      <c r="AF551" s="9"/>
      <c r="AG551" s="9"/>
      <c r="AH551" s="9"/>
    </row>
    <row r="552" spans="1:34" x14ac:dyDescent="0.25">
      <c r="A552" s="9"/>
      <c r="B552" s="9"/>
      <c r="C552" s="9"/>
      <c r="D552" s="9"/>
      <c r="E552" s="9"/>
      <c r="F552" s="9"/>
      <c r="G552" s="9"/>
      <c r="H552" s="9"/>
      <c r="I552" s="9"/>
      <c r="J552" s="9"/>
      <c r="K552" s="9"/>
      <c r="L552" s="9"/>
      <c r="M552" s="9"/>
      <c r="N552" s="9"/>
      <c r="O552" s="9"/>
      <c r="P552" s="9"/>
      <c r="Q552" s="9"/>
      <c r="R552" s="9"/>
      <c r="S552" s="9"/>
      <c r="T552" s="17"/>
      <c r="U552" s="17"/>
      <c r="V552" s="9"/>
      <c r="W552" s="17"/>
      <c r="X552" s="9"/>
      <c r="Y552" s="9"/>
      <c r="Z552" s="9"/>
      <c r="AA552" s="9"/>
      <c r="AB552" s="9"/>
      <c r="AC552" s="9"/>
      <c r="AD552" s="9"/>
      <c r="AE552" s="9"/>
      <c r="AF552" s="9"/>
      <c r="AG552" s="9"/>
      <c r="AH552" s="9"/>
    </row>
    <row r="553" spans="1:34" x14ac:dyDescent="0.25">
      <c r="A553" s="9"/>
      <c r="B553" s="9"/>
      <c r="C553" s="9"/>
      <c r="D553" s="9"/>
      <c r="E553" s="9"/>
      <c r="F553" s="9"/>
      <c r="G553" s="9"/>
      <c r="H553" s="9"/>
      <c r="I553" s="9"/>
      <c r="J553" s="9"/>
      <c r="K553" s="9"/>
      <c r="L553" s="9"/>
      <c r="M553" s="9"/>
      <c r="N553" s="9"/>
      <c r="O553" s="9"/>
      <c r="P553" s="9"/>
      <c r="Q553" s="9"/>
      <c r="R553" s="9"/>
      <c r="S553" s="9"/>
      <c r="T553" s="17"/>
      <c r="U553" s="17"/>
      <c r="V553" s="9"/>
      <c r="W553" s="17"/>
      <c r="X553" s="9"/>
      <c r="Y553" s="9"/>
      <c r="Z553" s="9"/>
      <c r="AA553" s="9"/>
      <c r="AB553" s="9"/>
      <c r="AC553" s="9"/>
      <c r="AD553" s="9"/>
      <c r="AE553" s="9"/>
      <c r="AF553" s="9"/>
      <c r="AG553" s="9"/>
      <c r="AH553" s="9"/>
    </row>
    <row r="554" spans="1:34" x14ac:dyDescent="0.25">
      <c r="A554" s="9"/>
      <c r="B554" s="9"/>
      <c r="C554" s="9"/>
      <c r="D554" s="9"/>
      <c r="E554" s="9"/>
      <c r="F554" s="9"/>
      <c r="G554" s="9"/>
      <c r="H554" s="9"/>
      <c r="I554" s="9"/>
      <c r="J554" s="9"/>
      <c r="K554" s="9"/>
      <c r="L554" s="9"/>
      <c r="M554" s="9"/>
      <c r="N554" s="9"/>
      <c r="O554" s="9"/>
      <c r="P554" s="9"/>
      <c r="Q554" s="9"/>
      <c r="R554" s="9"/>
      <c r="S554" s="9"/>
      <c r="T554" s="17"/>
      <c r="U554" s="17"/>
      <c r="V554" s="9"/>
      <c r="W554" s="17"/>
      <c r="X554" s="9"/>
      <c r="Y554" s="9"/>
      <c r="Z554" s="9"/>
      <c r="AA554" s="9"/>
      <c r="AB554" s="9"/>
      <c r="AC554" s="9"/>
      <c r="AD554" s="9"/>
      <c r="AE554" s="9"/>
      <c r="AF554" s="9"/>
      <c r="AG554" s="9"/>
      <c r="AH554" s="9"/>
    </row>
    <row r="555" spans="1:34" x14ac:dyDescent="0.25">
      <c r="A555" s="9"/>
      <c r="B555" s="9"/>
      <c r="C555" s="9"/>
      <c r="D555" s="9"/>
      <c r="E555" s="9"/>
      <c r="F555" s="9"/>
      <c r="G555" s="9"/>
      <c r="H555" s="9"/>
      <c r="I555" s="9"/>
      <c r="J555" s="9"/>
      <c r="K555" s="9"/>
      <c r="L555" s="9"/>
      <c r="M555" s="9"/>
      <c r="N555" s="9"/>
      <c r="O555" s="9"/>
      <c r="P555" s="9"/>
      <c r="Q555" s="9"/>
      <c r="R555" s="9"/>
      <c r="S555" s="9"/>
      <c r="T555" s="17"/>
      <c r="U555" s="17"/>
      <c r="V555" s="9"/>
      <c r="W555" s="17"/>
      <c r="X555" s="9"/>
      <c r="Y555" s="9"/>
      <c r="Z555" s="9"/>
      <c r="AA555" s="9"/>
      <c r="AB555" s="9"/>
      <c r="AC555" s="9"/>
      <c r="AD555" s="9"/>
      <c r="AE555" s="9"/>
      <c r="AF555" s="9"/>
      <c r="AG555" s="9"/>
      <c r="AH555" s="9"/>
    </row>
    <row r="556" spans="1:34" x14ac:dyDescent="0.25">
      <c r="A556" s="9"/>
      <c r="B556" s="9"/>
      <c r="C556" s="9"/>
      <c r="D556" s="9"/>
      <c r="E556" s="9"/>
      <c r="F556" s="9"/>
      <c r="G556" s="9"/>
      <c r="H556" s="9"/>
      <c r="I556" s="9"/>
      <c r="J556" s="9"/>
      <c r="K556" s="9"/>
      <c r="L556" s="9"/>
      <c r="M556" s="9"/>
      <c r="N556" s="9"/>
      <c r="O556" s="9"/>
      <c r="P556" s="9"/>
      <c r="Q556" s="9"/>
      <c r="R556" s="9"/>
      <c r="S556" s="9"/>
      <c r="T556" s="17"/>
      <c r="U556" s="17"/>
      <c r="V556" s="9"/>
      <c r="W556" s="17"/>
      <c r="X556" s="9"/>
      <c r="Y556" s="9"/>
      <c r="Z556" s="9"/>
      <c r="AA556" s="9"/>
      <c r="AB556" s="9"/>
      <c r="AC556" s="9"/>
      <c r="AD556" s="9"/>
      <c r="AE556" s="9"/>
      <c r="AF556" s="9"/>
      <c r="AG556" s="9"/>
      <c r="AH556" s="9"/>
    </row>
    <row r="557" spans="1:34" x14ac:dyDescent="0.25">
      <c r="A557" s="9"/>
      <c r="B557" s="9"/>
      <c r="C557" s="9"/>
      <c r="D557" s="9"/>
      <c r="E557" s="9"/>
      <c r="F557" s="9"/>
      <c r="G557" s="9"/>
      <c r="H557" s="9"/>
      <c r="I557" s="9"/>
      <c r="J557" s="9"/>
      <c r="K557" s="9"/>
      <c r="L557" s="9"/>
      <c r="M557" s="9"/>
      <c r="N557" s="9"/>
      <c r="O557" s="9"/>
      <c r="P557" s="9"/>
      <c r="Q557" s="9"/>
      <c r="R557" s="9"/>
      <c r="S557" s="9"/>
      <c r="T557" s="17"/>
      <c r="U557" s="17"/>
      <c r="V557" s="9"/>
      <c r="W557" s="17"/>
      <c r="X557" s="9"/>
      <c r="Y557" s="9"/>
      <c r="Z557" s="9"/>
      <c r="AA557" s="9"/>
      <c r="AB557" s="9"/>
      <c r="AC557" s="9"/>
      <c r="AD557" s="9"/>
      <c r="AE557" s="9"/>
      <c r="AF557" s="9"/>
      <c r="AG557" s="9"/>
      <c r="AH557" s="9"/>
    </row>
    <row r="558" spans="1:34" x14ac:dyDescent="0.25">
      <c r="A558" s="9"/>
      <c r="B558" s="9"/>
      <c r="C558" s="9"/>
      <c r="D558" s="9"/>
      <c r="E558" s="9"/>
      <c r="F558" s="9"/>
      <c r="G558" s="9"/>
      <c r="H558" s="9"/>
      <c r="I558" s="9"/>
      <c r="J558" s="9"/>
      <c r="K558" s="9"/>
      <c r="L558" s="9"/>
      <c r="M558" s="9"/>
      <c r="N558" s="9"/>
      <c r="O558" s="9"/>
      <c r="P558" s="9"/>
      <c r="Q558" s="9"/>
      <c r="R558" s="9"/>
      <c r="S558" s="9"/>
      <c r="T558" s="17"/>
      <c r="U558" s="17"/>
      <c r="V558" s="9"/>
      <c r="W558" s="17"/>
      <c r="X558" s="9"/>
      <c r="Y558" s="9"/>
      <c r="Z558" s="9"/>
      <c r="AA558" s="9"/>
      <c r="AB558" s="9"/>
      <c r="AC558" s="9"/>
      <c r="AD558" s="9"/>
      <c r="AE558" s="9"/>
      <c r="AF558" s="9"/>
      <c r="AG558" s="9"/>
      <c r="AH558" s="9"/>
    </row>
    <row r="559" spans="1:34" x14ac:dyDescent="0.25">
      <c r="A559" s="9"/>
      <c r="B559" s="9"/>
      <c r="C559" s="9"/>
      <c r="D559" s="9"/>
      <c r="E559" s="9"/>
      <c r="F559" s="9"/>
      <c r="G559" s="9"/>
      <c r="H559" s="9"/>
      <c r="I559" s="9"/>
      <c r="J559" s="9"/>
      <c r="K559" s="9"/>
      <c r="L559" s="9"/>
      <c r="M559" s="9"/>
      <c r="N559" s="9"/>
      <c r="O559" s="9"/>
      <c r="P559" s="9"/>
      <c r="Q559" s="9"/>
      <c r="R559" s="9"/>
      <c r="S559" s="9"/>
      <c r="T559" s="17"/>
      <c r="U559" s="17"/>
      <c r="V559" s="9"/>
      <c r="W559" s="17"/>
      <c r="X559" s="9"/>
      <c r="Y559" s="9"/>
      <c r="Z559" s="9"/>
      <c r="AA559" s="9"/>
      <c r="AB559" s="9"/>
      <c r="AC559" s="9"/>
      <c r="AD559" s="9"/>
      <c r="AE559" s="9"/>
      <c r="AF559" s="9"/>
      <c r="AG559" s="9"/>
      <c r="AH559" s="9"/>
    </row>
    <row r="560" spans="1:34" x14ac:dyDescent="0.25">
      <c r="A560" s="9"/>
      <c r="B560" s="9"/>
      <c r="C560" s="9"/>
      <c r="D560" s="9"/>
      <c r="E560" s="9"/>
      <c r="F560" s="9"/>
      <c r="G560" s="9"/>
      <c r="H560" s="9"/>
      <c r="I560" s="9"/>
      <c r="J560" s="9"/>
      <c r="K560" s="9"/>
      <c r="L560" s="9"/>
      <c r="M560" s="9"/>
      <c r="N560" s="9"/>
      <c r="O560" s="9"/>
      <c r="P560" s="9"/>
      <c r="Q560" s="9"/>
      <c r="R560" s="9"/>
      <c r="S560" s="9"/>
      <c r="T560" s="17"/>
      <c r="U560" s="17"/>
      <c r="V560" s="9"/>
      <c r="W560" s="17"/>
      <c r="X560" s="9"/>
      <c r="Y560" s="9"/>
      <c r="Z560" s="9"/>
      <c r="AA560" s="9"/>
      <c r="AB560" s="9"/>
      <c r="AC560" s="9"/>
      <c r="AD560" s="9"/>
      <c r="AE560" s="9"/>
      <c r="AF560" s="9"/>
      <c r="AG560" s="9"/>
      <c r="AH560" s="9"/>
    </row>
    <row r="561" spans="1:34" x14ac:dyDescent="0.25">
      <c r="A561" s="9"/>
      <c r="B561" s="9"/>
      <c r="C561" s="9"/>
      <c r="D561" s="9"/>
      <c r="E561" s="9"/>
      <c r="F561" s="9"/>
      <c r="G561" s="9"/>
      <c r="H561" s="9"/>
      <c r="I561" s="9"/>
      <c r="J561" s="9"/>
      <c r="K561" s="9"/>
      <c r="L561" s="9"/>
      <c r="M561" s="9"/>
      <c r="N561" s="9"/>
      <c r="O561" s="9"/>
      <c r="P561" s="9"/>
      <c r="Q561" s="9"/>
      <c r="R561" s="9"/>
      <c r="S561" s="9"/>
      <c r="T561" s="17"/>
      <c r="U561" s="17"/>
      <c r="V561" s="9"/>
      <c r="W561" s="17"/>
      <c r="X561" s="9"/>
      <c r="Y561" s="9"/>
      <c r="Z561" s="9"/>
      <c r="AA561" s="9"/>
      <c r="AB561" s="9"/>
      <c r="AC561" s="9"/>
      <c r="AD561" s="9"/>
      <c r="AE561" s="9"/>
      <c r="AF561" s="9"/>
      <c r="AG561" s="9"/>
      <c r="AH561" s="9"/>
    </row>
    <row r="562" spans="1:34" x14ac:dyDescent="0.25">
      <c r="A562" s="9"/>
      <c r="B562" s="9"/>
      <c r="C562" s="9"/>
      <c r="D562" s="9"/>
      <c r="E562" s="9"/>
      <c r="F562" s="9"/>
      <c r="G562" s="9"/>
      <c r="H562" s="9"/>
      <c r="I562" s="9"/>
      <c r="J562" s="9"/>
      <c r="K562" s="9"/>
      <c r="L562" s="9"/>
      <c r="M562" s="9"/>
      <c r="N562" s="9"/>
      <c r="O562" s="9"/>
      <c r="P562" s="9"/>
      <c r="Q562" s="9"/>
      <c r="R562" s="9"/>
      <c r="S562" s="9"/>
      <c r="T562" s="17"/>
      <c r="U562" s="17"/>
      <c r="V562" s="9"/>
      <c r="W562" s="17"/>
      <c r="X562" s="9"/>
      <c r="Y562" s="9"/>
      <c r="Z562" s="9"/>
      <c r="AA562" s="9"/>
      <c r="AB562" s="9"/>
      <c r="AC562" s="9"/>
      <c r="AD562" s="9"/>
      <c r="AE562" s="9"/>
      <c r="AF562" s="9"/>
      <c r="AG562" s="9"/>
      <c r="AH562" s="9"/>
    </row>
    <row r="563" spans="1:34" x14ac:dyDescent="0.25">
      <c r="A563" s="9"/>
      <c r="B563" s="9"/>
      <c r="C563" s="9"/>
      <c r="D563" s="9"/>
      <c r="E563" s="9"/>
      <c r="F563" s="9"/>
      <c r="G563" s="9"/>
      <c r="H563" s="9"/>
      <c r="I563" s="9"/>
      <c r="J563" s="9"/>
      <c r="K563" s="9"/>
      <c r="L563" s="9"/>
      <c r="M563" s="9"/>
      <c r="N563" s="9"/>
      <c r="O563" s="9"/>
      <c r="P563" s="9"/>
      <c r="Q563" s="9"/>
      <c r="R563" s="9"/>
      <c r="S563" s="9"/>
      <c r="T563" s="17"/>
      <c r="U563" s="17"/>
      <c r="V563" s="9"/>
      <c r="W563" s="17"/>
      <c r="X563" s="9"/>
      <c r="Y563" s="9"/>
      <c r="Z563" s="9"/>
      <c r="AA563" s="9"/>
      <c r="AB563" s="9"/>
      <c r="AC563" s="9"/>
      <c r="AD563" s="9"/>
      <c r="AE563" s="9"/>
      <c r="AF563" s="9"/>
      <c r="AG563" s="9"/>
      <c r="AH563" s="9"/>
    </row>
    <row r="564" spans="1:34" x14ac:dyDescent="0.25">
      <c r="A564" s="9"/>
      <c r="B564" s="9"/>
      <c r="C564" s="9"/>
      <c r="D564" s="9"/>
      <c r="E564" s="9"/>
      <c r="F564" s="9"/>
      <c r="G564" s="9"/>
      <c r="H564" s="9"/>
      <c r="I564" s="9"/>
      <c r="J564" s="9"/>
      <c r="K564" s="9"/>
      <c r="L564" s="9"/>
      <c r="M564" s="9"/>
      <c r="N564" s="9"/>
      <c r="O564" s="9"/>
      <c r="P564" s="9"/>
      <c r="Q564" s="9"/>
      <c r="R564" s="9"/>
      <c r="S564" s="9"/>
      <c r="T564" s="17"/>
      <c r="U564" s="17"/>
      <c r="V564" s="9"/>
      <c r="W564" s="17"/>
      <c r="X564" s="9"/>
      <c r="Y564" s="9"/>
      <c r="Z564" s="9"/>
      <c r="AA564" s="9"/>
      <c r="AB564" s="9"/>
      <c r="AC564" s="9"/>
      <c r="AD564" s="9"/>
      <c r="AE564" s="9"/>
      <c r="AF564" s="9"/>
      <c r="AG564" s="9"/>
      <c r="AH564" s="9"/>
    </row>
    <row r="565" spans="1:34" x14ac:dyDescent="0.25">
      <c r="A565" s="9"/>
      <c r="B565" s="9"/>
      <c r="C565" s="9"/>
      <c r="D565" s="9"/>
      <c r="E565" s="9"/>
      <c r="F565" s="9"/>
      <c r="G565" s="9"/>
      <c r="H565" s="9"/>
      <c r="I565" s="9"/>
      <c r="J565" s="9"/>
      <c r="K565" s="9"/>
      <c r="L565" s="9"/>
      <c r="M565" s="9"/>
      <c r="N565" s="9"/>
      <c r="O565" s="9"/>
      <c r="P565" s="9"/>
      <c r="Q565" s="9"/>
      <c r="R565" s="9"/>
      <c r="S565" s="9"/>
      <c r="T565" s="17"/>
      <c r="U565" s="17"/>
      <c r="V565" s="9"/>
      <c r="W565" s="17"/>
      <c r="X565" s="9"/>
      <c r="Y565" s="9"/>
      <c r="Z565" s="9"/>
      <c r="AA565" s="9"/>
      <c r="AB565" s="9"/>
      <c r="AC565" s="9"/>
      <c r="AD565" s="9"/>
      <c r="AE565" s="9"/>
      <c r="AF565" s="9"/>
      <c r="AG565" s="9"/>
      <c r="AH565" s="9"/>
    </row>
    <row r="566" spans="1:34" x14ac:dyDescent="0.25">
      <c r="A566" s="9"/>
      <c r="B566" s="9"/>
      <c r="C566" s="9"/>
      <c r="D566" s="9"/>
      <c r="E566" s="9"/>
      <c r="F566" s="9"/>
      <c r="G566" s="9"/>
      <c r="H566" s="9"/>
      <c r="I566" s="9"/>
      <c r="J566" s="9"/>
      <c r="K566" s="9"/>
      <c r="L566" s="9"/>
      <c r="M566" s="9"/>
      <c r="N566" s="9"/>
      <c r="O566" s="9"/>
      <c r="P566" s="9"/>
      <c r="Q566" s="9"/>
      <c r="R566" s="9"/>
      <c r="S566" s="9"/>
      <c r="T566" s="17"/>
      <c r="U566" s="17"/>
      <c r="V566" s="9"/>
      <c r="W566" s="17"/>
      <c r="X566" s="9"/>
      <c r="Y566" s="9"/>
      <c r="Z566" s="9"/>
      <c r="AA566" s="9"/>
      <c r="AB566" s="9"/>
      <c r="AC566" s="9"/>
      <c r="AD566" s="9"/>
      <c r="AE566" s="9"/>
      <c r="AF566" s="9"/>
      <c r="AG566" s="9"/>
      <c r="AH566" s="9"/>
    </row>
    <row r="567" spans="1:34" x14ac:dyDescent="0.25">
      <c r="A567" s="9"/>
      <c r="B567" s="9"/>
      <c r="C567" s="9"/>
      <c r="D567" s="9"/>
      <c r="E567" s="9"/>
      <c r="F567" s="9"/>
      <c r="G567" s="9"/>
      <c r="H567" s="9"/>
      <c r="I567" s="9"/>
      <c r="J567" s="9"/>
      <c r="K567" s="9"/>
      <c r="L567" s="9"/>
      <c r="M567" s="9"/>
      <c r="N567" s="9"/>
      <c r="O567" s="9"/>
      <c r="P567" s="9"/>
      <c r="Q567" s="9"/>
      <c r="R567" s="9"/>
      <c r="S567" s="9"/>
      <c r="T567" s="17"/>
      <c r="U567" s="17"/>
      <c r="V567" s="9"/>
      <c r="W567" s="17"/>
      <c r="X567" s="9"/>
      <c r="Y567" s="9"/>
      <c r="Z567" s="9"/>
      <c r="AA567" s="9"/>
      <c r="AB567" s="9"/>
      <c r="AC567" s="9"/>
      <c r="AD567" s="9"/>
      <c r="AE567" s="9"/>
      <c r="AF567" s="9"/>
      <c r="AG567" s="9"/>
      <c r="AH567" s="9"/>
    </row>
    <row r="568" spans="1:34" x14ac:dyDescent="0.25">
      <c r="A568" s="9"/>
      <c r="B568" s="9"/>
      <c r="C568" s="9"/>
      <c r="D568" s="9"/>
      <c r="E568" s="9"/>
      <c r="F568" s="9"/>
      <c r="G568" s="9"/>
      <c r="H568" s="9"/>
      <c r="I568" s="9"/>
      <c r="J568" s="9"/>
      <c r="K568" s="9"/>
      <c r="L568" s="9"/>
      <c r="M568" s="9"/>
      <c r="N568" s="9"/>
      <c r="O568" s="9"/>
      <c r="P568" s="9"/>
      <c r="Q568" s="9"/>
      <c r="R568" s="9"/>
      <c r="S568" s="9"/>
      <c r="T568" s="17"/>
      <c r="U568" s="17"/>
      <c r="V568" s="9"/>
      <c r="W568" s="17"/>
      <c r="X568" s="9"/>
      <c r="Y568" s="9"/>
      <c r="Z568" s="9"/>
      <c r="AA568" s="9"/>
      <c r="AB568" s="9"/>
      <c r="AC568" s="9"/>
      <c r="AD568" s="9"/>
      <c r="AE568" s="9"/>
      <c r="AF568" s="9"/>
      <c r="AG568" s="9"/>
      <c r="AH568" s="9"/>
    </row>
    <row r="569" spans="1:34" x14ac:dyDescent="0.25">
      <c r="A569" s="9"/>
      <c r="B569" s="9"/>
      <c r="C569" s="9"/>
      <c r="D569" s="9"/>
      <c r="E569" s="9"/>
      <c r="F569" s="9"/>
      <c r="G569" s="9"/>
      <c r="H569" s="9"/>
      <c r="I569" s="9"/>
      <c r="J569" s="9"/>
      <c r="K569" s="9"/>
      <c r="L569" s="9"/>
      <c r="M569" s="9"/>
      <c r="N569" s="9"/>
      <c r="O569" s="9"/>
      <c r="P569" s="9"/>
      <c r="Q569" s="9"/>
      <c r="R569" s="9"/>
      <c r="S569" s="9"/>
      <c r="T569" s="17"/>
      <c r="U569" s="17"/>
      <c r="V569" s="9"/>
      <c r="W569" s="17"/>
      <c r="X569" s="9"/>
      <c r="Y569" s="9"/>
      <c r="Z569" s="9"/>
      <c r="AA569" s="9"/>
      <c r="AB569" s="9"/>
      <c r="AC569" s="9"/>
      <c r="AD569" s="9"/>
      <c r="AE569" s="9"/>
      <c r="AF569" s="9"/>
      <c r="AG569" s="9"/>
      <c r="AH569" s="9"/>
    </row>
    <row r="570" spans="1:34" x14ac:dyDescent="0.25">
      <c r="A570" s="9"/>
      <c r="B570" s="9"/>
      <c r="C570" s="9"/>
      <c r="D570" s="9"/>
      <c r="E570" s="9"/>
      <c r="F570" s="9"/>
      <c r="G570" s="9"/>
      <c r="H570" s="9"/>
      <c r="I570" s="9"/>
      <c r="J570" s="9"/>
      <c r="K570" s="9"/>
      <c r="L570" s="9"/>
      <c r="M570" s="9"/>
      <c r="N570" s="9"/>
      <c r="O570" s="9"/>
      <c r="P570" s="9"/>
      <c r="Q570" s="9"/>
      <c r="R570" s="9"/>
      <c r="S570" s="9"/>
      <c r="T570" s="17"/>
      <c r="U570" s="17"/>
      <c r="V570" s="9"/>
      <c r="W570" s="17"/>
      <c r="X570" s="9"/>
      <c r="Y570" s="9"/>
      <c r="Z570" s="9"/>
      <c r="AA570" s="9"/>
      <c r="AB570" s="9"/>
      <c r="AC570" s="9"/>
      <c r="AD570" s="9"/>
      <c r="AE570" s="9"/>
      <c r="AF570" s="9"/>
      <c r="AG570" s="9"/>
      <c r="AH570" s="9"/>
    </row>
    <row r="571" spans="1:34" x14ac:dyDescent="0.25">
      <c r="A571" s="9"/>
      <c r="B571" s="9"/>
      <c r="C571" s="9"/>
      <c r="D571" s="9"/>
      <c r="E571" s="9"/>
      <c r="F571" s="9"/>
      <c r="G571" s="9"/>
      <c r="H571" s="9"/>
      <c r="I571" s="9"/>
      <c r="J571" s="9"/>
      <c r="K571" s="9"/>
      <c r="L571" s="9"/>
      <c r="M571" s="9"/>
      <c r="N571" s="9"/>
      <c r="O571" s="9"/>
      <c r="P571" s="9"/>
      <c r="Q571" s="9"/>
      <c r="R571" s="9"/>
      <c r="S571" s="9"/>
      <c r="T571" s="17"/>
      <c r="U571" s="17"/>
      <c r="V571" s="9"/>
      <c r="W571" s="17"/>
      <c r="X571" s="9"/>
      <c r="Y571" s="9"/>
      <c r="Z571" s="9"/>
      <c r="AA571" s="9"/>
      <c r="AB571" s="9"/>
      <c r="AC571" s="9"/>
      <c r="AD571" s="9"/>
      <c r="AE571" s="9"/>
      <c r="AF571" s="9"/>
      <c r="AG571" s="9"/>
      <c r="AH571" s="9"/>
    </row>
    <row r="572" spans="1:34" x14ac:dyDescent="0.25">
      <c r="A572" s="9"/>
      <c r="B572" s="9"/>
      <c r="C572" s="9"/>
      <c r="D572" s="9"/>
      <c r="E572" s="9"/>
      <c r="F572" s="9"/>
      <c r="G572" s="9"/>
      <c r="H572" s="9"/>
      <c r="I572" s="9"/>
      <c r="J572" s="9"/>
      <c r="K572" s="9"/>
      <c r="L572" s="9"/>
      <c r="M572" s="9"/>
      <c r="N572" s="9"/>
      <c r="O572" s="9"/>
      <c r="P572" s="9"/>
      <c r="Q572" s="9"/>
      <c r="R572" s="9"/>
      <c r="S572" s="9"/>
      <c r="T572" s="17"/>
      <c r="U572" s="17"/>
      <c r="V572" s="9"/>
      <c r="W572" s="17"/>
      <c r="X572" s="9"/>
      <c r="Y572" s="9"/>
      <c r="Z572" s="9"/>
      <c r="AA572" s="9"/>
      <c r="AB572" s="9"/>
      <c r="AC572" s="9"/>
      <c r="AD572" s="9"/>
      <c r="AE572" s="9"/>
      <c r="AF572" s="9"/>
      <c r="AG572" s="9"/>
      <c r="AH572" s="9"/>
    </row>
    <row r="573" spans="1:34" x14ac:dyDescent="0.25">
      <c r="A573" s="9"/>
      <c r="B573" s="9"/>
      <c r="C573" s="9"/>
      <c r="D573" s="9"/>
      <c r="E573" s="9"/>
      <c r="F573" s="9"/>
      <c r="G573" s="9"/>
      <c r="H573" s="9"/>
      <c r="I573" s="9"/>
      <c r="J573" s="9"/>
      <c r="K573" s="9"/>
      <c r="L573" s="9"/>
      <c r="M573" s="9"/>
      <c r="N573" s="9"/>
      <c r="O573" s="9"/>
      <c r="P573" s="9"/>
      <c r="Q573" s="9"/>
      <c r="R573" s="9"/>
      <c r="S573" s="9"/>
      <c r="T573" s="17"/>
      <c r="U573" s="17"/>
      <c r="V573" s="9"/>
      <c r="W573" s="17"/>
      <c r="X573" s="9"/>
      <c r="Y573" s="9"/>
      <c r="Z573" s="9"/>
      <c r="AA573" s="9"/>
      <c r="AB573" s="9"/>
      <c r="AC573" s="9"/>
      <c r="AD573" s="9"/>
      <c r="AE573" s="9"/>
      <c r="AF573" s="9"/>
      <c r="AG573" s="9"/>
      <c r="AH573" s="9"/>
    </row>
    <row r="574" spans="1:34" x14ac:dyDescent="0.25">
      <c r="A574" s="9"/>
      <c r="B574" s="9"/>
      <c r="C574" s="9"/>
      <c r="D574" s="9"/>
      <c r="E574" s="9"/>
      <c r="F574" s="9"/>
      <c r="G574" s="9"/>
      <c r="H574" s="9"/>
      <c r="I574" s="9"/>
      <c r="J574" s="9"/>
      <c r="K574" s="9"/>
      <c r="L574" s="9"/>
      <c r="M574" s="9"/>
      <c r="N574" s="9"/>
      <c r="O574" s="9"/>
      <c r="P574" s="9"/>
      <c r="Q574" s="9"/>
      <c r="R574" s="9"/>
      <c r="S574" s="9"/>
      <c r="T574" s="17"/>
      <c r="U574" s="17"/>
      <c r="V574" s="9"/>
      <c r="W574" s="17"/>
      <c r="X574" s="9"/>
      <c r="Y574" s="9"/>
      <c r="Z574" s="9"/>
      <c r="AA574" s="9"/>
      <c r="AB574" s="9"/>
      <c r="AC574" s="9"/>
      <c r="AD574" s="9"/>
      <c r="AE574" s="9"/>
      <c r="AF574" s="9"/>
      <c r="AG574" s="9"/>
      <c r="AH574" s="9"/>
    </row>
    <row r="575" spans="1:34" x14ac:dyDescent="0.25">
      <c r="A575" s="9"/>
      <c r="B575" s="9"/>
      <c r="C575" s="9"/>
      <c r="D575" s="9"/>
      <c r="E575" s="9"/>
      <c r="F575" s="9"/>
      <c r="G575" s="9"/>
      <c r="H575" s="9"/>
      <c r="I575" s="9"/>
      <c r="J575" s="9"/>
      <c r="K575" s="9"/>
      <c r="L575" s="9"/>
      <c r="M575" s="9"/>
      <c r="N575" s="9"/>
      <c r="O575" s="9"/>
      <c r="P575" s="9"/>
      <c r="Q575" s="9"/>
      <c r="R575" s="9"/>
      <c r="S575" s="9"/>
      <c r="T575" s="17"/>
      <c r="U575" s="17"/>
      <c r="V575" s="9"/>
      <c r="W575" s="17"/>
      <c r="X575" s="9"/>
      <c r="Y575" s="9"/>
      <c r="Z575" s="9"/>
      <c r="AA575" s="9"/>
      <c r="AB575" s="9"/>
      <c r="AC575" s="9"/>
      <c r="AD575" s="9"/>
      <c r="AE575" s="9"/>
      <c r="AF575" s="9"/>
      <c r="AG575" s="9"/>
      <c r="AH575" s="9"/>
    </row>
    <row r="576" spans="1:34" x14ac:dyDescent="0.25">
      <c r="A576" s="9"/>
      <c r="B576" s="9"/>
      <c r="C576" s="9"/>
      <c r="D576" s="9"/>
      <c r="E576" s="9"/>
      <c r="F576" s="9"/>
      <c r="G576" s="9"/>
      <c r="H576" s="9"/>
      <c r="I576" s="9"/>
      <c r="J576" s="9"/>
      <c r="K576" s="9"/>
      <c r="L576" s="9"/>
      <c r="M576" s="9"/>
      <c r="N576" s="9"/>
      <c r="O576" s="9"/>
      <c r="P576" s="9"/>
      <c r="Q576" s="9"/>
      <c r="R576" s="9"/>
      <c r="S576" s="9"/>
      <c r="T576" s="17"/>
      <c r="U576" s="17"/>
      <c r="V576" s="9"/>
      <c r="W576" s="17"/>
      <c r="X576" s="9"/>
      <c r="Y576" s="9"/>
      <c r="Z576" s="9"/>
      <c r="AA576" s="9"/>
      <c r="AB576" s="9"/>
      <c r="AC576" s="9"/>
      <c r="AD576" s="9"/>
      <c r="AE576" s="9"/>
      <c r="AF576" s="9"/>
      <c r="AG576" s="9"/>
      <c r="AH576" s="9"/>
    </row>
    <row r="577" spans="1:34" x14ac:dyDescent="0.25">
      <c r="A577" s="9"/>
      <c r="B577" s="9"/>
      <c r="C577" s="9"/>
      <c r="D577" s="9"/>
      <c r="E577" s="9"/>
      <c r="F577" s="9"/>
      <c r="G577" s="9"/>
      <c r="H577" s="9"/>
      <c r="I577" s="9"/>
      <c r="J577" s="9"/>
      <c r="K577" s="9"/>
      <c r="L577" s="9"/>
      <c r="M577" s="9"/>
      <c r="N577" s="9"/>
      <c r="O577" s="9"/>
      <c r="P577" s="9"/>
      <c r="Q577" s="9"/>
      <c r="R577" s="9"/>
      <c r="S577" s="9"/>
      <c r="T577" s="17"/>
      <c r="U577" s="17"/>
      <c r="V577" s="9"/>
      <c r="W577" s="17"/>
      <c r="X577" s="9"/>
      <c r="Y577" s="9"/>
      <c r="Z577" s="9"/>
      <c r="AA577" s="9"/>
      <c r="AB577" s="9"/>
      <c r="AC577" s="9"/>
      <c r="AD577" s="9"/>
      <c r="AE577" s="9"/>
      <c r="AF577" s="9"/>
      <c r="AG577" s="9"/>
      <c r="AH577" s="9"/>
    </row>
    <row r="578" spans="1:34" x14ac:dyDescent="0.25">
      <c r="A578" s="9"/>
      <c r="B578" s="9"/>
      <c r="C578" s="9"/>
      <c r="D578" s="9"/>
      <c r="E578" s="9"/>
      <c r="F578" s="9"/>
      <c r="G578" s="9"/>
      <c r="H578" s="9"/>
      <c r="I578" s="9"/>
      <c r="J578" s="9"/>
      <c r="K578" s="9"/>
      <c r="L578" s="9"/>
      <c r="M578" s="9"/>
      <c r="N578" s="9"/>
      <c r="O578" s="9"/>
      <c r="P578" s="9"/>
      <c r="Q578" s="9"/>
      <c r="R578" s="9"/>
      <c r="S578" s="9"/>
      <c r="T578" s="17"/>
      <c r="U578" s="17"/>
      <c r="V578" s="9"/>
      <c r="W578" s="17"/>
      <c r="X578" s="9"/>
      <c r="Y578" s="9"/>
      <c r="Z578" s="9"/>
      <c r="AA578" s="9"/>
      <c r="AB578" s="9"/>
      <c r="AC578" s="9"/>
      <c r="AD578" s="9"/>
      <c r="AE578" s="9"/>
      <c r="AF578" s="9"/>
      <c r="AG578" s="9"/>
      <c r="AH578" s="9"/>
    </row>
    <row r="579" spans="1:34" x14ac:dyDescent="0.25">
      <c r="A579" s="9"/>
      <c r="B579" s="9"/>
      <c r="C579" s="9"/>
      <c r="D579" s="9"/>
      <c r="E579" s="9"/>
      <c r="F579" s="9"/>
      <c r="G579" s="9"/>
      <c r="H579" s="9"/>
      <c r="I579" s="9"/>
      <c r="J579" s="9"/>
      <c r="K579" s="9"/>
      <c r="L579" s="9"/>
      <c r="M579" s="9"/>
      <c r="N579" s="9"/>
      <c r="O579" s="9"/>
      <c r="P579" s="9"/>
      <c r="Q579" s="9"/>
      <c r="R579" s="9"/>
      <c r="S579" s="9"/>
      <c r="T579" s="17"/>
      <c r="U579" s="17"/>
      <c r="V579" s="9"/>
      <c r="W579" s="17"/>
      <c r="X579" s="9"/>
      <c r="Y579" s="9"/>
      <c r="Z579" s="9"/>
      <c r="AA579" s="9"/>
      <c r="AB579" s="9"/>
      <c r="AC579" s="9"/>
      <c r="AD579" s="9"/>
      <c r="AE579" s="9"/>
      <c r="AF579" s="9"/>
      <c r="AG579" s="9"/>
      <c r="AH579" s="9"/>
    </row>
    <row r="580" spans="1:34" x14ac:dyDescent="0.25">
      <c r="A580" s="9"/>
      <c r="B580" s="9"/>
      <c r="C580" s="9"/>
      <c r="D580" s="9"/>
      <c r="E580" s="9"/>
      <c r="F580" s="9"/>
      <c r="G580" s="9"/>
      <c r="H580" s="9"/>
      <c r="I580" s="9"/>
      <c r="J580" s="9"/>
      <c r="K580" s="9"/>
      <c r="L580" s="9"/>
      <c r="M580" s="9"/>
      <c r="N580" s="9"/>
      <c r="O580" s="9"/>
      <c r="P580" s="9"/>
      <c r="Q580" s="9"/>
      <c r="R580" s="9"/>
      <c r="S580" s="9"/>
      <c r="T580" s="17"/>
      <c r="U580" s="17"/>
      <c r="V580" s="9"/>
      <c r="W580" s="17"/>
      <c r="X580" s="9"/>
      <c r="Y580" s="9"/>
      <c r="Z580" s="9"/>
      <c r="AA580" s="9"/>
      <c r="AB580" s="9"/>
      <c r="AC580" s="9"/>
      <c r="AD580" s="9"/>
      <c r="AE580" s="9"/>
      <c r="AF580" s="9"/>
      <c r="AG580" s="9"/>
      <c r="AH580" s="9"/>
    </row>
    <row r="581" spans="1:34" x14ac:dyDescent="0.25">
      <c r="A581" s="9"/>
      <c r="B581" s="9"/>
      <c r="C581" s="9"/>
      <c r="D581" s="9"/>
      <c r="E581" s="9"/>
      <c r="F581" s="9"/>
      <c r="G581" s="9"/>
      <c r="H581" s="9"/>
      <c r="I581" s="9"/>
      <c r="J581" s="9"/>
      <c r="K581" s="9"/>
      <c r="L581" s="9"/>
      <c r="M581" s="9"/>
      <c r="N581" s="9"/>
      <c r="O581" s="9"/>
      <c r="P581" s="9"/>
      <c r="Q581" s="9"/>
      <c r="R581" s="9"/>
      <c r="S581" s="9"/>
      <c r="T581" s="17"/>
      <c r="U581" s="17"/>
      <c r="V581" s="9"/>
      <c r="W581" s="17"/>
      <c r="X581" s="9"/>
      <c r="Y581" s="9"/>
      <c r="Z581" s="9"/>
      <c r="AA581" s="9"/>
      <c r="AB581" s="9"/>
      <c r="AC581" s="9"/>
      <c r="AD581" s="9"/>
      <c r="AE581" s="9"/>
      <c r="AF581" s="9"/>
      <c r="AG581" s="9"/>
      <c r="AH581" s="9"/>
    </row>
    <row r="582" spans="1:34" x14ac:dyDescent="0.25">
      <c r="A582" s="9"/>
      <c r="B582" s="9"/>
      <c r="C582" s="9"/>
      <c r="D582" s="9"/>
      <c r="E582" s="9"/>
      <c r="F582" s="9"/>
      <c r="G582" s="9"/>
      <c r="H582" s="9"/>
      <c r="I582" s="9"/>
      <c r="J582" s="9"/>
      <c r="K582" s="9"/>
      <c r="L582" s="9"/>
      <c r="M582" s="9"/>
      <c r="N582" s="9"/>
      <c r="O582" s="9"/>
      <c r="P582" s="9"/>
      <c r="Q582" s="9"/>
      <c r="R582" s="9"/>
      <c r="S582" s="9"/>
      <c r="T582" s="17"/>
      <c r="U582" s="17"/>
      <c r="V582" s="9"/>
      <c r="W582" s="17"/>
      <c r="X582" s="9"/>
      <c r="Y582" s="9"/>
      <c r="Z582" s="9"/>
      <c r="AA582" s="9"/>
      <c r="AB582" s="9"/>
      <c r="AC582" s="9"/>
      <c r="AD582" s="9"/>
      <c r="AE582" s="9"/>
      <c r="AF582" s="9"/>
      <c r="AG582" s="9"/>
      <c r="AH582" s="9"/>
    </row>
    <row r="583" spans="1:34" x14ac:dyDescent="0.25">
      <c r="A583" s="9"/>
      <c r="B583" s="9"/>
      <c r="C583" s="9"/>
      <c r="D583" s="9"/>
      <c r="E583" s="9"/>
      <c r="F583" s="9"/>
      <c r="G583" s="9"/>
      <c r="H583" s="9"/>
      <c r="I583" s="9"/>
      <c r="J583" s="9"/>
      <c r="K583" s="9"/>
      <c r="L583" s="9"/>
      <c r="M583" s="9"/>
      <c r="N583" s="9"/>
      <c r="O583" s="9"/>
      <c r="P583" s="9"/>
      <c r="Q583" s="9"/>
      <c r="R583" s="9"/>
      <c r="S583" s="9"/>
      <c r="T583" s="17"/>
      <c r="U583" s="17"/>
      <c r="V583" s="9"/>
      <c r="W583" s="17"/>
      <c r="X583" s="9"/>
      <c r="Y583" s="9"/>
      <c r="Z583" s="9"/>
      <c r="AA583" s="9"/>
      <c r="AB583" s="9"/>
      <c r="AC583" s="9"/>
      <c r="AD583" s="9"/>
      <c r="AE583" s="9"/>
      <c r="AF583" s="9"/>
      <c r="AG583" s="9"/>
      <c r="AH583" s="9"/>
    </row>
    <row r="584" spans="1:34" x14ac:dyDescent="0.25">
      <c r="A584" s="9"/>
      <c r="B584" s="9"/>
      <c r="C584" s="9"/>
      <c r="D584" s="9"/>
      <c r="E584" s="9"/>
      <c r="F584" s="9"/>
      <c r="G584" s="9"/>
      <c r="H584" s="9"/>
      <c r="I584" s="9"/>
      <c r="J584" s="9"/>
      <c r="K584" s="9"/>
      <c r="L584" s="9"/>
      <c r="M584" s="9"/>
      <c r="N584" s="9"/>
      <c r="O584" s="9"/>
      <c r="P584" s="9"/>
      <c r="Q584" s="9"/>
      <c r="R584" s="9"/>
      <c r="S584" s="9"/>
      <c r="T584" s="17"/>
      <c r="U584" s="17"/>
      <c r="V584" s="9"/>
      <c r="W584" s="17"/>
      <c r="X584" s="9"/>
      <c r="Y584" s="9"/>
      <c r="Z584" s="9"/>
      <c r="AA584" s="9"/>
      <c r="AB584" s="9"/>
      <c r="AC584" s="9"/>
      <c r="AD584" s="9"/>
      <c r="AE584" s="9"/>
      <c r="AF584" s="9"/>
      <c r="AG584" s="9"/>
      <c r="AH584" s="9"/>
    </row>
    <row r="585" spans="1:34" x14ac:dyDescent="0.25">
      <c r="A585" s="9"/>
      <c r="B585" s="9"/>
      <c r="C585" s="9"/>
      <c r="D585" s="9"/>
      <c r="E585" s="9"/>
      <c r="F585" s="9"/>
      <c r="G585" s="9"/>
      <c r="H585" s="9"/>
      <c r="I585" s="9"/>
      <c r="J585" s="9"/>
      <c r="K585" s="9"/>
      <c r="L585" s="9"/>
      <c r="M585" s="9"/>
      <c r="N585" s="9"/>
      <c r="O585" s="9"/>
      <c r="P585" s="9"/>
      <c r="Q585" s="9"/>
      <c r="R585" s="9"/>
      <c r="S585" s="9"/>
      <c r="T585" s="17"/>
      <c r="U585" s="17"/>
      <c r="V585" s="9"/>
      <c r="W585" s="17"/>
      <c r="X585" s="9"/>
      <c r="Y585" s="9"/>
      <c r="Z585" s="9"/>
      <c r="AA585" s="9"/>
      <c r="AB585" s="9"/>
      <c r="AC585" s="9"/>
      <c r="AD585" s="9"/>
      <c r="AE585" s="9"/>
      <c r="AF585" s="9"/>
      <c r="AG585" s="9"/>
      <c r="AH585" s="9"/>
    </row>
    <row r="586" spans="1:34" x14ac:dyDescent="0.25">
      <c r="A586" s="9"/>
      <c r="B586" s="9"/>
      <c r="C586" s="9"/>
      <c r="D586" s="9"/>
      <c r="E586" s="9"/>
      <c r="F586" s="9"/>
      <c r="G586" s="9"/>
      <c r="H586" s="9"/>
      <c r="I586" s="9"/>
      <c r="J586" s="9"/>
      <c r="K586" s="9"/>
      <c r="L586" s="9"/>
      <c r="M586" s="9"/>
      <c r="N586" s="9"/>
      <c r="O586" s="9"/>
      <c r="P586" s="9"/>
      <c r="Q586" s="9"/>
      <c r="R586" s="9"/>
      <c r="S586" s="9"/>
      <c r="T586" s="17"/>
      <c r="U586" s="17"/>
      <c r="V586" s="9"/>
      <c r="W586" s="17"/>
      <c r="X586" s="9"/>
      <c r="Y586" s="9"/>
      <c r="Z586" s="9"/>
      <c r="AA586" s="9"/>
      <c r="AB586" s="9"/>
      <c r="AC586" s="9"/>
      <c r="AD586" s="9"/>
      <c r="AE586" s="9"/>
      <c r="AF586" s="9"/>
      <c r="AG586" s="9"/>
      <c r="AH586" s="9"/>
    </row>
    <row r="587" spans="1:34" x14ac:dyDescent="0.25">
      <c r="A587" s="9"/>
      <c r="B587" s="9"/>
      <c r="C587" s="9"/>
      <c r="D587" s="9"/>
      <c r="E587" s="9"/>
      <c r="F587" s="9"/>
      <c r="G587" s="9"/>
      <c r="H587" s="9"/>
      <c r="I587" s="9"/>
      <c r="J587" s="9"/>
      <c r="K587" s="9"/>
      <c r="L587" s="9"/>
      <c r="M587" s="9"/>
      <c r="N587" s="9"/>
      <c r="O587" s="9"/>
      <c r="P587" s="9"/>
      <c r="Q587" s="9"/>
      <c r="R587" s="9"/>
      <c r="S587" s="9"/>
      <c r="T587" s="17"/>
      <c r="U587" s="17"/>
      <c r="V587" s="9"/>
      <c r="W587" s="17"/>
      <c r="X587" s="9"/>
      <c r="Y587" s="9"/>
      <c r="Z587" s="9"/>
      <c r="AA587" s="9"/>
      <c r="AB587" s="9"/>
      <c r="AC587" s="9"/>
      <c r="AD587" s="9"/>
      <c r="AE587" s="9"/>
      <c r="AF587" s="9"/>
      <c r="AG587" s="9"/>
      <c r="AH587" s="9"/>
    </row>
    <row r="588" spans="1:34" x14ac:dyDescent="0.25">
      <c r="A588" s="9"/>
      <c r="B588" s="9"/>
      <c r="C588" s="9"/>
      <c r="D588" s="9"/>
      <c r="E588" s="9"/>
      <c r="F588" s="9"/>
      <c r="G588" s="9"/>
      <c r="H588" s="9"/>
      <c r="I588" s="9"/>
      <c r="J588" s="9"/>
      <c r="K588" s="9"/>
      <c r="L588" s="9"/>
      <c r="M588" s="9"/>
      <c r="N588" s="9"/>
      <c r="O588" s="9"/>
      <c r="P588" s="9"/>
      <c r="Q588" s="9"/>
      <c r="R588" s="9"/>
      <c r="S588" s="9"/>
      <c r="T588" s="17"/>
      <c r="U588" s="17"/>
      <c r="V588" s="9"/>
      <c r="W588" s="17"/>
      <c r="X588" s="9"/>
      <c r="Y588" s="9"/>
      <c r="Z588" s="9"/>
      <c r="AA588" s="9"/>
      <c r="AB588" s="9"/>
      <c r="AC588" s="9"/>
      <c r="AD588" s="9"/>
      <c r="AE588" s="9"/>
      <c r="AF588" s="9"/>
      <c r="AG588" s="9"/>
      <c r="AH588" s="9"/>
    </row>
    <row r="589" spans="1:34" x14ac:dyDescent="0.25">
      <c r="A589" s="9"/>
      <c r="B589" s="9"/>
      <c r="C589" s="9"/>
      <c r="D589" s="9"/>
      <c r="E589" s="9"/>
      <c r="F589" s="9"/>
      <c r="G589" s="9"/>
      <c r="H589" s="9"/>
      <c r="I589" s="9"/>
      <c r="J589" s="9"/>
      <c r="K589" s="9"/>
      <c r="L589" s="9"/>
      <c r="M589" s="9"/>
      <c r="N589" s="9"/>
      <c r="O589" s="9"/>
      <c r="P589" s="9"/>
      <c r="Q589" s="9"/>
      <c r="R589" s="9"/>
      <c r="S589" s="9"/>
      <c r="T589" s="17"/>
      <c r="U589" s="17"/>
      <c r="V589" s="9"/>
      <c r="W589" s="17"/>
      <c r="X589" s="9"/>
      <c r="Y589" s="9"/>
      <c r="Z589" s="9"/>
      <c r="AA589" s="9"/>
      <c r="AB589" s="9"/>
      <c r="AC589" s="9"/>
      <c r="AD589" s="9"/>
      <c r="AE589" s="9"/>
      <c r="AF589" s="9"/>
      <c r="AG589" s="9"/>
      <c r="AH589" s="9"/>
    </row>
    <row r="590" spans="1:34" x14ac:dyDescent="0.25">
      <c r="A590" s="9"/>
      <c r="B590" s="9"/>
      <c r="C590" s="9"/>
      <c r="D590" s="9"/>
      <c r="E590" s="9"/>
      <c r="F590" s="9"/>
      <c r="G590" s="9"/>
      <c r="H590" s="9"/>
      <c r="I590" s="9"/>
      <c r="J590" s="9"/>
      <c r="K590" s="9"/>
      <c r="L590" s="9"/>
      <c r="M590" s="9"/>
      <c r="N590" s="9"/>
      <c r="O590" s="9"/>
      <c r="P590" s="9"/>
      <c r="Q590" s="9"/>
      <c r="R590" s="9"/>
      <c r="S590" s="9"/>
      <c r="T590" s="17"/>
      <c r="U590" s="17"/>
      <c r="V590" s="9"/>
      <c r="W590" s="17"/>
      <c r="X590" s="9"/>
      <c r="Y590" s="9"/>
      <c r="Z590" s="9"/>
      <c r="AA590" s="9"/>
      <c r="AB590" s="9"/>
      <c r="AC590" s="9"/>
      <c r="AD590" s="9"/>
      <c r="AE590" s="9"/>
      <c r="AF590" s="9"/>
      <c r="AG590" s="9"/>
      <c r="AH590" s="9"/>
    </row>
    <row r="591" spans="1:34" x14ac:dyDescent="0.25">
      <c r="A591" s="9"/>
      <c r="B591" s="9"/>
      <c r="C591" s="9"/>
      <c r="D591" s="9"/>
      <c r="E591" s="9"/>
      <c r="F591" s="9"/>
      <c r="G591" s="9"/>
      <c r="H591" s="9"/>
      <c r="I591" s="9"/>
      <c r="J591" s="9"/>
      <c r="K591" s="9"/>
      <c r="L591" s="9"/>
      <c r="M591" s="9"/>
      <c r="N591" s="9"/>
      <c r="O591" s="9"/>
      <c r="P591" s="9"/>
      <c r="Q591" s="9"/>
      <c r="R591" s="9"/>
      <c r="S591" s="9"/>
      <c r="T591" s="17"/>
      <c r="U591" s="17"/>
      <c r="V591" s="9"/>
      <c r="W591" s="17"/>
      <c r="X591" s="9"/>
      <c r="Y591" s="9"/>
      <c r="Z591" s="9"/>
      <c r="AA591" s="9"/>
      <c r="AB591" s="9"/>
      <c r="AC591" s="9"/>
      <c r="AD591" s="9"/>
      <c r="AE591" s="9"/>
      <c r="AF591" s="9"/>
      <c r="AG591" s="9"/>
      <c r="AH591" s="9"/>
    </row>
    <row r="592" spans="1:34" x14ac:dyDescent="0.25">
      <c r="A592" s="9"/>
      <c r="B592" s="9"/>
      <c r="C592" s="9"/>
      <c r="D592" s="9"/>
      <c r="E592" s="9"/>
      <c r="F592" s="9"/>
      <c r="G592" s="9"/>
      <c r="H592" s="9"/>
      <c r="I592" s="9"/>
      <c r="J592" s="9"/>
      <c r="K592" s="9"/>
      <c r="L592" s="9"/>
      <c r="M592" s="9"/>
      <c r="N592" s="9"/>
      <c r="O592" s="9"/>
      <c r="P592" s="9"/>
      <c r="Q592" s="9"/>
      <c r="R592" s="9"/>
      <c r="S592" s="9"/>
      <c r="T592" s="17"/>
      <c r="U592" s="17"/>
      <c r="V592" s="9"/>
      <c r="W592" s="17"/>
      <c r="X592" s="9"/>
      <c r="Y592" s="9"/>
      <c r="Z592" s="9"/>
      <c r="AA592" s="9"/>
      <c r="AB592" s="9"/>
      <c r="AC592" s="9"/>
      <c r="AD592" s="9"/>
      <c r="AE592" s="9"/>
      <c r="AF592" s="9"/>
      <c r="AG592" s="9"/>
      <c r="AH592" s="9"/>
    </row>
    <row r="593" spans="1:34" x14ac:dyDescent="0.25">
      <c r="A593" s="9"/>
      <c r="B593" s="9"/>
      <c r="C593" s="9"/>
      <c r="D593" s="9"/>
      <c r="E593" s="9"/>
      <c r="F593" s="9"/>
      <c r="G593" s="9"/>
      <c r="H593" s="9"/>
      <c r="I593" s="9"/>
      <c r="J593" s="9"/>
      <c r="K593" s="9"/>
      <c r="L593" s="9"/>
      <c r="M593" s="9"/>
      <c r="N593" s="9"/>
      <c r="O593" s="9"/>
      <c r="P593" s="9"/>
      <c r="Q593" s="9"/>
      <c r="R593" s="9"/>
      <c r="S593" s="9"/>
      <c r="T593" s="17"/>
      <c r="U593" s="17"/>
      <c r="V593" s="9"/>
      <c r="W593" s="17"/>
      <c r="X593" s="9"/>
      <c r="Y593" s="9"/>
      <c r="Z593" s="9"/>
      <c r="AA593" s="9"/>
      <c r="AB593" s="9"/>
      <c r="AC593" s="9"/>
      <c r="AD593" s="9"/>
      <c r="AE593" s="9"/>
      <c r="AF593" s="9"/>
      <c r="AG593" s="9"/>
      <c r="AH593" s="9"/>
    </row>
    <row r="594" spans="1:34" x14ac:dyDescent="0.25">
      <c r="A594" s="9"/>
      <c r="B594" s="9"/>
      <c r="C594" s="9"/>
      <c r="D594" s="9"/>
      <c r="E594" s="9"/>
      <c r="F594" s="9"/>
      <c r="G594" s="9"/>
      <c r="H594" s="9"/>
      <c r="I594" s="9"/>
      <c r="J594" s="9"/>
      <c r="K594" s="9"/>
      <c r="L594" s="9"/>
      <c r="M594" s="9"/>
      <c r="N594" s="9"/>
      <c r="O594" s="9"/>
      <c r="P594" s="9"/>
      <c r="Q594" s="9"/>
      <c r="R594" s="9"/>
      <c r="S594" s="9"/>
      <c r="T594" s="17"/>
      <c r="U594" s="17"/>
      <c r="V594" s="9"/>
      <c r="W594" s="17"/>
      <c r="X594" s="9"/>
      <c r="Y594" s="9"/>
      <c r="Z594" s="9"/>
      <c r="AA594" s="9"/>
      <c r="AB594" s="9"/>
      <c r="AC594" s="9"/>
      <c r="AD594" s="9"/>
      <c r="AE594" s="9"/>
      <c r="AF594" s="9"/>
      <c r="AG594" s="9"/>
      <c r="AH594" s="9"/>
    </row>
    <row r="595" spans="1:34" x14ac:dyDescent="0.25">
      <c r="A595" s="9"/>
      <c r="B595" s="9"/>
      <c r="C595" s="9"/>
      <c r="D595" s="9"/>
      <c r="E595" s="9"/>
      <c r="F595" s="9"/>
      <c r="G595" s="9"/>
      <c r="H595" s="9"/>
      <c r="I595" s="9"/>
      <c r="J595" s="9"/>
      <c r="K595" s="9"/>
      <c r="L595" s="9"/>
      <c r="M595" s="9"/>
      <c r="N595" s="9"/>
      <c r="O595" s="9"/>
      <c r="P595" s="9"/>
      <c r="Q595" s="9"/>
      <c r="R595" s="9"/>
      <c r="S595" s="9"/>
      <c r="T595" s="17"/>
      <c r="U595" s="17"/>
      <c r="V595" s="9"/>
      <c r="W595" s="17"/>
      <c r="X595" s="9"/>
      <c r="Y595" s="9"/>
      <c r="Z595" s="9"/>
      <c r="AA595" s="9"/>
      <c r="AB595" s="9"/>
      <c r="AC595" s="9"/>
      <c r="AD595" s="9"/>
      <c r="AE595" s="9"/>
      <c r="AF595" s="9"/>
      <c r="AG595" s="9"/>
      <c r="AH595" s="9"/>
    </row>
    <row r="596" spans="1:34" x14ac:dyDescent="0.25">
      <c r="A596" s="9"/>
      <c r="B596" s="9"/>
      <c r="C596" s="9"/>
      <c r="D596" s="9"/>
      <c r="E596" s="9"/>
      <c r="F596" s="9"/>
      <c r="G596" s="9"/>
      <c r="H596" s="9"/>
      <c r="I596" s="9"/>
      <c r="J596" s="9"/>
      <c r="K596" s="9"/>
      <c r="L596" s="9"/>
      <c r="M596" s="9"/>
      <c r="N596" s="9"/>
      <c r="O596" s="9"/>
      <c r="P596" s="9"/>
      <c r="Q596" s="9"/>
      <c r="R596" s="9"/>
      <c r="S596" s="9"/>
      <c r="T596" s="17"/>
      <c r="U596" s="17"/>
      <c r="V596" s="9"/>
      <c r="W596" s="17"/>
      <c r="X596" s="9"/>
      <c r="Y596" s="9"/>
      <c r="Z596" s="9"/>
      <c r="AA596" s="9"/>
      <c r="AB596" s="9"/>
      <c r="AC596" s="9"/>
      <c r="AD596" s="9"/>
      <c r="AE596" s="9"/>
      <c r="AF596" s="9"/>
      <c r="AG596" s="9"/>
      <c r="AH596" s="9"/>
    </row>
    <row r="597" spans="1:34" x14ac:dyDescent="0.25">
      <c r="A597" s="9"/>
      <c r="B597" s="9"/>
      <c r="C597" s="9"/>
      <c r="D597" s="9"/>
      <c r="E597" s="9"/>
      <c r="F597" s="9"/>
      <c r="G597" s="9"/>
      <c r="H597" s="9"/>
      <c r="I597" s="9"/>
      <c r="J597" s="9"/>
      <c r="K597" s="9"/>
      <c r="L597" s="9"/>
      <c r="M597" s="9"/>
      <c r="N597" s="9"/>
      <c r="O597" s="9"/>
      <c r="P597" s="9"/>
      <c r="Q597" s="9"/>
      <c r="R597" s="9"/>
      <c r="S597" s="9"/>
      <c r="T597" s="17"/>
      <c r="U597" s="17"/>
      <c r="V597" s="9"/>
      <c r="W597" s="17"/>
      <c r="X597" s="9"/>
      <c r="Y597" s="9"/>
      <c r="Z597" s="9"/>
      <c r="AA597" s="9"/>
      <c r="AB597" s="9"/>
      <c r="AC597" s="9"/>
      <c r="AD597" s="9"/>
      <c r="AE597" s="9"/>
      <c r="AF597" s="9"/>
      <c r="AG597" s="9"/>
      <c r="AH597" s="9"/>
    </row>
    <row r="598" spans="1:34" x14ac:dyDescent="0.25">
      <c r="A598" s="9"/>
      <c r="B598" s="9"/>
      <c r="C598" s="9"/>
      <c r="D598" s="9"/>
      <c r="E598" s="9"/>
      <c r="F598" s="9"/>
      <c r="G598" s="9"/>
      <c r="H598" s="9"/>
      <c r="I598" s="9"/>
      <c r="J598" s="9"/>
      <c r="K598" s="9"/>
      <c r="L598" s="9"/>
      <c r="M598" s="9"/>
      <c r="N598" s="9"/>
      <c r="O598" s="9"/>
      <c r="P598" s="9"/>
      <c r="Q598" s="9"/>
      <c r="R598" s="9"/>
      <c r="S598" s="9"/>
      <c r="T598" s="17"/>
      <c r="U598" s="17"/>
      <c r="V598" s="9"/>
      <c r="W598" s="17"/>
      <c r="X598" s="9"/>
      <c r="Y598" s="9"/>
      <c r="Z598" s="9"/>
      <c r="AA598" s="9"/>
      <c r="AB598" s="9"/>
      <c r="AC598" s="9"/>
      <c r="AD598" s="9"/>
      <c r="AE598" s="9"/>
      <c r="AF598" s="9"/>
      <c r="AG598" s="9"/>
      <c r="AH598" s="9"/>
    </row>
    <row r="599" spans="1:34" x14ac:dyDescent="0.25">
      <c r="A599" s="9"/>
      <c r="B599" s="9"/>
      <c r="C599" s="9"/>
      <c r="D599" s="9"/>
      <c r="E599" s="9"/>
      <c r="F599" s="9"/>
      <c r="G599" s="9"/>
      <c r="H599" s="9"/>
      <c r="I599" s="9"/>
      <c r="J599" s="9"/>
      <c r="K599" s="9"/>
      <c r="L599" s="9"/>
      <c r="M599" s="9"/>
      <c r="N599" s="9"/>
      <c r="O599" s="9"/>
      <c r="P599" s="9"/>
      <c r="Q599" s="9"/>
      <c r="R599" s="9"/>
      <c r="S599" s="9"/>
      <c r="T599" s="17"/>
      <c r="U599" s="17"/>
      <c r="V599" s="9"/>
      <c r="W599" s="17"/>
      <c r="X599" s="9"/>
      <c r="Y599" s="9"/>
      <c r="Z599" s="9"/>
      <c r="AA599" s="9"/>
      <c r="AB599" s="9"/>
      <c r="AC599" s="9"/>
      <c r="AD599" s="9"/>
      <c r="AE599" s="9"/>
      <c r="AF599" s="9"/>
      <c r="AG599" s="9"/>
      <c r="AH599" s="9"/>
    </row>
    <row r="600" spans="1:34" x14ac:dyDescent="0.25">
      <c r="A600" s="9"/>
      <c r="B600" s="9"/>
      <c r="C600" s="9"/>
      <c r="D600" s="9"/>
      <c r="E600" s="9"/>
      <c r="F600" s="9"/>
      <c r="G600" s="9"/>
      <c r="H600" s="9"/>
      <c r="I600" s="9"/>
      <c r="J600" s="9"/>
      <c r="K600" s="9"/>
      <c r="L600" s="9"/>
      <c r="M600" s="9"/>
      <c r="N600" s="9"/>
      <c r="O600" s="9"/>
      <c r="P600" s="9"/>
      <c r="Q600" s="9"/>
      <c r="R600" s="9"/>
      <c r="S600" s="9"/>
      <c r="T600" s="17"/>
      <c r="U600" s="17"/>
      <c r="V600" s="9"/>
      <c r="W600" s="17"/>
      <c r="X600" s="9"/>
      <c r="Y600" s="9"/>
      <c r="Z600" s="9"/>
      <c r="AA600" s="9"/>
      <c r="AB600" s="9"/>
      <c r="AC600" s="9"/>
      <c r="AD600" s="9"/>
      <c r="AE600" s="9"/>
      <c r="AF600" s="9"/>
      <c r="AG600" s="9"/>
      <c r="AH600" s="9"/>
    </row>
    <row r="601" spans="1:34" x14ac:dyDescent="0.25">
      <c r="A601" s="9"/>
      <c r="B601" s="9"/>
      <c r="C601" s="9"/>
      <c r="D601" s="9"/>
      <c r="E601" s="9"/>
      <c r="F601" s="9"/>
      <c r="G601" s="9"/>
      <c r="H601" s="9"/>
      <c r="I601" s="9"/>
      <c r="J601" s="9"/>
      <c r="K601" s="9"/>
      <c r="L601" s="9"/>
      <c r="M601" s="9"/>
      <c r="N601" s="9"/>
      <c r="O601" s="9"/>
      <c r="P601" s="9"/>
      <c r="Q601" s="9"/>
      <c r="R601" s="9"/>
      <c r="S601" s="9"/>
      <c r="T601" s="17"/>
      <c r="U601" s="17"/>
      <c r="V601" s="9"/>
      <c r="W601" s="17"/>
      <c r="X601" s="9"/>
      <c r="Y601" s="9"/>
      <c r="Z601" s="9"/>
      <c r="AA601" s="9"/>
      <c r="AB601" s="9"/>
      <c r="AC601" s="9"/>
      <c r="AD601" s="9"/>
      <c r="AE601" s="9"/>
      <c r="AF601" s="9"/>
      <c r="AG601" s="9"/>
      <c r="AH601" s="9"/>
    </row>
    <row r="602" spans="1:34" x14ac:dyDescent="0.25">
      <c r="A602" s="9"/>
      <c r="B602" s="9"/>
      <c r="C602" s="9"/>
      <c r="D602" s="9"/>
      <c r="E602" s="9"/>
      <c r="F602" s="9"/>
      <c r="G602" s="9"/>
      <c r="H602" s="9"/>
      <c r="I602" s="9"/>
      <c r="J602" s="9"/>
      <c r="K602" s="9"/>
      <c r="L602" s="9"/>
      <c r="M602" s="9"/>
      <c r="N602" s="9"/>
      <c r="O602" s="9"/>
      <c r="P602" s="9"/>
      <c r="Q602" s="9"/>
      <c r="R602" s="9"/>
      <c r="S602" s="9"/>
      <c r="T602" s="17"/>
      <c r="U602" s="17"/>
      <c r="V602" s="9"/>
      <c r="W602" s="17"/>
      <c r="X602" s="9"/>
      <c r="Y602" s="9"/>
      <c r="Z602" s="9"/>
      <c r="AA602" s="9"/>
      <c r="AB602" s="9"/>
      <c r="AC602" s="9"/>
      <c r="AD602" s="9"/>
      <c r="AE602" s="9"/>
      <c r="AF602" s="9"/>
      <c r="AG602" s="9"/>
      <c r="AH602" s="9"/>
    </row>
    <row r="603" spans="1:34" x14ac:dyDescent="0.25">
      <c r="A603" s="9"/>
      <c r="B603" s="9"/>
      <c r="C603" s="9"/>
      <c r="D603" s="9"/>
      <c r="E603" s="9"/>
      <c r="F603" s="9"/>
      <c r="G603" s="9"/>
      <c r="H603" s="9"/>
      <c r="I603" s="9"/>
      <c r="J603" s="9"/>
      <c r="K603" s="9"/>
      <c r="L603" s="9"/>
      <c r="M603" s="9"/>
      <c r="N603" s="9"/>
      <c r="O603" s="9"/>
      <c r="P603" s="9"/>
      <c r="Q603" s="9"/>
      <c r="R603" s="9"/>
      <c r="S603" s="9"/>
      <c r="T603" s="17"/>
      <c r="U603" s="17"/>
      <c r="V603" s="9"/>
      <c r="W603" s="17"/>
      <c r="X603" s="9"/>
      <c r="Y603" s="9"/>
      <c r="Z603" s="9"/>
      <c r="AA603" s="9"/>
      <c r="AB603" s="9"/>
      <c r="AC603" s="9"/>
      <c r="AD603" s="9"/>
      <c r="AE603" s="9"/>
      <c r="AF603" s="9"/>
      <c r="AG603" s="9"/>
      <c r="AH603" s="9"/>
    </row>
    <row r="604" spans="1:34" x14ac:dyDescent="0.25">
      <c r="A604" s="9"/>
      <c r="B604" s="9"/>
      <c r="C604" s="9"/>
      <c r="D604" s="9"/>
      <c r="E604" s="9"/>
      <c r="F604" s="9"/>
      <c r="G604" s="9"/>
      <c r="H604" s="9"/>
      <c r="I604" s="9"/>
      <c r="J604" s="9"/>
      <c r="K604" s="9"/>
      <c r="L604" s="9"/>
      <c r="M604" s="9"/>
      <c r="N604" s="9"/>
      <c r="O604" s="9"/>
      <c r="P604" s="9"/>
      <c r="Q604" s="9"/>
      <c r="R604" s="9"/>
      <c r="S604" s="9"/>
      <c r="T604" s="17"/>
      <c r="U604" s="17"/>
      <c r="V604" s="9"/>
      <c r="W604" s="17"/>
      <c r="X604" s="9"/>
      <c r="Y604" s="9"/>
      <c r="Z604" s="9"/>
      <c r="AA604" s="9"/>
      <c r="AB604" s="9"/>
      <c r="AC604" s="9"/>
      <c r="AD604" s="9"/>
      <c r="AE604" s="9"/>
      <c r="AF604" s="9"/>
      <c r="AG604" s="9"/>
      <c r="AH604" s="9"/>
    </row>
    <row r="605" spans="1:34" x14ac:dyDescent="0.25">
      <c r="A605" s="9"/>
      <c r="B605" s="9"/>
      <c r="C605" s="9"/>
      <c r="D605" s="9"/>
      <c r="E605" s="9"/>
      <c r="F605" s="9"/>
      <c r="G605" s="9"/>
      <c r="H605" s="9"/>
      <c r="I605" s="9"/>
      <c r="J605" s="9"/>
      <c r="K605" s="9"/>
      <c r="L605" s="9"/>
      <c r="M605" s="9"/>
      <c r="N605" s="9"/>
      <c r="O605" s="9"/>
      <c r="P605" s="9"/>
      <c r="Q605" s="9"/>
      <c r="R605" s="9"/>
      <c r="S605" s="9"/>
      <c r="T605" s="17"/>
      <c r="U605" s="17"/>
      <c r="V605" s="9"/>
      <c r="W605" s="17"/>
      <c r="X605" s="9"/>
      <c r="Y605" s="9"/>
      <c r="Z605" s="9"/>
      <c r="AA605" s="9"/>
      <c r="AB605" s="9"/>
      <c r="AC605" s="9"/>
      <c r="AD605" s="9"/>
      <c r="AE605" s="9"/>
      <c r="AF605" s="9"/>
      <c r="AG605" s="9"/>
      <c r="AH605" s="9"/>
    </row>
    <row r="606" spans="1:34" x14ac:dyDescent="0.25">
      <c r="A606" s="9"/>
      <c r="B606" s="9"/>
      <c r="C606" s="9"/>
      <c r="D606" s="9"/>
      <c r="E606" s="9"/>
      <c r="F606" s="9"/>
      <c r="G606" s="9"/>
      <c r="H606" s="9"/>
      <c r="I606" s="9"/>
      <c r="J606" s="9"/>
      <c r="K606" s="9"/>
      <c r="L606" s="9"/>
      <c r="M606" s="9"/>
      <c r="N606" s="9"/>
      <c r="O606" s="9"/>
      <c r="P606" s="9"/>
      <c r="Q606" s="9"/>
      <c r="R606" s="9"/>
      <c r="S606" s="9"/>
      <c r="T606" s="17"/>
      <c r="U606" s="17"/>
      <c r="V606" s="9"/>
      <c r="W606" s="17"/>
      <c r="X606" s="9"/>
      <c r="Y606" s="9"/>
      <c r="Z606" s="9"/>
      <c r="AA606" s="9"/>
      <c r="AB606" s="9"/>
      <c r="AC606" s="9"/>
      <c r="AD606" s="9"/>
      <c r="AE606" s="9"/>
      <c r="AF606" s="9"/>
      <c r="AG606" s="9"/>
      <c r="AH606" s="9"/>
    </row>
    <row r="607" spans="1:34" x14ac:dyDescent="0.25">
      <c r="A607" s="9"/>
      <c r="B607" s="9"/>
      <c r="C607" s="9"/>
      <c r="D607" s="9"/>
      <c r="E607" s="9"/>
      <c r="F607" s="9"/>
      <c r="G607" s="9"/>
      <c r="H607" s="9"/>
      <c r="I607" s="9"/>
      <c r="J607" s="9"/>
      <c r="K607" s="9"/>
      <c r="L607" s="9"/>
      <c r="M607" s="9"/>
      <c r="N607" s="9"/>
      <c r="O607" s="9"/>
      <c r="P607" s="9"/>
      <c r="Q607" s="9"/>
      <c r="R607" s="9"/>
      <c r="S607" s="9"/>
      <c r="T607" s="17"/>
      <c r="U607" s="17"/>
      <c r="V607" s="9"/>
      <c r="W607" s="17"/>
      <c r="X607" s="9"/>
      <c r="Y607" s="9"/>
      <c r="Z607" s="9"/>
      <c r="AA607" s="9"/>
      <c r="AB607" s="9"/>
      <c r="AC607" s="9"/>
      <c r="AD607" s="9"/>
      <c r="AE607" s="9"/>
      <c r="AF607" s="9"/>
      <c r="AG607" s="9"/>
      <c r="AH607" s="9"/>
    </row>
    <row r="608" spans="1:34" x14ac:dyDescent="0.25">
      <c r="A608" s="9"/>
      <c r="B608" s="9"/>
      <c r="C608" s="9"/>
      <c r="D608" s="9"/>
      <c r="E608" s="9"/>
      <c r="F608" s="9"/>
      <c r="G608" s="9"/>
      <c r="H608" s="9"/>
      <c r="I608" s="9"/>
      <c r="J608" s="9"/>
      <c r="K608" s="9"/>
      <c r="L608" s="9"/>
      <c r="M608" s="9"/>
      <c r="N608" s="9"/>
      <c r="O608" s="9"/>
      <c r="P608" s="9"/>
      <c r="Q608" s="9"/>
      <c r="R608" s="9"/>
      <c r="S608" s="9"/>
      <c r="T608" s="17"/>
      <c r="U608" s="17"/>
      <c r="V608" s="9"/>
      <c r="W608" s="17"/>
      <c r="X608" s="9"/>
      <c r="Y608" s="9"/>
      <c r="Z608" s="9"/>
      <c r="AA608" s="9"/>
      <c r="AB608" s="9"/>
      <c r="AC608" s="9"/>
      <c r="AD608" s="9"/>
      <c r="AE608" s="9"/>
      <c r="AF608" s="9"/>
      <c r="AG608" s="9"/>
      <c r="AH608" s="9"/>
    </row>
    <row r="609" spans="1:34" x14ac:dyDescent="0.25">
      <c r="A609" s="9"/>
      <c r="B609" s="9"/>
      <c r="C609" s="9"/>
      <c r="D609" s="9"/>
      <c r="E609" s="9"/>
      <c r="F609" s="9"/>
      <c r="G609" s="9"/>
      <c r="H609" s="9"/>
      <c r="I609" s="9"/>
      <c r="J609" s="9"/>
      <c r="K609" s="9"/>
      <c r="L609" s="9"/>
      <c r="M609" s="9"/>
      <c r="N609" s="9"/>
      <c r="O609" s="9"/>
      <c r="P609" s="9"/>
      <c r="Q609" s="9"/>
      <c r="R609" s="9"/>
      <c r="S609" s="9"/>
      <c r="T609" s="17"/>
      <c r="U609" s="17"/>
      <c r="V609" s="9"/>
      <c r="W609" s="17"/>
      <c r="X609" s="9"/>
      <c r="Y609" s="9"/>
      <c r="Z609" s="9"/>
      <c r="AA609" s="9"/>
      <c r="AB609" s="9"/>
      <c r="AC609" s="9"/>
      <c r="AD609" s="9"/>
      <c r="AE609" s="9"/>
      <c r="AF609" s="9"/>
      <c r="AG609" s="9"/>
      <c r="AH609" s="9"/>
    </row>
    <row r="610" spans="1:34" x14ac:dyDescent="0.25">
      <c r="A610" s="9"/>
      <c r="B610" s="9"/>
      <c r="C610" s="9"/>
      <c r="D610" s="9"/>
      <c r="E610" s="9"/>
      <c r="F610" s="9"/>
      <c r="G610" s="9"/>
      <c r="H610" s="9"/>
      <c r="I610" s="9"/>
      <c r="J610" s="9"/>
      <c r="K610" s="9"/>
      <c r="L610" s="9"/>
      <c r="M610" s="9"/>
      <c r="N610" s="9"/>
      <c r="O610" s="9"/>
      <c r="P610" s="9"/>
      <c r="Q610" s="9"/>
      <c r="R610" s="9"/>
      <c r="S610" s="9"/>
      <c r="T610" s="17"/>
      <c r="U610" s="17"/>
      <c r="V610" s="9"/>
      <c r="W610" s="17"/>
      <c r="X610" s="9"/>
      <c r="Y610" s="9"/>
      <c r="Z610" s="9"/>
      <c r="AA610" s="9"/>
      <c r="AB610" s="9"/>
      <c r="AC610" s="9"/>
      <c r="AD610" s="9"/>
      <c r="AE610" s="9"/>
      <c r="AF610" s="9"/>
      <c r="AG610" s="9"/>
      <c r="AH610" s="9"/>
    </row>
    <row r="611" spans="1:34" x14ac:dyDescent="0.25">
      <c r="A611" s="9"/>
      <c r="B611" s="9"/>
      <c r="C611" s="9"/>
      <c r="D611" s="9"/>
      <c r="E611" s="9"/>
      <c r="F611" s="9"/>
      <c r="G611" s="9"/>
      <c r="H611" s="9"/>
      <c r="I611" s="9"/>
      <c r="J611" s="9"/>
      <c r="K611" s="9"/>
      <c r="L611" s="9"/>
      <c r="M611" s="9"/>
      <c r="N611" s="9"/>
      <c r="O611" s="9"/>
      <c r="P611" s="9"/>
      <c r="Q611" s="9"/>
      <c r="R611" s="9"/>
      <c r="S611" s="9"/>
      <c r="T611" s="17"/>
      <c r="U611" s="17"/>
      <c r="V611" s="9"/>
      <c r="W611" s="17"/>
      <c r="X611" s="9"/>
      <c r="Y611" s="9"/>
      <c r="Z611" s="9"/>
      <c r="AA611" s="9"/>
      <c r="AB611" s="9"/>
      <c r="AC611" s="9"/>
      <c r="AD611" s="9"/>
      <c r="AE611" s="9"/>
      <c r="AF611" s="9"/>
      <c r="AG611" s="9"/>
      <c r="AH611" s="9"/>
    </row>
    <row r="612" spans="1:34" x14ac:dyDescent="0.25">
      <c r="A612" s="9"/>
      <c r="B612" s="9"/>
      <c r="C612" s="9"/>
      <c r="D612" s="9"/>
      <c r="E612" s="9"/>
      <c r="F612" s="9"/>
      <c r="G612" s="9"/>
      <c r="H612" s="9"/>
      <c r="I612" s="9"/>
      <c r="J612" s="9"/>
      <c r="K612" s="9"/>
      <c r="L612" s="9"/>
      <c r="M612" s="9"/>
      <c r="N612" s="9"/>
      <c r="O612" s="9"/>
      <c r="P612" s="9"/>
      <c r="Q612" s="9"/>
      <c r="R612" s="9"/>
      <c r="S612" s="9"/>
      <c r="T612" s="17"/>
      <c r="U612" s="17"/>
      <c r="V612" s="9"/>
      <c r="W612" s="17"/>
      <c r="X612" s="9"/>
      <c r="Y612" s="9"/>
      <c r="Z612" s="9"/>
      <c r="AA612" s="9"/>
      <c r="AB612" s="9"/>
      <c r="AC612" s="9"/>
      <c r="AD612" s="9"/>
      <c r="AE612" s="9"/>
      <c r="AF612" s="9"/>
      <c r="AG612" s="9"/>
      <c r="AH612" s="9"/>
    </row>
    <row r="613" spans="1:34" x14ac:dyDescent="0.25">
      <c r="A613" s="9"/>
      <c r="B613" s="9"/>
      <c r="C613" s="9"/>
      <c r="D613" s="9"/>
      <c r="E613" s="9"/>
      <c r="F613" s="9"/>
      <c r="G613" s="9"/>
      <c r="H613" s="9"/>
      <c r="I613" s="9"/>
      <c r="J613" s="9"/>
      <c r="K613" s="9"/>
      <c r="L613" s="9"/>
      <c r="M613" s="9"/>
      <c r="N613" s="9"/>
      <c r="O613" s="9"/>
      <c r="P613" s="9"/>
      <c r="Q613" s="9"/>
      <c r="R613" s="9"/>
      <c r="S613" s="9"/>
      <c r="T613" s="17"/>
      <c r="U613" s="17"/>
      <c r="V613" s="9"/>
      <c r="W613" s="17"/>
      <c r="X613" s="9"/>
      <c r="Y613" s="9"/>
      <c r="Z613" s="9"/>
      <c r="AA613" s="9"/>
      <c r="AB613" s="9"/>
      <c r="AC613" s="9"/>
      <c r="AD613" s="9"/>
      <c r="AE613" s="9"/>
      <c r="AF613" s="9"/>
      <c r="AG613" s="9"/>
      <c r="AH613" s="9"/>
    </row>
    <row r="614" spans="1:34" x14ac:dyDescent="0.25">
      <c r="A614" s="9"/>
      <c r="B614" s="9"/>
      <c r="C614" s="9"/>
      <c r="D614" s="9"/>
      <c r="E614" s="9"/>
      <c r="F614" s="9"/>
      <c r="G614" s="9"/>
      <c r="H614" s="9"/>
      <c r="I614" s="9"/>
      <c r="J614" s="9"/>
      <c r="K614" s="9"/>
      <c r="L614" s="9"/>
      <c r="M614" s="9"/>
      <c r="N614" s="9"/>
      <c r="O614" s="9"/>
      <c r="P614" s="9"/>
      <c r="Q614" s="9"/>
      <c r="R614" s="9"/>
      <c r="S614" s="9"/>
      <c r="T614" s="17"/>
      <c r="U614" s="17"/>
      <c r="V614" s="9"/>
      <c r="W614" s="17"/>
      <c r="X614" s="9"/>
      <c r="Y614" s="9"/>
      <c r="Z614" s="9"/>
      <c r="AA614" s="9"/>
      <c r="AB614" s="9"/>
      <c r="AC614" s="9"/>
      <c r="AD614" s="9"/>
      <c r="AE614" s="9"/>
      <c r="AF614" s="9"/>
      <c r="AG614" s="9"/>
      <c r="AH614" s="9"/>
    </row>
    <row r="615" spans="1:34" x14ac:dyDescent="0.25">
      <c r="A615" s="9"/>
      <c r="B615" s="9"/>
      <c r="C615" s="9"/>
      <c r="D615" s="9"/>
      <c r="E615" s="9"/>
      <c r="F615" s="9"/>
      <c r="G615" s="9"/>
      <c r="H615" s="9"/>
      <c r="I615" s="9"/>
      <c r="J615" s="9"/>
      <c r="K615" s="9"/>
      <c r="L615" s="9"/>
      <c r="M615" s="9"/>
      <c r="N615" s="9"/>
      <c r="O615" s="9"/>
      <c r="P615" s="9"/>
      <c r="Q615" s="9"/>
      <c r="R615" s="9"/>
      <c r="S615" s="9"/>
      <c r="T615" s="17"/>
      <c r="U615" s="17"/>
      <c r="V615" s="9"/>
      <c r="W615" s="17"/>
      <c r="X615" s="9"/>
      <c r="Y615" s="9"/>
      <c r="Z615" s="9"/>
      <c r="AA615" s="9"/>
      <c r="AB615" s="9"/>
      <c r="AC615" s="9"/>
      <c r="AD615" s="9"/>
      <c r="AE615" s="9"/>
      <c r="AF615" s="9"/>
      <c r="AG615" s="9"/>
      <c r="AH615" s="9"/>
    </row>
    <row r="616" spans="1:34" x14ac:dyDescent="0.25">
      <c r="A616" s="9"/>
      <c r="B616" s="9"/>
      <c r="C616" s="9"/>
      <c r="D616" s="9"/>
      <c r="E616" s="9"/>
      <c r="F616" s="9"/>
      <c r="G616" s="9"/>
      <c r="H616" s="9"/>
      <c r="I616" s="9"/>
      <c r="J616" s="9"/>
      <c r="K616" s="9"/>
      <c r="L616" s="9"/>
      <c r="M616" s="9"/>
      <c r="N616" s="9"/>
      <c r="O616" s="9"/>
      <c r="P616" s="9"/>
      <c r="Q616" s="9"/>
      <c r="R616" s="9"/>
      <c r="S616" s="9"/>
      <c r="T616" s="17"/>
      <c r="U616" s="17"/>
      <c r="V616" s="9"/>
      <c r="W616" s="17"/>
      <c r="X616" s="9"/>
      <c r="Y616" s="9"/>
      <c r="Z616" s="9"/>
      <c r="AA616" s="9"/>
      <c r="AB616" s="9"/>
      <c r="AC616" s="9"/>
      <c r="AD616" s="9"/>
      <c r="AE616" s="9"/>
      <c r="AF616" s="9"/>
      <c r="AG616" s="9"/>
      <c r="AH616" s="9"/>
    </row>
    <row r="617" spans="1:34" x14ac:dyDescent="0.25">
      <c r="A617" s="9"/>
      <c r="B617" s="9"/>
      <c r="C617" s="9"/>
      <c r="D617" s="9"/>
      <c r="E617" s="9"/>
      <c r="F617" s="9"/>
      <c r="G617" s="9"/>
      <c r="H617" s="9"/>
      <c r="I617" s="9"/>
      <c r="J617" s="9"/>
      <c r="K617" s="9"/>
      <c r="L617" s="9"/>
      <c r="M617" s="9"/>
      <c r="N617" s="9"/>
      <c r="O617" s="9"/>
      <c r="P617" s="9"/>
      <c r="Q617" s="9"/>
      <c r="R617" s="9"/>
      <c r="S617" s="9"/>
      <c r="T617" s="17"/>
      <c r="U617" s="17"/>
      <c r="V617" s="9"/>
      <c r="W617" s="17"/>
      <c r="X617" s="9"/>
      <c r="Y617" s="9"/>
      <c r="Z617" s="9"/>
      <c r="AA617" s="9"/>
      <c r="AB617" s="9"/>
      <c r="AC617" s="9"/>
      <c r="AD617" s="9"/>
      <c r="AE617" s="9"/>
      <c r="AF617" s="9"/>
      <c r="AG617" s="9"/>
      <c r="AH617" s="9"/>
    </row>
    <row r="618" spans="1:34" x14ac:dyDescent="0.25">
      <c r="A618" s="9"/>
      <c r="B618" s="9"/>
      <c r="C618" s="9"/>
      <c r="D618" s="9"/>
      <c r="E618" s="9"/>
      <c r="F618" s="9"/>
      <c r="G618" s="9"/>
      <c r="H618" s="9"/>
      <c r="I618" s="9"/>
      <c r="J618" s="9"/>
      <c r="K618" s="9"/>
      <c r="L618" s="9"/>
      <c r="M618" s="9"/>
      <c r="N618" s="9"/>
      <c r="O618" s="9"/>
      <c r="P618" s="9"/>
      <c r="Q618" s="9"/>
      <c r="R618" s="9"/>
      <c r="S618" s="9"/>
      <c r="T618" s="17"/>
      <c r="U618" s="17"/>
      <c r="V618" s="9"/>
      <c r="W618" s="17"/>
      <c r="X618" s="9"/>
      <c r="Y618" s="9"/>
      <c r="Z618" s="9"/>
      <c r="AA618" s="9"/>
      <c r="AB618" s="9"/>
      <c r="AC618" s="9"/>
      <c r="AD618" s="9"/>
      <c r="AE618" s="9"/>
      <c r="AF618" s="9"/>
      <c r="AG618" s="9"/>
      <c r="AH618" s="9"/>
    </row>
    <row r="619" spans="1:34" x14ac:dyDescent="0.25">
      <c r="A619" s="9"/>
      <c r="B619" s="9"/>
      <c r="C619" s="9"/>
      <c r="D619" s="9"/>
      <c r="E619" s="9"/>
      <c r="F619" s="9"/>
      <c r="G619" s="9"/>
      <c r="H619" s="9"/>
      <c r="I619" s="9"/>
      <c r="J619" s="9"/>
      <c r="K619" s="9"/>
      <c r="L619" s="9"/>
      <c r="M619" s="9"/>
      <c r="N619" s="9"/>
      <c r="O619" s="9"/>
      <c r="P619" s="9"/>
      <c r="Q619" s="9"/>
      <c r="R619" s="9"/>
      <c r="S619" s="9"/>
      <c r="T619" s="17"/>
      <c r="U619" s="17"/>
      <c r="V619" s="9"/>
      <c r="W619" s="17"/>
      <c r="X619" s="9"/>
      <c r="Y619" s="9"/>
      <c r="Z619" s="9"/>
      <c r="AA619" s="9"/>
      <c r="AB619" s="9"/>
      <c r="AC619" s="9"/>
      <c r="AD619" s="9"/>
      <c r="AE619" s="9"/>
      <c r="AF619" s="9"/>
      <c r="AG619" s="9"/>
      <c r="AH619" s="9"/>
    </row>
    <row r="620" spans="1:34" x14ac:dyDescent="0.25">
      <c r="A620" s="9"/>
      <c r="B620" s="9"/>
      <c r="C620" s="9"/>
      <c r="D620" s="9"/>
      <c r="E620" s="9"/>
      <c r="F620" s="9"/>
      <c r="G620" s="9"/>
      <c r="H620" s="9"/>
      <c r="I620" s="9"/>
      <c r="J620" s="9"/>
      <c r="K620" s="9"/>
      <c r="L620" s="9"/>
      <c r="M620" s="9"/>
      <c r="N620" s="9"/>
      <c r="O620" s="9"/>
      <c r="P620" s="9"/>
      <c r="Q620" s="9"/>
      <c r="R620" s="9"/>
      <c r="S620" s="9"/>
      <c r="T620" s="17"/>
      <c r="U620" s="17"/>
      <c r="V620" s="9"/>
      <c r="W620" s="17"/>
      <c r="X620" s="9"/>
      <c r="Y620" s="9"/>
      <c r="Z620" s="9"/>
      <c r="AA620" s="9"/>
      <c r="AB620" s="9"/>
      <c r="AC620" s="9"/>
      <c r="AD620" s="9"/>
      <c r="AE620" s="9"/>
      <c r="AF620" s="9"/>
      <c r="AG620" s="9"/>
      <c r="AH620" s="9"/>
    </row>
    <row r="621" spans="1:34" x14ac:dyDescent="0.25">
      <c r="A621" s="9"/>
      <c r="B621" s="9"/>
      <c r="C621" s="9"/>
      <c r="D621" s="9"/>
      <c r="E621" s="9"/>
      <c r="F621" s="9"/>
      <c r="G621" s="9"/>
      <c r="H621" s="9"/>
      <c r="I621" s="9"/>
      <c r="J621" s="9"/>
      <c r="K621" s="9"/>
      <c r="L621" s="9"/>
      <c r="M621" s="9"/>
      <c r="N621" s="9"/>
      <c r="O621" s="9"/>
      <c r="P621" s="9"/>
      <c r="Q621" s="9"/>
      <c r="R621" s="9"/>
      <c r="S621" s="9"/>
      <c r="T621" s="17"/>
      <c r="U621" s="17"/>
      <c r="V621" s="9"/>
      <c r="W621" s="17"/>
      <c r="X621" s="9"/>
      <c r="Y621" s="9"/>
      <c r="Z621" s="9"/>
      <c r="AA621" s="9"/>
      <c r="AB621" s="9"/>
      <c r="AC621" s="9"/>
      <c r="AD621" s="9"/>
      <c r="AE621" s="9"/>
      <c r="AF621" s="9"/>
      <c r="AG621" s="9"/>
      <c r="AH621" s="9"/>
    </row>
    <row r="622" spans="1:34" x14ac:dyDescent="0.25">
      <c r="A622" s="9"/>
      <c r="B622" s="9"/>
      <c r="C622" s="9"/>
      <c r="D622" s="9"/>
      <c r="E622" s="9"/>
      <c r="F622" s="9"/>
      <c r="G622" s="9"/>
      <c r="H622" s="9"/>
      <c r="I622" s="9"/>
      <c r="J622" s="9"/>
      <c r="K622" s="9"/>
      <c r="L622" s="9"/>
      <c r="M622" s="9"/>
      <c r="N622" s="9"/>
      <c r="O622" s="9"/>
      <c r="P622" s="9"/>
      <c r="Q622" s="9"/>
      <c r="R622" s="9"/>
      <c r="S622" s="9"/>
      <c r="T622" s="17"/>
      <c r="U622" s="17"/>
      <c r="V622" s="9"/>
      <c r="W622" s="17"/>
      <c r="X622" s="9"/>
      <c r="Y622" s="9"/>
      <c r="Z622" s="9"/>
      <c r="AA622" s="9"/>
      <c r="AB622" s="9"/>
      <c r="AC622" s="9"/>
      <c r="AD622" s="9"/>
      <c r="AE622" s="9"/>
      <c r="AF622" s="9"/>
      <c r="AG622" s="9"/>
      <c r="AH622" s="9"/>
    </row>
    <row r="623" spans="1:34" x14ac:dyDescent="0.25">
      <c r="A623" s="9"/>
      <c r="B623" s="9"/>
      <c r="C623" s="9"/>
      <c r="D623" s="9"/>
      <c r="E623" s="9"/>
      <c r="F623" s="9"/>
      <c r="G623" s="9"/>
      <c r="H623" s="9"/>
      <c r="I623" s="9"/>
      <c r="J623" s="9"/>
      <c r="K623" s="9"/>
      <c r="L623" s="9"/>
      <c r="M623" s="9"/>
      <c r="N623" s="9"/>
      <c r="O623" s="9"/>
      <c r="P623" s="9"/>
      <c r="Q623" s="9"/>
      <c r="R623" s="9"/>
      <c r="S623" s="9"/>
      <c r="T623" s="17"/>
      <c r="U623" s="17"/>
      <c r="V623" s="9"/>
      <c r="W623" s="17"/>
      <c r="X623" s="9"/>
      <c r="Y623" s="9"/>
      <c r="Z623" s="9"/>
      <c r="AA623" s="9"/>
      <c r="AB623" s="9"/>
      <c r="AC623" s="9"/>
      <c r="AD623" s="9"/>
      <c r="AE623" s="9"/>
      <c r="AF623" s="9"/>
      <c r="AG623" s="9"/>
      <c r="AH623" s="9"/>
    </row>
    <row r="624" spans="1:34" x14ac:dyDescent="0.25">
      <c r="A624" s="9"/>
      <c r="B624" s="9"/>
      <c r="C624" s="9"/>
      <c r="D624" s="9"/>
      <c r="E624" s="9"/>
      <c r="F624" s="9"/>
      <c r="G624" s="9"/>
      <c r="H624" s="9"/>
      <c r="I624" s="9"/>
      <c r="J624" s="9"/>
      <c r="K624" s="9"/>
      <c r="L624" s="9"/>
      <c r="M624" s="9"/>
      <c r="N624" s="9"/>
      <c r="O624" s="9"/>
      <c r="P624" s="9"/>
      <c r="Q624" s="9"/>
      <c r="R624" s="9"/>
      <c r="S624" s="9"/>
      <c r="T624" s="17"/>
      <c r="U624" s="17"/>
      <c r="V624" s="9"/>
      <c r="W624" s="17"/>
      <c r="X624" s="9"/>
      <c r="Y624" s="9"/>
      <c r="Z624" s="9"/>
      <c r="AA624" s="9"/>
      <c r="AB624" s="9"/>
      <c r="AC624" s="9"/>
      <c r="AD624" s="9"/>
      <c r="AE624" s="9"/>
      <c r="AF624" s="9"/>
      <c r="AG624" s="9"/>
      <c r="AH624" s="9"/>
    </row>
    <row r="625" spans="1:34" x14ac:dyDescent="0.25">
      <c r="A625" s="9"/>
      <c r="B625" s="9"/>
      <c r="C625" s="9"/>
      <c r="D625" s="9"/>
      <c r="E625" s="9"/>
      <c r="F625" s="9"/>
      <c r="G625" s="9"/>
      <c r="H625" s="9"/>
      <c r="I625" s="9"/>
      <c r="J625" s="9"/>
      <c r="K625" s="9"/>
      <c r="L625" s="9"/>
      <c r="M625" s="9"/>
      <c r="N625" s="9"/>
      <c r="O625" s="9"/>
      <c r="P625" s="9"/>
      <c r="Q625" s="9"/>
      <c r="R625" s="9"/>
      <c r="S625" s="9"/>
      <c r="T625" s="17"/>
      <c r="U625" s="17"/>
      <c r="V625" s="9"/>
      <c r="W625" s="17"/>
      <c r="X625" s="9"/>
      <c r="Y625" s="9"/>
      <c r="Z625" s="9"/>
      <c r="AA625" s="9"/>
      <c r="AB625" s="9"/>
      <c r="AC625" s="9"/>
      <c r="AD625" s="9"/>
      <c r="AE625" s="9"/>
      <c r="AF625" s="9"/>
      <c r="AG625" s="9"/>
      <c r="AH625" s="9"/>
    </row>
    <row r="626" spans="1:34" x14ac:dyDescent="0.25">
      <c r="A626" s="9"/>
      <c r="B626" s="9"/>
      <c r="C626" s="9"/>
      <c r="D626" s="9"/>
      <c r="E626" s="9"/>
      <c r="F626" s="9"/>
      <c r="G626" s="9"/>
      <c r="H626" s="9"/>
      <c r="I626" s="9"/>
      <c r="J626" s="9"/>
      <c r="K626" s="9"/>
      <c r="L626" s="9"/>
      <c r="M626" s="9"/>
      <c r="N626" s="9"/>
      <c r="O626" s="9"/>
      <c r="P626" s="9"/>
      <c r="Q626" s="9"/>
      <c r="R626" s="9"/>
      <c r="S626" s="9"/>
      <c r="T626" s="17"/>
      <c r="U626" s="17"/>
      <c r="V626" s="9"/>
      <c r="W626" s="17"/>
      <c r="X626" s="9"/>
      <c r="Y626" s="9"/>
      <c r="Z626" s="9"/>
      <c r="AA626" s="9"/>
      <c r="AB626" s="9"/>
      <c r="AC626" s="9"/>
      <c r="AD626" s="9"/>
      <c r="AE626" s="9"/>
      <c r="AF626" s="9"/>
      <c r="AG626" s="9"/>
      <c r="AH626" s="9"/>
    </row>
    <row r="627" spans="1:34" x14ac:dyDescent="0.25">
      <c r="A627" s="9"/>
      <c r="B627" s="9"/>
      <c r="C627" s="9"/>
      <c r="D627" s="9"/>
      <c r="E627" s="9"/>
      <c r="F627" s="9"/>
      <c r="G627" s="9"/>
      <c r="H627" s="9"/>
      <c r="I627" s="9"/>
      <c r="J627" s="9"/>
      <c r="K627" s="9"/>
      <c r="L627" s="9"/>
      <c r="M627" s="9"/>
      <c r="N627" s="9"/>
      <c r="O627" s="9"/>
      <c r="P627" s="9"/>
      <c r="Q627" s="9"/>
      <c r="R627" s="9"/>
      <c r="S627" s="9"/>
      <c r="T627" s="17"/>
      <c r="U627" s="17"/>
      <c r="V627" s="9"/>
      <c r="W627" s="17"/>
      <c r="X627" s="9"/>
      <c r="Y627" s="9"/>
      <c r="Z627" s="9"/>
      <c r="AA627" s="9"/>
      <c r="AB627" s="9"/>
      <c r="AC627" s="9"/>
      <c r="AD627" s="9"/>
      <c r="AE627" s="9"/>
      <c r="AF627" s="9"/>
      <c r="AG627" s="9"/>
      <c r="AH627" s="9"/>
    </row>
    <row r="628" spans="1:34" x14ac:dyDescent="0.25">
      <c r="A628" s="9"/>
      <c r="B628" s="9"/>
      <c r="C628" s="9"/>
      <c r="D628" s="9"/>
      <c r="E628" s="9"/>
      <c r="F628" s="9"/>
      <c r="G628" s="9"/>
      <c r="H628" s="9"/>
      <c r="I628" s="9"/>
      <c r="J628" s="9"/>
      <c r="K628" s="9"/>
      <c r="L628" s="9"/>
      <c r="M628" s="9"/>
      <c r="N628" s="9"/>
      <c r="O628" s="9"/>
      <c r="P628" s="9"/>
      <c r="Q628" s="9"/>
      <c r="R628" s="9"/>
      <c r="S628" s="9"/>
      <c r="T628" s="17"/>
      <c r="U628" s="17"/>
      <c r="V628" s="9"/>
      <c r="W628" s="17"/>
      <c r="X628" s="9"/>
      <c r="Y628" s="9"/>
      <c r="Z628" s="9"/>
      <c r="AA628" s="9"/>
      <c r="AB628" s="9"/>
      <c r="AC628" s="9"/>
      <c r="AD628" s="9"/>
      <c r="AE628" s="9"/>
      <c r="AF628" s="9"/>
      <c r="AG628" s="9"/>
      <c r="AH628" s="9"/>
    </row>
    <row r="629" spans="1:34" x14ac:dyDescent="0.25">
      <c r="A629" s="9"/>
      <c r="B629" s="9"/>
      <c r="C629" s="9"/>
      <c r="D629" s="9"/>
      <c r="E629" s="9"/>
      <c r="F629" s="9"/>
      <c r="G629" s="9"/>
      <c r="H629" s="9"/>
      <c r="I629" s="9"/>
      <c r="J629" s="9"/>
      <c r="K629" s="9"/>
      <c r="L629" s="9"/>
      <c r="M629" s="9"/>
      <c r="N629" s="9"/>
      <c r="O629" s="9"/>
      <c r="P629" s="9"/>
      <c r="Q629" s="9"/>
      <c r="R629" s="9"/>
      <c r="S629" s="9"/>
      <c r="T629" s="17"/>
      <c r="U629" s="17"/>
      <c r="V629" s="9"/>
      <c r="W629" s="17"/>
      <c r="X629" s="9"/>
      <c r="Y629" s="9"/>
      <c r="Z629" s="9"/>
      <c r="AA629" s="9"/>
      <c r="AB629" s="9"/>
      <c r="AC629" s="9"/>
      <c r="AD629" s="9"/>
      <c r="AE629" s="9"/>
      <c r="AF629" s="9"/>
      <c r="AG629" s="9"/>
      <c r="AH629" s="9"/>
    </row>
    <row r="630" spans="1:34" x14ac:dyDescent="0.25">
      <c r="A630" s="9"/>
      <c r="B630" s="9"/>
      <c r="C630" s="9"/>
      <c r="D630" s="9"/>
      <c r="E630" s="9"/>
      <c r="F630" s="9"/>
      <c r="G630" s="9"/>
      <c r="H630" s="9"/>
      <c r="I630" s="9"/>
      <c r="J630" s="9"/>
      <c r="K630" s="9"/>
      <c r="L630" s="9"/>
      <c r="M630" s="9"/>
      <c r="N630" s="9"/>
      <c r="O630" s="9"/>
      <c r="P630" s="9"/>
      <c r="Q630" s="9"/>
      <c r="R630" s="9"/>
      <c r="S630" s="9"/>
      <c r="T630" s="17"/>
      <c r="U630" s="17"/>
      <c r="V630" s="9"/>
      <c r="W630" s="17"/>
      <c r="X630" s="9"/>
      <c r="Y630" s="9"/>
      <c r="Z630" s="9"/>
      <c r="AA630" s="9"/>
      <c r="AB630" s="9"/>
      <c r="AC630" s="9"/>
      <c r="AD630" s="9"/>
      <c r="AE630" s="9"/>
      <c r="AF630" s="9"/>
      <c r="AG630" s="9"/>
      <c r="AH630" s="9"/>
    </row>
    <row r="631" spans="1:34" x14ac:dyDescent="0.25">
      <c r="A631" s="9"/>
      <c r="B631" s="9"/>
      <c r="C631" s="9"/>
      <c r="D631" s="9"/>
      <c r="E631" s="9"/>
      <c r="F631" s="9"/>
      <c r="G631" s="9"/>
      <c r="H631" s="9"/>
      <c r="I631" s="9"/>
      <c r="J631" s="9"/>
      <c r="K631" s="9"/>
      <c r="L631" s="9"/>
      <c r="M631" s="9"/>
      <c r="N631" s="9"/>
      <c r="O631" s="9"/>
      <c r="P631" s="9"/>
      <c r="Q631" s="9"/>
      <c r="R631" s="9"/>
      <c r="S631" s="9"/>
      <c r="T631" s="17"/>
      <c r="U631" s="17"/>
      <c r="V631" s="9"/>
      <c r="W631" s="17"/>
      <c r="X631" s="9"/>
      <c r="Y631" s="9"/>
      <c r="Z631" s="9"/>
      <c r="AA631" s="9"/>
      <c r="AB631" s="9"/>
      <c r="AC631" s="9"/>
      <c r="AD631" s="9"/>
      <c r="AE631" s="9"/>
      <c r="AF631" s="9"/>
      <c r="AG631" s="9"/>
      <c r="AH631" s="9"/>
    </row>
    <row r="632" spans="1:34" x14ac:dyDescent="0.25">
      <c r="A632" s="9"/>
      <c r="B632" s="9"/>
      <c r="C632" s="9"/>
      <c r="D632" s="9"/>
      <c r="E632" s="9"/>
      <c r="F632" s="9"/>
      <c r="G632" s="9"/>
      <c r="H632" s="9"/>
      <c r="I632" s="9"/>
      <c r="J632" s="9"/>
      <c r="K632" s="9"/>
      <c r="L632" s="9"/>
      <c r="M632" s="9"/>
      <c r="N632" s="9"/>
      <c r="O632" s="9"/>
      <c r="P632" s="9"/>
      <c r="Q632" s="9"/>
      <c r="R632" s="9"/>
      <c r="S632" s="9"/>
      <c r="T632" s="17"/>
      <c r="U632" s="17"/>
      <c r="V632" s="9"/>
      <c r="W632" s="17"/>
      <c r="X632" s="9"/>
      <c r="Y632" s="9"/>
      <c r="Z632" s="9"/>
      <c r="AA632" s="9"/>
      <c r="AB632" s="9"/>
      <c r="AC632" s="9"/>
      <c r="AD632" s="9"/>
      <c r="AE632" s="9"/>
      <c r="AF632" s="9"/>
      <c r="AG632" s="9"/>
      <c r="AH632" s="9"/>
    </row>
    <row r="633" spans="1:34" x14ac:dyDescent="0.25">
      <c r="A633" s="9"/>
      <c r="B633" s="9"/>
      <c r="C633" s="9"/>
      <c r="D633" s="9"/>
      <c r="E633" s="9"/>
      <c r="F633" s="9"/>
      <c r="G633" s="9"/>
      <c r="H633" s="9"/>
      <c r="I633" s="9"/>
      <c r="J633" s="9"/>
      <c r="K633" s="9"/>
      <c r="L633" s="9"/>
      <c r="M633" s="9"/>
      <c r="N633" s="9"/>
      <c r="O633" s="9"/>
      <c r="P633" s="9"/>
      <c r="Q633" s="9"/>
      <c r="R633" s="9"/>
      <c r="S633" s="9"/>
      <c r="T633" s="17"/>
      <c r="U633" s="17"/>
      <c r="V633" s="9"/>
      <c r="W633" s="17"/>
      <c r="X633" s="9"/>
      <c r="Y633" s="9"/>
      <c r="Z633" s="9"/>
      <c r="AA633" s="9"/>
      <c r="AB633" s="9"/>
      <c r="AC633" s="9"/>
      <c r="AD633" s="9"/>
      <c r="AE633" s="9"/>
      <c r="AF633" s="9"/>
      <c r="AG633" s="9"/>
      <c r="AH633" s="9"/>
    </row>
    <row r="634" spans="1:34" x14ac:dyDescent="0.25">
      <c r="A634" s="9"/>
      <c r="B634" s="9"/>
      <c r="C634" s="9"/>
      <c r="D634" s="9"/>
      <c r="E634" s="9"/>
      <c r="F634" s="9"/>
      <c r="G634" s="9"/>
      <c r="H634" s="9"/>
      <c r="I634" s="9"/>
      <c r="J634" s="9"/>
      <c r="K634" s="9"/>
      <c r="L634" s="9"/>
      <c r="M634" s="9"/>
      <c r="N634" s="9"/>
      <c r="O634" s="9"/>
      <c r="P634" s="9"/>
      <c r="Q634" s="9"/>
      <c r="R634" s="9"/>
      <c r="S634" s="9"/>
      <c r="T634" s="17"/>
      <c r="U634" s="17"/>
      <c r="V634" s="9"/>
      <c r="W634" s="17"/>
      <c r="X634" s="9"/>
      <c r="Y634" s="9"/>
      <c r="Z634" s="9"/>
      <c r="AA634" s="9"/>
      <c r="AB634" s="9"/>
      <c r="AC634" s="9"/>
      <c r="AD634" s="9"/>
      <c r="AE634" s="9"/>
      <c r="AF634" s="9"/>
      <c r="AG634" s="9"/>
      <c r="AH634" s="9"/>
    </row>
    <row r="635" spans="1:34" x14ac:dyDescent="0.25">
      <c r="A635" s="9"/>
      <c r="B635" s="9"/>
      <c r="C635" s="9"/>
      <c r="D635" s="9"/>
      <c r="E635" s="9"/>
      <c r="F635" s="9"/>
      <c r="G635" s="9"/>
      <c r="H635" s="9"/>
      <c r="I635" s="9"/>
      <c r="J635" s="9"/>
      <c r="K635" s="9"/>
      <c r="L635" s="9"/>
      <c r="M635" s="9"/>
      <c r="N635" s="9"/>
      <c r="O635" s="9"/>
      <c r="P635" s="9"/>
      <c r="Q635" s="9"/>
      <c r="R635" s="9"/>
      <c r="S635" s="9"/>
      <c r="T635" s="17"/>
      <c r="U635" s="17"/>
      <c r="V635" s="9"/>
      <c r="W635" s="17"/>
      <c r="X635" s="9"/>
      <c r="Y635" s="9"/>
      <c r="Z635" s="9"/>
      <c r="AA635" s="9"/>
      <c r="AB635" s="9"/>
      <c r="AC635" s="9"/>
      <c r="AD635" s="9"/>
      <c r="AE635" s="9"/>
      <c r="AF635" s="9"/>
      <c r="AG635" s="9"/>
      <c r="AH635" s="9"/>
    </row>
    <row r="636" spans="1:34" x14ac:dyDescent="0.25">
      <c r="A636" s="9"/>
      <c r="B636" s="9"/>
      <c r="C636" s="9"/>
      <c r="D636" s="9"/>
      <c r="E636" s="9"/>
      <c r="F636" s="9"/>
      <c r="G636" s="9"/>
      <c r="H636" s="9"/>
      <c r="I636" s="9"/>
      <c r="J636" s="9"/>
      <c r="K636" s="9"/>
      <c r="L636" s="9"/>
      <c r="M636" s="9"/>
      <c r="N636" s="9"/>
      <c r="O636" s="9"/>
      <c r="P636" s="9"/>
      <c r="Q636" s="9"/>
      <c r="R636" s="9"/>
      <c r="S636" s="9"/>
      <c r="T636" s="17"/>
      <c r="U636" s="17"/>
      <c r="V636" s="9"/>
      <c r="W636" s="17"/>
      <c r="X636" s="9"/>
      <c r="Y636" s="9"/>
      <c r="Z636" s="9"/>
      <c r="AA636" s="9"/>
      <c r="AB636" s="9"/>
      <c r="AC636" s="9"/>
      <c r="AD636" s="9"/>
      <c r="AE636" s="9"/>
      <c r="AF636" s="9"/>
      <c r="AG636" s="9"/>
      <c r="AH636" s="9"/>
    </row>
    <row r="637" spans="1:34" x14ac:dyDescent="0.25">
      <c r="A637" s="9"/>
      <c r="B637" s="9"/>
      <c r="C637" s="9"/>
      <c r="D637" s="9"/>
      <c r="E637" s="9"/>
      <c r="F637" s="9"/>
      <c r="G637" s="9"/>
      <c r="H637" s="9"/>
      <c r="I637" s="9"/>
      <c r="J637" s="9"/>
      <c r="K637" s="9"/>
      <c r="L637" s="9"/>
      <c r="M637" s="9"/>
      <c r="N637" s="9"/>
      <c r="O637" s="9"/>
      <c r="P637" s="9"/>
      <c r="Q637" s="9"/>
      <c r="R637" s="9"/>
      <c r="S637" s="9"/>
      <c r="T637" s="17"/>
      <c r="U637" s="17"/>
      <c r="V637" s="9"/>
      <c r="W637" s="17"/>
      <c r="X637" s="9"/>
      <c r="Y637" s="9"/>
      <c r="Z637" s="9"/>
      <c r="AA637" s="9"/>
      <c r="AB637" s="9"/>
      <c r="AC637" s="9"/>
      <c r="AD637" s="9"/>
      <c r="AE637" s="9"/>
      <c r="AF637" s="9"/>
      <c r="AG637" s="9"/>
      <c r="AH637" s="9"/>
    </row>
    <row r="638" spans="1:34" x14ac:dyDescent="0.25">
      <c r="A638" s="9"/>
      <c r="B638" s="9"/>
      <c r="C638" s="9"/>
      <c r="D638" s="9"/>
      <c r="E638" s="9"/>
      <c r="F638" s="9"/>
      <c r="G638" s="9"/>
      <c r="H638" s="9"/>
      <c r="I638" s="9"/>
      <c r="J638" s="9"/>
      <c r="K638" s="9"/>
      <c r="L638" s="9"/>
      <c r="M638" s="9"/>
      <c r="N638" s="9"/>
      <c r="O638" s="9"/>
      <c r="P638" s="9"/>
      <c r="Q638" s="9"/>
      <c r="R638" s="9"/>
      <c r="S638" s="9"/>
      <c r="T638" s="17"/>
      <c r="U638" s="17"/>
      <c r="V638" s="9"/>
      <c r="W638" s="17"/>
      <c r="X638" s="9"/>
      <c r="Y638" s="9"/>
      <c r="Z638" s="9"/>
      <c r="AA638" s="9"/>
      <c r="AB638" s="9"/>
      <c r="AC638" s="9"/>
      <c r="AD638" s="9"/>
      <c r="AE638" s="9"/>
      <c r="AF638" s="9"/>
      <c r="AG638" s="9"/>
      <c r="AH638" s="9"/>
    </row>
    <row r="639" spans="1:34" x14ac:dyDescent="0.25">
      <c r="A639" s="9"/>
      <c r="B639" s="9"/>
      <c r="C639" s="9"/>
      <c r="D639" s="9"/>
      <c r="E639" s="9"/>
      <c r="F639" s="9"/>
      <c r="G639" s="9"/>
      <c r="H639" s="9"/>
      <c r="I639" s="9"/>
      <c r="J639" s="9"/>
      <c r="K639" s="9"/>
      <c r="L639" s="9"/>
      <c r="M639" s="9"/>
      <c r="N639" s="9"/>
      <c r="O639" s="9"/>
      <c r="P639" s="9"/>
      <c r="Q639" s="9"/>
      <c r="R639" s="9"/>
      <c r="S639" s="9"/>
      <c r="T639" s="17"/>
      <c r="U639" s="17"/>
      <c r="V639" s="9"/>
      <c r="W639" s="17"/>
      <c r="X639" s="9"/>
      <c r="Y639" s="9"/>
      <c r="Z639" s="9"/>
      <c r="AA639" s="9"/>
      <c r="AB639" s="9"/>
      <c r="AC639" s="9"/>
      <c r="AD639" s="9"/>
      <c r="AE639" s="9"/>
      <c r="AF639" s="9"/>
      <c r="AG639" s="9"/>
      <c r="AH639" s="9"/>
    </row>
    <row r="640" spans="1:34" x14ac:dyDescent="0.25">
      <c r="A640" s="9"/>
      <c r="B640" s="9"/>
      <c r="C640" s="9"/>
      <c r="D640" s="9"/>
      <c r="E640" s="9"/>
      <c r="F640" s="9"/>
      <c r="G640" s="9"/>
      <c r="H640" s="9"/>
      <c r="I640" s="9"/>
      <c r="J640" s="9"/>
      <c r="K640" s="9"/>
      <c r="L640" s="9"/>
      <c r="M640" s="9"/>
      <c r="N640" s="9"/>
      <c r="O640" s="9"/>
      <c r="P640" s="9"/>
      <c r="Q640" s="9"/>
      <c r="R640" s="9"/>
      <c r="S640" s="9"/>
      <c r="T640" s="17"/>
      <c r="U640" s="17"/>
      <c r="V640" s="9"/>
      <c r="W640" s="17"/>
      <c r="X640" s="9"/>
      <c r="Y640" s="9"/>
      <c r="Z640" s="9"/>
      <c r="AA640" s="9"/>
      <c r="AB640" s="9"/>
      <c r="AC640" s="9"/>
      <c r="AD640" s="9"/>
      <c r="AE640" s="9"/>
      <c r="AF640" s="9"/>
      <c r="AG640" s="9"/>
      <c r="AH640" s="9"/>
    </row>
    <row r="641" spans="1:34" x14ac:dyDescent="0.25">
      <c r="A641" s="9"/>
      <c r="B641" s="9"/>
      <c r="C641" s="9"/>
      <c r="D641" s="9"/>
      <c r="E641" s="9"/>
      <c r="F641" s="9"/>
      <c r="G641" s="9"/>
      <c r="H641" s="9"/>
      <c r="I641" s="9"/>
      <c r="J641" s="9"/>
      <c r="K641" s="9"/>
      <c r="L641" s="9"/>
      <c r="M641" s="9"/>
      <c r="N641" s="9"/>
      <c r="O641" s="9"/>
      <c r="P641" s="9"/>
      <c r="Q641" s="9"/>
      <c r="R641" s="9"/>
      <c r="S641" s="9"/>
      <c r="T641" s="17"/>
      <c r="U641" s="17"/>
      <c r="V641" s="9"/>
      <c r="W641" s="17"/>
      <c r="X641" s="9"/>
      <c r="Y641" s="9"/>
      <c r="Z641" s="9"/>
      <c r="AA641" s="9"/>
      <c r="AB641" s="9"/>
      <c r="AC641" s="9"/>
      <c r="AD641" s="9"/>
      <c r="AE641" s="9"/>
      <c r="AF641" s="9"/>
      <c r="AG641" s="9"/>
      <c r="AH641" s="9"/>
    </row>
    <row r="642" spans="1:34" x14ac:dyDescent="0.25">
      <c r="A642" s="9"/>
      <c r="B642" s="9"/>
      <c r="C642" s="9"/>
      <c r="D642" s="9"/>
      <c r="E642" s="9"/>
      <c r="F642" s="9"/>
      <c r="G642" s="9"/>
      <c r="H642" s="9"/>
      <c r="I642" s="9"/>
      <c r="J642" s="9"/>
      <c r="K642" s="9"/>
      <c r="L642" s="9"/>
      <c r="M642" s="9"/>
      <c r="N642" s="9"/>
      <c r="O642" s="9"/>
      <c r="P642" s="9"/>
      <c r="Q642" s="9"/>
      <c r="R642" s="9"/>
      <c r="S642" s="9"/>
      <c r="T642" s="17"/>
      <c r="U642" s="17"/>
      <c r="V642" s="9"/>
      <c r="W642" s="17"/>
      <c r="X642" s="9"/>
      <c r="Y642" s="9"/>
      <c r="Z642" s="9"/>
      <c r="AA642" s="9"/>
      <c r="AB642" s="9"/>
      <c r="AC642" s="9"/>
      <c r="AD642" s="9"/>
      <c r="AE642" s="9"/>
      <c r="AF642" s="9"/>
      <c r="AG642" s="9"/>
      <c r="AH642" s="9"/>
    </row>
    <row r="643" spans="1:34" x14ac:dyDescent="0.25">
      <c r="A643" s="9"/>
      <c r="B643" s="9"/>
      <c r="C643" s="9"/>
      <c r="D643" s="9"/>
      <c r="E643" s="9"/>
      <c r="F643" s="9"/>
      <c r="G643" s="9"/>
      <c r="H643" s="9"/>
      <c r="I643" s="9"/>
      <c r="J643" s="9"/>
      <c r="K643" s="9"/>
      <c r="L643" s="9"/>
      <c r="M643" s="9"/>
      <c r="N643" s="9"/>
      <c r="O643" s="9"/>
      <c r="P643" s="9"/>
      <c r="Q643" s="9"/>
      <c r="R643" s="9"/>
      <c r="S643" s="9"/>
      <c r="T643" s="17"/>
      <c r="U643" s="17"/>
      <c r="V643" s="9"/>
      <c r="W643" s="17"/>
      <c r="X643" s="9"/>
      <c r="Y643" s="9"/>
      <c r="Z643" s="9"/>
      <c r="AA643" s="9"/>
      <c r="AB643" s="9"/>
      <c r="AC643" s="9"/>
      <c r="AD643" s="9"/>
      <c r="AE643" s="9"/>
      <c r="AF643" s="9"/>
      <c r="AG643" s="9"/>
      <c r="AH643" s="9"/>
    </row>
    <row r="644" spans="1:34" x14ac:dyDescent="0.25">
      <c r="A644" s="9"/>
      <c r="B644" s="9"/>
      <c r="C644" s="9"/>
      <c r="D644" s="9"/>
      <c r="E644" s="9"/>
      <c r="F644" s="9"/>
      <c r="G644" s="9"/>
      <c r="H644" s="9"/>
      <c r="I644" s="9"/>
      <c r="J644" s="9"/>
      <c r="K644" s="9"/>
      <c r="L644" s="9"/>
      <c r="M644" s="9"/>
      <c r="N644" s="9"/>
      <c r="O644" s="9"/>
      <c r="P644" s="9"/>
      <c r="Q644" s="9"/>
      <c r="R644" s="9"/>
      <c r="S644" s="9"/>
      <c r="T644" s="17"/>
      <c r="U644" s="17"/>
      <c r="V644" s="9"/>
      <c r="W644" s="17"/>
      <c r="X644" s="9"/>
      <c r="Y644" s="9"/>
      <c r="Z644" s="9"/>
      <c r="AA644" s="9"/>
      <c r="AB644" s="9"/>
      <c r="AC644" s="9"/>
      <c r="AD644" s="9"/>
      <c r="AE644" s="9"/>
      <c r="AF644" s="9"/>
      <c r="AG644" s="9"/>
      <c r="AH644" s="9"/>
    </row>
    <row r="645" spans="1:34" x14ac:dyDescent="0.25">
      <c r="A645" s="9"/>
      <c r="B645" s="9"/>
      <c r="C645" s="9"/>
      <c r="D645" s="9"/>
      <c r="E645" s="9"/>
      <c r="F645" s="9"/>
      <c r="G645" s="9"/>
      <c r="H645" s="9"/>
      <c r="I645" s="9"/>
      <c r="J645" s="9"/>
      <c r="K645" s="9"/>
      <c r="L645" s="9"/>
      <c r="M645" s="9"/>
      <c r="N645" s="9"/>
      <c r="O645" s="9"/>
      <c r="P645" s="9"/>
      <c r="Q645" s="9"/>
      <c r="R645" s="9"/>
      <c r="S645" s="9"/>
      <c r="T645" s="17"/>
      <c r="U645" s="17"/>
      <c r="V645" s="9"/>
      <c r="W645" s="17"/>
      <c r="X645" s="9"/>
      <c r="Y645" s="9"/>
      <c r="Z645" s="9"/>
      <c r="AA645" s="9"/>
      <c r="AB645" s="9"/>
      <c r="AC645" s="9"/>
      <c r="AD645" s="9"/>
      <c r="AE645" s="9"/>
      <c r="AF645" s="9"/>
      <c r="AG645" s="9"/>
      <c r="AH645" s="9"/>
    </row>
    <row r="646" spans="1:34" x14ac:dyDescent="0.25">
      <c r="A646" s="9"/>
      <c r="B646" s="9"/>
      <c r="C646" s="9"/>
      <c r="D646" s="9"/>
      <c r="E646" s="9"/>
      <c r="F646" s="9"/>
      <c r="G646" s="9"/>
      <c r="H646" s="9"/>
      <c r="I646" s="9"/>
      <c r="J646" s="9"/>
      <c r="K646" s="9"/>
      <c r="L646" s="9"/>
      <c r="M646" s="9"/>
      <c r="N646" s="9"/>
      <c r="O646" s="9"/>
      <c r="P646" s="9"/>
      <c r="Q646" s="9"/>
      <c r="R646" s="9"/>
      <c r="S646" s="9"/>
      <c r="T646" s="17"/>
      <c r="U646" s="17"/>
      <c r="V646" s="9"/>
      <c r="W646" s="17"/>
      <c r="X646" s="9"/>
      <c r="Y646" s="9"/>
      <c r="Z646" s="9"/>
      <c r="AA646" s="9"/>
      <c r="AB646" s="9"/>
      <c r="AC646" s="9"/>
      <c r="AD646" s="9"/>
      <c r="AE646" s="9"/>
      <c r="AF646" s="9"/>
      <c r="AG646" s="9"/>
      <c r="AH646" s="9"/>
    </row>
    <row r="647" spans="1:34" x14ac:dyDescent="0.25">
      <c r="A647" s="9"/>
      <c r="B647" s="9"/>
      <c r="C647" s="9"/>
      <c r="D647" s="9"/>
      <c r="E647" s="9"/>
      <c r="F647" s="9"/>
      <c r="G647" s="9"/>
      <c r="H647" s="9"/>
      <c r="I647" s="9"/>
      <c r="J647" s="9"/>
      <c r="K647" s="9"/>
      <c r="L647" s="9"/>
      <c r="M647" s="9"/>
      <c r="N647" s="9"/>
      <c r="O647" s="9"/>
      <c r="P647" s="9"/>
      <c r="Q647" s="9"/>
      <c r="R647" s="9"/>
      <c r="S647" s="9"/>
      <c r="T647" s="17"/>
      <c r="U647" s="17"/>
      <c r="V647" s="9"/>
      <c r="W647" s="17"/>
      <c r="X647" s="9"/>
      <c r="Y647" s="9"/>
      <c r="Z647" s="9"/>
      <c r="AA647" s="9"/>
      <c r="AB647" s="9"/>
      <c r="AC647" s="9"/>
      <c r="AD647" s="9"/>
      <c r="AE647" s="9"/>
      <c r="AF647" s="9"/>
      <c r="AG647" s="9"/>
      <c r="AH647" s="9"/>
    </row>
    <row r="648" spans="1:34" x14ac:dyDescent="0.25">
      <c r="A648" s="9"/>
      <c r="B648" s="9"/>
      <c r="C648" s="9"/>
      <c r="D648" s="9"/>
      <c r="E648" s="9"/>
      <c r="F648" s="9"/>
      <c r="G648" s="9"/>
      <c r="H648" s="9"/>
      <c r="I648" s="9"/>
      <c r="J648" s="9"/>
      <c r="K648" s="9"/>
      <c r="L648" s="9"/>
      <c r="M648" s="9"/>
      <c r="N648" s="9"/>
      <c r="O648" s="9"/>
      <c r="P648" s="9"/>
      <c r="Q648" s="9"/>
      <c r="R648" s="9"/>
      <c r="S648" s="9"/>
      <c r="T648" s="17"/>
      <c r="U648" s="17"/>
      <c r="V648" s="9"/>
      <c r="W648" s="17"/>
      <c r="X648" s="9"/>
      <c r="Y648" s="9"/>
      <c r="Z648" s="9"/>
      <c r="AA648" s="9"/>
      <c r="AB648" s="9"/>
      <c r="AC648" s="9"/>
      <c r="AD648" s="9"/>
      <c r="AE648" s="9"/>
      <c r="AF648" s="9"/>
      <c r="AG648" s="9"/>
      <c r="AH648" s="9"/>
    </row>
    <row r="649" spans="1:34" x14ac:dyDescent="0.25">
      <c r="A649" s="9"/>
      <c r="B649" s="9"/>
      <c r="C649" s="9"/>
      <c r="D649" s="9"/>
      <c r="E649" s="9"/>
      <c r="F649" s="9"/>
      <c r="G649" s="9"/>
      <c r="H649" s="9"/>
      <c r="I649" s="9"/>
      <c r="J649" s="9"/>
      <c r="K649" s="9"/>
      <c r="L649" s="9"/>
      <c r="M649" s="9"/>
      <c r="N649" s="9"/>
      <c r="O649" s="9"/>
      <c r="P649" s="9"/>
      <c r="Q649" s="9"/>
      <c r="R649" s="9"/>
      <c r="S649" s="9"/>
      <c r="T649" s="17"/>
      <c r="U649" s="17"/>
      <c r="V649" s="9"/>
      <c r="W649" s="17"/>
      <c r="X649" s="9"/>
      <c r="Y649" s="9"/>
      <c r="Z649" s="9"/>
      <c r="AA649" s="9"/>
      <c r="AB649" s="9"/>
      <c r="AC649" s="9"/>
      <c r="AD649" s="9"/>
      <c r="AE649" s="9"/>
      <c r="AF649" s="9"/>
      <c r="AG649" s="9"/>
      <c r="AH649" s="9"/>
    </row>
    <row r="650" spans="1:34" x14ac:dyDescent="0.25">
      <c r="A650" s="9"/>
      <c r="B650" s="9"/>
      <c r="C650" s="9"/>
      <c r="D650" s="9"/>
      <c r="E650" s="9"/>
      <c r="F650" s="9"/>
      <c r="G650" s="9"/>
      <c r="H650" s="9"/>
      <c r="I650" s="9"/>
      <c r="J650" s="9"/>
      <c r="K650" s="9"/>
      <c r="L650" s="9"/>
      <c r="M650" s="9"/>
      <c r="N650" s="9"/>
      <c r="O650" s="9"/>
      <c r="P650" s="9"/>
      <c r="Q650" s="9"/>
      <c r="R650" s="9"/>
      <c r="S650" s="9"/>
      <c r="T650" s="17"/>
      <c r="U650" s="17"/>
      <c r="V650" s="9"/>
      <c r="W650" s="17"/>
      <c r="X650" s="9"/>
      <c r="Y650" s="9"/>
      <c r="Z650" s="9"/>
      <c r="AA650" s="9"/>
      <c r="AB650" s="9"/>
      <c r="AC650" s="9"/>
      <c r="AD650" s="9"/>
      <c r="AE650" s="9"/>
      <c r="AF650" s="9"/>
      <c r="AG650" s="9"/>
      <c r="AH650" s="9"/>
    </row>
    <row r="651" spans="1:34" x14ac:dyDescent="0.25">
      <c r="A651" s="9"/>
      <c r="B651" s="9"/>
      <c r="C651" s="9"/>
      <c r="D651" s="9"/>
      <c r="E651" s="9"/>
      <c r="F651" s="9"/>
      <c r="G651" s="9"/>
      <c r="H651" s="9"/>
      <c r="I651" s="9"/>
      <c r="J651" s="9"/>
      <c r="K651" s="9"/>
      <c r="L651" s="9"/>
      <c r="M651" s="9"/>
      <c r="N651" s="9"/>
      <c r="O651" s="9"/>
      <c r="P651" s="9"/>
      <c r="Q651" s="9"/>
      <c r="R651" s="9"/>
      <c r="S651" s="9"/>
      <c r="T651" s="17"/>
      <c r="U651" s="17"/>
      <c r="V651" s="9"/>
      <c r="W651" s="17"/>
      <c r="X651" s="9"/>
      <c r="Y651" s="9"/>
      <c r="Z651" s="9"/>
      <c r="AA651" s="9"/>
      <c r="AB651" s="9"/>
      <c r="AC651" s="9"/>
      <c r="AD651" s="9"/>
      <c r="AE651" s="9"/>
      <c r="AF651" s="9"/>
      <c r="AG651" s="9"/>
      <c r="AH651" s="9"/>
    </row>
    <row r="652" spans="1:34" x14ac:dyDescent="0.25">
      <c r="A652" s="9"/>
      <c r="B652" s="9"/>
      <c r="C652" s="9"/>
      <c r="D652" s="9"/>
      <c r="E652" s="9"/>
      <c r="F652" s="9"/>
      <c r="G652" s="9"/>
      <c r="H652" s="9"/>
      <c r="I652" s="9"/>
      <c r="J652" s="9"/>
      <c r="K652" s="9"/>
      <c r="L652" s="9"/>
      <c r="M652" s="9"/>
      <c r="N652" s="9"/>
      <c r="O652" s="9"/>
      <c r="P652" s="9"/>
      <c r="Q652" s="9"/>
      <c r="R652" s="9"/>
      <c r="S652" s="9"/>
      <c r="T652" s="17"/>
      <c r="U652" s="17"/>
      <c r="V652" s="9"/>
      <c r="W652" s="17"/>
      <c r="X652" s="9"/>
      <c r="Y652" s="9"/>
      <c r="Z652" s="9"/>
      <c r="AA652" s="9"/>
      <c r="AB652" s="9"/>
      <c r="AC652" s="9"/>
      <c r="AD652" s="9"/>
      <c r="AE652" s="9"/>
      <c r="AF652" s="9"/>
      <c r="AG652" s="9"/>
      <c r="AH652" s="9"/>
    </row>
    <row r="653" spans="1:34" x14ac:dyDescent="0.25">
      <c r="A653" s="9"/>
      <c r="B653" s="9"/>
      <c r="C653" s="9"/>
      <c r="D653" s="9"/>
      <c r="E653" s="9"/>
      <c r="F653" s="9"/>
      <c r="G653" s="9"/>
      <c r="H653" s="9"/>
      <c r="I653" s="9"/>
      <c r="J653" s="9"/>
      <c r="K653" s="9"/>
      <c r="L653" s="9"/>
      <c r="M653" s="9"/>
      <c r="N653" s="9"/>
      <c r="O653" s="9"/>
      <c r="P653" s="9"/>
      <c r="Q653" s="9"/>
      <c r="R653" s="9"/>
      <c r="S653" s="9"/>
      <c r="T653" s="17"/>
      <c r="U653" s="17"/>
      <c r="V653" s="9"/>
      <c r="W653" s="17"/>
      <c r="X653" s="9"/>
      <c r="Y653" s="9"/>
      <c r="Z653" s="9"/>
      <c r="AA653" s="9"/>
      <c r="AB653" s="9"/>
      <c r="AC653" s="9"/>
      <c r="AD653" s="9"/>
      <c r="AE653" s="9"/>
      <c r="AF653" s="9"/>
      <c r="AG653" s="9"/>
      <c r="AH653" s="9"/>
    </row>
    <row r="654" spans="1:34" x14ac:dyDescent="0.25">
      <c r="A654" s="9"/>
      <c r="B654" s="9"/>
      <c r="C654" s="9"/>
      <c r="D654" s="9"/>
      <c r="E654" s="9"/>
      <c r="F654" s="9"/>
      <c r="G654" s="9"/>
      <c r="H654" s="9"/>
      <c r="I654" s="9"/>
      <c r="J654" s="9"/>
      <c r="K654" s="9"/>
      <c r="L654" s="9"/>
      <c r="M654" s="9"/>
      <c r="N654" s="9"/>
      <c r="O654" s="9"/>
      <c r="P654" s="9"/>
      <c r="Q654" s="9"/>
      <c r="R654" s="9"/>
      <c r="S654" s="9"/>
      <c r="T654" s="17"/>
      <c r="U654" s="17"/>
      <c r="V654" s="9"/>
      <c r="W654" s="17"/>
      <c r="X654" s="9"/>
      <c r="Y654" s="9"/>
      <c r="Z654" s="9"/>
      <c r="AA654" s="9"/>
      <c r="AB654" s="9"/>
      <c r="AC654" s="9"/>
      <c r="AD654" s="9"/>
      <c r="AE654" s="9"/>
      <c r="AF654" s="9"/>
      <c r="AG654" s="9"/>
      <c r="AH654" s="9"/>
    </row>
    <row r="655" spans="1:34" x14ac:dyDescent="0.25">
      <c r="A655" s="9"/>
      <c r="B655" s="9"/>
      <c r="C655" s="9"/>
      <c r="D655" s="9"/>
      <c r="E655" s="9"/>
      <c r="F655" s="9"/>
      <c r="G655" s="9"/>
      <c r="H655" s="9"/>
      <c r="I655" s="9"/>
      <c r="J655" s="9"/>
      <c r="K655" s="9"/>
      <c r="L655" s="9"/>
      <c r="M655" s="9"/>
      <c r="N655" s="9"/>
      <c r="O655" s="9"/>
      <c r="P655" s="9"/>
      <c r="Q655" s="9"/>
      <c r="R655" s="9"/>
      <c r="S655" s="9"/>
      <c r="T655" s="17"/>
      <c r="U655" s="17"/>
      <c r="V655" s="9"/>
      <c r="W655" s="17"/>
      <c r="X655" s="9"/>
      <c r="Y655" s="9"/>
      <c r="Z655" s="9"/>
      <c r="AA655" s="9"/>
      <c r="AB655" s="9"/>
      <c r="AC655" s="9"/>
      <c r="AD655" s="9"/>
      <c r="AE655" s="9"/>
      <c r="AF655" s="9"/>
      <c r="AG655" s="9"/>
      <c r="AH655" s="9"/>
    </row>
    <row r="656" spans="1:34" x14ac:dyDescent="0.25">
      <c r="A656" s="9"/>
      <c r="B656" s="9"/>
      <c r="C656" s="9"/>
      <c r="D656" s="9"/>
      <c r="E656" s="9"/>
      <c r="F656" s="9"/>
      <c r="G656" s="9"/>
      <c r="H656" s="9"/>
      <c r="I656" s="9"/>
      <c r="J656" s="9"/>
      <c r="K656" s="9"/>
      <c r="L656" s="9"/>
      <c r="M656" s="9"/>
      <c r="N656" s="9"/>
      <c r="O656" s="9"/>
      <c r="P656" s="9"/>
      <c r="Q656" s="9"/>
      <c r="R656" s="9"/>
      <c r="S656" s="9"/>
      <c r="T656" s="17"/>
      <c r="U656" s="17"/>
      <c r="V656" s="9"/>
      <c r="W656" s="17"/>
      <c r="X656" s="9"/>
      <c r="Y656" s="9"/>
      <c r="Z656" s="9"/>
      <c r="AA656" s="9"/>
      <c r="AB656" s="9"/>
      <c r="AC656" s="9"/>
      <c r="AD656" s="9"/>
      <c r="AE656" s="9"/>
      <c r="AF656" s="9"/>
      <c r="AG656" s="9"/>
      <c r="AH656" s="9"/>
    </row>
    <row r="657" spans="1:34" x14ac:dyDescent="0.25">
      <c r="A657" s="9"/>
      <c r="B657" s="9"/>
      <c r="C657" s="9"/>
      <c r="D657" s="9"/>
      <c r="E657" s="9"/>
      <c r="F657" s="9"/>
      <c r="G657" s="9"/>
      <c r="H657" s="9"/>
      <c r="I657" s="9"/>
      <c r="J657" s="9"/>
      <c r="K657" s="9"/>
      <c r="L657" s="9"/>
      <c r="M657" s="9"/>
      <c r="N657" s="9"/>
      <c r="O657" s="9"/>
      <c r="P657" s="9"/>
      <c r="Q657" s="9"/>
      <c r="R657" s="9"/>
      <c r="S657" s="9"/>
      <c r="T657" s="17"/>
      <c r="U657" s="17"/>
      <c r="V657" s="9"/>
      <c r="W657" s="17"/>
      <c r="X657" s="9"/>
      <c r="Y657" s="9"/>
      <c r="Z657" s="9"/>
      <c r="AA657" s="9"/>
      <c r="AB657" s="9"/>
      <c r="AC657" s="9"/>
      <c r="AD657" s="9"/>
      <c r="AE657" s="9"/>
      <c r="AF657" s="9"/>
      <c r="AG657" s="9"/>
      <c r="AH657" s="9"/>
    </row>
    <row r="658" spans="1:34" x14ac:dyDescent="0.25">
      <c r="A658" s="9"/>
      <c r="B658" s="9"/>
      <c r="C658" s="9"/>
      <c r="D658" s="9"/>
      <c r="E658" s="9"/>
      <c r="F658" s="9"/>
      <c r="G658" s="9"/>
      <c r="H658" s="9"/>
      <c r="I658" s="9"/>
      <c r="J658" s="9"/>
      <c r="K658" s="9"/>
      <c r="L658" s="9"/>
      <c r="M658" s="9"/>
      <c r="N658" s="9"/>
      <c r="O658" s="9"/>
      <c r="P658" s="9"/>
      <c r="Q658" s="9"/>
      <c r="R658" s="9"/>
      <c r="S658" s="9"/>
      <c r="T658" s="17"/>
      <c r="U658" s="17"/>
      <c r="V658" s="9"/>
      <c r="W658" s="17"/>
      <c r="X658" s="9"/>
      <c r="Y658" s="9"/>
      <c r="Z658" s="9"/>
      <c r="AA658" s="9"/>
      <c r="AB658" s="9"/>
      <c r="AC658" s="9"/>
      <c r="AD658" s="9"/>
      <c r="AE658" s="9"/>
      <c r="AF658" s="9"/>
      <c r="AG658" s="9"/>
      <c r="AH658" s="9"/>
    </row>
    <row r="659" spans="1:34" x14ac:dyDescent="0.25">
      <c r="A659" s="9"/>
      <c r="B659" s="9"/>
      <c r="C659" s="9"/>
      <c r="D659" s="9"/>
      <c r="E659" s="9"/>
      <c r="F659" s="9"/>
      <c r="G659" s="9"/>
      <c r="H659" s="9"/>
      <c r="I659" s="9"/>
      <c r="J659" s="9"/>
      <c r="K659" s="9"/>
      <c r="L659" s="9"/>
      <c r="M659" s="9"/>
      <c r="N659" s="9"/>
      <c r="O659" s="9"/>
      <c r="P659" s="9"/>
      <c r="Q659" s="9"/>
      <c r="R659" s="9"/>
      <c r="S659" s="9"/>
      <c r="T659" s="17"/>
      <c r="U659" s="17"/>
      <c r="V659" s="9"/>
      <c r="W659" s="17"/>
      <c r="X659" s="9"/>
      <c r="Y659" s="9"/>
      <c r="Z659" s="9"/>
      <c r="AA659" s="9"/>
      <c r="AB659" s="9"/>
      <c r="AC659" s="9"/>
      <c r="AD659" s="9"/>
      <c r="AE659" s="9"/>
      <c r="AF659" s="9"/>
      <c r="AG659" s="9"/>
      <c r="AH659" s="9"/>
    </row>
    <row r="660" spans="1:34" x14ac:dyDescent="0.25">
      <c r="A660" s="9"/>
      <c r="B660" s="9"/>
      <c r="C660" s="9"/>
      <c r="D660" s="9"/>
      <c r="E660" s="9"/>
      <c r="F660" s="9"/>
      <c r="G660" s="9"/>
      <c r="H660" s="9"/>
      <c r="I660" s="9"/>
      <c r="J660" s="9"/>
      <c r="K660" s="9"/>
      <c r="L660" s="9"/>
      <c r="M660" s="9"/>
      <c r="N660" s="9"/>
      <c r="O660" s="9"/>
      <c r="P660" s="9"/>
      <c r="Q660" s="9"/>
      <c r="R660" s="9"/>
      <c r="S660" s="9"/>
      <c r="T660" s="17"/>
      <c r="U660" s="17"/>
      <c r="V660" s="9"/>
      <c r="W660" s="17"/>
      <c r="X660" s="9"/>
      <c r="Y660" s="9"/>
      <c r="Z660" s="9"/>
      <c r="AA660" s="9"/>
      <c r="AB660" s="9"/>
      <c r="AC660" s="9"/>
      <c r="AD660" s="9"/>
      <c r="AE660" s="9"/>
      <c r="AF660" s="9"/>
      <c r="AG660" s="9"/>
      <c r="AH660" s="9"/>
    </row>
    <row r="661" spans="1:34" x14ac:dyDescent="0.25">
      <c r="A661" s="9"/>
      <c r="B661" s="9"/>
      <c r="C661" s="9"/>
      <c r="D661" s="9"/>
      <c r="E661" s="9"/>
      <c r="F661" s="9"/>
      <c r="G661" s="9"/>
      <c r="H661" s="9"/>
      <c r="I661" s="9"/>
      <c r="J661" s="9"/>
      <c r="K661" s="9"/>
      <c r="L661" s="9"/>
      <c r="M661" s="9"/>
      <c r="N661" s="9"/>
      <c r="O661" s="9"/>
      <c r="P661" s="9"/>
      <c r="Q661" s="9"/>
      <c r="R661" s="9"/>
      <c r="S661" s="9"/>
      <c r="T661" s="17"/>
      <c r="U661" s="17"/>
      <c r="V661" s="9"/>
      <c r="W661" s="17"/>
      <c r="X661" s="9"/>
      <c r="Y661" s="9"/>
      <c r="Z661" s="9"/>
      <c r="AA661" s="9"/>
      <c r="AB661" s="9"/>
      <c r="AC661" s="9"/>
      <c r="AD661" s="9"/>
      <c r="AE661" s="9"/>
      <c r="AF661" s="9"/>
      <c r="AG661" s="9"/>
      <c r="AH661" s="9"/>
    </row>
    <row r="662" spans="1:34" x14ac:dyDescent="0.25">
      <c r="A662" s="9"/>
      <c r="B662" s="9"/>
      <c r="C662" s="9"/>
      <c r="D662" s="9"/>
      <c r="E662" s="9"/>
      <c r="F662" s="9"/>
      <c r="G662" s="9"/>
      <c r="H662" s="9"/>
      <c r="I662" s="9"/>
      <c r="J662" s="9"/>
      <c r="K662" s="9"/>
      <c r="L662" s="9"/>
      <c r="M662" s="9"/>
      <c r="N662" s="9"/>
      <c r="O662" s="9"/>
      <c r="P662" s="9"/>
      <c r="Q662" s="9"/>
      <c r="R662" s="9"/>
      <c r="S662" s="9"/>
      <c r="T662" s="17"/>
      <c r="U662" s="17"/>
      <c r="V662" s="9"/>
      <c r="W662" s="17"/>
      <c r="X662" s="9"/>
      <c r="Y662" s="9"/>
      <c r="Z662" s="9"/>
      <c r="AA662" s="9"/>
      <c r="AB662" s="9"/>
      <c r="AC662" s="9"/>
      <c r="AD662" s="9"/>
      <c r="AE662" s="9"/>
      <c r="AF662" s="9"/>
      <c r="AG662" s="9"/>
      <c r="AH662" s="9"/>
    </row>
    <row r="663" spans="1:34" x14ac:dyDescent="0.25">
      <c r="A663" s="9"/>
      <c r="B663" s="9"/>
      <c r="C663" s="9"/>
      <c r="D663" s="9"/>
      <c r="E663" s="9"/>
      <c r="F663" s="9"/>
      <c r="G663" s="9"/>
      <c r="H663" s="9"/>
      <c r="I663" s="9"/>
      <c r="J663" s="9"/>
      <c r="K663" s="9"/>
      <c r="L663" s="9"/>
      <c r="M663" s="9"/>
      <c r="N663" s="9"/>
      <c r="O663" s="9"/>
      <c r="P663" s="9"/>
      <c r="Q663" s="9"/>
      <c r="R663" s="9"/>
      <c r="S663" s="9"/>
      <c r="T663" s="17"/>
      <c r="U663" s="17"/>
      <c r="V663" s="9"/>
      <c r="W663" s="17"/>
      <c r="X663" s="9"/>
      <c r="Y663" s="9"/>
      <c r="Z663" s="9"/>
      <c r="AA663" s="9"/>
      <c r="AB663" s="9"/>
      <c r="AC663" s="9"/>
      <c r="AD663" s="9"/>
      <c r="AE663" s="9"/>
      <c r="AF663" s="9"/>
      <c r="AG663" s="9"/>
      <c r="AH663" s="9"/>
    </row>
    <row r="664" spans="1:34" x14ac:dyDescent="0.25">
      <c r="A664" s="9"/>
      <c r="B664" s="9"/>
      <c r="C664" s="9"/>
      <c r="D664" s="9"/>
      <c r="E664" s="9"/>
      <c r="F664" s="9"/>
      <c r="G664" s="9"/>
      <c r="H664" s="9"/>
      <c r="I664" s="9"/>
      <c r="J664" s="9"/>
      <c r="K664" s="9"/>
      <c r="L664" s="9"/>
      <c r="M664" s="9"/>
      <c r="N664" s="9"/>
      <c r="O664" s="9"/>
      <c r="P664" s="9"/>
      <c r="Q664" s="9"/>
      <c r="R664" s="9"/>
      <c r="S664" s="9"/>
      <c r="T664" s="17"/>
      <c r="U664" s="17"/>
      <c r="V664" s="9"/>
      <c r="W664" s="17"/>
      <c r="X664" s="9"/>
      <c r="Y664" s="9"/>
      <c r="Z664" s="9"/>
      <c r="AA664" s="9"/>
      <c r="AB664" s="9"/>
      <c r="AC664" s="9"/>
      <c r="AD664" s="9"/>
      <c r="AE664" s="9"/>
      <c r="AF664" s="9"/>
      <c r="AG664" s="9"/>
      <c r="AH664" s="9"/>
    </row>
    <row r="665" spans="1:34" x14ac:dyDescent="0.25">
      <c r="A665" s="9"/>
      <c r="B665" s="9"/>
      <c r="C665" s="9"/>
      <c r="D665" s="9"/>
      <c r="E665" s="9"/>
      <c r="F665" s="9"/>
      <c r="G665" s="9"/>
      <c r="H665" s="9"/>
      <c r="I665" s="9"/>
      <c r="J665" s="9"/>
      <c r="K665" s="9"/>
      <c r="L665" s="9"/>
      <c r="M665" s="9"/>
      <c r="N665" s="9"/>
      <c r="O665" s="9"/>
      <c r="P665" s="9"/>
      <c r="Q665" s="9"/>
      <c r="R665" s="9"/>
      <c r="S665" s="9"/>
      <c r="T665" s="17"/>
      <c r="U665" s="17"/>
      <c r="V665" s="9"/>
      <c r="W665" s="17"/>
      <c r="X665" s="9"/>
      <c r="Y665" s="9"/>
      <c r="Z665" s="9"/>
      <c r="AA665" s="9"/>
      <c r="AB665" s="9"/>
      <c r="AC665" s="9"/>
      <c r="AD665" s="9"/>
      <c r="AE665" s="9"/>
      <c r="AF665" s="9"/>
      <c r="AG665" s="9"/>
      <c r="AH665" s="9"/>
    </row>
    <row r="666" spans="1:34" x14ac:dyDescent="0.25">
      <c r="A666" s="9"/>
      <c r="B666" s="9"/>
      <c r="C666" s="9"/>
      <c r="D666" s="9"/>
      <c r="E666" s="9"/>
      <c r="F666" s="9"/>
      <c r="G666" s="9"/>
      <c r="H666" s="9"/>
      <c r="I666" s="9"/>
      <c r="J666" s="9"/>
      <c r="K666" s="9"/>
      <c r="L666" s="9"/>
      <c r="M666" s="9"/>
      <c r="N666" s="9"/>
      <c r="O666" s="9"/>
      <c r="P666" s="9"/>
      <c r="Q666" s="9"/>
      <c r="R666" s="9"/>
      <c r="S666" s="9"/>
      <c r="T666" s="17"/>
      <c r="U666" s="17"/>
      <c r="V666" s="9"/>
      <c r="W666" s="17"/>
      <c r="X666" s="9"/>
      <c r="Y666" s="9"/>
      <c r="Z666" s="9"/>
      <c r="AA666" s="9"/>
      <c r="AB666" s="9"/>
      <c r="AC666" s="9"/>
      <c r="AD666" s="9"/>
      <c r="AE666" s="9"/>
      <c r="AF666" s="9"/>
      <c r="AG666" s="9"/>
      <c r="AH666" s="9"/>
    </row>
    <row r="667" spans="1:34" x14ac:dyDescent="0.25">
      <c r="A667" s="9"/>
      <c r="B667" s="9"/>
      <c r="C667" s="9"/>
      <c r="D667" s="9"/>
      <c r="E667" s="9"/>
      <c r="F667" s="9"/>
      <c r="G667" s="9"/>
      <c r="H667" s="9"/>
      <c r="I667" s="9"/>
      <c r="J667" s="9"/>
      <c r="K667" s="9"/>
      <c r="L667" s="9"/>
      <c r="M667" s="9"/>
      <c r="N667" s="9"/>
      <c r="O667" s="9"/>
      <c r="P667" s="9"/>
      <c r="Q667" s="9"/>
      <c r="R667" s="9"/>
      <c r="S667" s="9"/>
      <c r="T667" s="17"/>
      <c r="U667" s="17"/>
      <c r="V667" s="9"/>
      <c r="W667" s="17"/>
      <c r="X667" s="9"/>
      <c r="Y667" s="9"/>
      <c r="Z667" s="9"/>
      <c r="AA667" s="9"/>
      <c r="AB667" s="9"/>
      <c r="AC667" s="9"/>
      <c r="AD667" s="9"/>
      <c r="AE667" s="9"/>
      <c r="AF667" s="9"/>
      <c r="AG667" s="9"/>
      <c r="AH667" s="9"/>
    </row>
    <row r="668" spans="1:34" x14ac:dyDescent="0.25">
      <c r="A668" s="9"/>
      <c r="B668" s="9"/>
      <c r="C668" s="9"/>
      <c r="D668" s="9"/>
      <c r="E668" s="9"/>
      <c r="F668" s="9"/>
      <c r="G668" s="9"/>
      <c r="H668" s="9"/>
      <c r="I668" s="9"/>
      <c r="J668" s="9"/>
      <c r="K668" s="9"/>
      <c r="L668" s="9"/>
      <c r="M668" s="9"/>
      <c r="N668" s="9"/>
      <c r="O668" s="9"/>
      <c r="P668" s="9"/>
      <c r="Q668" s="9"/>
      <c r="R668" s="9"/>
      <c r="S668" s="9"/>
      <c r="T668" s="17"/>
      <c r="U668" s="17"/>
      <c r="V668" s="9"/>
      <c r="W668" s="17"/>
      <c r="X668" s="9"/>
      <c r="Y668" s="9"/>
      <c r="Z668" s="9"/>
      <c r="AA668" s="9"/>
      <c r="AB668" s="9"/>
      <c r="AC668" s="9"/>
      <c r="AD668" s="9"/>
      <c r="AE668" s="9"/>
      <c r="AF668" s="9"/>
      <c r="AG668" s="9"/>
      <c r="AH668" s="9"/>
    </row>
    <row r="669" spans="1:34" x14ac:dyDescent="0.25">
      <c r="A669" s="9"/>
      <c r="B669" s="9"/>
      <c r="C669" s="9"/>
      <c r="D669" s="9"/>
      <c r="E669" s="9"/>
      <c r="F669" s="9"/>
      <c r="G669" s="9"/>
      <c r="H669" s="9"/>
      <c r="I669" s="9"/>
      <c r="J669" s="9"/>
      <c r="K669" s="9"/>
      <c r="L669" s="9"/>
      <c r="M669" s="9"/>
      <c r="N669" s="9"/>
      <c r="O669" s="9"/>
      <c r="P669" s="9"/>
      <c r="Q669" s="9"/>
      <c r="R669" s="9"/>
      <c r="S669" s="9"/>
      <c r="T669" s="17"/>
      <c r="U669" s="17"/>
      <c r="V669" s="9"/>
      <c r="W669" s="17"/>
      <c r="X669" s="9"/>
      <c r="Y669" s="9"/>
      <c r="Z669" s="9"/>
      <c r="AA669" s="9"/>
      <c r="AB669" s="9"/>
      <c r="AC669" s="9"/>
      <c r="AD669" s="9"/>
      <c r="AE669" s="9"/>
      <c r="AF669" s="9"/>
      <c r="AG669" s="9"/>
      <c r="AH669" s="9"/>
    </row>
    <row r="670" spans="1:34" x14ac:dyDescent="0.25">
      <c r="A670" s="9"/>
      <c r="B670" s="9"/>
      <c r="C670" s="9"/>
      <c r="D670" s="9"/>
      <c r="E670" s="9"/>
      <c r="F670" s="9"/>
      <c r="G670" s="9"/>
      <c r="H670" s="9"/>
      <c r="I670" s="9"/>
      <c r="J670" s="9"/>
      <c r="K670" s="9"/>
      <c r="L670" s="9"/>
      <c r="M670" s="9"/>
      <c r="N670" s="9"/>
      <c r="O670" s="9"/>
      <c r="P670" s="9"/>
      <c r="Q670" s="9"/>
      <c r="R670" s="9"/>
      <c r="S670" s="9"/>
      <c r="T670" s="17"/>
      <c r="U670" s="17"/>
      <c r="V670" s="9"/>
      <c r="W670" s="17"/>
      <c r="X670" s="9"/>
      <c r="Y670" s="9"/>
      <c r="Z670" s="9"/>
      <c r="AA670" s="9"/>
      <c r="AB670" s="9"/>
      <c r="AC670" s="9"/>
      <c r="AD670" s="9"/>
      <c r="AE670" s="9"/>
      <c r="AF670" s="9"/>
      <c r="AG670" s="9"/>
      <c r="AH670" s="9"/>
    </row>
    <row r="671" spans="1:34" x14ac:dyDescent="0.25">
      <c r="A671" s="9"/>
      <c r="B671" s="9"/>
      <c r="C671" s="9"/>
      <c r="D671" s="9"/>
      <c r="E671" s="9"/>
      <c r="F671" s="9"/>
      <c r="G671" s="9"/>
      <c r="H671" s="9"/>
      <c r="I671" s="9"/>
      <c r="J671" s="9"/>
      <c r="K671" s="9"/>
      <c r="L671" s="9"/>
      <c r="M671" s="9"/>
      <c r="N671" s="9"/>
      <c r="O671" s="9"/>
      <c r="P671" s="9"/>
      <c r="Q671" s="9"/>
      <c r="R671" s="9"/>
      <c r="S671" s="9"/>
      <c r="T671" s="17"/>
      <c r="U671" s="17"/>
      <c r="V671" s="9"/>
      <c r="W671" s="17"/>
      <c r="X671" s="9"/>
      <c r="Y671" s="9"/>
      <c r="Z671" s="9"/>
      <c r="AA671" s="9"/>
      <c r="AB671" s="9"/>
      <c r="AC671" s="9"/>
      <c r="AD671" s="9"/>
      <c r="AE671" s="9"/>
      <c r="AF671" s="9"/>
      <c r="AG671" s="9"/>
      <c r="AH671" s="9"/>
    </row>
    <row r="672" spans="1:34" x14ac:dyDescent="0.25">
      <c r="A672" s="9"/>
      <c r="B672" s="9"/>
      <c r="C672" s="9"/>
      <c r="D672" s="9"/>
      <c r="E672" s="9"/>
      <c r="F672" s="9"/>
      <c r="G672" s="9"/>
      <c r="H672" s="9"/>
      <c r="I672" s="9"/>
      <c r="J672" s="9"/>
      <c r="K672" s="9"/>
      <c r="L672" s="9"/>
      <c r="M672" s="9"/>
      <c r="N672" s="9"/>
      <c r="O672" s="9"/>
      <c r="P672" s="9"/>
      <c r="Q672" s="9"/>
      <c r="R672" s="9"/>
      <c r="S672" s="9"/>
      <c r="T672" s="17"/>
      <c r="U672" s="17"/>
      <c r="V672" s="9"/>
      <c r="W672" s="17"/>
      <c r="X672" s="9"/>
      <c r="Y672" s="9"/>
      <c r="Z672" s="9"/>
      <c r="AA672" s="9"/>
      <c r="AB672" s="9"/>
      <c r="AC672" s="9"/>
      <c r="AD672" s="9"/>
      <c r="AE672" s="9"/>
      <c r="AF672" s="9"/>
      <c r="AG672" s="9"/>
      <c r="AH672" s="9"/>
    </row>
    <row r="673" spans="1:34" x14ac:dyDescent="0.25">
      <c r="A673" s="9"/>
      <c r="B673" s="9"/>
      <c r="C673" s="9"/>
      <c r="D673" s="9"/>
      <c r="E673" s="9"/>
      <c r="F673" s="9"/>
      <c r="G673" s="9"/>
      <c r="H673" s="9"/>
      <c r="I673" s="9"/>
      <c r="J673" s="9"/>
      <c r="K673" s="9"/>
      <c r="L673" s="9"/>
      <c r="M673" s="9"/>
      <c r="N673" s="9"/>
      <c r="O673" s="9"/>
      <c r="P673" s="9"/>
      <c r="Q673" s="9"/>
      <c r="R673" s="9"/>
      <c r="S673" s="9"/>
      <c r="T673" s="17"/>
      <c r="U673" s="17"/>
      <c r="V673" s="9"/>
      <c r="W673" s="17"/>
      <c r="X673" s="9"/>
      <c r="Y673" s="9"/>
      <c r="Z673" s="9"/>
      <c r="AA673" s="9"/>
      <c r="AB673" s="9"/>
      <c r="AC673" s="9"/>
      <c r="AD673" s="9"/>
      <c r="AE673" s="9"/>
      <c r="AF673" s="9"/>
      <c r="AG673" s="9"/>
      <c r="AH673" s="9"/>
    </row>
    <row r="674" spans="1:34" x14ac:dyDescent="0.25">
      <c r="A674" s="9"/>
      <c r="B674" s="9"/>
      <c r="C674" s="9"/>
      <c r="D674" s="9"/>
      <c r="E674" s="9"/>
      <c r="F674" s="9"/>
      <c r="G674" s="9"/>
      <c r="H674" s="9"/>
      <c r="I674" s="9"/>
      <c r="J674" s="9"/>
      <c r="K674" s="9"/>
      <c r="L674" s="9"/>
      <c r="M674" s="9"/>
      <c r="N674" s="9"/>
      <c r="O674" s="9"/>
      <c r="P674" s="9"/>
      <c r="Q674" s="9"/>
      <c r="R674" s="9"/>
      <c r="S674" s="9"/>
      <c r="T674" s="17"/>
      <c r="U674" s="17"/>
      <c r="V674" s="9"/>
      <c r="W674" s="17"/>
      <c r="X674" s="9"/>
      <c r="Y674" s="9"/>
      <c r="Z674" s="9"/>
      <c r="AA674" s="9"/>
      <c r="AB674" s="9"/>
      <c r="AC674" s="9"/>
      <c r="AD674" s="9"/>
      <c r="AE674" s="9"/>
      <c r="AF674" s="9"/>
      <c r="AG674" s="9"/>
      <c r="AH674" s="9"/>
    </row>
    <row r="675" spans="1:34" x14ac:dyDescent="0.25">
      <c r="A675" s="9"/>
      <c r="B675" s="9"/>
      <c r="C675" s="9"/>
      <c r="D675" s="9"/>
      <c r="E675" s="9"/>
      <c r="F675" s="9"/>
      <c r="G675" s="9"/>
      <c r="H675" s="9"/>
      <c r="I675" s="9"/>
      <c r="J675" s="9"/>
      <c r="K675" s="9"/>
      <c r="L675" s="9"/>
      <c r="M675" s="9"/>
      <c r="N675" s="9"/>
      <c r="O675" s="9"/>
      <c r="P675" s="9"/>
      <c r="Q675" s="9"/>
      <c r="R675" s="9"/>
      <c r="S675" s="9"/>
      <c r="T675" s="17"/>
      <c r="U675" s="17"/>
      <c r="V675" s="9"/>
      <c r="W675" s="17"/>
      <c r="X675" s="9"/>
      <c r="Y675" s="9"/>
      <c r="Z675" s="9"/>
      <c r="AA675" s="9"/>
      <c r="AB675" s="9"/>
      <c r="AC675" s="9"/>
      <c r="AD675" s="9"/>
      <c r="AE675" s="9"/>
      <c r="AF675" s="9"/>
      <c r="AG675" s="9"/>
      <c r="AH675" s="9"/>
    </row>
    <row r="676" spans="1:34" x14ac:dyDescent="0.25">
      <c r="A676" s="9"/>
      <c r="B676" s="9"/>
      <c r="C676" s="9"/>
      <c r="D676" s="9"/>
      <c r="E676" s="9"/>
      <c r="F676" s="9"/>
      <c r="G676" s="9"/>
      <c r="H676" s="9"/>
      <c r="I676" s="9"/>
      <c r="J676" s="9"/>
      <c r="K676" s="9"/>
      <c r="L676" s="9"/>
      <c r="M676" s="9"/>
      <c r="N676" s="9"/>
      <c r="O676" s="9"/>
      <c r="P676" s="9"/>
      <c r="Q676" s="9"/>
      <c r="R676" s="9"/>
      <c r="S676" s="9"/>
      <c r="T676" s="17"/>
      <c r="U676" s="17"/>
      <c r="V676" s="9"/>
      <c r="W676" s="17"/>
      <c r="X676" s="9"/>
      <c r="Y676" s="9"/>
      <c r="Z676" s="9"/>
      <c r="AA676" s="9"/>
      <c r="AB676" s="9"/>
      <c r="AC676" s="9"/>
      <c r="AD676" s="9"/>
      <c r="AE676" s="9"/>
      <c r="AF676" s="9"/>
      <c r="AG676" s="9"/>
      <c r="AH676" s="9"/>
    </row>
    <row r="677" spans="1:34" x14ac:dyDescent="0.25">
      <c r="A677" s="9"/>
      <c r="B677" s="9"/>
      <c r="C677" s="9"/>
      <c r="D677" s="9"/>
      <c r="E677" s="9"/>
      <c r="F677" s="9"/>
      <c r="G677" s="9"/>
      <c r="H677" s="9"/>
      <c r="I677" s="9"/>
      <c r="J677" s="9"/>
      <c r="K677" s="9"/>
      <c r="L677" s="9"/>
      <c r="M677" s="9"/>
      <c r="N677" s="9"/>
      <c r="O677" s="9"/>
      <c r="P677" s="9"/>
      <c r="Q677" s="9"/>
      <c r="R677" s="9"/>
      <c r="S677" s="9"/>
      <c r="T677" s="17"/>
      <c r="U677" s="17"/>
      <c r="V677" s="9"/>
      <c r="W677" s="17"/>
      <c r="X677" s="9"/>
      <c r="Y677" s="9"/>
      <c r="Z677" s="9"/>
      <c r="AA677" s="9"/>
      <c r="AB677" s="9"/>
      <c r="AC677" s="9"/>
      <c r="AD677" s="9"/>
      <c r="AE677" s="9"/>
      <c r="AF677" s="9"/>
      <c r="AG677" s="9"/>
      <c r="AH677" s="9"/>
    </row>
    <row r="678" spans="1:34" x14ac:dyDescent="0.25">
      <c r="A678" s="9"/>
      <c r="B678" s="9"/>
      <c r="C678" s="9"/>
      <c r="D678" s="9"/>
      <c r="E678" s="9"/>
      <c r="F678" s="9"/>
      <c r="G678" s="9"/>
      <c r="H678" s="9"/>
      <c r="I678" s="9"/>
      <c r="J678" s="9"/>
      <c r="K678" s="9"/>
      <c r="L678" s="9"/>
      <c r="M678" s="9"/>
      <c r="N678" s="9"/>
      <c r="O678" s="9"/>
      <c r="P678" s="9"/>
      <c r="Q678" s="9"/>
      <c r="R678" s="9"/>
      <c r="S678" s="9"/>
      <c r="T678" s="17"/>
      <c r="U678" s="17"/>
      <c r="V678" s="9"/>
      <c r="W678" s="17"/>
      <c r="X678" s="9"/>
      <c r="Y678" s="9"/>
      <c r="Z678" s="9"/>
      <c r="AA678" s="9"/>
      <c r="AB678" s="9"/>
      <c r="AC678" s="9"/>
      <c r="AD678" s="9"/>
      <c r="AE678" s="9"/>
      <c r="AF678" s="9"/>
      <c r="AG678" s="9"/>
      <c r="AH678" s="9"/>
    </row>
    <row r="679" spans="1:34" x14ac:dyDescent="0.25">
      <c r="A679" s="9"/>
      <c r="B679" s="9"/>
      <c r="C679" s="9"/>
      <c r="D679" s="9"/>
      <c r="E679" s="9"/>
      <c r="F679" s="9"/>
      <c r="G679" s="9"/>
      <c r="H679" s="9"/>
      <c r="I679" s="9"/>
      <c r="J679" s="9"/>
      <c r="K679" s="9"/>
      <c r="L679" s="9"/>
      <c r="M679" s="9"/>
      <c r="N679" s="9"/>
      <c r="O679" s="9"/>
      <c r="P679" s="9"/>
      <c r="Q679" s="9"/>
      <c r="R679" s="9"/>
      <c r="S679" s="9"/>
      <c r="T679" s="17"/>
      <c r="U679" s="17"/>
      <c r="V679" s="9"/>
      <c r="W679" s="17"/>
      <c r="X679" s="9"/>
      <c r="Y679" s="9"/>
      <c r="Z679" s="9"/>
      <c r="AA679" s="9"/>
      <c r="AB679" s="9"/>
      <c r="AC679" s="9"/>
      <c r="AD679" s="9"/>
      <c r="AE679" s="9"/>
      <c r="AF679" s="9"/>
      <c r="AG679" s="9"/>
      <c r="AH679" s="9"/>
    </row>
    <row r="680" spans="1:34" x14ac:dyDescent="0.25">
      <c r="A680" s="9"/>
      <c r="B680" s="9"/>
      <c r="C680" s="9"/>
      <c r="D680" s="9"/>
      <c r="E680" s="9"/>
      <c r="F680" s="9"/>
      <c r="G680" s="9"/>
      <c r="H680" s="9"/>
      <c r="I680" s="9"/>
      <c r="J680" s="9"/>
      <c r="K680" s="9"/>
      <c r="L680" s="9"/>
      <c r="M680" s="9"/>
      <c r="N680" s="9"/>
      <c r="O680" s="9"/>
      <c r="P680" s="9"/>
      <c r="Q680" s="9"/>
      <c r="R680" s="9"/>
      <c r="S680" s="9"/>
      <c r="T680" s="17"/>
      <c r="U680" s="17"/>
      <c r="V680" s="9"/>
      <c r="W680" s="17"/>
      <c r="X680" s="9"/>
      <c r="Y680" s="9"/>
      <c r="Z680" s="9"/>
      <c r="AA680" s="9"/>
      <c r="AB680" s="9"/>
      <c r="AC680" s="9"/>
      <c r="AD680" s="9"/>
      <c r="AE680" s="9"/>
      <c r="AF680" s="9"/>
      <c r="AG680" s="9"/>
      <c r="AH680" s="9"/>
    </row>
    <row r="681" spans="1:34" x14ac:dyDescent="0.25">
      <c r="A681" s="9"/>
      <c r="B681" s="9"/>
      <c r="C681" s="9"/>
      <c r="D681" s="9"/>
      <c r="E681" s="9"/>
      <c r="F681" s="9"/>
      <c r="G681" s="9"/>
      <c r="H681" s="9"/>
      <c r="I681" s="9"/>
      <c r="J681" s="9"/>
      <c r="K681" s="9"/>
      <c r="L681" s="9"/>
      <c r="M681" s="9"/>
      <c r="N681" s="9"/>
      <c r="O681" s="9"/>
      <c r="P681" s="9"/>
      <c r="Q681" s="9"/>
      <c r="R681" s="9"/>
      <c r="S681" s="9"/>
      <c r="T681" s="17"/>
      <c r="U681" s="17"/>
      <c r="V681" s="9"/>
      <c r="W681" s="17"/>
      <c r="X681" s="9"/>
      <c r="Y681" s="9"/>
      <c r="Z681" s="9"/>
      <c r="AA681" s="9"/>
      <c r="AB681" s="9"/>
      <c r="AC681" s="9"/>
      <c r="AD681" s="9"/>
      <c r="AE681" s="9"/>
      <c r="AF681" s="9"/>
      <c r="AG681" s="9"/>
      <c r="AH681" s="9"/>
    </row>
    <row r="682" spans="1:34" x14ac:dyDescent="0.25">
      <c r="A682" s="9"/>
      <c r="B682" s="9"/>
      <c r="C682" s="9"/>
      <c r="D682" s="9"/>
      <c r="E682" s="9"/>
      <c r="F682" s="9"/>
      <c r="G682" s="9"/>
      <c r="H682" s="9"/>
      <c r="I682" s="9"/>
      <c r="J682" s="9"/>
      <c r="K682" s="9"/>
      <c r="L682" s="9"/>
      <c r="M682" s="9"/>
      <c r="N682" s="9"/>
      <c r="O682" s="9"/>
      <c r="P682" s="9"/>
      <c r="Q682" s="9"/>
      <c r="R682" s="9"/>
      <c r="S682" s="9"/>
      <c r="T682" s="17"/>
      <c r="U682" s="17"/>
      <c r="V682" s="9"/>
      <c r="W682" s="17"/>
      <c r="X682" s="9"/>
      <c r="Y682" s="9"/>
      <c r="Z682" s="9"/>
      <c r="AA682" s="9"/>
      <c r="AB682" s="9"/>
      <c r="AC682" s="9"/>
      <c r="AD682" s="9"/>
      <c r="AE682" s="9"/>
      <c r="AF682" s="9"/>
      <c r="AG682" s="9"/>
      <c r="AH682" s="9"/>
    </row>
    <row r="683" spans="1:34" x14ac:dyDescent="0.25">
      <c r="A683" s="9"/>
      <c r="B683" s="9"/>
      <c r="C683" s="9"/>
      <c r="D683" s="9"/>
      <c r="E683" s="9"/>
      <c r="F683" s="9"/>
      <c r="G683" s="9"/>
      <c r="H683" s="9"/>
      <c r="I683" s="9"/>
      <c r="J683" s="9"/>
      <c r="K683" s="9"/>
      <c r="L683" s="9"/>
      <c r="M683" s="9"/>
      <c r="N683" s="9"/>
      <c r="O683" s="9"/>
      <c r="P683" s="9"/>
      <c r="Q683" s="9"/>
      <c r="R683" s="9"/>
      <c r="S683" s="9"/>
      <c r="T683" s="17"/>
      <c r="U683" s="17"/>
      <c r="V683" s="9"/>
      <c r="W683" s="17"/>
      <c r="X683" s="9"/>
      <c r="Y683" s="9"/>
      <c r="Z683" s="9"/>
      <c r="AA683" s="9"/>
      <c r="AB683" s="9"/>
      <c r="AC683" s="9"/>
      <c r="AD683" s="9"/>
      <c r="AE683" s="9"/>
      <c r="AF683" s="9"/>
      <c r="AG683" s="9"/>
      <c r="AH683" s="9"/>
    </row>
    <row r="684" spans="1:34" x14ac:dyDescent="0.25">
      <c r="A684" s="9"/>
      <c r="B684" s="9"/>
      <c r="C684" s="9"/>
      <c r="D684" s="9"/>
      <c r="E684" s="9"/>
      <c r="F684" s="9"/>
      <c r="G684" s="9"/>
      <c r="H684" s="9"/>
      <c r="I684" s="9"/>
      <c r="J684" s="9"/>
      <c r="K684" s="9"/>
      <c r="L684" s="9"/>
      <c r="M684" s="9"/>
      <c r="N684" s="9"/>
      <c r="O684" s="9"/>
      <c r="P684" s="9"/>
      <c r="Q684" s="9"/>
      <c r="R684" s="9"/>
      <c r="S684" s="9"/>
      <c r="T684" s="17"/>
      <c r="U684" s="17"/>
      <c r="V684" s="9"/>
      <c r="W684" s="17"/>
      <c r="X684" s="9"/>
      <c r="Y684" s="9"/>
      <c r="Z684" s="9"/>
      <c r="AA684" s="9"/>
      <c r="AB684" s="9"/>
      <c r="AC684" s="9"/>
      <c r="AD684" s="9"/>
      <c r="AE684" s="9"/>
      <c r="AF684" s="9"/>
      <c r="AG684" s="9"/>
      <c r="AH684" s="9"/>
    </row>
    <row r="685" spans="1:34" x14ac:dyDescent="0.25">
      <c r="A685" s="9"/>
      <c r="B685" s="9"/>
      <c r="C685" s="9"/>
      <c r="D685" s="9"/>
      <c r="E685" s="9"/>
      <c r="F685" s="9"/>
      <c r="G685" s="9"/>
      <c r="H685" s="9"/>
      <c r="I685" s="9"/>
      <c r="J685" s="9"/>
      <c r="K685" s="9"/>
      <c r="L685" s="9"/>
      <c r="M685" s="9"/>
      <c r="N685" s="9"/>
      <c r="O685" s="9"/>
      <c r="P685" s="9"/>
      <c r="Q685" s="9"/>
      <c r="R685" s="9"/>
      <c r="S685" s="9"/>
      <c r="T685" s="17"/>
      <c r="U685" s="17"/>
      <c r="V685" s="9"/>
      <c r="W685" s="17"/>
      <c r="X685" s="9"/>
      <c r="Y685" s="9"/>
      <c r="Z685" s="9"/>
      <c r="AA685" s="9"/>
      <c r="AB685" s="9"/>
      <c r="AC685" s="9"/>
      <c r="AD685" s="9"/>
      <c r="AE685" s="9"/>
      <c r="AF685" s="9"/>
      <c r="AG685" s="9"/>
      <c r="AH685" s="9"/>
    </row>
    <row r="686" spans="1:34" x14ac:dyDescent="0.25">
      <c r="A686" s="9"/>
      <c r="B686" s="9"/>
      <c r="C686" s="9"/>
      <c r="D686" s="9"/>
      <c r="E686" s="9"/>
      <c r="F686" s="9"/>
      <c r="G686" s="9"/>
      <c r="H686" s="9"/>
      <c r="I686" s="9"/>
      <c r="J686" s="9"/>
      <c r="K686" s="9"/>
      <c r="L686" s="9"/>
      <c r="M686" s="9"/>
      <c r="N686" s="9"/>
      <c r="O686" s="9"/>
      <c r="P686" s="9"/>
      <c r="Q686" s="9"/>
      <c r="R686" s="9"/>
      <c r="S686" s="9"/>
      <c r="T686" s="17"/>
      <c r="U686" s="17"/>
      <c r="V686" s="9"/>
      <c r="W686" s="17"/>
      <c r="X686" s="9"/>
      <c r="Y686" s="9"/>
      <c r="Z686" s="9"/>
      <c r="AA686" s="9"/>
      <c r="AB686" s="9"/>
      <c r="AC686" s="9"/>
      <c r="AD686" s="9"/>
      <c r="AE686" s="9"/>
      <c r="AF686" s="9"/>
      <c r="AG686" s="9"/>
      <c r="AH686" s="9"/>
    </row>
    <row r="687" spans="1:34" x14ac:dyDescent="0.25">
      <c r="A687" s="9"/>
      <c r="B687" s="9"/>
      <c r="C687" s="9"/>
      <c r="D687" s="9"/>
      <c r="E687" s="9"/>
      <c r="F687" s="9"/>
      <c r="G687" s="9"/>
      <c r="H687" s="9"/>
      <c r="I687" s="9"/>
      <c r="J687" s="9"/>
      <c r="K687" s="9"/>
      <c r="L687" s="9"/>
      <c r="M687" s="9"/>
      <c r="N687" s="9"/>
      <c r="O687" s="9"/>
      <c r="P687" s="9"/>
      <c r="Q687" s="9"/>
      <c r="R687" s="9"/>
      <c r="S687" s="9"/>
      <c r="T687" s="17"/>
      <c r="U687" s="17"/>
      <c r="V687" s="9"/>
      <c r="W687" s="17"/>
      <c r="X687" s="9"/>
      <c r="Y687" s="9"/>
      <c r="Z687" s="9"/>
      <c r="AA687" s="9"/>
      <c r="AB687" s="9"/>
      <c r="AC687" s="9"/>
      <c r="AD687" s="9"/>
      <c r="AE687" s="9"/>
      <c r="AF687" s="9"/>
      <c r="AG687" s="9"/>
      <c r="AH687" s="9"/>
    </row>
    <row r="688" spans="1:34" x14ac:dyDescent="0.25">
      <c r="A688" s="9"/>
      <c r="B688" s="9"/>
      <c r="C688" s="9"/>
      <c r="D688" s="9"/>
      <c r="E688" s="9"/>
      <c r="F688" s="9"/>
      <c r="G688" s="9"/>
      <c r="H688" s="9"/>
      <c r="I688" s="9"/>
      <c r="J688" s="9"/>
      <c r="K688" s="9"/>
      <c r="L688" s="9"/>
      <c r="M688" s="9"/>
      <c r="N688" s="9"/>
      <c r="O688" s="9"/>
      <c r="P688" s="9"/>
      <c r="Q688" s="9"/>
      <c r="R688" s="9"/>
      <c r="S688" s="9"/>
      <c r="T688" s="17"/>
      <c r="U688" s="17"/>
      <c r="V688" s="9"/>
      <c r="W688" s="17"/>
      <c r="X688" s="9"/>
      <c r="Y688" s="9"/>
      <c r="Z688" s="9"/>
      <c r="AA688" s="9"/>
      <c r="AB688" s="9"/>
      <c r="AC688" s="9"/>
      <c r="AD688" s="9"/>
      <c r="AE688" s="9"/>
      <c r="AF688" s="9"/>
      <c r="AG688" s="9"/>
      <c r="AH688" s="9"/>
    </row>
    <row r="689" spans="1:34" x14ac:dyDescent="0.25">
      <c r="A689" s="9"/>
      <c r="B689" s="9"/>
      <c r="C689" s="9"/>
      <c r="D689" s="9"/>
      <c r="E689" s="9"/>
      <c r="F689" s="9"/>
      <c r="G689" s="9"/>
      <c r="H689" s="9"/>
      <c r="I689" s="9"/>
      <c r="J689" s="9"/>
      <c r="K689" s="9"/>
      <c r="L689" s="9"/>
      <c r="M689" s="9"/>
      <c r="N689" s="9"/>
      <c r="O689" s="9"/>
      <c r="P689" s="9"/>
      <c r="Q689" s="9"/>
      <c r="R689" s="9"/>
      <c r="S689" s="9"/>
      <c r="T689" s="17"/>
      <c r="U689" s="17"/>
      <c r="V689" s="9"/>
      <c r="W689" s="17"/>
      <c r="X689" s="9"/>
      <c r="Y689" s="9"/>
      <c r="Z689" s="9"/>
      <c r="AA689" s="9"/>
      <c r="AB689" s="9"/>
      <c r="AC689" s="9"/>
      <c r="AD689" s="9"/>
      <c r="AE689" s="9"/>
      <c r="AF689" s="9"/>
      <c r="AG689" s="9"/>
      <c r="AH689" s="9"/>
    </row>
    <row r="690" spans="1:34" x14ac:dyDescent="0.25">
      <c r="A690" s="9"/>
      <c r="B690" s="9"/>
      <c r="C690" s="9"/>
      <c r="D690" s="9"/>
      <c r="E690" s="9"/>
      <c r="F690" s="9"/>
      <c r="G690" s="9"/>
      <c r="H690" s="9"/>
      <c r="I690" s="9"/>
      <c r="J690" s="9"/>
      <c r="K690" s="9"/>
      <c r="L690" s="9"/>
      <c r="M690" s="9"/>
      <c r="N690" s="9"/>
      <c r="O690" s="9"/>
      <c r="P690" s="9"/>
      <c r="Q690" s="9"/>
      <c r="R690" s="9"/>
      <c r="S690" s="9"/>
      <c r="T690" s="17"/>
      <c r="U690" s="17"/>
      <c r="V690" s="9"/>
      <c r="W690" s="17"/>
      <c r="X690" s="9"/>
      <c r="Y690" s="9"/>
      <c r="Z690" s="9"/>
      <c r="AA690" s="9"/>
      <c r="AB690" s="9"/>
      <c r="AC690" s="9"/>
      <c r="AD690" s="9"/>
      <c r="AE690" s="9"/>
      <c r="AF690" s="9"/>
      <c r="AG690" s="9"/>
      <c r="AH690" s="9"/>
    </row>
    <row r="691" spans="1:34" x14ac:dyDescent="0.25">
      <c r="A691" s="9"/>
      <c r="B691" s="9"/>
      <c r="C691" s="9"/>
      <c r="D691" s="9"/>
      <c r="E691" s="9"/>
      <c r="F691" s="9"/>
      <c r="G691" s="9"/>
      <c r="H691" s="9"/>
      <c r="I691" s="9"/>
      <c r="J691" s="9"/>
      <c r="K691" s="9"/>
      <c r="L691" s="9"/>
      <c r="M691" s="9"/>
      <c r="N691" s="9"/>
      <c r="O691" s="9"/>
      <c r="P691" s="9"/>
      <c r="Q691" s="9"/>
      <c r="R691" s="9"/>
      <c r="S691" s="9"/>
      <c r="T691" s="17"/>
      <c r="U691" s="17"/>
      <c r="V691" s="9"/>
      <c r="W691" s="17"/>
      <c r="X691" s="9"/>
      <c r="Y691" s="9"/>
      <c r="Z691" s="9"/>
      <c r="AA691" s="9"/>
      <c r="AB691" s="9"/>
      <c r="AC691" s="9"/>
      <c r="AD691" s="9"/>
      <c r="AE691" s="9"/>
      <c r="AF691" s="9"/>
      <c r="AG691" s="9"/>
      <c r="AH691" s="9"/>
    </row>
    <row r="692" spans="1:34" x14ac:dyDescent="0.25">
      <c r="A692" s="9"/>
      <c r="B692" s="9"/>
      <c r="C692" s="9"/>
      <c r="D692" s="9"/>
      <c r="E692" s="9"/>
      <c r="F692" s="9"/>
      <c r="G692" s="9"/>
      <c r="H692" s="9"/>
      <c r="I692" s="9"/>
      <c r="J692" s="9"/>
      <c r="K692" s="9"/>
      <c r="L692" s="9"/>
      <c r="M692" s="9"/>
      <c r="N692" s="9"/>
      <c r="O692" s="9"/>
      <c r="P692" s="9"/>
      <c r="Q692" s="9"/>
      <c r="R692" s="9"/>
      <c r="S692" s="9"/>
      <c r="T692" s="17"/>
      <c r="U692" s="17"/>
      <c r="V692" s="9"/>
      <c r="W692" s="17"/>
      <c r="X692" s="9"/>
      <c r="Y692" s="9"/>
      <c r="Z692" s="9"/>
      <c r="AA692" s="9"/>
      <c r="AB692" s="9"/>
      <c r="AC692" s="9"/>
      <c r="AD692" s="9"/>
      <c r="AE692" s="9"/>
      <c r="AF692" s="9"/>
      <c r="AG692" s="9"/>
      <c r="AH692" s="9"/>
    </row>
    <row r="693" spans="1:34" x14ac:dyDescent="0.25">
      <c r="A693" s="9"/>
      <c r="B693" s="9"/>
      <c r="C693" s="9"/>
      <c r="D693" s="9"/>
      <c r="E693" s="9"/>
      <c r="F693" s="9"/>
      <c r="G693" s="9"/>
      <c r="H693" s="9"/>
      <c r="I693" s="9"/>
      <c r="J693" s="9"/>
      <c r="K693" s="9"/>
      <c r="L693" s="9"/>
      <c r="M693" s="9"/>
      <c r="N693" s="9"/>
      <c r="O693" s="9"/>
      <c r="P693" s="9"/>
      <c r="Q693" s="9"/>
      <c r="R693" s="9"/>
      <c r="S693" s="9"/>
      <c r="T693" s="17"/>
      <c r="U693" s="17"/>
      <c r="V693" s="9"/>
      <c r="W693" s="17"/>
      <c r="X693" s="9"/>
      <c r="Y693" s="9"/>
      <c r="Z693" s="9"/>
      <c r="AA693" s="9"/>
      <c r="AB693" s="9"/>
      <c r="AC693" s="9"/>
      <c r="AD693" s="9"/>
      <c r="AE693" s="9"/>
      <c r="AF693" s="9"/>
      <c r="AG693" s="9"/>
      <c r="AH693" s="9"/>
    </row>
    <row r="694" spans="1:34" x14ac:dyDescent="0.25">
      <c r="A694" s="9"/>
      <c r="B694" s="9"/>
      <c r="C694" s="9"/>
      <c r="D694" s="9"/>
      <c r="E694" s="9"/>
      <c r="F694" s="9"/>
      <c r="G694" s="9"/>
      <c r="H694" s="9"/>
      <c r="I694" s="9"/>
      <c r="J694" s="9"/>
      <c r="K694" s="9"/>
      <c r="L694" s="9"/>
      <c r="M694" s="9"/>
      <c r="N694" s="9"/>
      <c r="O694" s="9"/>
      <c r="P694" s="9"/>
      <c r="Q694" s="9"/>
      <c r="R694" s="9"/>
      <c r="S694" s="9"/>
      <c r="T694" s="17"/>
      <c r="U694" s="17"/>
      <c r="V694" s="9"/>
      <c r="W694" s="17"/>
      <c r="X694" s="9"/>
      <c r="Y694" s="9"/>
      <c r="Z694" s="9"/>
      <c r="AA694" s="9"/>
      <c r="AB694" s="9"/>
      <c r="AC694" s="9"/>
      <c r="AD694" s="9"/>
      <c r="AE694" s="9"/>
      <c r="AF694" s="9"/>
      <c r="AG694" s="9"/>
      <c r="AH694" s="9"/>
    </row>
    <row r="695" spans="1:34" x14ac:dyDescent="0.25">
      <c r="A695" s="9"/>
      <c r="B695" s="9"/>
      <c r="C695" s="9"/>
      <c r="D695" s="9"/>
      <c r="E695" s="9"/>
      <c r="F695" s="9"/>
      <c r="G695" s="9"/>
      <c r="H695" s="9"/>
      <c r="I695" s="9"/>
      <c r="J695" s="9"/>
      <c r="K695" s="9"/>
      <c r="L695" s="9"/>
      <c r="M695" s="9"/>
      <c r="N695" s="9"/>
      <c r="O695" s="9"/>
      <c r="P695" s="9"/>
      <c r="Q695" s="9"/>
      <c r="R695" s="9"/>
      <c r="S695" s="9"/>
      <c r="T695" s="17"/>
      <c r="U695" s="17"/>
      <c r="V695" s="9"/>
      <c r="W695" s="17"/>
      <c r="X695" s="9"/>
      <c r="Y695" s="9"/>
      <c r="Z695" s="9"/>
      <c r="AA695" s="9"/>
      <c r="AB695" s="9"/>
      <c r="AC695" s="9"/>
      <c r="AD695" s="9"/>
      <c r="AE695" s="9"/>
      <c r="AF695" s="9"/>
      <c r="AG695" s="9"/>
      <c r="AH695" s="9"/>
    </row>
    <row r="696" spans="1:34" x14ac:dyDescent="0.25">
      <c r="A696" s="9"/>
      <c r="B696" s="9"/>
      <c r="C696" s="9"/>
      <c r="D696" s="9"/>
      <c r="E696" s="9"/>
      <c r="F696" s="9"/>
      <c r="G696" s="9"/>
      <c r="H696" s="9"/>
      <c r="I696" s="9"/>
      <c r="J696" s="9"/>
      <c r="K696" s="9"/>
      <c r="L696" s="9"/>
      <c r="M696" s="9"/>
      <c r="N696" s="9"/>
      <c r="O696" s="9"/>
      <c r="P696" s="9"/>
      <c r="Q696" s="9"/>
      <c r="R696" s="9"/>
      <c r="S696" s="9"/>
      <c r="T696" s="17"/>
      <c r="U696" s="17"/>
      <c r="V696" s="9"/>
      <c r="W696" s="17"/>
      <c r="X696" s="9"/>
      <c r="Y696" s="9"/>
      <c r="Z696" s="9"/>
      <c r="AA696" s="9"/>
      <c r="AB696" s="9"/>
      <c r="AC696" s="9"/>
      <c r="AD696" s="9"/>
      <c r="AE696" s="9"/>
      <c r="AF696" s="9"/>
      <c r="AG696" s="9"/>
      <c r="AH696" s="9"/>
    </row>
    <row r="697" spans="1:34" x14ac:dyDescent="0.25">
      <c r="A697" s="9"/>
      <c r="B697" s="9"/>
      <c r="C697" s="9"/>
      <c r="D697" s="9"/>
      <c r="E697" s="9"/>
      <c r="F697" s="9"/>
      <c r="G697" s="9"/>
      <c r="H697" s="9"/>
      <c r="I697" s="9"/>
      <c r="J697" s="9"/>
      <c r="K697" s="9"/>
      <c r="L697" s="9"/>
      <c r="M697" s="9"/>
      <c r="N697" s="9"/>
      <c r="O697" s="9"/>
      <c r="P697" s="9"/>
      <c r="Q697" s="9"/>
      <c r="R697" s="9"/>
      <c r="S697" s="9"/>
      <c r="T697" s="17"/>
      <c r="U697" s="17"/>
      <c r="V697" s="9"/>
      <c r="W697" s="17"/>
      <c r="X697" s="9"/>
      <c r="Y697" s="9"/>
      <c r="Z697" s="9"/>
      <c r="AA697" s="9"/>
      <c r="AB697" s="9"/>
      <c r="AC697" s="9"/>
      <c r="AD697" s="9"/>
      <c r="AE697" s="9"/>
      <c r="AF697" s="9"/>
      <c r="AG697" s="9"/>
      <c r="AH697" s="9"/>
    </row>
    <row r="698" spans="1:34" x14ac:dyDescent="0.25">
      <c r="A698" s="9"/>
      <c r="B698" s="9"/>
      <c r="C698" s="9"/>
      <c r="D698" s="9"/>
      <c r="E698" s="9"/>
      <c r="F698" s="9"/>
      <c r="G698" s="9"/>
      <c r="H698" s="9"/>
      <c r="I698" s="9"/>
      <c r="J698" s="9"/>
      <c r="K698" s="9"/>
      <c r="L698" s="9"/>
      <c r="M698" s="9"/>
      <c r="N698" s="9"/>
      <c r="O698" s="9"/>
      <c r="P698" s="9"/>
      <c r="Q698" s="9"/>
      <c r="R698" s="9"/>
      <c r="S698" s="9"/>
      <c r="T698" s="17"/>
      <c r="U698" s="17"/>
      <c r="V698" s="9"/>
      <c r="W698" s="17"/>
      <c r="X698" s="9"/>
      <c r="Y698" s="9"/>
      <c r="Z698" s="9"/>
      <c r="AA698" s="9"/>
      <c r="AB698" s="9"/>
      <c r="AC698" s="9"/>
      <c r="AD698" s="9"/>
      <c r="AE698" s="9"/>
      <c r="AF698" s="9"/>
      <c r="AG698" s="9"/>
      <c r="AH698" s="9"/>
    </row>
    <row r="699" spans="1:34" x14ac:dyDescent="0.25">
      <c r="A699" s="9"/>
      <c r="B699" s="9"/>
      <c r="C699" s="9"/>
      <c r="D699" s="9"/>
      <c r="E699" s="9"/>
      <c r="F699" s="9"/>
      <c r="G699" s="9"/>
      <c r="H699" s="9"/>
      <c r="I699" s="9"/>
      <c r="J699" s="9"/>
      <c r="K699" s="9"/>
      <c r="L699" s="9"/>
      <c r="M699" s="9"/>
      <c r="N699" s="9"/>
      <c r="O699" s="9"/>
      <c r="P699" s="9"/>
      <c r="Q699" s="9"/>
      <c r="R699" s="9"/>
      <c r="S699" s="9"/>
      <c r="T699" s="17"/>
      <c r="U699" s="17"/>
      <c r="V699" s="9"/>
      <c r="W699" s="17"/>
      <c r="X699" s="9"/>
      <c r="Y699" s="9"/>
      <c r="Z699" s="9"/>
      <c r="AA699" s="9"/>
      <c r="AB699" s="9"/>
      <c r="AC699" s="9"/>
      <c r="AD699" s="9"/>
      <c r="AE699" s="9"/>
      <c r="AF699" s="9"/>
      <c r="AG699" s="9"/>
      <c r="AH699" s="9"/>
    </row>
    <row r="700" spans="1:34" x14ac:dyDescent="0.25">
      <c r="A700" s="9"/>
      <c r="B700" s="9"/>
      <c r="C700" s="9"/>
      <c r="D700" s="9"/>
      <c r="E700" s="9"/>
      <c r="F700" s="9"/>
      <c r="G700" s="9"/>
      <c r="H700" s="9"/>
      <c r="I700" s="9"/>
      <c r="J700" s="9"/>
      <c r="K700" s="9"/>
      <c r="L700" s="9"/>
      <c r="M700" s="9"/>
      <c r="N700" s="9"/>
      <c r="O700" s="9"/>
      <c r="P700" s="9"/>
      <c r="Q700" s="9"/>
      <c r="R700" s="9"/>
      <c r="S700" s="9"/>
      <c r="T700" s="17"/>
      <c r="U700" s="17"/>
      <c r="V700" s="9"/>
      <c r="W700" s="17"/>
      <c r="X700" s="9"/>
      <c r="Y700" s="9"/>
      <c r="Z700" s="9"/>
      <c r="AA700" s="9"/>
      <c r="AB700" s="9"/>
      <c r="AC700" s="9"/>
      <c r="AD700" s="9"/>
      <c r="AE700" s="9"/>
      <c r="AF700" s="9"/>
      <c r="AG700" s="9"/>
      <c r="AH700" s="9"/>
    </row>
    <row r="701" spans="1:34" x14ac:dyDescent="0.25">
      <c r="A701" s="9"/>
      <c r="B701" s="9"/>
      <c r="C701" s="9"/>
      <c r="D701" s="9"/>
      <c r="E701" s="9"/>
      <c r="F701" s="9"/>
      <c r="G701" s="9"/>
      <c r="H701" s="9"/>
      <c r="I701" s="9"/>
      <c r="J701" s="9"/>
      <c r="K701" s="9"/>
      <c r="L701" s="9"/>
      <c r="M701" s="9"/>
      <c r="N701" s="9"/>
      <c r="O701" s="9"/>
      <c r="P701" s="9"/>
      <c r="Q701" s="9"/>
      <c r="R701" s="9"/>
      <c r="S701" s="9"/>
      <c r="T701" s="17"/>
      <c r="U701" s="17"/>
      <c r="V701" s="9"/>
      <c r="W701" s="17"/>
      <c r="X701" s="9"/>
      <c r="Y701" s="9"/>
      <c r="Z701" s="9"/>
      <c r="AA701" s="9"/>
      <c r="AB701" s="9"/>
      <c r="AC701" s="9"/>
      <c r="AD701" s="9"/>
      <c r="AE701" s="9"/>
      <c r="AF701" s="9"/>
      <c r="AG701" s="9"/>
      <c r="AH701" s="9"/>
    </row>
    <row r="702" spans="1:34" x14ac:dyDescent="0.25">
      <c r="A702" s="9"/>
      <c r="B702" s="9"/>
      <c r="C702" s="9"/>
      <c r="D702" s="9"/>
      <c r="E702" s="9"/>
      <c r="F702" s="9"/>
      <c r="G702" s="9"/>
      <c r="H702" s="9"/>
      <c r="I702" s="9"/>
      <c r="J702" s="9"/>
      <c r="K702" s="9"/>
      <c r="L702" s="9"/>
      <c r="M702" s="9"/>
      <c r="N702" s="9"/>
      <c r="O702" s="9"/>
      <c r="P702" s="9"/>
      <c r="Q702" s="9"/>
      <c r="R702" s="9"/>
      <c r="S702" s="9"/>
      <c r="T702" s="17"/>
      <c r="U702" s="17"/>
      <c r="V702" s="9"/>
      <c r="W702" s="17"/>
      <c r="X702" s="9"/>
      <c r="Y702" s="9"/>
      <c r="Z702" s="9"/>
      <c r="AA702" s="9"/>
      <c r="AB702" s="9"/>
      <c r="AC702" s="9"/>
      <c r="AD702" s="9"/>
      <c r="AE702" s="9"/>
      <c r="AF702" s="9"/>
      <c r="AG702" s="9"/>
      <c r="AH702" s="9"/>
    </row>
    <row r="703" spans="1:34" x14ac:dyDescent="0.25">
      <c r="A703" s="9"/>
      <c r="B703" s="9"/>
      <c r="C703" s="9"/>
      <c r="D703" s="9"/>
      <c r="E703" s="9"/>
      <c r="F703" s="9"/>
      <c r="G703" s="9"/>
      <c r="H703" s="9"/>
      <c r="I703" s="9"/>
      <c r="J703" s="9"/>
      <c r="K703" s="9"/>
      <c r="L703" s="9"/>
      <c r="M703" s="9"/>
      <c r="N703" s="9"/>
      <c r="O703" s="9"/>
      <c r="P703" s="9"/>
      <c r="Q703" s="9"/>
      <c r="R703" s="9"/>
      <c r="S703" s="9"/>
      <c r="T703" s="17"/>
      <c r="U703" s="17"/>
      <c r="V703" s="9"/>
      <c r="W703" s="17"/>
      <c r="X703" s="9"/>
      <c r="Y703" s="9"/>
      <c r="Z703" s="9"/>
      <c r="AA703" s="9"/>
      <c r="AB703" s="9"/>
      <c r="AC703" s="9"/>
      <c r="AD703" s="9"/>
      <c r="AE703" s="9"/>
      <c r="AF703" s="9"/>
      <c r="AG703" s="9"/>
      <c r="AH703" s="9"/>
    </row>
    <row r="704" spans="1:34" x14ac:dyDescent="0.25">
      <c r="A704" s="9"/>
      <c r="B704" s="9"/>
      <c r="C704" s="9"/>
      <c r="D704" s="9"/>
      <c r="E704" s="9"/>
      <c r="F704" s="9"/>
      <c r="G704" s="9"/>
      <c r="H704" s="9"/>
      <c r="I704" s="9"/>
      <c r="J704" s="9"/>
      <c r="K704" s="9"/>
      <c r="L704" s="9"/>
      <c r="M704" s="9"/>
      <c r="N704" s="9"/>
      <c r="O704" s="9"/>
      <c r="P704" s="9"/>
      <c r="Q704" s="9"/>
      <c r="R704" s="9"/>
      <c r="S704" s="9"/>
      <c r="T704" s="17"/>
      <c r="U704" s="17"/>
      <c r="V704" s="9"/>
      <c r="W704" s="17"/>
      <c r="X704" s="9"/>
      <c r="Y704" s="9"/>
      <c r="Z704" s="9"/>
      <c r="AA704" s="9"/>
      <c r="AB704" s="9"/>
      <c r="AC704" s="9"/>
      <c r="AD704" s="9"/>
      <c r="AE704" s="9"/>
      <c r="AF704" s="9"/>
      <c r="AG704" s="9"/>
      <c r="AH704" s="9"/>
    </row>
    <row r="705" spans="1:34" x14ac:dyDescent="0.25">
      <c r="A705" s="9"/>
      <c r="B705" s="9"/>
      <c r="C705" s="9"/>
      <c r="D705" s="9"/>
      <c r="E705" s="9"/>
      <c r="F705" s="9"/>
      <c r="G705" s="9"/>
      <c r="H705" s="9"/>
      <c r="I705" s="9"/>
      <c r="J705" s="9"/>
      <c r="K705" s="9"/>
      <c r="L705" s="9"/>
      <c r="M705" s="9"/>
      <c r="N705" s="9"/>
      <c r="O705" s="9"/>
      <c r="P705" s="9"/>
      <c r="Q705" s="9"/>
      <c r="R705" s="9"/>
      <c r="S705" s="9"/>
      <c r="T705" s="17"/>
      <c r="U705" s="17"/>
      <c r="V705" s="9"/>
      <c r="W705" s="17"/>
      <c r="X705" s="9"/>
      <c r="Y705" s="9"/>
      <c r="Z705" s="9"/>
      <c r="AA705" s="9"/>
      <c r="AB705" s="9"/>
      <c r="AC705" s="9"/>
      <c r="AD705" s="9"/>
      <c r="AE705" s="9"/>
      <c r="AF705" s="9"/>
      <c r="AG705" s="9"/>
      <c r="AH705" s="9"/>
    </row>
    <row r="706" spans="1:34" x14ac:dyDescent="0.25">
      <c r="A706" s="9"/>
      <c r="B706" s="9"/>
      <c r="C706" s="9"/>
      <c r="D706" s="9"/>
      <c r="E706" s="9"/>
      <c r="F706" s="9"/>
      <c r="G706" s="9"/>
      <c r="H706" s="9"/>
      <c r="I706" s="9"/>
      <c r="J706" s="9"/>
      <c r="K706" s="9"/>
      <c r="L706" s="9"/>
      <c r="M706" s="9"/>
      <c r="N706" s="9"/>
      <c r="O706" s="9"/>
      <c r="P706" s="9"/>
      <c r="Q706" s="9"/>
      <c r="R706" s="9"/>
      <c r="S706" s="9"/>
      <c r="T706" s="17"/>
      <c r="U706" s="17"/>
      <c r="V706" s="9"/>
      <c r="W706" s="17"/>
      <c r="X706" s="9"/>
      <c r="Y706" s="9"/>
      <c r="Z706" s="9"/>
      <c r="AA706" s="9"/>
      <c r="AB706" s="9"/>
      <c r="AC706" s="9"/>
      <c r="AD706" s="9"/>
      <c r="AE706" s="9"/>
      <c r="AF706" s="9"/>
      <c r="AG706" s="9"/>
      <c r="AH706" s="9"/>
    </row>
    <row r="707" spans="1:34" x14ac:dyDescent="0.25">
      <c r="A707" s="9"/>
      <c r="B707" s="9"/>
      <c r="C707" s="9"/>
      <c r="D707" s="9"/>
      <c r="E707" s="9"/>
      <c r="F707" s="9"/>
      <c r="G707" s="9"/>
      <c r="H707" s="9"/>
      <c r="I707" s="9"/>
      <c r="J707" s="9"/>
      <c r="K707" s="9"/>
      <c r="L707" s="9"/>
      <c r="M707" s="9"/>
      <c r="N707" s="9"/>
      <c r="O707" s="9"/>
      <c r="P707" s="9"/>
      <c r="Q707" s="9"/>
      <c r="R707" s="9"/>
      <c r="S707" s="9"/>
      <c r="T707" s="17"/>
      <c r="U707" s="17"/>
      <c r="V707" s="9"/>
      <c r="W707" s="17"/>
      <c r="X707" s="9"/>
      <c r="Y707" s="9"/>
      <c r="Z707" s="9"/>
      <c r="AA707" s="9"/>
      <c r="AB707" s="9"/>
      <c r="AC707" s="9"/>
      <c r="AD707" s="9"/>
      <c r="AE707" s="9"/>
      <c r="AF707" s="9"/>
      <c r="AG707" s="9"/>
      <c r="AH707" s="9"/>
    </row>
    <row r="708" spans="1:34" x14ac:dyDescent="0.25">
      <c r="A708" s="9"/>
      <c r="B708" s="9"/>
      <c r="C708" s="9"/>
      <c r="D708" s="9"/>
      <c r="E708" s="9"/>
      <c r="F708" s="9"/>
      <c r="G708" s="9"/>
      <c r="H708" s="9"/>
      <c r="I708" s="9"/>
      <c r="J708" s="9"/>
      <c r="K708" s="9"/>
      <c r="L708" s="9"/>
      <c r="M708" s="9"/>
      <c r="N708" s="9"/>
      <c r="O708" s="9"/>
      <c r="P708" s="9"/>
      <c r="Q708" s="9"/>
      <c r="R708" s="9"/>
      <c r="S708" s="9"/>
      <c r="T708" s="17"/>
      <c r="U708" s="17"/>
      <c r="V708" s="9"/>
      <c r="W708" s="17"/>
      <c r="X708" s="9"/>
      <c r="Y708" s="9"/>
      <c r="Z708" s="9"/>
      <c r="AA708" s="9"/>
      <c r="AB708" s="9"/>
      <c r="AC708" s="9"/>
      <c r="AD708" s="9"/>
      <c r="AE708" s="9"/>
      <c r="AF708" s="9"/>
      <c r="AG708" s="9"/>
      <c r="AH708" s="9"/>
    </row>
    <row r="709" spans="1:34" x14ac:dyDescent="0.25">
      <c r="A709" s="9"/>
      <c r="B709" s="9"/>
      <c r="C709" s="9"/>
      <c r="D709" s="9"/>
      <c r="E709" s="9"/>
      <c r="F709" s="9"/>
      <c r="G709" s="9"/>
      <c r="H709" s="9"/>
      <c r="I709" s="9"/>
      <c r="J709" s="9"/>
      <c r="K709" s="9"/>
      <c r="L709" s="9"/>
      <c r="M709" s="9"/>
      <c r="N709" s="9"/>
      <c r="O709" s="9"/>
      <c r="P709" s="9"/>
      <c r="Q709" s="9"/>
      <c r="R709" s="9"/>
      <c r="S709" s="9"/>
      <c r="T709" s="17"/>
      <c r="U709" s="17"/>
      <c r="V709" s="9"/>
      <c r="W709" s="17"/>
      <c r="X709" s="9"/>
      <c r="Y709" s="9"/>
      <c r="Z709" s="9"/>
      <c r="AA709" s="9"/>
      <c r="AB709" s="9"/>
      <c r="AC709" s="9"/>
      <c r="AD709" s="9"/>
      <c r="AE709" s="9"/>
      <c r="AF709" s="9"/>
      <c r="AG709" s="9"/>
      <c r="AH709" s="9"/>
    </row>
    <row r="710" spans="1:34" x14ac:dyDescent="0.25">
      <c r="A710" s="9"/>
      <c r="B710" s="9"/>
      <c r="C710" s="9"/>
      <c r="D710" s="9"/>
      <c r="E710" s="9"/>
      <c r="F710" s="9"/>
      <c r="G710" s="9"/>
      <c r="H710" s="9"/>
      <c r="I710" s="9"/>
      <c r="J710" s="9"/>
      <c r="K710" s="9"/>
      <c r="L710" s="9"/>
      <c r="M710" s="9"/>
      <c r="N710" s="9"/>
      <c r="O710" s="9"/>
      <c r="P710" s="9"/>
      <c r="Q710" s="9"/>
      <c r="R710" s="9"/>
      <c r="S710" s="9"/>
      <c r="T710" s="17"/>
      <c r="U710" s="17"/>
      <c r="V710" s="9"/>
      <c r="W710" s="17"/>
      <c r="X710" s="9"/>
      <c r="Y710" s="9"/>
      <c r="Z710" s="9"/>
      <c r="AA710" s="9"/>
      <c r="AB710" s="9"/>
      <c r="AC710" s="9"/>
      <c r="AD710" s="9"/>
      <c r="AE710" s="9"/>
      <c r="AF710" s="9"/>
      <c r="AG710" s="9"/>
      <c r="AH710" s="9"/>
    </row>
    <row r="711" spans="1:34" x14ac:dyDescent="0.25">
      <c r="A711" s="9"/>
      <c r="B711" s="9"/>
      <c r="C711" s="9"/>
      <c r="D711" s="9"/>
      <c r="E711" s="9"/>
      <c r="F711" s="9"/>
      <c r="G711" s="9"/>
      <c r="H711" s="9"/>
      <c r="I711" s="9"/>
      <c r="J711" s="9"/>
      <c r="K711" s="9"/>
      <c r="L711" s="9"/>
      <c r="M711" s="9"/>
      <c r="N711" s="9"/>
      <c r="O711" s="9"/>
      <c r="P711" s="9"/>
      <c r="Q711" s="9"/>
      <c r="R711" s="9"/>
      <c r="S711" s="9"/>
      <c r="T711" s="17"/>
      <c r="U711" s="17"/>
      <c r="V711" s="9"/>
      <c r="W711" s="17"/>
      <c r="X711" s="9"/>
      <c r="Y711" s="9"/>
      <c r="Z711" s="9"/>
      <c r="AA711" s="9"/>
      <c r="AB711" s="9"/>
      <c r="AC711" s="9"/>
      <c r="AD711" s="9"/>
      <c r="AE711" s="9"/>
      <c r="AF711" s="9"/>
      <c r="AG711" s="9"/>
      <c r="AH711" s="9"/>
    </row>
    <row r="712" spans="1:34" x14ac:dyDescent="0.25">
      <c r="A712" s="9"/>
      <c r="B712" s="9"/>
      <c r="C712" s="9"/>
      <c r="D712" s="9"/>
      <c r="E712" s="9"/>
      <c r="F712" s="9"/>
      <c r="G712" s="9"/>
      <c r="H712" s="9"/>
      <c r="I712" s="9"/>
      <c r="J712" s="9"/>
      <c r="K712" s="9"/>
      <c r="L712" s="9"/>
      <c r="M712" s="9"/>
      <c r="N712" s="9"/>
      <c r="O712" s="9"/>
      <c r="P712" s="9"/>
      <c r="Q712" s="9"/>
      <c r="R712" s="9"/>
      <c r="S712" s="9"/>
      <c r="T712" s="17"/>
      <c r="U712" s="17"/>
      <c r="V712" s="9"/>
      <c r="W712" s="17"/>
      <c r="X712" s="9"/>
      <c r="Y712" s="9"/>
      <c r="Z712" s="9"/>
      <c r="AA712" s="9"/>
      <c r="AB712" s="9"/>
      <c r="AC712" s="9"/>
      <c r="AD712" s="9"/>
      <c r="AE712" s="9"/>
      <c r="AF712" s="9"/>
      <c r="AG712" s="9"/>
      <c r="AH712" s="9"/>
    </row>
    <row r="713" spans="1:34" x14ac:dyDescent="0.25">
      <c r="A713" s="9"/>
      <c r="B713" s="9"/>
      <c r="C713" s="9"/>
      <c r="D713" s="9"/>
      <c r="E713" s="9"/>
      <c r="F713" s="9"/>
      <c r="G713" s="9"/>
      <c r="H713" s="9"/>
      <c r="I713" s="9"/>
      <c r="J713" s="9"/>
      <c r="K713" s="9"/>
      <c r="L713" s="9"/>
      <c r="M713" s="9"/>
      <c r="N713" s="9"/>
      <c r="O713" s="9"/>
      <c r="P713" s="9"/>
      <c r="Q713" s="9"/>
      <c r="R713" s="9"/>
      <c r="S713" s="9"/>
      <c r="T713" s="17"/>
      <c r="U713" s="17"/>
      <c r="V713" s="9"/>
      <c r="W713" s="17"/>
      <c r="X713" s="9"/>
      <c r="Y713" s="9"/>
      <c r="Z713" s="9"/>
      <c r="AA713" s="9"/>
      <c r="AB713" s="9"/>
      <c r="AC713" s="9"/>
      <c r="AD713" s="9"/>
      <c r="AE713" s="9"/>
      <c r="AF713" s="9"/>
      <c r="AG713" s="9"/>
      <c r="AH713" s="9"/>
    </row>
    <row r="714" spans="1:34" x14ac:dyDescent="0.25">
      <c r="A714" s="9"/>
      <c r="B714" s="9"/>
      <c r="C714" s="9"/>
      <c r="D714" s="9"/>
      <c r="E714" s="9"/>
      <c r="F714" s="9"/>
      <c r="G714" s="9"/>
      <c r="H714" s="9"/>
      <c r="I714" s="9"/>
      <c r="J714" s="9"/>
      <c r="K714" s="9"/>
      <c r="L714" s="9"/>
      <c r="M714" s="9"/>
      <c r="N714" s="9"/>
      <c r="O714" s="9"/>
      <c r="P714" s="9"/>
      <c r="Q714" s="9"/>
      <c r="R714" s="9"/>
      <c r="S714" s="9"/>
      <c r="T714" s="17"/>
      <c r="U714" s="17"/>
      <c r="V714" s="9"/>
      <c r="W714" s="17"/>
      <c r="X714" s="9"/>
      <c r="Y714" s="9"/>
      <c r="Z714" s="9"/>
      <c r="AA714" s="9"/>
      <c r="AB714" s="9"/>
      <c r="AC714" s="9"/>
      <c r="AD714" s="9"/>
      <c r="AE714" s="9"/>
      <c r="AF714" s="9"/>
      <c r="AG714" s="9"/>
      <c r="AH714" s="9"/>
    </row>
    <row r="715" spans="1:34" x14ac:dyDescent="0.25">
      <c r="A715" s="9"/>
      <c r="B715" s="9"/>
      <c r="C715" s="9"/>
      <c r="D715" s="9"/>
      <c r="E715" s="9"/>
      <c r="F715" s="9"/>
      <c r="G715" s="9"/>
      <c r="H715" s="9"/>
      <c r="I715" s="9"/>
      <c r="J715" s="9"/>
      <c r="K715" s="9"/>
      <c r="L715" s="9"/>
      <c r="M715" s="9"/>
      <c r="N715" s="9"/>
      <c r="O715" s="9"/>
      <c r="P715" s="9"/>
      <c r="Q715" s="9"/>
      <c r="R715" s="9"/>
      <c r="S715" s="9"/>
      <c r="T715" s="17"/>
      <c r="U715" s="17"/>
      <c r="V715" s="9"/>
      <c r="W715" s="17"/>
      <c r="X715" s="9"/>
      <c r="Y715" s="9"/>
      <c r="Z715" s="9"/>
      <c r="AA715" s="9"/>
      <c r="AB715" s="9"/>
      <c r="AC715" s="9"/>
      <c r="AD715" s="9"/>
      <c r="AE715" s="9"/>
      <c r="AF715" s="9"/>
      <c r="AG715" s="9"/>
      <c r="AH715" s="9"/>
    </row>
    <row r="716" spans="1:34" x14ac:dyDescent="0.25">
      <c r="A716" s="9"/>
      <c r="B716" s="9"/>
      <c r="C716" s="9"/>
      <c r="D716" s="9"/>
      <c r="E716" s="9"/>
      <c r="F716" s="9"/>
      <c r="G716" s="9"/>
      <c r="H716" s="9"/>
      <c r="I716" s="9"/>
      <c r="J716" s="9"/>
      <c r="K716" s="9"/>
      <c r="L716" s="9"/>
      <c r="M716" s="9"/>
      <c r="N716" s="9"/>
      <c r="O716" s="9"/>
      <c r="P716" s="9"/>
      <c r="Q716" s="9"/>
      <c r="R716" s="9"/>
      <c r="S716" s="9"/>
      <c r="T716" s="17"/>
      <c r="U716" s="17"/>
      <c r="V716" s="9"/>
      <c r="W716" s="17"/>
      <c r="X716" s="9"/>
      <c r="Y716" s="9"/>
      <c r="Z716" s="9"/>
      <c r="AA716" s="9"/>
      <c r="AB716" s="9"/>
      <c r="AC716" s="9"/>
      <c r="AD716" s="9"/>
      <c r="AE716" s="9"/>
      <c r="AF716" s="9"/>
      <c r="AG716" s="9"/>
      <c r="AH716" s="9"/>
    </row>
    <row r="717" spans="1:34" x14ac:dyDescent="0.25">
      <c r="A717" s="9"/>
      <c r="B717" s="9"/>
      <c r="C717" s="9"/>
      <c r="D717" s="9"/>
      <c r="E717" s="9"/>
      <c r="F717" s="9"/>
      <c r="G717" s="9"/>
      <c r="H717" s="9"/>
      <c r="I717" s="9"/>
      <c r="J717" s="9"/>
      <c r="K717" s="9"/>
      <c r="L717" s="9"/>
      <c r="M717" s="9"/>
      <c r="N717" s="9"/>
      <c r="O717" s="9"/>
      <c r="P717" s="9"/>
      <c r="Q717" s="9"/>
      <c r="R717" s="9"/>
      <c r="S717" s="9"/>
      <c r="T717" s="17"/>
      <c r="U717" s="17"/>
      <c r="V717" s="9"/>
      <c r="W717" s="17"/>
      <c r="X717" s="9"/>
      <c r="Y717" s="9"/>
      <c r="Z717" s="9"/>
      <c r="AA717" s="9"/>
      <c r="AB717" s="9"/>
      <c r="AC717" s="9"/>
      <c r="AD717" s="9"/>
      <c r="AE717" s="9"/>
      <c r="AF717" s="9"/>
      <c r="AG717" s="9"/>
      <c r="AH717" s="9"/>
    </row>
    <row r="718" spans="1:34" x14ac:dyDescent="0.25">
      <c r="A718" s="9"/>
      <c r="B718" s="9"/>
      <c r="C718" s="9"/>
      <c r="D718" s="9"/>
      <c r="E718" s="9"/>
      <c r="F718" s="9"/>
      <c r="G718" s="9"/>
      <c r="H718" s="9"/>
      <c r="I718" s="9"/>
      <c r="J718" s="9"/>
      <c r="K718" s="9"/>
      <c r="L718" s="9"/>
      <c r="M718" s="9"/>
      <c r="N718" s="9"/>
      <c r="O718" s="9"/>
      <c r="P718" s="9"/>
      <c r="Q718" s="9"/>
      <c r="R718" s="9"/>
      <c r="S718" s="9"/>
      <c r="T718" s="17"/>
      <c r="U718" s="17"/>
      <c r="V718" s="9"/>
      <c r="W718" s="17"/>
      <c r="X718" s="9"/>
      <c r="Y718" s="9"/>
      <c r="Z718" s="9"/>
      <c r="AA718" s="9"/>
      <c r="AB718" s="9"/>
      <c r="AC718" s="9"/>
      <c r="AD718" s="9"/>
      <c r="AE718" s="9"/>
      <c r="AF718" s="9"/>
      <c r="AG718" s="9"/>
      <c r="AH718" s="9"/>
    </row>
    <row r="719" spans="1:34" x14ac:dyDescent="0.25">
      <c r="A719" s="9"/>
      <c r="B719" s="9"/>
      <c r="C719" s="9"/>
      <c r="D719" s="9"/>
      <c r="E719" s="9"/>
      <c r="F719" s="9"/>
      <c r="G719" s="9"/>
      <c r="H719" s="9"/>
      <c r="I719" s="9"/>
      <c r="J719" s="9"/>
      <c r="K719" s="9"/>
      <c r="L719" s="9"/>
      <c r="M719" s="9"/>
      <c r="N719" s="9"/>
      <c r="O719" s="9"/>
      <c r="P719" s="9"/>
      <c r="Q719" s="9"/>
      <c r="R719" s="9"/>
      <c r="S719" s="9"/>
      <c r="T719" s="17"/>
      <c r="U719" s="17"/>
      <c r="V719" s="9"/>
      <c r="W719" s="17"/>
      <c r="X719" s="9"/>
      <c r="Y719" s="9"/>
      <c r="Z719" s="9"/>
      <c r="AA719" s="9"/>
      <c r="AB719" s="9"/>
      <c r="AC719" s="9"/>
      <c r="AD719" s="9"/>
      <c r="AE719" s="9"/>
      <c r="AF719" s="9"/>
      <c r="AG719" s="9"/>
      <c r="AH719" s="9"/>
    </row>
    <row r="720" spans="1:34" x14ac:dyDescent="0.25">
      <c r="A720" s="9"/>
      <c r="B720" s="9"/>
      <c r="C720" s="9"/>
      <c r="D720" s="9"/>
      <c r="E720" s="9"/>
      <c r="F720" s="9"/>
      <c r="G720" s="9"/>
      <c r="H720" s="9"/>
      <c r="I720" s="9"/>
      <c r="J720" s="9"/>
      <c r="K720" s="9"/>
      <c r="L720" s="9"/>
      <c r="M720" s="9"/>
      <c r="N720" s="9"/>
      <c r="O720" s="9"/>
      <c r="P720" s="9"/>
      <c r="Q720" s="9"/>
      <c r="R720" s="9"/>
      <c r="S720" s="9"/>
      <c r="T720" s="17"/>
      <c r="U720" s="17"/>
      <c r="V720" s="9"/>
      <c r="W720" s="17"/>
      <c r="X720" s="9"/>
      <c r="Y720" s="9"/>
      <c r="Z720" s="9"/>
      <c r="AA720" s="9"/>
      <c r="AB720" s="9"/>
      <c r="AC720" s="9"/>
      <c r="AD720" s="9"/>
      <c r="AE720" s="9"/>
      <c r="AF720" s="9"/>
      <c r="AG720" s="9"/>
      <c r="AH720" s="9"/>
    </row>
    <row r="721" spans="1:34" x14ac:dyDescent="0.25">
      <c r="A721" s="9"/>
      <c r="B721" s="9"/>
      <c r="C721" s="9"/>
      <c r="D721" s="9"/>
      <c r="E721" s="9"/>
      <c r="F721" s="9"/>
      <c r="G721" s="9"/>
      <c r="H721" s="9"/>
      <c r="I721" s="9"/>
      <c r="J721" s="9"/>
      <c r="K721" s="9"/>
      <c r="L721" s="9"/>
      <c r="M721" s="9"/>
      <c r="N721" s="9"/>
      <c r="O721" s="9"/>
      <c r="P721" s="9"/>
      <c r="Q721" s="9"/>
      <c r="R721" s="9"/>
      <c r="S721" s="9"/>
      <c r="T721" s="17"/>
      <c r="U721" s="17"/>
      <c r="V721" s="9"/>
      <c r="W721" s="17"/>
      <c r="X721" s="9"/>
      <c r="Y721" s="9"/>
      <c r="Z721" s="9"/>
      <c r="AA721" s="9"/>
      <c r="AB721" s="9"/>
      <c r="AC721" s="9"/>
      <c r="AD721" s="9"/>
      <c r="AE721" s="9"/>
      <c r="AF721" s="9"/>
      <c r="AG721" s="9"/>
      <c r="AH721" s="9"/>
    </row>
    <row r="722" spans="1:34" x14ac:dyDescent="0.25">
      <c r="A722" s="9"/>
      <c r="B722" s="9"/>
      <c r="C722" s="9"/>
      <c r="D722" s="9"/>
      <c r="E722" s="9"/>
      <c r="F722" s="9"/>
      <c r="G722" s="9"/>
      <c r="H722" s="9"/>
      <c r="I722" s="9"/>
      <c r="J722" s="9"/>
      <c r="K722" s="9"/>
      <c r="L722" s="9"/>
      <c r="M722" s="9"/>
      <c r="N722" s="9"/>
      <c r="O722" s="9"/>
      <c r="P722" s="9"/>
      <c r="Q722" s="9"/>
      <c r="R722" s="9"/>
      <c r="S722" s="9"/>
      <c r="T722" s="17"/>
      <c r="U722" s="17"/>
      <c r="V722" s="9"/>
      <c r="W722" s="17"/>
      <c r="X722" s="9"/>
      <c r="Y722" s="9"/>
      <c r="Z722" s="9"/>
      <c r="AA722" s="9"/>
      <c r="AB722" s="9"/>
      <c r="AC722" s="9"/>
      <c r="AD722" s="9"/>
      <c r="AE722" s="9"/>
      <c r="AF722" s="9"/>
      <c r="AG722" s="9"/>
      <c r="AH722" s="9"/>
    </row>
    <row r="723" spans="1:34" x14ac:dyDescent="0.25">
      <c r="A723" s="9"/>
      <c r="B723" s="9"/>
      <c r="C723" s="9"/>
      <c r="D723" s="9"/>
      <c r="E723" s="9"/>
      <c r="F723" s="9"/>
      <c r="G723" s="9"/>
      <c r="H723" s="9"/>
      <c r="I723" s="9"/>
      <c r="J723" s="9"/>
      <c r="K723" s="9"/>
      <c r="L723" s="9"/>
      <c r="M723" s="9"/>
      <c r="N723" s="9"/>
      <c r="O723" s="9"/>
      <c r="P723" s="9"/>
      <c r="Q723" s="9"/>
      <c r="R723" s="9"/>
      <c r="S723" s="9"/>
      <c r="T723" s="17"/>
      <c r="U723" s="17"/>
      <c r="V723" s="9"/>
      <c r="W723" s="17"/>
      <c r="X723" s="9"/>
      <c r="Y723" s="9"/>
      <c r="Z723" s="9"/>
      <c r="AA723" s="9"/>
      <c r="AB723" s="9"/>
      <c r="AC723" s="9"/>
      <c r="AD723" s="9"/>
      <c r="AE723" s="9"/>
      <c r="AF723" s="9"/>
      <c r="AG723" s="9"/>
      <c r="AH723" s="9"/>
    </row>
    <row r="724" spans="1:34" x14ac:dyDescent="0.25">
      <c r="A724" s="9"/>
      <c r="B724" s="9"/>
      <c r="C724" s="9"/>
      <c r="D724" s="9"/>
      <c r="E724" s="9"/>
      <c r="F724" s="9"/>
      <c r="G724" s="9"/>
      <c r="H724" s="9"/>
      <c r="I724" s="9"/>
      <c r="J724" s="9"/>
      <c r="K724" s="9"/>
      <c r="L724" s="9"/>
      <c r="M724" s="9"/>
      <c r="N724" s="9"/>
      <c r="O724" s="9"/>
      <c r="P724" s="9"/>
      <c r="Q724" s="9"/>
      <c r="R724" s="9"/>
      <c r="S724" s="9"/>
      <c r="T724" s="17"/>
      <c r="U724" s="17"/>
      <c r="V724" s="9"/>
      <c r="W724" s="17"/>
      <c r="X724" s="9"/>
      <c r="Y724" s="9"/>
      <c r="Z724" s="9"/>
      <c r="AA724" s="9"/>
      <c r="AB724" s="9"/>
      <c r="AC724" s="9"/>
      <c r="AD724" s="9"/>
      <c r="AE724" s="9"/>
      <c r="AF724" s="9"/>
      <c r="AG724" s="9"/>
      <c r="AH724" s="9"/>
    </row>
    <row r="725" spans="1:34" x14ac:dyDescent="0.25">
      <c r="A725" s="9"/>
      <c r="B725" s="9"/>
      <c r="C725" s="9"/>
      <c r="D725" s="9"/>
      <c r="E725" s="9"/>
      <c r="F725" s="9"/>
      <c r="G725" s="9"/>
      <c r="H725" s="9"/>
      <c r="I725" s="9"/>
      <c r="J725" s="9"/>
      <c r="K725" s="9"/>
      <c r="L725" s="9"/>
      <c r="M725" s="9"/>
      <c r="N725" s="9"/>
      <c r="O725" s="9"/>
      <c r="P725" s="9"/>
      <c r="Q725" s="9"/>
      <c r="R725" s="9"/>
      <c r="S725" s="9"/>
      <c r="T725" s="17"/>
      <c r="U725" s="17"/>
      <c r="V725" s="9"/>
      <c r="W725" s="17"/>
      <c r="X725" s="9"/>
      <c r="Y725" s="9"/>
      <c r="Z725" s="9"/>
      <c r="AA725" s="9"/>
      <c r="AB725" s="9"/>
      <c r="AC725" s="9"/>
      <c r="AD725" s="9"/>
      <c r="AE725" s="9"/>
      <c r="AF725" s="9"/>
      <c r="AG725" s="9"/>
      <c r="AH725" s="9"/>
    </row>
    <row r="726" spans="1:34" x14ac:dyDescent="0.25">
      <c r="A726" s="9"/>
      <c r="B726" s="9"/>
      <c r="C726" s="9"/>
      <c r="D726" s="9"/>
      <c r="E726" s="9"/>
      <c r="F726" s="9"/>
      <c r="G726" s="9"/>
      <c r="H726" s="9"/>
      <c r="I726" s="9"/>
      <c r="J726" s="9"/>
      <c r="K726" s="9"/>
      <c r="L726" s="9"/>
      <c r="M726" s="9"/>
      <c r="N726" s="9"/>
      <c r="O726" s="9"/>
      <c r="P726" s="9"/>
      <c r="Q726" s="9"/>
      <c r="R726" s="9"/>
      <c r="S726" s="9"/>
      <c r="T726" s="17"/>
      <c r="U726" s="17"/>
      <c r="V726" s="9"/>
      <c r="W726" s="17"/>
      <c r="X726" s="9"/>
      <c r="Y726" s="9"/>
      <c r="Z726" s="9"/>
      <c r="AA726" s="9"/>
      <c r="AB726" s="9"/>
      <c r="AC726" s="9"/>
      <c r="AD726" s="9"/>
      <c r="AE726" s="9"/>
      <c r="AF726" s="9"/>
      <c r="AG726" s="9"/>
      <c r="AH726" s="9"/>
    </row>
    <row r="727" spans="1:34" x14ac:dyDescent="0.25">
      <c r="A727" s="9"/>
      <c r="B727" s="9"/>
      <c r="C727" s="9"/>
      <c r="D727" s="9"/>
      <c r="E727" s="9"/>
      <c r="F727" s="9"/>
      <c r="G727" s="9"/>
      <c r="H727" s="9"/>
      <c r="I727" s="9"/>
      <c r="J727" s="9"/>
      <c r="K727" s="9"/>
      <c r="L727" s="9"/>
      <c r="M727" s="9"/>
      <c r="N727" s="9"/>
      <c r="O727" s="9"/>
      <c r="P727" s="9"/>
      <c r="Q727" s="9"/>
      <c r="R727" s="9"/>
      <c r="S727" s="9"/>
      <c r="T727" s="17"/>
      <c r="U727" s="17"/>
      <c r="V727" s="9"/>
      <c r="W727" s="17"/>
      <c r="X727" s="9"/>
      <c r="Y727" s="9"/>
      <c r="Z727" s="9"/>
      <c r="AA727" s="9"/>
      <c r="AB727" s="9"/>
      <c r="AC727" s="9"/>
      <c r="AD727" s="9"/>
      <c r="AE727" s="9"/>
      <c r="AF727" s="9"/>
      <c r="AG727" s="9"/>
      <c r="AH727" s="9"/>
    </row>
    <row r="728" spans="1:34" x14ac:dyDescent="0.25">
      <c r="A728" s="9"/>
      <c r="B728" s="9"/>
      <c r="C728" s="9"/>
      <c r="D728" s="9"/>
      <c r="E728" s="9"/>
      <c r="F728" s="9"/>
      <c r="G728" s="9"/>
      <c r="H728" s="9"/>
      <c r="I728" s="9"/>
      <c r="J728" s="9"/>
      <c r="K728" s="9"/>
      <c r="L728" s="9"/>
      <c r="M728" s="9"/>
      <c r="N728" s="9"/>
      <c r="O728" s="9"/>
      <c r="P728" s="9"/>
      <c r="Q728" s="9"/>
      <c r="R728" s="9"/>
      <c r="S728" s="9"/>
      <c r="T728" s="17"/>
      <c r="U728" s="17"/>
      <c r="V728" s="9"/>
      <c r="W728" s="17"/>
      <c r="X728" s="9"/>
      <c r="Y728" s="9"/>
      <c r="Z728" s="9"/>
      <c r="AA728" s="9"/>
      <c r="AB728" s="9"/>
      <c r="AC728" s="9"/>
      <c r="AD728" s="9"/>
      <c r="AE728" s="9"/>
      <c r="AF728" s="9"/>
      <c r="AG728" s="9"/>
      <c r="AH728" s="9"/>
    </row>
    <row r="729" spans="1:34" x14ac:dyDescent="0.25">
      <c r="A729" s="9"/>
      <c r="B729" s="9"/>
      <c r="C729" s="9"/>
      <c r="D729" s="9"/>
      <c r="E729" s="9"/>
      <c r="F729" s="9"/>
      <c r="G729" s="9"/>
      <c r="H729" s="9"/>
      <c r="I729" s="9"/>
      <c r="J729" s="9"/>
      <c r="K729" s="9"/>
      <c r="L729" s="9"/>
      <c r="M729" s="9"/>
      <c r="N729" s="9"/>
      <c r="O729" s="9"/>
      <c r="P729" s="9"/>
      <c r="Q729" s="9"/>
      <c r="R729" s="9"/>
      <c r="S729" s="9"/>
      <c r="T729" s="17"/>
      <c r="U729" s="17"/>
      <c r="V729" s="9"/>
      <c r="W729" s="17"/>
      <c r="X729" s="9"/>
      <c r="Y729" s="9"/>
      <c r="Z729" s="9"/>
      <c r="AA729" s="9"/>
      <c r="AB729" s="9"/>
      <c r="AC729" s="9"/>
      <c r="AD729" s="9"/>
      <c r="AE729" s="9"/>
      <c r="AF729" s="9"/>
      <c r="AG729" s="9"/>
      <c r="AH729" s="9"/>
    </row>
    <row r="730" spans="1:34" x14ac:dyDescent="0.25">
      <c r="A730" s="9"/>
      <c r="B730" s="9"/>
      <c r="C730" s="9"/>
      <c r="D730" s="9"/>
      <c r="E730" s="9"/>
      <c r="F730" s="9"/>
      <c r="G730" s="9"/>
      <c r="H730" s="9"/>
      <c r="I730" s="9"/>
      <c r="J730" s="9"/>
      <c r="K730" s="9"/>
      <c r="L730" s="9"/>
      <c r="M730" s="9"/>
      <c r="N730" s="9"/>
      <c r="O730" s="9"/>
      <c r="P730" s="9"/>
      <c r="Q730" s="9"/>
      <c r="R730" s="9"/>
      <c r="S730" s="9"/>
      <c r="T730" s="17"/>
      <c r="U730" s="17"/>
      <c r="V730" s="9"/>
      <c r="W730" s="17"/>
      <c r="X730" s="9"/>
      <c r="Y730" s="9"/>
      <c r="Z730" s="9"/>
      <c r="AA730" s="9"/>
      <c r="AB730" s="9"/>
      <c r="AC730" s="9"/>
      <c r="AD730" s="9"/>
      <c r="AE730" s="9"/>
      <c r="AF730" s="9"/>
      <c r="AG730" s="9"/>
      <c r="AH730" s="9"/>
    </row>
    <row r="731" spans="1:34" x14ac:dyDescent="0.25">
      <c r="A731" s="9"/>
      <c r="B731" s="9"/>
      <c r="C731" s="9"/>
      <c r="D731" s="9"/>
      <c r="E731" s="9"/>
      <c r="F731" s="9"/>
      <c r="G731" s="9"/>
      <c r="H731" s="9"/>
      <c r="I731" s="9"/>
      <c r="J731" s="9"/>
      <c r="K731" s="9"/>
      <c r="L731" s="9"/>
      <c r="M731" s="9"/>
      <c r="N731" s="9"/>
      <c r="O731" s="9"/>
      <c r="P731" s="9"/>
      <c r="Q731" s="9"/>
      <c r="R731" s="9"/>
      <c r="S731" s="9"/>
      <c r="T731" s="17"/>
      <c r="U731" s="17"/>
      <c r="V731" s="9"/>
      <c r="W731" s="17"/>
      <c r="X731" s="9"/>
      <c r="Y731" s="9"/>
      <c r="Z731" s="9"/>
      <c r="AA731" s="9"/>
      <c r="AB731" s="9"/>
      <c r="AC731" s="9"/>
      <c r="AD731" s="9"/>
      <c r="AE731" s="9"/>
      <c r="AF731" s="9"/>
      <c r="AG731" s="9"/>
      <c r="AH731" s="9"/>
    </row>
    <row r="732" spans="1:34" x14ac:dyDescent="0.25">
      <c r="A732" s="9"/>
      <c r="B732" s="9"/>
      <c r="C732" s="9"/>
      <c r="D732" s="9"/>
      <c r="E732" s="9"/>
      <c r="F732" s="9"/>
      <c r="G732" s="9"/>
      <c r="H732" s="9"/>
      <c r="I732" s="9"/>
      <c r="J732" s="9"/>
      <c r="K732" s="9"/>
      <c r="L732" s="9"/>
      <c r="M732" s="9"/>
      <c r="N732" s="9"/>
      <c r="O732" s="9"/>
      <c r="P732" s="9"/>
      <c r="Q732" s="9"/>
      <c r="R732" s="9"/>
      <c r="S732" s="9"/>
      <c r="T732" s="17"/>
      <c r="U732" s="17"/>
      <c r="V732" s="9"/>
      <c r="W732" s="17"/>
      <c r="X732" s="9"/>
      <c r="Y732" s="9"/>
      <c r="Z732" s="9"/>
      <c r="AA732" s="9"/>
      <c r="AB732" s="9"/>
      <c r="AC732" s="9"/>
      <c r="AD732" s="9"/>
      <c r="AE732" s="9"/>
      <c r="AF732" s="9"/>
      <c r="AG732" s="9"/>
      <c r="AH732" s="9"/>
    </row>
    <row r="733" spans="1:34" x14ac:dyDescent="0.25">
      <c r="A733" s="9"/>
      <c r="B733" s="9"/>
      <c r="C733" s="9"/>
      <c r="D733" s="9"/>
      <c r="E733" s="9"/>
      <c r="F733" s="9"/>
      <c r="G733" s="9"/>
      <c r="H733" s="9"/>
      <c r="I733" s="9"/>
      <c r="J733" s="9"/>
      <c r="K733" s="9"/>
      <c r="L733" s="9"/>
      <c r="M733" s="9"/>
      <c r="N733" s="9"/>
      <c r="O733" s="9"/>
      <c r="P733" s="9"/>
      <c r="Q733" s="9"/>
      <c r="R733" s="9"/>
      <c r="S733" s="9"/>
      <c r="T733" s="17"/>
      <c r="U733" s="17"/>
      <c r="V733" s="9"/>
      <c r="W733" s="17"/>
      <c r="X733" s="9"/>
      <c r="Y733" s="9"/>
      <c r="Z733" s="9"/>
      <c r="AA733" s="9"/>
      <c r="AB733" s="9"/>
      <c r="AC733" s="9"/>
      <c r="AD733" s="9"/>
      <c r="AE733" s="9"/>
      <c r="AF733" s="9"/>
      <c r="AG733" s="9"/>
      <c r="AH733" s="9"/>
    </row>
    <row r="734" spans="1:34" x14ac:dyDescent="0.25">
      <c r="A734" s="9"/>
      <c r="B734" s="9"/>
      <c r="C734" s="9"/>
      <c r="D734" s="9"/>
      <c r="E734" s="9"/>
      <c r="F734" s="9"/>
      <c r="G734" s="9"/>
      <c r="H734" s="9"/>
      <c r="I734" s="9"/>
      <c r="J734" s="9"/>
      <c r="K734" s="9"/>
      <c r="L734" s="9"/>
      <c r="M734" s="9"/>
      <c r="N734" s="9"/>
      <c r="O734" s="9"/>
      <c r="P734" s="9"/>
      <c r="Q734" s="9"/>
      <c r="R734" s="9"/>
      <c r="S734" s="9"/>
      <c r="T734" s="17"/>
      <c r="U734" s="17"/>
      <c r="V734" s="9"/>
      <c r="W734" s="17"/>
      <c r="X734" s="9"/>
      <c r="Y734" s="9"/>
      <c r="Z734" s="9"/>
      <c r="AA734" s="9"/>
      <c r="AB734" s="9"/>
      <c r="AC734" s="9"/>
      <c r="AD734" s="9"/>
      <c r="AE734" s="9"/>
      <c r="AF734" s="9"/>
      <c r="AG734" s="9"/>
      <c r="AH734" s="9"/>
    </row>
    <row r="735" spans="1:34" x14ac:dyDescent="0.25">
      <c r="A735" s="9"/>
      <c r="B735" s="9"/>
      <c r="C735" s="9"/>
      <c r="D735" s="9"/>
      <c r="E735" s="9"/>
      <c r="F735" s="9"/>
      <c r="G735" s="9"/>
      <c r="H735" s="9"/>
      <c r="I735" s="9"/>
      <c r="J735" s="9"/>
      <c r="K735" s="9"/>
      <c r="L735" s="9"/>
      <c r="M735" s="9"/>
      <c r="N735" s="9"/>
      <c r="O735" s="9"/>
      <c r="P735" s="9"/>
      <c r="Q735" s="9"/>
      <c r="R735" s="9"/>
      <c r="S735" s="9"/>
      <c r="T735" s="17"/>
      <c r="U735" s="17"/>
      <c r="V735" s="9"/>
      <c r="W735" s="17"/>
      <c r="X735" s="9"/>
      <c r="Y735" s="9"/>
      <c r="Z735" s="9"/>
      <c r="AA735" s="9"/>
      <c r="AB735" s="9"/>
      <c r="AC735" s="9"/>
      <c r="AD735" s="9"/>
      <c r="AE735" s="9"/>
      <c r="AF735" s="9"/>
      <c r="AG735" s="9"/>
      <c r="AH735" s="9"/>
    </row>
    <row r="736" spans="1:34" x14ac:dyDescent="0.25">
      <c r="A736" s="9"/>
      <c r="B736" s="9"/>
      <c r="C736" s="9"/>
      <c r="D736" s="9"/>
      <c r="E736" s="9"/>
      <c r="F736" s="9"/>
      <c r="G736" s="9"/>
      <c r="H736" s="9"/>
      <c r="I736" s="9"/>
      <c r="J736" s="9"/>
      <c r="K736" s="9"/>
      <c r="L736" s="9"/>
      <c r="M736" s="9"/>
      <c r="N736" s="9"/>
      <c r="O736" s="9"/>
      <c r="P736" s="9"/>
      <c r="Q736" s="9"/>
      <c r="R736" s="9"/>
      <c r="S736" s="9"/>
      <c r="T736" s="17"/>
      <c r="U736" s="17"/>
      <c r="V736" s="9"/>
      <c r="W736" s="17"/>
      <c r="X736" s="9"/>
      <c r="Y736" s="9"/>
      <c r="Z736" s="9"/>
      <c r="AA736" s="9"/>
      <c r="AB736" s="9"/>
      <c r="AC736" s="9"/>
      <c r="AD736" s="9"/>
      <c r="AE736" s="9"/>
      <c r="AF736" s="9"/>
      <c r="AG736" s="9"/>
      <c r="AH736" s="9"/>
    </row>
    <row r="737" spans="1:34" x14ac:dyDescent="0.25">
      <c r="A737" s="9"/>
      <c r="B737" s="9"/>
      <c r="C737" s="9"/>
      <c r="D737" s="9"/>
      <c r="E737" s="9"/>
      <c r="F737" s="9"/>
      <c r="G737" s="9"/>
      <c r="H737" s="9"/>
      <c r="I737" s="9"/>
      <c r="J737" s="9"/>
      <c r="K737" s="9"/>
      <c r="L737" s="9"/>
      <c r="M737" s="9"/>
      <c r="N737" s="9"/>
      <c r="O737" s="9"/>
      <c r="P737" s="9"/>
      <c r="Q737" s="9"/>
      <c r="R737" s="9"/>
      <c r="S737" s="9"/>
      <c r="T737" s="17"/>
      <c r="U737" s="17"/>
      <c r="V737" s="9"/>
      <c r="W737" s="17"/>
      <c r="X737" s="9"/>
      <c r="Y737" s="9"/>
      <c r="Z737" s="9"/>
      <c r="AA737" s="9"/>
      <c r="AB737" s="9"/>
      <c r="AC737" s="9"/>
      <c r="AD737" s="9"/>
      <c r="AE737" s="9"/>
      <c r="AF737" s="9"/>
      <c r="AG737" s="9"/>
      <c r="AH737" s="9"/>
    </row>
    <row r="738" spans="1:34" x14ac:dyDescent="0.25">
      <c r="A738" s="9"/>
      <c r="B738" s="9"/>
      <c r="C738" s="9"/>
      <c r="D738" s="9"/>
      <c r="E738" s="9"/>
      <c r="F738" s="9"/>
      <c r="G738" s="9"/>
      <c r="H738" s="9"/>
      <c r="I738" s="9"/>
      <c r="J738" s="9"/>
      <c r="K738" s="9"/>
      <c r="L738" s="9"/>
      <c r="M738" s="9"/>
      <c r="N738" s="9"/>
      <c r="O738" s="9"/>
      <c r="P738" s="9"/>
      <c r="Q738" s="9"/>
      <c r="R738" s="9"/>
      <c r="S738" s="9"/>
      <c r="T738" s="17"/>
      <c r="U738" s="17"/>
      <c r="V738" s="9"/>
      <c r="W738" s="17"/>
      <c r="X738" s="9"/>
      <c r="Y738" s="9"/>
      <c r="Z738" s="9"/>
      <c r="AA738" s="9"/>
      <c r="AB738" s="9"/>
      <c r="AC738" s="9"/>
      <c r="AD738" s="9"/>
      <c r="AE738" s="9"/>
      <c r="AF738" s="9"/>
      <c r="AG738" s="9"/>
      <c r="AH738" s="9"/>
    </row>
    <row r="739" spans="1:34" x14ac:dyDescent="0.25">
      <c r="A739" s="9"/>
      <c r="B739" s="9"/>
      <c r="C739" s="9"/>
      <c r="D739" s="9"/>
      <c r="E739" s="9"/>
      <c r="F739" s="9"/>
      <c r="G739" s="9"/>
      <c r="H739" s="9"/>
      <c r="I739" s="9"/>
      <c r="J739" s="9"/>
      <c r="K739" s="9"/>
      <c r="L739" s="9"/>
      <c r="M739" s="9"/>
      <c r="N739" s="9"/>
      <c r="O739" s="9"/>
      <c r="P739" s="9"/>
      <c r="Q739" s="9"/>
      <c r="R739" s="9"/>
      <c r="S739" s="9"/>
      <c r="T739" s="17"/>
      <c r="U739" s="17"/>
      <c r="V739" s="9"/>
      <c r="W739" s="17"/>
      <c r="X739" s="9"/>
      <c r="Y739" s="9"/>
      <c r="Z739" s="9"/>
      <c r="AA739" s="9"/>
      <c r="AB739" s="9"/>
      <c r="AC739" s="9"/>
      <c r="AD739" s="9"/>
      <c r="AE739" s="9"/>
      <c r="AF739" s="9"/>
      <c r="AG739" s="9"/>
      <c r="AH739" s="9"/>
    </row>
    <row r="740" spans="1:34" x14ac:dyDescent="0.25">
      <c r="A740" s="9"/>
      <c r="B740" s="9"/>
      <c r="C740" s="9"/>
      <c r="D740" s="9"/>
      <c r="E740" s="9"/>
      <c r="F740" s="9"/>
      <c r="G740" s="9"/>
      <c r="H740" s="9"/>
      <c r="I740" s="9"/>
      <c r="J740" s="9"/>
      <c r="K740" s="9"/>
      <c r="L740" s="9"/>
      <c r="M740" s="9"/>
      <c r="N740" s="9"/>
      <c r="O740" s="9"/>
      <c r="P740" s="9"/>
      <c r="Q740" s="9"/>
      <c r="R740" s="9"/>
      <c r="S740" s="9"/>
      <c r="T740" s="17"/>
      <c r="U740" s="17"/>
      <c r="V740" s="9"/>
      <c r="W740" s="17"/>
      <c r="X740" s="9"/>
      <c r="Y740" s="9"/>
      <c r="Z740" s="9"/>
      <c r="AA740" s="9"/>
      <c r="AB740" s="9"/>
      <c r="AC740" s="9"/>
      <c r="AD740" s="9"/>
      <c r="AE740" s="9"/>
      <c r="AF740" s="9"/>
      <c r="AG740" s="9"/>
      <c r="AH740" s="9"/>
    </row>
    <row r="741" spans="1:34" x14ac:dyDescent="0.25">
      <c r="A741" s="9"/>
      <c r="B741" s="9"/>
      <c r="C741" s="9"/>
      <c r="D741" s="9"/>
      <c r="E741" s="9"/>
      <c r="F741" s="9"/>
      <c r="G741" s="9"/>
      <c r="H741" s="9"/>
      <c r="I741" s="9"/>
      <c r="J741" s="9"/>
      <c r="K741" s="9"/>
      <c r="L741" s="9"/>
      <c r="M741" s="9"/>
      <c r="N741" s="9"/>
      <c r="O741" s="9"/>
      <c r="P741" s="9"/>
      <c r="Q741" s="9"/>
      <c r="R741" s="9"/>
      <c r="S741" s="9"/>
      <c r="T741" s="17"/>
      <c r="U741" s="17"/>
      <c r="V741" s="9"/>
      <c r="W741" s="17"/>
      <c r="X741" s="9"/>
      <c r="Y741" s="9"/>
      <c r="Z741" s="9"/>
      <c r="AA741" s="9"/>
      <c r="AB741" s="9"/>
      <c r="AC741" s="9"/>
      <c r="AD741" s="9"/>
      <c r="AE741" s="9"/>
      <c r="AF741" s="9"/>
      <c r="AG741" s="9"/>
      <c r="AH741" s="9"/>
    </row>
    <row r="742" spans="1:34" x14ac:dyDescent="0.25">
      <c r="A742" s="9"/>
      <c r="B742" s="9"/>
      <c r="C742" s="9"/>
      <c r="D742" s="9"/>
      <c r="E742" s="9"/>
      <c r="F742" s="9"/>
      <c r="G742" s="9"/>
      <c r="H742" s="9"/>
      <c r="I742" s="9"/>
      <c r="J742" s="9"/>
      <c r="K742" s="9"/>
      <c r="L742" s="9"/>
      <c r="M742" s="9"/>
      <c r="N742" s="9"/>
      <c r="O742" s="9"/>
      <c r="P742" s="9"/>
      <c r="Q742" s="9"/>
      <c r="R742" s="9"/>
      <c r="S742" s="9"/>
      <c r="T742" s="17"/>
      <c r="U742" s="17"/>
      <c r="V742" s="9"/>
      <c r="W742" s="17"/>
      <c r="X742" s="9"/>
      <c r="Y742" s="9"/>
      <c r="Z742" s="9"/>
      <c r="AA742" s="9"/>
      <c r="AB742" s="9"/>
      <c r="AC742" s="9"/>
      <c r="AD742" s="9"/>
      <c r="AE742" s="9"/>
      <c r="AF742" s="9"/>
      <c r="AG742" s="9"/>
      <c r="AH742" s="9"/>
    </row>
    <row r="743" spans="1:34" x14ac:dyDescent="0.25">
      <c r="A743" s="9"/>
      <c r="B743" s="9"/>
      <c r="C743" s="9"/>
      <c r="D743" s="9"/>
      <c r="E743" s="9"/>
      <c r="F743" s="9"/>
      <c r="G743" s="9"/>
      <c r="H743" s="9"/>
      <c r="I743" s="9"/>
      <c r="J743" s="9"/>
      <c r="K743" s="9"/>
      <c r="L743" s="9"/>
      <c r="M743" s="9"/>
      <c r="N743" s="9"/>
      <c r="O743" s="9"/>
      <c r="P743" s="9"/>
      <c r="Q743" s="9"/>
      <c r="R743" s="9"/>
      <c r="S743" s="9"/>
      <c r="T743" s="17"/>
      <c r="U743" s="17"/>
      <c r="V743" s="9"/>
      <c r="W743" s="17"/>
      <c r="X743" s="9"/>
      <c r="Y743" s="9"/>
      <c r="Z743" s="9"/>
      <c r="AA743" s="9"/>
      <c r="AB743" s="9"/>
      <c r="AC743" s="9"/>
      <c r="AD743" s="9"/>
      <c r="AE743" s="9"/>
      <c r="AF743" s="9"/>
      <c r="AG743" s="9"/>
      <c r="AH743" s="9"/>
    </row>
    <row r="744" spans="1:34" x14ac:dyDescent="0.25">
      <c r="A744" s="9"/>
      <c r="B744" s="9"/>
      <c r="C744" s="9"/>
      <c r="D744" s="9"/>
      <c r="E744" s="9"/>
      <c r="F744" s="9"/>
      <c r="G744" s="9"/>
      <c r="H744" s="9"/>
      <c r="I744" s="9"/>
      <c r="J744" s="9"/>
      <c r="K744" s="9"/>
      <c r="L744" s="9"/>
      <c r="M744" s="9"/>
      <c r="N744" s="9"/>
      <c r="O744" s="9"/>
      <c r="P744" s="9"/>
      <c r="Q744" s="9"/>
      <c r="R744" s="9"/>
      <c r="S744" s="9"/>
      <c r="T744" s="17"/>
      <c r="U744" s="17"/>
      <c r="V744" s="9"/>
      <c r="W744" s="17"/>
      <c r="X744" s="9"/>
      <c r="Y744" s="9"/>
      <c r="Z744" s="9"/>
      <c r="AA744" s="9"/>
      <c r="AB744" s="9"/>
      <c r="AC744" s="9"/>
      <c r="AD744" s="9"/>
      <c r="AE744" s="9"/>
      <c r="AF744" s="9"/>
      <c r="AG744" s="9"/>
      <c r="AH744" s="9"/>
    </row>
    <row r="745" spans="1:34" x14ac:dyDescent="0.25">
      <c r="A745" s="9"/>
      <c r="B745" s="9"/>
      <c r="C745" s="9"/>
      <c r="D745" s="9"/>
      <c r="E745" s="9"/>
      <c r="F745" s="9"/>
      <c r="G745" s="9"/>
      <c r="H745" s="9"/>
      <c r="I745" s="9"/>
      <c r="J745" s="9"/>
      <c r="K745" s="9"/>
      <c r="L745" s="9"/>
      <c r="M745" s="9"/>
      <c r="N745" s="9"/>
      <c r="O745" s="9"/>
      <c r="P745" s="9"/>
      <c r="Q745" s="9"/>
      <c r="R745" s="9"/>
      <c r="S745" s="9"/>
      <c r="T745" s="17"/>
      <c r="U745" s="17"/>
      <c r="V745" s="9"/>
      <c r="W745" s="17"/>
      <c r="X745" s="9"/>
      <c r="Y745" s="9"/>
      <c r="Z745" s="9"/>
      <c r="AA745" s="9"/>
      <c r="AB745" s="9"/>
      <c r="AC745" s="9"/>
      <c r="AD745" s="9"/>
      <c r="AE745" s="9"/>
      <c r="AF745" s="9"/>
      <c r="AG745" s="9"/>
      <c r="AH745" s="9"/>
    </row>
    <row r="746" spans="1:34" x14ac:dyDescent="0.25">
      <c r="A746" s="9"/>
      <c r="B746" s="9"/>
      <c r="C746" s="9"/>
      <c r="D746" s="9"/>
      <c r="E746" s="9"/>
      <c r="F746" s="9"/>
      <c r="G746" s="9"/>
      <c r="H746" s="9"/>
      <c r="I746" s="9"/>
      <c r="J746" s="9"/>
      <c r="K746" s="9"/>
      <c r="L746" s="9"/>
      <c r="M746" s="9"/>
      <c r="N746" s="9"/>
      <c r="O746" s="9"/>
      <c r="P746" s="9"/>
      <c r="Q746" s="9"/>
      <c r="R746" s="9"/>
      <c r="S746" s="9"/>
      <c r="T746" s="17"/>
      <c r="U746" s="17"/>
      <c r="V746" s="9"/>
      <c r="W746" s="17"/>
      <c r="X746" s="9"/>
      <c r="Y746" s="9"/>
      <c r="Z746" s="9"/>
      <c r="AA746" s="9"/>
      <c r="AB746" s="9"/>
      <c r="AC746" s="9"/>
      <c r="AD746" s="9"/>
      <c r="AE746" s="9"/>
      <c r="AF746" s="9"/>
      <c r="AG746" s="9"/>
      <c r="AH746" s="9"/>
    </row>
    <row r="747" spans="1:34" x14ac:dyDescent="0.25">
      <c r="A747" s="9"/>
      <c r="B747" s="9"/>
      <c r="C747" s="9"/>
      <c r="D747" s="9"/>
      <c r="E747" s="9"/>
      <c r="F747" s="9"/>
      <c r="G747" s="9"/>
      <c r="H747" s="9"/>
      <c r="I747" s="9"/>
      <c r="J747" s="9"/>
      <c r="K747" s="9"/>
      <c r="L747" s="9"/>
      <c r="M747" s="9"/>
      <c r="N747" s="9"/>
      <c r="O747" s="9"/>
      <c r="P747" s="9"/>
      <c r="Q747" s="9"/>
      <c r="R747" s="9"/>
      <c r="S747" s="9"/>
      <c r="T747" s="17"/>
      <c r="U747" s="17"/>
      <c r="V747" s="9"/>
      <c r="W747" s="17"/>
      <c r="X747" s="9"/>
      <c r="Y747" s="9"/>
      <c r="Z747" s="9"/>
      <c r="AA747" s="9"/>
      <c r="AB747" s="9"/>
      <c r="AC747" s="9"/>
      <c r="AD747" s="9"/>
      <c r="AE747" s="9"/>
      <c r="AF747" s="9"/>
      <c r="AG747" s="9"/>
      <c r="AH747" s="9"/>
    </row>
    <row r="748" spans="1:34" x14ac:dyDescent="0.25">
      <c r="A748" s="9"/>
      <c r="B748" s="9"/>
      <c r="C748" s="9"/>
      <c r="D748" s="9"/>
      <c r="E748" s="9"/>
      <c r="F748" s="9"/>
      <c r="G748" s="9"/>
      <c r="H748" s="9"/>
      <c r="I748" s="9"/>
      <c r="J748" s="9"/>
      <c r="K748" s="9"/>
      <c r="L748" s="9"/>
      <c r="M748" s="9"/>
      <c r="N748" s="9"/>
      <c r="O748" s="9"/>
      <c r="P748" s="9"/>
      <c r="Q748" s="9"/>
      <c r="R748" s="9"/>
      <c r="S748" s="9"/>
      <c r="T748" s="17"/>
      <c r="U748" s="17"/>
      <c r="V748" s="9"/>
      <c r="W748" s="17"/>
      <c r="X748" s="9"/>
      <c r="Y748" s="9"/>
      <c r="Z748" s="9"/>
      <c r="AA748" s="9"/>
      <c r="AB748" s="9"/>
      <c r="AC748" s="9"/>
      <c r="AD748" s="9"/>
      <c r="AE748" s="9"/>
      <c r="AF748" s="9"/>
      <c r="AG748" s="9"/>
      <c r="AH748" s="9"/>
    </row>
    <row r="749" spans="1:34" x14ac:dyDescent="0.25">
      <c r="A749" s="9"/>
      <c r="B749" s="9"/>
      <c r="C749" s="9"/>
      <c r="D749" s="9"/>
      <c r="E749" s="9"/>
      <c r="F749" s="9"/>
      <c r="G749" s="9"/>
      <c r="H749" s="9"/>
      <c r="I749" s="9"/>
      <c r="J749" s="9"/>
      <c r="K749" s="9"/>
      <c r="L749" s="9"/>
      <c r="M749" s="9"/>
      <c r="N749" s="9"/>
      <c r="O749" s="9"/>
      <c r="P749" s="9"/>
      <c r="Q749" s="9"/>
      <c r="R749" s="9"/>
      <c r="S749" s="9"/>
      <c r="T749" s="17"/>
      <c r="U749" s="17"/>
      <c r="V749" s="9"/>
      <c r="W749" s="17"/>
      <c r="X749" s="9"/>
      <c r="Y749" s="9"/>
      <c r="Z749" s="9"/>
      <c r="AA749" s="9"/>
      <c r="AB749" s="9"/>
      <c r="AC749" s="9"/>
      <c r="AD749" s="9"/>
      <c r="AE749" s="9"/>
      <c r="AF749" s="9"/>
      <c r="AG749" s="9"/>
      <c r="AH749" s="9"/>
    </row>
    <row r="750" spans="1:34" x14ac:dyDescent="0.25">
      <c r="A750" s="9"/>
      <c r="B750" s="9"/>
      <c r="C750" s="9"/>
      <c r="D750" s="9"/>
      <c r="E750" s="9"/>
      <c r="F750" s="9"/>
      <c r="G750" s="9"/>
      <c r="H750" s="9"/>
      <c r="I750" s="9"/>
      <c r="J750" s="9"/>
      <c r="K750" s="9"/>
      <c r="L750" s="9"/>
      <c r="M750" s="9"/>
      <c r="N750" s="9"/>
      <c r="O750" s="9"/>
      <c r="P750" s="9"/>
      <c r="Q750" s="9"/>
      <c r="R750" s="9"/>
      <c r="S750" s="9"/>
      <c r="T750" s="17"/>
      <c r="U750" s="17"/>
      <c r="V750" s="9"/>
      <c r="W750" s="17"/>
      <c r="X750" s="9"/>
      <c r="Y750" s="9"/>
      <c r="Z750" s="9"/>
      <c r="AA750" s="9"/>
      <c r="AB750" s="9"/>
      <c r="AC750" s="9"/>
      <c r="AD750" s="9"/>
      <c r="AE750" s="9"/>
      <c r="AF750" s="9"/>
      <c r="AG750" s="9"/>
      <c r="AH750" s="9"/>
    </row>
    <row r="751" spans="1:34" x14ac:dyDescent="0.25">
      <c r="A751" s="9"/>
      <c r="B751" s="9"/>
      <c r="C751" s="9"/>
      <c r="D751" s="9"/>
      <c r="E751" s="9"/>
      <c r="F751" s="9"/>
      <c r="G751" s="9"/>
      <c r="H751" s="9"/>
      <c r="I751" s="9"/>
      <c r="J751" s="9"/>
      <c r="K751" s="9"/>
      <c r="L751" s="9"/>
      <c r="M751" s="9"/>
      <c r="N751" s="9"/>
      <c r="O751" s="9"/>
      <c r="P751" s="9"/>
      <c r="Q751" s="9"/>
      <c r="R751" s="9"/>
      <c r="S751" s="9"/>
      <c r="T751" s="17"/>
      <c r="U751" s="17"/>
      <c r="V751" s="9"/>
      <c r="W751" s="17"/>
      <c r="X751" s="9"/>
      <c r="Y751" s="9"/>
      <c r="Z751" s="9"/>
      <c r="AA751" s="9"/>
      <c r="AB751" s="9"/>
      <c r="AC751" s="9"/>
      <c r="AD751" s="9"/>
      <c r="AE751" s="9"/>
      <c r="AF751" s="9"/>
      <c r="AG751" s="9"/>
      <c r="AH751" s="9"/>
    </row>
    <row r="752" spans="1:34" x14ac:dyDescent="0.25">
      <c r="A752" s="9"/>
      <c r="B752" s="9"/>
      <c r="C752" s="9"/>
      <c r="D752" s="9"/>
      <c r="E752" s="9"/>
      <c r="F752" s="9"/>
      <c r="G752" s="9"/>
      <c r="H752" s="9"/>
      <c r="I752" s="9"/>
      <c r="J752" s="9"/>
      <c r="K752" s="9"/>
      <c r="L752" s="9"/>
      <c r="M752" s="9"/>
      <c r="N752" s="9"/>
      <c r="O752" s="9"/>
      <c r="P752" s="9"/>
      <c r="Q752" s="9"/>
      <c r="R752" s="9"/>
      <c r="S752" s="9"/>
      <c r="T752" s="17"/>
      <c r="U752" s="17"/>
      <c r="V752" s="9"/>
      <c r="W752" s="17"/>
      <c r="X752" s="9"/>
      <c r="Y752" s="9"/>
      <c r="Z752" s="9"/>
      <c r="AA752" s="9"/>
      <c r="AB752" s="9"/>
      <c r="AC752" s="9"/>
      <c r="AD752" s="9"/>
      <c r="AE752" s="9"/>
      <c r="AF752" s="9"/>
      <c r="AG752" s="9"/>
      <c r="AH752" s="9"/>
    </row>
    <row r="753" spans="1:34" x14ac:dyDescent="0.25">
      <c r="A753" s="9"/>
      <c r="B753" s="9"/>
      <c r="C753" s="9"/>
      <c r="D753" s="9"/>
      <c r="E753" s="9"/>
      <c r="F753" s="9"/>
      <c r="G753" s="9"/>
      <c r="H753" s="9"/>
      <c r="I753" s="9"/>
      <c r="J753" s="9"/>
      <c r="K753" s="9"/>
      <c r="L753" s="9"/>
      <c r="M753" s="9"/>
      <c r="N753" s="9"/>
      <c r="O753" s="9"/>
      <c r="P753" s="9"/>
      <c r="Q753" s="9"/>
      <c r="R753" s="9"/>
      <c r="S753" s="9"/>
      <c r="T753" s="17"/>
      <c r="U753" s="17"/>
      <c r="V753" s="9"/>
      <c r="W753" s="17"/>
      <c r="X753" s="9"/>
      <c r="Y753" s="9"/>
      <c r="Z753" s="9"/>
      <c r="AA753" s="9"/>
      <c r="AB753" s="9"/>
      <c r="AC753" s="9"/>
      <c r="AD753" s="9"/>
      <c r="AE753" s="9"/>
      <c r="AF753" s="9"/>
      <c r="AG753" s="9"/>
      <c r="AH753" s="9"/>
    </row>
    <row r="754" spans="1:34" x14ac:dyDescent="0.25">
      <c r="A754" s="9"/>
      <c r="B754" s="9"/>
      <c r="C754" s="9"/>
      <c r="D754" s="9"/>
      <c r="E754" s="9"/>
      <c r="F754" s="9"/>
      <c r="G754" s="9"/>
      <c r="H754" s="9"/>
      <c r="I754" s="9"/>
      <c r="J754" s="9"/>
      <c r="K754" s="9"/>
      <c r="L754" s="9"/>
      <c r="M754" s="9"/>
      <c r="N754" s="9"/>
      <c r="O754" s="9"/>
      <c r="P754" s="9"/>
      <c r="Q754" s="9"/>
      <c r="R754" s="9"/>
      <c r="S754" s="9"/>
      <c r="T754" s="17"/>
      <c r="U754" s="17"/>
      <c r="V754" s="9"/>
      <c r="W754" s="17"/>
      <c r="X754" s="9"/>
      <c r="Y754" s="9"/>
      <c r="Z754" s="9"/>
      <c r="AA754" s="9"/>
      <c r="AB754" s="9"/>
      <c r="AC754" s="9"/>
      <c r="AD754" s="9"/>
      <c r="AE754" s="9"/>
      <c r="AF754" s="9"/>
      <c r="AG754" s="9"/>
      <c r="AH754" s="9"/>
    </row>
    <row r="755" spans="1:34" x14ac:dyDescent="0.25">
      <c r="A755" s="9"/>
      <c r="B755" s="9"/>
      <c r="C755" s="9"/>
      <c r="D755" s="9"/>
      <c r="E755" s="9"/>
      <c r="F755" s="9"/>
      <c r="G755" s="9"/>
      <c r="H755" s="9"/>
      <c r="I755" s="9"/>
      <c r="J755" s="9"/>
      <c r="K755" s="9"/>
      <c r="L755" s="9"/>
      <c r="M755" s="9"/>
      <c r="N755" s="9"/>
      <c r="O755" s="9"/>
      <c r="P755" s="9"/>
      <c r="Q755" s="9"/>
      <c r="R755" s="9"/>
      <c r="S755" s="9"/>
      <c r="T755" s="17"/>
      <c r="U755" s="17"/>
      <c r="V755" s="9"/>
      <c r="W755" s="17"/>
      <c r="X755" s="9"/>
      <c r="Y755" s="9"/>
      <c r="Z755" s="9"/>
      <c r="AA755" s="9"/>
      <c r="AB755" s="9"/>
      <c r="AC755" s="9"/>
      <c r="AD755" s="9"/>
      <c r="AE755" s="9"/>
      <c r="AF755" s="9"/>
      <c r="AG755" s="9"/>
      <c r="AH755" s="9"/>
    </row>
    <row r="756" spans="1:34" x14ac:dyDescent="0.25">
      <c r="A756" s="9"/>
      <c r="B756" s="9"/>
      <c r="C756" s="9"/>
      <c r="D756" s="9"/>
      <c r="E756" s="9"/>
      <c r="F756" s="9"/>
      <c r="G756" s="9"/>
      <c r="H756" s="9"/>
      <c r="I756" s="9"/>
      <c r="J756" s="9"/>
      <c r="K756" s="9"/>
      <c r="L756" s="9"/>
      <c r="M756" s="9"/>
      <c r="N756" s="9"/>
      <c r="O756" s="9"/>
      <c r="P756" s="9"/>
      <c r="Q756" s="9"/>
      <c r="R756" s="9"/>
      <c r="S756" s="9"/>
      <c r="T756" s="17"/>
      <c r="U756" s="17"/>
      <c r="V756" s="9"/>
      <c r="W756" s="17"/>
      <c r="X756" s="9"/>
      <c r="Y756" s="9"/>
      <c r="Z756" s="9"/>
      <c r="AA756" s="9"/>
      <c r="AB756" s="9"/>
      <c r="AC756" s="9"/>
      <c r="AD756" s="9"/>
      <c r="AE756" s="9"/>
      <c r="AF756" s="9"/>
      <c r="AG756" s="9"/>
      <c r="AH756" s="9"/>
    </row>
    <row r="757" spans="1:34" x14ac:dyDescent="0.25">
      <c r="A757" s="9"/>
      <c r="B757" s="9"/>
      <c r="C757" s="9"/>
      <c r="D757" s="9"/>
      <c r="E757" s="9"/>
      <c r="F757" s="9"/>
      <c r="G757" s="9"/>
      <c r="H757" s="9"/>
      <c r="I757" s="9"/>
      <c r="J757" s="9"/>
      <c r="K757" s="9"/>
      <c r="L757" s="9"/>
      <c r="M757" s="9"/>
      <c r="N757" s="9"/>
      <c r="O757" s="9"/>
      <c r="P757" s="9"/>
      <c r="Q757" s="9"/>
      <c r="R757" s="9"/>
      <c r="S757" s="9"/>
      <c r="T757" s="17"/>
      <c r="U757" s="17"/>
      <c r="V757" s="9"/>
      <c r="W757" s="17"/>
      <c r="X757" s="9"/>
      <c r="Y757" s="9"/>
      <c r="Z757" s="9"/>
      <c r="AA757" s="9"/>
      <c r="AB757" s="9"/>
      <c r="AC757" s="9"/>
      <c r="AD757" s="9"/>
      <c r="AE757" s="9"/>
      <c r="AF757" s="9"/>
      <c r="AG757" s="9"/>
      <c r="AH757" s="9"/>
    </row>
    <row r="758" spans="1:34" x14ac:dyDescent="0.25">
      <c r="A758" s="9"/>
      <c r="B758" s="9"/>
      <c r="C758" s="9"/>
      <c r="D758" s="9"/>
      <c r="E758" s="9"/>
      <c r="F758" s="9"/>
      <c r="G758" s="9"/>
      <c r="H758" s="9"/>
      <c r="I758" s="9"/>
      <c r="J758" s="9"/>
      <c r="K758" s="9"/>
      <c r="L758" s="9"/>
      <c r="M758" s="9"/>
      <c r="N758" s="9"/>
      <c r="O758" s="9"/>
      <c r="P758" s="9"/>
      <c r="Q758" s="9"/>
      <c r="R758" s="9"/>
      <c r="S758" s="9"/>
      <c r="T758" s="17"/>
      <c r="U758" s="17"/>
      <c r="V758" s="9"/>
      <c r="W758" s="17"/>
      <c r="X758" s="9"/>
      <c r="Y758" s="9"/>
      <c r="Z758" s="9"/>
      <c r="AA758" s="9"/>
      <c r="AB758" s="9"/>
      <c r="AC758" s="9"/>
      <c r="AD758" s="9"/>
      <c r="AE758" s="9"/>
      <c r="AF758" s="9"/>
      <c r="AG758" s="9"/>
      <c r="AH758" s="9"/>
    </row>
    <row r="759" spans="1:34" x14ac:dyDescent="0.25">
      <c r="A759" s="9"/>
      <c r="B759" s="9"/>
      <c r="C759" s="9"/>
      <c r="D759" s="9"/>
      <c r="E759" s="9"/>
      <c r="F759" s="9"/>
      <c r="G759" s="9"/>
      <c r="H759" s="9"/>
      <c r="I759" s="9"/>
      <c r="J759" s="9"/>
      <c r="K759" s="9"/>
      <c r="L759" s="9"/>
      <c r="M759" s="9"/>
      <c r="N759" s="9"/>
      <c r="O759" s="9"/>
      <c r="P759" s="9"/>
      <c r="Q759" s="9"/>
      <c r="R759" s="9"/>
      <c r="S759" s="9"/>
      <c r="T759" s="17"/>
      <c r="U759" s="17"/>
      <c r="V759" s="9"/>
      <c r="W759" s="17"/>
      <c r="X759" s="9"/>
      <c r="Y759" s="9"/>
      <c r="Z759" s="9"/>
      <c r="AA759" s="9"/>
      <c r="AB759" s="9"/>
      <c r="AC759" s="9"/>
      <c r="AD759" s="9"/>
      <c r="AE759" s="9"/>
      <c r="AF759" s="9"/>
      <c r="AG759" s="9"/>
      <c r="AH759" s="9"/>
    </row>
    <row r="760" spans="1:34" x14ac:dyDescent="0.25">
      <c r="A760" s="9"/>
      <c r="B760" s="9"/>
      <c r="C760" s="9"/>
      <c r="D760" s="9"/>
      <c r="E760" s="9"/>
      <c r="F760" s="9"/>
      <c r="G760" s="9"/>
      <c r="H760" s="9"/>
      <c r="I760" s="9"/>
      <c r="J760" s="9"/>
      <c r="K760" s="9"/>
      <c r="L760" s="9"/>
      <c r="M760" s="9"/>
      <c r="N760" s="9"/>
      <c r="O760" s="9"/>
      <c r="P760" s="9"/>
      <c r="Q760" s="9"/>
      <c r="R760" s="9"/>
      <c r="S760" s="9"/>
      <c r="T760" s="17"/>
      <c r="U760" s="17"/>
      <c r="V760" s="9"/>
      <c r="W760" s="17"/>
      <c r="X760" s="9"/>
      <c r="Y760" s="9"/>
      <c r="Z760" s="9"/>
      <c r="AA760" s="9"/>
      <c r="AB760" s="9"/>
      <c r="AC760" s="9"/>
      <c r="AD760" s="9"/>
      <c r="AE760" s="9"/>
      <c r="AF760" s="9"/>
      <c r="AG760" s="9"/>
      <c r="AH760" s="9"/>
    </row>
    <row r="761" spans="1:34" x14ac:dyDescent="0.25">
      <c r="A761" s="9"/>
      <c r="B761" s="9"/>
      <c r="C761" s="9"/>
      <c r="D761" s="9"/>
      <c r="E761" s="9"/>
      <c r="F761" s="9"/>
      <c r="G761" s="9"/>
      <c r="H761" s="9"/>
      <c r="I761" s="9"/>
      <c r="J761" s="9"/>
      <c r="K761" s="9"/>
      <c r="L761" s="9"/>
      <c r="M761" s="9"/>
      <c r="N761" s="9"/>
      <c r="O761" s="9"/>
      <c r="P761" s="9"/>
      <c r="Q761" s="9"/>
      <c r="R761" s="9"/>
      <c r="S761" s="9"/>
      <c r="T761" s="17"/>
      <c r="U761" s="17"/>
      <c r="V761" s="9"/>
      <c r="W761" s="17"/>
      <c r="X761" s="9"/>
      <c r="Y761" s="9"/>
      <c r="Z761" s="9"/>
      <c r="AA761" s="9"/>
      <c r="AB761" s="9"/>
      <c r="AC761" s="9"/>
      <c r="AD761" s="9"/>
      <c r="AE761" s="9"/>
      <c r="AF761" s="9"/>
      <c r="AG761" s="9"/>
      <c r="AH761" s="9"/>
    </row>
    <row r="762" spans="1:34" x14ac:dyDescent="0.25">
      <c r="A762" s="9"/>
      <c r="B762" s="9"/>
      <c r="C762" s="9"/>
      <c r="D762" s="9"/>
      <c r="E762" s="9"/>
      <c r="F762" s="9"/>
      <c r="G762" s="9"/>
      <c r="H762" s="9"/>
      <c r="I762" s="9"/>
      <c r="J762" s="9"/>
      <c r="K762" s="9"/>
      <c r="L762" s="9"/>
      <c r="M762" s="9"/>
      <c r="N762" s="9"/>
      <c r="O762" s="9"/>
      <c r="P762" s="9"/>
      <c r="Q762" s="9"/>
      <c r="R762" s="9"/>
      <c r="S762" s="9"/>
      <c r="T762" s="17"/>
      <c r="U762" s="17"/>
      <c r="V762" s="9"/>
      <c r="W762" s="17"/>
      <c r="X762" s="9"/>
      <c r="Y762" s="9"/>
      <c r="Z762" s="9"/>
      <c r="AA762" s="9"/>
      <c r="AB762" s="9"/>
      <c r="AC762" s="9"/>
      <c r="AD762" s="9"/>
      <c r="AE762" s="9"/>
      <c r="AF762" s="9"/>
      <c r="AG762" s="9"/>
      <c r="AH762" s="9"/>
    </row>
    <row r="763" spans="1:34" x14ac:dyDescent="0.25">
      <c r="A763" s="9"/>
      <c r="B763" s="9"/>
      <c r="C763" s="9"/>
      <c r="D763" s="9"/>
      <c r="E763" s="9"/>
      <c r="F763" s="9"/>
      <c r="G763" s="9"/>
      <c r="H763" s="9"/>
      <c r="I763" s="9"/>
      <c r="J763" s="9"/>
      <c r="K763" s="9"/>
      <c r="L763" s="9"/>
      <c r="M763" s="9"/>
      <c r="N763" s="9"/>
      <c r="O763" s="9"/>
      <c r="P763" s="9"/>
      <c r="Q763" s="9"/>
      <c r="R763" s="9"/>
      <c r="S763" s="9"/>
      <c r="T763" s="17"/>
      <c r="U763" s="17"/>
      <c r="V763" s="9"/>
      <c r="W763" s="17"/>
      <c r="X763" s="9"/>
      <c r="Y763" s="9"/>
      <c r="Z763" s="9"/>
      <c r="AA763" s="9"/>
      <c r="AB763" s="9"/>
      <c r="AC763" s="9"/>
      <c r="AD763" s="9"/>
      <c r="AE763" s="9"/>
      <c r="AF763" s="9"/>
      <c r="AG763" s="9"/>
      <c r="AH763" s="9"/>
    </row>
    <row r="764" spans="1:34" x14ac:dyDescent="0.25">
      <c r="A764" s="9"/>
      <c r="B764" s="9"/>
      <c r="C764" s="9"/>
      <c r="D764" s="9"/>
      <c r="E764" s="9"/>
      <c r="F764" s="9"/>
      <c r="G764" s="9"/>
      <c r="H764" s="9"/>
      <c r="I764" s="9"/>
      <c r="J764" s="9"/>
      <c r="K764" s="9"/>
      <c r="L764" s="9"/>
      <c r="M764" s="9"/>
      <c r="N764" s="9"/>
      <c r="O764" s="9"/>
      <c r="P764" s="9"/>
      <c r="Q764" s="9"/>
      <c r="R764" s="9"/>
      <c r="S764" s="9"/>
      <c r="T764" s="17"/>
      <c r="U764" s="17"/>
      <c r="V764" s="9"/>
      <c r="W764" s="17"/>
      <c r="X764" s="9"/>
      <c r="Y764" s="9"/>
      <c r="Z764" s="9"/>
      <c r="AA764" s="9"/>
      <c r="AB764" s="9"/>
      <c r="AC764" s="9"/>
      <c r="AD764" s="9"/>
      <c r="AE764" s="9"/>
      <c r="AF764" s="9"/>
      <c r="AG764" s="9"/>
      <c r="AH764" s="9"/>
    </row>
    <row r="765" spans="1:34" x14ac:dyDescent="0.25">
      <c r="A765" s="9"/>
      <c r="B765" s="9"/>
      <c r="C765" s="9"/>
      <c r="D765" s="9"/>
      <c r="E765" s="9"/>
      <c r="F765" s="9"/>
      <c r="G765" s="9"/>
      <c r="H765" s="9"/>
      <c r="I765" s="9"/>
      <c r="J765" s="9"/>
      <c r="K765" s="9"/>
      <c r="L765" s="9"/>
      <c r="M765" s="9"/>
      <c r="N765" s="9"/>
      <c r="O765" s="9"/>
      <c r="P765" s="9"/>
      <c r="Q765" s="9"/>
      <c r="R765" s="9"/>
      <c r="S765" s="9"/>
      <c r="T765" s="17"/>
      <c r="U765" s="17"/>
      <c r="V765" s="9"/>
      <c r="W765" s="17"/>
      <c r="X765" s="9"/>
      <c r="Y765" s="9"/>
      <c r="Z765" s="9"/>
      <c r="AA765" s="9"/>
      <c r="AB765" s="9"/>
      <c r="AC765" s="9"/>
      <c r="AD765" s="9"/>
      <c r="AE765" s="9"/>
      <c r="AF765" s="9"/>
      <c r="AG765" s="9"/>
      <c r="AH765" s="9"/>
    </row>
    <row r="766" spans="1:34" x14ac:dyDescent="0.25">
      <c r="A766" s="9"/>
      <c r="B766" s="9"/>
      <c r="C766" s="9"/>
      <c r="D766" s="9"/>
      <c r="E766" s="9"/>
      <c r="F766" s="9"/>
      <c r="G766" s="9"/>
      <c r="H766" s="9"/>
      <c r="I766" s="9"/>
      <c r="J766" s="9"/>
      <c r="K766" s="9"/>
      <c r="L766" s="9"/>
      <c r="M766" s="9"/>
      <c r="N766" s="9"/>
      <c r="O766" s="9"/>
      <c r="P766" s="9"/>
      <c r="Q766" s="9"/>
      <c r="R766" s="9"/>
      <c r="S766" s="9"/>
      <c r="T766" s="17"/>
      <c r="U766" s="17"/>
      <c r="V766" s="9"/>
      <c r="W766" s="17"/>
      <c r="X766" s="9"/>
      <c r="Y766" s="9"/>
      <c r="Z766" s="9"/>
      <c r="AA766" s="9"/>
      <c r="AB766" s="9"/>
      <c r="AC766" s="9"/>
      <c r="AD766" s="9"/>
      <c r="AE766" s="9"/>
      <c r="AF766" s="9"/>
      <c r="AG766" s="9"/>
      <c r="AH766" s="9"/>
    </row>
    <row r="767" spans="1:34" x14ac:dyDescent="0.25">
      <c r="A767" s="9"/>
      <c r="B767" s="9"/>
      <c r="C767" s="9"/>
      <c r="D767" s="9"/>
      <c r="E767" s="9"/>
      <c r="F767" s="9"/>
      <c r="G767" s="9"/>
      <c r="H767" s="9"/>
      <c r="I767" s="9"/>
      <c r="J767" s="9"/>
      <c r="K767" s="9"/>
      <c r="L767" s="9"/>
      <c r="M767" s="9"/>
      <c r="N767" s="9"/>
      <c r="O767" s="9"/>
      <c r="P767" s="9"/>
      <c r="Q767" s="9"/>
      <c r="R767" s="9"/>
      <c r="S767" s="9"/>
      <c r="T767" s="17"/>
      <c r="U767" s="17"/>
      <c r="V767" s="9"/>
      <c r="W767" s="17"/>
      <c r="X767" s="9"/>
      <c r="Y767" s="9"/>
      <c r="Z767" s="9"/>
      <c r="AA767" s="9"/>
      <c r="AB767" s="9"/>
      <c r="AC767" s="9"/>
      <c r="AD767" s="9"/>
      <c r="AE767" s="9"/>
      <c r="AF767" s="9"/>
      <c r="AG767" s="9"/>
      <c r="AH767" s="9"/>
    </row>
    <row r="768" spans="1:34" x14ac:dyDescent="0.25">
      <c r="A768" s="9"/>
      <c r="B768" s="9"/>
      <c r="C768" s="9"/>
      <c r="D768" s="9"/>
      <c r="E768" s="9"/>
      <c r="F768" s="9"/>
      <c r="G768" s="9"/>
      <c r="H768" s="9"/>
      <c r="I768" s="9"/>
      <c r="J768" s="9"/>
      <c r="K768" s="9"/>
      <c r="L768" s="9"/>
      <c r="M768" s="9"/>
      <c r="N768" s="9"/>
      <c r="O768" s="9"/>
      <c r="P768" s="9"/>
      <c r="Q768" s="9"/>
      <c r="R768" s="9"/>
      <c r="S768" s="9"/>
      <c r="T768" s="17"/>
      <c r="U768" s="17"/>
      <c r="V768" s="9"/>
      <c r="W768" s="17"/>
      <c r="X768" s="9"/>
      <c r="Y768" s="9"/>
      <c r="Z768" s="9"/>
      <c r="AA768" s="9"/>
      <c r="AB768" s="9"/>
      <c r="AC768" s="9"/>
      <c r="AD768" s="9"/>
      <c r="AE768" s="9"/>
      <c r="AF768" s="9"/>
      <c r="AG768" s="9"/>
      <c r="AH768" s="9"/>
    </row>
    <row r="769" spans="1:34" x14ac:dyDescent="0.25">
      <c r="A769" s="9"/>
      <c r="B769" s="9"/>
      <c r="C769" s="9"/>
      <c r="D769" s="9"/>
      <c r="E769" s="9"/>
      <c r="F769" s="9"/>
      <c r="G769" s="9"/>
      <c r="H769" s="9"/>
      <c r="I769" s="9"/>
      <c r="J769" s="9"/>
      <c r="K769" s="9"/>
      <c r="L769" s="9"/>
      <c r="M769" s="9"/>
      <c r="N769" s="9"/>
      <c r="O769" s="9"/>
      <c r="P769" s="9"/>
      <c r="Q769" s="9"/>
      <c r="R769" s="9"/>
      <c r="S769" s="9"/>
      <c r="T769" s="17"/>
      <c r="U769" s="17"/>
      <c r="V769" s="9"/>
      <c r="W769" s="17"/>
      <c r="X769" s="9"/>
      <c r="Y769" s="9"/>
      <c r="Z769" s="9"/>
      <c r="AA769" s="9"/>
      <c r="AB769" s="9"/>
      <c r="AC769" s="9"/>
      <c r="AD769" s="9"/>
      <c r="AE769" s="9"/>
      <c r="AF769" s="9"/>
      <c r="AG769" s="9"/>
      <c r="AH769" s="9"/>
    </row>
    <row r="770" spans="1:34" x14ac:dyDescent="0.25">
      <c r="A770" s="9"/>
      <c r="B770" s="9"/>
      <c r="C770" s="9"/>
      <c r="D770" s="9"/>
      <c r="E770" s="9"/>
      <c r="F770" s="9"/>
      <c r="G770" s="9"/>
      <c r="H770" s="9"/>
      <c r="I770" s="9"/>
      <c r="J770" s="9"/>
      <c r="K770" s="9"/>
      <c r="L770" s="9"/>
      <c r="M770" s="9"/>
      <c r="N770" s="9"/>
      <c r="O770" s="9"/>
      <c r="P770" s="9"/>
      <c r="Q770" s="9"/>
      <c r="R770" s="9"/>
      <c r="S770" s="9"/>
      <c r="T770" s="17"/>
      <c r="U770" s="17"/>
      <c r="V770" s="9"/>
      <c r="W770" s="17"/>
      <c r="X770" s="9"/>
      <c r="Y770" s="9"/>
      <c r="Z770" s="9"/>
      <c r="AA770" s="9"/>
      <c r="AB770" s="9"/>
      <c r="AC770" s="9"/>
      <c r="AD770" s="9"/>
      <c r="AE770" s="9"/>
      <c r="AF770" s="9"/>
      <c r="AG770" s="9"/>
      <c r="AH770" s="9"/>
    </row>
    <row r="771" spans="1:34" x14ac:dyDescent="0.25">
      <c r="A771" s="9"/>
      <c r="B771" s="9"/>
      <c r="C771" s="9"/>
      <c r="D771" s="9"/>
      <c r="E771" s="9"/>
      <c r="F771" s="9"/>
      <c r="G771" s="9"/>
      <c r="H771" s="9"/>
      <c r="I771" s="9"/>
      <c r="J771" s="9"/>
      <c r="K771" s="9"/>
      <c r="L771" s="9"/>
      <c r="M771" s="9"/>
      <c r="N771" s="9"/>
      <c r="O771" s="9"/>
      <c r="P771" s="9"/>
      <c r="Q771" s="9"/>
      <c r="R771" s="9"/>
      <c r="S771" s="9"/>
      <c r="T771" s="17"/>
      <c r="U771" s="17"/>
      <c r="V771" s="9"/>
      <c r="W771" s="17"/>
      <c r="X771" s="9"/>
      <c r="Y771" s="9"/>
      <c r="Z771" s="9"/>
      <c r="AA771" s="9"/>
      <c r="AB771" s="9"/>
      <c r="AC771" s="9"/>
      <c r="AD771" s="9"/>
      <c r="AE771" s="9"/>
      <c r="AF771" s="9"/>
      <c r="AG771" s="9"/>
      <c r="AH771" s="9"/>
    </row>
    <row r="772" spans="1:34" x14ac:dyDescent="0.25">
      <c r="A772" s="9"/>
      <c r="B772" s="9"/>
      <c r="C772" s="9"/>
      <c r="D772" s="9"/>
      <c r="E772" s="9"/>
      <c r="F772" s="9"/>
      <c r="G772" s="9"/>
      <c r="H772" s="9"/>
      <c r="I772" s="9"/>
      <c r="J772" s="9"/>
      <c r="K772" s="9"/>
      <c r="L772" s="9"/>
      <c r="M772" s="9"/>
      <c r="N772" s="9"/>
      <c r="O772" s="9"/>
      <c r="P772" s="9"/>
      <c r="Q772" s="9"/>
      <c r="R772" s="9"/>
      <c r="S772" s="9"/>
      <c r="T772" s="17"/>
      <c r="U772" s="17"/>
      <c r="V772" s="9"/>
      <c r="W772" s="17"/>
      <c r="X772" s="9"/>
      <c r="Y772" s="9"/>
      <c r="Z772" s="9"/>
      <c r="AA772" s="9"/>
      <c r="AB772" s="9"/>
      <c r="AC772" s="9"/>
      <c r="AD772" s="9"/>
      <c r="AE772" s="9"/>
      <c r="AF772" s="9"/>
      <c r="AG772" s="9"/>
      <c r="AH772" s="9"/>
    </row>
    <row r="773" spans="1:34" x14ac:dyDescent="0.25">
      <c r="A773" s="9"/>
      <c r="B773" s="9"/>
      <c r="C773" s="9"/>
      <c r="D773" s="9"/>
      <c r="E773" s="9"/>
      <c r="F773" s="9"/>
      <c r="G773" s="9"/>
      <c r="H773" s="9"/>
      <c r="I773" s="9"/>
      <c r="J773" s="9"/>
      <c r="K773" s="9"/>
      <c r="L773" s="9"/>
      <c r="M773" s="9"/>
      <c r="N773" s="9"/>
      <c r="O773" s="9"/>
      <c r="P773" s="9"/>
      <c r="Q773" s="9"/>
      <c r="R773" s="9"/>
      <c r="S773" s="9"/>
      <c r="T773" s="17"/>
      <c r="U773" s="17"/>
      <c r="V773" s="9"/>
      <c r="W773" s="17"/>
      <c r="X773" s="9"/>
      <c r="Y773" s="9"/>
      <c r="Z773" s="9"/>
      <c r="AA773" s="9"/>
      <c r="AB773" s="9"/>
      <c r="AC773" s="9"/>
      <c r="AD773" s="9"/>
      <c r="AE773" s="9"/>
      <c r="AF773" s="9"/>
      <c r="AG773" s="9"/>
      <c r="AH773" s="9"/>
    </row>
    <row r="774" spans="1:34" x14ac:dyDescent="0.25">
      <c r="A774" s="9"/>
      <c r="B774" s="9"/>
      <c r="C774" s="9"/>
      <c r="D774" s="9"/>
      <c r="E774" s="9"/>
      <c r="F774" s="9"/>
      <c r="G774" s="9"/>
      <c r="H774" s="9"/>
      <c r="I774" s="9"/>
      <c r="J774" s="9"/>
      <c r="K774" s="9"/>
      <c r="L774" s="9"/>
      <c r="M774" s="9"/>
      <c r="N774" s="9"/>
      <c r="O774" s="9"/>
      <c r="P774" s="9"/>
      <c r="Q774" s="9"/>
      <c r="R774" s="9"/>
      <c r="S774" s="9"/>
      <c r="T774" s="17"/>
      <c r="U774" s="17"/>
      <c r="V774" s="9"/>
      <c r="W774" s="17"/>
      <c r="X774" s="9"/>
      <c r="Y774" s="9"/>
      <c r="Z774" s="9"/>
      <c r="AA774" s="9"/>
      <c r="AB774" s="9"/>
      <c r="AC774" s="9"/>
      <c r="AD774" s="9"/>
      <c r="AE774" s="9"/>
      <c r="AF774" s="9"/>
      <c r="AG774" s="9"/>
      <c r="AH774" s="9"/>
    </row>
    <row r="775" spans="1:34" x14ac:dyDescent="0.25">
      <c r="A775" s="9"/>
      <c r="B775" s="9"/>
      <c r="C775" s="9"/>
      <c r="D775" s="9"/>
      <c r="E775" s="9"/>
      <c r="F775" s="9"/>
      <c r="G775" s="9"/>
      <c r="H775" s="9"/>
      <c r="I775" s="9"/>
      <c r="J775" s="9"/>
      <c r="K775" s="9"/>
      <c r="L775" s="9"/>
      <c r="M775" s="9"/>
      <c r="N775" s="9"/>
      <c r="O775" s="9"/>
      <c r="P775" s="9"/>
      <c r="Q775" s="9"/>
      <c r="R775" s="9"/>
      <c r="S775" s="9"/>
      <c r="T775" s="17"/>
      <c r="U775" s="17"/>
      <c r="V775" s="9"/>
      <c r="W775" s="17"/>
      <c r="X775" s="9"/>
      <c r="Y775" s="9"/>
      <c r="Z775" s="9"/>
      <c r="AA775" s="9"/>
      <c r="AB775" s="9"/>
      <c r="AC775" s="9"/>
      <c r="AD775" s="9"/>
      <c r="AE775" s="9"/>
      <c r="AF775" s="9"/>
      <c r="AG775" s="9"/>
      <c r="AH775" s="9"/>
    </row>
    <row r="776" spans="1:34" x14ac:dyDescent="0.25">
      <c r="A776" s="9"/>
      <c r="B776" s="9"/>
      <c r="C776" s="9"/>
      <c r="D776" s="9"/>
      <c r="E776" s="9"/>
      <c r="F776" s="9"/>
      <c r="G776" s="9"/>
      <c r="H776" s="9"/>
      <c r="I776" s="9"/>
      <c r="J776" s="9"/>
      <c r="K776" s="9"/>
      <c r="L776" s="9"/>
      <c r="M776" s="9"/>
      <c r="N776" s="9"/>
      <c r="O776" s="9"/>
      <c r="P776" s="9"/>
      <c r="Q776" s="9"/>
      <c r="R776" s="9"/>
      <c r="S776" s="9"/>
      <c r="T776" s="17"/>
      <c r="U776" s="17"/>
      <c r="V776" s="9"/>
      <c r="W776" s="17"/>
      <c r="X776" s="9"/>
      <c r="Y776" s="9"/>
      <c r="Z776" s="9"/>
      <c r="AA776" s="9"/>
      <c r="AB776" s="9"/>
      <c r="AC776" s="9"/>
      <c r="AD776" s="9"/>
      <c r="AE776" s="9"/>
      <c r="AF776" s="9"/>
      <c r="AG776" s="9"/>
      <c r="AH776" s="9"/>
    </row>
    <row r="777" spans="1:34" x14ac:dyDescent="0.25">
      <c r="A777" s="9"/>
      <c r="B777" s="9"/>
      <c r="C777" s="9"/>
      <c r="D777" s="9"/>
      <c r="E777" s="9"/>
      <c r="F777" s="9"/>
      <c r="G777" s="9"/>
      <c r="H777" s="9"/>
      <c r="I777" s="9"/>
      <c r="J777" s="9"/>
      <c r="K777" s="9"/>
      <c r="L777" s="9"/>
      <c r="M777" s="9"/>
      <c r="N777" s="9"/>
      <c r="O777" s="9"/>
      <c r="P777" s="9"/>
      <c r="Q777" s="9"/>
      <c r="R777" s="9"/>
      <c r="S777" s="9"/>
      <c r="T777" s="17"/>
      <c r="U777" s="17"/>
      <c r="V777" s="9"/>
      <c r="W777" s="17"/>
      <c r="X777" s="9"/>
      <c r="Y777" s="9"/>
      <c r="Z777" s="9"/>
      <c r="AA777" s="9"/>
      <c r="AB777" s="9"/>
      <c r="AC777" s="9"/>
      <c r="AD777" s="9"/>
      <c r="AE777" s="9"/>
      <c r="AF777" s="9"/>
      <c r="AG777" s="9"/>
      <c r="AH777" s="9"/>
    </row>
    <row r="778" spans="1:34" x14ac:dyDescent="0.25">
      <c r="A778" s="9"/>
      <c r="B778" s="9"/>
      <c r="C778" s="9"/>
      <c r="D778" s="9"/>
      <c r="E778" s="9"/>
      <c r="F778" s="9"/>
      <c r="G778" s="9"/>
      <c r="H778" s="9"/>
      <c r="I778" s="9"/>
      <c r="J778" s="9"/>
      <c r="K778" s="9"/>
      <c r="L778" s="9"/>
      <c r="M778" s="9"/>
      <c r="N778" s="9"/>
      <c r="O778" s="9"/>
      <c r="P778" s="9"/>
      <c r="Q778" s="9"/>
      <c r="R778" s="9"/>
      <c r="S778" s="9"/>
      <c r="T778" s="17"/>
      <c r="U778" s="17"/>
      <c r="V778" s="9"/>
      <c r="W778" s="17"/>
      <c r="X778" s="9"/>
      <c r="Y778" s="9"/>
      <c r="Z778" s="9"/>
      <c r="AA778" s="9"/>
      <c r="AB778" s="9"/>
      <c r="AC778" s="9"/>
      <c r="AD778" s="9"/>
      <c r="AE778" s="9"/>
      <c r="AF778" s="9"/>
      <c r="AG778" s="9"/>
      <c r="AH778" s="9"/>
    </row>
    <row r="779" spans="1:34" x14ac:dyDescent="0.25">
      <c r="A779" s="9"/>
      <c r="B779" s="9"/>
      <c r="C779" s="9"/>
      <c r="D779" s="9"/>
      <c r="E779" s="9"/>
      <c r="F779" s="9"/>
      <c r="G779" s="9"/>
      <c r="H779" s="9"/>
      <c r="I779" s="9"/>
      <c r="J779" s="9"/>
      <c r="K779" s="9"/>
      <c r="L779" s="9"/>
      <c r="M779" s="9"/>
      <c r="N779" s="9"/>
      <c r="O779" s="9"/>
      <c r="P779" s="9"/>
      <c r="Q779" s="9"/>
      <c r="R779" s="9"/>
      <c r="S779" s="9"/>
      <c r="T779" s="17"/>
      <c r="U779" s="17"/>
      <c r="V779" s="9"/>
      <c r="W779" s="17"/>
      <c r="X779" s="9"/>
      <c r="Y779" s="9"/>
      <c r="Z779" s="9"/>
      <c r="AA779" s="9"/>
      <c r="AB779" s="9"/>
      <c r="AC779" s="9"/>
      <c r="AD779" s="9"/>
      <c r="AE779" s="9"/>
      <c r="AF779" s="9"/>
      <c r="AG779" s="9"/>
      <c r="AH779" s="9"/>
    </row>
    <row r="780" spans="1:34" x14ac:dyDescent="0.25">
      <c r="A780" s="9"/>
      <c r="B780" s="9"/>
      <c r="C780" s="9"/>
      <c r="D780" s="9"/>
      <c r="E780" s="9"/>
      <c r="F780" s="9"/>
      <c r="G780" s="9"/>
      <c r="H780" s="9"/>
      <c r="I780" s="9"/>
      <c r="J780" s="9"/>
      <c r="K780" s="9"/>
      <c r="L780" s="9"/>
      <c r="M780" s="9"/>
      <c r="N780" s="9"/>
      <c r="O780" s="9"/>
      <c r="P780" s="9"/>
      <c r="Q780" s="9"/>
      <c r="R780" s="9"/>
      <c r="S780" s="9"/>
      <c r="T780" s="17"/>
      <c r="U780" s="17"/>
      <c r="V780" s="9"/>
      <c r="W780" s="17"/>
      <c r="X780" s="9"/>
      <c r="Y780" s="9"/>
      <c r="Z780" s="9"/>
      <c r="AA780" s="9"/>
      <c r="AB780" s="9"/>
      <c r="AC780" s="9"/>
      <c r="AD780" s="9"/>
      <c r="AE780" s="9"/>
      <c r="AF780" s="9"/>
      <c r="AG780" s="9"/>
      <c r="AH780" s="9"/>
    </row>
    <row r="781" spans="1:34" x14ac:dyDescent="0.25">
      <c r="A781" s="9"/>
      <c r="B781" s="9"/>
      <c r="C781" s="9"/>
      <c r="D781" s="9"/>
      <c r="E781" s="9"/>
      <c r="F781" s="9"/>
      <c r="G781" s="9"/>
      <c r="H781" s="9"/>
      <c r="I781" s="9"/>
      <c r="J781" s="9"/>
      <c r="K781" s="9"/>
      <c r="L781" s="9"/>
      <c r="M781" s="9"/>
      <c r="N781" s="9"/>
      <c r="O781" s="9"/>
      <c r="P781" s="9"/>
      <c r="Q781" s="9"/>
      <c r="R781" s="9"/>
      <c r="S781" s="9"/>
      <c r="T781" s="17"/>
      <c r="U781" s="17"/>
      <c r="V781" s="9"/>
      <c r="W781" s="17"/>
      <c r="X781" s="9"/>
      <c r="Y781" s="9"/>
      <c r="Z781" s="9"/>
      <c r="AA781" s="9"/>
      <c r="AB781" s="9"/>
      <c r="AC781" s="9"/>
      <c r="AD781" s="9"/>
      <c r="AE781" s="9"/>
      <c r="AF781" s="9"/>
      <c r="AG781" s="9"/>
      <c r="AH781" s="9"/>
    </row>
    <row r="782" spans="1:34" x14ac:dyDescent="0.25">
      <c r="A782" s="9"/>
      <c r="B782" s="9"/>
      <c r="C782" s="9"/>
      <c r="D782" s="9"/>
      <c r="E782" s="9"/>
      <c r="F782" s="9"/>
      <c r="G782" s="9"/>
      <c r="H782" s="9"/>
      <c r="I782" s="9"/>
      <c r="J782" s="9"/>
      <c r="K782" s="9"/>
      <c r="L782" s="9"/>
      <c r="M782" s="9"/>
      <c r="N782" s="9"/>
      <c r="O782" s="9"/>
      <c r="P782" s="9"/>
      <c r="Q782" s="9"/>
      <c r="R782" s="9"/>
      <c r="S782" s="9"/>
      <c r="T782" s="17"/>
      <c r="U782" s="17"/>
      <c r="V782" s="9"/>
      <c r="W782" s="17"/>
      <c r="X782" s="9"/>
      <c r="Y782" s="9"/>
      <c r="Z782" s="9"/>
      <c r="AA782" s="9"/>
      <c r="AB782" s="9"/>
      <c r="AC782" s="9"/>
      <c r="AD782" s="9"/>
      <c r="AE782" s="9"/>
      <c r="AF782" s="9"/>
      <c r="AG782" s="9"/>
      <c r="AH782" s="9"/>
    </row>
    <row r="783" spans="1:34" x14ac:dyDescent="0.25">
      <c r="A783" s="9"/>
      <c r="B783" s="9"/>
      <c r="C783" s="9"/>
      <c r="D783" s="9"/>
      <c r="E783" s="9"/>
      <c r="F783" s="9"/>
      <c r="G783" s="9"/>
      <c r="H783" s="9"/>
      <c r="I783" s="9"/>
      <c r="J783" s="9"/>
      <c r="K783" s="9"/>
      <c r="L783" s="9"/>
      <c r="M783" s="9"/>
      <c r="N783" s="9"/>
      <c r="O783" s="9"/>
      <c r="P783" s="9"/>
      <c r="Q783" s="9"/>
      <c r="R783" s="9"/>
      <c r="S783" s="9"/>
      <c r="T783" s="17"/>
      <c r="U783" s="17"/>
      <c r="V783" s="9"/>
      <c r="W783" s="17"/>
      <c r="X783" s="9"/>
      <c r="Y783" s="9"/>
      <c r="Z783" s="9"/>
      <c r="AA783" s="9"/>
      <c r="AB783" s="9"/>
      <c r="AC783" s="9"/>
      <c r="AD783" s="9"/>
      <c r="AE783" s="9"/>
      <c r="AF783" s="9"/>
      <c r="AG783" s="9"/>
      <c r="AH783" s="9"/>
    </row>
    <row r="784" spans="1:34" x14ac:dyDescent="0.25">
      <c r="A784" s="9"/>
      <c r="B784" s="9"/>
      <c r="C784" s="9"/>
      <c r="D784" s="9"/>
      <c r="E784" s="9"/>
      <c r="F784" s="9"/>
      <c r="G784" s="9"/>
      <c r="H784" s="9"/>
      <c r="I784" s="9"/>
      <c r="J784" s="9"/>
      <c r="K784" s="9"/>
      <c r="L784" s="9"/>
      <c r="M784" s="9"/>
      <c r="N784" s="9"/>
      <c r="O784" s="9"/>
      <c r="P784" s="9"/>
      <c r="Q784" s="9"/>
      <c r="R784" s="9"/>
      <c r="S784" s="9"/>
      <c r="T784" s="17"/>
      <c r="U784" s="17"/>
      <c r="V784" s="9"/>
      <c r="W784" s="17"/>
      <c r="X784" s="9"/>
      <c r="Y784" s="9"/>
      <c r="Z784" s="9"/>
      <c r="AA784" s="9"/>
      <c r="AB784" s="9"/>
      <c r="AC784" s="9"/>
      <c r="AD784" s="9"/>
      <c r="AE784" s="9"/>
      <c r="AF784" s="9"/>
      <c r="AG784" s="9"/>
      <c r="AH784" s="9"/>
    </row>
    <row r="785" spans="1:34" x14ac:dyDescent="0.25">
      <c r="A785" s="9"/>
      <c r="B785" s="9"/>
      <c r="C785" s="9"/>
      <c r="D785" s="9"/>
      <c r="E785" s="9"/>
      <c r="F785" s="9"/>
      <c r="G785" s="9"/>
      <c r="H785" s="9"/>
      <c r="I785" s="9"/>
      <c r="J785" s="9"/>
      <c r="K785" s="9"/>
      <c r="L785" s="9"/>
      <c r="M785" s="9"/>
      <c r="N785" s="9"/>
      <c r="O785" s="9"/>
      <c r="P785" s="9"/>
      <c r="Q785" s="9"/>
      <c r="R785" s="9"/>
      <c r="S785" s="9"/>
      <c r="T785" s="17"/>
      <c r="U785" s="17"/>
      <c r="V785" s="9"/>
      <c r="W785" s="17"/>
      <c r="X785" s="9"/>
      <c r="Y785" s="9"/>
      <c r="Z785" s="9"/>
      <c r="AA785" s="9"/>
      <c r="AB785" s="9"/>
      <c r="AC785" s="9"/>
      <c r="AD785" s="9"/>
      <c r="AE785" s="9"/>
      <c r="AF785" s="9"/>
      <c r="AG785" s="9"/>
      <c r="AH785" s="9"/>
    </row>
    <row r="786" spans="1:34" x14ac:dyDescent="0.25">
      <c r="A786" s="9"/>
      <c r="B786" s="9"/>
      <c r="C786" s="9"/>
      <c r="D786" s="9"/>
      <c r="E786" s="9"/>
      <c r="F786" s="9"/>
      <c r="G786" s="9"/>
      <c r="H786" s="9"/>
      <c r="I786" s="9"/>
      <c r="J786" s="9"/>
      <c r="K786" s="9"/>
      <c r="L786" s="9"/>
      <c r="M786" s="9"/>
      <c r="N786" s="9"/>
      <c r="O786" s="9"/>
      <c r="P786" s="9"/>
      <c r="Q786" s="9"/>
      <c r="R786" s="9"/>
      <c r="S786" s="9"/>
      <c r="T786" s="17"/>
      <c r="U786" s="17"/>
      <c r="V786" s="9"/>
      <c r="W786" s="17"/>
      <c r="X786" s="9"/>
      <c r="Y786" s="9"/>
      <c r="Z786" s="9"/>
      <c r="AA786" s="9"/>
      <c r="AB786" s="9"/>
      <c r="AC786" s="9"/>
      <c r="AD786" s="9"/>
      <c r="AE786" s="9"/>
      <c r="AF786" s="9"/>
      <c r="AG786" s="9"/>
      <c r="AH786" s="9"/>
    </row>
    <row r="787" spans="1:34" x14ac:dyDescent="0.25">
      <c r="A787" s="9"/>
      <c r="B787" s="9"/>
      <c r="C787" s="9"/>
      <c r="D787" s="9"/>
      <c r="E787" s="9"/>
      <c r="F787" s="9"/>
      <c r="G787" s="9"/>
      <c r="H787" s="9"/>
      <c r="I787" s="9"/>
      <c r="J787" s="9"/>
      <c r="K787" s="9"/>
      <c r="L787" s="9"/>
      <c r="M787" s="9"/>
      <c r="N787" s="9"/>
      <c r="O787" s="9"/>
      <c r="P787" s="9"/>
      <c r="Q787" s="9"/>
      <c r="R787" s="9"/>
      <c r="S787" s="9"/>
      <c r="T787" s="17"/>
      <c r="U787" s="17"/>
      <c r="V787" s="9"/>
      <c r="W787" s="17"/>
      <c r="X787" s="9"/>
      <c r="Y787" s="9"/>
      <c r="Z787" s="9"/>
      <c r="AA787" s="9"/>
      <c r="AB787" s="9"/>
      <c r="AC787" s="9"/>
      <c r="AD787" s="9"/>
      <c r="AE787" s="9"/>
      <c r="AF787" s="9"/>
      <c r="AG787" s="9"/>
      <c r="AH787" s="9"/>
    </row>
    <row r="788" spans="1:34" x14ac:dyDescent="0.25">
      <c r="A788" s="9"/>
      <c r="B788" s="9"/>
      <c r="C788" s="9"/>
      <c r="D788" s="9"/>
      <c r="E788" s="9"/>
      <c r="F788" s="9"/>
      <c r="G788" s="9"/>
      <c r="H788" s="9"/>
      <c r="I788" s="9"/>
      <c r="J788" s="9"/>
      <c r="K788" s="9"/>
      <c r="L788" s="9"/>
      <c r="M788" s="9"/>
      <c r="N788" s="9"/>
      <c r="O788" s="9"/>
      <c r="P788" s="9"/>
      <c r="Q788" s="9"/>
      <c r="R788" s="9"/>
      <c r="S788" s="9"/>
      <c r="T788" s="17"/>
      <c r="U788" s="17"/>
      <c r="V788" s="9"/>
      <c r="W788" s="17"/>
      <c r="X788" s="9"/>
      <c r="Y788" s="9"/>
      <c r="Z788" s="9"/>
      <c r="AA788" s="9"/>
      <c r="AB788" s="9"/>
      <c r="AC788" s="9"/>
      <c r="AD788" s="9"/>
      <c r="AE788" s="9"/>
      <c r="AF788" s="9"/>
      <c r="AG788" s="9"/>
      <c r="AH788" s="9"/>
    </row>
    <row r="789" spans="1:34" x14ac:dyDescent="0.25">
      <c r="A789" s="9"/>
      <c r="B789" s="9"/>
      <c r="C789" s="9"/>
      <c r="D789" s="9"/>
      <c r="E789" s="9"/>
      <c r="F789" s="9"/>
      <c r="G789" s="9"/>
      <c r="H789" s="9"/>
      <c r="I789" s="9"/>
      <c r="J789" s="9"/>
      <c r="K789" s="9"/>
      <c r="L789" s="9"/>
      <c r="M789" s="9"/>
      <c r="N789" s="9"/>
      <c r="O789" s="9"/>
      <c r="P789" s="9"/>
      <c r="Q789" s="9"/>
      <c r="R789" s="9"/>
      <c r="S789" s="9"/>
      <c r="T789" s="17"/>
      <c r="U789" s="17"/>
      <c r="V789" s="9"/>
      <c r="W789" s="17"/>
      <c r="X789" s="9"/>
      <c r="Y789" s="9"/>
      <c r="Z789" s="9"/>
      <c r="AA789" s="9"/>
      <c r="AB789" s="9"/>
      <c r="AC789" s="9"/>
      <c r="AD789" s="9"/>
      <c r="AE789" s="9"/>
      <c r="AF789" s="9"/>
      <c r="AG789" s="9"/>
      <c r="AH789" s="9"/>
    </row>
    <row r="790" spans="1:34" x14ac:dyDescent="0.25">
      <c r="A790" s="9"/>
      <c r="B790" s="9"/>
      <c r="C790" s="9"/>
      <c r="D790" s="9"/>
      <c r="E790" s="9"/>
      <c r="F790" s="9"/>
      <c r="G790" s="9"/>
      <c r="H790" s="9"/>
      <c r="I790" s="9"/>
      <c r="J790" s="9"/>
      <c r="K790" s="9"/>
      <c r="L790" s="9"/>
      <c r="M790" s="9"/>
      <c r="N790" s="9"/>
      <c r="O790" s="9"/>
      <c r="P790" s="9"/>
      <c r="Q790" s="9"/>
      <c r="R790" s="9"/>
      <c r="S790" s="9"/>
      <c r="T790" s="17"/>
      <c r="U790" s="17"/>
      <c r="V790" s="9"/>
      <c r="W790" s="17"/>
      <c r="X790" s="9"/>
      <c r="Y790" s="9"/>
      <c r="Z790" s="9"/>
      <c r="AA790" s="9"/>
      <c r="AB790" s="9"/>
      <c r="AC790" s="9"/>
      <c r="AD790" s="9"/>
      <c r="AE790" s="9"/>
      <c r="AF790" s="9"/>
      <c r="AG790" s="9"/>
      <c r="AH790" s="9"/>
    </row>
    <row r="791" spans="1:34" x14ac:dyDescent="0.25">
      <c r="A791" s="9"/>
      <c r="B791" s="9"/>
      <c r="C791" s="9"/>
      <c r="D791" s="9"/>
      <c r="E791" s="9"/>
      <c r="F791" s="9"/>
      <c r="G791" s="9"/>
      <c r="H791" s="9"/>
      <c r="I791" s="9"/>
      <c r="J791" s="9"/>
      <c r="K791" s="9"/>
      <c r="L791" s="9"/>
      <c r="M791" s="9"/>
      <c r="N791" s="9"/>
      <c r="O791" s="9"/>
      <c r="P791" s="9"/>
      <c r="Q791" s="9"/>
      <c r="R791" s="9"/>
      <c r="S791" s="9"/>
      <c r="T791" s="17"/>
      <c r="U791" s="17"/>
      <c r="V791" s="9"/>
      <c r="W791" s="17"/>
      <c r="X791" s="9"/>
      <c r="Y791" s="9"/>
      <c r="Z791" s="9"/>
      <c r="AA791" s="9"/>
      <c r="AB791" s="9"/>
      <c r="AC791" s="9"/>
      <c r="AD791" s="9"/>
      <c r="AE791" s="9"/>
      <c r="AF791" s="9"/>
      <c r="AG791" s="9"/>
      <c r="AH791" s="9"/>
    </row>
    <row r="792" spans="1:34" x14ac:dyDescent="0.25">
      <c r="A792" s="9"/>
      <c r="B792" s="9"/>
      <c r="C792" s="9"/>
      <c r="D792" s="9"/>
      <c r="E792" s="9"/>
      <c r="F792" s="9"/>
      <c r="G792" s="9"/>
      <c r="H792" s="9"/>
      <c r="I792" s="9"/>
      <c r="J792" s="9"/>
      <c r="K792" s="9"/>
      <c r="L792" s="9"/>
      <c r="M792" s="9"/>
      <c r="N792" s="9"/>
      <c r="O792" s="9"/>
      <c r="P792" s="9"/>
      <c r="Q792" s="9"/>
      <c r="R792" s="9"/>
      <c r="S792" s="9"/>
      <c r="T792" s="17"/>
      <c r="U792" s="17"/>
      <c r="V792" s="9"/>
      <c r="W792" s="17"/>
      <c r="X792" s="9"/>
      <c r="Y792" s="9"/>
      <c r="Z792" s="9"/>
      <c r="AA792" s="9"/>
      <c r="AB792" s="9"/>
      <c r="AC792" s="9"/>
      <c r="AD792" s="9"/>
      <c r="AE792" s="9"/>
      <c r="AF792" s="9"/>
      <c r="AG792" s="9"/>
      <c r="AH792" s="9"/>
    </row>
    <row r="793" spans="1:34" x14ac:dyDescent="0.25">
      <c r="A793" s="9"/>
      <c r="B793" s="9"/>
      <c r="C793" s="9"/>
      <c r="D793" s="9"/>
      <c r="E793" s="9"/>
      <c r="F793" s="9"/>
      <c r="G793" s="9"/>
      <c r="H793" s="9"/>
      <c r="I793" s="9"/>
      <c r="J793" s="9"/>
      <c r="K793" s="9"/>
      <c r="L793" s="9"/>
      <c r="M793" s="9"/>
      <c r="N793" s="9"/>
      <c r="O793" s="9"/>
      <c r="P793" s="9"/>
      <c r="Q793" s="9"/>
      <c r="R793" s="9"/>
      <c r="S793" s="9"/>
      <c r="T793" s="17"/>
      <c r="U793" s="17"/>
      <c r="V793" s="9"/>
      <c r="W793" s="17"/>
      <c r="X793" s="9"/>
      <c r="Y793" s="9"/>
      <c r="Z793" s="9"/>
      <c r="AA793" s="9"/>
      <c r="AB793" s="9"/>
      <c r="AC793" s="9"/>
      <c r="AD793" s="9"/>
      <c r="AE793" s="9"/>
      <c r="AF793" s="9"/>
      <c r="AG793" s="9"/>
      <c r="AH793" s="9"/>
    </row>
    <row r="794" spans="1:34" x14ac:dyDescent="0.25">
      <c r="A794" s="9"/>
      <c r="B794" s="9"/>
      <c r="C794" s="9"/>
      <c r="D794" s="9"/>
      <c r="E794" s="9"/>
      <c r="F794" s="9"/>
      <c r="G794" s="9"/>
      <c r="H794" s="9"/>
      <c r="I794" s="9"/>
      <c r="J794" s="9"/>
      <c r="K794" s="9"/>
      <c r="L794" s="9"/>
      <c r="M794" s="9"/>
      <c r="N794" s="9"/>
      <c r="O794" s="9"/>
      <c r="P794" s="9"/>
      <c r="Q794" s="9"/>
      <c r="R794" s="9"/>
      <c r="S794" s="9"/>
      <c r="T794" s="17"/>
      <c r="U794" s="17"/>
      <c r="V794" s="9"/>
      <c r="W794" s="17"/>
      <c r="X794" s="9"/>
      <c r="Y794" s="9"/>
      <c r="Z794" s="9"/>
      <c r="AA794" s="9"/>
      <c r="AB794" s="9"/>
      <c r="AC794" s="9"/>
      <c r="AD794" s="9"/>
      <c r="AE794" s="9"/>
      <c r="AF794" s="9"/>
      <c r="AG794" s="9"/>
      <c r="AH794" s="9"/>
    </row>
    <row r="795" spans="1:34" x14ac:dyDescent="0.25">
      <c r="A795" s="9"/>
      <c r="B795" s="9"/>
      <c r="C795" s="9"/>
      <c r="D795" s="9"/>
      <c r="E795" s="9"/>
      <c r="F795" s="9"/>
      <c r="G795" s="9"/>
      <c r="H795" s="9"/>
      <c r="I795" s="9"/>
      <c r="J795" s="9"/>
      <c r="K795" s="9"/>
      <c r="L795" s="9"/>
      <c r="M795" s="9"/>
      <c r="N795" s="9"/>
      <c r="O795" s="9"/>
      <c r="P795" s="9"/>
      <c r="Q795" s="9"/>
      <c r="R795" s="9"/>
      <c r="S795" s="9"/>
      <c r="T795" s="17"/>
      <c r="U795" s="17"/>
      <c r="V795" s="9"/>
      <c r="W795" s="17"/>
      <c r="X795" s="9"/>
      <c r="Y795" s="9"/>
      <c r="Z795" s="9"/>
      <c r="AA795" s="9"/>
      <c r="AB795" s="9"/>
      <c r="AC795" s="9"/>
      <c r="AD795" s="9"/>
      <c r="AE795" s="9"/>
      <c r="AF795" s="9"/>
      <c r="AG795" s="9"/>
      <c r="AH795" s="9"/>
    </row>
    <row r="796" spans="1:34" x14ac:dyDescent="0.25">
      <c r="A796" s="9"/>
      <c r="B796" s="9"/>
      <c r="C796" s="9"/>
      <c r="D796" s="9"/>
      <c r="E796" s="9"/>
      <c r="F796" s="9"/>
      <c r="G796" s="9"/>
      <c r="H796" s="9"/>
      <c r="I796" s="9"/>
      <c r="J796" s="9"/>
      <c r="K796" s="9"/>
      <c r="L796" s="9"/>
      <c r="M796" s="9"/>
      <c r="N796" s="9"/>
      <c r="O796" s="9"/>
      <c r="P796" s="9"/>
      <c r="Q796" s="9"/>
      <c r="R796" s="9"/>
      <c r="S796" s="9"/>
      <c r="T796" s="17"/>
      <c r="U796" s="17"/>
      <c r="V796" s="9"/>
      <c r="W796" s="17"/>
      <c r="X796" s="9"/>
      <c r="Y796" s="9"/>
      <c r="Z796" s="9"/>
      <c r="AA796" s="9"/>
      <c r="AB796" s="9"/>
      <c r="AC796" s="9"/>
      <c r="AD796" s="9"/>
      <c r="AE796" s="9"/>
      <c r="AF796" s="9"/>
      <c r="AG796" s="9"/>
      <c r="AH796" s="9"/>
    </row>
    <row r="797" spans="1:34" x14ac:dyDescent="0.25">
      <c r="A797" s="9"/>
      <c r="B797" s="9"/>
      <c r="C797" s="9"/>
      <c r="D797" s="9"/>
      <c r="E797" s="9"/>
      <c r="F797" s="9"/>
      <c r="G797" s="9"/>
      <c r="H797" s="9"/>
      <c r="I797" s="9"/>
      <c r="J797" s="9"/>
      <c r="K797" s="9"/>
      <c r="L797" s="9"/>
      <c r="M797" s="9"/>
      <c r="N797" s="9"/>
      <c r="O797" s="9"/>
      <c r="P797" s="9"/>
      <c r="Q797" s="9"/>
      <c r="R797" s="9"/>
      <c r="S797" s="9"/>
      <c r="T797" s="17"/>
      <c r="U797" s="17"/>
      <c r="V797" s="9"/>
      <c r="W797" s="17"/>
      <c r="X797" s="9"/>
      <c r="Y797" s="9"/>
      <c r="Z797" s="9"/>
      <c r="AA797" s="9"/>
      <c r="AB797" s="9"/>
      <c r="AC797" s="9"/>
      <c r="AD797" s="9"/>
      <c r="AE797" s="9"/>
      <c r="AF797" s="9"/>
      <c r="AG797" s="9"/>
      <c r="AH797" s="9"/>
    </row>
    <row r="798" spans="1:34" x14ac:dyDescent="0.25">
      <c r="A798" s="9"/>
      <c r="B798" s="9"/>
      <c r="C798" s="9"/>
      <c r="D798" s="9"/>
      <c r="E798" s="9"/>
      <c r="F798" s="9"/>
      <c r="G798" s="9"/>
      <c r="H798" s="9"/>
      <c r="I798" s="9"/>
      <c r="J798" s="9"/>
      <c r="K798" s="9"/>
      <c r="L798" s="9"/>
      <c r="M798" s="9"/>
      <c r="N798" s="9"/>
      <c r="O798" s="9"/>
      <c r="P798" s="9"/>
      <c r="Q798" s="9"/>
      <c r="R798" s="9"/>
      <c r="S798" s="9"/>
      <c r="T798" s="17"/>
      <c r="U798" s="17"/>
      <c r="V798" s="9"/>
      <c r="W798" s="17"/>
      <c r="X798" s="9"/>
      <c r="Y798" s="9"/>
      <c r="Z798" s="9"/>
      <c r="AA798" s="9"/>
      <c r="AB798" s="9"/>
      <c r="AC798" s="9"/>
      <c r="AD798" s="9"/>
      <c r="AE798" s="9"/>
      <c r="AF798" s="9"/>
      <c r="AG798" s="9"/>
      <c r="AH798" s="9"/>
    </row>
    <row r="799" spans="1:34" x14ac:dyDescent="0.25">
      <c r="A799" s="9"/>
      <c r="B799" s="9"/>
      <c r="C799" s="9"/>
      <c r="D799" s="9"/>
      <c r="E799" s="9"/>
      <c r="F799" s="9"/>
      <c r="G799" s="9"/>
      <c r="H799" s="9"/>
      <c r="I799" s="9"/>
      <c r="J799" s="9"/>
      <c r="K799" s="9"/>
      <c r="L799" s="9"/>
      <c r="M799" s="9"/>
      <c r="N799" s="9"/>
      <c r="O799" s="9"/>
      <c r="P799" s="9"/>
      <c r="Q799" s="9"/>
      <c r="R799" s="9"/>
      <c r="S799" s="9"/>
      <c r="T799" s="17"/>
      <c r="U799" s="17"/>
      <c r="V799" s="9"/>
      <c r="W799" s="17"/>
      <c r="X799" s="9"/>
      <c r="Y799" s="9"/>
      <c r="Z799" s="9"/>
      <c r="AA799" s="9"/>
      <c r="AB799" s="9"/>
      <c r="AC799" s="9"/>
      <c r="AD799" s="9"/>
      <c r="AE799" s="9"/>
      <c r="AF799" s="9"/>
      <c r="AG799" s="9"/>
      <c r="AH799" s="9"/>
    </row>
    <row r="800" spans="1:34" x14ac:dyDescent="0.25">
      <c r="A800" s="9"/>
      <c r="B800" s="9"/>
      <c r="C800" s="9"/>
      <c r="D800" s="9"/>
      <c r="E800" s="9"/>
      <c r="F800" s="9"/>
      <c r="G800" s="9"/>
      <c r="H800" s="9"/>
      <c r="I800" s="9"/>
      <c r="J800" s="9"/>
      <c r="K800" s="9"/>
      <c r="L800" s="9"/>
      <c r="M800" s="9"/>
      <c r="N800" s="9"/>
      <c r="O800" s="9"/>
      <c r="P800" s="9"/>
      <c r="Q800" s="9"/>
      <c r="R800" s="9"/>
      <c r="S800" s="9"/>
      <c r="T800" s="17"/>
      <c r="U800" s="17"/>
      <c r="V800" s="9"/>
      <c r="W800" s="17"/>
      <c r="X800" s="9"/>
      <c r="Y800" s="9"/>
      <c r="Z800" s="9"/>
      <c r="AA800" s="9"/>
      <c r="AB800" s="9"/>
      <c r="AC800" s="9"/>
      <c r="AD800" s="9"/>
      <c r="AE800" s="9"/>
      <c r="AF800" s="9"/>
      <c r="AG800" s="9"/>
      <c r="AH800" s="9"/>
    </row>
    <row r="801" spans="1:34" x14ac:dyDescent="0.25">
      <c r="A801" s="9"/>
      <c r="B801" s="9"/>
      <c r="C801" s="9"/>
      <c r="D801" s="9"/>
      <c r="E801" s="9"/>
      <c r="F801" s="9"/>
      <c r="G801" s="9"/>
      <c r="H801" s="9"/>
      <c r="I801" s="9"/>
      <c r="J801" s="9"/>
      <c r="K801" s="9"/>
      <c r="L801" s="9"/>
      <c r="M801" s="9"/>
      <c r="N801" s="9"/>
      <c r="O801" s="9"/>
      <c r="P801" s="9"/>
      <c r="Q801" s="9"/>
      <c r="R801" s="9"/>
      <c r="S801" s="9"/>
      <c r="T801" s="17"/>
      <c r="U801" s="17"/>
      <c r="V801" s="9"/>
      <c r="W801" s="17"/>
      <c r="X801" s="9"/>
      <c r="Y801" s="9"/>
      <c r="Z801" s="9"/>
      <c r="AA801" s="9"/>
      <c r="AB801" s="9"/>
      <c r="AC801" s="9"/>
      <c r="AD801" s="9"/>
      <c r="AE801" s="9"/>
      <c r="AF801" s="9"/>
      <c r="AG801" s="9"/>
      <c r="AH801" s="9"/>
    </row>
    <row r="802" spans="1:34" x14ac:dyDescent="0.25">
      <c r="A802" s="9"/>
      <c r="B802" s="9"/>
      <c r="C802" s="9"/>
      <c r="D802" s="9"/>
      <c r="E802" s="9"/>
      <c r="F802" s="9"/>
      <c r="G802" s="9"/>
      <c r="H802" s="9"/>
      <c r="I802" s="9"/>
      <c r="J802" s="9"/>
      <c r="K802" s="9"/>
      <c r="L802" s="9"/>
      <c r="M802" s="9"/>
      <c r="N802" s="9"/>
      <c r="O802" s="9"/>
      <c r="P802" s="9"/>
      <c r="Q802" s="9"/>
      <c r="R802" s="9"/>
      <c r="S802" s="9"/>
      <c r="T802" s="17"/>
      <c r="U802" s="17"/>
      <c r="V802" s="9"/>
      <c r="W802" s="17"/>
      <c r="X802" s="9"/>
      <c r="Y802" s="9"/>
      <c r="Z802" s="9"/>
      <c r="AA802" s="9"/>
      <c r="AB802" s="9"/>
      <c r="AC802" s="9"/>
      <c r="AD802" s="9"/>
      <c r="AE802" s="9"/>
      <c r="AF802" s="9"/>
      <c r="AG802" s="9"/>
      <c r="AH802" s="9"/>
    </row>
    <row r="803" spans="1:34" x14ac:dyDescent="0.25">
      <c r="A803" s="9"/>
      <c r="B803" s="9"/>
      <c r="C803" s="9"/>
      <c r="D803" s="9"/>
      <c r="E803" s="9"/>
      <c r="F803" s="9"/>
      <c r="G803" s="9"/>
      <c r="H803" s="9"/>
      <c r="I803" s="9"/>
      <c r="J803" s="9"/>
      <c r="K803" s="9"/>
      <c r="L803" s="9"/>
      <c r="M803" s="9"/>
      <c r="N803" s="9"/>
      <c r="O803" s="9"/>
      <c r="P803" s="9"/>
      <c r="Q803" s="9"/>
      <c r="R803" s="9"/>
      <c r="S803" s="9"/>
      <c r="T803" s="17"/>
      <c r="U803" s="17"/>
      <c r="V803" s="9"/>
      <c r="W803" s="17"/>
      <c r="X803" s="9"/>
      <c r="Y803" s="9"/>
      <c r="Z803" s="9"/>
      <c r="AA803" s="9"/>
      <c r="AB803" s="9"/>
      <c r="AC803" s="9"/>
      <c r="AD803" s="9"/>
      <c r="AE803" s="9"/>
      <c r="AF803" s="9"/>
      <c r="AG803" s="9"/>
      <c r="AH803" s="9"/>
    </row>
    <row r="804" spans="1:34" x14ac:dyDescent="0.25">
      <c r="A804" s="9"/>
      <c r="B804" s="9"/>
      <c r="C804" s="9"/>
      <c r="D804" s="9"/>
      <c r="E804" s="9"/>
      <c r="F804" s="9"/>
      <c r="G804" s="9"/>
      <c r="H804" s="9"/>
      <c r="I804" s="9"/>
      <c r="J804" s="9"/>
      <c r="K804" s="9"/>
      <c r="L804" s="9"/>
      <c r="M804" s="9"/>
      <c r="N804" s="9"/>
      <c r="O804" s="9"/>
      <c r="P804" s="9"/>
      <c r="Q804" s="9"/>
      <c r="R804" s="9"/>
      <c r="S804" s="9"/>
      <c r="T804" s="17"/>
      <c r="U804" s="17"/>
      <c r="V804" s="9"/>
      <c r="W804" s="17"/>
      <c r="X804" s="9"/>
      <c r="Y804" s="9"/>
      <c r="Z804" s="9"/>
      <c r="AA804" s="9"/>
      <c r="AB804" s="9"/>
      <c r="AC804" s="9"/>
      <c r="AD804" s="9"/>
      <c r="AE804" s="9"/>
      <c r="AF804" s="9"/>
      <c r="AG804" s="9"/>
      <c r="AH804" s="9"/>
    </row>
    <row r="805" spans="1:34" x14ac:dyDescent="0.25">
      <c r="A805" s="9"/>
      <c r="B805" s="9"/>
      <c r="C805" s="9"/>
      <c r="D805" s="9"/>
      <c r="E805" s="9"/>
      <c r="F805" s="9"/>
      <c r="G805" s="9"/>
      <c r="H805" s="9"/>
      <c r="I805" s="9"/>
      <c r="J805" s="9"/>
      <c r="K805" s="9"/>
      <c r="L805" s="9"/>
      <c r="M805" s="9"/>
      <c r="N805" s="9"/>
      <c r="O805" s="9"/>
      <c r="P805" s="9"/>
      <c r="Q805" s="9"/>
      <c r="R805" s="9"/>
      <c r="S805" s="9"/>
      <c r="T805" s="17"/>
      <c r="U805" s="17"/>
      <c r="V805" s="9"/>
      <c r="W805" s="17"/>
      <c r="X805" s="9"/>
      <c r="Y805" s="9"/>
      <c r="Z805" s="9"/>
      <c r="AA805" s="9"/>
      <c r="AB805" s="9"/>
      <c r="AC805" s="9"/>
      <c r="AD805" s="9"/>
      <c r="AE805" s="9"/>
      <c r="AF805" s="9"/>
      <c r="AG805" s="9"/>
      <c r="AH805" s="9"/>
    </row>
    <row r="806" spans="1:34" x14ac:dyDescent="0.25">
      <c r="A806" s="9"/>
      <c r="B806" s="9"/>
      <c r="C806" s="9"/>
      <c r="D806" s="9"/>
      <c r="E806" s="9"/>
      <c r="F806" s="9"/>
      <c r="G806" s="9"/>
      <c r="H806" s="9"/>
      <c r="I806" s="9"/>
      <c r="J806" s="9"/>
      <c r="K806" s="9"/>
      <c r="L806" s="9"/>
      <c r="M806" s="9"/>
      <c r="N806" s="9"/>
      <c r="O806" s="9"/>
      <c r="P806" s="9"/>
      <c r="Q806" s="9"/>
      <c r="R806" s="9"/>
      <c r="S806" s="9"/>
      <c r="T806" s="17"/>
      <c r="U806" s="17"/>
      <c r="V806" s="9"/>
      <c r="W806" s="17"/>
      <c r="X806" s="9"/>
      <c r="Y806" s="9"/>
      <c r="Z806" s="9"/>
      <c r="AA806" s="9"/>
      <c r="AB806" s="9"/>
      <c r="AC806" s="9"/>
      <c r="AD806" s="9"/>
      <c r="AE806" s="9"/>
      <c r="AF806" s="9"/>
      <c r="AG806" s="9"/>
      <c r="AH806" s="9"/>
    </row>
    <row r="807" spans="1:34" x14ac:dyDescent="0.25">
      <c r="A807" s="9"/>
      <c r="B807" s="9"/>
      <c r="C807" s="9"/>
      <c r="D807" s="9"/>
      <c r="E807" s="9"/>
      <c r="F807" s="9"/>
      <c r="G807" s="9"/>
      <c r="H807" s="9"/>
      <c r="I807" s="9"/>
      <c r="J807" s="9"/>
      <c r="K807" s="9"/>
      <c r="L807" s="9"/>
      <c r="M807" s="9"/>
      <c r="N807" s="9"/>
      <c r="O807" s="9"/>
      <c r="P807" s="9"/>
      <c r="Q807" s="9"/>
      <c r="R807" s="9"/>
      <c r="S807" s="9"/>
      <c r="T807" s="17"/>
      <c r="U807" s="17"/>
      <c r="V807" s="9"/>
      <c r="W807" s="17"/>
      <c r="X807" s="9"/>
      <c r="Y807" s="9"/>
      <c r="Z807" s="9"/>
      <c r="AA807" s="9"/>
      <c r="AB807" s="9"/>
      <c r="AC807" s="9"/>
      <c r="AD807" s="9"/>
      <c r="AE807" s="9"/>
      <c r="AF807" s="9"/>
      <c r="AG807" s="9"/>
      <c r="AH807" s="9"/>
    </row>
    <row r="808" spans="1:34" x14ac:dyDescent="0.25">
      <c r="A808" s="9"/>
      <c r="B808" s="9"/>
      <c r="C808" s="9"/>
      <c r="D808" s="9"/>
      <c r="E808" s="9"/>
      <c r="F808" s="9"/>
      <c r="G808" s="9"/>
      <c r="H808" s="9"/>
      <c r="I808" s="9"/>
      <c r="J808" s="9"/>
      <c r="K808" s="9"/>
      <c r="L808" s="9"/>
      <c r="M808" s="9"/>
      <c r="N808" s="9"/>
      <c r="O808" s="9"/>
      <c r="P808" s="9"/>
      <c r="Q808" s="9"/>
      <c r="R808" s="9"/>
      <c r="S808" s="9"/>
      <c r="T808" s="17"/>
      <c r="U808" s="17"/>
      <c r="V808" s="9"/>
      <c r="W808" s="17"/>
      <c r="X808" s="9"/>
      <c r="Y808" s="9"/>
      <c r="Z808" s="9"/>
      <c r="AA808" s="9"/>
      <c r="AB808" s="9"/>
      <c r="AC808" s="9"/>
      <c r="AD808" s="9"/>
      <c r="AE808" s="9"/>
      <c r="AF808" s="9"/>
      <c r="AG808" s="9"/>
      <c r="AH808" s="9"/>
    </row>
    <row r="809" spans="1:34" x14ac:dyDescent="0.25">
      <c r="A809" s="9"/>
      <c r="B809" s="9"/>
      <c r="C809" s="9"/>
      <c r="D809" s="9"/>
      <c r="E809" s="9"/>
      <c r="F809" s="9"/>
      <c r="G809" s="9"/>
      <c r="H809" s="9"/>
      <c r="I809" s="9"/>
      <c r="J809" s="9"/>
      <c r="K809" s="9"/>
      <c r="L809" s="9"/>
      <c r="M809" s="9"/>
      <c r="N809" s="9"/>
      <c r="O809" s="9"/>
      <c r="P809" s="9"/>
      <c r="Q809" s="9"/>
      <c r="R809" s="9"/>
      <c r="S809" s="9"/>
      <c r="T809" s="17"/>
      <c r="U809" s="17"/>
      <c r="V809" s="9"/>
      <c r="W809" s="17"/>
      <c r="X809" s="9"/>
      <c r="Y809" s="9"/>
      <c r="Z809" s="9"/>
      <c r="AA809" s="9"/>
      <c r="AB809" s="9"/>
      <c r="AC809" s="9"/>
      <c r="AD809" s="9"/>
      <c r="AE809" s="9"/>
      <c r="AF809" s="9"/>
      <c r="AG809" s="9"/>
      <c r="AH809" s="9"/>
    </row>
    <row r="810" spans="1:34" x14ac:dyDescent="0.25">
      <c r="A810" s="9"/>
      <c r="B810" s="9"/>
      <c r="C810" s="9"/>
      <c r="D810" s="9"/>
      <c r="E810" s="9"/>
      <c r="F810" s="9"/>
      <c r="G810" s="9"/>
      <c r="H810" s="9"/>
      <c r="I810" s="9"/>
      <c r="J810" s="9"/>
      <c r="K810" s="9"/>
      <c r="L810" s="9"/>
      <c r="M810" s="9"/>
      <c r="N810" s="9"/>
      <c r="O810" s="9"/>
      <c r="P810" s="9"/>
      <c r="Q810" s="9"/>
      <c r="R810" s="9"/>
      <c r="S810" s="9"/>
      <c r="T810" s="17"/>
      <c r="U810" s="17"/>
      <c r="V810" s="9"/>
      <c r="W810" s="17"/>
      <c r="X810" s="9"/>
      <c r="Y810" s="9"/>
      <c r="Z810" s="9"/>
      <c r="AA810" s="9"/>
      <c r="AB810" s="9"/>
      <c r="AC810" s="9"/>
      <c r="AD810" s="9"/>
      <c r="AE810" s="9"/>
      <c r="AF810" s="9"/>
      <c r="AG810" s="9"/>
      <c r="AH810" s="9"/>
    </row>
    <row r="811" spans="1:34" x14ac:dyDescent="0.25">
      <c r="A811" s="9"/>
      <c r="B811" s="9"/>
      <c r="C811" s="9"/>
      <c r="D811" s="9"/>
      <c r="E811" s="9"/>
      <c r="F811" s="9"/>
      <c r="G811" s="9"/>
      <c r="H811" s="9"/>
      <c r="I811" s="9"/>
      <c r="J811" s="9"/>
      <c r="K811" s="9"/>
      <c r="L811" s="9"/>
      <c r="M811" s="9"/>
      <c r="N811" s="9"/>
      <c r="O811" s="9"/>
      <c r="P811" s="9"/>
      <c r="Q811" s="9"/>
      <c r="R811" s="9"/>
      <c r="S811" s="9"/>
      <c r="T811" s="17"/>
      <c r="U811" s="17"/>
      <c r="V811" s="9"/>
      <c r="W811" s="17"/>
      <c r="X811" s="9"/>
      <c r="Y811" s="9"/>
      <c r="Z811" s="9"/>
      <c r="AA811" s="9"/>
      <c r="AB811" s="9"/>
      <c r="AC811" s="9"/>
      <c r="AD811" s="9"/>
      <c r="AE811" s="9"/>
      <c r="AF811" s="9"/>
      <c r="AG811" s="9"/>
      <c r="AH811" s="9"/>
    </row>
    <row r="812" spans="1:34" x14ac:dyDescent="0.25">
      <c r="A812" s="9"/>
      <c r="B812" s="9"/>
      <c r="C812" s="9"/>
      <c r="D812" s="9"/>
      <c r="E812" s="9"/>
      <c r="F812" s="9"/>
      <c r="G812" s="9"/>
      <c r="H812" s="9"/>
      <c r="I812" s="9"/>
      <c r="J812" s="9"/>
      <c r="K812" s="9"/>
      <c r="L812" s="9"/>
      <c r="M812" s="9"/>
      <c r="N812" s="9"/>
      <c r="O812" s="9"/>
      <c r="P812" s="9"/>
      <c r="Q812" s="9"/>
      <c r="R812" s="9"/>
      <c r="S812" s="9"/>
      <c r="T812" s="17"/>
      <c r="U812" s="17"/>
      <c r="V812" s="9"/>
      <c r="W812" s="17"/>
      <c r="X812" s="9"/>
      <c r="Y812" s="9"/>
      <c r="Z812" s="9"/>
      <c r="AA812" s="9"/>
      <c r="AB812" s="9"/>
      <c r="AC812" s="9"/>
      <c r="AD812" s="9"/>
      <c r="AE812" s="9"/>
      <c r="AF812" s="9"/>
      <c r="AG812" s="9"/>
      <c r="AH812" s="9"/>
    </row>
    <row r="813" spans="1:34" x14ac:dyDescent="0.25">
      <c r="A813" s="9"/>
      <c r="B813" s="9"/>
      <c r="C813" s="9"/>
      <c r="D813" s="9"/>
      <c r="E813" s="9"/>
      <c r="F813" s="9"/>
      <c r="G813" s="9"/>
      <c r="H813" s="9"/>
      <c r="I813" s="9"/>
      <c r="J813" s="9"/>
      <c r="K813" s="9"/>
      <c r="L813" s="9"/>
      <c r="M813" s="9"/>
      <c r="N813" s="9"/>
      <c r="O813" s="9"/>
      <c r="P813" s="9"/>
      <c r="Q813" s="9"/>
      <c r="R813" s="9"/>
      <c r="S813" s="9"/>
      <c r="T813" s="17"/>
      <c r="U813" s="17"/>
      <c r="V813" s="9"/>
      <c r="W813" s="17"/>
      <c r="X813" s="9"/>
      <c r="Y813" s="9"/>
      <c r="Z813" s="9"/>
      <c r="AA813" s="9"/>
      <c r="AB813" s="9"/>
      <c r="AC813" s="9"/>
      <c r="AD813" s="9"/>
      <c r="AE813" s="9"/>
      <c r="AF813" s="9"/>
      <c r="AG813" s="9"/>
      <c r="AH813" s="9"/>
    </row>
    <row r="814" spans="1:34" x14ac:dyDescent="0.25">
      <c r="A814" s="9"/>
      <c r="B814" s="9"/>
      <c r="C814" s="9"/>
      <c r="D814" s="9"/>
      <c r="E814" s="9"/>
      <c r="F814" s="9"/>
      <c r="G814" s="9"/>
      <c r="H814" s="9"/>
      <c r="I814" s="9"/>
      <c r="J814" s="9"/>
      <c r="K814" s="9"/>
      <c r="L814" s="9"/>
      <c r="M814" s="9"/>
      <c r="N814" s="9"/>
      <c r="O814" s="9"/>
      <c r="P814" s="9"/>
      <c r="Q814" s="9"/>
      <c r="R814" s="9"/>
      <c r="S814" s="9"/>
      <c r="T814" s="17"/>
      <c r="U814" s="17"/>
      <c r="V814" s="9"/>
      <c r="W814" s="17"/>
      <c r="X814" s="9"/>
      <c r="Y814" s="9"/>
      <c r="Z814" s="9"/>
      <c r="AA814" s="9"/>
      <c r="AB814" s="9"/>
      <c r="AC814" s="9"/>
      <c r="AD814" s="9"/>
      <c r="AE814" s="9"/>
      <c r="AF814" s="9"/>
      <c r="AG814" s="9"/>
      <c r="AH814" s="9"/>
    </row>
    <row r="815" spans="1:34" x14ac:dyDescent="0.25">
      <c r="A815" s="9"/>
      <c r="B815" s="9"/>
      <c r="C815" s="9"/>
      <c r="D815" s="9"/>
      <c r="E815" s="9"/>
      <c r="F815" s="9"/>
      <c r="G815" s="9"/>
      <c r="H815" s="9"/>
      <c r="I815" s="9"/>
      <c r="J815" s="9"/>
      <c r="K815" s="9"/>
      <c r="L815" s="9"/>
      <c r="M815" s="9"/>
      <c r="N815" s="9"/>
      <c r="O815" s="9"/>
      <c r="P815" s="9"/>
      <c r="Q815" s="9"/>
      <c r="R815" s="9"/>
      <c r="S815" s="9"/>
      <c r="T815" s="17"/>
      <c r="U815" s="17"/>
      <c r="V815" s="9"/>
      <c r="W815" s="17"/>
      <c r="X815" s="9"/>
      <c r="Y815" s="9"/>
      <c r="Z815" s="9"/>
      <c r="AA815" s="9"/>
      <c r="AB815" s="9"/>
      <c r="AC815" s="9"/>
      <c r="AD815" s="9"/>
      <c r="AE815" s="9"/>
      <c r="AF815" s="9"/>
      <c r="AG815" s="9"/>
      <c r="AH815" s="9"/>
    </row>
    <row r="816" spans="1:34" x14ac:dyDescent="0.25">
      <c r="A816" s="9"/>
      <c r="B816" s="9"/>
      <c r="C816" s="9"/>
      <c r="D816" s="9"/>
      <c r="E816" s="9"/>
      <c r="F816" s="9"/>
      <c r="G816" s="9"/>
      <c r="H816" s="9"/>
      <c r="I816" s="9"/>
      <c r="J816" s="9"/>
      <c r="K816" s="9"/>
      <c r="L816" s="9"/>
      <c r="M816" s="9"/>
      <c r="N816" s="9"/>
      <c r="O816" s="9"/>
      <c r="P816" s="9"/>
      <c r="Q816" s="9"/>
      <c r="R816" s="9"/>
      <c r="S816" s="9"/>
      <c r="T816" s="17"/>
      <c r="U816" s="17"/>
      <c r="V816" s="9"/>
      <c r="W816" s="17"/>
      <c r="X816" s="9"/>
      <c r="Y816" s="9"/>
      <c r="Z816" s="9"/>
      <c r="AA816" s="9"/>
      <c r="AB816" s="9"/>
      <c r="AC816" s="9"/>
      <c r="AD816" s="9"/>
      <c r="AE816" s="9"/>
      <c r="AF816" s="9"/>
      <c r="AG816" s="9"/>
      <c r="AH816" s="9"/>
    </row>
    <row r="817" spans="1:34" x14ac:dyDescent="0.25">
      <c r="A817" s="9"/>
      <c r="B817" s="9"/>
      <c r="C817" s="9"/>
      <c r="D817" s="9"/>
      <c r="E817" s="9"/>
      <c r="F817" s="9"/>
      <c r="G817" s="9"/>
      <c r="H817" s="9"/>
      <c r="I817" s="9"/>
      <c r="J817" s="9"/>
      <c r="K817" s="9"/>
      <c r="L817" s="9"/>
      <c r="M817" s="9"/>
      <c r="N817" s="9"/>
      <c r="O817" s="9"/>
      <c r="P817" s="9"/>
      <c r="Q817" s="9"/>
      <c r="R817" s="9"/>
      <c r="S817" s="9"/>
      <c r="T817" s="17"/>
      <c r="U817" s="17"/>
      <c r="V817" s="9"/>
      <c r="W817" s="17"/>
      <c r="X817" s="9"/>
      <c r="Y817" s="9"/>
      <c r="Z817" s="9"/>
      <c r="AA817" s="9"/>
      <c r="AB817" s="9"/>
      <c r="AC817" s="9"/>
      <c r="AD817" s="9"/>
      <c r="AE817" s="9"/>
      <c r="AF817" s="9"/>
      <c r="AG817" s="9"/>
      <c r="AH817" s="9"/>
    </row>
    <row r="818" spans="1:34" x14ac:dyDescent="0.25">
      <c r="A818" s="9"/>
      <c r="B818" s="9"/>
      <c r="C818" s="9"/>
      <c r="D818" s="9"/>
      <c r="E818" s="9"/>
      <c r="F818" s="9"/>
      <c r="G818" s="9"/>
      <c r="H818" s="9"/>
      <c r="I818" s="9"/>
      <c r="J818" s="9"/>
      <c r="K818" s="9"/>
      <c r="L818" s="9"/>
      <c r="M818" s="9"/>
      <c r="N818" s="9"/>
      <c r="O818" s="9"/>
      <c r="P818" s="9"/>
      <c r="Q818" s="9"/>
      <c r="R818" s="9"/>
      <c r="S818" s="9"/>
      <c r="T818" s="17"/>
      <c r="U818" s="17"/>
      <c r="V818" s="9"/>
      <c r="W818" s="17"/>
      <c r="X818" s="9"/>
      <c r="Y818" s="9"/>
      <c r="Z818" s="9"/>
      <c r="AA818" s="9"/>
      <c r="AB818" s="9"/>
      <c r="AC818" s="9"/>
      <c r="AD818" s="9"/>
      <c r="AE818" s="9"/>
      <c r="AF818" s="9"/>
      <c r="AG818" s="9"/>
      <c r="AH818" s="9"/>
    </row>
    <row r="819" spans="1:34" x14ac:dyDescent="0.25">
      <c r="A819" s="9"/>
      <c r="B819" s="9"/>
      <c r="C819" s="9"/>
      <c r="D819" s="9"/>
      <c r="E819" s="9"/>
      <c r="F819" s="9"/>
      <c r="G819" s="9"/>
      <c r="H819" s="9"/>
      <c r="I819" s="9"/>
      <c r="J819" s="9"/>
      <c r="K819" s="9"/>
      <c r="L819" s="9"/>
      <c r="M819" s="9"/>
      <c r="N819" s="9"/>
      <c r="O819" s="9"/>
      <c r="P819" s="9"/>
      <c r="Q819" s="9"/>
      <c r="R819" s="9"/>
      <c r="S819" s="9"/>
      <c r="T819" s="17"/>
      <c r="U819" s="17"/>
      <c r="V819" s="9"/>
      <c r="W819" s="17"/>
      <c r="X819" s="9"/>
      <c r="Y819" s="9"/>
      <c r="Z819" s="9"/>
      <c r="AA819" s="9"/>
      <c r="AB819" s="9"/>
      <c r="AC819" s="9"/>
      <c r="AD819" s="9"/>
      <c r="AE819" s="9"/>
      <c r="AF819" s="9"/>
      <c r="AG819" s="9"/>
      <c r="AH819" s="9"/>
    </row>
    <row r="820" spans="1:34" x14ac:dyDescent="0.25">
      <c r="A820" s="9"/>
      <c r="B820" s="9"/>
      <c r="C820" s="9"/>
      <c r="D820" s="9"/>
      <c r="E820" s="9"/>
      <c r="F820" s="9"/>
      <c r="G820" s="9"/>
      <c r="H820" s="9"/>
      <c r="I820" s="9"/>
      <c r="J820" s="9"/>
      <c r="K820" s="9"/>
      <c r="L820" s="9"/>
      <c r="M820" s="9"/>
      <c r="N820" s="9"/>
      <c r="O820" s="9"/>
      <c r="P820" s="9"/>
      <c r="Q820" s="9"/>
      <c r="R820" s="9"/>
      <c r="S820" s="9"/>
      <c r="T820" s="17"/>
      <c r="U820" s="17"/>
      <c r="V820" s="9"/>
      <c r="W820" s="17"/>
      <c r="X820" s="9"/>
      <c r="Y820" s="9"/>
      <c r="Z820" s="9"/>
      <c r="AA820" s="9"/>
      <c r="AB820" s="9"/>
      <c r="AC820" s="9"/>
      <c r="AD820" s="9"/>
      <c r="AE820" s="9"/>
      <c r="AF820" s="9"/>
      <c r="AG820" s="9"/>
      <c r="AH820" s="9"/>
    </row>
    <row r="821" spans="1:34" x14ac:dyDescent="0.25">
      <c r="A821" s="9"/>
      <c r="B821" s="9"/>
      <c r="C821" s="9"/>
      <c r="D821" s="9"/>
      <c r="E821" s="9"/>
      <c r="F821" s="9"/>
      <c r="G821" s="9"/>
      <c r="H821" s="9"/>
      <c r="I821" s="9"/>
      <c r="J821" s="9"/>
      <c r="K821" s="9"/>
      <c r="L821" s="9"/>
      <c r="M821" s="9"/>
      <c r="N821" s="9"/>
      <c r="O821" s="9"/>
      <c r="P821" s="9"/>
      <c r="Q821" s="9"/>
      <c r="R821" s="9"/>
      <c r="S821" s="9"/>
      <c r="T821" s="17"/>
      <c r="U821" s="17"/>
      <c r="V821" s="9"/>
      <c r="W821" s="17"/>
      <c r="X821" s="9"/>
      <c r="Y821" s="9"/>
      <c r="Z821" s="9"/>
      <c r="AA821" s="9"/>
      <c r="AB821" s="9"/>
      <c r="AC821" s="9"/>
      <c r="AD821" s="9"/>
      <c r="AE821" s="9"/>
      <c r="AF821" s="9"/>
      <c r="AG821" s="9"/>
      <c r="AH821" s="9"/>
    </row>
    <row r="822" spans="1:34" x14ac:dyDescent="0.25">
      <c r="A822" s="9"/>
      <c r="B822" s="9"/>
      <c r="C822" s="9"/>
      <c r="D822" s="9"/>
      <c r="E822" s="9"/>
      <c r="F822" s="9"/>
      <c r="G822" s="9"/>
      <c r="H822" s="9"/>
      <c r="I822" s="9"/>
      <c r="J822" s="9"/>
      <c r="K822" s="9"/>
      <c r="L822" s="9"/>
      <c r="M822" s="9"/>
      <c r="N822" s="9"/>
      <c r="O822" s="9"/>
      <c r="P822" s="9"/>
      <c r="Q822" s="9"/>
      <c r="R822" s="9"/>
      <c r="S822" s="9"/>
      <c r="T822" s="17"/>
      <c r="U822" s="17"/>
      <c r="V822" s="9"/>
      <c r="W822" s="17"/>
      <c r="X822" s="9"/>
      <c r="Y822" s="9"/>
      <c r="Z822" s="9"/>
      <c r="AA822" s="9"/>
      <c r="AB822" s="9"/>
      <c r="AC822" s="9"/>
      <c r="AD822" s="9"/>
      <c r="AE822" s="9"/>
      <c r="AF822" s="9"/>
      <c r="AG822" s="9"/>
      <c r="AH822" s="9"/>
    </row>
    <row r="823" spans="1:34" x14ac:dyDescent="0.25">
      <c r="A823" s="9"/>
      <c r="B823" s="9"/>
      <c r="C823" s="9"/>
      <c r="D823" s="9"/>
      <c r="E823" s="9"/>
      <c r="F823" s="9"/>
      <c r="G823" s="9"/>
      <c r="H823" s="9"/>
      <c r="I823" s="9"/>
      <c r="J823" s="9"/>
      <c r="K823" s="9"/>
      <c r="L823" s="9"/>
      <c r="M823" s="9"/>
      <c r="N823" s="9"/>
      <c r="O823" s="9"/>
      <c r="P823" s="9"/>
      <c r="Q823" s="9"/>
      <c r="R823" s="9"/>
      <c r="S823" s="9"/>
      <c r="T823" s="17"/>
      <c r="U823" s="17"/>
      <c r="V823" s="9"/>
      <c r="W823" s="17"/>
      <c r="X823" s="9"/>
      <c r="Y823" s="9"/>
      <c r="Z823" s="9"/>
      <c r="AA823" s="9"/>
      <c r="AB823" s="9"/>
      <c r="AC823" s="9"/>
      <c r="AD823" s="9"/>
      <c r="AE823" s="9"/>
      <c r="AF823" s="9"/>
      <c r="AG823" s="9"/>
      <c r="AH823" s="9"/>
    </row>
    <row r="824" spans="1:34" x14ac:dyDescent="0.25">
      <c r="A824" s="9"/>
      <c r="B824" s="9"/>
      <c r="C824" s="9"/>
      <c r="D824" s="9"/>
      <c r="E824" s="9"/>
      <c r="F824" s="9"/>
      <c r="G824" s="9"/>
      <c r="H824" s="9"/>
      <c r="I824" s="9"/>
      <c r="J824" s="9"/>
      <c r="K824" s="9"/>
      <c r="L824" s="9"/>
      <c r="M824" s="9"/>
      <c r="N824" s="9"/>
      <c r="O824" s="9"/>
      <c r="P824" s="9"/>
      <c r="Q824" s="9"/>
      <c r="R824" s="9"/>
      <c r="S824" s="9"/>
      <c r="T824" s="17"/>
      <c r="U824" s="17"/>
      <c r="V824" s="9"/>
      <c r="W824" s="17"/>
      <c r="X824" s="9"/>
      <c r="Y824" s="9"/>
      <c r="Z824" s="9"/>
      <c r="AA824" s="9"/>
      <c r="AB824" s="9"/>
      <c r="AC824" s="9"/>
      <c r="AD824" s="9"/>
      <c r="AE824" s="9"/>
      <c r="AF824" s="9"/>
      <c r="AG824" s="9"/>
      <c r="AH824" s="9"/>
    </row>
    <row r="825" spans="1:34" x14ac:dyDescent="0.25">
      <c r="A825" s="9"/>
      <c r="B825" s="9"/>
      <c r="C825" s="9"/>
      <c r="D825" s="9"/>
      <c r="E825" s="9"/>
      <c r="F825" s="9"/>
      <c r="G825" s="9"/>
      <c r="H825" s="9"/>
      <c r="I825" s="9"/>
      <c r="J825" s="9"/>
      <c r="K825" s="9"/>
      <c r="L825" s="9"/>
      <c r="M825" s="9"/>
      <c r="N825" s="9"/>
      <c r="O825" s="9"/>
      <c r="P825" s="9"/>
      <c r="Q825" s="9"/>
      <c r="R825" s="9"/>
      <c r="S825" s="9"/>
      <c r="T825" s="17"/>
      <c r="U825" s="17"/>
      <c r="V825" s="9"/>
      <c r="W825" s="17"/>
      <c r="X825" s="9"/>
      <c r="Y825" s="9"/>
      <c r="Z825" s="9"/>
      <c r="AA825" s="9"/>
      <c r="AB825" s="9"/>
      <c r="AC825" s="9"/>
      <c r="AD825" s="9"/>
      <c r="AE825" s="9"/>
      <c r="AF825" s="9"/>
      <c r="AG825" s="9"/>
      <c r="AH825" s="9"/>
    </row>
    <row r="826" spans="1:34" x14ac:dyDescent="0.25">
      <c r="A826" s="9"/>
      <c r="B826" s="9"/>
      <c r="C826" s="9"/>
      <c r="D826" s="9"/>
      <c r="E826" s="9"/>
      <c r="F826" s="9"/>
      <c r="G826" s="9"/>
      <c r="H826" s="9"/>
      <c r="I826" s="9"/>
      <c r="J826" s="9"/>
      <c r="K826" s="9"/>
      <c r="L826" s="9"/>
      <c r="M826" s="9"/>
      <c r="N826" s="9"/>
      <c r="O826" s="9"/>
      <c r="P826" s="9"/>
      <c r="Q826" s="9"/>
      <c r="R826" s="9"/>
      <c r="S826" s="9"/>
      <c r="T826" s="17"/>
      <c r="U826" s="17"/>
      <c r="V826" s="9"/>
      <c r="W826" s="17"/>
      <c r="X826" s="9"/>
      <c r="Y826" s="9"/>
      <c r="Z826" s="9"/>
      <c r="AA826" s="9"/>
      <c r="AB826" s="9"/>
      <c r="AC826" s="9"/>
      <c r="AD826" s="9"/>
      <c r="AE826" s="9"/>
      <c r="AF826" s="9"/>
      <c r="AG826" s="9"/>
      <c r="AH826" s="9"/>
    </row>
    <row r="827" spans="1:34" x14ac:dyDescent="0.25">
      <c r="A827" s="9"/>
      <c r="B827" s="9"/>
      <c r="C827" s="9"/>
      <c r="D827" s="9"/>
      <c r="E827" s="9"/>
      <c r="F827" s="9"/>
      <c r="G827" s="9"/>
      <c r="H827" s="9"/>
      <c r="I827" s="9"/>
      <c r="J827" s="9"/>
      <c r="K827" s="9"/>
      <c r="L827" s="9"/>
      <c r="M827" s="9"/>
      <c r="N827" s="9"/>
      <c r="O827" s="9"/>
      <c r="P827" s="9"/>
      <c r="Q827" s="9"/>
      <c r="R827" s="9"/>
      <c r="S827" s="9"/>
      <c r="T827" s="17"/>
      <c r="U827" s="17"/>
      <c r="V827" s="9"/>
      <c r="W827" s="17"/>
      <c r="X827" s="9"/>
      <c r="Y827" s="9"/>
      <c r="Z827" s="9"/>
      <c r="AA827" s="9"/>
      <c r="AB827" s="9"/>
      <c r="AC827" s="9"/>
      <c r="AD827" s="9"/>
      <c r="AE827" s="9"/>
      <c r="AF827" s="9"/>
      <c r="AG827" s="9"/>
      <c r="AH827" s="9"/>
    </row>
    <row r="828" spans="1:34" x14ac:dyDescent="0.25">
      <c r="A828" s="9"/>
      <c r="B828" s="9"/>
      <c r="C828" s="9"/>
      <c r="D828" s="9"/>
      <c r="E828" s="9"/>
      <c r="F828" s="9"/>
      <c r="G828" s="9"/>
      <c r="H828" s="9"/>
      <c r="I828" s="9"/>
      <c r="J828" s="9"/>
      <c r="K828" s="9"/>
      <c r="L828" s="9"/>
      <c r="M828" s="9"/>
      <c r="N828" s="9"/>
      <c r="O828" s="9"/>
      <c r="P828" s="9"/>
      <c r="Q828" s="9"/>
      <c r="R828" s="9"/>
      <c r="S828" s="9"/>
      <c r="T828" s="17"/>
      <c r="U828" s="17"/>
      <c r="V828" s="9"/>
      <c r="W828" s="17"/>
      <c r="X828" s="9"/>
      <c r="Y828" s="9"/>
      <c r="Z828" s="9"/>
      <c r="AA828" s="9"/>
      <c r="AB828" s="9"/>
      <c r="AC828" s="9"/>
      <c r="AD828" s="9"/>
      <c r="AE828" s="9"/>
      <c r="AF828" s="9"/>
      <c r="AG828" s="9"/>
      <c r="AH828" s="9"/>
    </row>
    <row r="829" spans="1:34" x14ac:dyDescent="0.25">
      <c r="A829" s="9"/>
      <c r="B829" s="9"/>
      <c r="C829" s="9"/>
      <c r="D829" s="9"/>
      <c r="E829" s="9"/>
      <c r="F829" s="9"/>
      <c r="G829" s="9"/>
      <c r="H829" s="9"/>
      <c r="I829" s="9"/>
      <c r="J829" s="9"/>
      <c r="K829" s="9"/>
      <c r="L829" s="9"/>
      <c r="M829" s="9"/>
      <c r="N829" s="9"/>
      <c r="O829" s="9"/>
      <c r="P829" s="9"/>
      <c r="Q829" s="9"/>
      <c r="R829" s="9"/>
      <c r="S829" s="9"/>
      <c r="T829" s="17"/>
      <c r="U829" s="17"/>
      <c r="V829" s="9"/>
      <c r="W829" s="17"/>
      <c r="X829" s="9"/>
      <c r="Y829" s="9"/>
      <c r="Z829" s="9"/>
      <c r="AA829" s="9"/>
      <c r="AB829" s="9"/>
      <c r="AC829" s="9"/>
      <c r="AD829" s="9"/>
      <c r="AE829" s="9"/>
      <c r="AF829" s="9"/>
      <c r="AG829" s="9"/>
      <c r="AH829" s="9"/>
    </row>
    <row r="830" spans="1:34" x14ac:dyDescent="0.25">
      <c r="A830" s="9"/>
      <c r="B830" s="9"/>
      <c r="C830" s="9"/>
      <c r="D830" s="9"/>
      <c r="E830" s="9"/>
      <c r="F830" s="9"/>
      <c r="G830" s="9"/>
      <c r="H830" s="9"/>
      <c r="I830" s="9"/>
      <c r="J830" s="9"/>
      <c r="K830" s="9"/>
      <c r="L830" s="9"/>
      <c r="M830" s="9"/>
      <c r="N830" s="9"/>
      <c r="O830" s="9"/>
      <c r="P830" s="9"/>
      <c r="Q830" s="9"/>
      <c r="R830" s="9"/>
      <c r="S830" s="9"/>
      <c r="T830" s="17"/>
      <c r="U830" s="17"/>
      <c r="V830" s="9"/>
      <c r="W830" s="17"/>
      <c r="X830" s="9"/>
      <c r="Y830" s="9"/>
      <c r="Z830" s="9"/>
      <c r="AA830" s="9"/>
      <c r="AB830" s="9"/>
      <c r="AC830" s="9"/>
      <c r="AD830" s="9"/>
      <c r="AE830" s="9"/>
      <c r="AF830" s="9"/>
      <c r="AG830" s="9"/>
      <c r="AH830" s="9"/>
    </row>
    <row r="831" spans="1:34" x14ac:dyDescent="0.25">
      <c r="A831" s="9"/>
      <c r="B831" s="9"/>
      <c r="C831" s="9"/>
      <c r="D831" s="9"/>
      <c r="E831" s="9"/>
      <c r="F831" s="9"/>
      <c r="G831" s="9"/>
      <c r="H831" s="9"/>
      <c r="I831" s="9"/>
      <c r="J831" s="9"/>
      <c r="K831" s="9"/>
      <c r="L831" s="9"/>
      <c r="M831" s="9"/>
      <c r="N831" s="9"/>
      <c r="O831" s="9"/>
      <c r="P831" s="9"/>
      <c r="Q831" s="9"/>
      <c r="R831" s="9"/>
      <c r="S831" s="9"/>
      <c r="T831" s="17"/>
      <c r="U831" s="17"/>
      <c r="V831" s="9"/>
      <c r="W831" s="17"/>
      <c r="X831" s="9"/>
      <c r="Y831" s="9"/>
      <c r="Z831" s="9"/>
      <c r="AA831" s="9"/>
      <c r="AB831" s="9"/>
      <c r="AC831" s="9"/>
      <c r="AD831" s="9"/>
      <c r="AE831" s="9"/>
      <c r="AF831" s="9"/>
      <c r="AG831" s="9"/>
      <c r="AH831" s="9"/>
    </row>
    <row r="832" spans="1:34" x14ac:dyDescent="0.25">
      <c r="A832" s="9"/>
      <c r="B832" s="9"/>
      <c r="C832" s="9"/>
      <c r="D832" s="9"/>
      <c r="E832" s="9"/>
      <c r="F832" s="9"/>
      <c r="G832" s="9"/>
      <c r="H832" s="9"/>
      <c r="I832" s="9"/>
      <c r="J832" s="9"/>
      <c r="K832" s="9"/>
      <c r="L832" s="9"/>
      <c r="M832" s="9"/>
      <c r="N832" s="9"/>
      <c r="O832" s="9"/>
      <c r="P832" s="9"/>
      <c r="Q832" s="9"/>
      <c r="R832" s="9"/>
      <c r="S832" s="9"/>
      <c r="T832" s="17"/>
      <c r="U832" s="17"/>
      <c r="V832" s="9"/>
      <c r="W832" s="17"/>
      <c r="X832" s="9"/>
      <c r="Y832" s="9"/>
      <c r="Z832" s="9"/>
      <c r="AA832" s="9"/>
      <c r="AB832" s="9"/>
      <c r="AC832" s="9"/>
      <c r="AD832" s="9"/>
      <c r="AE832" s="9"/>
      <c r="AF832" s="9"/>
      <c r="AG832" s="9"/>
      <c r="AH832" s="9"/>
    </row>
    <row r="833" spans="1:34" x14ac:dyDescent="0.25">
      <c r="A833" s="9"/>
      <c r="B833" s="9"/>
      <c r="C833" s="9"/>
      <c r="D833" s="9"/>
      <c r="E833" s="9"/>
      <c r="F833" s="9"/>
      <c r="G833" s="9"/>
      <c r="H833" s="9"/>
      <c r="I833" s="9"/>
      <c r="J833" s="9"/>
      <c r="K833" s="9"/>
      <c r="L833" s="9"/>
      <c r="M833" s="9"/>
      <c r="N833" s="9"/>
      <c r="O833" s="9"/>
      <c r="P833" s="9"/>
      <c r="Q833" s="9"/>
      <c r="R833" s="9"/>
      <c r="S833" s="9"/>
      <c r="T833" s="17"/>
      <c r="U833" s="17"/>
      <c r="V833" s="9"/>
      <c r="W833" s="17"/>
      <c r="X833" s="9"/>
      <c r="Y833" s="9"/>
      <c r="Z833" s="9"/>
      <c r="AA833" s="9"/>
      <c r="AB833" s="9"/>
      <c r="AC833" s="9"/>
      <c r="AD833" s="9"/>
      <c r="AE833" s="9"/>
      <c r="AF833" s="9"/>
      <c r="AG833" s="9"/>
      <c r="AH833" s="9"/>
    </row>
    <row r="834" spans="1:34" x14ac:dyDescent="0.25">
      <c r="A834" s="9"/>
      <c r="B834" s="9"/>
      <c r="C834" s="9"/>
      <c r="D834" s="9"/>
      <c r="E834" s="9"/>
      <c r="F834" s="9"/>
      <c r="G834" s="9"/>
      <c r="H834" s="9"/>
      <c r="I834" s="9"/>
      <c r="J834" s="9"/>
      <c r="K834" s="9"/>
      <c r="L834" s="9"/>
      <c r="M834" s="9"/>
      <c r="N834" s="9"/>
      <c r="O834" s="9"/>
      <c r="P834" s="9"/>
      <c r="Q834" s="9"/>
      <c r="R834" s="9"/>
      <c r="S834" s="9"/>
      <c r="T834" s="17"/>
      <c r="U834" s="17"/>
      <c r="V834" s="9"/>
      <c r="W834" s="17"/>
      <c r="X834" s="9"/>
      <c r="Y834" s="9"/>
      <c r="Z834" s="9"/>
      <c r="AA834" s="9"/>
      <c r="AB834" s="9"/>
      <c r="AC834" s="9"/>
      <c r="AD834" s="9"/>
      <c r="AE834" s="9"/>
      <c r="AF834" s="9"/>
      <c r="AG834" s="9"/>
      <c r="AH834" s="9"/>
    </row>
    <row r="835" spans="1:34" x14ac:dyDescent="0.25">
      <c r="A835" s="9"/>
      <c r="B835" s="9"/>
      <c r="C835" s="9"/>
      <c r="D835" s="9"/>
      <c r="E835" s="9"/>
      <c r="F835" s="9"/>
      <c r="G835" s="9"/>
      <c r="H835" s="9"/>
      <c r="I835" s="9"/>
      <c r="J835" s="9"/>
      <c r="K835" s="9"/>
      <c r="L835" s="9"/>
      <c r="M835" s="9"/>
      <c r="N835" s="9"/>
      <c r="O835" s="9"/>
      <c r="P835" s="9"/>
      <c r="Q835" s="9"/>
      <c r="R835" s="9"/>
      <c r="S835" s="9"/>
      <c r="T835" s="17"/>
      <c r="U835" s="17"/>
      <c r="V835" s="9"/>
      <c r="W835" s="17"/>
      <c r="X835" s="9"/>
      <c r="Y835" s="9"/>
      <c r="Z835" s="9"/>
      <c r="AA835" s="9"/>
      <c r="AB835" s="9"/>
      <c r="AC835" s="9"/>
      <c r="AD835" s="9"/>
      <c r="AE835" s="9"/>
      <c r="AF835" s="9"/>
      <c r="AG835" s="9"/>
      <c r="AH835" s="9"/>
    </row>
    <row r="836" spans="1:34" x14ac:dyDescent="0.25">
      <c r="A836" s="9"/>
      <c r="B836" s="9"/>
      <c r="C836" s="9"/>
      <c r="D836" s="9"/>
      <c r="E836" s="9"/>
      <c r="F836" s="9"/>
      <c r="G836" s="9"/>
      <c r="H836" s="9"/>
      <c r="I836" s="9"/>
      <c r="J836" s="9"/>
      <c r="K836" s="9"/>
      <c r="L836" s="9"/>
      <c r="M836" s="9"/>
      <c r="N836" s="9"/>
      <c r="O836" s="9"/>
      <c r="P836" s="9"/>
      <c r="Q836" s="9"/>
      <c r="R836" s="9"/>
      <c r="S836" s="9"/>
      <c r="T836" s="17"/>
      <c r="U836" s="17"/>
      <c r="V836" s="9"/>
      <c r="W836" s="17"/>
      <c r="X836" s="9"/>
      <c r="Y836" s="9"/>
      <c r="Z836" s="9"/>
      <c r="AA836" s="9"/>
      <c r="AB836" s="9"/>
      <c r="AC836" s="9"/>
      <c r="AD836" s="9"/>
      <c r="AE836" s="9"/>
      <c r="AF836" s="9"/>
      <c r="AG836" s="9"/>
      <c r="AH836" s="9"/>
    </row>
    <row r="837" spans="1:34" x14ac:dyDescent="0.25">
      <c r="A837" s="9"/>
      <c r="B837" s="9"/>
      <c r="C837" s="9"/>
      <c r="D837" s="9"/>
      <c r="E837" s="9"/>
      <c r="F837" s="9"/>
      <c r="G837" s="9"/>
      <c r="H837" s="9"/>
      <c r="I837" s="9"/>
      <c r="J837" s="9"/>
      <c r="K837" s="9"/>
      <c r="L837" s="9"/>
      <c r="M837" s="9"/>
      <c r="N837" s="9"/>
      <c r="O837" s="9"/>
      <c r="P837" s="9"/>
      <c r="Q837" s="9"/>
      <c r="R837" s="9"/>
      <c r="S837" s="9"/>
      <c r="T837" s="17"/>
      <c r="U837" s="17"/>
      <c r="V837" s="9"/>
      <c r="W837" s="17"/>
      <c r="X837" s="9"/>
      <c r="Y837" s="9"/>
      <c r="Z837" s="9"/>
      <c r="AA837" s="9"/>
      <c r="AB837" s="9"/>
      <c r="AC837" s="9"/>
      <c r="AD837" s="9"/>
      <c r="AE837" s="9"/>
      <c r="AF837" s="9"/>
      <c r="AG837" s="9"/>
      <c r="AH837" s="9"/>
    </row>
    <row r="838" spans="1:34" x14ac:dyDescent="0.25">
      <c r="A838" s="9"/>
      <c r="B838" s="9"/>
      <c r="C838" s="9"/>
      <c r="D838" s="9"/>
      <c r="E838" s="9"/>
      <c r="F838" s="9"/>
      <c r="G838" s="9"/>
      <c r="H838" s="9"/>
      <c r="I838" s="9"/>
      <c r="J838" s="9"/>
      <c r="K838" s="9"/>
      <c r="L838" s="9"/>
      <c r="M838" s="9"/>
      <c r="N838" s="9"/>
      <c r="O838" s="9"/>
      <c r="P838" s="9"/>
      <c r="Q838" s="9"/>
      <c r="R838" s="9"/>
      <c r="S838" s="9"/>
      <c r="T838" s="17"/>
      <c r="U838" s="17"/>
      <c r="V838" s="9"/>
      <c r="W838" s="17"/>
      <c r="X838" s="9"/>
      <c r="Y838" s="9"/>
      <c r="Z838" s="9"/>
      <c r="AA838" s="9"/>
      <c r="AB838" s="9"/>
      <c r="AC838" s="9"/>
      <c r="AD838" s="9"/>
      <c r="AE838" s="9"/>
      <c r="AF838" s="9"/>
      <c r="AG838" s="9"/>
      <c r="AH838" s="9"/>
    </row>
    <row r="839" spans="1:34" x14ac:dyDescent="0.25">
      <c r="A839" s="9"/>
      <c r="B839" s="9"/>
      <c r="C839" s="9"/>
      <c r="D839" s="9"/>
      <c r="E839" s="9"/>
      <c r="F839" s="9"/>
      <c r="G839" s="9"/>
      <c r="H839" s="9"/>
      <c r="I839" s="9"/>
      <c r="J839" s="9"/>
      <c r="K839" s="9"/>
      <c r="L839" s="9"/>
      <c r="M839" s="9"/>
      <c r="N839" s="9"/>
      <c r="O839" s="9"/>
      <c r="P839" s="9"/>
      <c r="Q839" s="9"/>
      <c r="R839" s="9"/>
      <c r="S839" s="9"/>
      <c r="T839" s="17"/>
      <c r="U839" s="17"/>
      <c r="V839" s="9"/>
      <c r="W839" s="17"/>
      <c r="X839" s="9"/>
      <c r="Y839" s="9"/>
      <c r="Z839" s="9"/>
      <c r="AA839" s="9"/>
      <c r="AB839" s="9"/>
      <c r="AC839" s="9"/>
      <c r="AD839" s="9"/>
      <c r="AE839" s="9"/>
      <c r="AF839" s="9"/>
      <c r="AG839" s="9"/>
      <c r="AH839" s="9"/>
    </row>
    <row r="840" spans="1:34" x14ac:dyDescent="0.25">
      <c r="A840" s="9"/>
      <c r="B840" s="9"/>
      <c r="C840" s="9"/>
      <c r="D840" s="9"/>
      <c r="E840" s="9"/>
      <c r="F840" s="9"/>
      <c r="G840" s="9"/>
      <c r="H840" s="9"/>
      <c r="I840" s="9"/>
      <c r="J840" s="9"/>
      <c r="K840" s="9"/>
      <c r="L840" s="9"/>
      <c r="M840" s="9"/>
      <c r="N840" s="9"/>
      <c r="O840" s="9"/>
      <c r="P840" s="9"/>
      <c r="Q840" s="9"/>
      <c r="R840" s="9"/>
      <c r="S840" s="9"/>
      <c r="T840" s="17"/>
      <c r="U840" s="17"/>
      <c r="V840" s="9"/>
      <c r="W840" s="17"/>
      <c r="X840" s="9"/>
      <c r="Y840" s="9"/>
      <c r="Z840" s="9"/>
      <c r="AA840" s="9"/>
      <c r="AB840" s="9"/>
      <c r="AC840" s="9"/>
      <c r="AD840" s="9"/>
      <c r="AE840" s="9"/>
      <c r="AF840" s="9"/>
      <c r="AG840" s="9"/>
      <c r="AH840" s="9"/>
    </row>
    <row r="841" spans="1:34" x14ac:dyDescent="0.25">
      <c r="A841" s="9"/>
      <c r="B841" s="9"/>
      <c r="C841" s="9"/>
      <c r="D841" s="9"/>
      <c r="E841" s="9"/>
      <c r="F841" s="9"/>
      <c r="G841" s="9"/>
      <c r="H841" s="9"/>
      <c r="I841" s="9"/>
      <c r="J841" s="9"/>
      <c r="K841" s="9"/>
      <c r="L841" s="9"/>
      <c r="M841" s="9"/>
      <c r="N841" s="9"/>
      <c r="O841" s="9"/>
      <c r="P841" s="9"/>
      <c r="Q841" s="9"/>
      <c r="R841" s="9"/>
      <c r="S841" s="9"/>
      <c r="T841" s="17"/>
      <c r="U841" s="17"/>
      <c r="V841" s="9"/>
      <c r="W841" s="17"/>
      <c r="X841" s="9"/>
      <c r="Y841" s="9"/>
      <c r="Z841" s="9"/>
      <c r="AA841" s="9"/>
      <c r="AB841" s="9"/>
      <c r="AC841" s="9"/>
      <c r="AD841" s="9"/>
      <c r="AE841" s="9"/>
      <c r="AF841" s="9"/>
      <c r="AG841" s="9"/>
      <c r="AH841" s="9"/>
    </row>
    <row r="842" spans="1:34" x14ac:dyDescent="0.25">
      <c r="A842" s="9"/>
      <c r="B842" s="9"/>
      <c r="C842" s="9"/>
      <c r="D842" s="9"/>
      <c r="E842" s="9"/>
      <c r="F842" s="9"/>
      <c r="G842" s="9"/>
      <c r="H842" s="9"/>
      <c r="I842" s="9"/>
      <c r="J842" s="9"/>
      <c r="K842" s="9"/>
      <c r="L842" s="9"/>
      <c r="M842" s="9"/>
      <c r="N842" s="9"/>
      <c r="O842" s="9"/>
      <c r="P842" s="9"/>
      <c r="Q842" s="9"/>
      <c r="R842" s="9"/>
      <c r="S842" s="9"/>
      <c r="T842" s="17"/>
      <c r="U842" s="17"/>
      <c r="V842" s="9"/>
      <c r="W842" s="17"/>
      <c r="X842" s="9"/>
      <c r="Y842" s="9"/>
      <c r="Z842" s="9"/>
      <c r="AA842" s="9"/>
      <c r="AB842" s="9"/>
      <c r="AC842" s="9"/>
      <c r="AD842" s="9"/>
      <c r="AE842" s="9"/>
      <c r="AF842" s="9"/>
      <c r="AG842" s="9"/>
      <c r="AH842" s="9"/>
    </row>
    <row r="843" spans="1:34" x14ac:dyDescent="0.25">
      <c r="A843" s="9"/>
      <c r="B843" s="9"/>
      <c r="C843" s="9"/>
      <c r="D843" s="9"/>
      <c r="E843" s="9"/>
      <c r="F843" s="9"/>
      <c r="G843" s="9"/>
      <c r="H843" s="9"/>
      <c r="I843" s="9"/>
      <c r="J843" s="9"/>
      <c r="K843" s="9"/>
      <c r="L843" s="9"/>
      <c r="M843" s="9"/>
      <c r="N843" s="9"/>
      <c r="O843" s="9"/>
      <c r="P843" s="9"/>
      <c r="Q843" s="9"/>
      <c r="R843" s="9"/>
      <c r="S843" s="9"/>
      <c r="T843" s="17"/>
      <c r="U843" s="17"/>
      <c r="V843" s="9"/>
      <c r="W843" s="17"/>
      <c r="X843" s="9"/>
      <c r="Y843" s="9"/>
      <c r="Z843" s="9"/>
      <c r="AA843" s="9"/>
      <c r="AB843" s="9"/>
      <c r="AC843" s="9"/>
      <c r="AD843" s="9"/>
      <c r="AE843" s="9"/>
      <c r="AF843" s="9"/>
      <c r="AG843" s="9"/>
      <c r="AH843" s="9"/>
    </row>
    <row r="844" spans="1:34" x14ac:dyDescent="0.25">
      <c r="A844" s="9"/>
      <c r="B844" s="9"/>
      <c r="C844" s="9"/>
      <c r="D844" s="9"/>
      <c r="E844" s="9"/>
      <c r="F844" s="9"/>
      <c r="G844" s="9"/>
      <c r="H844" s="9"/>
      <c r="I844" s="9"/>
      <c r="J844" s="9"/>
      <c r="K844" s="9"/>
      <c r="L844" s="9"/>
      <c r="M844" s="9"/>
      <c r="N844" s="9"/>
      <c r="O844" s="9"/>
      <c r="P844" s="9"/>
      <c r="Q844" s="9"/>
      <c r="R844" s="9"/>
      <c r="S844" s="9"/>
      <c r="T844" s="17"/>
      <c r="U844" s="17"/>
      <c r="V844" s="9"/>
      <c r="W844" s="17"/>
      <c r="X844" s="9"/>
      <c r="Y844" s="9"/>
      <c r="Z844" s="9"/>
      <c r="AA844" s="9"/>
      <c r="AB844" s="9"/>
      <c r="AC844" s="9"/>
      <c r="AD844" s="9"/>
      <c r="AE844" s="9"/>
      <c r="AF844" s="9"/>
      <c r="AG844" s="9"/>
      <c r="AH844" s="9"/>
    </row>
    <row r="845" spans="1:34" x14ac:dyDescent="0.25">
      <c r="A845" s="9"/>
      <c r="B845" s="9"/>
      <c r="C845" s="9"/>
      <c r="D845" s="9"/>
      <c r="E845" s="9"/>
      <c r="F845" s="9"/>
      <c r="G845" s="9"/>
      <c r="H845" s="9"/>
      <c r="I845" s="9"/>
      <c r="J845" s="9"/>
      <c r="K845" s="9"/>
      <c r="L845" s="9"/>
      <c r="M845" s="9"/>
      <c r="N845" s="9"/>
      <c r="O845" s="9"/>
      <c r="P845" s="9"/>
      <c r="Q845" s="9"/>
      <c r="R845" s="9"/>
      <c r="S845" s="9"/>
      <c r="T845" s="17"/>
      <c r="U845" s="17"/>
      <c r="V845" s="9"/>
      <c r="W845" s="17"/>
      <c r="X845" s="9"/>
      <c r="Y845" s="9"/>
      <c r="Z845" s="9"/>
      <c r="AA845" s="9"/>
      <c r="AB845" s="9"/>
      <c r="AC845" s="9"/>
      <c r="AD845" s="9"/>
      <c r="AE845" s="9"/>
      <c r="AF845" s="9"/>
      <c r="AG845" s="9"/>
      <c r="AH845" s="9"/>
    </row>
    <row r="846" spans="1:34" x14ac:dyDescent="0.25">
      <c r="A846" s="9"/>
      <c r="B846" s="9"/>
      <c r="C846" s="9"/>
      <c r="D846" s="9"/>
      <c r="E846" s="9"/>
      <c r="F846" s="9"/>
      <c r="G846" s="9"/>
      <c r="H846" s="9"/>
      <c r="I846" s="9"/>
      <c r="J846" s="9"/>
      <c r="K846" s="9"/>
      <c r="L846" s="9"/>
      <c r="M846" s="9"/>
      <c r="N846" s="9"/>
      <c r="O846" s="9"/>
      <c r="P846" s="9"/>
      <c r="Q846" s="9"/>
      <c r="R846" s="9"/>
      <c r="S846" s="9"/>
      <c r="T846" s="17"/>
      <c r="U846" s="17"/>
      <c r="V846" s="9"/>
      <c r="W846" s="17"/>
      <c r="X846" s="9"/>
      <c r="Y846" s="9"/>
      <c r="Z846" s="9"/>
      <c r="AA846" s="9"/>
      <c r="AB846" s="9"/>
      <c r="AC846" s="9"/>
      <c r="AD846" s="9"/>
      <c r="AE846" s="9"/>
      <c r="AF846" s="9"/>
      <c r="AG846" s="9"/>
      <c r="AH846" s="9"/>
    </row>
    <row r="847" spans="1:34" x14ac:dyDescent="0.25">
      <c r="A847" s="9"/>
      <c r="B847" s="9"/>
      <c r="C847" s="9"/>
      <c r="D847" s="9"/>
      <c r="E847" s="9"/>
      <c r="F847" s="9"/>
      <c r="G847" s="9"/>
      <c r="H847" s="9"/>
      <c r="I847" s="9"/>
      <c r="J847" s="9"/>
      <c r="K847" s="9"/>
      <c r="L847" s="9"/>
      <c r="M847" s="9"/>
      <c r="N847" s="9"/>
      <c r="O847" s="9"/>
      <c r="P847" s="9"/>
      <c r="Q847" s="9"/>
      <c r="R847" s="9"/>
      <c r="S847" s="9"/>
      <c r="T847" s="17"/>
      <c r="U847" s="17"/>
      <c r="V847" s="9"/>
      <c r="W847" s="17"/>
      <c r="X847" s="9"/>
      <c r="Y847" s="9"/>
      <c r="Z847" s="9"/>
      <c r="AA847" s="9"/>
      <c r="AB847" s="9"/>
      <c r="AC847" s="9"/>
      <c r="AD847" s="9"/>
      <c r="AE847" s="9"/>
      <c r="AF847" s="9"/>
      <c r="AG847" s="9"/>
      <c r="AH847" s="9"/>
    </row>
    <row r="848" spans="1:34" x14ac:dyDescent="0.25">
      <c r="A848" s="9"/>
      <c r="B848" s="9"/>
      <c r="C848" s="9"/>
      <c r="D848" s="9"/>
      <c r="E848" s="9"/>
      <c r="F848" s="9"/>
      <c r="G848" s="9"/>
      <c r="H848" s="9"/>
      <c r="I848" s="9"/>
      <c r="J848" s="9"/>
      <c r="K848" s="9"/>
      <c r="L848" s="9"/>
      <c r="M848" s="9"/>
      <c r="N848" s="9"/>
      <c r="O848" s="9"/>
      <c r="P848" s="9"/>
      <c r="Q848" s="9"/>
      <c r="R848" s="9"/>
      <c r="S848" s="9"/>
      <c r="T848" s="17"/>
      <c r="U848" s="17"/>
      <c r="V848" s="9"/>
      <c r="W848" s="17"/>
      <c r="X848" s="9"/>
      <c r="Y848" s="9"/>
      <c r="Z848" s="9"/>
      <c r="AA848" s="9"/>
      <c r="AB848" s="9"/>
      <c r="AC848" s="9"/>
      <c r="AD848" s="9"/>
      <c r="AE848" s="9"/>
      <c r="AF848" s="9"/>
      <c r="AG848" s="9"/>
      <c r="AH848" s="9"/>
    </row>
    <row r="849" spans="1:34" x14ac:dyDescent="0.25">
      <c r="A849" s="9"/>
      <c r="B849" s="9"/>
      <c r="C849" s="9"/>
      <c r="D849" s="9"/>
      <c r="E849" s="9"/>
      <c r="F849" s="9"/>
      <c r="G849" s="9"/>
      <c r="H849" s="9"/>
      <c r="I849" s="9"/>
      <c r="J849" s="9"/>
      <c r="K849" s="9"/>
      <c r="L849" s="9"/>
      <c r="M849" s="9"/>
      <c r="N849" s="9"/>
      <c r="O849" s="9"/>
      <c r="P849" s="9"/>
      <c r="Q849" s="9"/>
      <c r="R849" s="9"/>
      <c r="S849" s="9"/>
      <c r="T849" s="17"/>
      <c r="U849" s="17"/>
      <c r="V849" s="9"/>
      <c r="W849" s="17"/>
      <c r="X849" s="9"/>
      <c r="Y849" s="9"/>
      <c r="Z849" s="9"/>
      <c r="AA849" s="9"/>
      <c r="AB849" s="9"/>
      <c r="AC849" s="9"/>
      <c r="AD849" s="9"/>
      <c r="AE849" s="9"/>
      <c r="AF849" s="9"/>
      <c r="AG849" s="9"/>
      <c r="AH849" s="9"/>
    </row>
    <row r="850" spans="1:34" x14ac:dyDescent="0.25">
      <c r="A850" s="9"/>
      <c r="B850" s="9"/>
      <c r="C850" s="9"/>
      <c r="D850" s="9"/>
      <c r="E850" s="9"/>
      <c r="F850" s="9"/>
      <c r="G850" s="9"/>
      <c r="H850" s="9"/>
      <c r="I850" s="9"/>
      <c r="J850" s="9"/>
      <c r="K850" s="9"/>
      <c r="L850" s="9"/>
      <c r="M850" s="9"/>
      <c r="N850" s="9"/>
      <c r="O850" s="9"/>
      <c r="P850" s="9"/>
      <c r="Q850" s="9"/>
      <c r="R850" s="9"/>
      <c r="S850" s="9"/>
      <c r="T850" s="17"/>
      <c r="U850" s="17"/>
      <c r="V850" s="9"/>
      <c r="W850" s="17"/>
      <c r="X850" s="9"/>
      <c r="Y850" s="9"/>
      <c r="Z850" s="9"/>
      <c r="AA850" s="9"/>
      <c r="AB850" s="9"/>
      <c r="AC850" s="9"/>
      <c r="AD850" s="9"/>
      <c r="AE850" s="9"/>
      <c r="AF850" s="9"/>
      <c r="AG850" s="9"/>
      <c r="AH850" s="9"/>
    </row>
    <row r="851" spans="1:34" x14ac:dyDescent="0.25">
      <c r="A851" s="9"/>
      <c r="B851" s="9"/>
      <c r="C851" s="9"/>
      <c r="D851" s="9"/>
      <c r="E851" s="9"/>
      <c r="F851" s="9"/>
      <c r="G851" s="9"/>
      <c r="H851" s="9"/>
      <c r="I851" s="9"/>
      <c r="J851" s="9"/>
      <c r="K851" s="9"/>
      <c r="L851" s="9"/>
      <c r="M851" s="9"/>
      <c r="N851" s="9"/>
      <c r="O851" s="9"/>
      <c r="P851" s="9"/>
      <c r="Q851" s="9"/>
      <c r="R851" s="9"/>
      <c r="S851" s="9"/>
      <c r="T851" s="17"/>
      <c r="U851" s="17"/>
      <c r="V851" s="9"/>
      <c r="W851" s="17"/>
      <c r="X851" s="9"/>
      <c r="Y851" s="9"/>
      <c r="Z851" s="9"/>
      <c r="AA851" s="9"/>
      <c r="AB851" s="9"/>
      <c r="AC851" s="9"/>
      <c r="AD851" s="9"/>
      <c r="AE851" s="9"/>
      <c r="AF851" s="9"/>
      <c r="AG851" s="9"/>
      <c r="AH851" s="9"/>
    </row>
    <row r="852" spans="1:34" x14ac:dyDescent="0.25">
      <c r="A852" s="9"/>
      <c r="B852" s="9"/>
      <c r="C852" s="9"/>
      <c r="D852" s="9"/>
      <c r="E852" s="9"/>
      <c r="F852" s="9"/>
      <c r="G852" s="9"/>
      <c r="H852" s="9"/>
      <c r="I852" s="9"/>
      <c r="J852" s="9"/>
      <c r="K852" s="9"/>
      <c r="L852" s="9"/>
      <c r="M852" s="9"/>
      <c r="N852" s="9"/>
      <c r="O852" s="9"/>
      <c r="P852" s="9"/>
      <c r="Q852" s="9"/>
      <c r="R852" s="9"/>
      <c r="S852" s="9"/>
      <c r="T852" s="17"/>
      <c r="U852" s="17"/>
      <c r="V852" s="9"/>
      <c r="W852" s="17"/>
      <c r="X852" s="9"/>
      <c r="Y852" s="9"/>
      <c r="Z852" s="9"/>
      <c r="AA852" s="9"/>
      <c r="AB852" s="9"/>
      <c r="AC852" s="9"/>
      <c r="AD852" s="9"/>
      <c r="AE852" s="9"/>
      <c r="AF852" s="9"/>
      <c r="AG852" s="9"/>
      <c r="AH852" s="9"/>
    </row>
    <row r="853" spans="1:34" x14ac:dyDescent="0.25">
      <c r="A853" s="9"/>
      <c r="B853" s="9"/>
      <c r="C853" s="9"/>
      <c r="D853" s="9"/>
      <c r="E853" s="9"/>
      <c r="F853" s="9"/>
      <c r="G853" s="9"/>
      <c r="H853" s="9"/>
      <c r="I853" s="9"/>
      <c r="J853" s="9"/>
      <c r="K853" s="9"/>
      <c r="L853" s="9"/>
      <c r="M853" s="9"/>
      <c r="N853" s="9"/>
      <c r="O853" s="9"/>
      <c r="P853" s="9"/>
      <c r="Q853" s="9"/>
      <c r="R853" s="9"/>
      <c r="S853" s="9"/>
      <c r="T853" s="17"/>
      <c r="U853" s="17"/>
      <c r="V853" s="9"/>
      <c r="W853" s="17"/>
      <c r="X853" s="9"/>
      <c r="Y853" s="9"/>
      <c r="Z853" s="9"/>
      <c r="AA853" s="9"/>
      <c r="AB853" s="9"/>
      <c r="AC853" s="9"/>
      <c r="AD853" s="9"/>
      <c r="AE853" s="9"/>
      <c r="AF853" s="9"/>
      <c r="AG853" s="9"/>
      <c r="AH853" s="9"/>
    </row>
    <row r="854" spans="1:34" x14ac:dyDescent="0.25">
      <c r="A854" s="9"/>
      <c r="B854" s="9"/>
      <c r="C854" s="9"/>
      <c r="D854" s="9"/>
      <c r="E854" s="9"/>
      <c r="F854" s="9"/>
      <c r="G854" s="9"/>
      <c r="H854" s="9"/>
      <c r="I854" s="9"/>
      <c r="J854" s="9"/>
      <c r="K854" s="9"/>
      <c r="L854" s="9"/>
      <c r="M854" s="9"/>
      <c r="N854" s="9"/>
      <c r="O854" s="9"/>
      <c r="P854" s="9"/>
      <c r="Q854" s="9"/>
      <c r="R854" s="9"/>
      <c r="S854" s="9"/>
      <c r="T854" s="17"/>
      <c r="U854" s="17"/>
      <c r="V854" s="9"/>
      <c r="W854" s="17"/>
      <c r="X854" s="9"/>
      <c r="Y854" s="9"/>
      <c r="Z854" s="9"/>
      <c r="AA854" s="9"/>
      <c r="AB854" s="9"/>
      <c r="AC854" s="9"/>
      <c r="AD854" s="9"/>
      <c r="AE854" s="9"/>
      <c r="AF854" s="9"/>
      <c r="AG854" s="9"/>
      <c r="AH854" s="9"/>
    </row>
    <row r="855" spans="1:34" x14ac:dyDescent="0.25">
      <c r="A855" s="9"/>
      <c r="B855" s="9"/>
      <c r="C855" s="9"/>
      <c r="D855" s="9"/>
      <c r="E855" s="9"/>
      <c r="F855" s="9"/>
      <c r="G855" s="9"/>
      <c r="H855" s="9"/>
      <c r="I855" s="9"/>
      <c r="J855" s="9"/>
      <c r="K855" s="9"/>
      <c r="L855" s="9"/>
      <c r="M855" s="9"/>
      <c r="N855" s="9"/>
      <c r="O855" s="9"/>
      <c r="P855" s="9"/>
      <c r="Q855" s="9"/>
      <c r="R855" s="9"/>
      <c r="S855" s="9"/>
      <c r="T855" s="17"/>
      <c r="U855" s="17"/>
      <c r="V855" s="9"/>
      <c r="W855" s="17"/>
      <c r="X855" s="9"/>
      <c r="Y855" s="9"/>
      <c r="Z855" s="9"/>
      <c r="AA855" s="9"/>
      <c r="AB855" s="9"/>
      <c r="AC855" s="9"/>
      <c r="AD855" s="9"/>
      <c r="AE855" s="9"/>
      <c r="AF855" s="9"/>
      <c r="AG855" s="9"/>
      <c r="AH855" s="9"/>
    </row>
    <row r="856" spans="1:34" x14ac:dyDescent="0.25">
      <c r="A856" s="9"/>
      <c r="B856" s="9"/>
      <c r="C856" s="9"/>
      <c r="D856" s="9"/>
      <c r="E856" s="9"/>
      <c r="F856" s="9"/>
      <c r="G856" s="9"/>
      <c r="H856" s="9"/>
      <c r="I856" s="9"/>
      <c r="J856" s="9"/>
      <c r="K856" s="9"/>
      <c r="L856" s="9"/>
      <c r="M856" s="9"/>
      <c r="N856" s="9"/>
      <c r="O856" s="9"/>
      <c r="P856" s="9"/>
      <c r="Q856" s="9"/>
      <c r="R856" s="9"/>
      <c r="S856" s="9"/>
      <c r="T856" s="17"/>
      <c r="U856" s="17"/>
      <c r="V856" s="9"/>
      <c r="W856" s="17"/>
      <c r="X856" s="9"/>
      <c r="Y856" s="9"/>
      <c r="Z856" s="9"/>
      <c r="AA856" s="9"/>
      <c r="AB856" s="9"/>
      <c r="AC856" s="9"/>
      <c r="AD856" s="9"/>
      <c r="AE856" s="9"/>
      <c r="AF856" s="9"/>
      <c r="AG856" s="9"/>
      <c r="AH856" s="9"/>
    </row>
    <row r="857" spans="1:34" x14ac:dyDescent="0.25">
      <c r="A857" s="9"/>
      <c r="B857" s="9"/>
      <c r="C857" s="9"/>
      <c r="D857" s="9"/>
      <c r="E857" s="9"/>
      <c r="F857" s="9"/>
      <c r="G857" s="9"/>
      <c r="H857" s="9"/>
      <c r="I857" s="9"/>
      <c r="J857" s="9"/>
      <c r="K857" s="9"/>
      <c r="L857" s="9"/>
      <c r="M857" s="9"/>
      <c r="N857" s="9"/>
      <c r="O857" s="9"/>
      <c r="P857" s="9"/>
      <c r="Q857" s="9"/>
      <c r="R857" s="9"/>
      <c r="S857" s="9"/>
      <c r="T857" s="17"/>
      <c r="U857" s="17"/>
      <c r="V857" s="9"/>
      <c r="W857" s="17"/>
      <c r="X857" s="9"/>
      <c r="Y857" s="9"/>
      <c r="Z857" s="9"/>
      <c r="AA857" s="9"/>
      <c r="AB857" s="9"/>
      <c r="AC857" s="9"/>
      <c r="AD857" s="9"/>
      <c r="AE857" s="9"/>
      <c r="AF857" s="9"/>
      <c r="AG857" s="9"/>
      <c r="AH857" s="9"/>
    </row>
    <row r="858" spans="1:34" x14ac:dyDescent="0.25">
      <c r="A858" s="9"/>
      <c r="B858" s="9"/>
      <c r="C858" s="9"/>
      <c r="D858" s="9"/>
      <c r="E858" s="9"/>
      <c r="F858" s="9"/>
      <c r="G858" s="9"/>
      <c r="H858" s="9"/>
      <c r="I858" s="9"/>
      <c r="J858" s="9"/>
      <c r="K858" s="9"/>
      <c r="L858" s="9"/>
      <c r="M858" s="9"/>
      <c r="N858" s="9"/>
      <c r="O858" s="9"/>
      <c r="P858" s="9"/>
      <c r="Q858" s="9"/>
      <c r="R858" s="9"/>
      <c r="S858" s="9"/>
      <c r="T858" s="17"/>
      <c r="U858" s="17"/>
      <c r="V858" s="9"/>
      <c r="W858" s="17"/>
      <c r="X858" s="9"/>
      <c r="Y858" s="9"/>
      <c r="Z858" s="9"/>
      <c r="AA858" s="9"/>
      <c r="AB858" s="9"/>
      <c r="AC858" s="9"/>
      <c r="AD858" s="9"/>
      <c r="AE858" s="9"/>
      <c r="AF858" s="9"/>
      <c r="AG858" s="9"/>
      <c r="AH858" s="9"/>
    </row>
    <row r="859" spans="1:34" x14ac:dyDescent="0.25">
      <c r="A859" s="9"/>
      <c r="B859" s="9"/>
      <c r="C859" s="9"/>
      <c r="D859" s="9"/>
      <c r="E859" s="9"/>
      <c r="F859" s="9"/>
      <c r="G859" s="9"/>
      <c r="H859" s="9"/>
      <c r="I859" s="9"/>
      <c r="J859" s="9"/>
      <c r="K859" s="9"/>
      <c r="L859" s="9"/>
      <c r="M859" s="9"/>
      <c r="N859" s="9"/>
      <c r="O859" s="9"/>
      <c r="P859" s="9"/>
      <c r="Q859" s="9"/>
      <c r="R859" s="9"/>
      <c r="S859" s="9"/>
      <c r="T859" s="17"/>
      <c r="U859" s="17"/>
      <c r="V859" s="9"/>
      <c r="W859" s="17"/>
      <c r="X859" s="9"/>
      <c r="Y859" s="9"/>
      <c r="Z859" s="9"/>
      <c r="AA859" s="9"/>
      <c r="AB859" s="9"/>
      <c r="AC859" s="9"/>
      <c r="AD859" s="9"/>
      <c r="AE859" s="9"/>
      <c r="AF859" s="9"/>
      <c r="AG859" s="9"/>
      <c r="AH859" s="9"/>
    </row>
    <row r="860" spans="1:34" x14ac:dyDescent="0.25">
      <c r="A860" s="9"/>
      <c r="B860" s="9"/>
      <c r="C860" s="9"/>
      <c r="D860" s="9"/>
      <c r="E860" s="9"/>
      <c r="F860" s="9"/>
      <c r="G860" s="9"/>
      <c r="H860" s="9"/>
      <c r="I860" s="9"/>
      <c r="J860" s="9"/>
      <c r="K860" s="9"/>
      <c r="L860" s="9"/>
      <c r="M860" s="9"/>
      <c r="N860" s="9"/>
      <c r="O860" s="9"/>
      <c r="P860" s="9"/>
      <c r="Q860" s="9"/>
      <c r="R860" s="9"/>
      <c r="S860" s="9"/>
      <c r="T860" s="17"/>
      <c r="U860" s="17"/>
      <c r="V860" s="9"/>
      <c r="W860" s="17"/>
      <c r="X860" s="9"/>
      <c r="Y860" s="9"/>
      <c r="Z860" s="9"/>
      <c r="AA860" s="9"/>
      <c r="AB860" s="9"/>
      <c r="AC860" s="9"/>
      <c r="AD860" s="9"/>
      <c r="AE860" s="9"/>
      <c r="AF860" s="9"/>
      <c r="AG860" s="9"/>
      <c r="AH860" s="9"/>
    </row>
    <row r="861" spans="1:34" x14ac:dyDescent="0.25">
      <c r="A861" s="9"/>
      <c r="B861" s="9"/>
      <c r="C861" s="9"/>
      <c r="D861" s="9"/>
      <c r="E861" s="9"/>
      <c r="F861" s="9"/>
      <c r="G861" s="9"/>
      <c r="H861" s="9"/>
      <c r="I861" s="9"/>
      <c r="J861" s="9"/>
      <c r="K861" s="9"/>
      <c r="L861" s="9"/>
      <c r="M861" s="9"/>
      <c r="N861" s="9"/>
      <c r="O861" s="9"/>
      <c r="P861" s="9"/>
      <c r="Q861" s="9"/>
      <c r="R861" s="9"/>
      <c r="S861" s="9"/>
      <c r="T861" s="17"/>
      <c r="U861" s="17"/>
      <c r="V861" s="9"/>
      <c r="W861" s="17"/>
      <c r="X861" s="9"/>
      <c r="Y861" s="9"/>
      <c r="Z861" s="9"/>
      <c r="AA861" s="9"/>
      <c r="AB861" s="9"/>
      <c r="AC861" s="9"/>
      <c r="AD861" s="9"/>
      <c r="AE861" s="9"/>
      <c r="AF861" s="9"/>
      <c r="AG861" s="9"/>
      <c r="AH861" s="9"/>
    </row>
    <row r="862" spans="1:34" x14ac:dyDescent="0.25">
      <c r="A862" s="9"/>
      <c r="B862" s="9"/>
      <c r="C862" s="9"/>
      <c r="D862" s="9"/>
      <c r="E862" s="9"/>
      <c r="F862" s="9"/>
      <c r="G862" s="9"/>
      <c r="H862" s="9"/>
      <c r="I862" s="9"/>
      <c r="J862" s="9"/>
      <c r="K862" s="9"/>
      <c r="L862" s="9"/>
      <c r="M862" s="9"/>
      <c r="N862" s="9"/>
      <c r="O862" s="9"/>
      <c r="P862" s="9"/>
      <c r="Q862" s="9"/>
      <c r="R862" s="9"/>
      <c r="S862" s="9"/>
      <c r="T862" s="17"/>
      <c r="U862" s="17"/>
      <c r="V862" s="9"/>
      <c r="W862" s="17"/>
      <c r="X862" s="9"/>
      <c r="Y862" s="9"/>
      <c r="Z862" s="9"/>
      <c r="AA862" s="9"/>
      <c r="AB862" s="9"/>
      <c r="AC862" s="9"/>
      <c r="AD862" s="9"/>
      <c r="AE862" s="9"/>
      <c r="AF862" s="9"/>
      <c r="AG862" s="9"/>
      <c r="AH862" s="9"/>
    </row>
    <row r="863" spans="1:34" x14ac:dyDescent="0.25">
      <c r="A863" s="9"/>
      <c r="B863" s="9"/>
      <c r="C863" s="9"/>
      <c r="D863" s="9"/>
      <c r="E863" s="9"/>
      <c r="F863" s="9"/>
      <c r="G863" s="9"/>
      <c r="H863" s="9"/>
      <c r="I863" s="9"/>
      <c r="J863" s="9"/>
      <c r="K863" s="9"/>
      <c r="L863" s="9"/>
      <c r="M863" s="9"/>
      <c r="N863" s="9"/>
      <c r="O863" s="9"/>
      <c r="P863" s="9"/>
      <c r="Q863" s="9"/>
      <c r="R863" s="9"/>
      <c r="S863" s="9"/>
      <c r="T863" s="17"/>
      <c r="U863" s="17"/>
      <c r="V863" s="9"/>
      <c r="W863" s="17"/>
      <c r="X863" s="9"/>
      <c r="Y863" s="9"/>
      <c r="Z863" s="9"/>
      <c r="AA863" s="9"/>
      <c r="AB863" s="9"/>
      <c r="AC863" s="9"/>
      <c r="AD863" s="9"/>
      <c r="AE863" s="9"/>
      <c r="AF863" s="9"/>
      <c r="AG863" s="9"/>
      <c r="AH863" s="9"/>
    </row>
    <row r="864" spans="1:34" x14ac:dyDescent="0.25">
      <c r="A864" s="9"/>
      <c r="B864" s="9"/>
      <c r="C864" s="9"/>
      <c r="D864" s="9"/>
      <c r="E864" s="9"/>
      <c r="F864" s="9"/>
      <c r="G864" s="9"/>
      <c r="H864" s="9"/>
      <c r="I864" s="9"/>
      <c r="J864" s="9"/>
      <c r="K864" s="9"/>
      <c r="L864" s="9"/>
      <c r="M864" s="9"/>
      <c r="N864" s="9"/>
      <c r="O864" s="9"/>
      <c r="P864" s="9"/>
      <c r="Q864" s="9"/>
      <c r="R864" s="9"/>
      <c r="S864" s="9"/>
      <c r="T864" s="17"/>
      <c r="U864" s="17"/>
      <c r="V864" s="9"/>
      <c r="W864" s="17"/>
      <c r="X864" s="9"/>
      <c r="Y864" s="9"/>
      <c r="Z864" s="9"/>
      <c r="AA864" s="9"/>
      <c r="AB864" s="9"/>
      <c r="AC864" s="9"/>
      <c r="AD864" s="9"/>
      <c r="AE864" s="9"/>
      <c r="AF864" s="9"/>
      <c r="AG864" s="9"/>
      <c r="AH864" s="9"/>
    </row>
    <row r="865" spans="1:34" x14ac:dyDescent="0.25">
      <c r="A865" s="9"/>
      <c r="B865" s="9"/>
      <c r="C865" s="9"/>
      <c r="D865" s="9"/>
      <c r="E865" s="9"/>
      <c r="F865" s="9"/>
      <c r="G865" s="9"/>
      <c r="H865" s="9"/>
      <c r="I865" s="9"/>
      <c r="J865" s="9"/>
      <c r="K865" s="9"/>
      <c r="L865" s="9"/>
      <c r="M865" s="9"/>
      <c r="N865" s="9"/>
      <c r="O865" s="9"/>
      <c r="P865" s="9"/>
      <c r="Q865" s="9"/>
      <c r="R865" s="9"/>
      <c r="S865" s="9"/>
      <c r="T865" s="17"/>
      <c r="U865" s="17"/>
      <c r="V865" s="9"/>
      <c r="W865" s="17"/>
      <c r="X865" s="9"/>
      <c r="Y865" s="9"/>
      <c r="Z865" s="9"/>
      <c r="AA865" s="9"/>
      <c r="AB865" s="9"/>
      <c r="AC865" s="9"/>
      <c r="AD865" s="9"/>
      <c r="AE865" s="9"/>
      <c r="AF865" s="9"/>
      <c r="AG865" s="9"/>
      <c r="AH865" s="9"/>
    </row>
    <row r="866" spans="1:34" x14ac:dyDescent="0.25">
      <c r="A866" s="9"/>
      <c r="B866" s="9"/>
      <c r="C866" s="9"/>
      <c r="D866" s="9"/>
      <c r="E866" s="9"/>
      <c r="F866" s="9"/>
      <c r="G866" s="9"/>
      <c r="H866" s="9"/>
      <c r="I866" s="9"/>
      <c r="J866" s="9"/>
      <c r="K866" s="9"/>
      <c r="L866" s="9"/>
      <c r="M866" s="9"/>
      <c r="N866" s="9"/>
      <c r="O866" s="9"/>
      <c r="P866" s="9"/>
      <c r="Q866" s="9"/>
      <c r="R866" s="9"/>
      <c r="S866" s="9"/>
      <c r="T866" s="17"/>
      <c r="U866" s="17"/>
      <c r="V866" s="9"/>
      <c r="W866" s="17"/>
      <c r="X866" s="9"/>
      <c r="Y866" s="9"/>
      <c r="Z866" s="9"/>
      <c r="AA866" s="9"/>
      <c r="AB866" s="9"/>
      <c r="AC866" s="9"/>
      <c r="AD866" s="9"/>
      <c r="AE866" s="9"/>
      <c r="AF866" s="9"/>
      <c r="AG866" s="9"/>
      <c r="AH866" s="9"/>
    </row>
    <row r="867" spans="1:34" x14ac:dyDescent="0.25">
      <c r="A867" s="9"/>
      <c r="B867" s="9"/>
      <c r="C867" s="9"/>
      <c r="D867" s="9"/>
      <c r="E867" s="9"/>
      <c r="F867" s="9"/>
      <c r="G867" s="9"/>
      <c r="H867" s="9"/>
      <c r="I867" s="9"/>
      <c r="J867" s="9"/>
      <c r="K867" s="9"/>
      <c r="L867" s="9"/>
      <c r="M867" s="9"/>
      <c r="N867" s="9"/>
      <c r="O867" s="9"/>
      <c r="P867" s="9"/>
      <c r="Q867" s="9"/>
      <c r="R867" s="9"/>
      <c r="S867" s="9"/>
      <c r="T867" s="17"/>
      <c r="U867" s="17"/>
      <c r="V867" s="9"/>
      <c r="W867" s="17"/>
      <c r="X867" s="9"/>
      <c r="Y867" s="9"/>
      <c r="Z867" s="9"/>
      <c r="AA867" s="9"/>
      <c r="AB867" s="9"/>
      <c r="AC867" s="9"/>
      <c r="AD867" s="9"/>
      <c r="AE867" s="9"/>
      <c r="AF867" s="9"/>
      <c r="AG867" s="9"/>
      <c r="AH867" s="9"/>
    </row>
    <row r="868" spans="1:34" x14ac:dyDescent="0.25">
      <c r="A868" s="9"/>
      <c r="B868" s="9"/>
      <c r="C868" s="9"/>
      <c r="D868" s="9"/>
      <c r="E868" s="9"/>
      <c r="F868" s="9"/>
      <c r="G868" s="9"/>
      <c r="H868" s="9"/>
      <c r="I868" s="9"/>
      <c r="J868" s="9"/>
      <c r="K868" s="9"/>
      <c r="L868" s="9"/>
      <c r="M868" s="9"/>
      <c r="N868" s="9"/>
      <c r="O868" s="9"/>
      <c r="P868" s="9"/>
      <c r="Q868" s="9"/>
      <c r="R868" s="9"/>
      <c r="S868" s="9"/>
      <c r="T868" s="17"/>
      <c r="U868" s="17"/>
      <c r="V868" s="9"/>
      <c r="W868" s="17"/>
      <c r="X868" s="9"/>
      <c r="Y868" s="9"/>
      <c r="Z868" s="9"/>
      <c r="AA868" s="9"/>
      <c r="AB868" s="9"/>
      <c r="AC868" s="9"/>
      <c r="AD868" s="9"/>
      <c r="AE868" s="9"/>
      <c r="AF868" s="9"/>
      <c r="AG868" s="9"/>
      <c r="AH868" s="9"/>
    </row>
    <row r="869" spans="1:34" x14ac:dyDescent="0.25">
      <c r="A869" s="9"/>
      <c r="B869" s="9"/>
      <c r="C869" s="9"/>
      <c r="D869" s="9"/>
      <c r="E869" s="9"/>
      <c r="F869" s="9"/>
      <c r="G869" s="9"/>
      <c r="H869" s="9"/>
      <c r="I869" s="9"/>
      <c r="J869" s="9"/>
      <c r="K869" s="9"/>
      <c r="L869" s="9"/>
      <c r="M869" s="9"/>
      <c r="N869" s="9"/>
      <c r="O869" s="9"/>
      <c r="P869" s="9"/>
      <c r="Q869" s="9"/>
      <c r="R869" s="9"/>
      <c r="S869" s="9"/>
      <c r="T869" s="17"/>
      <c r="U869" s="17"/>
      <c r="V869" s="9"/>
      <c r="W869" s="17"/>
      <c r="X869" s="9"/>
      <c r="Y869" s="9"/>
      <c r="Z869" s="9"/>
      <c r="AA869" s="9"/>
      <c r="AB869" s="9"/>
      <c r="AC869" s="9"/>
      <c r="AD869" s="9"/>
      <c r="AE869" s="9"/>
      <c r="AF869" s="9"/>
      <c r="AG869" s="9"/>
      <c r="AH869" s="9"/>
    </row>
    <row r="870" spans="1:34" x14ac:dyDescent="0.25">
      <c r="A870" s="9"/>
      <c r="B870" s="9"/>
      <c r="C870" s="9"/>
      <c r="D870" s="9"/>
      <c r="E870" s="9"/>
      <c r="F870" s="9"/>
      <c r="G870" s="9"/>
      <c r="H870" s="9"/>
      <c r="I870" s="9"/>
      <c r="J870" s="9"/>
      <c r="K870" s="9"/>
      <c r="L870" s="9"/>
      <c r="M870" s="9"/>
      <c r="N870" s="9"/>
      <c r="O870" s="9"/>
      <c r="P870" s="9"/>
      <c r="Q870" s="9"/>
      <c r="R870" s="9"/>
      <c r="S870" s="9"/>
      <c r="T870" s="17"/>
      <c r="U870" s="17"/>
      <c r="V870" s="9"/>
      <c r="W870" s="17"/>
      <c r="X870" s="9"/>
      <c r="Y870" s="9"/>
      <c r="Z870" s="9"/>
      <c r="AA870" s="9"/>
      <c r="AB870" s="9"/>
      <c r="AC870" s="9"/>
      <c r="AD870" s="9"/>
      <c r="AE870" s="9"/>
      <c r="AF870" s="9"/>
      <c r="AG870" s="9"/>
      <c r="AH870" s="9"/>
    </row>
    <row r="871" spans="1:34" x14ac:dyDescent="0.25">
      <c r="A871" s="9"/>
      <c r="B871" s="9"/>
      <c r="C871" s="9"/>
      <c r="D871" s="9"/>
      <c r="E871" s="9"/>
      <c r="F871" s="9"/>
      <c r="G871" s="9"/>
      <c r="H871" s="9"/>
      <c r="I871" s="9"/>
      <c r="J871" s="9"/>
      <c r="K871" s="9"/>
      <c r="L871" s="9"/>
      <c r="M871" s="9"/>
      <c r="N871" s="9"/>
      <c r="O871" s="9"/>
      <c r="P871" s="9"/>
      <c r="Q871" s="9"/>
      <c r="R871" s="9"/>
      <c r="S871" s="9"/>
      <c r="T871" s="17"/>
      <c r="U871" s="17"/>
      <c r="V871" s="9"/>
      <c r="W871" s="17"/>
      <c r="X871" s="9"/>
      <c r="Y871" s="9"/>
      <c r="Z871" s="9"/>
      <c r="AA871" s="9"/>
      <c r="AB871" s="9"/>
      <c r="AC871" s="9"/>
      <c r="AD871" s="9"/>
      <c r="AE871" s="9"/>
      <c r="AF871" s="9"/>
      <c r="AG871" s="9"/>
      <c r="AH871" s="9"/>
    </row>
    <row r="872" spans="1:34" x14ac:dyDescent="0.25">
      <c r="A872" s="9"/>
      <c r="B872" s="9"/>
      <c r="C872" s="9"/>
      <c r="D872" s="9"/>
      <c r="E872" s="9"/>
      <c r="F872" s="9"/>
      <c r="G872" s="9"/>
      <c r="H872" s="9"/>
      <c r="I872" s="9"/>
      <c r="J872" s="9"/>
      <c r="K872" s="9"/>
      <c r="L872" s="9"/>
      <c r="M872" s="9"/>
      <c r="N872" s="9"/>
      <c r="O872" s="9"/>
      <c r="P872" s="9"/>
      <c r="Q872" s="9"/>
      <c r="R872" s="9"/>
      <c r="S872" s="9"/>
      <c r="T872" s="17"/>
      <c r="U872" s="17"/>
      <c r="V872" s="9"/>
      <c r="W872" s="17"/>
      <c r="X872" s="9"/>
      <c r="Y872" s="9"/>
      <c r="Z872" s="9"/>
      <c r="AA872" s="9"/>
      <c r="AB872" s="9"/>
      <c r="AC872" s="9"/>
      <c r="AD872" s="9"/>
      <c r="AE872" s="9"/>
      <c r="AF872" s="9"/>
      <c r="AG872" s="9"/>
      <c r="AH872" s="9"/>
    </row>
    <row r="873" spans="1:34" x14ac:dyDescent="0.25">
      <c r="A873" s="9"/>
      <c r="B873" s="9"/>
      <c r="C873" s="9"/>
      <c r="D873" s="9"/>
      <c r="E873" s="9"/>
      <c r="F873" s="9"/>
      <c r="G873" s="9"/>
      <c r="H873" s="9"/>
      <c r="I873" s="9"/>
      <c r="J873" s="9"/>
      <c r="K873" s="9"/>
      <c r="L873" s="9"/>
      <c r="M873" s="9"/>
      <c r="N873" s="9"/>
      <c r="O873" s="9"/>
      <c r="P873" s="9"/>
      <c r="Q873" s="9"/>
      <c r="R873" s="9"/>
      <c r="S873" s="9"/>
      <c r="T873" s="17"/>
      <c r="U873" s="17"/>
      <c r="V873" s="9"/>
      <c r="W873" s="17"/>
      <c r="X873" s="9"/>
      <c r="Y873" s="9"/>
      <c r="Z873" s="9"/>
      <c r="AA873" s="9"/>
      <c r="AB873" s="9"/>
      <c r="AC873" s="9"/>
      <c r="AD873" s="9"/>
      <c r="AE873" s="9"/>
      <c r="AF873" s="9"/>
      <c r="AG873" s="9"/>
      <c r="AH873" s="9"/>
    </row>
    <row r="874" spans="1:34" x14ac:dyDescent="0.25">
      <c r="A874" s="9"/>
      <c r="B874" s="9"/>
      <c r="C874" s="9"/>
      <c r="D874" s="9"/>
      <c r="E874" s="9"/>
      <c r="F874" s="9"/>
      <c r="G874" s="9"/>
      <c r="H874" s="9"/>
      <c r="I874" s="9"/>
      <c r="J874" s="9"/>
      <c r="K874" s="9"/>
      <c r="L874" s="9"/>
      <c r="M874" s="9"/>
      <c r="N874" s="9"/>
      <c r="O874" s="9"/>
      <c r="P874" s="9"/>
      <c r="Q874" s="9"/>
      <c r="R874" s="9"/>
      <c r="S874" s="9"/>
      <c r="T874" s="17"/>
      <c r="U874" s="17"/>
      <c r="V874" s="9"/>
      <c r="W874" s="17"/>
      <c r="X874" s="9"/>
      <c r="Y874" s="9"/>
      <c r="Z874" s="9"/>
      <c r="AA874" s="9"/>
      <c r="AB874" s="9"/>
      <c r="AC874" s="9"/>
      <c r="AD874" s="9"/>
      <c r="AE874" s="9"/>
      <c r="AF874" s="9"/>
      <c r="AG874" s="9"/>
      <c r="AH874" s="9"/>
    </row>
    <row r="875" spans="1:34" x14ac:dyDescent="0.25">
      <c r="A875" s="9"/>
      <c r="B875" s="9"/>
      <c r="C875" s="9"/>
      <c r="D875" s="9"/>
      <c r="E875" s="9"/>
      <c r="F875" s="9"/>
      <c r="G875" s="9"/>
      <c r="H875" s="9"/>
      <c r="I875" s="9"/>
      <c r="J875" s="9"/>
      <c r="K875" s="9"/>
      <c r="L875" s="9"/>
      <c r="M875" s="9"/>
      <c r="N875" s="9"/>
      <c r="O875" s="9"/>
      <c r="P875" s="9"/>
      <c r="Q875" s="9"/>
      <c r="R875" s="9"/>
      <c r="S875" s="9"/>
      <c r="T875" s="17"/>
      <c r="U875" s="17"/>
      <c r="V875" s="9"/>
      <c r="W875" s="17"/>
      <c r="X875" s="9"/>
      <c r="Y875" s="9"/>
      <c r="Z875" s="9"/>
      <c r="AA875" s="9"/>
      <c r="AB875" s="9"/>
      <c r="AC875" s="9"/>
      <c r="AD875" s="9"/>
      <c r="AE875" s="9"/>
      <c r="AF875" s="9"/>
      <c r="AG875" s="9"/>
      <c r="AH875" s="9"/>
    </row>
    <row r="876" spans="1:34" x14ac:dyDescent="0.25">
      <c r="A876" s="9"/>
      <c r="B876" s="9"/>
      <c r="C876" s="9"/>
      <c r="D876" s="9"/>
      <c r="E876" s="9"/>
      <c r="F876" s="9"/>
      <c r="G876" s="9"/>
      <c r="H876" s="9"/>
      <c r="I876" s="9"/>
      <c r="J876" s="9"/>
      <c r="K876" s="9"/>
      <c r="L876" s="9"/>
      <c r="M876" s="9"/>
      <c r="N876" s="9"/>
      <c r="O876" s="9"/>
      <c r="P876" s="9"/>
      <c r="Q876" s="9"/>
      <c r="R876" s="9"/>
      <c r="S876" s="9"/>
      <c r="T876" s="17"/>
      <c r="U876" s="17"/>
      <c r="V876" s="9"/>
      <c r="W876" s="17"/>
      <c r="X876" s="9"/>
      <c r="Y876" s="9"/>
      <c r="Z876" s="9"/>
      <c r="AA876" s="9"/>
      <c r="AB876" s="9"/>
      <c r="AC876" s="9"/>
      <c r="AD876" s="9"/>
      <c r="AE876" s="9"/>
      <c r="AF876" s="9"/>
      <c r="AG876" s="9"/>
      <c r="AH876" s="9"/>
    </row>
    <row r="877" spans="1:34" x14ac:dyDescent="0.25">
      <c r="A877" s="9"/>
      <c r="B877" s="9"/>
      <c r="C877" s="9"/>
      <c r="D877" s="9"/>
      <c r="E877" s="9"/>
      <c r="F877" s="9"/>
      <c r="G877" s="9"/>
      <c r="H877" s="9"/>
      <c r="I877" s="9"/>
      <c r="J877" s="9"/>
      <c r="K877" s="9"/>
      <c r="L877" s="9"/>
      <c r="M877" s="9"/>
      <c r="N877" s="9"/>
      <c r="O877" s="9"/>
      <c r="P877" s="9"/>
      <c r="Q877" s="9"/>
      <c r="R877" s="9"/>
      <c r="S877" s="9"/>
      <c r="T877" s="17"/>
      <c r="U877" s="17"/>
      <c r="V877" s="9"/>
      <c r="W877" s="17"/>
      <c r="X877" s="9"/>
      <c r="Y877" s="9"/>
      <c r="Z877" s="9"/>
      <c r="AA877" s="9"/>
      <c r="AB877" s="9"/>
      <c r="AC877" s="9"/>
      <c r="AD877" s="9"/>
      <c r="AE877" s="9"/>
      <c r="AF877" s="9"/>
      <c r="AG877" s="9"/>
      <c r="AH877" s="9"/>
    </row>
    <row r="878" spans="1:34" x14ac:dyDescent="0.25">
      <c r="A878" s="9"/>
      <c r="B878" s="9"/>
      <c r="C878" s="9"/>
      <c r="D878" s="9"/>
      <c r="E878" s="9"/>
      <c r="F878" s="9"/>
      <c r="G878" s="9"/>
      <c r="H878" s="9"/>
      <c r="I878" s="9"/>
      <c r="J878" s="9"/>
      <c r="K878" s="9"/>
      <c r="L878" s="9"/>
      <c r="M878" s="9"/>
      <c r="N878" s="9"/>
      <c r="O878" s="9"/>
      <c r="P878" s="9"/>
      <c r="Q878" s="9"/>
      <c r="R878" s="9"/>
      <c r="S878" s="9"/>
      <c r="T878" s="17"/>
      <c r="U878" s="17"/>
      <c r="V878" s="9"/>
      <c r="W878" s="17"/>
      <c r="X878" s="9"/>
      <c r="Y878" s="9"/>
      <c r="Z878" s="9"/>
      <c r="AA878" s="9"/>
      <c r="AB878" s="9"/>
      <c r="AC878" s="9"/>
      <c r="AD878" s="9"/>
      <c r="AE878" s="9"/>
      <c r="AF878" s="9"/>
      <c r="AG878" s="9"/>
      <c r="AH878" s="9"/>
    </row>
    <row r="879" spans="1:34" x14ac:dyDescent="0.25">
      <c r="A879" s="9"/>
      <c r="B879" s="9"/>
      <c r="C879" s="9"/>
      <c r="D879" s="9"/>
      <c r="E879" s="9"/>
      <c r="F879" s="9"/>
      <c r="G879" s="9"/>
      <c r="H879" s="9"/>
      <c r="I879" s="9"/>
      <c r="J879" s="9"/>
      <c r="K879" s="9"/>
      <c r="L879" s="9"/>
      <c r="M879" s="9"/>
      <c r="N879" s="9"/>
      <c r="O879" s="9"/>
      <c r="P879" s="9"/>
      <c r="Q879" s="9"/>
      <c r="R879" s="9"/>
      <c r="S879" s="9"/>
      <c r="T879" s="17"/>
      <c r="U879" s="17"/>
      <c r="V879" s="9"/>
      <c r="W879" s="17"/>
      <c r="X879" s="9"/>
      <c r="Y879" s="9"/>
      <c r="Z879" s="9"/>
      <c r="AA879" s="9"/>
      <c r="AB879" s="9"/>
      <c r="AC879" s="9"/>
      <c r="AD879" s="9"/>
      <c r="AE879" s="9"/>
      <c r="AF879" s="9"/>
      <c r="AG879" s="9"/>
      <c r="AH879" s="9"/>
    </row>
    <row r="880" spans="1:34" x14ac:dyDescent="0.25">
      <c r="A880" s="9"/>
      <c r="B880" s="9"/>
      <c r="C880" s="9"/>
      <c r="D880" s="9"/>
      <c r="E880" s="9"/>
      <c r="F880" s="9"/>
      <c r="G880" s="9"/>
      <c r="H880" s="9"/>
      <c r="I880" s="9"/>
      <c r="J880" s="9"/>
      <c r="K880" s="9"/>
      <c r="L880" s="9"/>
      <c r="M880" s="9"/>
      <c r="N880" s="9"/>
      <c r="O880" s="9"/>
      <c r="P880" s="9"/>
      <c r="Q880" s="9"/>
      <c r="R880" s="9"/>
      <c r="S880" s="9"/>
      <c r="T880" s="17"/>
      <c r="U880" s="17"/>
      <c r="V880" s="9"/>
      <c r="W880" s="17"/>
      <c r="X880" s="9"/>
      <c r="Y880" s="9"/>
      <c r="Z880" s="9"/>
      <c r="AA880" s="9"/>
      <c r="AB880" s="9"/>
      <c r="AC880" s="9"/>
      <c r="AD880" s="9"/>
      <c r="AE880" s="9"/>
      <c r="AF880" s="9"/>
      <c r="AG880" s="9"/>
      <c r="AH880" s="9"/>
    </row>
    <row r="881" spans="1:34" x14ac:dyDescent="0.25">
      <c r="A881" s="9"/>
      <c r="B881" s="9"/>
      <c r="C881" s="9"/>
      <c r="D881" s="9"/>
      <c r="E881" s="9"/>
      <c r="F881" s="9"/>
      <c r="G881" s="9"/>
      <c r="H881" s="9"/>
      <c r="I881" s="9"/>
      <c r="J881" s="9"/>
      <c r="K881" s="9"/>
      <c r="L881" s="9"/>
      <c r="M881" s="9"/>
      <c r="N881" s="9"/>
      <c r="O881" s="9"/>
      <c r="P881" s="9"/>
      <c r="Q881" s="9"/>
      <c r="R881" s="9"/>
      <c r="S881" s="9"/>
      <c r="T881" s="17"/>
      <c r="U881" s="17"/>
      <c r="V881" s="9"/>
      <c r="W881" s="17"/>
      <c r="X881" s="9"/>
      <c r="Y881" s="9"/>
      <c r="Z881" s="9"/>
      <c r="AA881" s="9"/>
      <c r="AB881" s="9"/>
      <c r="AC881" s="9"/>
      <c r="AD881" s="9"/>
      <c r="AE881" s="9"/>
      <c r="AF881" s="9"/>
      <c r="AG881" s="9"/>
      <c r="AH881" s="9"/>
    </row>
    <row r="882" spans="1:34" x14ac:dyDescent="0.25">
      <c r="A882" s="9"/>
      <c r="B882" s="9"/>
      <c r="C882" s="9"/>
      <c r="D882" s="9"/>
      <c r="E882" s="9"/>
      <c r="F882" s="9"/>
      <c r="G882" s="9"/>
      <c r="H882" s="9"/>
      <c r="I882" s="9"/>
      <c r="J882" s="9"/>
      <c r="K882" s="9"/>
      <c r="L882" s="9"/>
      <c r="M882" s="9"/>
      <c r="N882" s="9"/>
      <c r="O882" s="9"/>
      <c r="P882" s="9"/>
      <c r="Q882" s="9"/>
      <c r="R882" s="9"/>
      <c r="S882" s="9"/>
      <c r="T882" s="17"/>
      <c r="U882" s="17"/>
      <c r="V882" s="9"/>
      <c r="W882" s="17"/>
      <c r="X882" s="9"/>
      <c r="Y882" s="9"/>
      <c r="Z882" s="9"/>
      <c r="AA882" s="9"/>
      <c r="AB882" s="9"/>
      <c r="AC882" s="9"/>
      <c r="AD882" s="9"/>
      <c r="AE882" s="9"/>
      <c r="AF882" s="9"/>
      <c r="AG882" s="9"/>
      <c r="AH882" s="9"/>
    </row>
    <row r="883" spans="1:34" x14ac:dyDescent="0.25">
      <c r="A883" s="9"/>
      <c r="B883" s="9"/>
      <c r="C883" s="9"/>
      <c r="D883" s="9"/>
      <c r="E883" s="9"/>
      <c r="F883" s="9"/>
      <c r="G883" s="9"/>
      <c r="H883" s="9"/>
      <c r="I883" s="9"/>
      <c r="J883" s="9"/>
      <c r="K883" s="9"/>
      <c r="L883" s="9"/>
      <c r="M883" s="9"/>
      <c r="N883" s="9"/>
      <c r="O883" s="9"/>
      <c r="P883" s="9"/>
      <c r="Q883" s="9"/>
      <c r="R883" s="9"/>
      <c r="S883" s="9"/>
      <c r="T883" s="17"/>
      <c r="U883" s="17"/>
      <c r="V883" s="9"/>
      <c r="W883" s="17"/>
      <c r="X883" s="9"/>
      <c r="Y883" s="9"/>
      <c r="Z883" s="9"/>
      <c r="AA883" s="9"/>
      <c r="AB883" s="9"/>
      <c r="AC883" s="9"/>
      <c r="AD883" s="9"/>
      <c r="AE883" s="9"/>
      <c r="AF883" s="9"/>
      <c r="AG883" s="9"/>
      <c r="AH883" s="9"/>
    </row>
    <row r="884" spans="1:34" x14ac:dyDescent="0.25">
      <c r="A884" s="9"/>
      <c r="B884" s="9"/>
      <c r="C884" s="9"/>
      <c r="D884" s="9"/>
      <c r="E884" s="9"/>
      <c r="F884" s="9"/>
      <c r="G884" s="9"/>
      <c r="H884" s="9"/>
      <c r="I884" s="9"/>
      <c r="J884" s="9"/>
      <c r="K884" s="9"/>
      <c r="L884" s="9"/>
      <c r="M884" s="9"/>
      <c r="N884" s="9"/>
      <c r="O884" s="9"/>
      <c r="P884" s="9"/>
      <c r="Q884" s="9"/>
      <c r="R884" s="9"/>
      <c r="S884" s="9"/>
      <c r="T884" s="17"/>
      <c r="U884" s="17"/>
      <c r="V884" s="9"/>
      <c r="W884" s="17"/>
      <c r="X884" s="9"/>
      <c r="Y884" s="9"/>
      <c r="Z884" s="9"/>
      <c r="AA884" s="9"/>
      <c r="AB884" s="9"/>
      <c r="AC884" s="9"/>
      <c r="AD884" s="9"/>
      <c r="AE884" s="9"/>
      <c r="AF884" s="9"/>
      <c r="AG884" s="9"/>
      <c r="AH884" s="9"/>
    </row>
    <row r="885" spans="1:34" x14ac:dyDescent="0.25">
      <c r="A885" s="9"/>
      <c r="B885" s="9"/>
      <c r="C885" s="9"/>
      <c r="D885" s="9"/>
      <c r="E885" s="9"/>
      <c r="F885" s="9"/>
      <c r="G885" s="9"/>
      <c r="H885" s="9"/>
      <c r="I885" s="9"/>
      <c r="J885" s="9"/>
      <c r="K885" s="9"/>
      <c r="L885" s="9"/>
      <c r="M885" s="9"/>
      <c r="N885" s="9"/>
      <c r="O885" s="9"/>
      <c r="P885" s="9"/>
      <c r="Q885" s="9"/>
      <c r="R885" s="9"/>
      <c r="S885" s="9"/>
      <c r="T885" s="17"/>
      <c r="U885" s="17"/>
      <c r="V885" s="9"/>
      <c r="W885" s="17"/>
      <c r="X885" s="9"/>
      <c r="Y885" s="9"/>
      <c r="Z885" s="9"/>
      <c r="AA885" s="9"/>
      <c r="AB885" s="9"/>
      <c r="AC885" s="9"/>
      <c r="AD885" s="9"/>
      <c r="AE885" s="9"/>
      <c r="AF885" s="9"/>
      <c r="AG885" s="9"/>
      <c r="AH885" s="9"/>
    </row>
    <row r="886" spans="1:34" x14ac:dyDescent="0.25">
      <c r="A886" s="9"/>
      <c r="B886" s="9"/>
      <c r="C886" s="9"/>
      <c r="D886" s="9"/>
      <c r="E886" s="9"/>
      <c r="F886" s="9"/>
      <c r="G886" s="9"/>
      <c r="H886" s="9"/>
      <c r="I886" s="9"/>
      <c r="J886" s="9"/>
      <c r="K886" s="9"/>
      <c r="L886" s="9"/>
      <c r="M886" s="9"/>
      <c r="N886" s="9"/>
      <c r="O886" s="9"/>
      <c r="P886" s="9"/>
      <c r="Q886" s="9"/>
      <c r="R886" s="9"/>
      <c r="S886" s="9"/>
      <c r="T886" s="17"/>
      <c r="U886" s="17"/>
      <c r="V886" s="9"/>
      <c r="W886" s="17"/>
      <c r="X886" s="9"/>
      <c r="Y886" s="9"/>
      <c r="Z886" s="9"/>
      <c r="AA886" s="9"/>
      <c r="AB886" s="9"/>
      <c r="AC886" s="9"/>
      <c r="AD886" s="9"/>
      <c r="AE886" s="9"/>
      <c r="AF886" s="9"/>
      <c r="AG886" s="9"/>
      <c r="AH886" s="9"/>
    </row>
    <row r="887" spans="1:34" x14ac:dyDescent="0.25">
      <c r="A887" s="9"/>
      <c r="B887" s="9"/>
      <c r="C887" s="9"/>
      <c r="D887" s="9"/>
      <c r="E887" s="9"/>
      <c r="F887" s="9"/>
      <c r="G887" s="9"/>
      <c r="H887" s="9"/>
      <c r="I887" s="9"/>
      <c r="J887" s="9"/>
      <c r="K887" s="9"/>
      <c r="L887" s="9"/>
      <c r="M887" s="9"/>
      <c r="N887" s="9"/>
      <c r="O887" s="9"/>
      <c r="P887" s="9"/>
      <c r="Q887" s="9"/>
      <c r="R887" s="9"/>
      <c r="S887" s="9"/>
      <c r="T887" s="17"/>
      <c r="U887" s="17"/>
      <c r="V887" s="9"/>
      <c r="W887" s="17"/>
      <c r="X887" s="9"/>
      <c r="Y887" s="9"/>
      <c r="Z887" s="9"/>
      <c r="AA887" s="9"/>
      <c r="AB887" s="9"/>
      <c r="AC887" s="9"/>
      <c r="AD887" s="9"/>
      <c r="AE887" s="9"/>
      <c r="AF887" s="9"/>
      <c r="AG887" s="9"/>
      <c r="AH887" s="9"/>
    </row>
    <row r="888" spans="1:34" x14ac:dyDescent="0.25">
      <c r="A888" s="9"/>
      <c r="B888" s="9"/>
      <c r="C888" s="9"/>
      <c r="D888" s="9"/>
      <c r="E888" s="9"/>
      <c r="F888" s="9"/>
      <c r="G888" s="9"/>
      <c r="H888" s="9"/>
      <c r="I888" s="9"/>
      <c r="J888" s="9"/>
      <c r="K888" s="9"/>
      <c r="L888" s="9"/>
      <c r="M888" s="9"/>
      <c r="N888" s="9"/>
      <c r="O888" s="9"/>
      <c r="P888" s="9"/>
      <c r="Q888" s="9"/>
      <c r="R888" s="9"/>
      <c r="S888" s="9"/>
      <c r="T888" s="17"/>
      <c r="U888" s="17"/>
      <c r="V888" s="9"/>
      <c r="W888" s="17"/>
      <c r="X888" s="9"/>
      <c r="Y888" s="9"/>
      <c r="Z888" s="9"/>
      <c r="AA888" s="9"/>
      <c r="AB888" s="9"/>
      <c r="AC888" s="9"/>
      <c r="AD888" s="9"/>
      <c r="AE888" s="9"/>
      <c r="AF888" s="9"/>
      <c r="AG888" s="9"/>
      <c r="AH888" s="9"/>
    </row>
    <row r="889" spans="1:34" x14ac:dyDescent="0.25">
      <c r="A889" s="9"/>
      <c r="B889" s="9"/>
      <c r="C889" s="9"/>
      <c r="D889" s="9"/>
      <c r="E889" s="9"/>
      <c r="F889" s="9"/>
      <c r="G889" s="9"/>
      <c r="H889" s="9"/>
      <c r="I889" s="9"/>
      <c r="J889" s="9"/>
      <c r="K889" s="9"/>
      <c r="L889" s="9"/>
      <c r="M889" s="9"/>
      <c r="N889" s="9"/>
      <c r="O889" s="9"/>
      <c r="P889" s="9"/>
      <c r="Q889" s="9"/>
      <c r="R889" s="9"/>
      <c r="S889" s="9"/>
      <c r="T889" s="17"/>
      <c r="U889" s="17"/>
      <c r="V889" s="9"/>
      <c r="W889" s="17"/>
      <c r="X889" s="9"/>
      <c r="Y889" s="9"/>
      <c r="Z889" s="9"/>
      <c r="AA889" s="9"/>
      <c r="AB889" s="9"/>
      <c r="AC889" s="9"/>
      <c r="AD889" s="9"/>
      <c r="AE889" s="9"/>
      <c r="AF889" s="9"/>
      <c r="AG889" s="9"/>
      <c r="AH889" s="9"/>
    </row>
    <row r="890" spans="1:34" x14ac:dyDescent="0.25">
      <c r="A890" s="9"/>
      <c r="B890" s="9"/>
      <c r="C890" s="9"/>
      <c r="D890" s="9"/>
      <c r="E890" s="9"/>
      <c r="F890" s="9"/>
      <c r="G890" s="9"/>
      <c r="H890" s="9"/>
      <c r="I890" s="9"/>
      <c r="J890" s="9"/>
      <c r="K890" s="9"/>
      <c r="L890" s="9"/>
      <c r="M890" s="9"/>
      <c r="N890" s="9"/>
      <c r="O890" s="9"/>
      <c r="P890" s="9"/>
      <c r="Q890" s="9"/>
      <c r="R890" s="9"/>
      <c r="S890" s="9"/>
      <c r="T890" s="17"/>
      <c r="U890" s="17"/>
      <c r="V890" s="9"/>
      <c r="W890" s="17"/>
      <c r="X890" s="9"/>
      <c r="Y890" s="9"/>
      <c r="Z890" s="9"/>
      <c r="AA890" s="9"/>
      <c r="AB890" s="9"/>
      <c r="AC890" s="9"/>
      <c r="AD890" s="9"/>
      <c r="AE890" s="9"/>
      <c r="AF890" s="9"/>
      <c r="AG890" s="9"/>
      <c r="AH890" s="9"/>
    </row>
    <row r="891" spans="1:34" x14ac:dyDescent="0.25">
      <c r="A891" s="9"/>
      <c r="B891" s="9"/>
      <c r="C891" s="9"/>
      <c r="D891" s="9"/>
      <c r="E891" s="9"/>
      <c r="F891" s="9"/>
      <c r="G891" s="9"/>
      <c r="H891" s="9"/>
      <c r="I891" s="9"/>
      <c r="J891" s="9"/>
      <c r="K891" s="9"/>
      <c r="L891" s="9"/>
      <c r="M891" s="9"/>
      <c r="N891" s="9"/>
      <c r="O891" s="9"/>
      <c r="P891" s="9"/>
      <c r="Q891" s="9"/>
      <c r="R891" s="9"/>
      <c r="S891" s="9"/>
      <c r="T891" s="17"/>
      <c r="U891" s="17"/>
      <c r="V891" s="9"/>
      <c r="W891" s="17"/>
      <c r="X891" s="9"/>
      <c r="Y891" s="9"/>
      <c r="Z891" s="9"/>
      <c r="AA891" s="9"/>
      <c r="AB891" s="9"/>
      <c r="AC891" s="9"/>
      <c r="AD891" s="9"/>
      <c r="AE891" s="9"/>
      <c r="AF891" s="9"/>
      <c r="AG891" s="9"/>
      <c r="AH891" s="9"/>
    </row>
    <row r="892" spans="1:34" x14ac:dyDescent="0.25">
      <c r="A892" s="9"/>
      <c r="B892" s="9"/>
      <c r="C892" s="9"/>
      <c r="D892" s="9"/>
      <c r="E892" s="9"/>
      <c r="F892" s="9"/>
      <c r="G892" s="9"/>
      <c r="H892" s="9"/>
      <c r="I892" s="9"/>
      <c r="J892" s="9"/>
      <c r="K892" s="9"/>
      <c r="L892" s="9"/>
      <c r="M892" s="9"/>
      <c r="N892" s="9"/>
      <c r="O892" s="9"/>
      <c r="P892" s="9"/>
      <c r="Q892" s="9"/>
      <c r="R892" s="9"/>
      <c r="S892" s="9"/>
      <c r="T892" s="17"/>
      <c r="U892" s="17"/>
      <c r="V892" s="9"/>
      <c r="W892" s="17"/>
      <c r="X892" s="9"/>
      <c r="Y892" s="9"/>
      <c r="Z892" s="9"/>
      <c r="AA892" s="9"/>
      <c r="AB892" s="9"/>
      <c r="AC892" s="9"/>
      <c r="AD892" s="9"/>
      <c r="AE892" s="9"/>
      <c r="AF892" s="9"/>
      <c r="AG892" s="9"/>
      <c r="AH892" s="9"/>
    </row>
    <row r="893" spans="1:34" x14ac:dyDescent="0.25">
      <c r="A893" s="9"/>
      <c r="B893" s="9"/>
      <c r="C893" s="9"/>
      <c r="D893" s="9"/>
      <c r="E893" s="9"/>
      <c r="F893" s="9"/>
      <c r="G893" s="9"/>
      <c r="H893" s="9"/>
      <c r="I893" s="9"/>
      <c r="J893" s="9"/>
      <c r="K893" s="9"/>
      <c r="L893" s="9"/>
      <c r="M893" s="9"/>
      <c r="N893" s="9"/>
      <c r="O893" s="9"/>
      <c r="P893" s="9"/>
      <c r="Q893" s="9"/>
      <c r="R893" s="9"/>
      <c r="S893" s="9"/>
      <c r="T893" s="17"/>
      <c r="U893" s="17"/>
      <c r="V893" s="9"/>
      <c r="W893" s="17"/>
      <c r="X893" s="9"/>
      <c r="Y893" s="9"/>
      <c r="Z893" s="9"/>
      <c r="AA893" s="9"/>
      <c r="AB893" s="9"/>
      <c r="AC893" s="9"/>
      <c r="AD893" s="9"/>
      <c r="AE893" s="9"/>
      <c r="AF893" s="9"/>
      <c r="AG893" s="9"/>
      <c r="AH893" s="9"/>
    </row>
    <row r="894" spans="1:34" x14ac:dyDescent="0.25">
      <c r="A894" s="9"/>
      <c r="B894" s="9"/>
      <c r="C894" s="9"/>
      <c r="D894" s="9"/>
      <c r="E894" s="9"/>
      <c r="F894" s="9"/>
      <c r="G894" s="9"/>
      <c r="H894" s="9"/>
      <c r="I894" s="9"/>
      <c r="J894" s="9"/>
      <c r="K894" s="9"/>
      <c r="L894" s="9"/>
      <c r="M894" s="9"/>
      <c r="N894" s="9"/>
      <c r="O894" s="9"/>
      <c r="P894" s="9"/>
      <c r="Q894" s="9"/>
      <c r="R894" s="9"/>
      <c r="S894" s="9"/>
      <c r="T894" s="17"/>
      <c r="U894" s="17"/>
      <c r="V894" s="9"/>
      <c r="W894" s="17"/>
      <c r="X894" s="9"/>
      <c r="Y894" s="9"/>
      <c r="Z894" s="9"/>
      <c r="AA894" s="9"/>
      <c r="AB894" s="9"/>
      <c r="AC894" s="9"/>
      <c r="AD894" s="9"/>
      <c r="AE894" s="9"/>
      <c r="AF894" s="9"/>
      <c r="AG894" s="9"/>
      <c r="AH894" s="9"/>
    </row>
    <row r="895" spans="1:34" x14ac:dyDescent="0.25">
      <c r="A895" s="9"/>
      <c r="B895" s="9"/>
      <c r="C895" s="9"/>
      <c r="D895" s="9"/>
      <c r="E895" s="9"/>
      <c r="F895" s="9"/>
      <c r="G895" s="9"/>
      <c r="H895" s="9"/>
      <c r="I895" s="9"/>
      <c r="J895" s="9"/>
      <c r="K895" s="9"/>
      <c r="L895" s="9"/>
      <c r="M895" s="9"/>
      <c r="N895" s="9"/>
      <c r="O895" s="9"/>
      <c r="P895" s="9"/>
      <c r="Q895" s="9"/>
      <c r="R895" s="9"/>
      <c r="S895" s="9"/>
      <c r="T895" s="17"/>
      <c r="U895" s="17"/>
      <c r="V895" s="9"/>
      <c r="W895" s="17"/>
      <c r="X895" s="9"/>
      <c r="Y895" s="9"/>
      <c r="Z895" s="9"/>
      <c r="AA895" s="9"/>
      <c r="AB895" s="9"/>
      <c r="AC895" s="9"/>
      <c r="AD895" s="9"/>
      <c r="AE895" s="9"/>
      <c r="AF895" s="9"/>
      <c r="AG895" s="9"/>
      <c r="AH895" s="9"/>
    </row>
    <row r="896" spans="1:34" x14ac:dyDescent="0.25">
      <c r="A896" s="9"/>
      <c r="B896" s="9"/>
      <c r="C896" s="9"/>
      <c r="D896" s="9"/>
      <c r="E896" s="9"/>
      <c r="F896" s="9"/>
      <c r="G896" s="9"/>
      <c r="H896" s="9"/>
      <c r="I896" s="9"/>
      <c r="J896" s="9"/>
      <c r="K896" s="9"/>
      <c r="L896" s="9"/>
      <c r="M896" s="9"/>
      <c r="N896" s="9"/>
      <c r="O896" s="9"/>
      <c r="P896" s="9"/>
      <c r="Q896" s="9"/>
      <c r="R896" s="9"/>
      <c r="S896" s="9"/>
      <c r="T896" s="17"/>
      <c r="U896" s="17"/>
      <c r="V896" s="9"/>
      <c r="W896" s="17"/>
      <c r="X896" s="9"/>
      <c r="Y896" s="9"/>
      <c r="Z896" s="9"/>
      <c r="AA896" s="9"/>
      <c r="AB896" s="9"/>
      <c r="AC896" s="9"/>
      <c r="AD896" s="9"/>
      <c r="AE896" s="9"/>
      <c r="AF896" s="9"/>
      <c r="AG896" s="9"/>
      <c r="AH896" s="9"/>
    </row>
    <row r="897" spans="1:34" x14ac:dyDescent="0.25">
      <c r="A897" s="9"/>
      <c r="B897" s="9"/>
      <c r="C897" s="9"/>
      <c r="D897" s="9"/>
      <c r="E897" s="9"/>
      <c r="F897" s="9"/>
      <c r="G897" s="9"/>
      <c r="H897" s="9"/>
      <c r="I897" s="9"/>
      <c r="J897" s="9"/>
      <c r="K897" s="9"/>
      <c r="L897" s="9"/>
      <c r="M897" s="9"/>
      <c r="N897" s="9"/>
      <c r="O897" s="9"/>
      <c r="P897" s="9"/>
      <c r="Q897" s="9"/>
      <c r="R897" s="9"/>
      <c r="S897" s="9"/>
      <c r="T897" s="17"/>
      <c r="U897" s="17"/>
      <c r="V897" s="9"/>
      <c r="W897" s="17"/>
      <c r="X897" s="9"/>
      <c r="Y897" s="9"/>
      <c r="Z897" s="9"/>
      <c r="AA897" s="9"/>
      <c r="AB897" s="9"/>
      <c r="AC897" s="9"/>
      <c r="AD897" s="9"/>
      <c r="AE897" s="9"/>
      <c r="AF897" s="9"/>
      <c r="AG897" s="9"/>
      <c r="AH897" s="9"/>
    </row>
    <row r="898" spans="1:34" x14ac:dyDescent="0.25">
      <c r="A898" s="9"/>
      <c r="B898" s="9"/>
      <c r="C898" s="9"/>
      <c r="D898" s="9"/>
      <c r="E898" s="9"/>
      <c r="F898" s="9"/>
      <c r="G898" s="9"/>
      <c r="H898" s="9"/>
      <c r="I898" s="9"/>
      <c r="J898" s="9"/>
      <c r="K898" s="9"/>
      <c r="L898" s="9"/>
      <c r="M898" s="9"/>
      <c r="N898" s="9"/>
      <c r="O898" s="9"/>
      <c r="P898" s="9"/>
      <c r="Q898" s="9"/>
      <c r="R898" s="9"/>
      <c r="S898" s="9"/>
      <c r="T898" s="17"/>
      <c r="U898" s="17"/>
      <c r="V898" s="9"/>
      <c r="W898" s="17"/>
      <c r="X898" s="9"/>
      <c r="Y898" s="9"/>
      <c r="Z898" s="9"/>
      <c r="AA898" s="9"/>
      <c r="AB898" s="9"/>
      <c r="AC898" s="9"/>
      <c r="AD898" s="9"/>
      <c r="AE898" s="9"/>
      <c r="AF898" s="9"/>
      <c r="AG898" s="9"/>
      <c r="AH898" s="9"/>
    </row>
    <row r="899" spans="1:34" x14ac:dyDescent="0.25">
      <c r="A899" s="9"/>
      <c r="B899" s="9"/>
      <c r="C899" s="9"/>
      <c r="D899" s="9"/>
      <c r="E899" s="9"/>
      <c r="F899" s="9"/>
      <c r="G899" s="9"/>
      <c r="H899" s="9"/>
      <c r="I899" s="9"/>
      <c r="J899" s="9"/>
      <c r="K899" s="9"/>
      <c r="L899" s="9"/>
      <c r="M899" s="9"/>
      <c r="N899" s="9"/>
      <c r="O899" s="9"/>
      <c r="P899" s="9"/>
      <c r="Q899" s="9"/>
      <c r="R899" s="9"/>
      <c r="S899" s="9"/>
      <c r="T899" s="17"/>
      <c r="U899" s="17"/>
      <c r="V899" s="9"/>
      <c r="W899" s="17"/>
      <c r="X899" s="9"/>
      <c r="Y899" s="9"/>
      <c r="Z899" s="9"/>
      <c r="AA899" s="9"/>
      <c r="AB899" s="9"/>
      <c r="AC899" s="9"/>
      <c r="AD899" s="9"/>
      <c r="AE899" s="9"/>
      <c r="AF899" s="9"/>
      <c r="AG899" s="9"/>
      <c r="AH899" s="9"/>
    </row>
    <row r="900" spans="1:34" x14ac:dyDescent="0.25">
      <c r="A900" s="9"/>
      <c r="B900" s="9"/>
      <c r="C900" s="9"/>
      <c r="D900" s="9"/>
      <c r="E900" s="9"/>
      <c r="F900" s="9"/>
      <c r="G900" s="9"/>
      <c r="H900" s="9"/>
      <c r="I900" s="9"/>
      <c r="J900" s="9"/>
      <c r="K900" s="9"/>
      <c r="L900" s="9"/>
      <c r="M900" s="9"/>
      <c r="N900" s="9"/>
      <c r="O900" s="9"/>
      <c r="P900" s="9"/>
      <c r="Q900" s="9"/>
      <c r="R900" s="9"/>
      <c r="S900" s="9"/>
      <c r="T900" s="17"/>
      <c r="U900" s="17"/>
      <c r="V900" s="9"/>
      <c r="W900" s="17"/>
      <c r="X900" s="9"/>
      <c r="Y900" s="9"/>
      <c r="Z900" s="9"/>
      <c r="AA900" s="9"/>
      <c r="AB900" s="9"/>
      <c r="AC900" s="9"/>
      <c r="AD900" s="9"/>
      <c r="AE900" s="9"/>
      <c r="AF900" s="9"/>
      <c r="AG900" s="9"/>
      <c r="AH900" s="9"/>
    </row>
    <row r="901" spans="1:34" x14ac:dyDescent="0.25">
      <c r="A901" s="9"/>
      <c r="B901" s="9"/>
      <c r="C901" s="9"/>
      <c r="D901" s="9"/>
      <c r="E901" s="9"/>
      <c r="F901" s="9"/>
      <c r="G901" s="9"/>
      <c r="H901" s="9"/>
      <c r="I901" s="9"/>
      <c r="J901" s="9"/>
      <c r="K901" s="9"/>
      <c r="L901" s="9"/>
      <c r="M901" s="9"/>
      <c r="N901" s="9"/>
      <c r="O901" s="9"/>
      <c r="P901" s="9"/>
      <c r="Q901" s="9"/>
      <c r="R901" s="9"/>
      <c r="S901" s="9"/>
      <c r="T901" s="17"/>
      <c r="U901" s="17"/>
      <c r="V901" s="9"/>
      <c r="W901" s="17"/>
      <c r="X901" s="9"/>
      <c r="Y901" s="9"/>
      <c r="Z901" s="9"/>
      <c r="AA901" s="9"/>
      <c r="AB901" s="9"/>
      <c r="AC901" s="9"/>
      <c r="AD901" s="9"/>
      <c r="AE901" s="9"/>
      <c r="AF901" s="9"/>
      <c r="AG901" s="9"/>
      <c r="AH901" s="9"/>
    </row>
    <row r="902" spans="1:34" x14ac:dyDescent="0.25">
      <c r="A902" s="9"/>
      <c r="B902" s="9"/>
      <c r="C902" s="9"/>
      <c r="D902" s="9"/>
      <c r="E902" s="9"/>
      <c r="F902" s="9"/>
      <c r="G902" s="9"/>
      <c r="H902" s="9"/>
      <c r="I902" s="9"/>
      <c r="J902" s="9"/>
      <c r="K902" s="9"/>
      <c r="L902" s="9"/>
      <c r="M902" s="9"/>
      <c r="N902" s="9"/>
      <c r="O902" s="9"/>
      <c r="P902" s="9"/>
      <c r="Q902" s="9"/>
      <c r="R902" s="9"/>
      <c r="S902" s="9"/>
      <c r="T902" s="17"/>
      <c r="U902" s="17"/>
      <c r="V902" s="9"/>
      <c r="W902" s="17"/>
      <c r="X902" s="9"/>
      <c r="Y902" s="9"/>
      <c r="Z902" s="9"/>
      <c r="AA902" s="9"/>
      <c r="AB902" s="9"/>
      <c r="AC902" s="9"/>
      <c r="AD902" s="9"/>
      <c r="AE902" s="9"/>
      <c r="AF902" s="9"/>
      <c r="AG902" s="9"/>
      <c r="AH902" s="9"/>
    </row>
    <row r="903" spans="1:34" x14ac:dyDescent="0.25">
      <c r="A903" s="9"/>
      <c r="B903" s="9"/>
      <c r="C903" s="9"/>
      <c r="D903" s="9"/>
      <c r="E903" s="9"/>
      <c r="F903" s="9"/>
      <c r="G903" s="9"/>
      <c r="H903" s="9"/>
      <c r="I903" s="9"/>
      <c r="J903" s="9"/>
      <c r="K903" s="9"/>
      <c r="L903" s="9"/>
      <c r="M903" s="9"/>
      <c r="N903" s="9"/>
      <c r="O903" s="9"/>
      <c r="P903" s="9"/>
      <c r="Q903" s="9"/>
      <c r="R903" s="9"/>
      <c r="S903" s="9"/>
      <c r="T903" s="17"/>
      <c r="U903" s="17"/>
      <c r="V903" s="9"/>
      <c r="W903" s="17"/>
      <c r="X903" s="9"/>
      <c r="Y903" s="9"/>
      <c r="Z903" s="9"/>
      <c r="AA903" s="9"/>
      <c r="AB903" s="9"/>
      <c r="AC903" s="9"/>
      <c r="AD903" s="9"/>
      <c r="AE903" s="9"/>
      <c r="AF903" s="9"/>
      <c r="AG903" s="9"/>
      <c r="AH903" s="9"/>
    </row>
    <row r="904" spans="1:34" x14ac:dyDescent="0.25">
      <c r="A904" s="9"/>
      <c r="B904" s="9"/>
      <c r="C904" s="9"/>
      <c r="D904" s="9"/>
      <c r="E904" s="9"/>
      <c r="F904" s="9"/>
      <c r="G904" s="9"/>
      <c r="H904" s="9"/>
      <c r="I904" s="9"/>
      <c r="J904" s="9"/>
      <c r="K904" s="9"/>
      <c r="L904" s="9"/>
      <c r="M904" s="9"/>
      <c r="N904" s="9"/>
      <c r="O904" s="9"/>
      <c r="P904" s="9"/>
      <c r="Q904" s="9"/>
      <c r="R904" s="9"/>
      <c r="S904" s="9"/>
      <c r="T904" s="17"/>
      <c r="U904" s="17"/>
      <c r="V904" s="9"/>
      <c r="W904" s="17"/>
      <c r="X904" s="9"/>
      <c r="Y904" s="9"/>
      <c r="Z904" s="9"/>
      <c r="AA904" s="9"/>
      <c r="AB904" s="9"/>
      <c r="AC904" s="9"/>
      <c r="AD904" s="9"/>
      <c r="AE904" s="9"/>
      <c r="AF904" s="9"/>
      <c r="AG904" s="9"/>
      <c r="AH904" s="9"/>
    </row>
    <row r="905" spans="1:34" x14ac:dyDescent="0.25">
      <c r="A905" s="9"/>
      <c r="B905" s="9"/>
      <c r="C905" s="9"/>
      <c r="D905" s="9"/>
      <c r="E905" s="9"/>
      <c r="F905" s="9"/>
      <c r="G905" s="9"/>
      <c r="H905" s="9"/>
      <c r="I905" s="9"/>
      <c r="J905" s="9"/>
      <c r="K905" s="9"/>
      <c r="L905" s="9"/>
      <c r="M905" s="9"/>
      <c r="N905" s="9"/>
      <c r="O905" s="9"/>
      <c r="P905" s="9"/>
      <c r="Q905" s="9"/>
      <c r="R905" s="9"/>
      <c r="S905" s="9"/>
      <c r="T905" s="17"/>
      <c r="U905" s="17"/>
      <c r="V905" s="9"/>
      <c r="W905" s="17"/>
      <c r="X905" s="9"/>
      <c r="Y905" s="9"/>
      <c r="Z905" s="9"/>
      <c r="AA905" s="9"/>
      <c r="AB905" s="9"/>
      <c r="AC905" s="9"/>
      <c r="AD905" s="9"/>
      <c r="AE905" s="9"/>
      <c r="AF905" s="9"/>
      <c r="AG905" s="9"/>
      <c r="AH905" s="9"/>
    </row>
    <row r="906" spans="1:34" x14ac:dyDescent="0.25">
      <c r="A906" s="9"/>
      <c r="B906" s="9"/>
      <c r="C906" s="9"/>
      <c r="D906" s="9"/>
      <c r="E906" s="9"/>
      <c r="F906" s="9"/>
      <c r="G906" s="9"/>
      <c r="H906" s="9"/>
      <c r="I906" s="9"/>
      <c r="J906" s="9"/>
      <c r="K906" s="9"/>
      <c r="L906" s="9"/>
      <c r="M906" s="9"/>
      <c r="N906" s="9"/>
      <c r="O906" s="9"/>
      <c r="P906" s="9"/>
      <c r="Q906" s="9"/>
      <c r="R906" s="9"/>
      <c r="S906" s="9"/>
      <c r="T906" s="17"/>
      <c r="U906" s="17"/>
      <c r="V906" s="9"/>
      <c r="W906" s="17"/>
      <c r="X906" s="9"/>
      <c r="Y906" s="9"/>
      <c r="Z906" s="9"/>
      <c r="AA906" s="9"/>
      <c r="AB906" s="9"/>
      <c r="AC906" s="9"/>
      <c r="AD906" s="9"/>
      <c r="AE906" s="9"/>
      <c r="AF906" s="9"/>
      <c r="AG906" s="9"/>
      <c r="AH906" s="9"/>
    </row>
    <row r="907" spans="1:34" x14ac:dyDescent="0.25">
      <c r="A907" s="9"/>
      <c r="B907" s="9"/>
      <c r="C907" s="9"/>
      <c r="D907" s="9"/>
      <c r="E907" s="9"/>
      <c r="F907" s="9"/>
      <c r="G907" s="9"/>
      <c r="H907" s="9"/>
      <c r="I907" s="9"/>
      <c r="J907" s="9"/>
      <c r="K907" s="9"/>
      <c r="L907" s="9"/>
      <c r="M907" s="9"/>
      <c r="N907" s="9"/>
      <c r="O907" s="9"/>
      <c r="P907" s="9"/>
      <c r="Q907" s="9"/>
      <c r="R907" s="9"/>
      <c r="S907" s="9"/>
      <c r="T907" s="17"/>
      <c r="U907" s="17"/>
      <c r="V907" s="9"/>
      <c r="W907" s="17"/>
      <c r="X907" s="9"/>
      <c r="Y907" s="9"/>
      <c r="Z907" s="9"/>
      <c r="AA907" s="9"/>
      <c r="AB907" s="9"/>
      <c r="AC907" s="9"/>
      <c r="AD907" s="9"/>
      <c r="AE907" s="9"/>
      <c r="AF907" s="9"/>
      <c r="AG907" s="9"/>
      <c r="AH907" s="9"/>
    </row>
    <row r="908" spans="1:34" x14ac:dyDescent="0.25">
      <c r="A908" s="9"/>
      <c r="B908" s="9"/>
      <c r="C908" s="9"/>
      <c r="D908" s="9"/>
      <c r="E908" s="9"/>
      <c r="F908" s="9"/>
      <c r="G908" s="9"/>
      <c r="H908" s="9"/>
      <c r="I908" s="9"/>
      <c r="J908" s="9"/>
      <c r="K908" s="9"/>
      <c r="L908" s="9"/>
      <c r="M908" s="9"/>
      <c r="N908" s="9"/>
      <c r="O908" s="9"/>
      <c r="P908" s="9"/>
      <c r="Q908" s="9"/>
      <c r="R908" s="9"/>
      <c r="S908" s="9"/>
      <c r="T908" s="17"/>
      <c r="U908" s="17"/>
      <c r="V908" s="9"/>
      <c r="W908" s="17"/>
      <c r="X908" s="9"/>
      <c r="Y908" s="9"/>
      <c r="Z908" s="9"/>
      <c r="AA908" s="9"/>
      <c r="AB908" s="9"/>
      <c r="AC908" s="9"/>
      <c r="AD908" s="9"/>
      <c r="AE908" s="9"/>
      <c r="AF908" s="9"/>
      <c r="AG908" s="9"/>
      <c r="AH908" s="9"/>
    </row>
    <row r="909" spans="1:34" x14ac:dyDescent="0.25">
      <c r="A909" s="9"/>
      <c r="B909" s="9"/>
      <c r="C909" s="9"/>
      <c r="D909" s="9"/>
      <c r="E909" s="9"/>
      <c r="F909" s="9"/>
      <c r="G909" s="9"/>
      <c r="H909" s="9"/>
      <c r="I909" s="9"/>
      <c r="J909" s="9"/>
      <c r="K909" s="9"/>
      <c r="L909" s="9"/>
      <c r="M909" s="9"/>
      <c r="N909" s="9"/>
      <c r="O909" s="9"/>
      <c r="P909" s="9"/>
      <c r="Q909" s="9"/>
      <c r="R909" s="9"/>
      <c r="S909" s="9"/>
      <c r="T909" s="17"/>
      <c r="U909" s="17"/>
      <c r="V909" s="9"/>
      <c r="W909" s="17"/>
      <c r="X909" s="9"/>
      <c r="Y909" s="9"/>
      <c r="Z909" s="9"/>
      <c r="AA909" s="9"/>
      <c r="AB909" s="9"/>
      <c r="AC909" s="9"/>
      <c r="AD909" s="9"/>
      <c r="AE909" s="9"/>
      <c r="AF909" s="9"/>
      <c r="AG909" s="9"/>
      <c r="AH909" s="9"/>
    </row>
    <row r="910" spans="1:34" x14ac:dyDescent="0.25">
      <c r="A910" s="9"/>
      <c r="B910" s="9"/>
      <c r="C910" s="9"/>
      <c r="D910" s="9"/>
      <c r="E910" s="9"/>
      <c r="F910" s="9"/>
      <c r="G910" s="9"/>
      <c r="H910" s="9"/>
      <c r="I910" s="9"/>
      <c r="J910" s="9"/>
      <c r="K910" s="9"/>
      <c r="L910" s="9"/>
      <c r="M910" s="9"/>
      <c r="N910" s="9"/>
      <c r="O910" s="9"/>
      <c r="P910" s="9"/>
      <c r="Q910" s="9"/>
      <c r="R910" s="9"/>
      <c r="S910" s="9"/>
      <c r="T910" s="17"/>
      <c r="U910" s="17"/>
      <c r="V910" s="9"/>
      <c r="W910" s="17"/>
      <c r="X910" s="9"/>
      <c r="Y910" s="9"/>
      <c r="Z910" s="9"/>
      <c r="AA910" s="9"/>
      <c r="AB910" s="9"/>
      <c r="AC910" s="9"/>
      <c r="AD910" s="9"/>
      <c r="AE910" s="9"/>
      <c r="AF910" s="9"/>
      <c r="AG910" s="9"/>
      <c r="AH910" s="9"/>
    </row>
    <row r="911" spans="1:34" x14ac:dyDescent="0.25">
      <c r="A911" s="9"/>
      <c r="B911" s="9"/>
      <c r="C911" s="9"/>
      <c r="D911" s="9"/>
      <c r="E911" s="9"/>
      <c r="F911" s="9"/>
      <c r="G911" s="9"/>
      <c r="H911" s="9"/>
      <c r="I911" s="9"/>
      <c r="J911" s="9"/>
      <c r="K911" s="9"/>
      <c r="L911" s="9"/>
      <c r="M911" s="9"/>
      <c r="N911" s="9"/>
      <c r="O911" s="9"/>
      <c r="P911" s="9"/>
      <c r="Q911" s="9"/>
      <c r="R911" s="9"/>
      <c r="S911" s="9"/>
      <c r="T911" s="17"/>
      <c r="U911" s="17"/>
      <c r="V911" s="9"/>
      <c r="W911" s="17"/>
      <c r="X911" s="9"/>
      <c r="Y911" s="9"/>
      <c r="Z911" s="9"/>
      <c r="AA911" s="9"/>
      <c r="AB911" s="9"/>
      <c r="AC911" s="9"/>
      <c r="AD911" s="9"/>
      <c r="AE911" s="9"/>
      <c r="AF911" s="9"/>
      <c r="AG911" s="9"/>
      <c r="AH911" s="9"/>
    </row>
    <row r="912" spans="1:34" x14ac:dyDescent="0.25">
      <c r="A912" s="9"/>
      <c r="B912" s="9"/>
      <c r="C912" s="9"/>
      <c r="D912" s="9"/>
      <c r="E912" s="9"/>
      <c r="F912" s="9"/>
      <c r="G912" s="9"/>
      <c r="H912" s="9"/>
      <c r="I912" s="9"/>
      <c r="J912" s="9"/>
      <c r="K912" s="9"/>
      <c r="L912" s="9"/>
      <c r="M912" s="9"/>
      <c r="N912" s="9"/>
      <c r="O912" s="9"/>
      <c r="P912" s="9"/>
      <c r="Q912" s="9"/>
      <c r="R912" s="9"/>
      <c r="S912" s="9"/>
      <c r="T912" s="17"/>
      <c r="U912" s="17"/>
      <c r="V912" s="9"/>
      <c r="W912" s="17"/>
      <c r="X912" s="9"/>
      <c r="Y912" s="9"/>
      <c r="Z912" s="9"/>
      <c r="AA912" s="9"/>
      <c r="AB912" s="9"/>
      <c r="AC912" s="9"/>
      <c r="AD912" s="9"/>
      <c r="AE912" s="9"/>
      <c r="AF912" s="9"/>
      <c r="AG912" s="9"/>
      <c r="AH912" s="9"/>
    </row>
    <row r="913" spans="1:34" x14ac:dyDescent="0.25">
      <c r="A913" s="9"/>
      <c r="B913" s="9"/>
      <c r="C913" s="9"/>
      <c r="D913" s="9"/>
      <c r="E913" s="9"/>
      <c r="F913" s="9"/>
      <c r="G913" s="9"/>
      <c r="H913" s="9"/>
      <c r="I913" s="9"/>
      <c r="J913" s="9"/>
      <c r="K913" s="9"/>
      <c r="L913" s="9"/>
      <c r="M913" s="9"/>
      <c r="N913" s="9"/>
      <c r="O913" s="9"/>
      <c r="P913" s="9"/>
      <c r="Q913" s="9"/>
      <c r="R913" s="9"/>
      <c r="S913" s="9"/>
      <c r="T913" s="17"/>
      <c r="U913" s="17"/>
      <c r="V913" s="9"/>
      <c r="W913" s="17"/>
      <c r="X913" s="9"/>
      <c r="Y913" s="9"/>
      <c r="Z913" s="9"/>
      <c r="AA913" s="9"/>
      <c r="AB913" s="9"/>
      <c r="AC913" s="9"/>
      <c r="AD913" s="9"/>
      <c r="AE913" s="9"/>
      <c r="AF913" s="9"/>
      <c r="AG913" s="9"/>
      <c r="AH913" s="9"/>
    </row>
    <row r="914" spans="1:34" x14ac:dyDescent="0.25">
      <c r="A914" s="9"/>
      <c r="B914" s="9"/>
      <c r="C914" s="9"/>
      <c r="D914" s="9"/>
      <c r="E914" s="9"/>
      <c r="F914" s="9"/>
      <c r="G914" s="9"/>
      <c r="H914" s="9"/>
      <c r="I914" s="9"/>
      <c r="J914" s="9"/>
      <c r="K914" s="9"/>
      <c r="L914" s="9"/>
      <c r="M914" s="9"/>
      <c r="N914" s="9"/>
      <c r="O914" s="9"/>
      <c r="P914" s="9"/>
      <c r="Q914" s="9"/>
      <c r="R914" s="9"/>
      <c r="S914" s="9"/>
      <c r="T914" s="17"/>
      <c r="U914" s="17"/>
      <c r="V914" s="9"/>
      <c r="W914" s="17"/>
      <c r="X914" s="9"/>
      <c r="Y914" s="9"/>
      <c r="Z914" s="9"/>
      <c r="AA914" s="9"/>
      <c r="AB914" s="9"/>
      <c r="AC914" s="9"/>
      <c r="AD914" s="9"/>
      <c r="AE914" s="9"/>
      <c r="AF914" s="9"/>
      <c r="AG914" s="9"/>
      <c r="AH914" s="9"/>
    </row>
    <row r="915" spans="1:34" x14ac:dyDescent="0.25">
      <c r="A915" s="9"/>
      <c r="B915" s="9"/>
      <c r="C915" s="9"/>
      <c r="D915" s="9"/>
      <c r="E915" s="9"/>
      <c r="F915" s="9"/>
      <c r="G915" s="9"/>
      <c r="H915" s="9"/>
      <c r="I915" s="9"/>
      <c r="J915" s="9"/>
      <c r="K915" s="9"/>
      <c r="L915" s="9"/>
      <c r="M915" s="9"/>
      <c r="N915" s="9"/>
      <c r="O915" s="9"/>
      <c r="P915" s="9"/>
      <c r="Q915" s="9"/>
      <c r="R915" s="9"/>
      <c r="S915" s="9"/>
      <c r="T915" s="17"/>
      <c r="U915" s="17"/>
      <c r="V915" s="9"/>
      <c r="W915" s="17"/>
      <c r="X915" s="9"/>
      <c r="Y915" s="9"/>
      <c r="Z915" s="9"/>
      <c r="AA915" s="9"/>
      <c r="AB915" s="9"/>
      <c r="AC915" s="9"/>
      <c r="AD915" s="9"/>
      <c r="AE915" s="9"/>
      <c r="AF915" s="9"/>
      <c r="AG915" s="9"/>
      <c r="AH915" s="9"/>
    </row>
    <row r="916" spans="1:34" x14ac:dyDescent="0.25">
      <c r="A916" s="9"/>
      <c r="B916" s="9"/>
      <c r="C916" s="9"/>
      <c r="D916" s="9"/>
      <c r="E916" s="9"/>
      <c r="F916" s="9"/>
      <c r="G916" s="9"/>
      <c r="H916" s="9"/>
      <c r="I916" s="9"/>
      <c r="J916" s="9"/>
      <c r="K916" s="9"/>
      <c r="L916" s="9"/>
      <c r="M916" s="9"/>
      <c r="N916" s="9"/>
      <c r="O916" s="9"/>
      <c r="P916" s="9"/>
      <c r="Q916" s="9"/>
      <c r="R916" s="9"/>
      <c r="S916" s="9"/>
      <c r="T916" s="17"/>
      <c r="U916" s="17"/>
      <c r="V916" s="9"/>
      <c r="W916" s="17"/>
      <c r="X916" s="9"/>
      <c r="Y916" s="9"/>
      <c r="Z916" s="9"/>
      <c r="AA916" s="9"/>
      <c r="AB916" s="9"/>
      <c r="AC916" s="9"/>
      <c r="AD916" s="9"/>
      <c r="AE916" s="9"/>
      <c r="AF916" s="9"/>
      <c r="AG916" s="9"/>
      <c r="AH916" s="9"/>
    </row>
    <row r="917" spans="1:34" x14ac:dyDescent="0.25">
      <c r="A917" s="9"/>
      <c r="B917" s="9"/>
      <c r="C917" s="9"/>
      <c r="D917" s="9"/>
      <c r="E917" s="9"/>
      <c r="F917" s="9"/>
      <c r="G917" s="9"/>
      <c r="H917" s="9"/>
      <c r="I917" s="9"/>
      <c r="J917" s="9"/>
      <c r="K917" s="9"/>
      <c r="L917" s="9"/>
      <c r="M917" s="9"/>
      <c r="N917" s="9"/>
      <c r="O917" s="9"/>
      <c r="P917" s="9"/>
      <c r="Q917" s="9"/>
      <c r="R917" s="9"/>
      <c r="S917" s="9"/>
      <c r="T917" s="17"/>
      <c r="U917" s="17"/>
      <c r="V917" s="9"/>
      <c r="W917" s="17"/>
      <c r="X917" s="9"/>
      <c r="Y917" s="9"/>
      <c r="Z917" s="9"/>
      <c r="AA917" s="9"/>
      <c r="AB917" s="9"/>
      <c r="AC917" s="9"/>
      <c r="AD917" s="9"/>
      <c r="AE917" s="9"/>
      <c r="AF917" s="9"/>
      <c r="AG917" s="9"/>
      <c r="AH917" s="9"/>
    </row>
    <row r="918" spans="1:34" x14ac:dyDescent="0.25">
      <c r="A918" s="9"/>
      <c r="B918" s="9"/>
      <c r="C918" s="9"/>
      <c r="D918" s="9"/>
      <c r="E918" s="9"/>
      <c r="F918" s="9"/>
      <c r="G918" s="9"/>
      <c r="H918" s="9"/>
      <c r="I918" s="9"/>
      <c r="J918" s="9"/>
      <c r="K918" s="9"/>
      <c r="L918" s="9"/>
      <c r="M918" s="9"/>
      <c r="N918" s="9"/>
      <c r="O918" s="9"/>
      <c r="P918" s="9"/>
      <c r="Q918" s="9"/>
      <c r="R918" s="9"/>
      <c r="S918" s="9"/>
      <c r="T918" s="17"/>
      <c r="U918" s="17"/>
      <c r="V918" s="9"/>
      <c r="W918" s="17"/>
      <c r="X918" s="9"/>
      <c r="Y918" s="9"/>
      <c r="Z918" s="9"/>
      <c r="AA918" s="9"/>
      <c r="AB918" s="9"/>
      <c r="AC918" s="9"/>
      <c r="AD918" s="9"/>
      <c r="AE918" s="9"/>
      <c r="AF918" s="9"/>
      <c r="AG918" s="9"/>
      <c r="AH918" s="9"/>
    </row>
    <row r="919" spans="1:34" x14ac:dyDescent="0.25">
      <c r="A919" s="9"/>
      <c r="B919" s="9"/>
      <c r="C919" s="9"/>
      <c r="D919" s="9"/>
      <c r="E919" s="9"/>
      <c r="F919" s="9"/>
      <c r="G919" s="9"/>
      <c r="H919" s="9"/>
      <c r="I919" s="9"/>
      <c r="J919" s="9"/>
      <c r="K919" s="9"/>
      <c r="L919" s="9"/>
      <c r="M919" s="9"/>
      <c r="N919" s="9"/>
      <c r="O919" s="9"/>
      <c r="P919" s="9"/>
      <c r="Q919" s="9"/>
      <c r="R919" s="9"/>
      <c r="S919" s="9"/>
      <c r="T919" s="17"/>
      <c r="U919" s="17"/>
      <c r="V919" s="9"/>
      <c r="W919" s="17"/>
      <c r="X919" s="9"/>
      <c r="Y919" s="9"/>
      <c r="Z919" s="9"/>
      <c r="AA919" s="9"/>
      <c r="AB919" s="9"/>
      <c r="AC919" s="9"/>
      <c r="AD919" s="9"/>
      <c r="AE919" s="9"/>
      <c r="AF919" s="9"/>
      <c r="AG919" s="9"/>
      <c r="AH919" s="9"/>
    </row>
    <row r="920" spans="1:34" x14ac:dyDescent="0.25">
      <c r="A920" s="9"/>
      <c r="B920" s="9"/>
      <c r="C920" s="9"/>
      <c r="D920" s="9"/>
      <c r="E920" s="9"/>
      <c r="F920" s="9"/>
      <c r="G920" s="9"/>
      <c r="H920" s="9"/>
      <c r="I920" s="9"/>
      <c r="J920" s="9"/>
      <c r="K920" s="9"/>
      <c r="L920" s="9"/>
      <c r="M920" s="9"/>
      <c r="N920" s="9"/>
      <c r="O920" s="9"/>
      <c r="P920" s="9"/>
      <c r="Q920" s="9"/>
      <c r="R920" s="9"/>
      <c r="S920" s="9"/>
      <c r="T920" s="17"/>
      <c r="U920" s="17"/>
      <c r="V920" s="9"/>
      <c r="W920" s="17"/>
      <c r="X920" s="9"/>
      <c r="Y920" s="9"/>
      <c r="Z920" s="9"/>
      <c r="AA920" s="9"/>
      <c r="AB920" s="9"/>
      <c r="AC920" s="9"/>
      <c r="AD920" s="9"/>
      <c r="AE920" s="9"/>
      <c r="AF920" s="9"/>
      <c r="AG920" s="9"/>
      <c r="AH920" s="9"/>
    </row>
    <row r="921" spans="1:34" x14ac:dyDescent="0.25">
      <c r="A921" s="9"/>
      <c r="B921" s="9"/>
      <c r="C921" s="9"/>
      <c r="D921" s="9"/>
      <c r="E921" s="9"/>
      <c r="F921" s="9"/>
      <c r="G921" s="9"/>
      <c r="H921" s="9"/>
      <c r="I921" s="9"/>
      <c r="J921" s="9"/>
      <c r="K921" s="9"/>
      <c r="L921" s="9"/>
      <c r="M921" s="9"/>
      <c r="N921" s="9"/>
      <c r="O921" s="9"/>
      <c r="P921" s="9"/>
      <c r="Q921" s="9"/>
      <c r="R921" s="9"/>
      <c r="S921" s="9"/>
      <c r="T921" s="17"/>
      <c r="U921" s="17"/>
      <c r="V921" s="9"/>
      <c r="W921" s="17"/>
      <c r="X921" s="9"/>
      <c r="Y921" s="9"/>
      <c r="Z921" s="9"/>
      <c r="AA921" s="9"/>
      <c r="AB921" s="9"/>
      <c r="AC921" s="9"/>
      <c r="AD921" s="9"/>
      <c r="AE921" s="9"/>
      <c r="AF921" s="9"/>
      <c r="AG921" s="9"/>
      <c r="AH921" s="9"/>
    </row>
    <row r="922" spans="1:34" x14ac:dyDescent="0.25">
      <c r="A922" s="9"/>
      <c r="B922" s="9"/>
      <c r="C922" s="9"/>
      <c r="D922" s="9"/>
      <c r="E922" s="9"/>
      <c r="F922" s="9"/>
      <c r="G922" s="9"/>
      <c r="H922" s="9"/>
      <c r="I922" s="9"/>
      <c r="J922" s="9"/>
      <c r="K922" s="9"/>
      <c r="L922" s="9"/>
      <c r="M922" s="9"/>
      <c r="N922" s="9"/>
      <c r="O922" s="9"/>
      <c r="P922" s="9"/>
      <c r="Q922" s="9"/>
      <c r="R922" s="9"/>
      <c r="S922" s="9"/>
      <c r="T922" s="17"/>
      <c r="U922" s="17"/>
      <c r="V922" s="9"/>
      <c r="W922" s="17"/>
      <c r="X922" s="9"/>
      <c r="Y922" s="9"/>
      <c r="Z922" s="9"/>
      <c r="AA922" s="9"/>
      <c r="AB922" s="9"/>
      <c r="AC922" s="9"/>
      <c r="AD922" s="9"/>
      <c r="AE922" s="9"/>
      <c r="AF922" s="9"/>
      <c r="AG922" s="9"/>
      <c r="AH922" s="9"/>
    </row>
    <row r="923" spans="1:34" x14ac:dyDescent="0.25">
      <c r="A923" s="9"/>
      <c r="B923" s="9"/>
      <c r="C923" s="9"/>
      <c r="D923" s="9"/>
      <c r="E923" s="9"/>
      <c r="F923" s="9"/>
      <c r="G923" s="9"/>
      <c r="H923" s="9"/>
      <c r="I923" s="9"/>
      <c r="J923" s="9"/>
      <c r="K923" s="9"/>
      <c r="L923" s="9"/>
      <c r="M923" s="9"/>
      <c r="N923" s="9"/>
      <c r="O923" s="9"/>
      <c r="P923" s="9"/>
      <c r="Q923" s="9"/>
      <c r="R923" s="9"/>
      <c r="S923" s="9"/>
      <c r="T923" s="17"/>
      <c r="U923" s="17"/>
      <c r="V923" s="9"/>
      <c r="W923" s="17"/>
      <c r="X923" s="9"/>
      <c r="Y923" s="9"/>
      <c r="Z923" s="9"/>
      <c r="AA923" s="9"/>
      <c r="AB923" s="9"/>
      <c r="AC923" s="9"/>
      <c r="AD923" s="9"/>
      <c r="AE923" s="9"/>
      <c r="AF923" s="9"/>
      <c r="AG923" s="9"/>
      <c r="AH923" s="9"/>
    </row>
    <row r="924" spans="1:34" x14ac:dyDescent="0.25">
      <c r="A924" s="9"/>
      <c r="B924" s="9"/>
      <c r="C924" s="9"/>
      <c r="D924" s="9"/>
      <c r="E924" s="9"/>
      <c r="F924" s="9"/>
      <c r="G924" s="9"/>
      <c r="H924" s="9"/>
      <c r="I924" s="9"/>
      <c r="J924" s="9"/>
      <c r="K924" s="9"/>
      <c r="L924" s="9"/>
      <c r="M924" s="9"/>
      <c r="N924" s="9"/>
      <c r="O924" s="9"/>
      <c r="P924" s="9"/>
      <c r="Q924" s="9"/>
      <c r="R924" s="9"/>
      <c r="S924" s="9"/>
      <c r="T924" s="17"/>
      <c r="U924" s="17"/>
      <c r="V924" s="9"/>
      <c r="W924" s="17"/>
      <c r="X924" s="9"/>
      <c r="Y924" s="9"/>
      <c r="Z924" s="9"/>
      <c r="AA924" s="9"/>
      <c r="AB924" s="9"/>
      <c r="AC924" s="9"/>
      <c r="AD924" s="9"/>
      <c r="AE924" s="9"/>
      <c r="AF924" s="9"/>
      <c r="AG924" s="9"/>
      <c r="AH924" s="9"/>
    </row>
    <row r="925" spans="1:34" x14ac:dyDescent="0.25">
      <c r="A925" s="9"/>
      <c r="B925" s="9"/>
      <c r="C925" s="9"/>
      <c r="D925" s="9"/>
      <c r="E925" s="9"/>
      <c r="F925" s="9"/>
      <c r="G925" s="9"/>
      <c r="H925" s="9"/>
      <c r="I925" s="9"/>
      <c r="J925" s="9"/>
      <c r="K925" s="9"/>
      <c r="L925" s="9"/>
      <c r="M925" s="9"/>
      <c r="N925" s="9"/>
      <c r="O925" s="9"/>
      <c r="P925" s="9"/>
      <c r="Q925" s="9"/>
      <c r="R925" s="9"/>
      <c r="S925" s="9"/>
      <c r="T925" s="17"/>
      <c r="U925" s="17"/>
      <c r="V925" s="9"/>
      <c r="W925" s="17"/>
      <c r="X925" s="9"/>
      <c r="Y925" s="9"/>
      <c r="Z925" s="9"/>
      <c r="AA925" s="9"/>
      <c r="AB925" s="9"/>
      <c r="AC925" s="9"/>
      <c r="AD925" s="9"/>
      <c r="AE925" s="9"/>
      <c r="AF925" s="9"/>
      <c r="AG925" s="9"/>
      <c r="AH925" s="9"/>
    </row>
    <row r="926" spans="1:34" x14ac:dyDescent="0.25">
      <c r="A926" s="9"/>
      <c r="B926" s="9"/>
      <c r="C926" s="9"/>
      <c r="D926" s="9"/>
      <c r="E926" s="9"/>
      <c r="F926" s="9"/>
      <c r="G926" s="9"/>
      <c r="H926" s="9"/>
      <c r="I926" s="9"/>
      <c r="J926" s="9"/>
      <c r="K926" s="9"/>
      <c r="L926" s="9"/>
      <c r="M926" s="9"/>
      <c r="N926" s="9"/>
      <c r="O926" s="9"/>
      <c r="P926" s="9"/>
      <c r="Q926" s="9"/>
      <c r="R926" s="9"/>
      <c r="S926" s="9"/>
      <c r="T926" s="17"/>
      <c r="U926" s="17"/>
      <c r="V926" s="9"/>
      <c r="W926" s="17"/>
      <c r="X926" s="9"/>
      <c r="Y926" s="9"/>
      <c r="Z926" s="9"/>
      <c r="AA926" s="9"/>
      <c r="AB926" s="9"/>
      <c r="AC926" s="9"/>
      <c r="AD926" s="9"/>
      <c r="AE926" s="9"/>
      <c r="AF926" s="9"/>
      <c r="AG926" s="9"/>
      <c r="AH926" s="9"/>
    </row>
    <row r="927" spans="1:34" x14ac:dyDescent="0.25">
      <c r="A927" s="9"/>
      <c r="B927" s="9"/>
      <c r="C927" s="9"/>
      <c r="D927" s="9"/>
      <c r="E927" s="9"/>
      <c r="F927" s="9"/>
      <c r="G927" s="9"/>
      <c r="H927" s="9"/>
      <c r="I927" s="9"/>
      <c r="J927" s="9"/>
      <c r="K927" s="9"/>
      <c r="L927" s="9"/>
      <c r="M927" s="9"/>
      <c r="N927" s="9"/>
      <c r="O927" s="9"/>
      <c r="P927" s="9"/>
      <c r="Q927" s="9"/>
      <c r="R927" s="9"/>
      <c r="S927" s="9"/>
      <c r="T927" s="17"/>
      <c r="U927" s="17"/>
      <c r="V927" s="9"/>
      <c r="W927" s="17"/>
      <c r="X927" s="9"/>
      <c r="Y927" s="9"/>
      <c r="Z927" s="9"/>
      <c r="AA927" s="9"/>
      <c r="AB927" s="9"/>
      <c r="AC927" s="9"/>
      <c r="AD927" s="9"/>
      <c r="AE927" s="9"/>
      <c r="AF927" s="9"/>
      <c r="AG927" s="9"/>
      <c r="AH927" s="9"/>
    </row>
    <row r="928" spans="1:34" x14ac:dyDescent="0.25">
      <c r="A928" s="9"/>
      <c r="B928" s="9"/>
      <c r="C928" s="9"/>
      <c r="D928" s="9"/>
      <c r="E928" s="9"/>
      <c r="F928" s="9"/>
      <c r="G928" s="9"/>
      <c r="H928" s="9"/>
      <c r="I928" s="9"/>
      <c r="J928" s="9"/>
      <c r="K928" s="9"/>
      <c r="L928" s="9"/>
      <c r="M928" s="9"/>
      <c r="N928" s="9"/>
      <c r="O928" s="9"/>
      <c r="P928" s="9"/>
      <c r="Q928" s="9"/>
      <c r="R928" s="9"/>
      <c r="S928" s="9"/>
      <c r="T928" s="17"/>
      <c r="U928" s="17"/>
      <c r="V928" s="9"/>
      <c r="W928" s="17"/>
      <c r="X928" s="9"/>
      <c r="Y928" s="9"/>
      <c r="Z928" s="9"/>
      <c r="AA928" s="9"/>
      <c r="AB928" s="9"/>
      <c r="AC928" s="9"/>
      <c r="AD928" s="9"/>
      <c r="AE928" s="9"/>
      <c r="AF928" s="9"/>
      <c r="AG928" s="9"/>
      <c r="AH928" s="9"/>
    </row>
    <row r="929" spans="1:34" x14ac:dyDescent="0.25">
      <c r="A929" s="9"/>
      <c r="B929" s="9"/>
      <c r="C929" s="9"/>
      <c r="D929" s="9"/>
      <c r="E929" s="9"/>
      <c r="F929" s="9"/>
      <c r="G929" s="9"/>
      <c r="H929" s="9"/>
      <c r="I929" s="9"/>
      <c r="J929" s="9"/>
      <c r="K929" s="9"/>
      <c r="L929" s="9"/>
      <c r="M929" s="9"/>
      <c r="N929" s="9"/>
      <c r="O929" s="9"/>
      <c r="P929" s="9"/>
      <c r="Q929" s="9"/>
      <c r="R929" s="9"/>
      <c r="S929" s="9"/>
      <c r="T929" s="17"/>
      <c r="U929" s="17"/>
      <c r="V929" s="9"/>
      <c r="W929" s="17"/>
      <c r="X929" s="9"/>
      <c r="Y929" s="9"/>
      <c r="Z929" s="9"/>
      <c r="AA929" s="9"/>
      <c r="AB929" s="9"/>
      <c r="AC929" s="9"/>
      <c r="AD929" s="9"/>
      <c r="AE929" s="9"/>
      <c r="AF929" s="9"/>
      <c r="AG929" s="9"/>
      <c r="AH929" s="9"/>
    </row>
    <row r="930" spans="1:34" x14ac:dyDescent="0.25">
      <c r="A930" s="9"/>
      <c r="B930" s="9"/>
      <c r="C930" s="9"/>
      <c r="D930" s="9"/>
      <c r="E930" s="9"/>
      <c r="F930" s="9"/>
      <c r="G930" s="9"/>
      <c r="H930" s="9"/>
      <c r="I930" s="9"/>
      <c r="J930" s="9"/>
      <c r="K930" s="9"/>
      <c r="L930" s="9"/>
      <c r="M930" s="9"/>
      <c r="N930" s="9"/>
      <c r="O930" s="9"/>
      <c r="P930" s="9"/>
      <c r="Q930" s="9"/>
      <c r="R930" s="9"/>
      <c r="S930" s="9"/>
      <c r="T930" s="17"/>
      <c r="U930" s="17"/>
      <c r="V930" s="9"/>
      <c r="W930" s="17"/>
      <c r="X930" s="9"/>
      <c r="Y930" s="9"/>
      <c r="Z930" s="9"/>
      <c r="AA930" s="9"/>
      <c r="AB930" s="9"/>
      <c r="AC930" s="9"/>
      <c r="AD930" s="9"/>
      <c r="AE930" s="9"/>
      <c r="AF930" s="9"/>
      <c r="AG930" s="9"/>
      <c r="AH930" s="9"/>
    </row>
    <row r="931" spans="1:34" x14ac:dyDescent="0.25">
      <c r="A931" s="9"/>
      <c r="B931" s="9"/>
      <c r="C931" s="9"/>
      <c r="D931" s="9"/>
      <c r="E931" s="9"/>
      <c r="F931" s="9"/>
      <c r="G931" s="9"/>
      <c r="H931" s="9"/>
      <c r="I931" s="9"/>
      <c r="J931" s="9"/>
      <c r="K931" s="9"/>
      <c r="L931" s="9"/>
      <c r="M931" s="9"/>
      <c r="N931" s="9"/>
      <c r="O931" s="9"/>
      <c r="P931" s="9"/>
      <c r="Q931" s="9"/>
      <c r="R931" s="9"/>
      <c r="S931" s="9"/>
      <c r="T931" s="17"/>
      <c r="U931" s="17"/>
      <c r="V931" s="9"/>
      <c r="W931" s="17"/>
      <c r="X931" s="9"/>
      <c r="Y931" s="9"/>
      <c r="Z931" s="9"/>
      <c r="AA931" s="9"/>
      <c r="AB931" s="9"/>
      <c r="AC931" s="9"/>
      <c r="AD931" s="9"/>
      <c r="AE931" s="9"/>
      <c r="AF931" s="9"/>
      <c r="AG931" s="9"/>
      <c r="AH931" s="9"/>
    </row>
    <row r="932" spans="1:34" x14ac:dyDescent="0.25">
      <c r="A932" s="9"/>
      <c r="B932" s="9"/>
      <c r="C932" s="9"/>
      <c r="D932" s="9"/>
      <c r="E932" s="9"/>
      <c r="F932" s="9"/>
      <c r="G932" s="9"/>
      <c r="H932" s="9"/>
      <c r="I932" s="9"/>
      <c r="J932" s="9"/>
      <c r="K932" s="9"/>
      <c r="L932" s="9"/>
      <c r="M932" s="9"/>
      <c r="N932" s="9"/>
      <c r="O932" s="9"/>
      <c r="P932" s="9"/>
      <c r="Q932" s="9"/>
      <c r="R932" s="9"/>
      <c r="S932" s="9"/>
      <c r="T932" s="17"/>
      <c r="U932" s="17"/>
      <c r="V932" s="9"/>
      <c r="W932" s="17"/>
      <c r="X932" s="9"/>
      <c r="Y932" s="9"/>
      <c r="Z932" s="9"/>
      <c r="AA932" s="9"/>
      <c r="AB932" s="9"/>
      <c r="AC932" s="9"/>
      <c r="AD932" s="9"/>
      <c r="AE932" s="9"/>
      <c r="AF932" s="9"/>
      <c r="AG932" s="9"/>
      <c r="AH932" s="9"/>
    </row>
    <row r="933" spans="1:34" x14ac:dyDescent="0.25">
      <c r="A933" s="9"/>
      <c r="B933" s="9"/>
      <c r="C933" s="9"/>
      <c r="D933" s="9"/>
      <c r="E933" s="9"/>
      <c r="F933" s="9"/>
      <c r="G933" s="9"/>
      <c r="H933" s="9"/>
      <c r="I933" s="9"/>
      <c r="J933" s="9"/>
      <c r="K933" s="9"/>
      <c r="L933" s="9"/>
      <c r="M933" s="9"/>
      <c r="N933" s="9"/>
      <c r="O933" s="9"/>
      <c r="P933" s="9"/>
      <c r="Q933" s="9"/>
      <c r="R933" s="9"/>
      <c r="S933" s="9"/>
      <c r="T933" s="17"/>
      <c r="U933" s="17"/>
      <c r="V933" s="9"/>
      <c r="W933" s="17"/>
      <c r="X933" s="9"/>
      <c r="Y933" s="9"/>
      <c r="Z933" s="9"/>
      <c r="AA933" s="9"/>
      <c r="AB933" s="9"/>
      <c r="AC933" s="9"/>
      <c r="AD933" s="9"/>
      <c r="AE933" s="9"/>
      <c r="AF933" s="9"/>
      <c r="AG933" s="9"/>
      <c r="AH933" s="9"/>
    </row>
    <row r="934" spans="1:34" x14ac:dyDescent="0.25">
      <c r="A934" s="9"/>
      <c r="B934" s="9"/>
      <c r="C934" s="9"/>
      <c r="D934" s="9"/>
      <c r="E934" s="9"/>
      <c r="F934" s="9"/>
      <c r="G934" s="9"/>
      <c r="H934" s="9"/>
      <c r="I934" s="9"/>
      <c r="J934" s="9"/>
      <c r="K934" s="9"/>
      <c r="L934" s="9"/>
      <c r="M934" s="9"/>
      <c r="N934" s="9"/>
      <c r="O934" s="9"/>
      <c r="P934" s="9"/>
      <c r="Q934" s="9"/>
      <c r="R934" s="9"/>
      <c r="S934" s="9"/>
      <c r="T934" s="17"/>
      <c r="U934" s="17"/>
      <c r="V934" s="9"/>
      <c r="W934" s="17"/>
      <c r="X934" s="9"/>
      <c r="Y934" s="9"/>
      <c r="Z934" s="9"/>
      <c r="AA934" s="9"/>
      <c r="AB934" s="9"/>
      <c r="AC934" s="9"/>
      <c r="AD934" s="9"/>
      <c r="AE934" s="9"/>
      <c r="AF934" s="9"/>
      <c r="AG934" s="9"/>
      <c r="AH934" s="9"/>
    </row>
    <row r="935" spans="1:34" x14ac:dyDescent="0.25">
      <c r="A935" s="9"/>
      <c r="B935" s="9"/>
      <c r="C935" s="9"/>
      <c r="D935" s="9"/>
      <c r="E935" s="9"/>
      <c r="F935" s="9"/>
      <c r="G935" s="9"/>
      <c r="H935" s="9"/>
      <c r="I935" s="9"/>
      <c r="J935" s="9"/>
      <c r="K935" s="9"/>
      <c r="L935" s="9"/>
      <c r="M935" s="9"/>
      <c r="N935" s="9"/>
      <c r="O935" s="9"/>
      <c r="P935" s="9"/>
      <c r="Q935" s="9"/>
      <c r="R935" s="9"/>
      <c r="S935" s="9"/>
      <c r="T935" s="17"/>
      <c r="U935" s="17"/>
      <c r="V935" s="9"/>
      <c r="W935" s="17"/>
      <c r="X935" s="9"/>
      <c r="Y935" s="9"/>
      <c r="Z935" s="9"/>
      <c r="AA935" s="9"/>
      <c r="AB935" s="9"/>
      <c r="AC935" s="9"/>
      <c r="AD935" s="9"/>
      <c r="AE935" s="9"/>
      <c r="AF935" s="9"/>
      <c r="AG935" s="9"/>
      <c r="AH935" s="9"/>
    </row>
    <row r="936" spans="1:34" x14ac:dyDescent="0.25">
      <c r="A936" s="9"/>
      <c r="B936" s="9"/>
      <c r="C936" s="9"/>
      <c r="D936" s="9"/>
      <c r="E936" s="9"/>
      <c r="F936" s="9"/>
      <c r="G936" s="9"/>
      <c r="H936" s="9"/>
      <c r="I936" s="9"/>
      <c r="J936" s="9"/>
      <c r="K936" s="9"/>
      <c r="L936" s="9"/>
      <c r="M936" s="9"/>
      <c r="N936" s="9"/>
      <c r="O936" s="9"/>
      <c r="P936" s="9"/>
      <c r="Q936" s="9"/>
      <c r="R936" s="9"/>
      <c r="S936" s="9"/>
      <c r="T936" s="17"/>
      <c r="U936" s="17"/>
      <c r="V936" s="9"/>
      <c r="W936" s="17"/>
      <c r="X936" s="9"/>
      <c r="Y936" s="9"/>
      <c r="Z936" s="9"/>
      <c r="AA936" s="9"/>
      <c r="AB936" s="9"/>
      <c r="AC936" s="9"/>
      <c r="AD936" s="9"/>
      <c r="AE936" s="9"/>
      <c r="AF936" s="9"/>
      <c r="AG936" s="9"/>
      <c r="AH936" s="9"/>
    </row>
    <row r="937" spans="1:34" x14ac:dyDescent="0.25">
      <c r="A937" s="9"/>
      <c r="B937" s="9"/>
      <c r="C937" s="9"/>
      <c r="D937" s="9"/>
      <c r="E937" s="9"/>
      <c r="F937" s="9"/>
      <c r="G937" s="9"/>
      <c r="H937" s="9"/>
      <c r="I937" s="9"/>
      <c r="J937" s="9"/>
      <c r="K937" s="9"/>
      <c r="L937" s="9"/>
      <c r="M937" s="9"/>
      <c r="N937" s="9"/>
      <c r="O937" s="9"/>
      <c r="P937" s="9"/>
      <c r="Q937" s="9"/>
      <c r="R937" s="9"/>
      <c r="S937" s="9"/>
      <c r="T937" s="17"/>
      <c r="U937" s="17"/>
      <c r="V937" s="9"/>
      <c r="W937" s="17"/>
      <c r="X937" s="9"/>
      <c r="Y937" s="9"/>
      <c r="Z937" s="9"/>
      <c r="AA937" s="9"/>
      <c r="AB937" s="9"/>
      <c r="AC937" s="9"/>
      <c r="AD937" s="9"/>
      <c r="AE937" s="9"/>
      <c r="AF937" s="9"/>
      <c r="AG937" s="9"/>
      <c r="AH937" s="9"/>
    </row>
    <row r="938" spans="1:34" x14ac:dyDescent="0.25">
      <c r="A938" s="9"/>
      <c r="B938" s="9"/>
      <c r="C938" s="9"/>
      <c r="D938" s="9"/>
      <c r="E938" s="9"/>
      <c r="F938" s="9"/>
      <c r="G938" s="9"/>
      <c r="H938" s="9"/>
      <c r="I938" s="9"/>
      <c r="J938" s="9"/>
      <c r="K938" s="9"/>
      <c r="L938" s="9"/>
      <c r="M938" s="9"/>
      <c r="N938" s="9"/>
      <c r="O938" s="9"/>
      <c r="P938" s="9"/>
      <c r="Q938" s="9"/>
      <c r="R938" s="9"/>
      <c r="S938" s="9"/>
      <c r="T938" s="17"/>
      <c r="U938" s="17"/>
      <c r="V938" s="9"/>
      <c r="W938" s="17"/>
      <c r="X938" s="9"/>
      <c r="Y938" s="9"/>
      <c r="Z938" s="9"/>
      <c r="AA938" s="9"/>
      <c r="AB938" s="9"/>
      <c r="AC938" s="9"/>
      <c r="AD938" s="9"/>
      <c r="AE938" s="9"/>
      <c r="AF938" s="9"/>
      <c r="AG938" s="9"/>
      <c r="AH938" s="9"/>
    </row>
    <row r="939" spans="1:34" x14ac:dyDescent="0.25">
      <c r="A939" s="9"/>
      <c r="B939" s="9"/>
      <c r="C939" s="9"/>
      <c r="D939" s="9"/>
      <c r="E939" s="9"/>
      <c r="F939" s="9"/>
      <c r="G939" s="9"/>
      <c r="H939" s="9"/>
      <c r="I939" s="9"/>
      <c r="J939" s="9"/>
      <c r="K939" s="9"/>
      <c r="L939" s="9"/>
      <c r="M939" s="9"/>
      <c r="N939" s="9"/>
      <c r="O939" s="9"/>
      <c r="P939" s="9"/>
      <c r="Q939" s="9"/>
      <c r="R939" s="9"/>
      <c r="S939" s="9"/>
      <c r="T939" s="17"/>
      <c r="U939" s="17"/>
      <c r="V939" s="9"/>
      <c r="W939" s="17"/>
      <c r="X939" s="9"/>
      <c r="Y939" s="9"/>
      <c r="Z939" s="9"/>
      <c r="AA939" s="9"/>
      <c r="AB939" s="9"/>
      <c r="AC939" s="9"/>
      <c r="AD939" s="9"/>
      <c r="AE939" s="9"/>
      <c r="AF939" s="9"/>
      <c r="AG939" s="9"/>
      <c r="AH939" s="9"/>
    </row>
    <row r="940" spans="1:34" x14ac:dyDescent="0.25">
      <c r="A940" s="9"/>
      <c r="B940" s="9"/>
      <c r="C940" s="9"/>
      <c r="D940" s="9"/>
      <c r="E940" s="9"/>
      <c r="F940" s="9"/>
      <c r="G940" s="9"/>
      <c r="H940" s="9"/>
      <c r="I940" s="9"/>
      <c r="J940" s="9"/>
      <c r="K940" s="9"/>
      <c r="L940" s="9"/>
      <c r="M940" s="9"/>
      <c r="N940" s="9"/>
      <c r="O940" s="9"/>
      <c r="P940" s="9"/>
      <c r="Q940" s="9"/>
      <c r="R940" s="9"/>
      <c r="S940" s="9"/>
      <c r="T940" s="17"/>
      <c r="U940" s="17"/>
      <c r="V940" s="9"/>
      <c r="W940" s="17"/>
      <c r="X940" s="9"/>
      <c r="Y940" s="9"/>
      <c r="Z940" s="9"/>
      <c r="AA940" s="9"/>
      <c r="AB940" s="9"/>
      <c r="AC940" s="9"/>
      <c r="AD940" s="9"/>
      <c r="AE940" s="9"/>
      <c r="AF940" s="9"/>
      <c r="AG940" s="9"/>
      <c r="AH940" s="9"/>
    </row>
    <row r="941" spans="1:34" x14ac:dyDescent="0.25">
      <c r="A941" s="9"/>
      <c r="B941" s="9"/>
      <c r="C941" s="9"/>
      <c r="D941" s="9"/>
      <c r="E941" s="9"/>
      <c r="F941" s="9"/>
      <c r="G941" s="9"/>
      <c r="H941" s="9"/>
      <c r="I941" s="9"/>
      <c r="J941" s="9"/>
      <c r="K941" s="9"/>
      <c r="L941" s="9"/>
      <c r="M941" s="9"/>
      <c r="N941" s="9"/>
      <c r="O941" s="9"/>
      <c r="P941" s="9"/>
      <c r="Q941" s="9"/>
      <c r="R941" s="9"/>
      <c r="S941" s="9"/>
      <c r="T941" s="17"/>
      <c r="U941" s="17"/>
      <c r="V941" s="9"/>
      <c r="W941" s="17"/>
      <c r="X941" s="9"/>
      <c r="Y941" s="9"/>
      <c r="Z941" s="9"/>
      <c r="AA941" s="9"/>
      <c r="AB941" s="9"/>
      <c r="AC941" s="9"/>
      <c r="AD941" s="9"/>
      <c r="AE941" s="9"/>
      <c r="AF941" s="9"/>
      <c r="AG941" s="9"/>
      <c r="AH941" s="9"/>
    </row>
    <row r="942" spans="1:34" x14ac:dyDescent="0.25">
      <c r="A942" s="9"/>
      <c r="B942" s="9"/>
      <c r="C942" s="9"/>
      <c r="D942" s="9"/>
      <c r="E942" s="9"/>
      <c r="F942" s="9"/>
      <c r="G942" s="9"/>
      <c r="H942" s="9"/>
      <c r="I942" s="9"/>
      <c r="J942" s="9"/>
      <c r="K942" s="9"/>
      <c r="L942" s="9"/>
      <c r="M942" s="9"/>
      <c r="N942" s="9"/>
      <c r="O942" s="9"/>
      <c r="P942" s="9"/>
      <c r="Q942" s="9"/>
      <c r="R942" s="9"/>
      <c r="S942" s="9"/>
      <c r="T942" s="17"/>
      <c r="U942" s="17"/>
      <c r="V942" s="9"/>
      <c r="W942" s="17"/>
      <c r="X942" s="9"/>
      <c r="Y942" s="9"/>
      <c r="Z942" s="9"/>
      <c r="AA942" s="9"/>
      <c r="AB942" s="9"/>
      <c r="AC942" s="9"/>
      <c r="AD942" s="9"/>
      <c r="AE942" s="9"/>
      <c r="AF942" s="9"/>
      <c r="AG942" s="9"/>
      <c r="AH942" s="9"/>
    </row>
    <row r="943" spans="1:34" x14ac:dyDescent="0.25">
      <c r="A943" s="9"/>
      <c r="B943" s="9"/>
      <c r="C943" s="9"/>
      <c r="D943" s="9"/>
      <c r="E943" s="9"/>
      <c r="F943" s="9"/>
      <c r="G943" s="9"/>
      <c r="H943" s="9"/>
      <c r="I943" s="9"/>
      <c r="J943" s="9"/>
      <c r="K943" s="9"/>
      <c r="L943" s="9"/>
      <c r="M943" s="9"/>
      <c r="N943" s="9"/>
      <c r="O943" s="9"/>
      <c r="P943" s="9"/>
      <c r="Q943" s="9"/>
      <c r="R943" s="9"/>
      <c r="S943" s="9"/>
      <c r="T943" s="17"/>
      <c r="U943" s="17"/>
      <c r="V943" s="9"/>
      <c r="W943" s="17"/>
      <c r="X943" s="9"/>
      <c r="Y943" s="9"/>
      <c r="Z943" s="9"/>
      <c r="AA943" s="9"/>
      <c r="AB943" s="9"/>
      <c r="AC943" s="9"/>
      <c r="AD943" s="9"/>
      <c r="AE943" s="9"/>
      <c r="AF943" s="9"/>
      <c r="AG943" s="9"/>
      <c r="AH943" s="9"/>
    </row>
    <row r="944" spans="1:34" x14ac:dyDescent="0.25">
      <c r="A944" s="9"/>
      <c r="B944" s="9"/>
      <c r="C944" s="9"/>
      <c r="D944" s="9"/>
      <c r="E944" s="9"/>
      <c r="F944" s="9"/>
      <c r="G944" s="9"/>
      <c r="H944" s="9"/>
      <c r="I944" s="9"/>
      <c r="J944" s="9"/>
      <c r="K944" s="9"/>
      <c r="L944" s="9"/>
      <c r="M944" s="9"/>
      <c r="N944" s="9"/>
      <c r="O944" s="9"/>
      <c r="P944" s="9"/>
      <c r="Q944" s="9"/>
      <c r="R944" s="9"/>
      <c r="S944" s="9"/>
      <c r="T944" s="17"/>
      <c r="U944" s="17"/>
      <c r="V944" s="9"/>
      <c r="W944" s="17"/>
      <c r="X944" s="9"/>
      <c r="Y944" s="9"/>
      <c r="Z944" s="9"/>
      <c r="AA944" s="9"/>
      <c r="AB944" s="9"/>
      <c r="AC944" s="9"/>
      <c r="AD944" s="9"/>
      <c r="AE944" s="9"/>
      <c r="AF944" s="9"/>
      <c r="AG944" s="9"/>
      <c r="AH944" s="9"/>
    </row>
    <row r="945" spans="1:34" x14ac:dyDescent="0.25">
      <c r="A945" s="9"/>
      <c r="B945" s="9"/>
      <c r="C945" s="9"/>
      <c r="D945" s="9"/>
      <c r="E945" s="9"/>
      <c r="F945" s="9"/>
      <c r="G945" s="9"/>
      <c r="H945" s="9"/>
      <c r="I945" s="9"/>
      <c r="J945" s="9"/>
      <c r="K945" s="9"/>
      <c r="L945" s="9"/>
      <c r="M945" s="9"/>
      <c r="N945" s="9"/>
      <c r="O945" s="9"/>
      <c r="P945" s="9"/>
      <c r="Q945" s="9"/>
      <c r="R945" s="9"/>
      <c r="S945" s="9"/>
      <c r="T945" s="17"/>
      <c r="U945" s="17"/>
      <c r="V945" s="9"/>
      <c r="W945" s="17"/>
      <c r="X945" s="9"/>
      <c r="Y945" s="9"/>
      <c r="Z945" s="9"/>
      <c r="AA945" s="9"/>
      <c r="AB945" s="9"/>
      <c r="AC945" s="9"/>
      <c r="AD945" s="9"/>
      <c r="AE945" s="9"/>
      <c r="AF945" s="9"/>
      <c r="AG945" s="9"/>
      <c r="AH945" s="9"/>
    </row>
    <row r="946" spans="1:34" x14ac:dyDescent="0.25">
      <c r="A946" s="9"/>
      <c r="B946" s="9"/>
      <c r="C946" s="9"/>
      <c r="D946" s="9"/>
      <c r="E946" s="9"/>
      <c r="F946" s="9"/>
      <c r="G946" s="9"/>
      <c r="H946" s="9"/>
      <c r="I946" s="9"/>
      <c r="J946" s="9"/>
      <c r="K946" s="9"/>
      <c r="L946" s="9"/>
      <c r="M946" s="9"/>
      <c r="N946" s="9"/>
      <c r="O946" s="9"/>
      <c r="P946" s="9"/>
      <c r="Q946" s="9"/>
      <c r="R946" s="9"/>
      <c r="S946" s="9"/>
      <c r="T946" s="17"/>
      <c r="U946" s="17"/>
      <c r="V946" s="9"/>
      <c r="W946" s="17"/>
      <c r="X946" s="9"/>
      <c r="Y946" s="9"/>
      <c r="Z946" s="9"/>
      <c r="AA946" s="9"/>
      <c r="AB946" s="9"/>
      <c r="AC946" s="9"/>
      <c r="AD946" s="9"/>
      <c r="AE946" s="9"/>
      <c r="AF946" s="9"/>
      <c r="AG946" s="9"/>
      <c r="AH946" s="9"/>
    </row>
    <row r="947" spans="1:34" x14ac:dyDescent="0.25">
      <c r="A947" s="9"/>
      <c r="B947" s="9"/>
      <c r="C947" s="9"/>
      <c r="D947" s="9"/>
      <c r="E947" s="9"/>
      <c r="F947" s="9"/>
      <c r="G947" s="9"/>
      <c r="H947" s="9"/>
      <c r="I947" s="9"/>
      <c r="J947" s="9"/>
      <c r="K947" s="9"/>
      <c r="L947" s="9"/>
      <c r="M947" s="9"/>
      <c r="N947" s="9"/>
      <c r="O947" s="9"/>
      <c r="P947" s="9"/>
      <c r="Q947" s="9"/>
      <c r="R947" s="9"/>
      <c r="S947" s="9"/>
      <c r="T947" s="17"/>
      <c r="U947" s="17"/>
      <c r="V947" s="9"/>
      <c r="W947" s="17"/>
      <c r="X947" s="9"/>
      <c r="Y947" s="9"/>
      <c r="Z947" s="9"/>
      <c r="AA947" s="9"/>
      <c r="AB947" s="9"/>
      <c r="AC947" s="9"/>
      <c r="AD947" s="9"/>
      <c r="AE947" s="9"/>
      <c r="AF947" s="9"/>
      <c r="AG947" s="9"/>
      <c r="AH947" s="9"/>
    </row>
    <row r="948" spans="1:34" x14ac:dyDescent="0.25">
      <c r="A948" s="9"/>
      <c r="B948" s="9"/>
      <c r="C948" s="9"/>
      <c r="D948" s="9"/>
      <c r="E948" s="9"/>
      <c r="F948" s="9"/>
      <c r="G948" s="9"/>
      <c r="H948" s="9"/>
      <c r="I948" s="9"/>
      <c r="J948" s="9"/>
      <c r="K948" s="9"/>
      <c r="L948" s="9"/>
      <c r="M948" s="9"/>
      <c r="N948" s="9"/>
      <c r="O948" s="9"/>
      <c r="P948" s="9"/>
      <c r="Q948" s="9"/>
      <c r="R948" s="9"/>
      <c r="S948" s="9"/>
      <c r="T948" s="17"/>
      <c r="U948" s="17"/>
      <c r="V948" s="9"/>
      <c r="W948" s="17"/>
      <c r="X948" s="9"/>
      <c r="Y948" s="9"/>
      <c r="Z948" s="9"/>
      <c r="AA948" s="9"/>
      <c r="AB948" s="9"/>
      <c r="AC948" s="9"/>
      <c r="AD948" s="9"/>
      <c r="AE948" s="9"/>
      <c r="AF948" s="9"/>
      <c r="AG948" s="9"/>
      <c r="AH948" s="9"/>
    </row>
    <row r="949" spans="1:34" x14ac:dyDescent="0.25">
      <c r="A949" s="9"/>
      <c r="B949" s="9"/>
      <c r="C949" s="9"/>
      <c r="D949" s="9"/>
      <c r="E949" s="9"/>
      <c r="F949" s="9"/>
      <c r="G949" s="9"/>
      <c r="H949" s="9"/>
      <c r="I949" s="9"/>
      <c r="J949" s="9"/>
      <c r="K949" s="9"/>
      <c r="L949" s="9"/>
      <c r="M949" s="9"/>
      <c r="N949" s="9"/>
      <c r="O949" s="9"/>
      <c r="P949" s="9"/>
      <c r="Q949" s="9"/>
      <c r="R949" s="9"/>
      <c r="S949" s="9"/>
      <c r="T949" s="17"/>
      <c r="U949" s="17"/>
      <c r="V949" s="9"/>
      <c r="W949" s="17"/>
      <c r="X949" s="9"/>
      <c r="Y949" s="9"/>
      <c r="Z949" s="9"/>
      <c r="AA949" s="9"/>
      <c r="AB949" s="9"/>
      <c r="AC949" s="9"/>
      <c r="AD949" s="9"/>
      <c r="AE949" s="9"/>
      <c r="AF949" s="9"/>
      <c r="AG949" s="9"/>
      <c r="AH949" s="9"/>
    </row>
    <row r="950" spans="1:34" x14ac:dyDescent="0.25">
      <c r="A950" s="9"/>
      <c r="B950" s="9"/>
      <c r="C950" s="9"/>
      <c r="D950" s="9"/>
      <c r="E950" s="9"/>
      <c r="F950" s="9"/>
      <c r="G950" s="9"/>
      <c r="H950" s="9"/>
      <c r="I950" s="9"/>
      <c r="J950" s="9"/>
      <c r="K950" s="9"/>
      <c r="L950" s="9"/>
      <c r="M950" s="9"/>
      <c r="N950" s="9"/>
      <c r="O950" s="9"/>
      <c r="P950" s="9"/>
      <c r="Q950" s="9"/>
      <c r="R950" s="9"/>
      <c r="S950" s="9"/>
      <c r="T950" s="17"/>
      <c r="U950" s="17"/>
      <c r="V950" s="9"/>
      <c r="W950" s="17"/>
      <c r="X950" s="9"/>
      <c r="Y950" s="9"/>
      <c r="Z950" s="9"/>
      <c r="AA950" s="9"/>
      <c r="AB950" s="9"/>
      <c r="AC950" s="9"/>
      <c r="AD950" s="9"/>
      <c r="AE950" s="9"/>
      <c r="AF950" s="9"/>
      <c r="AG950" s="9"/>
      <c r="AH950" s="9"/>
    </row>
    <row r="951" spans="1:34" x14ac:dyDescent="0.25">
      <c r="A951" s="9"/>
      <c r="B951" s="9"/>
      <c r="C951" s="9"/>
      <c r="D951" s="9"/>
      <c r="E951" s="9"/>
      <c r="F951" s="9"/>
      <c r="G951" s="9"/>
      <c r="H951" s="9"/>
      <c r="I951" s="9"/>
      <c r="J951" s="9"/>
      <c r="K951" s="9"/>
      <c r="L951" s="9"/>
      <c r="M951" s="9"/>
      <c r="N951" s="9"/>
      <c r="O951" s="9"/>
      <c r="P951" s="9"/>
      <c r="Q951" s="9"/>
      <c r="R951" s="9"/>
      <c r="S951" s="9"/>
      <c r="T951" s="17"/>
      <c r="U951" s="17"/>
      <c r="V951" s="9"/>
      <c r="W951" s="17"/>
      <c r="X951" s="9"/>
      <c r="Y951" s="9"/>
      <c r="Z951" s="9"/>
      <c r="AA951" s="9"/>
      <c r="AB951" s="9"/>
      <c r="AC951" s="9"/>
      <c r="AD951" s="9"/>
      <c r="AE951" s="9"/>
      <c r="AF951" s="9"/>
      <c r="AG951" s="9"/>
      <c r="AH951" s="9"/>
    </row>
    <row r="952" spans="1:34" x14ac:dyDescent="0.25">
      <c r="A952" s="9"/>
      <c r="B952" s="9"/>
      <c r="C952" s="9"/>
      <c r="D952" s="9"/>
      <c r="E952" s="9"/>
      <c r="F952" s="9"/>
      <c r="G952" s="9"/>
      <c r="H952" s="9"/>
      <c r="I952" s="9"/>
      <c r="J952" s="9"/>
      <c r="K952" s="9"/>
      <c r="L952" s="9"/>
      <c r="M952" s="9"/>
      <c r="N952" s="9"/>
      <c r="O952" s="9"/>
      <c r="P952" s="9"/>
      <c r="Q952" s="9"/>
      <c r="R952" s="9"/>
      <c r="S952" s="9"/>
      <c r="T952" s="17"/>
      <c r="U952" s="17"/>
      <c r="V952" s="9"/>
      <c r="W952" s="17"/>
      <c r="X952" s="9"/>
      <c r="Y952" s="9"/>
      <c r="Z952" s="9"/>
      <c r="AA952" s="9"/>
      <c r="AB952" s="9"/>
      <c r="AC952" s="9"/>
      <c r="AD952" s="9"/>
      <c r="AE952" s="9"/>
      <c r="AF952" s="9"/>
      <c r="AG952" s="9"/>
      <c r="AH952" s="9"/>
    </row>
    <row r="953" spans="1:34" x14ac:dyDescent="0.25">
      <c r="A953" s="9"/>
      <c r="B953" s="9"/>
      <c r="C953" s="9"/>
      <c r="D953" s="9"/>
      <c r="E953" s="9"/>
      <c r="F953" s="9"/>
      <c r="G953" s="9"/>
      <c r="H953" s="9"/>
      <c r="I953" s="9"/>
      <c r="J953" s="9"/>
      <c r="K953" s="9"/>
      <c r="L953" s="9"/>
      <c r="M953" s="9"/>
      <c r="N953" s="9"/>
      <c r="O953" s="9"/>
      <c r="P953" s="9"/>
      <c r="Q953" s="9"/>
      <c r="R953" s="9"/>
      <c r="S953" s="9"/>
      <c r="T953" s="17"/>
      <c r="U953" s="17"/>
      <c r="V953" s="9"/>
      <c r="W953" s="17"/>
      <c r="X953" s="9"/>
      <c r="Y953" s="9"/>
      <c r="Z953" s="9"/>
      <c r="AA953" s="9"/>
      <c r="AB953" s="9"/>
      <c r="AC953" s="9"/>
      <c r="AD953" s="9"/>
      <c r="AE953" s="9"/>
      <c r="AF953" s="9"/>
      <c r="AG953" s="9"/>
      <c r="AH953" s="9"/>
    </row>
    <row r="954" spans="1:34" x14ac:dyDescent="0.25">
      <c r="A954" s="9"/>
      <c r="B954" s="9"/>
      <c r="C954" s="9"/>
      <c r="D954" s="9"/>
      <c r="E954" s="9"/>
      <c r="F954" s="9"/>
      <c r="G954" s="9"/>
      <c r="H954" s="9"/>
      <c r="I954" s="9"/>
      <c r="J954" s="9"/>
      <c r="K954" s="9"/>
      <c r="L954" s="9"/>
      <c r="M954" s="9"/>
      <c r="N954" s="9"/>
      <c r="O954" s="9"/>
      <c r="P954" s="9"/>
      <c r="Q954" s="9"/>
      <c r="R954" s="9"/>
      <c r="S954" s="9"/>
      <c r="T954" s="17"/>
      <c r="U954" s="17"/>
      <c r="V954" s="9"/>
      <c r="W954" s="17"/>
      <c r="X954" s="9"/>
      <c r="Y954" s="9"/>
      <c r="Z954" s="9"/>
      <c r="AA954" s="9"/>
      <c r="AB954" s="9"/>
      <c r="AC954" s="9"/>
      <c r="AD954" s="9"/>
      <c r="AE954" s="9"/>
      <c r="AF954" s="9"/>
      <c r="AG954" s="9"/>
      <c r="AH954" s="9"/>
    </row>
    <row r="955" spans="1:34" x14ac:dyDescent="0.25">
      <c r="A955" s="9"/>
      <c r="B955" s="9"/>
      <c r="C955" s="9"/>
      <c r="D955" s="9"/>
      <c r="E955" s="9"/>
      <c r="F955" s="9"/>
      <c r="G955" s="9"/>
      <c r="H955" s="9"/>
      <c r="I955" s="9"/>
      <c r="J955" s="9"/>
      <c r="K955" s="9"/>
      <c r="L955" s="9"/>
      <c r="M955" s="9"/>
      <c r="N955" s="9"/>
      <c r="O955" s="9"/>
      <c r="P955" s="9"/>
      <c r="Q955" s="9"/>
      <c r="R955" s="9"/>
      <c r="S955" s="9"/>
      <c r="T955" s="17"/>
      <c r="U955" s="17"/>
      <c r="V955" s="9"/>
      <c r="W955" s="17"/>
      <c r="X955" s="9"/>
      <c r="Y955" s="9"/>
      <c r="Z955" s="9"/>
      <c r="AA955" s="9"/>
      <c r="AB955" s="9"/>
      <c r="AC955" s="9"/>
      <c r="AD955" s="9"/>
      <c r="AE955" s="9"/>
      <c r="AF955" s="9"/>
      <c r="AG955" s="9"/>
      <c r="AH955" s="9"/>
    </row>
    <row r="956" spans="1:34" x14ac:dyDescent="0.25">
      <c r="A956" s="9"/>
      <c r="B956" s="9"/>
      <c r="C956" s="9"/>
      <c r="D956" s="9"/>
      <c r="E956" s="9"/>
      <c r="F956" s="9"/>
      <c r="G956" s="9"/>
      <c r="H956" s="9"/>
      <c r="I956" s="9"/>
      <c r="J956" s="9"/>
      <c r="K956" s="9"/>
      <c r="L956" s="9"/>
      <c r="M956" s="9"/>
      <c r="N956" s="9"/>
      <c r="O956" s="9"/>
      <c r="P956" s="9"/>
      <c r="Q956" s="9"/>
      <c r="R956" s="9"/>
      <c r="S956" s="9"/>
      <c r="T956" s="17"/>
      <c r="U956" s="17"/>
      <c r="V956" s="9"/>
      <c r="W956" s="17"/>
      <c r="X956" s="9"/>
      <c r="Y956" s="9"/>
      <c r="Z956" s="9"/>
      <c r="AA956" s="9"/>
      <c r="AB956" s="9"/>
      <c r="AC956" s="9"/>
      <c r="AD956" s="9"/>
      <c r="AE956" s="9"/>
      <c r="AF956" s="9"/>
      <c r="AG956" s="9"/>
      <c r="AH956" s="9"/>
    </row>
    <row r="957" spans="1:34" x14ac:dyDescent="0.25">
      <c r="A957" s="9"/>
      <c r="B957" s="9"/>
      <c r="C957" s="9"/>
      <c r="D957" s="9"/>
      <c r="E957" s="9"/>
      <c r="F957" s="9"/>
      <c r="G957" s="9"/>
      <c r="H957" s="9"/>
      <c r="I957" s="9"/>
      <c r="J957" s="9"/>
      <c r="K957" s="9"/>
      <c r="L957" s="9"/>
      <c r="M957" s="9"/>
      <c r="N957" s="9"/>
      <c r="O957" s="9"/>
      <c r="P957" s="9"/>
      <c r="Q957" s="9"/>
      <c r="R957" s="9"/>
      <c r="S957" s="9"/>
      <c r="T957" s="17"/>
      <c r="U957" s="17"/>
      <c r="V957" s="9"/>
      <c r="W957" s="17"/>
      <c r="X957" s="9"/>
      <c r="Y957" s="9"/>
      <c r="Z957" s="9"/>
      <c r="AA957" s="9"/>
      <c r="AB957" s="9"/>
      <c r="AC957" s="9"/>
      <c r="AD957" s="9"/>
      <c r="AE957" s="9"/>
      <c r="AF957" s="9"/>
      <c r="AG957" s="9"/>
      <c r="AH957" s="9"/>
    </row>
    <row r="958" spans="1:34" x14ac:dyDescent="0.25">
      <c r="A958" s="9"/>
      <c r="B958" s="9"/>
      <c r="C958" s="9"/>
      <c r="D958" s="9"/>
      <c r="E958" s="9"/>
      <c r="F958" s="9"/>
      <c r="G958" s="9"/>
      <c r="H958" s="9"/>
      <c r="I958" s="9"/>
      <c r="J958" s="9"/>
      <c r="K958" s="9"/>
      <c r="L958" s="9"/>
      <c r="M958" s="9"/>
      <c r="N958" s="9"/>
      <c r="O958" s="9"/>
      <c r="P958" s="9"/>
      <c r="Q958" s="9"/>
      <c r="R958" s="9"/>
      <c r="S958" s="9"/>
      <c r="T958" s="17"/>
      <c r="U958" s="17"/>
      <c r="V958" s="9"/>
      <c r="W958" s="17"/>
      <c r="X958" s="9"/>
      <c r="Y958" s="9"/>
      <c r="Z958" s="9"/>
      <c r="AA958" s="9"/>
      <c r="AB958" s="9"/>
      <c r="AC958" s="9"/>
      <c r="AD958" s="9"/>
      <c r="AE958" s="9"/>
      <c r="AF958" s="9"/>
      <c r="AG958" s="9"/>
      <c r="AH958" s="9"/>
    </row>
    <row r="959" spans="1:34" x14ac:dyDescent="0.25">
      <c r="A959" s="9"/>
      <c r="B959" s="9"/>
      <c r="C959" s="9"/>
      <c r="D959" s="9"/>
      <c r="E959" s="9"/>
      <c r="F959" s="9"/>
      <c r="G959" s="9"/>
      <c r="H959" s="9"/>
      <c r="I959" s="9"/>
      <c r="J959" s="9"/>
      <c r="K959" s="9"/>
      <c r="L959" s="9"/>
      <c r="M959" s="9"/>
      <c r="N959" s="9"/>
      <c r="O959" s="9"/>
      <c r="P959" s="9"/>
      <c r="Q959" s="9"/>
      <c r="R959" s="9"/>
      <c r="S959" s="9"/>
      <c r="T959" s="17"/>
      <c r="U959" s="17"/>
      <c r="V959" s="9"/>
      <c r="W959" s="17"/>
      <c r="X959" s="9"/>
      <c r="Y959" s="9"/>
      <c r="Z959" s="9"/>
      <c r="AA959" s="9"/>
      <c r="AB959" s="9"/>
      <c r="AC959" s="9"/>
      <c r="AD959" s="9"/>
      <c r="AE959" s="9"/>
      <c r="AF959" s="9"/>
      <c r="AG959" s="9"/>
      <c r="AH959" s="9"/>
    </row>
    <row r="960" spans="1:34" x14ac:dyDescent="0.25">
      <c r="A960" s="9"/>
      <c r="B960" s="9"/>
      <c r="C960" s="9"/>
      <c r="D960" s="9"/>
      <c r="E960" s="9"/>
      <c r="F960" s="9"/>
      <c r="G960" s="9"/>
      <c r="H960" s="9"/>
      <c r="I960" s="9"/>
      <c r="J960" s="9"/>
      <c r="K960" s="9"/>
      <c r="L960" s="9"/>
      <c r="M960" s="9"/>
      <c r="N960" s="9"/>
      <c r="O960" s="9"/>
      <c r="P960" s="9"/>
      <c r="Q960" s="9"/>
      <c r="R960" s="9"/>
      <c r="S960" s="9"/>
      <c r="T960" s="17"/>
      <c r="U960" s="17"/>
      <c r="V960" s="9"/>
      <c r="W960" s="17"/>
      <c r="X960" s="9"/>
      <c r="Y960" s="9"/>
      <c r="Z960" s="9"/>
      <c r="AA960" s="9"/>
      <c r="AB960" s="9"/>
      <c r="AC960" s="9"/>
      <c r="AD960" s="9"/>
      <c r="AE960" s="9"/>
      <c r="AF960" s="9"/>
      <c r="AG960" s="9"/>
      <c r="AH960" s="9"/>
    </row>
    <row r="961" spans="1:34" x14ac:dyDescent="0.25">
      <c r="A961" s="9"/>
      <c r="B961" s="9"/>
      <c r="C961" s="9"/>
      <c r="D961" s="9"/>
      <c r="E961" s="9"/>
      <c r="F961" s="9"/>
      <c r="G961" s="9"/>
      <c r="H961" s="9"/>
      <c r="I961" s="9"/>
      <c r="J961" s="9"/>
      <c r="K961" s="9"/>
      <c r="L961" s="9"/>
      <c r="M961" s="9"/>
      <c r="N961" s="9"/>
      <c r="O961" s="9"/>
      <c r="P961" s="9"/>
      <c r="Q961" s="9"/>
      <c r="R961" s="9"/>
      <c r="S961" s="9"/>
      <c r="T961" s="17"/>
      <c r="U961" s="17"/>
      <c r="V961" s="9"/>
      <c r="W961" s="17"/>
      <c r="X961" s="9"/>
      <c r="Y961" s="9"/>
      <c r="Z961" s="9"/>
      <c r="AA961" s="9"/>
      <c r="AB961" s="9"/>
      <c r="AC961" s="9"/>
      <c r="AD961" s="9"/>
      <c r="AE961" s="9"/>
      <c r="AF961" s="9"/>
      <c r="AG961" s="9"/>
      <c r="AH961" s="9"/>
    </row>
    <row r="962" spans="1:34" x14ac:dyDescent="0.25">
      <c r="A962" s="9"/>
      <c r="B962" s="9"/>
      <c r="C962" s="9"/>
      <c r="D962" s="9"/>
      <c r="E962" s="9"/>
      <c r="F962" s="9"/>
      <c r="G962" s="9"/>
      <c r="H962" s="9"/>
      <c r="I962" s="9"/>
      <c r="J962" s="9"/>
      <c r="K962" s="9"/>
      <c r="L962" s="9"/>
      <c r="M962" s="9"/>
      <c r="N962" s="9"/>
      <c r="O962" s="9"/>
      <c r="P962" s="9"/>
      <c r="Q962" s="9"/>
      <c r="R962" s="9"/>
      <c r="S962" s="9"/>
      <c r="T962" s="17"/>
      <c r="U962" s="17"/>
      <c r="V962" s="9"/>
      <c r="W962" s="17"/>
      <c r="X962" s="9"/>
      <c r="Y962" s="9"/>
      <c r="Z962" s="9"/>
      <c r="AA962" s="9"/>
      <c r="AB962" s="9"/>
      <c r="AC962" s="9"/>
      <c r="AD962" s="9"/>
      <c r="AE962" s="9"/>
      <c r="AF962" s="9"/>
      <c r="AG962" s="9"/>
      <c r="AH962" s="9"/>
    </row>
    <row r="963" spans="1:34" x14ac:dyDescent="0.25">
      <c r="A963" s="9"/>
      <c r="B963" s="9"/>
      <c r="C963" s="9"/>
      <c r="D963" s="9"/>
      <c r="E963" s="9"/>
      <c r="F963" s="9"/>
      <c r="G963" s="9"/>
      <c r="H963" s="9"/>
      <c r="I963" s="9"/>
      <c r="J963" s="9"/>
      <c r="K963" s="9"/>
      <c r="L963" s="9"/>
      <c r="M963" s="9"/>
      <c r="N963" s="9"/>
      <c r="O963" s="9"/>
      <c r="P963" s="9"/>
      <c r="Q963" s="9"/>
      <c r="R963" s="9"/>
      <c r="S963" s="9"/>
      <c r="T963" s="17"/>
      <c r="U963" s="17"/>
      <c r="V963" s="9"/>
      <c r="W963" s="17"/>
      <c r="X963" s="9"/>
      <c r="Y963" s="9"/>
      <c r="Z963" s="9"/>
      <c r="AA963" s="9"/>
      <c r="AB963" s="9"/>
      <c r="AC963" s="9"/>
      <c r="AD963" s="9"/>
      <c r="AE963" s="9"/>
      <c r="AF963" s="9"/>
      <c r="AG963" s="9"/>
      <c r="AH963" s="9"/>
    </row>
    <row r="964" spans="1:34" x14ac:dyDescent="0.25">
      <c r="A964" s="9"/>
      <c r="B964" s="9"/>
      <c r="C964" s="9"/>
      <c r="D964" s="9"/>
      <c r="E964" s="9"/>
      <c r="F964" s="9"/>
      <c r="G964" s="9"/>
      <c r="H964" s="9"/>
      <c r="I964" s="9"/>
      <c r="J964" s="9"/>
      <c r="K964" s="9"/>
      <c r="L964" s="9"/>
      <c r="M964" s="9"/>
      <c r="N964" s="9"/>
      <c r="O964" s="9"/>
      <c r="P964" s="9"/>
      <c r="Q964" s="9"/>
      <c r="R964" s="9"/>
      <c r="S964" s="9"/>
      <c r="T964" s="17"/>
      <c r="U964" s="17"/>
      <c r="V964" s="9"/>
      <c r="W964" s="17"/>
      <c r="X964" s="9"/>
      <c r="Y964" s="9"/>
      <c r="Z964" s="9"/>
      <c r="AA964" s="9"/>
      <c r="AB964" s="9"/>
      <c r="AC964" s="9"/>
      <c r="AD964" s="9"/>
      <c r="AE964" s="9"/>
      <c r="AF964" s="9"/>
      <c r="AG964" s="9"/>
      <c r="AH964" s="9"/>
    </row>
    <row r="965" spans="1:34" x14ac:dyDescent="0.25">
      <c r="A965" s="9"/>
      <c r="B965" s="9"/>
      <c r="C965" s="9"/>
      <c r="D965" s="9"/>
      <c r="E965" s="9"/>
      <c r="F965" s="9"/>
      <c r="G965" s="9"/>
      <c r="H965" s="9"/>
      <c r="I965" s="9"/>
      <c r="J965" s="9"/>
      <c r="K965" s="9"/>
      <c r="L965" s="9"/>
      <c r="M965" s="9"/>
      <c r="N965" s="9"/>
      <c r="O965" s="9"/>
      <c r="P965" s="9"/>
      <c r="Q965" s="9"/>
      <c r="R965" s="9"/>
      <c r="S965" s="9"/>
      <c r="T965" s="17"/>
      <c r="U965" s="17"/>
      <c r="V965" s="9"/>
      <c r="W965" s="17"/>
      <c r="X965" s="9"/>
      <c r="Y965" s="9"/>
      <c r="Z965" s="9"/>
      <c r="AA965" s="9"/>
      <c r="AB965" s="9"/>
      <c r="AC965" s="9"/>
      <c r="AD965" s="9"/>
      <c r="AE965" s="9"/>
      <c r="AF965" s="9"/>
      <c r="AG965" s="9"/>
      <c r="AH965" s="9"/>
    </row>
    <row r="966" spans="1:34" x14ac:dyDescent="0.25">
      <c r="A966" s="9"/>
      <c r="B966" s="9"/>
      <c r="C966" s="9"/>
      <c r="D966" s="9"/>
      <c r="E966" s="9"/>
      <c r="F966" s="9"/>
      <c r="G966" s="9"/>
      <c r="H966" s="9"/>
      <c r="I966" s="9"/>
      <c r="J966" s="9"/>
      <c r="K966" s="9"/>
      <c r="L966" s="9"/>
      <c r="M966" s="9"/>
      <c r="N966" s="9"/>
      <c r="O966" s="9"/>
      <c r="P966" s="9"/>
      <c r="Q966" s="9"/>
      <c r="R966" s="9"/>
      <c r="S966" s="9"/>
      <c r="T966" s="17"/>
      <c r="U966" s="17"/>
      <c r="V966" s="9"/>
      <c r="W966" s="17"/>
      <c r="X966" s="9"/>
      <c r="Y966" s="9"/>
      <c r="Z966" s="9"/>
      <c r="AA966" s="9"/>
      <c r="AB966" s="9"/>
      <c r="AC966" s="9"/>
      <c r="AD966" s="9"/>
      <c r="AE966" s="9"/>
      <c r="AF966" s="9"/>
      <c r="AG966" s="9"/>
      <c r="AH966" s="9"/>
    </row>
    <row r="967" spans="1:34" x14ac:dyDescent="0.25">
      <c r="A967" s="9"/>
      <c r="B967" s="9"/>
      <c r="C967" s="9"/>
      <c r="D967" s="9"/>
      <c r="E967" s="9"/>
      <c r="F967" s="9"/>
      <c r="G967" s="9"/>
      <c r="H967" s="9"/>
      <c r="I967" s="9"/>
      <c r="J967" s="9"/>
      <c r="K967" s="9"/>
      <c r="L967" s="9"/>
      <c r="M967" s="9"/>
      <c r="N967" s="9"/>
      <c r="O967" s="9"/>
      <c r="P967" s="9"/>
      <c r="Q967" s="9"/>
      <c r="R967" s="9"/>
      <c r="S967" s="9"/>
      <c r="T967" s="17"/>
      <c r="U967" s="17"/>
      <c r="V967" s="9"/>
      <c r="W967" s="17"/>
      <c r="X967" s="9"/>
      <c r="Y967" s="9"/>
      <c r="Z967" s="9"/>
      <c r="AA967" s="9"/>
      <c r="AB967" s="9"/>
      <c r="AC967" s="9"/>
      <c r="AD967" s="9"/>
      <c r="AE967" s="9"/>
      <c r="AF967" s="9"/>
      <c r="AG967" s="9"/>
      <c r="AH967" s="9"/>
    </row>
    <row r="968" spans="1:34" x14ac:dyDescent="0.25">
      <c r="A968" s="9"/>
      <c r="B968" s="9"/>
      <c r="C968" s="9"/>
      <c r="D968" s="9"/>
      <c r="E968" s="9"/>
      <c r="F968" s="9"/>
      <c r="G968" s="9"/>
      <c r="H968" s="9"/>
      <c r="I968" s="9"/>
      <c r="J968" s="9"/>
      <c r="K968" s="9"/>
      <c r="L968" s="9"/>
      <c r="M968" s="9"/>
      <c r="N968" s="9"/>
      <c r="O968" s="9"/>
      <c r="P968" s="9"/>
      <c r="Q968" s="9"/>
      <c r="R968" s="9"/>
      <c r="S968" s="9"/>
      <c r="T968" s="17"/>
      <c r="U968" s="17"/>
      <c r="V968" s="9"/>
      <c r="W968" s="17"/>
      <c r="X968" s="9"/>
      <c r="Y968" s="9"/>
      <c r="Z968" s="9"/>
      <c r="AA968" s="9"/>
      <c r="AB968" s="9"/>
      <c r="AC968" s="9"/>
      <c r="AD968" s="9"/>
      <c r="AE968" s="9"/>
      <c r="AF968" s="9"/>
      <c r="AG968" s="9"/>
      <c r="AH968" s="9"/>
    </row>
    <row r="969" spans="1:34" x14ac:dyDescent="0.25">
      <c r="A969" s="9"/>
      <c r="B969" s="9"/>
      <c r="C969" s="9"/>
      <c r="D969" s="9"/>
      <c r="E969" s="9"/>
      <c r="F969" s="9"/>
      <c r="G969" s="9"/>
      <c r="H969" s="9"/>
      <c r="I969" s="9"/>
      <c r="J969" s="9"/>
      <c r="K969" s="9"/>
      <c r="L969" s="9"/>
      <c r="M969" s="9"/>
      <c r="N969" s="9"/>
      <c r="O969" s="9"/>
      <c r="P969" s="9"/>
      <c r="Q969" s="9"/>
      <c r="R969" s="9"/>
      <c r="S969" s="9"/>
      <c r="T969" s="17"/>
      <c r="U969" s="17"/>
      <c r="V969" s="9"/>
      <c r="W969" s="17"/>
      <c r="X969" s="9"/>
      <c r="Y969" s="9"/>
      <c r="Z969" s="9"/>
      <c r="AA969" s="9"/>
      <c r="AB969" s="9"/>
      <c r="AC969" s="9"/>
      <c r="AD969" s="9"/>
      <c r="AE969" s="9"/>
      <c r="AF969" s="9"/>
      <c r="AG969" s="9"/>
      <c r="AH969" s="9"/>
    </row>
    <row r="970" spans="1:34" x14ac:dyDescent="0.25">
      <c r="A970" s="9"/>
      <c r="B970" s="9"/>
      <c r="C970" s="9"/>
      <c r="D970" s="9"/>
      <c r="E970" s="9"/>
      <c r="F970" s="9"/>
      <c r="G970" s="9"/>
      <c r="H970" s="9"/>
      <c r="I970" s="9"/>
      <c r="J970" s="9"/>
      <c r="K970" s="9"/>
      <c r="L970" s="9"/>
      <c r="M970" s="9"/>
      <c r="N970" s="9"/>
      <c r="O970" s="9"/>
      <c r="P970" s="9"/>
      <c r="Q970" s="9"/>
      <c r="R970" s="9"/>
      <c r="S970" s="9"/>
      <c r="T970" s="17"/>
      <c r="U970" s="17"/>
      <c r="V970" s="9"/>
      <c r="W970" s="17"/>
      <c r="X970" s="9"/>
      <c r="Y970" s="9"/>
      <c r="Z970" s="9"/>
      <c r="AA970" s="9"/>
      <c r="AB970" s="9"/>
      <c r="AC970" s="9"/>
      <c r="AD970" s="9"/>
      <c r="AE970" s="9"/>
      <c r="AF970" s="9"/>
      <c r="AG970" s="9"/>
      <c r="AH970" s="9"/>
    </row>
    <row r="971" spans="1:34" x14ac:dyDescent="0.25">
      <c r="A971" s="9"/>
      <c r="B971" s="9"/>
      <c r="C971" s="9"/>
      <c r="D971" s="9"/>
      <c r="E971" s="9"/>
      <c r="F971" s="9"/>
      <c r="G971" s="9"/>
      <c r="H971" s="9"/>
      <c r="I971" s="9"/>
      <c r="J971" s="9"/>
      <c r="K971" s="9"/>
      <c r="L971" s="9"/>
      <c r="M971" s="9"/>
      <c r="N971" s="9"/>
      <c r="O971" s="9"/>
      <c r="P971" s="9"/>
      <c r="Q971" s="9"/>
      <c r="R971" s="9"/>
      <c r="S971" s="9"/>
      <c r="T971" s="17"/>
      <c r="U971" s="17"/>
      <c r="V971" s="9"/>
      <c r="W971" s="17"/>
      <c r="X971" s="9"/>
      <c r="Y971" s="9"/>
      <c r="Z971" s="9"/>
      <c r="AA971" s="9"/>
      <c r="AB971" s="9"/>
      <c r="AC971" s="9"/>
      <c r="AD971" s="9"/>
      <c r="AE971" s="9"/>
      <c r="AF971" s="9"/>
      <c r="AG971" s="9"/>
      <c r="AH971" s="9"/>
    </row>
    <row r="972" spans="1:34" x14ac:dyDescent="0.25">
      <c r="A972" s="9"/>
      <c r="B972" s="9"/>
      <c r="C972" s="9"/>
      <c r="D972" s="9"/>
      <c r="E972" s="9"/>
      <c r="F972" s="9"/>
      <c r="G972" s="9"/>
      <c r="H972" s="9"/>
      <c r="I972" s="9"/>
      <c r="J972" s="9"/>
      <c r="K972" s="9"/>
      <c r="L972" s="9"/>
      <c r="M972" s="9"/>
      <c r="N972" s="9"/>
      <c r="O972" s="9"/>
      <c r="P972" s="9"/>
      <c r="Q972" s="9"/>
      <c r="R972" s="9"/>
      <c r="S972" s="9"/>
      <c r="T972" s="17"/>
      <c r="U972" s="17"/>
      <c r="V972" s="9"/>
      <c r="W972" s="17"/>
      <c r="X972" s="9"/>
      <c r="Y972" s="9"/>
      <c r="Z972" s="9"/>
      <c r="AA972" s="9"/>
      <c r="AB972" s="9"/>
      <c r="AC972" s="9"/>
      <c r="AD972" s="9"/>
      <c r="AE972" s="9"/>
      <c r="AF972" s="9"/>
      <c r="AG972" s="9"/>
      <c r="AH972" s="9"/>
    </row>
    <row r="973" spans="1:34" x14ac:dyDescent="0.25">
      <c r="A973" s="9"/>
      <c r="B973" s="9"/>
      <c r="C973" s="9"/>
      <c r="D973" s="9"/>
      <c r="E973" s="9"/>
      <c r="F973" s="9"/>
      <c r="G973" s="9"/>
      <c r="H973" s="9"/>
      <c r="I973" s="9"/>
      <c r="J973" s="9"/>
      <c r="K973" s="9"/>
      <c r="L973" s="9"/>
      <c r="M973" s="9"/>
      <c r="N973" s="9"/>
      <c r="O973" s="9"/>
      <c r="P973" s="9"/>
      <c r="Q973" s="9"/>
      <c r="R973" s="9"/>
      <c r="S973" s="9"/>
      <c r="T973" s="17"/>
      <c r="U973" s="17"/>
      <c r="V973" s="9"/>
      <c r="W973" s="17"/>
      <c r="X973" s="9"/>
      <c r="Y973" s="9"/>
      <c r="Z973" s="9"/>
      <c r="AA973" s="9"/>
      <c r="AB973" s="9"/>
      <c r="AC973" s="9"/>
      <c r="AD973" s="9"/>
      <c r="AE973" s="9"/>
      <c r="AF973" s="9"/>
      <c r="AG973" s="9"/>
      <c r="AH973" s="9"/>
    </row>
    <row r="974" spans="1:34" x14ac:dyDescent="0.25">
      <c r="A974" s="9"/>
      <c r="B974" s="9"/>
      <c r="C974" s="9"/>
      <c r="D974" s="9"/>
      <c r="E974" s="9"/>
      <c r="F974" s="9"/>
      <c r="G974" s="9"/>
      <c r="H974" s="9"/>
      <c r="I974" s="9"/>
      <c r="J974" s="9"/>
      <c r="K974" s="9"/>
      <c r="L974" s="9"/>
      <c r="M974" s="9"/>
      <c r="N974" s="9"/>
      <c r="O974" s="9"/>
      <c r="P974" s="9"/>
      <c r="Q974" s="9"/>
      <c r="R974" s="9"/>
      <c r="S974" s="9"/>
      <c r="T974" s="17"/>
      <c r="U974" s="17"/>
      <c r="V974" s="9"/>
      <c r="W974" s="17"/>
      <c r="X974" s="9"/>
      <c r="Y974" s="9"/>
      <c r="Z974" s="9"/>
      <c r="AA974" s="9"/>
      <c r="AB974" s="9"/>
      <c r="AC974" s="9"/>
      <c r="AD974" s="9"/>
      <c r="AE974" s="9"/>
      <c r="AF974" s="9"/>
      <c r="AG974" s="9"/>
      <c r="AH974" s="9"/>
    </row>
    <row r="975" spans="1:34" x14ac:dyDescent="0.25">
      <c r="A975" s="9"/>
      <c r="B975" s="9"/>
      <c r="C975" s="9"/>
      <c r="D975" s="9"/>
      <c r="E975" s="9"/>
      <c r="F975" s="9"/>
      <c r="G975" s="9"/>
      <c r="H975" s="9"/>
      <c r="I975" s="9"/>
      <c r="J975" s="9"/>
      <c r="K975" s="9"/>
      <c r="L975" s="9"/>
      <c r="M975" s="9"/>
      <c r="N975" s="9"/>
      <c r="O975" s="9"/>
      <c r="P975" s="9"/>
      <c r="Q975" s="9"/>
      <c r="R975" s="9"/>
      <c r="S975" s="9"/>
      <c r="T975" s="17"/>
      <c r="U975" s="17"/>
      <c r="V975" s="9"/>
      <c r="W975" s="17"/>
      <c r="X975" s="9"/>
      <c r="Y975" s="9"/>
      <c r="Z975" s="9"/>
      <c r="AA975" s="9"/>
      <c r="AB975" s="9"/>
      <c r="AC975" s="9"/>
      <c r="AD975" s="9"/>
      <c r="AE975" s="9"/>
      <c r="AF975" s="9"/>
      <c r="AG975" s="9"/>
      <c r="AH975" s="9"/>
    </row>
    <row r="976" spans="1:34" x14ac:dyDescent="0.25">
      <c r="A976" s="9"/>
      <c r="B976" s="9"/>
      <c r="C976" s="9"/>
      <c r="D976" s="9"/>
      <c r="E976" s="9"/>
      <c r="F976" s="9"/>
      <c r="G976" s="9"/>
      <c r="H976" s="9"/>
      <c r="I976" s="9"/>
      <c r="J976" s="9"/>
      <c r="K976" s="9"/>
      <c r="L976" s="9"/>
      <c r="M976" s="9"/>
      <c r="N976" s="9"/>
      <c r="O976" s="9"/>
      <c r="P976" s="9"/>
      <c r="Q976" s="9"/>
      <c r="R976" s="9"/>
      <c r="S976" s="9"/>
      <c r="T976" s="17"/>
      <c r="U976" s="17"/>
      <c r="V976" s="9"/>
      <c r="W976" s="17"/>
      <c r="X976" s="9"/>
      <c r="Y976" s="9"/>
      <c r="Z976" s="9"/>
      <c r="AA976" s="9"/>
      <c r="AB976" s="9"/>
      <c r="AC976" s="9"/>
      <c r="AD976" s="9"/>
      <c r="AE976" s="9"/>
      <c r="AF976" s="9"/>
      <c r="AG976" s="9"/>
      <c r="AH976" s="9"/>
    </row>
    <row r="977" spans="1:34" x14ac:dyDescent="0.25">
      <c r="A977" s="9"/>
      <c r="B977" s="9"/>
      <c r="C977" s="9"/>
      <c r="D977" s="9"/>
      <c r="E977" s="9"/>
      <c r="F977" s="9"/>
      <c r="G977" s="9"/>
      <c r="H977" s="9"/>
      <c r="I977" s="9"/>
      <c r="J977" s="9"/>
      <c r="K977" s="9"/>
      <c r="L977" s="9"/>
      <c r="M977" s="9"/>
      <c r="N977" s="9"/>
      <c r="O977" s="9"/>
      <c r="P977" s="9"/>
      <c r="Q977" s="9"/>
      <c r="R977" s="9"/>
      <c r="S977" s="9"/>
      <c r="T977" s="17"/>
      <c r="U977" s="17"/>
      <c r="V977" s="9"/>
      <c r="W977" s="17"/>
      <c r="X977" s="9"/>
      <c r="Y977" s="9"/>
      <c r="Z977" s="9"/>
      <c r="AA977" s="9"/>
      <c r="AB977" s="9"/>
      <c r="AC977" s="9"/>
      <c r="AD977" s="9"/>
      <c r="AE977" s="9"/>
      <c r="AF977" s="9"/>
      <c r="AG977" s="9"/>
      <c r="AH977" s="9"/>
    </row>
    <row r="978" spans="1:34" x14ac:dyDescent="0.25">
      <c r="A978" s="9"/>
      <c r="B978" s="9"/>
      <c r="C978" s="9"/>
      <c r="D978" s="9"/>
      <c r="E978" s="9"/>
      <c r="F978" s="9"/>
      <c r="G978" s="9"/>
      <c r="H978" s="9"/>
      <c r="I978" s="9"/>
      <c r="J978" s="9"/>
      <c r="K978" s="9"/>
      <c r="L978" s="9"/>
      <c r="M978" s="9"/>
      <c r="N978" s="9"/>
      <c r="O978" s="9"/>
      <c r="P978" s="9"/>
      <c r="Q978" s="9"/>
      <c r="R978" s="9"/>
      <c r="S978" s="9"/>
      <c r="T978" s="17"/>
      <c r="U978" s="17"/>
      <c r="V978" s="9"/>
      <c r="W978" s="17"/>
      <c r="X978" s="9"/>
      <c r="Y978" s="9"/>
      <c r="Z978" s="9"/>
      <c r="AA978" s="9"/>
      <c r="AB978" s="9"/>
      <c r="AC978" s="9"/>
      <c r="AD978" s="9"/>
      <c r="AE978" s="9"/>
      <c r="AF978" s="9"/>
      <c r="AG978" s="9"/>
      <c r="AH978" s="9"/>
    </row>
    <row r="979" spans="1:34" x14ac:dyDescent="0.25">
      <c r="A979" s="9"/>
      <c r="B979" s="9"/>
      <c r="C979" s="9"/>
      <c r="D979" s="9"/>
      <c r="E979" s="9"/>
      <c r="F979" s="9"/>
      <c r="G979" s="9"/>
      <c r="H979" s="9"/>
      <c r="I979" s="9"/>
      <c r="J979" s="9"/>
      <c r="K979" s="9"/>
      <c r="L979" s="9"/>
      <c r="M979" s="9"/>
      <c r="N979" s="9"/>
      <c r="O979" s="9"/>
      <c r="P979" s="9"/>
      <c r="Q979" s="9"/>
      <c r="R979" s="9"/>
      <c r="S979" s="9"/>
      <c r="T979" s="17"/>
      <c r="U979" s="17"/>
      <c r="V979" s="9"/>
      <c r="W979" s="17"/>
      <c r="X979" s="9"/>
      <c r="Y979" s="9"/>
      <c r="Z979" s="9"/>
      <c r="AA979" s="9"/>
      <c r="AB979" s="9"/>
      <c r="AC979" s="9"/>
      <c r="AD979" s="9"/>
      <c r="AE979" s="9"/>
      <c r="AF979" s="9"/>
      <c r="AG979" s="9"/>
      <c r="AH979" s="9"/>
    </row>
    <row r="980" spans="1:34" x14ac:dyDescent="0.25">
      <c r="A980" s="9"/>
      <c r="B980" s="9"/>
      <c r="C980" s="9"/>
      <c r="D980" s="9"/>
      <c r="E980" s="9"/>
      <c r="F980" s="9"/>
      <c r="G980" s="9"/>
      <c r="H980" s="9"/>
      <c r="I980" s="9"/>
      <c r="J980" s="9"/>
      <c r="K980" s="9"/>
      <c r="L980" s="9"/>
      <c r="M980" s="9"/>
      <c r="N980" s="9"/>
      <c r="O980" s="9"/>
      <c r="P980" s="9"/>
      <c r="Q980" s="9"/>
      <c r="R980" s="9"/>
      <c r="S980" s="9"/>
      <c r="T980" s="17"/>
      <c r="U980" s="17"/>
      <c r="V980" s="9"/>
      <c r="W980" s="17"/>
      <c r="X980" s="9"/>
      <c r="Y980" s="9"/>
      <c r="Z980" s="9"/>
      <c r="AA980" s="9"/>
      <c r="AB980" s="9"/>
      <c r="AC980" s="9"/>
      <c r="AD980" s="9"/>
      <c r="AE980" s="9"/>
      <c r="AF980" s="9"/>
      <c r="AG980" s="9"/>
      <c r="AH980" s="9"/>
    </row>
    <row r="981" spans="1:34" x14ac:dyDescent="0.25">
      <c r="A981" s="9"/>
      <c r="B981" s="9"/>
      <c r="C981" s="9"/>
      <c r="D981" s="9"/>
      <c r="E981" s="9"/>
      <c r="F981" s="9"/>
      <c r="G981" s="9"/>
      <c r="H981" s="9"/>
      <c r="I981" s="9"/>
      <c r="J981" s="9"/>
      <c r="K981" s="9"/>
      <c r="L981" s="9"/>
      <c r="M981" s="9"/>
      <c r="N981" s="9"/>
      <c r="O981" s="9"/>
      <c r="P981" s="9"/>
      <c r="Q981" s="9"/>
      <c r="R981" s="9"/>
      <c r="S981" s="9"/>
      <c r="T981" s="17"/>
      <c r="U981" s="17"/>
      <c r="V981" s="9"/>
      <c r="W981" s="17"/>
      <c r="X981" s="9"/>
      <c r="Y981" s="9"/>
      <c r="Z981" s="9"/>
      <c r="AA981" s="9"/>
      <c r="AB981" s="9"/>
      <c r="AC981" s="9"/>
      <c r="AD981" s="9"/>
      <c r="AE981" s="9"/>
      <c r="AF981" s="9"/>
      <c r="AG981" s="9"/>
      <c r="AH981" s="9"/>
    </row>
    <row r="982" spans="1:34" x14ac:dyDescent="0.25">
      <c r="A982" s="9"/>
      <c r="B982" s="9"/>
      <c r="C982" s="9"/>
      <c r="D982" s="9"/>
      <c r="E982" s="9"/>
      <c r="F982" s="9"/>
      <c r="G982" s="9"/>
      <c r="H982" s="9"/>
      <c r="I982" s="9"/>
      <c r="J982" s="9"/>
      <c r="K982" s="9"/>
      <c r="L982" s="9"/>
      <c r="M982" s="9"/>
      <c r="N982" s="9"/>
      <c r="O982" s="9"/>
      <c r="P982" s="9"/>
      <c r="Q982" s="9"/>
      <c r="R982" s="9"/>
      <c r="S982" s="9"/>
      <c r="T982" s="17"/>
      <c r="U982" s="17"/>
      <c r="V982" s="9"/>
      <c r="W982" s="17"/>
      <c r="X982" s="9"/>
      <c r="Y982" s="9"/>
      <c r="Z982" s="9"/>
      <c r="AA982" s="9"/>
      <c r="AB982" s="9"/>
      <c r="AC982" s="9"/>
      <c r="AD982" s="9"/>
      <c r="AE982" s="9"/>
      <c r="AF982" s="9"/>
      <c r="AG982" s="9"/>
      <c r="AH982" s="9"/>
    </row>
    <row r="983" spans="1:34" x14ac:dyDescent="0.25">
      <c r="A983" s="9"/>
      <c r="B983" s="9"/>
      <c r="C983" s="9"/>
      <c r="D983" s="9"/>
      <c r="E983" s="9"/>
      <c r="F983" s="9"/>
      <c r="G983" s="9"/>
      <c r="H983" s="9"/>
      <c r="I983" s="9"/>
      <c r="J983" s="9"/>
      <c r="K983" s="9"/>
      <c r="L983" s="9"/>
      <c r="M983" s="9"/>
      <c r="N983" s="9"/>
      <c r="O983" s="9"/>
      <c r="P983" s="9"/>
      <c r="Q983" s="9"/>
      <c r="R983" s="9"/>
      <c r="S983" s="9"/>
      <c r="T983" s="17"/>
      <c r="U983" s="17"/>
      <c r="V983" s="9"/>
      <c r="W983" s="17"/>
      <c r="X983" s="9"/>
      <c r="Y983" s="9"/>
      <c r="Z983" s="9"/>
      <c r="AA983" s="9"/>
      <c r="AB983" s="9"/>
      <c r="AC983" s="9"/>
      <c r="AD983" s="9"/>
      <c r="AE983" s="9"/>
      <c r="AF983" s="9"/>
      <c r="AG983" s="9"/>
      <c r="AH983" s="9"/>
    </row>
    <row r="984" spans="1:34" x14ac:dyDescent="0.25">
      <c r="A984" s="9"/>
      <c r="B984" s="9"/>
      <c r="C984" s="9"/>
      <c r="D984" s="9"/>
      <c r="E984" s="9"/>
      <c r="F984" s="9"/>
      <c r="G984" s="9"/>
      <c r="H984" s="9"/>
      <c r="I984" s="9"/>
      <c r="J984" s="9"/>
      <c r="K984" s="9"/>
      <c r="L984" s="9"/>
      <c r="M984" s="9"/>
      <c r="N984" s="9"/>
      <c r="O984" s="9"/>
      <c r="P984" s="9"/>
      <c r="Q984" s="9"/>
      <c r="R984" s="9"/>
      <c r="S984" s="9"/>
      <c r="T984" s="17"/>
      <c r="U984" s="17"/>
      <c r="V984" s="9"/>
      <c r="W984" s="17"/>
      <c r="X984" s="9"/>
      <c r="Y984" s="9"/>
      <c r="Z984" s="9"/>
      <c r="AA984" s="9"/>
      <c r="AB984" s="9"/>
      <c r="AC984" s="9"/>
      <c r="AD984" s="9"/>
      <c r="AE984" s="9"/>
      <c r="AF984" s="9"/>
      <c r="AG984" s="9"/>
      <c r="AH984" s="9"/>
    </row>
    <row r="985" spans="1:34" x14ac:dyDescent="0.25">
      <c r="A985" s="9"/>
      <c r="B985" s="9"/>
      <c r="C985" s="9"/>
      <c r="D985" s="9"/>
      <c r="E985" s="9"/>
      <c r="F985" s="9"/>
      <c r="G985" s="9"/>
      <c r="H985" s="9"/>
      <c r="I985" s="9"/>
      <c r="J985" s="9"/>
      <c r="K985" s="9"/>
      <c r="L985" s="9"/>
      <c r="M985" s="9"/>
      <c r="N985" s="9"/>
      <c r="O985" s="9"/>
      <c r="P985" s="9"/>
      <c r="Q985" s="9"/>
      <c r="R985" s="9"/>
      <c r="S985" s="9"/>
      <c r="T985" s="17"/>
      <c r="U985" s="17"/>
      <c r="V985" s="9"/>
      <c r="W985" s="17"/>
      <c r="X985" s="9"/>
      <c r="Y985" s="9"/>
      <c r="Z985" s="9"/>
      <c r="AA985" s="9"/>
      <c r="AB985" s="9"/>
      <c r="AC985" s="9"/>
      <c r="AD985" s="9"/>
      <c r="AE985" s="9"/>
      <c r="AF985" s="9"/>
      <c r="AG985" s="9"/>
      <c r="AH985" s="9"/>
    </row>
    <row r="986" spans="1:34" x14ac:dyDescent="0.25">
      <c r="A986" s="9"/>
      <c r="B986" s="9"/>
      <c r="C986" s="9"/>
      <c r="D986" s="9"/>
      <c r="E986" s="9"/>
      <c r="F986" s="9"/>
      <c r="G986" s="9"/>
      <c r="H986" s="9"/>
      <c r="I986" s="9"/>
      <c r="J986" s="9"/>
      <c r="K986" s="9"/>
      <c r="L986" s="9"/>
      <c r="M986" s="9"/>
      <c r="N986" s="9"/>
      <c r="O986" s="9"/>
      <c r="P986" s="9"/>
      <c r="Q986" s="9"/>
      <c r="R986" s="9"/>
      <c r="S986" s="9"/>
      <c r="T986" s="17"/>
      <c r="U986" s="17"/>
      <c r="V986" s="9"/>
      <c r="W986" s="17"/>
      <c r="X986" s="9"/>
      <c r="Y986" s="9"/>
      <c r="Z986" s="9"/>
      <c r="AA986" s="9"/>
      <c r="AB986" s="9"/>
      <c r="AC986" s="9"/>
      <c r="AD986" s="9"/>
      <c r="AE986" s="9"/>
      <c r="AF986" s="9"/>
      <c r="AG986" s="9"/>
      <c r="AH986" s="9"/>
    </row>
    <row r="987" spans="1:34" x14ac:dyDescent="0.25">
      <c r="A987" s="9"/>
      <c r="B987" s="9"/>
      <c r="C987" s="9"/>
      <c r="D987" s="9"/>
      <c r="E987" s="9"/>
      <c r="F987" s="9"/>
      <c r="G987" s="9"/>
      <c r="H987" s="9"/>
      <c r="I987" s="9"/>
      <c r="J987" s="9"/>
      <c r="K987" s="9"/>
      <c r="L987" s="9"/>
      <c r="M987" s="9"/>
      <c r="N987" s="9"/>
      <c r="O987" s="9"/>
      <c r="P987" s="9"/>
      <c r="Q987" s="9"/>
      <c r="R987" s="9"/>
      <c r="S987" s="9"/>
      <c r="T987" s="17"/>
      <c r="U987" s="17"/>
      <c r="V987" s="9"/>
      <c r="W987" s="17"/>
      <c r="X987" s="9"/>
      <c r="Y987" s="9"/>
      <c r="Z987" s="9"/>
      <c r="AA987" s="9"/>
      <c r="AB987" s="9"/>
      <c r="AC987" s="9"/>
      <c r="AD987" s="9"/>
      <c r="AE987" s="9"/>
      <c r="AF987" s="9"/>
      <c r="AG987" s="9"/>
      <c r="AH987" s="9"/>
    </row>
    <row r="988" spans="1:34" x14ac:dyDescent="0.25">
      <c r="A988" s="9"/>
      <c r="B988" s="9"/>
      <c r="C988" s="9"/>
      <c r="D988" s="9"/>
      <c r="E988" s="9"/>
      <c r="F988" s="9"/>
      <c r="G988" s="9"/>
      <c r="H988" s="9"/>
      <c r="I988" s="9"/>
      <c r="J988" s="9"/>
      <c r="K988" s="9"/>
      <c r="L988" s="9"/>
      <c r="M988" s="9"/>
      <c r="N988" s="9"/>
      <c r="O988" s="9"/>
      <c r="P988" s="9"/>
      <c r="Q988" s="9"/>
      <c r="R988" s="9"/>
      <c r="S988" s="9"/>
      <c r="T988" s="17"/>
      <c r="U988" s="17"/>
      <c r="V988" s="9"/>
      <c r="W988" s="17"/>
      <c r="X988" s="9"/>
      <c r="Y988" s="9"/>
      <c r="Z988" s="9"/>
      <c r="AA988" s="9"/>
      <c r="AB988" s="9"/>
      <c r="AC988" s="9"/>
      <c r="AD988" s="9"/>
      <c r="AE988" s="9"/>
      <c r="AF988" s="9"/>
      <c r="AG988" s="9"/>
      <c r="AH988" s="9"/>
    </row>
    <row r="989" spans="1:34" x14ac:dyDescent="0.25">
      <c r="A989" s="9"/>
      <c r="B989" s="9"/>
      <c r="C989" s="9"/>
      <c r="D989" s="9"/>
      <c r="E989" s="9"/>
      <c r="F989" s="9"/>
      <c r="G989" s="9"/>
      <c r="H989" s="9"/>
      <c r="I989" s="9"/>
      <c r="J989" s="9"/>
      <c r="K989" s="9"/>
      <c r="L989" s="9"/>
      <c r="M989" s="9"/>
      <c r="N989" s="9"/>
      <c r="O989" s="9"/>
      <c r="P989" s="9"/>
      <c r="Q989" s="9"/>
      <c r="R989" s="9"/>
      <c r="S989" s="9"/>
      <c r="T989" s="17"/>
      <c r="U989" s="17"/>
      <c r="V989" s="9"/>
      <c r="W989" s="17"/>
      <c r="X989" s="9"/>
      <c r="Y989" s="9"/>
      <c r="Z989" s="9"/>
      <c r="AA989" s="9"/>
      <c r="AB989" s="9"/>
      <c r="AC989" s="9"/>
      <c r="AD989" s="9"/>
      <c r="AE989" s="9"/>
      <c r="AF989" s="9"/>
      <c r="AG989" s="9"/>
      <c r="AH989" s="9"/>
    </row>
    <row r="990" spans="1:34" x14ac:dyDescent="0.25">
      <c r="A990" s="9"/>
      <c r="B990" s="9"/>
      <c r="C990" s="9"/>
      <c r="D990" s="9"/>
      <c r="E990" s="9"/>
      <c r="F990" s="9"/>
      <c r="G990" s="9"/>
      <c r="H990" s="9"/>
      <c r="I990" s="9"/>
      <c r="J990" s="9"/>
      <c r="K990" s="9"/>
      <c r="L990" s="9"/>
      <c r="M990" s="9"/>
      <c r="N990" s="9"/>
      <c r="O990" s="9"/>
      <c r="P990" s="9"/>
      <c r="Q990" s="9"/>
      <c r="R990" s="9"/>
      <c r="S990" s="9"/>
      <c r="T990" s="17"/>
      <c r="U990" s="17"/>
      <c r="V990" s="9"/>
      <c r="W990" s="17"/>
      <c r="X990" s="9"/>
      <c r="Y990" s="9"/>
      <c r="Z990" s="9"/>
      <c r="AA990" s="9"/>
      <c r="AB990" s="9"/>
      <c r="AC990" s="9"/>
      <c r="AD990" s="9"/>
      <c r="AE990" s="9"/>
      <c r="AF990" s="9"/>
      <c r="AG990" s="9"/>
      <c r="AH990" s="9"/>
    </row>
    <row r="991" spans="1:34" x14ac:dyDescent="0.25">
      <c r="A991" s="9"/>
      <c r="B991" s="9"/>
      <c r="C991" s="9"/>
      <c r="D991" s="9"/>
      <c r="E991" s="9"/>
      <c r="F991" s="9"/>
      <c r="G991" s="9"/>
      <c r="H991" s="9"/>
      <c r="I991" s="9"/>
      <c r="J991" s="9"/>
      <c r="K991" s="9"/>
      <c r="L991" s="9"/>
      <c r="M991" s="9"/>
      <c r="N991" s="9"/>
      <c r="O991" s="9"/>
      <c r="P991" s="9"/>
      <c r="Q991" s="9"/>
      <c r="R991" s="9"/>
      <c r="S991" s="9"/>
      <c r="T991" s="17"/>
      <c r="U991" s="17"/>
      <c r="V991" s="9"/>
      <c r="W991" s="17"/>
      <c r="X991" s="9"/>
      <c r="Y991" s="9"/>
      <c r="Z991" s="9"/>
      <c r="AA991" s="9"/>
      <c r="AB991" s="9"/>
      <c r="AC991" s="9"/>
      <c r="AD991" s="9"/>
      <c r="AE991" s="9"/>
      <c r="AF991" s="9"/>
      <c r="AG991" s="9"/>
      <c r="AH991" s="9"/>
    </row>
    <row r="992" spans="1:34" x14ac:dyDescent="0.25">
      <c r="A992" s="9"/>
      <c r="B992" s="9"/>
      <c r="C992" s="9"/>
      <c r="D992" s="9"/>
      <c r="E992" s="9"/>
      <c r="F992" s="9"/>
      <c r="G992" s="9"/>
      <c r="H992" s="9"/>
      <c r="I992" s="9"/>
      <c r="J992" s="9"/>
      <c r="K992" s="9"/>
      <c r="L992" s="9"/>
      <c r="M992" s="9"/>
      <c r="N992" s="9"/>
      <c r="O992" s="9"/>
      <c r="P992" s="9"/>
      <c r="Q992" s="9"/>
      <c r="R992" s="9"/>
      <c r="S992" s="9"/>
      <c r="T992" s="17"/>
      <c r="U992" s="17"/>
      <c r="V992" s="9"/>
      <c r="W992" s="17"/>
      <c r="X992" s="9"/>
      <c r="Y992" s="9"/>
      <c r="Z992" s="9"/>
      <c r="AA992" s="9"/>
      <c r="AB992" s="9"/>
      <c r="AC992" s="9"/>
      <c r="AD992" s="9"/>
      <c r="AE992" s="9"/>
      <c r="AF992" s="9"/>
      <c r="AG992" s="9"/>
      <c r="AH992" s="9"/>
    </row>
    <row r="993" spans="1:34" x14ac:dyDescent="0.25">
      <c r="A993" s="9"/>
      <c r="B993" s="9"/>
      <c r="C993" s="9"/>
      <c r="D993" s="9"/>
      <c r="E993" s="9"/>
      <c r="F993" s="9"/>
      <c r="G993" s="9"/>
      <c r="H993" s="9"/>
      <c r="I993" s="9"/>
      <c r="J993" s="9"/>
      <c r="K993" s="9"/>
      <c r="L993" s="9"/>
      <c r="M993" s="9"/>
      <c r="N993" s="9"/>
      <c r="O993" s="9"/>
      <c r="P993" s="9"/>
      <c r="Q993" s="9"/>
      <c r="R993" s="9"/>
      <c r="S993" s="9"/>
      <c r="T993" s="17"/>
      <c r="U993" s="17"/>
      <c r="V993" s="9"/>
      <c r="W993" s="17"/>
      <c r="X993" s="9"/>
      <c r="Y993" s="9"/>
      <c r="Z993" s="9"/>
      <c r="AA993" s="9"/>
      <c r="AB993" s="9"/>
      <c r="AC993" s="9"/>
      <c r="AD993" s="9"/>
      <c r="AE993" s="9"/>
      <c r="AF993" s="9"/>
      <c r="AG993" s="9"/>
      <c r="AH993" s="9"/>
    </row>
    <row r="994" spans="1:34" x14ac:dyDescent="0.25">
      <c r="A994" s="9"/>
      <c r="B994" s="9"/>
      <c r="C994" s="9"/>
      <c r="D994" s="9"/>
      <c r="E994" s="9"/>
      <c r="F994" s="9"/>
      <c r="G994" s="9"/>
      <c r="H994" s="9"/>
      <c r="I994" s="9"/>
      <c r="J994" s="9"/>
      <c r="K994" s="9"/>
      <c r="L994" s="9"/>
      <c r="M994" s="9"/>
      <c r="N994" s="9"/>
      <c r="O994" s="9"/>
      <c r="P994" s="9"/>
      <c r="Q994" s="9"/>
      <c r="R994" s="9"/>
      <c r="S994" s="9"/>
      <c r="T994" s="17"/>
      <c r="U994" s="17"/>
      <c r="V994" s="9"/>
      <c r="W994" s="17"/>
      <c r="X994" s="9"/>
      <c r="Y994" s="9"/>
      <c r="Z994" s="9"/>
      <c r="AA994" s="9"/>
      <c r="AB994" s="9"/>
      <c r="AC994" s="9"/>
      <c r="AD994" s="9"/>
      <c r="AE994" s="9"/>
      <c r="AF994" s="9"/>
      <c r="AG994" s="9"/>
      <c r="AH994" s="9"/>
    </row>
    <row r="995" spans="1:34" x14ac:dyDescent="0.25">
      <c r="A995" s="9"/>
      <c r="B995" s="9"/>
      <c r="C995" s="9"/>
      <c r="D995" s="9"/>
      <c r="E995" s="9"/>
      <c r="F995" s="9"/>
      <c r="G995" s="9"/>
      <c r="H995" s="9"/>
      <c r="I995" s="9"/>
      <c r="J995" s="9"/>
      <c r="K995" s="9"/>
      <c r="L995" s="9"/>
      <c r="M995" s="9"/>
      <c r="N995" s="9"/>
      <c r="O995" s="9"/>
      <c r="P995" s="9"/>
      <c r="Q995" s="9"/>
      <c r="R995" s="9"/>
      <c r="S995" s="9"/>
      <c r="T995" s="17"/>
      <c r="U995" s="17"/>
      <c r="V995" s="9"/>
      <c r="W995" s="17"/>
      <c r="X995" s="9"/>
      <c r="Y995" s="9"/>
      <c r="Z995" s="9"/>
      <c r="AA995" s="9"/>
      <c r="AB995" s="9"/>
      <c r="AC995" s="9"/>
      <c r="AD995" s="9"/>
      <c r="AE995" s="9"/>
      <c r="AF995" s="9"/>
      <c r="AG995" s="9"/>
      <c r="AH995" s="9"/>
    </row>
    <row r="996" spans="1:34" x14ac:dyDescent="0.25">
      <c r="A996" s="9"/>
      <c r="B996" s="9"/>
      <c r="C996" s="9"/>
      <c r="D996" s="9"/>
      <c r="E996" s="9"/>
      <c r="F996" s="9"/>
      <c r="G996" s="9"/>
      <c r="H996" s="9"/>
      <c r="I996" s="9"/>
      <c r="J996" s="9"/>
      <c r="K996" s="9"/>
      <c r="L996" s="9"/>
      <c r="M996" s="9"/>
      <c r="N996" s="9"/>
      <c r="O996" s="9"/>
      <c r="P996" s="9"/>
      <c r="Q996" s="9"/>
      <c r="R996" s="9"/>
      <c r="S996" s="9"/>
      <c r="T996" s="17"/>
      <c r="U996" s="17"/>
      <c r="V996" s="9"/>
      <c r="W996" s="17"/>
      <c r="X996" s="9"/>
      <c r="Y996" s="9"/>
      <c r="Z996" s="9"/>
      <c r="AA996" s="9"/>
      <c r="AB996" s="9"/>
      <c r="AC996" s="9"/>
      <c r="AD996" s="9"/>
      <c r="AE996" s="9"/>
      <c r="AF996" s="9"/>
      <c r="AG996" s="9"/>
      <c r="AH996" s="9"/>
    </row>
    <row r="997" spans="1:34" x14ac:dyDescent="0.25">
      <c r="A997" s="9"/>
      <c r="B997" s="9"/>
      <c r="C997" s="9"/>
      <c r="D997" s="9"/>
      <c r="E997" s="9"/>
      <c r="F997" s="9"/>
      <c r="G997" s="9"/>
      <c r="H997" s="9"/>
      <c r="I997" s="9"/>
      <c r="J997" s="9"/>
      <c r="K997" s="9"/>
      <c r="L997" s="9"/>
      <c r="M997" s="9"/>
      <c r="N997" s="9"/>
      <c r="O997" s="9"/>
      <c r="P997" s="9"/>
      <c r="Q997" s="9"/>
      <c r="R997" s="9"/>
      <c r="S997" s="9"/>
      <c r="T997" s="17"/>
      <c r="U997" s="17"/>
      <c r="V997" s="9"/>
      <c r="W997" s="17"/>
      <c r="X997" s="9"/>
      <c r="Y997" s="9"/>
      <c r="Z997" s="9"/>
      <c r="AA997" s="9"/>
      <c r="AB997" s="9"/>
      <c r="AC997" s="9"/>
      <c r="AD997" s="9"/>
      <c r="AE997" s="9"/>
      <c r="AF997" s="9"/>
      <c r="AG997" s="9"/>
      <c r="AH997" s="9"/>
    </row>
    <row r="998" spans="1:34" x14ac:dyDescent="0.25">
      <c r="A998" s="9"/>
      <c r="B998" s="9"/>
      <c r="C998" s="9"/>
      <c r="D998" s="9"/>
      <c r="E998" s="9"/>
      <c r="F998" s="9"/>
      <c r="G998" s="9"/>
      <c r="H998" s="9"/>
      <c r="I998" s="9"/>
      <c r="J998" s="9"/>
      <c r="K998" s="9"/>
      <c r="L998" s="9"/>
      <c r="M998" s="9"/>
      <c r="N998" s="9"/>
      <c r="O998" s="9"/>
      <c r="P998" s="9"/>
      <c r="Q998" s="9"/>
      <c r="R998" s="9"/>
      <c r="S998" s="9"/>
      <c r="T998" s="17"/>
      <c r="U998" s="17"/>
      <c r="V998" s="9"/>
      <c r="W998" s="17"/>
      <c r="X998" s="9"/>
      <c r="Y998" s="9"/>
      <c r="Z998" s="9"/>
      <c r="AA998" s="9"/>
      <c r="AB998" s="9"/>
      <c r="AC998" s="9"/>
      <c r="AD998" s="9"/>
      <c r="AE998" s="9"/>
      <c r="AF998" s="9"/>
      <c r="AG998" s="9"/>
      <c r="AH998" s="9"/>
    </row>
    <row r="999" spans="1:34" x14ac:dyDescent="0.25">
      <c r="A999" s="9"/>
      <c r="B999" s="9"/>
      <c r="C999" s="9"/>
      <c r="D999" s="9"/>
      <c r="E999" s="9"/>
      <c r="F999" s="9"/>
      <c r="G999" s="9"/>
      <c r="H999" s="9"/>
      <c r="I999" s="9"/>
      <c r="J999" s="9"/>
      <c r="K999" s="9"/>
      <c r="L999" s="9"/>
      <c r="M999" s="9"/>
      <c r="N999" s="9"/>
      <c r="O999" s="9"/>
      <c r="P999" s="9"/>
      <c r="Q999" s="9"/>
      <c r="R999" s="9"/>
      <c r="S999" s="9"/>
      <c r="T999" s="17"/>
      <c r="U999" s="17"/>
      <c r="V999" s="9"/>
      <c r="W999" s="17"/>
      <c r="X999" s="9"/>
      <c r="Y999" s="9"/>
      <c r="Z999" s="9"/>
      <c r="AA999" s="9"/>
      <c r="AB999" s="9"/>
      <c r="AC999" s="9"/>
      <c r="AD999" s="9"/>
      <c r="AE999" s="9"/>
      <c r="AF999" s="9"/>
      <c r="AG999" s="9"/>
      <c r="AH999" s="9"/>
    </row>
    <row r="1000" spans="1:34" x14ac:dyDescent="0.25">
      <c r="A1000" s="9"/>
      <c r="B1000" s="9"/>
      <c r="C1000" s="9"/>
      <c r="D1000" s="9"/>
      <c r="E1000" s="9"/>
      <c r="F1000" s="9"/>
      <c r="G1000" s="9"/>
      <c r="H1000" s="9"/>
      <c r="I1000" s="9"/>
      <c r="J1000" s="9"/>
      <c r="K1000" s="9"/>
      <c r="L1000" s="9"/>
      <c r="M1000" s="9"/>
      <c r="N1000" s="9"/>
      <c r="O1000" s="9"/>
      <c r="P1000" s="9"/>
      <c r="Q1000" s="9"/>
      <c r="R1000" s="9"/>
      <c r="S1000" s="9"/>
      <c r="T1000" s="17"/>
      <c r="U1000" s="17"/>
      <c r="V1000" s="9"/>
      <c r="W1000" s="17"/>
      <c r="X1000" s="9"/>
      <c r="Y1000" s="9"/>
      <c r="Z1000" s="9"/>
      <c r="AA1000" s="9"/>
      <c r="AB1000" s="9"/>
      <c r="AC1000" s="9"/>
      <c r="AD1000" s="9"/>
      <c r="AE1000" s="9"/>
      <c r="AF1000" s="9"/>
      <c r="AG1000" s="9"/>
      <c r="AH1000" s="9"/>
    </row>
  </sheetData>
  <sheetProtection password="DEB6" sheet="1" objects="1" scenarios="1"/>
  <autoFilter ref="A39:AH57">
    <filterColumn colId="21">
      <customFilters>
        <customFilter operator="notEqual" val=" "/>
      </customFilters>
    </filterColumn>
  </autoFilter>
  <mergeCells count="24">
    <mergeCell ref="T38:W38"/>
    <mergeCell ref="Q38:S38"/>
    <mergeCell ref="H38:P38"/>
    <mergeCell ref="A38:G38"/>
    <mergeCell ref="M33:M34"/>
    <mergeCell ref="I31:M31"/>
    <mergeCell ref="U22:W22"/>
    <mergeCell ref="U21:W21"/>
    <mergeCell ref="U24:W24"/>
    <mergeCell ref="L28:M28"/>
    <mergeCell ref="I28:K28"/>
    <mergeCell ref="I29:K29"/>
    <mergeCell ref="L30:M30"/>
    <mergeCell ref="I30:K30"/>
    <mergeCell ref="L29:M29"/>
    <mergeCell ref="L27:M27"/>
    <mergeCell ref="P27:V27"/>
    <mergeCell ref="A26:C26"/>
    <mergeCell ref="A27:C27"/>
    <mergeCell ref="A21:C24"/>
    <mergeCell ref="I27:K27"/>
    <mergeCell ref="F26:G26"/>
    <mergeCell ref="I26:M26"/>
    <mergeCell ref="D21:T24"/>
  </mergeCells>
  <conditionalFormatting sqref="X40:Y57">
    <cfRule type="cellIs" dxfId="173" priority="1" operator="greaterThan">
      <formula>SI($P$40-$X$38)&gt;0</formula>
    </cfRule>
  </conditionalFormatting>
  <conditionalFormatting sqref="V40:V57">
    <cfRule type="cellIs" dxfId="172" priority="2" operator="equal">
      <formula>$J$6</formula>
    </cfRule>
  </conditionalFormatting>
  <conditionalFormatting sqref="V40:V57">
    <cfRule type="cellIs" dxfId="171" priority="3" operator="equal">
      <formula>$J$5</formula>
    </cfRule>
  </conditionalFormatting>
  <conditionalFormatting sqref="V40:V57">
    <cfRule type="cellIs" dxfId="170" priority="4" operator="equal">
      <formula>$J$4</formula>
    </cfRule>
  </conditionalFormatting>
  <dataValidations count="7">
    <dataValidation type="list" allowBlank="1" showInputMessage="1" showErrorMessage="1" prompt=" -  - " sqref="I40:I41 I43 I46 I49 I52">
      <formula1>$H$2:$H$5</formula1>
    </dataValidation>
    <dataValidation type="list" allowBlank="1" showInputMessage="1" showErrorMessage="1" prompt=" -  - " sqref="F40 F43 F46 F49 F52">
      <formula1>$G$2:$G$3</formula1>
    </dataValidation>
    <dataValidation type="list" allowBlank="1" showInputMessage="1" showErrorMessage="1" prompt=" -  - " sqref="A27">
      <formula1>$C$2:$C$17</formula1>
    </dataValidation>
    <dataValidation type="list" allowBlank="1" showInputMessage="1" showErrorMessage="1" prompt=" -  - " sqref="J40:J41 J43 J46 J49 J52">
      <formula1>$I$2:$I$8</formula1>
    </dataValidation>
    <dataValidation type="list" allowBlank="1" showInputMessage="1" showErrorMessage="1" prompt=" -  - " sqref="V40:V41 V43 V46 V49 V52">
      <formula1>$J$3:$J$6</formula1>
    </dataValidation>
    <dataValidation type="list" allowBlank="1" showInputMessage="1" showErrorMessage="1" prompt=" -  - " sqref="C40 C43 C46 C49 C52">
      <formula1>$D$2:$D$14</formula1>
    </dataValidation>
    <dataValidation type="list" allowBlank="1" showInputMessage="1" showErrorMessage="1" prompt=" -  - " sqref="B40 B43 B46 B49 B52">
      <formula1>$F$2:$F$10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H1000"/>
  <sheetViews>
    <sheetView showGridLines="0" topLeftCell="A21" zoomScale="70" zoomScaleNormal="70" workbookViewId="0">
      <selection activeCell="AB66" sqref="AB66"/>
    </sheetView>
  </sheetViews>
  <sheetFormatPr baseColWidth="10" defaultColWidth="15.140625" defaultRowHeight="15" customHeight="1" x14ac:dyDescent="0.25"/>
  <cols>
    <col min="1" max="1" width="7.5703125" customWidth="1"/>
    <col min="2" max="2" width="10" customWidth="1"/>
    <col min="3" max="3" width="17" customWidth="1"/>
    <col min="4" max="4" width="16.42578125" customWidth="1"/>
    <col min="5" max="5" width="30.5703125" customWidth="1"/>
    <col min="6" max="6" width="24" customWidth="1"/>
    <col min="7" max="7" width="26.28515625" customWidth="1"/>
    <col min="8" max="8" width="31.7109375" customWidth="1"/>
    <col min="9" max="9" width="13.42578125" customWidth="1"/>
    <col min="10" max="10" width="14.42578125" customWidth="1"/>
    <col min="11" max="11" width="19.42578125" customWidth="1"/>
    <col min="12" max="12" width="19.7109375" customWidth="1"/>
    <col min="13" max="13" width="16.85546875" customWidth="1"/>
    <col min="14" max="14" width="20" customWidth="1"/>
    <col min="15" max="15" width="13.7109375" customWidth="1"/>
    <col min="16" max="16" width="15" customWidth="1"/>
    <col min="17" max="17" width="38.85546875" customWidth="1"/>
    <col min="18" max="18" width="24" customWidth="1"/>
    <col min="19" max="19" width="17" customWidth="1"/>
    <col min="20" max="20" width="39.5703125" customWidth="1"/>
    <col min="21" max="21" width="30.85546875" customWidth="1"/>
    <col min="22" max="22" width="26.28515625" customWidth="1"/>
    <col min="23" max="23" width="18.5703125" customWidth="1"/>
    <col min="24" max="24" width="16" hidden="1" customWidth="1"/>
    <col min="25" max="25" width="17.85546875" hidden="1" customWidth="1"/>
    <col min="26" max="26" width="7.5703125" hidden="1" customWidth="1"/>
    <col min="27" max="34" width="7.5703125" customWidth="1"/>
  </cols>
  <sheetData>
    <row r="1" spans="1:34" ht="12" hidden="1" customHeight="1" x14ac:dyDescent="0.35">
      <c r="A1" s="1"/>
      <c r="B1" s="2" t="s">
        <v>0</v>
      </c>
      <c r="C1" s="3" t="s">
        <v>1</v>
      </c>
      <c r="D1" s="3" t="s">
        <v>2</v>
      </c>
      <c r="E1" s="4"/>
      <c r="F1" s="5" t="s">
        <v>3</v>
      </c>
      <c r="G1" s="5" t="s">
        <v>4</v>
      </c>
      <c r="H1" s="640" t="s">
        <v>5</v>
      </c>
      <c r="I1" s="5" t="s">
        <v>6</v>
      </c>
      <c r="J1" s="5" t="s">
        <v>7</v>
      </c>
      <c r="K1" s="7"/>
      <c r="L1" s="7"/>
      <c r="M1" s="7"/>
      <c r="N1" s="7"/>
      <c r="O1" s="7"/>
      <c r="P1" s="7"/>
      <c r="Q1" s="641"/>
      <c r="R1" s="7"/>
      <c r="S1" s="641"/>
      <c r="T1" s="642"/>
      <c r="U1" s="17"/>
      <c r="V1" s="7"/>
      <c r="W1" s="17"/>
      <c r="X1" s="7"/>
      <c r="Y1" s="7"/>
      <c r="Z1" s="7"/>
      <c r="AA1" s="7"/>
      <c r="AB1" s="9"/>
      <c r="AC1" s="9"/>
      <c r="AD1" s="9"/>
      <c r="AE1" s="9"/>
      <c r="AF1" s="9"/>
      <c r="AG1" s="9"/>
      <c r="AH1" s="9"/>
    </row>
    <row r="2" spans="1:34" ht="24" hidden="1" customHeight="1" x14ac:dyDescent="0.35">
      <c r="A2" s="1"/>
      <c r="B2" s="10" t="s">
        <v>8</v>
      </c>
      <c r="C2" s="11" t="s">
        <v>9</v>
      </c>
      <c r="D2" s="11" t="s">
        <v>10</v>
      </c>
      <c r="E2" s="12"/>
      <c r="F2" s="10" t="s">
        <v>11</v>
      </c>
      <c r="G2" s="11" t="s">
        <v>12</v>
      </c>
      <c r="H2" s="644" t="s">
        <v>13</v>
      </c>
      <c r="I2" s="11" t="s">
        <v>14</v>
      </c>
      <c r="J2" s="11"/>
      <c r="K2" s="7"/>
      <c r="L2" s="7"/>
      <c r="M2" s="7"/>
      <c r="N2" s="7"/>
      <c r="O2" s="7"/>
      <c r="P2" s="7"/>
      <c r="Q2" s="641"/>
      <c r="R2" s="7"/>
      <c r="S2" s="641"/>
      <c r="T2" s="642"/>
      <c r="U2" s="17"/>
      <c r="V2" s="7"/>
      <c r="W2" s="17"/>
      <c r="X2" s="7"/>
      <c r="Y2" s="7"/>
      <c r="Z2" s="7"/>
      <c r="AA2" s="7"/>
      <c r="AB2" s="9"/>
      <c r="AC2" s="9"/>
      <c r="AD2" s="9"/>
      <c r="AE2" s="9"/>
      <c r="AF2" s="9"/>
      <c r="AG2" s="9"/>
      <c r="AH2" s="9"/>
    </row>
    <row r="3" spans="1:34" ht="24" hidden="1" customHeight="1" x14ac:dyDescent="0.35">
      <c r="A3" s="1"/>
      <c r="B3" s="10" t="s">
        <v>15</v>
      </c>
      <c r="C3" s="11" t="s">
        <v>16</v>
      </c>
      <c r="D3" s="11" t="s">
        <v>17</v>
      </c>
      <c r="E3" s="12"/>
      <c r="F3" s="10" t="s">
        <v>18</v>
      </c>
      <c r="G3" s="11" t="s">
        <v>19</v>
      </c>
      <c r="H3" s="644" t="s">
        <v>20</v>
      </c>
      <c r="I3" s="11" t="s">
        <v>21</v>
      </c>
      <c r="J3" s="11" t="s">
        <v>22</v>
      </c>
      <c r="K3" s="7"/>
      <c r="L3" s="7"/>
      <c r="M3" s="7"/>
      <c r="N3" s="7"/>
      <c r="O3" s="7"/>
      <c r="P3" s="7"/>
      <c r="Q3" s="641"/>
      <c r="R3" s="7"/>
      <c r="S3" s="641"/>
      <c r="T3" s="642"/>
      <c r="U3" s="17"/>
      <c r="V3" s="7"/>
      <c r="W3" s="17"/>
      <c r="X3" s="7"/>
      <c r="Y3" s="7"/>
      <c r="Z3" s="7"/>
      <c r="AA3" s="7"/>
      <c r="AB3" s="9"/>
      <c r="AC3" s="9"/>
      <c r="AD3" s="9"/>
      <c r="AE3" s="9"/>
      <c r="AF3" s="9"/>
      <c r="AG3" s="9"/>
      <c r="AH3" s="9"/>
    </row>
    <row r="4" spans="1:34" ht="12" hidden="1" customHeight="1" x14ac:dyDescent="0.35">
      <c r="A4" s="1"/>
      <c r="B4" s="10" t="s">
        <v>23</v>
      </c>
      <c r="C4" s="11" t="s">
        <v>24</v>
      </c>
      <c r="D4" s="11" t="s">
        <v>25</v>
      </c>
      <c r="E4" s="12"/>
      <c r="F4" s="10" t="s">
        <v>26</v>
      </c>
      <c r="G4" s="11"/>
      <c r="H4" s="644" t="s">
        <v>27</v>
      </c>
      <c r="I4" s="11" t="s">
        <v>28</v>
      </c>
      <c r="J4" s="11" t="s">
        <v>29</v>
      </c>
      <c r="K4" s="7"/>
      <c r="L4" s="7"/>
      <c r="M4" s="7"/>
      <c r="N4" s="7"/>
      <c r="O4" s="7"/>
      <c r="P4" s="7"/>
      <c r="Q4" s="641"/>
      <c r="R4" s="7"/>
      <c r="S4" s="641"/>
      <c r="T4" s="642"/>
      <c r="U4" s="17"/>
      <c r="V4" s="7"/>
      <c r="W4" s="17"/>
      <c r="X4" s="7"/>
      <c r="Y4" s="7"/>
      <c r="Z4" s="7"/>
      <c r="AA4" s="7"/>
      <c r="AB4" s="9"/>
      <c r="AC4" s="9"/>
      <c r="AD4" s="9"/>
      <c r="AE4" s="9"/>
      <c r="AF4" s="9"/>
      <c r="AG4" s="9"/>
      <c r="AH4" s="9"/>
    </row>
    <row r="5" spans="1:34" ht="12" hidden="1" customHeight="1" x14ac:dyDescent="0.35">
      <c r="A5" s="1"/>
      <c r="B5" s="10" t="s">
        <v>30</v>
      </c>
      <c r="C5" s="11" t="s">
        <v>31</v>
      </c>
      <c r="D5" s="11" t="s">
        <v>32</v>
      </c>
      <c r="E5" s="12"/>
      <c r="F5" s="10" t="s">
        <v>33</v>
      </c>
      <c r="G5" s="11"/>
      <c r="H5" s="644" t="s">
        <v>34</v>
      </c>
      <c r="I5" s="11" t="s">
        <v>35</v>
      </c>
      <c r="J5" s="11" t="s">
        <v>36</v>
      </c>
      <c r="K5" s="7"/>
      <c r="L5" s="7"/>
      <c r="M5" s="7"/>
      <c r="N5" s="7"/>
      <c r="O5" s="7"/>
      <c r="P5" s="7"/>
      <c r="Q5" s="641"/>
      <c r="R5" s="7"/>
      <c r="S5" s="641"/>
      <c r="T5" s="642"/>
      <c r="U5" s="17"/>
      <c r="V5" s="7"/>
      <c r="W5" s="17"/>
      <c r="X5" s="7"/>
      <c r="Y5" s="7"/>
      <c r="Z5" s="7"/>
      <c r="AA5" s="7"/>
      <c r="AB5" s="9"/>
      <c r="AC5" s="9"/>
      <c r="AD5" s="9"/>
      <c r="AE5" s="9"/>
      <c r="AF5" s="9"/>
      <c r="AG5" s="9"/>
      <c r="AH5" s="9"/>
    </row>
    <row r="6" spans="1:34" ht="12" hidden="1" customHeight="1" x14ac:dyDescent="0.35">
      <c r="A6" s="1"/>
      <c r="B6" s="10" t="s">
        <v>37</v>
      </c>
      <c r="C6" s="11" t="s">
        <v>38</v>
      </c>
      <c r="D6" s="11" t="s">
        <v>39</v>
      </c>
      <c r="E6" s="12"/>
      <c r="F6" s="10" t="s">
        <v>40</v>
      </c>
      <c r="G6" s="11"/>
      <c r="H6" s="644"/>
      <c r="I6" s="11" t="s">
        <v>41</v>
      </c>
      <c r="J6" s="11" t="s">
        <v>42</v>
      </c>
      <c r="K6" s="7"/>
      <c r="L6" s="7"/>
      <c r="M6" s="7"/>
      <c r="N6" s="7"/>
      <c r="O6" s="7"/>
      <c r="P6" s="7"/>
      <c r="Q6" s="641"/>
      <c r="R6" s="7"/>
      <c r="S6" s="641"/>
      <c r="T6" s="642"/>
      <c r="U6" s="17"/>
      <c r="V6" s="7"/>
      <c r="W6" s="17"/>
      <c r="X6" s="7"/>
      <c r="Y6" s="7"/>
      <c r="Z6" s="7"/>
      <c r="AA6" s="7"/>
      <c r="AB6" s="9"/>
      <c r="AC6" s="9"/>
      <c r="AD6" s="9"/>
      <c r="AE6" s="9"/>
      <c r="AF6" s="9"/>
      <c r="AG6" s="9"/>
      <c r="AH6" s="9"/>
    </row>
    <row r="7" spans="1:34" ht="12" hidden="1" customHeight="1" x14ac:dyDescent="0.35">
      <c r="A7" s="1"/>
      <c r="B7" s="10" t="s">
        <v>43</v>
      </c>
      <c r="C7" s="11" t="s">
        <v>44</v>
      </c>
      <c r="D7" s="11" t="s">
        <v>45</v>
      </c>
      <c r="E7" s="12"/>
      <c r="F7" s="10" t="s">
        <v>46</v>
      </c>
      <c r="G7" s="11"/>
      <c r="H7" s="644"/>
      <c r="I7" s="11" t="s">
        <v>47</v>
      </c>
      <c r="J7" s="11"/>
      <c r="K7" s="7"/>
      <c r="L7" s="7"/>
      <c r="M7" s="7"/>
      <c r="N7" s="7"/>
      <c r="O7" s="7"/>
      <c r="P7" s="7"/>
      <c r="Q7" s="641"/>
      <c r="R7" s="7"/>
      <c r="S7" s="641"/>
      <c r="T7" s="642"/>
      <c r="U7" s="17"/>
      <c r="V7" s="7"/>
      <c r="W7" s="17"/>
      <c r="X7" s="7"/>
      <c r="Y7" s="7"/>
      <c r="Z7" s="7"/>
      <c r="AA7" s="7"/>
      <c r="AB7" s="9"/>
      <c r="AC7" s="9"/>
      <c r="AD7" s="9"/>
      <c r="AE7" s="9"/>
      <c r="AF7" s="9"/>
      <c r="AG7" s="9"/>
      <c r="AH7" s="9"/>
    </row>
    <row r="8" spans="1:34" ht="12" hidden="1" customHeight="1" x14ac:dyDescent="0.35">
      <c r="A8" s="1"/>
      <c r="B8" s="10" t="s">
        <v>48</v>
      </c>
      <c r="C8" s="11" t="s">
        <v>49</v>
      </c>
      <c r="D8" s="11" t="s">
        <v>50</v>
      </c>
      <c r="E8" s="12"/>
      <c r="F8" s="10" t="s">
        <v>51</v>
      </c>
      <c r="G8" s="11"/>
      <c r="H8" s="644"/>
      <c r="I8" s="11" t="s">
        <v>52</v>
      </c>
      <c r="J8" s="11"/>
      <c r="K8" s="7"/>
      <c r="L8" s="7"/>
      <c r="M8" s="7"/>
      <c r="N8" s="7"/>
      <c r="O8" s="7"/>
      <c r="P8" s="7"/>
      <c r="Q8" s="641"/>
      <c r="R8" s="7"/>
      <c r="S8" s="641"/>
      <c r="T8" s="642"/>
      <c r="U8" s="17"/>
      <c r="V8" s="7"/>
      <c r="W8" s="17"/>
      <c r="X8" s="7"/>
      <c r="Y8" s="7"/>
      <c r="Z8" s="7"/>
      <c r="AA8" s="7"/>
      <c r="AB8" s="9"/>
      <c r="AC8" s="9"/>
      <c r="AD8" s="9"/>
      <c r="AE8" s="9"/>
      <c r="AF8" s="9"/>
      <c r="AG8" s="9"/>
      <c r="AH8" s="9"/>
    </row>
    <row r="9" spans="1:34" ht="12" hidden="1" customHeight="1" x14ac:dyDescent="0.35">
      <c r="A9" s="1"/>
      <c r="B9" s="10" t="s">
        <v>53</v>
      </c>
      <c r="C9" s="11" t="s">
        <v>54</v>
      </c>
      <c r="D9" s="11" t="s">
        <v>55</v>
      </c>
      <c r="E9" s="12"/>
      <c r="F9" s="10" t="s">
        <v>56</v>
      </c>
      <c r="G9" s="11"/>
      <c r="H9" s="644"/>
      <c r="I9" s="11"/>
      <c r="J9" s="11"/>
      <c r="K9" s="7"/>
      <c r="L9" s="7"/>
      <c r="M9" s="7"/>
      <c r="N9" s="7"/>
      <c r="O9" s="7"/>
      <c r="P9" s="7"/>
      <c r="Q9" s="641"/>
      <c r="R9" s="7"/>
      <c r="S9" s="641"/>
      <c r="T9" s="642"/>
      <c r="U9" s="17"/>
      <c r="V9" s="7"/>
      <c r="W9" s="17"/>
      <c r="X9" s="7"/>
      <c r="Y9" s="7"/>
      <c r="Z9" s="7"/>
      <c r="AA9" s="7"/>
      <c r="AB9" s="9"/>
      <c r="AC9" s="9"/>
      <c r="AD9" s="9"/>
      <c r="AE9" s="9"/>
      <c r="AF9" s="9"/>
      <c r="AG9" s="9"/>
      <c r="AH9" s="9"/>
    </row>
    <row r="10" spans="1:34" ht="12" hidden="1" customHeight="1" x14ac:dyDescent="0.35">
      <c r="A10" s="1"/>
      <c r="B10" s="10" t="s">
        <v>57</v>
      </c>
      <c r="C10" s="11" t="s">
        <v>58</v>
      </c>
      <c r="D10" s="11" t="s">
        <v>59</v>
      </c>
      <c r="E10" s="12"/>
      <c r="F10" s="10" t="s">
        <v>60</v>
      </c>
      <c r="G10" s="11"/>
      <c r="H10" s="644"/>
      <c r="I10" s="11"/>
      <c r="J10" s="11"/>
      <c r="K10" s="7"/>
      <c r="L10" s="7"/>
      <c r="M10" s="7"/>
      <c r="N10" s="7"/>
      <c r="O10" s="7"/>
      <c r="P10" s="7"/>
      <c r="Q10" s="641"/>
      <c r="R10" s="7"/>
      <c r="S10" s="641"/>
      <c r="T10" s="642"/>
      <c r="U10" s="17"/>
      <c r="V10" s="7"/>
      <c r="W10" s="17"/>
      <c r="X10" s="7"/>
      <c r="Y10" s="7"/>
      <c r="Z10" s="7"/>
      <c r="AA10" s="7"/>
      <c r="AB10" s="9"/>
      <c r="AC10" s="9"/>
      <c r="AD10" s="9"/>
      <c r="AE10" s="9"/>
      <c r="AF10" s="9"/>
      <c r="AG10" s="9"/>
      <c r="AH10" s="9"/>
    </row>
    <row r="11" spans="1:34" ht="12" hidden="1" customHeight="1" x14ac:dyDescent="0.35">
      <c r="A11" s="1"/>
      <c r="B11" s="10" t="s">
        <v>61</v>
      </c>
      <c r="C11" s="11" t="s">
        <v>62</v>
      </c>
      <c r="D11" s="11" t="s">
        <v>63</v>
      </c>
      <c r="E11" s="12"/>
      <c r="F11" s="14"/>
      <c r="G11" s="13"/>
      <c r="H11" s="646"/>
      <c r="I11" s="13"/>
      <c r="J11" s="7"/>
      <c r="K11" s="7"/>
      <c r="L11" s="7"/>
      <c r="M11" s="7"/>
      <c r="N11" s="7"/>
      <c r="O11" s="7"/>
      <c r="P11" s="7"/>
      <c r="Q11" s="641"/>
      <c r="R11" s="7"/>
      <c r="S11" s="641"/>
      <c r="T11" s="642"/>
      <c r="U11" s="17"/>
      <c r="V11" s="7"/>
      <c r="W11" s="17"/>
      <c r="X11" s="7"/>
      <c r="Y11" s="7"/>
      <c r="Z11" s="7"/>
      <c r="AA11" s="7"/>
      <c r="AB11" s="9"/>
      <c r="AC11" s="9"/>
      <c r="AD11" s="9"/>
      <c r="AE11" s="9"/>
      <c r="AF11" s="9"/>
      <c r="AG11" s="9"/>
      <c r="AH11" s="9"/>
    </row>
    <row r="12" spans="1:34" ht="12" hidden="1" customHeight="1" x14ac:dyDescent="0.35">
      <c r="A12" s="1"/>
      <c r="B12" s="10" t="s">
        <v>64</v>
      </c>
      <c r="C12" s="11" t="s">
        <v>65</v>
      </c>
      <c r="D12" s="11" t="s">
        <v>66</v>
      </c>
      <c r="E12" s="12"/>
      <c r="F12" s="14"/>
      <c r="G12" s="13"/>
      <c r="H12" s="646"/>
      <c r="I12" s="13"/>
      <c r="J12" s="7"/>
      <c r="K12" s="7"/>
      <c r="L12" s="7"/>
      <c r="M12" s="7"/>
      <c r="N12" s="7"/>
      <c r="O12" s="7"/>
      <c r="P12" s="7"/>
      <c r="Q12" s="641"/>
      <c r="R12" s="7"/>
      <c r="S12" s="641"/>
      <c r="T12" s="642"/>
      <c r="U12" s="17"/>
      <c r="V12" s="7"/>
      <c r="W12" s="17"/>
      <c r="X12" s="7"/>
      <c r="Y12" s="7"/>
      <c r="Z12" s="7"/>
      <c r="AA12" s="7"/>
      <c r="AB12" s="9"/>
      <c r="AC12" s="9"/>
      <c r="AD12" s="9"/>
      <c r="AE12" s="9"/>
      <c r="AF12" s="9"/>
      <c r="AG12" s="9"/>
      <c r="AH12" s="9"/>
    </row>
    <row r="13" spans="1:34" ht="12" hidden="1" customHeight="1" x14ac:dyDescent="0.35">
      <c r="A13" s="1"/>
      <c r="B13" s="10" t="s">
        <v>67</v>
      </c>
      <c r="C13" s="11" t="s">
        <v>68</v>
      </c>
      <c r="D13" s="11" t="s">
        <v>69</v>
      </c>
      <c r="E13" s="12"/>
      <c r="F13" s="14"/>
      <c r="G13" s="13"/>
      <c r="H13" s="646"/>
      <c r="I13" s="13"/>
      <c r="J13" s="7"/>
      <c r="K13" s="7"/>
      <c r="L13" s="7"/>
      <c r="M13" s="7"/>
      <c r="N13" s="7"/>
      <c r="O13" s="7"/>
      <c r="P13" s="7"/>
      <c r="Q13" s="641"/>
      <c r="R13" s="7"/>
      <c r="S13" s="641"/>
      <c r="T13" s="642"/>
      <c r="U13" s="17"/>
      <c r="V13" s="7"/>
      <c r="W13" s="17"/>
      <c r="X13" s="7"/>
      <c r="Y13" s="7"/>
      <c r="Z13" s="7"/>
      <c r="AA13" s="7"/>
      <c r="AB13" s="9"/>
      <c r="AC13" s="9"/>
      <c r="AD13" s="9"/>
      <c r="AE13" s="9"/>
      <c r="AF13" s="9"/>
      <c r="AG13" s="9"/>
      <c r="AH13" s="9"/>
    </row>
    <row r="14" spans="1:34" ht="12" hidden="1" customHeight="1" x14ac:dyDescent="0.35">
      <c r="A14" s="1"/>
      <c r="B14" s="10" t="s">
        <v>70</v>
      </c>
      <c r="C14" s="11" t="s">
        <v>71</v>
      </c>
      <c r="D14" s="11" t="s">
        <v>72</v>
      </c>
      <c r="E14" s="12"/>
      <c r="F14" s="14"/>
      <c r="G14" s="13"/>
      <c r="H14" s="646"/>
      <c r="I14" s="13"/>
      <c r="J14" s="7"/>
      <c r="K14" s="7"/>
      <c r="L14" s="7"/>
      <c r="M14" s="7"/>
      <c r="N14" s="7"/>
      <c r="O14" s="7"/>
      <c r="P14" s="7"/>
      <c r="Q14" s="641"/>
      <c r="R14" s="7"/>
      <c r="S14" s="641"/>
      <c r="T14" s="642"/>
      <c r="U14" s="17"/>
      <c r="V14" s="7"/>
      <c r="W14" s="17"/>
      <c r="X14" s="7"/>
      <c r="Y14" s="7"/>
      <c r="Z14" s="7"/>
      <c r="AA14" s="7"/>
      <c r="AB14" s="9"/>
      <c r="AC14" s="9"/>
      <c r="AD14" s="9"/>
      <c r="AE14" s="9"/>
      <c r="AF14" s="9"/>
      <c r="AG14" s="9"/>
      <c r="AH14" s="9"/>
    </row>
    <row r="15" spans="1:34" ht="12" hidden="1" customHeight="1" x14ac:dyDescent="0.35">
      <c r="A15" s="1"/>
      <c r="B15" s="10" t="s">
        <v>73</v>
      </c>
      <c r="C15" s="11" t="s">
        <v>74</v>
      </c>
      <c r="D15" s="11"/>
      <c r="E15" s="12"/>
      <c r="F15" s="14"/>
      <c r="G15" s="13"/>
      <c r="H15" s="646"/>
      <c r="I15" s="13"/>
      <c r="J15" s="7"/>
      <c r="K15" s="7"/>
      <c r="L15" s="7"/>
      <c r="M15" s="7"/>
      <c r="N15" s="7"/>
      <c r="O15" s="7"/>
      <c r="P15" s="7"/>
      <c r="Q15" s="641"/>
      <c r="R15" s="7"/>
      <c r="S15" s="641"/>
      <c r="T15" s="642"/>
      <c r="U15" s="17"/>
      <c r="V15" s="7"/>
      <c r="W15" s="17"/>
      <c r="X15" s="7"/>
      <c r="Y15" s="7"/>
      <c r="Z15" s="7"/>
      <c r="AA15" s="7"/>
      <c r="AB15" s="9"/>
      <c r="AC15" s="9"/>
      <c r="AD15" s="9"/>
      <c r="AE15" s="9"/>
      <c r="AF15" s="9"/>
      <c r="AG15" s="9"/>
      <c r="AH15" s="9"/>
    </row>
    <row r="16" spans="1:34" ht="12" hidden="1" customHeight="1" x14ac:dyDescent="0.35">
      <c r="A16" s="1"/>
      <c r="B16" s="10" t="s">
        <v>75</v>
      </c>
      <c r="C16" s="11" t="s">
        <v>76</v>
      </c>
      <c r="D16" s="11"/>
      <c r="E16" s="12"/>
      <c r="F16" s="14"/>
      <c r="G16" s="13"/>
      <c r="H16" s="646"/>
      <c r="I16" s="13"/>
      <c r="J16" s="7"/>
      <c r="K16" s="7"/>
      <c r="L16" s="7"/>
      <c r="M16" s="7"/>
      <c r="N16" s="7"/>
      <c r="O16" s="7"/>
      <c r="P16" s="7"/>
      <c r="Q16" s="641"/>
      <c r="R16" s="7"/>
      <c r="S16" s="641"/>
      <c r="T16" s="642"/>
      <c r="U16" s="17"/>
      <c r="V16" s="7"/>
      <c r="W16" s="17"/>
      <c r="X16" s="7"/>
      <c r="Y16" s="7"/>
      <c r="Z16" s="7"/>
      <c r="AA16" s="7"/>
      <c r="AB16" s="9"/>
      <c r="AC16" s="9"/>
      <c r="AD16" s="9"/>
      <c r="AE16" s="9"/>
      <c r="AF16" s="9"/>
      <c r="AG16" s="9"/>
      <c r="AH16" s="9"/>
    </row>
    <row r="17" spans="1:34" ht="12" hidden="1" customHeight="1" x14ac:dyDescent="0.35">
      <c r="A17" s="1"/>
      <c r="B17" s="10" t="s">
        <v>77</v>
      </c>
      <c r="C17" s="11" t="s">
        <v>78</v>
      </c>
      <c r="D17" s="11"/>
      <c r="E17" s="12"/>
      <c r="F17" s="14"/>
      <c r="G17" s="13"/>
      <c r="H17" s="641"/>
      <c r="I17" s="13"/>
      <c r="J17" s="7"/>
      <c r="K17" s="7"/>
      <c r="L17" s="7"/>
      <c r="M17" s="7"/>
      <c r="N17" s="7"/>
      <c r="O17" s="7"/>
      <c r="P17" s="7"/>
      <c r="Q17" s="641"/>
      <c r="R17" s="7"/>
      <c r="S17" s="641"/>
      <c r="T17" s="642"/>
      <c r="U17" s="17"/>
      <c r="V17" s="7"/>
      <c r="W17" s="17"/>
      <c r="X17" s="7"/>
      <c r="Y17" s="7"/>
      <c r="Z17" s="7"/>
      <c r="AA17" s="7"/>
      <c r="AB17" s="9"/>
      <c r="AC17" s="9"/>
      <c r="AD17" s="9"/>
      <c r="AE17" s="9"/>
      <c r="AF17" s="9"/>
      <c r="AG17" s="9"/>
      <c r="AH17" s="9"/>
    </row>
    <row r="18" spans="1:34" ht="12" hidden="1" customHeight="1" x14ac:dyDescent="0.35">
      <c r="A18" s="1"/>
      <c r="B18" s="7"/>
      <c r="C18" s="7"/>
      <c r="D18" s="7"/>
      <c r="E18" s="6"/>
      <c r="F18" s="8"/>
      <c r="G18" s="7"/>
      <c r="H18" s="641"/>
      <c r="I18" s="7"/>
      <c r="J18" s="7"/>
      <c r="K18" s="7"/>
      <c r="L18" s="7"/>
      <c r="M18" s="7"/>
      <c r="N18" s="7"/>
      <c r="O18" s="7"/>
      <c r="P18" s="7"/>
      <c r="Q18" s="641"/>
      <c r="R18" s="7"/>
      <c r="S18" s="641"/>
      <c r="T18" s="642"/>
      <c r="U18" s="17"/>
      <c r="V18" s="7"/>
      <c r="W18" s="17"/>
      <c r="X18" s="7"/>
      <c r="Y18" s="7"/>
      <c r="Z18" s="7"/>
      <c r="AA18" s="7"/>
      <c r="AB18" s="9"/>
      <c r="AC18" s="9"/>
      <c r="AD18" s="9"/>
      <c r="AE18" s="9"/>
      <c r="AF18" s="9"/>
      <c r="AG18" s="9"/>
      <c r="AH18" s="9"/>
    </row>
    <row r="19" spans="1:34" ht="12" hidden="1" customHeight="1" x14ac:dyDescent="0.35">
      <c r="A19" s="1"/>
      <c r="B19" s="7"/>
      <c r="C19" s="7"/>
      <c r="D19" s="7"/>
      <c r="E19" s="6"/>
      <c r="F19" s="8"/>
      <c r="G19" s="7"/>
      <c r="H19" s="641"/>
      <c r="I19" s="7"/>
      <c r="J19" s="7"/>
      <c r="K19" s="7"/>
      <c r="L19" s="7"/>
      <c r="M19" s="7"/>
      <c r="N19" s="7"/>
      <c r="O19" s="7"/>
      <c r="P19" s="7"/>
      <c r="Q19" s="641"/>
      <c r="R19" s="7"/>
      <c r="S19" s="641"/>
      <c r="T19" s="642"/>
      <c r="U19" s="17"/>
      <c r="V19" s="7"/>
      <c r="W19" s="17"/>
      <c r="X19" s="7"/>
      <c r="Y19" s="7"/>
      <c r="Z19" s="7"/>
      <c r="AA19" s="7"/>
      <c r="AB19" s="9"/>
      <c r="AC19" s="9"/>
      <c r="AD19" s="9"/>
      <c r="AE19" s="9"/>
      <c r="AF19" s="9"/>
      <c r="AG19" s="9"/>
      <c r="AH19" s="9"/>
    </row>
    <row r="20" spans="1:34" ht="12" hidden="1" customHeight="1" x14ac:dyDescent="0.35">
      <c r="A20" s="1"/>
      <c r="B20" s="7"/>
      <c r="C20" s="7"/>
      <c r="D20" s="7"/>
      <c r="E20" s="6"/>
      <c r="F20" s="8"/>
      <c r="G20" s="7"/>
      <c r="H20" s="641"/>
      <c r="I20" s="7"/>
      <c r="J20" s="7"/>
      <c r="K20" s="7"/>
      <c r="L20" s="7"/>
      <c r="M20" s="7"/>
      <c r="N20" s="7"/>
      <c r="O20" s="7"/>
      <c r="P20" s="7"/>
      <c r="Q20" s="641"/>
      <c r="R20" s="7"/>
      <c r="S20" s="641"/>
      <c r="T20" s="642"/>
      <c r="U20" s="17"/>
      <c r="V20" s="7"/>
      <c r="W20" s="17"/>
      <c r="X20" s="7"/>
      <c r="Y20" s="7"/>
      <c r="Z20" s="7"/>
      <c r="AA20" s="7"/>
      <c r="AB20" s="9"/>
      <c r="AC20" s="9"/>
      <c r="AD20" s="9"/>
      <c r="AE20" s="9"/>
      <c r="AF20" s="9"/>
      <c r="AG20" s="9"/>
      <c r="AH20" s="9"/>
    </row>
    <row r="21" spans="1:34" ht="37.5" customHeight="1" x14ac:dyDescent="0.25">
      <c r="A21" s="1461"/>
      <c r="B21" s="1391"/>
      <c r="C21" s="1384"/>
      <c r="D21" s="1448" t="s">
        <v>79</v>
      </c>
      <c r="E21" s="1391"/>
      <c r="F21" s="1391"/>
      <c r="G21" s="1391"/>
      <c r="H21" s="1391"/>
      <c r="I21" s="1391"/>
      <c r="J21" s="1391"/>
      <c r="K21" s="1391"/>
      <c r="L21" s="1391"/>
      <c r="M21" s="1391"/>
      <c r="N21" s="1391"/>
      <c r="O21" s="1391"/>
      <c r="P21" s="1391"/>
      <c r="Q21" s="1391"/>
      <c r="R21" s="1391"/>
      <c r="S21" s="1391"/>
      <c r="T21" s="1384"/>
      <c r="U21" s="1499" t="s">
        <v>80</v>
      </c>
      <c r="V21" s="1393"/>
      <c r="W21" s="1382"/>
      <c r="X21" s="7"/>
      <c r="Y21" s="7"/>
      <c r="Z21" s="7"/>
      <c r="AA21" s="7"/>
      <c r="AB21" s="9"/>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4"/>
      <c r="R22" s="1454"/>
      <c r="S22" s="1454"/>
      <c r="T22" s="1400"/>
      <c r="U22" s="1513" t="s">
        <v>81</v>
      </c>
      <c r="V22" s="1363"/>
      <c r="W22" s="1369"/>
      <c r="X22" s="7"/>
      <c r="Y22" s="7"/>
      <c r="Z22" s="7"/>
      <c r="AA22" s="7"/>
      <c r="AB22" s="9"/>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4"/>
      <c r="R23" s="1454"/>
      <c r="S23" s="1454"/>
      <c r="T23" s="1400"/>
      <c r="U23" s="19" t="s">
        <v>83</v>
      </c>
      <c r="V23" s="20"/>
      <c r="W23" s="21"/>
      <c r="X23" s="7"/>
      <c r="Y23" s="7"/>
      <c r="Z23" s="7"/>
      <c r="AA23" s="7"/>
      <c r="AB23" s="9"/>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367"/>
      <c r="R24" s="1367"/>
      <c r="S24" s="1367"/>
      <c r="T24" s="1406"/>
      <c r="U24" s="1515" t="s">
        <v>84</v>
      </c>
      <c r="V24" s="1396"/>
      <c r="W24" s="1371"/>
      <c r="X24" s="7"/>
      <c r="Y24" s="7"/>
      <c r="Z24" s="7"/>
      <c r="AA24" s="7"/>
      <c r="AB24" s="9"/>
      <c r="AC24" s="9"/>
      <c r="AD24" s="9"/>
      <c r="AE24" s="9"/>
      <c r="AF24" s="9"/>
      <c r="AG24" s="9"/>
      <c r="AH24" s="9"/>
    </row>
    <row r="25" spans="1:34" ht="36.75" customHeight="1" x14ac:dyDescent="0.25">
      <c r="A25" s="22"/>
      <c r="B25" s="23"/>
      <c r="C25" s="23"/>
      <c r="D25" s="23"/>
      <c r="E25" s="23"/>
      <c r="F25" s="25"/>
      <c r="G25" s="25"/>
      <c r="H25" s="648"/>
      <c r="I25" s="25"/>
      <c r="J25" s="25"/>
      <c r="K25" s="25"/>
      <c r="L25" s="25"/>
      <c r="M25" s="25"/>
      <c r="N25" s="25"/>
      <c r="O25" s="25"/>
      <c r="P25" s="25"/>
      <c r="Q25" s="648"/>
      <c r="R25" s="25"/>
      <c r="S25" s="648"/>
      <c r="T25" s="649"/>
      <c r="U25" s="26"/>
      <c r="V25" s="27"/>
      <c r="W25" s="27"/>
      <c r="X25" s="27"/>
      <c r="Y25" s="7"/>
      <c r="Z25" s="7"/>
      <c r="AA25" s="7"/>
      <c r="AB25" s="9"/>
      <c r="AC25" s="9"/>
      <c r="AD25" s="9"/>
      <c r="AE25" s="9"/>
      <c r="AF25" s="9"/>
      <c r="AG25" s="9"/>
      <c r="AH25" s="9"/>
    </row>
    <row r="26" spans="1:34" ht="63" customHeight="1" x14ac:dyDescent="0.25">
      <c r="A26" s="1436" t="s">
        <v>85</v>
      </c>
      <c r="B26" s="1389"/>
      <c r="C26" s="1378"/>
      <c r="D26" s="18"/>
      <c r="E26" s="37"/>
      <c r="F26" s="1440" t="str">
        <f>CONCATENATE("INFORME DE SEGUIMIENTO DEL PROCESO ",A27)</f>
        <v>INFORME DE SEGUIMIENTO DEL PROCESO ATENCIÓN AL USUARIO</v>
      </c>
      <c r="G26" s="1382"/>
      <c r="H26" s="650"/>
      <c r="I26" s="1442" t="s">
        <v>86</v>
      </c>
      <c r="J26" s="1389"/>
      <c r="K26" s="1389"/>
      <c r="L26" s="1389"/>
      <c r="M26" s="1378"/>
      <c r="N26" s="179"/>
      <c r="O26" s="25"/>
      <c r="P26" s="32"/>
      <c r="Q26" s="651"/>
      <c r="R26" s="18"/>
      <c r="S26" s="652"/>
      <c r="T26" s="653"/>
      <c r="U26" s="33"/>
      <c r="V26" s="18"/>
      <c r="W26" s="33"/>
      <c r="X26" s="18"/>
      <c r="Y26" s="7"/>
      <c r="Z26" s="7"/>
      <c r="AA26" s="7"/>
      <c r="AB26" s="9"/>
      <c r="AC26" s="9"/>
      <c r="AD26" s="9"/>
      <c r="AE26" s="9"/>
      <c r="AF26" s="9"/>
      <c r="AG26" s="9"/>
      <c r="AH26" s="9"/>
    </row>
    <row r="27" spans="1:34" ht="53.25" customHeight="1" x14ac:dyDescent="0.25">
      <c r="A27" s="1436" t="s">
        <v>62</v>
      </c>
      <c r="B27" s="1389"/>
      <c r="C27" s="1378"/>
      <c r="D27" s="18"/>
      <c r="E27" s="37"/>
      <c r="F27" s="548" t="s">
        <v>87</v>
      </c>
      <c r="G27" s="35">
        <f>+COUNTA(E40:E150)</f>
        <v>8</v>
      </c>
      <c r="H27" s="654"/>
      <c r="I27" s="1443" t="s">
        <v>88</v>
      </c>
      <c r="J27" s="1393"/>
      <c r="K27" s="1382"/>
      <c r="L27" s="1444">
        <f>COUNTIF(I40:I140,"CORRECCIÓN")</f>
        <v>0</v>
      </c>
      <c r="M27" s="1382"/>
      <c r="N27" s="30"/>
      <c r="O27" s="18"/>
      <c r="P27" s="1497" t="s">
        <v>89</v>
      </c>
      <c r="Q27" s="1359"/>
      <c r="R27" s="1359"/>
      <c r="S27" s="1359"/>
      <c r="T27" s="1359"/>
      <c r="U27" s="1359"/>
      <c r="V27" s="1359"/>
      <c r="W27" s="33"/>
      <c r="X27" s="18"/>
      <c r="Y27" s="7"/>
      <c r="Z27" s="7"/>
      <c r="AA27" s="7"/>
      <c r="AB27" s="9"/>
      <c r="AC27" s="9"/>
      <c r="AD27" s="9"/>
      <c r="AE27" s="9"/>
      <c r="AF27" s="9"/>
      <c r="AG27" s="9"/>
      <c r="AH27" s="9"/>
    </row>
    <row r="28" spans="1:34" ht="56.25" customHeight="1" x14ac:dyDescent="0.35">
      <c r="A28" s="38"/>
      <c r="B28" s="18"/>
      <c r="C28" s="18"/>
      <c r="D28" s="39"/>
      <c r="E28" s="37"/>
      <c r="F28" s="548" t="s">
        <v>90</v>
      </c>
      <c r="G28" s="40">
        <f>+COUNTA(H40:H150)</f>
        <v>9</v>
      </c>
      <c r="H28" s="654"/>
      <c r="I28" s="1432" t="s">
        <v>91</v>
      </c>
      <c r="J28" s="1363"/>
      <c r="K28" s="1369"/>
      <c r="L28" s="1433">
        <f>COUNTIF(I40:I140,"ACCIÓN PREVENTIVA")</f>
        <v>4</v>
      </c>
      <c r="M28" s="1369"/>
      <c r="N28" s="18"/>
      <c r="O28" s="18"/>
      <c r="P28" s="187" t="s">
        <v>92</v>
      </c>
      <c r="Q28" s="655" t="s">
        <v>93</v>
      </c>
      <c r="R28" s="655" t="s">
        <v>94</v>
      </c>
      <c r="S28" s="656" t="s">
        <v>95</v>
      </c>
      <c r="T28" s="657" t="s">
        <v>96</v>
      </c>
      <c r="U28" s="45" t="s">
        <v>97</v>
      </c>
      <c r="V28" s="42" t="s">
        <v>98</v>
      </c>
      <c r="W28" s="33"/>
      <c r="X28" s="18"/>
      <c r="Y28" s="7"/>
      <c r="Z28" s="7"/>
      <c r="AA28" s="7"/>
      <c r="AB28" s="9"/>
      <c r="AC28" s="9"/>
      <c r="AD28" s="9"/>
      <c r="AE28" s="9"/>
      <c r="AF28" s="9"/>
      <c r="AG28" s="9"/>
      <c r="AH28" s="9"/>
    </row>
    <row r="29" spans="1:34" ht="53.25" customHeight="1" x14ac:dyDescent="0.35">
      <c r="A29" s="38"/>
      <c r="B29" s="18"/>
      <c r="C29" s="18"/>
      <c r="D29" s="46"/>
      <c r="E29" s="37"/>
      <c r="F29" s="549" t="s">
        <v>99</v>
      </c>
      <c r="G29" s="48">
        <f>+COUNTIF(V40:V150,"Cerrada")</f>
        <v>9</v>
      </c>
      <c r="H29" s="654"/>
      <c r="I29" s="1432" t="s">
        <v>100</v>
      </c>
      <c r="J29" s="1363"/>
      <c r="K29" s="1369"/>
      <c r="L29" s="1433">
        <f>COUNTIF(I40:I140,"ACCIÓN CORRECTIVA")</f>
        <v>3</v>
      </c>
      <c r="M29" s="1369"/>
      <c r="N29" s="30"/>
      <c r="O29" s="18"/>
      <c r="P29" s="187">
        <v>2011</v>
      </c>
      <c r="Q29" s="655">
        <v>0</v>
      </c>
      <c r="R29" s="659">
        <v>0</v>
      </c>
      <c r="S29" s="659">
        <v>0</v>
      </c>
      <c r="T29" s="660">
        <f t="shared" ref="T29:T32" si="0">+Q29+R29+S29</f>
        <v>0</v>
      </c>
      <c r="U29" s="190">
        <v>0</v>
      </c>
      <c r="V29" s="188">
        <v>0</v>
      </c>
      <c r="W29" s="33"/>
      <c r="X29" s="18"/>
      <c r="Y29" s="7"/>
      <c r="Z29" s="7"/>
      <c r="AA29" s="7"/>
      <c r="AB29" s="9"/>
      <c r="AC29" s="9"/>
      <c r="AD29" s="9"/>
      <c r="AE29" s="9"/>
      <c r="AF29" s="9"/>
      <c r="AG29" s="9"/>
      <c r="AH29" s="9"/>
    </row>
    <row r="30" spans="1:34" ht="48.75" customHeight="1" x14ac:dyDescent="0.35">
      <c r="A30" s="38"/>
      <c r="B30" s="18"/>
      <c r="C30" s="18"/>
      <c r="D30" s="39"/>
      <c r="E30" s="37"/>
      <c r="F30" s="550" t="s">
        <v>101</v>
      </c>
      <c r="G30" s="53">
        <f>+COUNTIF(V40:V150,"Cerrada Condicional")</f>
        <v>0</v>
      </c>
      <c r="H30" s="654"/>
      <c r="I30" s="1434" t="s">
        <v>102</v>
      </c>
      <c r="J30" s="1435"/>
      <c r="K30" s="1380"/>
      <c r="L30" s="1431">
        <f>COUNTIF(I40:I140,"ACCIÓN DE MEJORA")</f>
        <v>2</v>
      </c>
      <c r="M30" s="1380"/>
      <c r="N30" s="18"/>
      <c r="O30" s="18"/>
      <c r="P30" s="191">
        <v>2012</v>
      </c>
      <c r="Q30" s="661">
        <v>0</v>
      </c>
      <c r="R30" s="662">
        <v>0</v>
      </c>
      <c r="S30" s="662">
        <v>0</v>
      </c>
      <c r="T30" s="664">
        <f t="shared" si="0"/>
        <v>0</v>
      </c>
      <c r="U30" s="61">
        <v>0</v>
      </c>
      <c r="V30" s="60">
        <v>0</v>
      </c>
      <c r="W30" s="33"/>
      <c r="X30" s="18"/>
      <c r="Y30" s="7"/>
      <c r="Z30" s="7"/>
      <c r="AA30" s="7"/>
      <c r="AB30" s="9"/>
      <c r="AC30" s="9"/>
      <c r="AD30" s="9"/>
      <c r="AE30" s="9"/>
      <c r="AF30" s="9"/>
      <c r="AG30" s="9"/>
      <c r="AH30" s="9"/>
    </row>
    <row r="31" spans="1:34" ht="58.5" customHeight="1" x14ac:dyDescent="0.35">
      <c r="A31" s="38"/>
      <c r="B31" s="18"/>
      <c r="C31" s="18"/>
      <c r="D31" s="46"/>
      <c r="E31" s="37"/>
      <c r="F31" s="548" t="s">
        <v>104</v>
      </c>
      <c r="G31" s="35">
        <f>+COUNTIF(V40:V150,"Abierta - en Desarrollo")</f>
        <v>0</v>
      </c>
      <c r="H31" s="654"/>
      <c r="I31" s="1430" t="s">
        <v>105</v>
      </c>
      <c r="J31" s="1389"/>
      <c r="K31" s="1389"/>
      <c r="L31" s="1389"/>
      <c r="M31" s="1378"/>
      <c r="N31" s="18"/>
      <c r="O31" s="18"/>
      <c r="P31" s="191">
        <v>2013</v>
      </c>
      <c r="Q31" s="661">
        <v>0</v>
      </c>
      <c r="R31" s="662">
        <v>2</v>
      </c>
      <c r="S31" s="662">
        <v>4</v>
      </c>
      <c r="T31" s="664">
        <f t="shared" si="0"/>
        <v>6</v>
      </c>
      <c r="U31" s="61">
        <v>6</v>
      </c>
      <c r="V31" s="60">
        <v>6</v>
      </c>
      <c r="W31" s="33"/>
      <c r="X31" s="18"/>
      <c r="Y31" s="7"/>
      <c r="Z31" s="7"/>
      <c r="AA31" s="7"/>
      <c r="AB31" s="9"/>
      <c r="AC31" s="9"/>
      <c r="AD31" s="9"/>
      <c r="AE31" s="9"/>
      <c r="AF31" s="9"/>
      <c r="AG31" s="9"/>
      <c r="AH31" s="9"/>
    </row>
    <row r="32" spans="1:34" ht="63" customHeight="1" x14ac:dyDescent="0.35">
      <c r="A32" s="38"/>
      <c r="B32" s="18"/>
      <c r="C32" s="18"/>
      <c r="D32" s="39"/>
      <c r="E32" s="37"/>
      <c r="F32" s="552" t="s">
        <v>106</v>
      </c>
      <c r="G32" s="48">
        <f>+COUNTIF(V40:V150,"Abierta - Vencida")</f>
        <v>0</v>
      </c>
      <c r="H32" s="654"/>
      <c r="I32" s="65" t="s">
        <v>14</v>
      </c>
      <c r="J32" s="66">
        <f>COUNTIF(J40:J64,"SGC")</f>
        <v>9</v>
      </c>
      <c r="K32" s="67" t="s">
        <v>35</v>
      </c>
      <c r="L32" s="68">
        <f>COUNTIF(J40:J64,"S&amp;SO")</f>
        <v>0</v>
      </c>
      <c r="M32" s="461" t="s">
        <v>96</v>
      </c>
      <c r="N32" s="18"/>
      <c r="O32" s="25"/>
      <c r="P32" s="191">
        <v>2014</v>
      </c>
      <c r="Q32" s="661">
        <v>0</v>
      </c>
      <c r="R32" s="662">
        <v>7</v>
      </c>
      <c r="S32" s="662">
        <v>0</v>
      </c>
      <c r="T32" s="664">
        <f t="shared" si="0"/>
        <v>7</v>
      </c>
      <c r="U32" s="61">
        <v>5</v>
      </c>
      <c r="V32" s="60">
        <v>7</v>
      </c>
      <c r="W32" s="33"/>
      <c r="X32" s="18"/>
      <c r="Y32" s="7"/>
      <c r="Z32" s="7"/>
      <c r="AA32" s="7"/>
      <c r="AB32" s="9"/>
      <c r="AC32" s="9"/>
      <c r="AD32" s="9"/>
      <c r="AE32" s="9"/>
      <c r="AF32" s="9"/>
      <c r="AG32" s="9"/>
      <c r="AH32" s="9"/>
    </row>
    <row r="33" spans="1:34" ht="42.75" customHeight="1" x14ac:dyDescent="0.35">
      <c r="A33" s="38"/>
      <c r="B33" s="18"/>
      <c r="C33" s="18"/>
      <c r="D33" s="18"/>
      <c r="E33" s="37"/>
      <c r="F33" s="553" t="s">
        <v>107</v>
      </c>
      <c r="G33" s="71">
        <f>SUM(G31:G32)</f>
        <v>0</v>
      </c>
      <c r="H33" s="654"/>
      <c r="I33" s="72" t="s">
        <v>52</v>
      </c>
      <c r="J33" s="73">
        <f>COUNTIF(J40:J64,"SCI")</f>
        <v>0</v>
      </c>
      <c r="K33" s="74" t="s">
        <v>28</v>
      </c>
      <c r="L33" s="75">
        <f>COUNTIF(J40:J64,"SGSI")</f>
        <v>0</v>
      </c>
      <c r="M33" s="1501">
        <f>+J32+J33+J34+J35+L32+L33+L34</f>
        <v>9</v>
      </c>
      <c r="N33" s="18"/>
      <c r="O33" s="25"/>
      <c r="P33" s="203" t="s">
        <v>108</v>
      </c>
      <c r="Q33" s="77">
        <f t="shared" ref="Q33:V33" si="1">SUM(Q29:Q32)</f>
        <v>0</v>
      </c>
      <c r="R33" s="77">
        <f t="shared" si="1"/>
        <v>9</v>
      </c>
      <c r="S33" s="77">
        <f t="shared" si="1"/>
        <v>4</v>
      </c>
      <c r="T33" s="670">
        <f t="shared" si="1"/>
        <v>13</v>
      </c>
      <c r="U33" s="78">
        <f t="shared" si="1"/>
        <v>11</v>
      </c>
      <c r="V33" s="77">
        <f t="shared" si="1"/>
        <v>13</v>
      </c>
      <c r="W33" s="33"/>
      <c r="X33" s="18"/>
      <c r="Y33" s="7"/>
      <c r="Z33" s="7"/>
      <c r="AA33" s="7"/>
      <c r="AB33" s="9"/>
      <c r="AC33" s="9"/>
      <c r="AD33" s="9"/>
      <c r="AE33" s="9"/>
      <c r="AF33" s="9"/>
      <c r="AG33" s="9"/>
      <c r="AH33" s="9"/>
    </row>
    <row r="34" spans="1:34" ht="54.75" customHeight="1" x14ac:dyDescent="0.35">
      <c r="A34" s="38"/>
      <c r="B34" s="18"/>
      <c r="C34" s="18"/>
      <c r="D34" s="18"/>
      <c r="E34" s="37"/>
      <c r="F34" s="548" t="s">
        <v>109</v>
      </c>
      <c r="G34" s="40">
        <f>+COUNTA(Q40:Q150)</f>
        <v>9</v>
      </c>
      <c r="H34" s="652"/>
      <c r="I34" s="72" t="s">
        <v>47</v>
      </c>
      <c r="J34" s="73">
        <f>COUNTIF(J40:J64,"SGA")</f>
        <v>0</v>
      </c>
      <c r="K34" s="79" t="s">
        <v>21</v>
      </c>
      <c r="L34" s="80">
        <f>COUNTIF(J40:J64,"SIGA")</f>
        <v>0</v>
      </c>
      <c r="M34" s="1467"/>
      <c r="N34" s="18"/>
      <c r="O34" s="25"/>
      <c r="P34" s="82"/>
      <c r="Q34" s="671"/>
      <c r="R34" s="18"/>
      <c r="S34" s="652"/>
      <c r="T34" s="653"/>
      <c r="U34" s="33"/>
      <c r="V34" s="18"/>
      <c r="W34" s="33"/>
      <c r="X34" s="18"/>
      <c r="Y34" s="7"/>
      <c r="Z34" s="7"/>
      <c r="AA34" s="7"/>
      <c r="AB34" s="9"/>
      <c r="AC34" s="9"/>
      <c r="AD34" s="9"/>
      <c r="AE34" s="9"/>
      <c r="AF34" s="9"/>
      <c r="AG34" s="9"/>
      <c r="AH34" s="9"/>
    </row>
    <row r="35" spans="1:34" ht="42.75" customHeight="1" x14ac:dyDescent="0.35">
      <c r="A35" s="38"/>
      <c r="B35" s="18"/>
      <c r="C35" s="18"/>
      <c r="D35" s="30"/>
      <c r="E35" s="30"/>
      <c r="F35" s="558" t="s">
        <v>110</v>
      </c>
      <c r="G35" s="88">
        <f>+COUNTA(T40:T150)</f>
        <v>9</v>
      </c>
      <c r="H35" s="652"/>
      <c r="I35" s="89" t="s">
        <v>41</v>
      </c>
      <c r="J35" s="80">
        <f>COUNTIF(J40:J64,"SRS")</f>
        <v>0</v>
      </c>
      <c r="K35" s="18"/>
      <c r="L35" s="18"/>
      <c r="M35" s="18"/>
      <c r="N35" s="18"/>
      <c r="O35" s="18"/>
      <c r="P35" s="18"/>
      <c r="Q35" s="671"/>
      <c r="R35" s="82"/>
      <c r="S35" s="672"/>
      <c r="T35" s="674"/>
      <c r="U35" s="93"/>
      <c r="V35" s="18"/>
      <c r="W35" s="33"/>
      <c r="X35" s="18"/>
      <c r="Y35" s="7"/>
      <c r="Z35" s="7"/>
      <c r="AA35" s="7"/>
      <c r="AB35" s="9"/>
      <c r="AC35" s="9"/>
      <c r="AD35" s="9"/>
      <c r="AE35" s="9"/>
      <c r="AF35" s="9"/>
      <c r="AG35" s="9"/>
      <c r="AH35" s="9"/>
    </row>
    <row r="36" spans="1:34" ht="42.75" customHeight="1" x14ac:dyDescent="0.35">
      <c r="A36" s="38"/>
      <c r="B36" s="18"/>
      <c r="C36" s="18"/>
      <c r="D36" s="30"/>
      <c r="E36" s="30"/>
      <c r="F36" s="96"/>
      <c r="G36" s="30"/>
      <c r="H36" s="652"/>
      <c r="I36" s="30"/>
      <c r="J36" s="30"/>
      <c r="K36" s="18"/>
      <c r="L36" s="18"/>
      <c r="M36" s="18"/>
      <c r="N36" s="18"/>
      <c r="O36" s="18"/>
      <c r="P36" s="18"/>
      <c r="Q36" s="671"/>
      <c r="R36" s="82"/>
      <c r="S36" s="672"/>
      <c r="T36" s="674"/>
      <c r="U36" s="93"/>
      <c r="V36" s="18"/>
      <c r="W36" s="33"/>
      <c r="X36" s="18"/>
      <c r="Y36" s="7"/>
      <c r="Z36" s="7"/>
      <c r="AA36" s="7"/>
      <c r="AB36" s="9"/>
      <c r="AC36" s="9"/>
      <c r="AD36" s="9"/>
      <c r="AE36" s="9"/>
      <c r="AF36" s="9"/>
      <c r="AG36" s="9"/>
      <c r="AH36" s="9"/>
    </row>
    <row r="37" spans="1:34" ht="42.75" customHeight="1" x14ac:dyDescent="0.35">
      <c r="A37" s="38"/>
      <c r="B37" s="18"/>
      <c r="C37" s="18"/>
      <c r="D37" s="30"/>
      <c r="E37" s="30"/>
      <c r="F37" s="96"/>
      <c r="G37" s="30"/>
      <c r="H37" s="675"/>
      <c r="I37" s="30"/>
      <c r="J37" s="30"/>
      <c r="K37" s="30"/>
      <c r="L37" s="30"/>
      <c r="M37" s="30"/>
      <c r="N37" s="18"/>
      <c r="O37" s="18"/>
      <c r="P37" s="18"/>
      <c r="Q37" s="652"/>
      <c r="R37" s="32"/>
      <c r="S37" s="671"/>
      <c r="T37" s="676"/>
      <c r="U37" s="98"/>
      <c r="V37" s="91"/>
      <c r="W37" s="24"/>
      <c r="X37" s="32"/>
      <c r="Y37" s="7"/>
      <c r="Z37" s="7"/>
      <c r="AA37" s="7"/>
      <c r="AB37" s="9"/>
      <c r="AC37" s="9"/>
      <c r="AD37" s="9"/>
      <c r="AE37" s="9"/>
      <c r="AF37" s="9"/>
      <c r="AG37" s="9"/>
      <c r="AH37" s="9"/>
    </row>
    <row r="38" spans="1:34" ht="46.5" customHeight="1" x14ac:dyDescent="0.25">
      <c r="A38" s="1543" t="s">
        <v>114</v>
      </c>
      <c r="B38" s="1389"/>
      <c r="C38" s="1389"/>
      <c r="D38" s="1389"/>
      <c r="E38" s="1389"/>
      <c r="F38" s="1389"/>
      <c r="G38" s="1389"/>
      <c r="H38" s="1479" t="s">
        <v>116</v>
      </c>
      <c r="I38" s="1389"/>
      <c r="J38" s="1389"/>
      <c r="K38" s="1389"/>
      <c r="L38" s="1389"/>
      <c r="M38" s="1389"/>
      <c r="N38" s="1389"/>
      <c r="O38" s="1389"/>
      <c r="P38" s="1378"/>
      <c r="Q38" s="1545" t="s">
        <v>293</v>
      </c>
      <c r="R38" s="1391"/>
      <c r="S38" s="1384"/>
      <c r="T38" s="1544" t="s">
        <v>118</v>
      </c>
      <c r="U38" s="1389"/>
      <c r="V38" s="1389"/>
      <c r="W38" s="1378"/>
      <c r="X38" s="219" t="s">
        <v>119</v>
      </c>
      <c r="Y38" s="679"/>
      <c r="Z38" s="680"/>
      <c r="AA38" s="7"/>
      <c r="AB38" s="9"/>
      <c r="AC38" s="9"/>
      <c r="AD38" s="9"/>
      <c r="AE38" s="9"/>
      <c r="AF38" s="9"/>
      <c r="AG38" s="9"/>
      <c r="AH38" s="9"/>
    </row>
    <row r="39" spans="1:34" ht="64.5" customHeight="1" x14ac:dyDescent="0.25">
      <c r="A39" s="681" t="s">
        <v>120</v>
      </c>
      <c r="B39" s="682" t="s">
        <v>3</v>
      </c>
      <c r="C39" s="682" t="s">
        <v>121</v>
      </c>
      <c r="D39" s="682" t="s">
        <v>122</v>
      </c>
      <c r="E39" s="682" t="s">
        <v>123</v>
      </c>
      <c r="F39" s="682" t="s">
        <v>4</v>
      </c>
      <c r="G39" s="683" t="s">
        <v>124</v>
      </c>
      <c r="H39" s="685" t="s">
        <v>125</v>
      </c>
      <c r="I39" s="109" t="s">
        <v>5</v>
      </c>
      <c r="J39" s="109" t="s">
        <v>126</v>
      </c>
      <c r="K39" s="109" t="s">
        <v>127</v>
      </c>
      <c r="L39" s="108" t="s">
        <v>128</v>
      </c>
      <c r="M39" s="109" t="s">
        <v>129</v>
      </c>
      <c r="N39" s="109" t="s">
        <v>130</v>
      </c>
      <c r="O39" s="109" t="s">
        <v>131</v>
      </c>
      <c r="P39" s="110" t="s">
        <v>132</v>
      </c>
      <c r="Q39" s="111" t="s">
        <v>133</v>
      </c>
      <c r="R39" s="111" t="s">
        <v>134</v>
      </c>
      <c r="S39" s="113" t="s">
        <v>135</v>
      </c>
      <c r="T39" s="225" t="s">
        <v>133</v>
      </c>
      <c r="U39" s="687" t="s">
        <v>134</v>
      </c>
      <c r="V39" s="109" t="s">
        <v>136</v>
      </c>
      <c r="W39" s="690" t="s">
        <v>137</v>
      </c>
      <c r="X39" s="480"/>
      <c r="Y39" s="680"/>
      <c r="Z39" s="680"/>
      <c r="AA39" s="7"/>
      <c r="AB39" s="9"/>
      <c r="AC39" s="9"/>
      <c r="AD39" s="9"/>
      <c r="AE39" s="9"/>
      <c r="AF39" s="9"/>
      <c r="AG39" s="9"/>
      <c r="AH39" s="9"/>
    </row>
    <row r="40" spans="1:34" ht="165" customHeight="1" x14ac:dyDescent="0.25">
      <c r="A40" s="696">
        <v>1</v>
      </c>
      <c r="B40" s="698" t="s">
        <v>11</v>
      </c>
      <c r="C40" s="698" t="s">
        <v>10</v>
      </c>
      <c r="D40" s="699">
        <v>42352</v>
      </c>
      <c r="E40" s="211" t="s">
        <v>1075</v>
      </c>
      <c r="F40" s="117" t="s">
        <v>12</v>
      </c>
      <c r="G40" s="211" t="s">
        <v>1076</v>
      </c>
      <c r="H40" s="211" t="s">
        <v>1077</v>
      </c>
      <c r="I40" s="698" t="s">
        <v>27</v>
      </c>
      <c r="J40" s="698" t="s">
        <v>14</v>
      </c>
      <c r="K40" s="211" t="s">
        <v>1078</v>
      </c>
      <c r="L40" s="698" t="s">
        <v>1079</v>
      </c>
      <c r="M40" s="698" t="s">
        <v>1080</v>
      </c>
      <c r="N40" s="699">
        <v>42353</v>
      </c>
      <c r="O40" s="699">
        <v>42370</v>
      </c>
      <c r="P40" s="699">
        <v>42460</v>
      </c>
      <c r="Q40" s="164" t="s">
        <v>1081</v>
      </c>
      <c r="R40" s="700" t="s">
        <v>1082</v>
      </c>
      <c r="S40" s="594">
        <v>42459</v>
      </c>
      <c r="T40" s="290" t="s">
        <v>1083</v>
      </c>
      <c r="U40" s="120" t="s">
        <v>1084</v>
      </c>
      <c r="V40" s="701" t="s">
        <v>36</v>
      </c>
      <c r="W40" s="120" t="s">
        <v>1085</v>
      </c>
      <c r="X40" s="701" t="str">
        <f t="shared" ref="X40:X64" ca="1" si="2">+IF(P40="","",IF(TODAY()-P40&gt;0,"VENCIDA","EN DESARROLLO"))</f>
        <v>VENCIDA</v>
      </c>
      <c r="Y40" s="703"/>
      <c r="Z40" s="703"/>
      <c r="AA40" s="7"/>
      <c r="AB40" s="9"/>
      <c r="AC40" s="9"/>
      <c r="AD40" s="9"/>
      <c r="AE40" s="9"/>
      <c r="AF40" s="9"/>
      <c r="AG40" s="9"/>
      <c r="AH40" s="9"/>
    </row>
    <row r="41" spans="1:34" ht="64.5" hidden="1" customHeight="1" x14ac:dyDescent="0.25">
      <c r="A41" s="704"/>
      <c r="B41" s="127"/>
      <c r="C41" s="127"/>
      <c r="D41" s="127"/>
      <c r="E41" s="482"/>
      <c r="F41" s="127"/>
      <c r="G41" s="127"/>
      <c r="H41" s="127"/>
      <c r="I41" s="596"/>
      <c r="J41" s="596"/>
      <c r="K41" s="600"/>
      <c r="L41" s="600"/>
      <c r="M41" s="600"/>
      <c r="N41" s="616"/>
      <c r="O41" s="616"/>
      <c r="P41" s="616"/>
      <c r="Q41" s="600"/>
      <c r="R41" s="600"/>
      <c r="S41" s="596"/>
      <c r="T41" s="705"/>
      <c r="U41" s="706"/>
      <c r="V41" s="707"/>
      <c r="W41" s="129"/>
      <c r="X41" s="707" t="str">
        <f t="shared" ca="1" si="2"/>
        <v/>
      </c>
      <c r="Y41" s="708"/>
      <c r="Z41" s="708"/>
      <c r="AA41" s="7"/>
      <c r="AB41" s="9"/>
      <c r="AC41" s="9"/>
      <c r="AD41" s="9"/>
      <c r="AE41" s="9"/>
      <c r="AF41" s="9"/>
      <c r="AG41" s="9"/>
      <c r="AH41" s="9"/>
    </row>
    <row r="42" spans="1:34" ht="64.5" hidden="1" customHeight="1" x14ac:dyDescent="0.25">
      <c r="A42" s="710"/>
      <c r="B42" s="134"/>
      <c r="C42" s="134"/>
      <c r="D42" s="134"/>
      <c r="E42" s="485"/>
      <c r="F42" s="134"/>
      <c r="G42" s="134"/>
      <c r="H42" s="134"/>
      <c r="I42" s="711"/>
      <c r="J42" s="711"/>
      <c r="K42" s="712"/>
      <c r="L42" s="712"/>
      <c r="M42" s="712"/>
      <c r="N42" s="713"/>
      <c r="O42" s="713"/>
      <c r="P42" s="713"/>
      <c r="Q42" s="473"/>
      <c r="R42" s="473"/>
      <c r="S42" s="714"/>
      <c r="T42" s="715"/>
      <c r="U42" s="716"/>
      <c r="V42" s="717"/>
      <c r="W42" s="136"/>
      <c r="X42" s="718" t="str">
        <f t="shared" ca="1" si="2"/>
        <v/>
      </c>
      <c r="Y42" s="708"/>
      <c r="Z42" s="708"/>
      <c r="AA42" s="7"/>
      <c r="AB42" s="9"/>
      <c r="AC42" s="9"/>
      <c r="AD42" s="9"/>
      <c r="AE42" s="9"/>
      <c r="AF42" s="9"/>
      <c r="AG42" s="9"/>
      <c r="AH42" s="9"/>
    </row>
    <row r="43" spans="1:34" ht="163.5" customHeight="1" x14ac:dyDescent="0.25">
      <c r="A43" s="696">
        <v>2</v>
      </c>
      <c r="B43" s="117" t="s">
        <v>11</v>
      </c>
      <c r="C43" s="117" t="s">
        <v>10</v>
      </c>
      <c r="D43" s="118">
        <v>42352</v>
      </c>
      <c r="E43" s="119" t="s">
        <v>1086</v>
      </c>
      <c r="F43" s="117" t="s">
        <v>12</v>
      </c>
      <c r="G43" s="211" t="s">
        <v>1087</v>
      </c>
      <c r="H43" s="164" t="s">
        <v>1088</v>
      </c>
      <c r="I43" s="698" t="s">
        <v>27</v>
      </c>
      <c r="J43" s="698" t="s">
        <v>14</v>
      </c>
      <c r="K43" s="211" t="s">
        <v>1089</v>
      </c>
      <c r="L43" s="698" t="s">
        <v>1079</v>
      </c>
      <c r="M43" s="698" t="s">
        <v>1080</v>
      </c>
      <c r="N43" s="699">
        <v>42353</v>
      </c>
      <c r="O43" s="699">
        <v>42370</v>
      </c>
      <c r="P43" s="699">
        <v>42460</v>
      </c>
      <c r="Q43" s="164" t="s">
        <v>1090</v>
      </c>
      <c r="R43" s="700" t="s">
        <v>1091</v>
      </c>
      <c r="S43" s="594">
        <v>42479</v>
      </c>
      <c r="T43" s="290" t="s">
        <v>1092</v>
      </c>
      <c r="U43" s="120" t="s">
        <v>1084</v>
      </c>
      <c r="V43" s="701" t="s">
        <v>36</v>
      </c>
      <c r="W43" s="120" t="s">
        <v>1093</v>
      </c>
      <c r="X43" s="701" t="str">
        <f t="shared" ca="1" si="2"/>
        <v>VENCIDA</v>
      </c>
      <c r="Y43" s="703"/>
      <c r="Z43" s="703"/>
      <c r="AA43" s="7"/>
      <c r="AB43" s="9"/>
      <c r="AC43" s="9"/>
      <c r="AD43" s="9"/>
      <c r="AE43" s="9"/>
      <c r="AF43" s="9"/>
      <c r="AG43" s="9"/>
      <c r="AH43" s="9"/>
    </row>
    <row r="44" spans="1:34" ht="64.5" hidden="1" customHeight="1" x14ac:dyDescent="0.25">
      <c r="A44" s="704"/>
      <c r="B44" s="127"/>
      <c r="C44" s="127"/>
      <c r="D44" s="127"/>
      <c r="E44" s="482"/>
      <c r="F44" s="127"/>
      <c r="G44" s="127"/>
      <c r="H44" s="721"/>
      <c r="I44" s="596"/>
      <c r="J44" s="596"/>
      <c r="K44" s="596"/>
      <c r="L44" s="596"/>
      <c r="M44" s="596"/>
      <c r="N44" s="616"/>
      <c r="O44" s="616"/>
      <c r="P44" s="616"/>
      <c r="Q44" s="600"/>
      <c r="R44" s="596"/>
      <c r="S44" s="596"/>
      <c r="T44" s="669"/>
      <c r="U44" s="600"/>
      <c r="V44" s="707"/>
      <c r="W44" s="129"/>
      <c r="X44" s="707" t="str">
        <f t="shared" ca="1" si="2"/>
        <v/>
      </c>
      <c r="Y44" s="703"/>
      <c r="Z44" s="703"/>
      <c r="AA44" s="7"/>
      <c r="AB44" s="9"/>
      <c r="AC44" s="9"/>
      <c r="AD44" s="9"/>
      <c r="AE44" s="9"/>
      <c r="AF44" s="9"/>
      <c r="AG44" s="9"/>
      <c r="AH44" s="9"/>
    </row>
    <row r="45" spans="1:34" ht="64.5" hidden="1" customHeight="1" x14ac:dyDescent="0.25">
      <c r="A45" s="710"/>
      <c r="B45" s="134"/>
      <c r="C45" s="134"/>
      <c r="D45" s="134"/>
      <c r="E45" s="485"/>
      <c r="F45" s="134"/>
      <c r="G45" s="134"/>
      <c r="H45" s="722"/>
      <c r="I45" s="711"/>
      <c r="J45" s="711"/>
      <c r="K45" s="711"/>
      <c r="L45" s="711"/>
      <c r="M45" s="711"/>
      <c r="N45" s="713"/>
      <c r="O45" s="713"/>
      <c r="P45" s="713"/>
      <c r="Q45" s="473"/>
      <c r="R45" s="714"/>
      <c r="S45" s="714"/>
      <c r="T45" s="723"/>
      <c r="U45" s="473"/>
      <c r="V45" s="717"/>
      <c r="W45" s="136"/>
      <c r="X45" s="718" t="str">
        <f t="shared" ca="1" si="2"/>
        <v/>
      </c>
      <c r="Y45" s="703"/>
      <c r="Z45" s="703"/>
      <c r="AA45" s="7"/>
      <c r="AB45" s="9"/>
      <c r="AC45" s="9"/>
      <c r="AD45" s="9"/>
      <c r="AE45" s="9"/>
      <c r="AF45" s="9"/>
      <c r="AG45" s="9"/>
      <c r="AH45" s="9"/>
    </row>
    <row r="46" spans="1:34" ht="98.25" customHeight="1" x14ac:dyDescent="0.25">
      <c r="A46" s="696">
        <v>3</v>
      </c>
      <c r="B46" s="117" t="s">
        <v>11</v>
      </c>
      <c r="C46" s="117" t="s">
        <v>10</v>
      </c>
      <c r="D46" s="118">
        <v>42352</v>
      </c>
      <c r="E46" s="487" t="s">
        <v>1094</v>
      </c>
      <c r="F46" s="117" t="s">
        <v>12</v>
      </c>
      <c r="G46" s="211" t="s">
        <v>1095</v>
      </c>
      <c r="H46" s="164" t="s">
        <v>1096</v>
      </c>
      <c r="I46" s="698" t="s">
        <v>27</v>
      </c>
      <c r="J46" s="698" t="s">
        <v>14</v>
      </c>
      <c r="K46" s="211" t="s">
        <v>1097</v>
      </c>
      <c r="L46" s="698" t="s">
        <v>1079</v>
      </c>
      <c r="M46" s="698" t="s">
        <v>1080</v>
      </c>
      <c r="N46" s="699">
        <v>42353</v>
      </c>
      <c r="O46" s="699">
        <v>42370</v>
      </c>
      <c r="P46" s="699">
        <v>42460</v>
      </c>
      <c r="Q46" s="164" t="s">
        <v>1081</v>
      </c>
      <c r="R46" s="700" t="s">
        <v>1082</v>
      </c>
      <c r="S46" s="594">
        <v>42459</v>
      </c>
      <c r="T46" s="164" t="s">
        <v>1098</v>
      </c>
      <c r="U46" s="725" t="str">
        <f>HYPERLINK("http://www.idep.edu.co/sites/default/files/PAAC 2016.pdf","http://www.idep.edu.co/sites/default/files/PAAC%202016.pdf")</f>
        <v>http://www.idep.edu.co/sites/default/files/PAAC%202016.pdf</v>
      </c>
      <c r="V46" s="701" t="s">
        <v>36</v>
      </c>
      <c r="W46" s="120" t="s">
        <v>1099</v>
      </c>
      <c r="X46" s="701" t="str">
        <f t="shared" ca="1" si="2"/>
        <v>VENCIDA</v>
      </c>
      <c r="Y46" s="703"/>
      <c r="Z46" s="703"/>
      <c r="AA46" s="7"/>
      <c r="AB46" s="9"/>
      <c r="AC46" s="9"/>
      <c r="AD46" s="9"/>
      <c r="AE46" s="9"/>
      <c r="AF46" s="9"/>
      <c r="AG46" s="9"/>
      <c r="AH46" s="9"/>
    </row>
    <row r="47" spans="1:34" ht="64.5" hidden="1" customHeight="1" x14ac:dyDescent="0.25">
      <c r="A47" s="704"/>
      <c r="B47" s="127"/>
      <c r="C47" s="127"/>
      <c r="D47" s="127"/>
      <c r="E47" s="482"/>
      <c r="F47" s="127"/>
      <c r="G47" s="127"/>
      <c r="H47" s="721"/>
      <c r="I47" s="596"/>
      <c r="J47" s="596"/>
      <c r="K47" s="596"/>
      <c r="L47" s="596"/>
      <c r="M47" s="596"/>
      <c r="N47" s="616"/>
      <c r="O47" s="616"/>
      <c r="P47" s="616"/>
      <c r="Q47" s="600"/>
      <c r="R47" s="596"/>
      <c r="S47" s="596"/>
      <c r="T47" s="669"/>
      <c r="U47" s="600"/>
      <c r="V47" s="707"/>
      <c r="W47" s="129"/>
      <c r="X47" s="707" t="str">
        <f t="shared" ca="1" si="2"/>
        <v/>
      </c>
      <c r="Y47" s="703"/>
      <c r="Z47" s="703"/>
      <c r="AA47" s="7"/>
      <c r="AB47" s="9"/>
      <c r="AC47" s="9"/>
      <c r="AD47" s="9"/>
      <c r="AE47" s="9"/>
      <c r="AF47" s="9"/>
      <c r="AG47" s="9"/>
      <c r="AH47" s="9"/>
    </row>
    <row r="48" spans="1:34" ht="64.5" hidden="1" customHeight="1" x14ac:dyDescent="0.25">
      <c r="A48" s="710"/>
      <c r="B48" s="134"/>
      <c r="C48" s="134"/>
      <c r="D48" s="134"/>
      <c r="E48" s="485"/>
      <c r="F48" s="134"/>
      <c r="G48" s="134"/>
      <c r="H48" s="722"/>
      <c r="I48" s="711"/>
      <c r="J48" s="711"/>
      <c r="K48" s="711"/>
      <c r="L48" s="711"/>
      <c r="M48" s="711"/>
      <c r="N48" s="713"/>
      <c r="O48" s="713"/>
      <c r="P48" s="713"/>
      <c r="Q48" s="473"/>
      <c r="R48" s="714"/>
      <c r="S48" s="714"/>
      <c r="T48" s="723"/>
      <c r="U48" s="473"/>
      <c r="V48" s="717"/>
      <c r="W48" s="136"/>
      <c r="X48" s="718" t="str">
        <f t="shared" ca="1" si="2"/>
        <v/>
      </c>
      <c r="Y48" s="703"/>
      <c r="Z48" s="703"/>
      <c r="AA48" s="7"/>
      <c r="AB48" s="9"/>
      <c r="AC48" s="9"/>
      <c r="AD48" s="9"/>
      <c r="AE48" s="9"/>
      <c r="AF48" s="9"/>
      <c r="AG48" s="9"/>
      <c r="AH48" s="9"/>
    </row>
    <row r="49" spans="1:34" ht="153" customHeight="1" x14ac:dyDescent="0.25">
      <c r="A49" s="696">
        <v>4</v>
      </c>
      <c r="B49" s="117" t="s">
        <v>11</v>
      </c>
      <c r="C49" s="117" t="s">
        <v>10</v>
      </c>
      <c r="D49" s="118">
        <v>42352</v>
      </c>
      <c r="E49" s="119" t="s">
        <v>1100</v>
      </c>
      <c r="F49" s="117" t="s">
        <v>19</v>
      </c>
      <c r="G49" s="211" t="s">
        <v>1101</v>
      </c>
      <c r="H49" s="211" t="s">
        <v>1102</v>
      </c>
      <c r="I49" s="698" t="s">
        <v>34</v>
      </c>
      <c r="J49" s="698" t="s">
        <v>14</v>
      </c>
      <c r="K49" s="211" t="s">
        <v>1103</v>
      </c>
      <c r="L49" s="698" t="s">
        <v>1079</v>
      </c>
      <c r="M49" s="698" t="s">
        <v>1080</v>
      </c>
      <c r="N49" s="699">
        <v>42353</v>
      </c>
      <c r="O49" s="699">
        <v>42370</v>
      </c>
      <c r="P49" s="699">
        <v>42490</v>
      </c>
      <c r="Q49" s="164" t="s">
        <v>1104</v>
      </c>
      <c r="R49" s="700" t="s">
        <v>1105</v>
      </c>
      <c r="S49" s="594">
        <v>42475</v>
      </c>
      <c r="T49" s="120" t="s">
        <v>1106</v>
      </c>
      <c r="U49" s="700" t="s">
        <v>1107</v>
      </c>
      <c r="V49" s="701" t="s">
        <v>36</v>
      </c>
      <c r="W49" s="120" t="s">
        <v>1108</v>
      </c>
      <c r="X49" s="701" t="str">
        <f t="shared" ca="1" si="2"/>
        <v>VENCIDA</v>
      </c>
      <c r="Y49" s="703"/>
      <c r="Z49" s="703"/>
      <c r="AA49" s="7"/>
      <c r="AB49" s="9"/>
      <c r="AC49" s="9"/>
      <c r="AD49" s="9"/>
      <c r="AE49" s="9"/>
      <c r="AF49" s="9"/>
      <c r="AG49" s="9"/>
      <c r="AH49" s="9"/>
    </row>
    <row r="50" spans="1:34" ht="64.5" hidden="1" customHeight="1" x14ac:dyDescent="0.25">
      <c r="A50" s="704"/>
      <c r="B50" s="127"/>
      <c r="C50" s="127"/>
      <c r="D50" s="127"/>
      <c r="E50" s="482"/>
      <c r="F50" s="127"/>
      <c r="G50" s="127"/>
      <c r="H50" s="721"/>
      <c r="I50" s="596"/>
      <c r="J50" s="596"/>
      <c r="K50" s="596"/>
      <c r="L50" s="596"/>
      <c r="M50" s="596"/>
      <c r="N50" s="616"/>
      <c r="O50" s="616"/>
      <c r="P50" s="616"/>
      <c r="Q50" s="600"/>
      <c r="R50" s="596"/>
      <c r="S50" s="596"/>
      <c r="T50" s="669"/>
      <c r="U50" s="600"/>
      <c r="V50" s="707"/>
      <c r="W50" s="129"/>
      <c r="X50" s="701" t="str">
        <f t="shared" ca="1" si="2"/>
        <v/>
      </c>
      <c r="Y50" s="703"/>
      <c r="Z50" s="703"/>
      <c r="AA50" s="7"/>
      <c r="AB50" s="9"/>
      <c r="AC50" s="9"/>
      <c r="AD50" s="9"/>
      <c r="AE50" s="9"/>
      <c r="AF50" s="9"/>
      <c r="AG50" s="9"/>
      <c r="AH50" s="9"/>
    </row>
    <row r="51" spans="1:34" ht="64.5" hidden="1" customHeight="1" x14ac:dyDescent="0.25">
      <c r="A51" s="710"/>
      <c r="B51" s="134"/>
      <c r="C51" s="134"/>
      <c r="D51" s="134"/>
      <c r="E51" s="485"/>
      <c r="F51" s="733"/>
      <c r="G51" s="134"/>
      <c r="H51" s="722"/>
      <c r="I51" s="711"/>
      <c r="J51" s="711"/>
      <c r="K51" s="711"/>
      <c r="L51" s="711"/>
      <c r="M51" s="711"/>
      <c r="N51" s="713"/>
      <c r="O51" s="713"/>
      <c r="P51" s="713"/>
      <c r="Q51" s="473"/>
      <c r="R51" s="714"/>
      <c r="S51" s="714"/>
      <c r="T51" s="723"/>
      <c r="U51" s="473"/>
      <c r="V51" s="717"/>
      <c r="W51" s="136"/>
      <c r="X51" s="701" t="str">
        <f t="shared" ca="1" si="2"/>
        <v/>
      </c>
      <c r="Y51" s="703"/>
      <c r="Z51" s="703"/>
      <c r="AA51" s="7"/>
      <c r="AB51" s="9"/>
      <c r="AC51" s="9"/>
      <c r="AD51" s="9"/>
      <c r="AE51" s="9"/>
      <c r="AF51" s="9"/>
      <c r="AG51" s="9"/>
      <c r="AH51" s="9"/>
    </row>
    <row r="52" spans="1:34" ht="188.25" customHeight="1" x14ac:dyDescent="0.25">
      <c r="A52" s="696">
        <v>5</v>
      </c>
      <c r="B52" s="117" t="s">
        <v>11</v>
      </c>
      <c r="C52" s="117" t="s">
        <v>10</v>
      </c>
      <c r="D52" s="118">
        <v>42352</v>
      </c>
      <c r="E52" s="117" t="s">
        <v>1115</v>
      </c>
      <c r="F52" s="117" t="s">
        <v>19</v>
      </c>
      <c r="G52" s="698" t="s">
        <v>1116</v>
      </c>
      <c r="H52" s="211" t="s">
        <v>1117</v>
      </c>
      <c r="I52" s="698" t="s">
        <v>20</v>
      </c>
      <c r="J52" s="698" t="s">
        <v>14</v>
      </c>
      <c r="K52" s="211" t="s">
        <v>1120</v>
      </c>
      <c r="L52" s="698" t="s">
        <v>776</v>
      </c>
      <c r="M52" s="698" t="s">
        <v>1080</v>
      </c>
      <c r="N52" s="699">
        <v>42353</v>
      </c>
      <c r="O52" s="699">
        <v>42370</v>
      </c>
      <c r="P52" s="699">
        <v>42490</v>
      </c>
      <c r="Q52" s="164" t="s">
        <v>1121</v>
      </c>
      <c r="R52" s="700" t="s">
        <v>1122</v>
      </c>
      <c r="S52" s="594">
        <v>42381</v>
      </c>
      <c r="T52" s="603" t="s">
        <v>1124</v>
      </c>
      <c r="U52" s="164" t="s">
        <v>1125</v>
      </c>
      <c r="V52" s="701" t="s">
        <v>36</v>
      </c>
      <c r="W52" s="120" t="s">
        <v>1126</v>
      </c>
      <c r="X52" s="701" t="str">
        <f t="shared" ca="1" si="2"/>
        <v>VENCIDA</v>
      </c>
      <c r="Y52" s="703"/>
      <c r="Z52" s="703"/>
      <c r="AA52" s="7"/>
      <c r="AB52" s="9"/>
      <c r="AC52" s="9"/>
      <c r="AD52" s="9"/>
      <c r="AE52" s="9"/>
      <c r="AF52" s="9"/>
      <c r="AG52" s="9"/>
      <c r="AH52" s="9"/>
    </row>
    <row r="53" spans="1:34" ht="144" customHeight="1" x14ac:dyDescent="0.25">
      <c r="A53" s="735"/>
      <c r="B53" s="144"/>
      <c r="C53" s="144"/>
      <c r="D53" s="143"/>
      <c r="E53" s="144"/>
      <c r="F53" s="144"/>
      <c r="G53" s="736"/>
      <c r="H53" s="738" t="s">
        <v>1129</v>
      </c>
      <c r="I53" s="740" t="s">
        <v>20</v>
      </c>
      <c r="J53" s="740" t="s">
        <v>14</v>
      </c>
      <c r="K53" s="738" t="s">
        <v>1131</v>
      </c>
      <c r="L53" s="740" t="s">
        <v>776</v>
      </c>
      <c r="M53" s="740" t="s">
        <v>1080</v>
      </c>
      <c r="N53" s="741">
        <v>42353</v>
      </c>
      <c r="O53" s="741">
        <v>42370</v>
      </c>
      <c r="P53" s="741">
        <v>42490</v>
      </c>
      <c r="Q53" s="164" t="s">
        <v>1132</v>
      </c>
      <c r="R53" s="700" t="s">
        <v>1133</v>
      </c>
      <c r="S53" s="594">
        <v>42478</v>
      </c>
      <c r="T53" s="603" t="s">
        <v>1134</v>
      </c>
      <c r="U53" s="164" t="s">
        <v>1125</v>
      </c>
      <c r="V53" s="707" t="s">
        <v>36</v>
      </c>
      <c r="W53" s="120" t="s">
        <v>1135</v>
      </c>
      <c r="X53" s="701" t="str">
        <f t="shared" ca="1" si="2"/>
        <v>VENCIDA</v>
      </c>
      <c r="Y53" s="703"/>
      <c r="Z53" s="703"/>
      <c r="AA53" s="7"/>
      <c r="AB53" s="9"/>
      <c r="AC53" s="9"/>
      <c r="AD53" s="9"/>
      <c r="AE53" s="9"/>
      <c r="AF53" s="9"/>
      <c r="AG53" s="9"/>
      <c r="AH53" s="9"/>
    </row>
    <row r="54" spans="1:34" ht="64.5" hidden="1" customHeight="1" x14ac:dyDescent="0.25">
      <c r="A54" s="710"/>
      <c r="B54" s="134"/>
      <c r="C54" s="134"/>
      <c r="D54" s="134"/>
      <c r="E54" s="485"/>
      <c r="F54" s="134"/>
      <c r="G54" s="134"/>
      <c r="H54" s="740"/>
      <c r="I54" s="740"/>
      <c r="J54" s="740"/>
      <c r="K54" s="740"/>
      <c r="L54" s="740"/>
      <c r="M54" s="740"/>
      <c r="N54" s="741"/>
      <c r="O54" s="741"/>
      <c r="P54" s="741"/>
      <c r="Q54" s="473"/>
      <c r="R54" s="714"/>
      <c r="S54" s="714"/>
      <c r="T54" s="723"/>
      <c r="U54" s="473"/>
      <c r="V54" s="139"/>
      <c r="W54" s="136"/>
      <c r="X54" s="123" t="str">
        <f t="shared" ca="1" si="2"/>
        <v/>
      </c>
      <c r="Y54" s="165"/>
      <c r="Z54" s="165"/>
      <c r="AA54" s="7"/>
      <c r="AB54" s="9"/>
      <c r="AC54" s="9"/>
      <c r="AD54" s="9"/>
      <c r="AE54" s="9"/>
      <c r="AF54" s="9"/>
      <c r="AG54" s="9"/>
      <c r="AH54" s="9"/>
    </row>
    <row r="55" spans="1:34" ht="141.75" customHeight="1" x14ac:dyDescent="0.25">
      <c r="A55" s="696">
        <v>6</v>
      </c>
      <c r="B55" s="117" t="s">
        <v>11</v>
      </c>
      <c r="C55" s="117" t="s">
        <v>10</v>
      </c>
      <c r="D55" s="118">
        <v>42352</v>
      </c>
      <c r="E55" s="119" t="s">
        <v>1137</v>
      </c>
      <c r="F55" s="117" t="s">
        <v>19</v>
      </c>
      <c r="G55" s="211" t="s">
        <v>1138</v>
      </c>
      <c r="H55" s="211" t="s">
        <v>1139</v>
      </c>
      <c r="I55" s="698" t="s">
        <v>20</v>
      </c>
      <c r="J55" s="698" t="s">
        <v>14</v>
      </c>
      <c r="K55" s="211" t="s">
        <v>1140</v>
      </c>
      <c r="L55" s="698" t="s">
        <v>1141</v>
      </c>
      <c r="M55" s="698" t="s">
        <v>1142</v>
      </c>
      <c r="N55" s="699">
        <v>42353</v>
      </c>
      <c r="O55" s="699">
        <v>42370</v>
      </c>
      <c r="P55" s="699">
        <v>42400</v>
      </c>
      <c r="Q55" s="164" t="s">
        <v>1144</v>
      </c>
      <c r="R55" s="700" t="s">
        <v>1145</v>
      </c>
      <c r="S55" s="594">
        <v>42381</v>
      </c>
      <c r="T55" s="164" t="s">
        <v>1146</v>
      </c>
      <c r="U55" s="164" t="s">
        <v>1147</v>
      </c>
      <c r="V55" s="123" t="s">
        <v>36</v>
      </c>
      <c r="W55" s="120" t="s">
        <v>1148</v>
      </c>
      <c r="X55" s="123" t="str">
        <f t="shared" ca="1" si="2"/>
        <v>VENCIDA</v>
      </c>
      <c r="Y55" s="165"/>
      <c r="Z55" s="165"/>
      <c r="AA55" s="7"/>
      <c r="AB55" s="9"/>
      <c r="AC55" s="9"/>
      <c r="AD55" s="9"/>
      <c r="AE55" s="9"/>
      <c r="AF55" s="9"/>
      <c r="AG55" s="9"/>
      <c r="AH55" s="9"/>
    </row>
    <row r="56" spans="1:34" ht="64.5" hidden="1" customHeight="1" x14ac:dyDescent="0.25">
      <c r="A56" s="704"/>
      <c r="B56" s="127"/>
      <c r="C56" s="127"/>
      <c r="D56" s="127"/>
      <c r="E56" s="482"/>
      <c r="F56" s="127"/>
      <c r="G56" s="127"/>
      <c r="H56" s="721"/>
      <c r="I56" s="596"/>
      <c r="J56" s="596"/>
      <c r="K56" s="596"/>
      <c r="L56" s="596"/>
      <c r="M56" s="596"/>
      <c r="N56" s="616"/>
      <c r="O56" s="616"/>
      <c r="P56" s="616"/>
      <c r="Q56" s="600"/>
      <c r="R56" s="596"/>
      <c r="S56" s="596"/>
      <c r="T56" s="669"/>
      <c r="U56" s="600"/>
      <c r="V56" s="132"/>
      <c r="W56" s="129"/>
      <c r="X56" s="123" t="str">
        <f t="shared" ca="1" si="2"/>
        <v/>
      </c>
      <c r="Y56" s="165"/>
      <c r="Z56" s="165"/>
      <c r="AA56" s="7"/>
      <c r="AB56" s="9"/>
      <c r="AC56" s="9"/>
      <c r="AD56" s="9"/>
      <c r="AE56" s="9"/>
      <c r="AF56" s="9"/>
      <c r="AG56" s="9"/>
      <c r="AH56" s="9"/>
    </row>
    <row r="57" spans="1:34" ht="11.25" hidden="1" customHeight="1" x14ac:dyDescent="0.25">
      <c r="A57" s="710"/>
      <c r="B57" s="134"/>
      <c r="C57" s="134"/>
      <c r="D57" s="134"/>
      <c r="E57" s="485"/>
      <c r="F57" s="134"/>
      <c r="G57" s="134"/>
      <c r="H57" s="722"/>
      <c r="I57" s="711"/>
      <c r="J57" s="711"/>
      <c r="K57" s="711"/>
      <c r="L57" s="711"/>
      <c r="M57" s="711"/>
      <c r="N57" s="713"/>
      <c r="O57" s="713"/>
      <c r="P57" s="713"/>
      <c r="Q57" s="473"/>
      <c r="R57" s="714"/>
      <c r="S57" s="714"/>
      <c r="T57" s="723"/>
      <c r="U57" s="473"/>
      <c r="V57" s="139"/>
      <c r="W57" s="136"/>
      <c r="X57" s="123" t="str">
        <f t="shared" ca="1" si="2"/>
        <v/>
      </c>
      <c r="Y57" s="165"/>
      <c r="Z57" s="165"/>
      <c r="AA57" s="7"/>
      <c r="AB57" s="9"/>
      <c r="AC57" s="9"/>
      <c r="AD57" s="9"/>
      <c r="AE57" s="9"/>
      <c r="AF57" s="9"/>
      <c r="AG57" s="9"/>
      <c r="AH57" s="9"/>
    </row>
    <row r="58" spans="1:34" ht="119.25" customHeight="1" x14ac:dyDescent="0.25">
      <c r="A58" s="696">
        <v>7</v>
      </c>
      <c r="B58" s="117" t="s">
        <v>11</v>
      </c>
      <c r="C58" s="117" t="s">
        <v>10</v>
      </c>
      <c r="D58" s="118">
        <v>42352</v>
      </c>
      <c r="E58" s="119" t="s">
        <v>1150</v>
      </c>
      <c r="F58" s="117" t="s">
        <v>19</v>
      </c>
      <c r="G58" s="211" t="s">
        <v>1116</v>
      </c>
      <c r="H58" s="211" t="s">
        <v>1151</v>
      </c>
      <c r="I58" s="698" t="s">
        <v>20</v>
      </c>
      <c r="J58" s="698" t="s">
        <v>14</v>
      </c>
      <c r="K58" s="211" t="s">
        <v>638</v>
      </c>
      <c r="L58" s="698" t="s">
        <v>1152</v>
      </c>
      <c r="M58" s="698" t="s">
        <v>1153</v>
      </c>
      <c r="N58" s="699">
        <v>42353</v>
      </c>
      <c r="O58" s="699">
        <v>42370</v>
      </c>
      <c r="P58" s="699">
        <v>42428</v>
      </c>
      <c r="Q58" s="164" t="s">
        <v>1154</v>
      </c>
      <c r="R58" s="700" t="s">
        <v>1155</v>
      </c>
      <c r="S58" s="594">
        <v>42490</v>
      </c>
      <c r="T58" s="603" t="s">
        <v>1157</v>
      </c>
      <c r="U58" s="164" t="s">
        <v>1158</v>
      </c>
      <c r="V58" s="123" t="s">
        <v>36</v>
      </c>
      <c r="W58" s="120" t="s">
        <v>1159</v>
      </c>
      <c r="X58" s="123" t="str">
        <f t="shared" ca="1" si="2"/>
        <v>VENCIDA</v>
      </c>
      <c r="Y58" s="165"/>
      <c r="Z58" s="165"/>
      <c r="AA58" s="7"/>
      <c r="AB58" s="9"/>
      <c r="AC58" s="9"/>
      <c r="AD58" s="9"/>
      <c r="AE58" s="9"/>
      <c r="AF58" s="9"/>
      <c r="AG58" s="9"/>
      <c r="AH58" s="9"/>
    </row>
    <row r="59" spans="1:34" ht="64.5" hidden="1" customHeight="1" x14ac:dyDescent="0.25">
      <c r="A59" s="704"/>
      <c r="B59" s="127"/>
      <c r="C59" s="127"/>
      <c r="D59" s="127"/>
      <c r="E59" s="482"/>
      <c r="F59" s="127"/>
      <c r="G59" s="127"/>
      <c r="H59" s="600"/>
      <c r="I59" s="596"/>
      <c r="J59" s="596"/>
      <c r="K59" s="600"/>
      <c r="L59" s="600"/>
      <c r="M59" s="600"/>
      <c r="N59" s="616"/>
      <c r="O59" s="616"/>
      <c r="P59" s="616"/>
      <c r="Q59" s="600"/>
      <c r="R59" s="600"/>
      <c r="S59" s="596"/>
      <c r="T59" s="669"/>
      <c r="U59" s="600"/>
      <c r="V59" s="132"/>
      <c r="W59" s="129"/>
      <c r="X59" s="123" t="str">
        <f t="shared" ca="1" si="2"/>
        <v/>
      </c>
      <c r="Y59" s="125"/>
      <c r="Z59" s="125"/>
      <c r="AA59" s="7"/>
      <c r="AB59" s="9"/>
      <c r="AC59" s="9"/>
      <c r="AD59" s="9"/>
      <c r="AE59" s="9"/>
      <c r="AF59" s="9"/>
      <c r="AG59" s="9"/>
      <c r="AH59" s="9"/>
    </row>
    <row r="60" spans="1:34" ht="64.5" hidden="1" customHeight="1" x14ac:dyDescent="0.25">
      <c r="A60" s="710"/>
      <c r="B60" s="134"/>
      <c r="C60" s="134"/>
      <c r="D60" s="134"/>
      <c r="E60" s="485"/>
      <c r="F60" s="134"/>
      <c r="G60" s="134"/>
      <c r="H60" s="748"/>
      <c r="I60" s="711"/>
      <c r="J60" s="711"/>
      <c r="K60" s="712"/>
      <c r="L60" s="712"/>
      <c r="M60" s="712"/>
      <c r="N60" s="713"/>
      <c r="O60" s="713"/>
      <c r="P60" s="713"/>
      <c r="Q60" s="473"/>
      <c r="R60" s="473"/>
      <c r="S60" s="714"/>
      <c r="T60" s="723"/>
      <c r="U60" s="473"/>
      <c r="V60" s="139"/>
      <c r="W60" s="136"/>
      <c r="X60" s="123" t="str">
        <f t="shared" ca="1" si="2"/>
        <v/>
      </c>
      <c r="Y60" s="125"/>
      <c r="Z60" s="125"/>
      <c r="AA60" s="7"/>
      <c r="AB60" s="9"/>
      <c r="AC60" s="9"/>
      <c r="AD60" s="9"/>
      <c r="AE60" s="9"/>
      <c r="AF60" s="9"/>
      <c r="AG60" s="9"/>
      <c r="AH60" s="9"/>
    </row>
    <row r="61" spans="1:34" ht="135" customHeight="1" x14ac:dyDescent="0.25">
      <c r="A61" s="749">
        <v>8</v>
      </c>
      <c r="B61" s="239" t="s">
        <v>18</v>
      </c>
      <c r="C61" s="239" t="s">
        <v>10</v>
      </c>
      <c r="D61" s="241">
        <v>42415</v>
      </c>
      <c r="E61" s="243" t="s">
        <v>1162</v>
      </c>
      <c r="F61" s="239" t="s">
        <v>19</v>
      </c>
      <c r="G61" s="490" t="s">
        <v>1163</v>
      </c>
      <c r="H61" s="490" t="s">
        <v>1164</v>
      </c>
      <c r="I61" s="611" t="s">
        <v>34</v>
      </c>
      <c r="J61" s="611" t="s">
        <v>14</v>
      </c>
      <c r="K61" s="490" t="s">
        <v>1165</v>
      </c>
      <c r="L61" s="490" t="s">
        <v>1079</v>
      </c>
      <c r="M61" s="490" t="s">
        <v>1080</v>
      </c>
      <c r="N61" s="615">
        <v>42430</v>
      </c>
      <c r="O61" s="615">
        <v>42430</v>
      </c>
      <c r="P61" s="615">
        <v>42490</v>
      </c>
      <c r="Q61" s="490" t="s">
        <v>1166</v>
      </c>
      <c r="R61" s="490" t="s">
        <v>1167</v>
      </c>
      <c r="S61" s="615">
        <v>42478</v>
      </c>
      <c r="T61" s="490" t="s">
        <v>1168</v>
      </c>
      <c r="U61" s="490" t="s">
        <v>1169</v>
      </c>
      <c r="V61" s="752" t="s">
        <v>36</v>
      </c>
      <c r="W61" s="243" t="s">
        <v>1170</v>
      </c>
      <c r="X61" s="754" t="str">
        <f t="shared" ca="1" si="2"/>
        <v>VENCIDA</v>
      </c>
      <c r="Y61" s="708"/>
      <c r="Z61" s="708"/>
      <c r="AA61" s="7"/>
      <c r="AB61" s="9"/>
      <c r="AC61" s="9"/>
      <c r="AD61" s="9"/>
      <c r="AE61" s="9"/>
      <c r="AF61" s="9"/>
      <c r="AG61" s="9"/>
      <c r="AH61" s="9"/>
    </row>
    <row r="62" spans="1:34" ht="29.25" hidden="1" customHeight="1" x14ac:dyDescent="0.25">
      <c r="A62" s="116">
        <v>9</v>
      </c>
      <c r="B62" s="117"/>
      <c r="C62" s="117"/>
      <c r="D62" s="117"/>
      <c r="E62" s="117"/>
      <c r="F62" s="117"/>
      <c r="G62" s="119"/>
      <c r="H62" s="756"/>
      <c r="I62" s="121"/>
      <c r="J62" s="121"/>
      <c r="K62" s="120"/>
      <c r="L62" s="120"/>
      <c r="M62" s="120"/>
      <c r="N62" s="122"/>
      <c r="O62" s="121"/>
      <c r="P62" s="121"/>
      <c r="Q62" s="756"/>
      <c r="R62" s="120"/>
      <c r="S62" s="758"/>
      <c r="T62" s="290"/>
      <c r="U62" s="120"/>
      <c r="V62" s="123"/>
      <c r="W62" s="120"/>
      <c r="X62" s="175" t="str">
        <f t="shared" ca="1" si="2"/>
        <v/>
      </c>
      <c r="Y62" s="125"/>
      <c r="Z62" s="125"/>
      <c r="AA62" s="7"/>
      <c r="AB62" s="9"/>
      <c r="AC62" s="9"/>
      <c r="AD62" s="9"/>
      <c r="AE62" s="9"/>
      <c r="AF62" s="9"/>
      <c r="AG62" s="9"/>
      <c r="AH62" s="9"/>
    </row>
    <row r="63" spans="1:34" ht="29.25" hidden="1" customHeight="1" x14ac:dyDescent="0.25">
      <c r="A63" s="126"/>
      <c r="B63" s="127"/>
      <c r="C63" s="127"/>
      <c r="D63" s="127"/>
      <c r="E63" s="760"/>
      <c r="F63" s="127"/>
      <c r="G63" s="127"/>
      <c r="H63" s="762"/>
      <c r="I63" s="130"/>
      <c r="J63" s="130"/>
      <c r="K63" s="129"/>
      <c r="L63" s="129"/>
      <c r="M63" s="129"/>
      <c r="N63" s="131"/>
      <c r="O63" s="130"/>
      <c r="P63" s="130"/>
      <c r="Q63" s="762"/>
      <c r="R63" s="129"/>
      <c r="S63" s="764"/>
      <c r="T63" s="378"/>
      <c r="U63" s="129"/>
      <c r="V63" s="132"/>
      <c r="W63" s="129"/>
      <c r="X63" s="132" t="str">
        <f t="shared" ca="1" si="2"/>
        <v/>
      </c>
      <c r="Y63" s="125"/>
      <c r="Z63" s="125"/>
      <c r="AA63" s="7"/>
      <c r="AB63" s="9"/>
      <c r="AC63" s="9"/>
      <c r="AD63" s="9"/>
      <c r="AE63" s="9"/>
      <c r="AF63" s="9"/>
      <c r="AG63" s="9"/>
      <c r="AH63" s="9"/>
    </row>
    <row r="64" spans="1:34" ht="29.25" hidden="1" customHeight="1" x14ac:dyDescent="0.25">
      <c r="A64" s="133"/>
      <c r="B64" s="134"/>
      <c r="C64" s="134"/>
      <c r="D64" s="134"/>
      <c r="E64" s="753"/>
      <c r="F64" s="134"/>
      <c r="G64" s="134"/>
      <c r="H64" s="766"/>
      <c r="I64" s="137"/>
      <c r="J64" s="137"/>
      <c r="K64" s="136"/>
      <c r="L64" s="136"/>
      <c r="M64" s="136"/>
      <c r="N64" s="138"/>
      <c r="O64" s="137"/>
      <c r="P64" s="137"/>
      <c r="Q64" s="766"/>
      <c r="R64" s="136"/>
      <c r="S64" s="768"/>
      <c r="T64" s="673"/>
      <c r="U64" s="136"/>
      <c r="V64" s="139"/>
      <c r="W64" s="136"/>
      <c r="X64" s="141" t="str">
        <f t="shared" ca="1" si="2"/>
        <v/>
      </c>
      <c r="Y64" s="125"/>
      <c r="Z64" s="125"/>
      <c r="AA64" s="7"/>
      <c r="AB64" s="9"/>
      <c r="AC64" s="9"/>
      <c r="AD64" s="9"/>
      <c r="AE64" s="9"/>
      <c r="AF64" s="9"/>
      <c r="AG64" s="9"/>
      <c r="AH64" s="9"/>
    </row>
    <row r="65" spans="1:34" ht="12" customHeight="1" x14ac:dyDescent="0.35">
      <c r="A65" s="1"/>
      <c r="B65" s="259"/>
      <c r="C65" s="165"/>
      <c r="D65" s="165"/>
      <c r="E65" s="165"/>
      <c r="F65" s="165"/>
      <c r="G65" s="401"/>
      <c r="H65" s="770"/>
      <c r="I65" s="165"/>
      <c r="J65" s="165"/>
      <c r="K65" s="401"/>
      <c r="L65" s="401"/>
      <c r="M65" s="401"/>
      <c r="N65" s="165"/>
      <c r="O65" s="165"/>
      <c r="P65" s="165"/>
      <c r="Q65" s="770"/>
      <c r="R65" s="401"/>
      <c r="S65" s="772"/>
      <c r="T65" s="774"/>
      <c r="U65" s="401"/>
      <c r="V65" s="406"/>
      <c r="W65" s="401"/>
      <c r="X65" s="259"/>
      <c r="Y65" s="259"/>
      <c r="Z65" s="7"/>
      <c r="AA65" s="7"/>
      <c r="AB65" s="9"/>
      <c r="AC65" s="9"/>
      <c r="AD65" s="9"/>
      <c r="AE65" s="9"/>
      <c r="AF65" s="9"/>
      <c r="AG65" s="9"/>
      <c r="AH65" s="9"/>
    </row>
    <row r="66" spans="1:34" ht="12" customHeight="1" x14ac:dyDescent="0.35">
      <c r="A66" s="1"/>
      <c r="B66" s="259"/>
      <c r="C66" s="165"/>
      <c r="D66" s="165"/>
      <c r="E66" s="165"/>
      <c r="F66" s="165"/>
      <c r="G66" s="401"/>
      <c r="H66" s="770"/>
      <c r="I66" s="165"/>
      <c r="J66" s="165"/>
      <c r="K66" s="401"/>
      <c r="L66" s="401"/>
      <c r="M66" s="401"/>
      <c r="N66" s="165"/>
      <c r="O66" s="165"/>
      <c r="P66" s="165"/>
      <c r="Q66" s="770"/>
      <c r="R66" s="401"/>
      <c r="S66" s="772"/>
      <c r="T66" s="774"/>
      <c r="U66" s="401"/>
      <c r="V66" s="406"/>
      <c r="W66" s="401"/>
      <c r="X66" s="259"/>
      <c r="Y66" s="259"/>
      <c r="Z66" s="7"/>
      <c r="AA66" s="7"/>
      <c r="AB66" s="9"/>
      <c r="AC66" s="9"/>
      <c r="AD66" s="9"/>
      <c r="AE66" s="9"/>
      <c r="AF66" s="9"/>
      <c r="AG66" s="9"/>
      <c r="AH66" s="9"/>
    </row>
    <row r="67" spans="1:34" ht="12" customHeight="1" x14ac:dyDescent="0.35">
      <c r="A67" s="1"/>
      <c r="B67" s="259"/>
      <c r="C67" s="165"/>
      <c r="D67" s="165"/>
      <c r="E67" s="165"/>
      <c r="F67" s="165"/>
      <c r="G67" s="401"/>
      <c r="H67" s="770"/>
      <c r="I67" s="165"/>
      <c r="J67" s="165"/>
      <c r="K67" s="401"/>
      <c r="L67" s="401"/>
      <c r="M67" s="401"/>
      <c r="N67" s="165"/>
      <c r="O67" s="165"/>
      <c r="P67" s="165"/>
      <c r="Q67" s="770"/>
      <c r="R67" s="401"/>
      <c r="S67" s="772"/>
      <c r="T67" s="774"/>
      <c r="U67" s="401"/>
      <c r="V67" s="406"/>
      <c r="W67" s="401"/>
      <c r="X67" s="259"/>
      <c r="Y67" s="259"/>
      <c r="Z67" s="7"/>
      <c r="AA67" s="7"/>
      <c r="AB67" s="9"/>
      <c r="AC67" s="9"/>
      <c r="AD67" s="9"/>
      <c r="AE67" s="9"/>
      <c r="AF67" s="9"/>
      <c r="AG67" s="9"/>
      <c r="AH67" s="9"/>
    </row>
    <row r="68" spans="1:34" ht="12" customHeight="1" x14ac:dyDescent="0.35">
      <c r="A68" s="1"/>
      <c r="B68" s="259"/>
      <c r="C68" s="165"/>
      <c r="D68" s="165"/>
      <c r="E68" s="165"/>
      <c r="F68" s="165"/>
      <c r="G68" s="401"/>
      <c r="H68" s="770"/>
      <c r="I68" s="165"/>
      <c r="J68" s="165"/>
      <c r="K68" s="401"/>
      <c r="L68" s="401"/>
      <c r="M68" s="401"/>
      <c r="N68" s="165"/>
      <c r="O68" s="165"/>
      <c r="P68" s="165"/>
      <c r="Q68" s="770"/>
      <c r="R68" s="401"/>
      <c r="S68" s="772"/>
      <c r="T68" s="774"/>
      <c r="U68" s="401"/>
      <c r="V68" s="406"/>
      <c r="W68" s="401"/>
      <c r="X68" s="259"/>
      <c r="Y68" s="259"/>
      <c r="Z68" s="7"/>
      <c r="AA68" s="7"/>
      <c r="AB68" s="9"/>
      <c r="AC68" s="9"/>
      <c r="AD68" s="9"/>
      <c r="AE68" s="9"/>
      <c r="AF68" s="9"/>
      <c r="AG68" s="9"/>
      <c r="AH68" s="9"/>
    </row>
    <row r="69" spans="1:34" ht="12" customHeight="1" x14ac:dyDescent="0.35">
      <c r="A69" s="1"/>
      <c r="B69" s="259"/>
      <c r="C69" s="165"/>
      <c r="D69" s="165"/>
      <c r="E69" s="165"/>
      <c r="F69" s="165"/>
      <c r="G69" s="401"/>
      <c r="H69" s="770"/>
      <c r="I69" s="165"/>
      <c r="J69" s="165"/>
      <c r="K69" s="401"/>
      <c r="L69" s="401"/>
      <c r="M69" s="401"/>
      <c r="N69" s="165"/>
      <c r="O69" s="165"/>
      <c r="P69" s="165"/>
      <c r="Q69" s="770"/>
      <c r="R69" s="401"/>
      <c r="S69" s="772"/>
      <c r="T69" s="774"/>
      <c r="U69" s="401"/>
      <c r="V69" s="406"/>
      <c r="W69" s="401"/>
      <c r="X69" s="259"/>
      <c r="Y69" s="259"/>
      <c r="Z69" s="7"/>
      <c r="AA69" s="7"/>
      <c r="AB69" s="9"/>
      <c r="AC69" s="9"/>
      <c r="AD69" s="9"/>
      <c r="AE69" s="9"/>
      <c r="AF69" s="9"/>
      <c r="AG69" s="9"/>
      <c r="AH69" s="9"/>
    </row>
    <row r="70" spans="1:34" ht="12" customHeight="1" x14ac:dyDescent="0.35">
      <c r="A70" s="1"/>
      <c r="B70" s="259"/>
      <c r="C70" s="165"/>
      <c r="D70" s="165"/>
      <c r="E70" s="165"/>
      <c r="F70" s="165"/>
      <c r="G70" s="401"/>
      <c r="H70" s="770"/>
      <c r="I70" s="165"/>
      <c r="J70" s="165"/>
      <c r="K70" s="401"/>
      <c r="L70" s="401"/>
      <c r="M70" s="401"/>
      <c r="N70" s="165"/>
      <c r="O70" s="165"/>
      <c r="P70" s="165"/>
      <c r="Q70" s="770"/>
      <c r="R70" s="401"/>
      <c r="S70" s="772"/>
      <c r="T70" s="774"/>
      <c r="U70" s="401"/>
      <c r="V70" s="406"/>
      <c r="W70" s="401"/>
      <c r="X70" s="259"/>
      <c r="Y70" s="259"/>
      <c r="Z70" s="7"/>
      <c r="AA70" s="7"/>
      <c r="AB70" s="9"/>
      <c r="AC70" s="9"/>
      <c r="AD70" s="9"/>
      <c r="AE70" s="9"/>
      <c r="AF70" s="9"/>
      <c r="AG70" s="9"/>
      <c r="AH70" s="9"/>
    </row>
    <row r="71" spans="1:34" ht="12" customHeight="1" x14ac:dyDescent="0.35">
      <c r="A71" s="1"/>
      <c r="B71" s="259"/>
      <c r="C71" s="165"/>
      <c r="D71" s="165"/>
      <c r="E71" s="165"/>
      <c r="F71" s="165"/>
      <c r="G71" s="401"/>
      <c r="H71" s="770"/>
      <c r="I71" s="165"/>
      <c r="J71" s="165"/>
      <c r="K71" s="401"/>
      <c r="L71" s="401"/>
      <c r="M71" s="401"/>
      <c r="N71" s="165"/>
      <c r="O71" s="165"/>
      <c r="P71" s="165"/>
      <c r="Q71" s="770"/>
      <c r="R71" s="401"/>
      <c r="S71" s="772"/>
      <c r="T71" s="774"/>
      <c r="U71" s="401"/>
      <c r="V71" s="406"/>
      <c r="W71" s="401"/>
      <c r="X71" s="259"/>
      <c r="Y71" s="259"/>
      <c r="Z71" s="7"/>
      <c r="AA71" s="7"/>
      <c r="AB71" s="9"/>
      <c r="AC71" s="9"/>
      <c r="AD71" s="9"/>
      <c r="AE71" s="9"/>
      <c r="AF71" s="9"/>
      <c r="AG71" s="9"/>
      <c r="AH71" s="9"/>
    </row>
    <row r="72" spans="1:34" ht="12" customHeight="1" x14ac:dyDescent="0.35">
      <c r="A72" s="1"/>
      <c r="B72" s="259"/>
      <c r="C72" s="165"/>
      <c r="D72" s="165"/>
      <c r="E72" s="165"/>
      <c r="F72" s="165"/>
      <c r="G72" s="401"/>
      <c r="H72" s="770"/>
      <c r="I72" s="165"/>
      <c r="J72" s="165"/>
      <c r="K72" s="401"/>
      <c r="L72" s="401"/>
      <c r="M72" s="401"/>
      <c r="N72" s="165"/>
      <c r="O72" s="165"/>
      <c r="P72" s="165"/>
      <c r="Q72" s="770"/>
      <c r="R72" s="401"/>
      <c r="S72" s="772"/>
      <c r="T72" s="774"/>
      <c r="U72" s="401"/>
      <c r="V72" s="406"/>
      <c r="W72" s="401"/>
      <c r="X72" s="259"/>
      <c r="Y72" s="259"/>
      <c r="Z72" s="7"/>
      <c r="AA72" s="7"/>
      <c r="AB72" s="9"/>
      <c r="AC72" s="9"/>
      <c r="AD72" s="9"/>
      <c r="AE72" s="9"/>
      <c r="AF72" s="9"/>
      <c r="AG72" s="9"/>
      <c r="AH72" s="9"/>
    </row>
    <row r="73" spans="1:34" ht="12" customHeight="1" x14ac:dyDescent="0.35">
      <c r="A73" s="1"/>
      <c r="B73" s="259"/>
      <c r="C73" s="165"/>
      <c r="D73" s="165"/>
      <c r="E73" s="165"/>
      <c r="F73" s="165"/>
      <c r="G73" s="401"/>
      <c r="H73" s="770"/>
      <c r="I73" s="165"/>
      <c r="J73" s="165"/>
      <c r="K73" s="401"/>
      <c r="L73" s="401"/>
      <c r="M73" s="401"/>
      <c r="N73" s="165"/>
      <c r="O73" s="165"/>
      <c r="P73" s="165"/>
      <c r="Q73" s="770"/>
      <c r="R73" s="401"/>
      <c r="S73" s="772"/>
      <c r="T73" s="774"/>
      <c r="U73" s="401"/>
      <c r="V73" s="406"/>
      <c r="W73" s="401"/>
      <c r="X73" s="259"/>
      <c r="Y73" s="259"/>
      <c r="Z73" s="7"/>
      <c r="AA73" s="7"/>
      <c r="AB73" s="9"/>
      <c r="AC73" s="9"/>
      <c r="AD73" s="9"/>
      <c r="AE73" s="9"/>
      <c r="AF73" s="9"/>
      <c r="AG73" s="9"/>
      <c r="AH73" s="9"/>
    </row>
    <row r="74" spans="1:34" ht="12" customHeight="1" x14ac:dyDescent="0.35">
      <c r="A74" s="1"/>
      <c r="B74" s="259"/>
      <c r="C74" s="165"/>
      <c r="D74" s="165"/>
      <c r="E74" s="165"/>
      <c r="F74" s="165"/>
      <c r="G74" s="401"/>
      <c r="H74" s="770"/>
      <c r="I74" s="165"/>
      <c r="J74" s="165"/>
      <c r="K74" s="401"/>
      <c r="L74" s="401"/>
      <c r="M74" s="401"/>
      <c r="N74" s="259"/>
      <c r="O74" s="259"/>
      <c r="P74" s="259"/>
      <c r="Q74" s="770"/>
      <c r="R74" s="401"/>
      <c r="S74" s="772"/>
      <c r="T74" s="774"/>
      <c r="U74" s="401"/>
      <c r="V74" s="406"/>
      <c r="W74" s="401"/>
      <c r="X74" s="259"/>
      <c r="Y74" s="259"/>
      <c r="Z74" s="7"/>
      <c r="AA74" s="7"/>
      <c r="AB74" s="9"/>
      <c r="AC74" s="9"/>
      <c r="AD74" s="9"/>
      <c r="AE74" s="9"/>
      <c r="AF74" s="9"/>
      <c r="AG74" s="9"/>
      <c r="AH74" s="9"/>
    </row>
    <row r="75" spans="1:34" ht="12" customHeight="1" x14ac:dyDescent="0.35">
      <c r="A75" s="1"/>
      <c r="B75" s="7"/>
      <c r="C75" s="8"/>
      <c r="D75" s="8"/>
      <c r="E75" s="8"/>
      <c r="F75" s="8"/>
      <c r="G75" s="423"/>
      <c r="H75" s="777"/>
      <c r="I75" s="8"/>
      <c r="J75" s="8"/>
      <c r="K75" s="423"/>
      <c r="L75" s="423"/>
      <c r="M75" s="423"/>
      <c r="N75" s="7"/>
      <c r="O75" s="7"/>
      <c r="P75" s="7"/>
      <c r="Q75" s="777"/>
      <c r="R75" s="423"/>
      <c r="S75" s="778"/>
      <c r="T75" s="779"/>
      <c r="U75" s="423"/>
      <c r="V75" s="424"/>
      <c r="W75" s="423"/>
      <c r="X75" s="7"/>
      <c r="Y75" s="7"/>
      <c r="Z75" s="7"/>
      <c r="AA75" s="7"/>
      <c r="AB75" s="9"/>
      <c r="AC75" s="9"/>
      <c r="AD75" s="9"/>
      <c r="AE75" s="9"/>
      <c r="AF75" s="9"/>
      <c r="AG75" s="9"/>
      <c r="AH75" s="9"/>
    </row>
    <row r="76" spans="1:34" x14ac:dyDescent="0.25">
      <c r="A76" s="7"/>
      <c r="B76" s="7"/>
      <c r="C76" s="7"/>
      <c r="D76" s="7"/>
      <c r="E76" s="6"/>
      <c r="F76" s="7"/>
      <c r="G76" s="7"/>
      <c r="H76" s="7"/>
      <c r="I76" s="7"/>
      <c r="J76" s="7"/>
      <c r="K76" s="7"/>
      <c r="L76" s="7"/>
      <c r="M76" s="7"/>
      <c r="N76" s="7"/>
      <c r="O76" s="7"/>
      <c r="P76" s="7"/>
      <c r="Q76" s="7"/>
      <c r="R76" s="7"/>
      <c r="S76" s="7"/>
      <c r="T76" s="642"/>
      <c r="U76" s="17"/>
      <c r="V76" s="7"/>
      <c r="W76" s="17"/>
      <c r="X76" s="7"/>
      <c r="Y76" s="7"/>
      <c r="Z76" s="7"/>
      <c r="AA76" s="7"/>
      <c r="AB76" s="9"/>
      <c r="AC76" s="9"/>
      <c r="AD76" s="9"/>
      <c r="AE76" s="9"/>
      <c r="AF76" s="9"/>
      <c r="AG76" s="9"/>
      <c r="AH76" s="9"/>
    </row>
    <row r="77" spans="1:34" x14ac:dyDescent="0.25">
      <c r="A77" s="9"/>
      <c r="B77" s="9"/>
      <c r="C77" s="9"/>
      <c r="D77" s="9"/>
      <c r="E77" s="9"/>
      <c r="F77" s="9"/>
      <c r="G77" s="9"/>
      <c r="H77" s="9"/>
      <c r="I77" s="9"/>
      <c r="J77" s="9"/>
      <c r="K77" s="9"/>
      <c r="L77" s="9"/>
      <c r="M77" s="9"/>
      <c r="N77" s="9"/>
      <c r="O77" s="9"/>
      <c r="P77" s="9"/>
      <c r="Q77" s="9"/>
      <c r="R77" s="9"/>
      <c r="S77" s="9"/>
      <c r="T77" s="17"/>
      <c r="U77" s="17"/>
      <c r="V77" s="9"/>
      <c r="W77" s="17"/>
      <c r="X77" s="9"/>
      <c r="Y77" s="9"/>
      <c r="Z77" s="9"/>
      <c r="AA77" s="9"/>
      <c r="AB77" s="9"/>
      <c r="AC77" s="9"/>
      <c r="AD77" s="9"/>
      <c r="AE77" s="9"/>
      <c r="AF77" s="9"/>
      <c r="AG77" s="9"/>
      <c r="AH77" s="9"/>
    </row>
    <row r="78" spans="1:34" x14ac:dyDescent="0.25">
      <c r="A78" s="9"/>
      <c r="B78" s="9"/>
      <c r="C78" s="9"/>
      <c r="D78" s="9"/>
      <c r="E78" s="9"/>
      <c r="F78" s="9"/>
      <c r="G78" s="9"/>
      <c r="H78" s="9"/>
      <c r="I78" s="9"/>
      <c r="J78" s="9"/>
      <c r="K78" s="9"/>
      <c r="L78" s="9"/>
      <c r="M78" s="9"/>
      <c r="N78" s="9"/>
      <c r="O78" s="9"/>
      <c r="P78" s="9"/>
      <c r="Q78" s="9"/>
      <c r="R78" s="9"/>
      <c r="S78" s="9"/>
      <c r="T78" s="17"/>
      <c r="U78" s="17"/>
      <c r="V78" s="9"/>
      <c r="W78" s="17"/>
      <c r="X78" s="9"/>
      <c r="Y78" s="9"/>
      <c r="Z78" s="9"/>
      <c r="AA78" s="9"/>
      <c r="AB78" s="9"/>
      <c r="AC78" s="9"/>
      <c r="AD78" s="9"/>
      <c r="AE78" s="9"/>
      <c r="AF78" s="9"/>
      <c r="AG78" s="9"/>
      <c r="AH78" s="9"/>
    </row>
    <row r="79" spans="1:34" x14ac:dyDescent="0.25">
      <c r="A79" s="9"/>
      <c r="B79" s="9"/>
      <c r="C79" s="9"/>
      <c r="D79" s="9"/>
      <c r="E79" s="9"/>
      <c r="F79" s="9"/>
      <c r="G79" s="9"/>
      <c r="H79" s="9"/>
      <c r="I79" s="9"/>
      <c r="J79" s="9"/>
      <c r="K79" s="9"/>
      <c r="L79" s="9"/>
      <c r="M79" s="9"/>
      <c r="N79" s="9"/>
      <c r="O79" s="9"/>
      <c r="P79" s="9"/>
      <c r="Q79" s="9"/>
      <c r="R79" s="9"/>
      <c r="S79" s="9"/>
      <c r="T79" s="17"/>
      <c r="U79" s="17"/>
      <c r="V79" s="9"/>
      <c r="W79" s="17"/>
      <c r="X79" s="9"/>
      <c r="Y79" s="9"/>
      <c r="Z79" s="9"/>
      <c r="AA79" s="9"/>
      <c r="AB79" s="9"/>
      <c r="AC79" s="9"/>
      <c r="AD79" s="9"/>
      <c r="AE79" s="9"/>
      <c r="AF79" s="9"/>
      <c r="AG79" s="9"/>
      <c r="AH79" s="9"/>
    </row>
    <row r="80" spans="1:34" x14ac:dyDescent="0.25">
      <c r="A80" s="9"/>
      <c r="B80" s="9"/>
      <c r="C80" s="9"/>
      <c r="D80" s="9"/>
      <c r="E80" s="9"/>
      <c r="F80" s="9"/>
      <c r="G80" s="9"/>
      <c r="H80" s="9"/>
      <c r="I80" s="9"/>
      <c r="J80" s="9"/>
      <c r="K80" s="9"/>
      <c r="L80" s="9"/>
      <c r="M80" s="9"/>
      <c r="N80" s="9"/>
      <c r="O80" s="9"/>
      <c r="P80" s="9"/>
      <c r="Q80" s="9"/>
      <c r="R80" s="9"/>
      <c r="S80" s="9"/>
      <c r="T80" s="17"/>
      <c r="U80" s="17"/>
      <c r="V80" s="9"/>
      <c r="W80" s="17"/>
      <c r="X80" s="9"/>
      <c r="Y80" s="9"/>
      <c r="Z80" s="9"/>
      <c r="AA80" s="9"/>
      <c r="AB80" s="9"/>
      <c r="AC80" s="9"/>
      <c r="AD80" s="9"/>
      <c r="AE80" s="9"/>
      <c r="AF80" s="9"/>
      <c r="AG80" s="9"/>
      <c r="AH80" s="9"/>
    </row>
    <row r="81" spans="1:34" x14ac:dyDescent="0.25">
      <c r="A81" s="9"/>
      <c r="B81" s="9"/>
      <c r="C81" s="9"/>
      <c r="D81" s="9"/>
      <c r="E81" s="9"/>
      <c r="F81" s="9"/>
      <c r="G81" s="9"/>
      <c r="H81" s="9"/>
      <c r="I81" s="9"/>
      <c r="J81" s="9"/>
      <c r="K81" s="9"/>
      <c r="L81" s="9"/>
      <c r="M81" s="9"/>
      <c r="N81" s="9"/>
      <c r="O81" s="9"/>
      <c r="P81" s="9"/>
      <c r="Q81" s="9"/>
      <c r="R81" s="9"/>
      <c r="S81" s="9"/>
      <c r="T81" s="17"/>
      <c r="U81" s="17"/>
      <c r="V81" s="9"/>
      <c r="W81" s="17"/>
      <c r="X81" s="9"/>
      <c r="Y81" s="9"/>
      <c r="Z81" s="9"/>
      <c r="AA81" s="9"/>
      <c r="AB81" s="9"/>
      <c r="AC81" s="9"/>
      <c r="AD81" s="9"/>
      <c r="AE81" s="9"/>
      <c r="AF81" s="9"/>
      <c r="AG81" s="9"/>
      <c r="AH81" s="9"/>
    </row>
    <row r="82" spans="1:34" x14ac:dyDescent="0.25">
      <c r="A82" s="9"/>
      <c r="B82" s="9"/>
      <c r="C82" s="9"/>
      <c r="D82" s="9"/>
      <c r="E82" s="9"/>
      <c r="F82" s="9"/>
      <c r="G82" s="9"/>
      <c r="H82" s="9"/>
      <c r="I82" s="9"/>
      <c r="J82" s="9"/>
      <c r="K82" s="9"/>
      <c r="L82" s="9"/>
      <c r="M82" s="9"/>
      <c r="N82" s="9"/>
      <c r="O82" s="9"/>
      <c r="P82" s="9"/>
      <c r="Q82" s="9"/>
      <c r="R82" s="9"/>
      <c r="S82" s="9"/>
      <c r="T82" s="17"/>
      <c r="U82" s="17"/>
      <c r="V82" s="9"/>
      <c r="W82" s="17"/>
      <c r="X82" s="9"/>
      <c r="Y82" s="9"/>
      <c r="Z82" s="9"/>
      <c r="AA82" s="9"/>
      <c r="AB82" s="9"/>
      <c r="AC82" s="9"/>
      <c r="AD82" s="9"/>
      <c r="AE82" s="9"/>
      <c r="AF82" s="9"/>
      <c r="AG82" s="9"/>
      <c r="AH82" s="9"/>
    </row>
    <row r="83" spans="1:34" x14ac:dyDescent="0.25">
      <c r="A83" s="9"/>
      <c r="B83" s="9"/>
      <c r="C83" s="9"/>
      <c r="D83" s="9"/>
      <c r="E83" s="9"/>
      <c r="F83" s="9"/>
      <c r="G83" s="9"/>
      <c r="H83" s="9"/>
      <c r="I83" s="9"/>
      <c r="J83" s="9"/>
      <c r="K83" s="9"/>
      <c r="L83" s="9"/>
      <c r="M83" s="9"/>
      <c r="N83" s="9"/>
      <c r="O83" s="9"/>
      <c r="P83" s="9"/>
      <c r="Q83" s="9"/>
      <c r="R83" s="9"/>
      <c r="S83" s="9"/>
      <c r="T83" s="17"/>
      <c r="U83" s="17"/>
      <c r="V83" s="9"/>
      <c r="W83" s="17"/>
      <c r="X83" s="9"/>
      <c r="Y83" s="9"/>
      <c r="Z83" s="9"/>
      <c r="AA83" s="9"/>
      <c r="AB83" s="9"/>
      <c r="AC83" s="9"/>
      <c r="AD83" s="9"/>
      <c r="AE83" s="9"/>
      <c r="AF83" s="9"/>
      <c r="AG83" s="9"/>
      <c r="AH83" s="9"/>
    </row>
    <row r="84" spans="1:34" x14ac:dyDescent="0.25">
      <c r="A84" s="9"/>
      <c r="B84" s="9"/>
      <c r="C84" s="9"/>
      <c r="D84" s="9"/>
      <c r="E84" s="9"/>
      <c r="F84" s="9"/>
      <c r="G84" s="9"/>
      <c r="H84" s="9"/>
      <c r="I84" s="9"/>
      <c r="J84" s="9"/>
      <c r="K84" s="9"/>
      <c r="L84" s="9"/>
      <c r="M84" s="9"/>
      <c r="N84" s="9"/>
      <c r="O84" s="9"/>
      <c r="P84" s="9"/>
      <c r="Q84" s="9"/>
      <c r="R84" s="9"/>
      <c r="S84" s="9"/>
      <c r="T84" s="17"/>
      <c r="U84" s="17"/>
      <c r="V84" s="9"/>
      <c r="W84" s="17"/>
      <c r="X84" s="9"/>
      <c r="Y84" s="9"/>
      <c r="Z84" s="9"/>
      <c r="AA84" s="9"/>
      <c r="AB84" s="9"/>
      <c r="AC84" s="9"/>
      <c r="AD84" s="9"/>
      <c r="AE84" s="9"/>
      <c r="AF84" s="9"/>
      <c r="AG84" s="9"/>
      <c r="AH84" s="9"/>
    </row>
    <row r="85" spans="1:34" x14ac:dyDescent="0.25">
      <c r="A85" s="9"/>
      <c r="B85" s="9"/>
      <c r="C85" s="9"/>
      <c r="D85" s="9"/>
      <c r="E85" s="9"/>
      <c r="F85" s="9"/>
      <c r="G85" s="9"/>
      <c r="H85" s="9"/>
      <c r="I85" s="9"/>
      <c r="J85" s="9"/>
      <c r="K85" s="9"/>
      <c r="L85" s="9"/>
      <c r="M85" s="9"/>
      <c r="N85" s="9"/>
      <c r="O85" s="9"/>
      <c r="P85" s="9"/>
      <c r="Q85" s="9"/>
      <c r="R85" s="9"/>
      <c r="S85" s="9"/>
      <c r="T85" s="17"/>
      <c r="U85" s="17"/>
      <c r="V85" s="9"/>
      <c r="W85" s="17"/>
      <c r="X85" s="9"/>
      <c r="Y85" s="9"/>
      <c r="Z85" s="9"/>
      <c r="AA85" s="9"/>
      <c r="AB85" s="9"/>
      <c r="AC85" s="9"/>
      <c r="AD85" s="9"/>
      <c r="AE85" s="9"/>
      <c r="AF85" s="9"/>
      <c r="AG85" s="9"/>
      <c r="AH85" s="9"/>
    </row>
    <row r="86" spans="1:34" x14ac:dyDescent="0.25">
      <c r="A86" s="9"/>
      <c r="B86" s="9"/>
      <c r="C86" s="9"/>
      <c r="D86" s="9"/>
      <c r="E86" s="9"/>
      <c r="F86" s="9"/>
      <c r="G86" s="9"/>
      <c r="H86" s="9"/>
      <c r="I86" s="9"/>
      <c r="J86" s="9"/>
      <c r="K86" s="9"/>
      <c r="L86" s="9"/>
      <c r="M86" s="9"/>
      <c r="N86" s="9"/>
      <c r="O86" s="9"/>
      <c r="P86" s="9"/>
      <c r="Q86" s="9"/>
      <c r="R86" s="9"/>
      <c r="S86" s="9"/>
      <c r="T86" s="17"/>
      <c r="U86" s="17"/>
      <c r="V86" s="9"/>
      <c r="W86" s="17"/>
      <c r="X86" s="9"/>
      <c r="Y86" s="9"/>
      <c r="Z86" s="9"/>
      <c r="AA86" s="9"/>
      <c r="AB86" s="9"/>
      <c r="AC86" s="9"/>
      <c r="AD86" s="9"/>
      <c r="AE86" s="9"/>
      <c r="AF86" s="9"/>
      <c r="AG86" s="9"/>
      <c r="AH86" s="9"/>
    </row>
    <row r="87" spans="1:34" x14ac:dyDescent="0.25">
      <c r="A87" s="9"/>
      <c r="B87" s="9"/>
      <c r="C87" s="9"/>
      <c r="D87" s="9"/>
      <c r="E87" s="9"/>
      <c r="F87" s="9"/>
      <c r="G87" s="9"/>
      <c r="H87" s="9"/>
      <c r="I87" s="9"/>
      <c r="J87" s="9"/>
      <c r="K87" s="9"/>
      <c r="L87" s="9"/>
      <c r="M87" s="9"/>
      <c r="N87" s="9"/>
      <c r="O87" s="9"/>
      <c r="P87" s="9"/>
      <c r="Q87" s="9"/>
      <c r="R87" s="9"/>
      <c r="S87" s="9"/>
      <c r="T87" s="17"/>
      <c r="U87" s="17"/>
      <c r="V87" s="9"/>
      <c r="W87" s="17"/>
      <c r="X87" s="9"/>
      <c r="Y87" s="9"/>
      <c r="Z87" s="9"/>
      <c r="AA87" s="9"/>
      <c r="AB87" s="9"/>
      <c r="AC87" s="9"/>
      <c r="AD87" s="9"/>
      <c r="AE87" s="9"/>
      <c r="AF87" s="9"/>
      <c r="AG87" s="9"/>
      <c r="AH87" s="9"/>
    </row>
    <row r="88" spans="1:34" x14ac:dyDescent="0.25">
      <c r="A88" s="9"/>
      <c r="B88" s="9"/>
      <c r="C88" s="9"/>
      <c r="D88" s="9"/>
      <c r="E88" s="9"/>
      <c r="F88" s="9"/>
      <c r="G88" s="9"/>
      <c r="H88" s="9"/>
      <c r="I88" s="9"/>
      <c r="J88" s="9"/>
      <c r="K88" s="9"/>
      <c r="L88" s="9"/>
      <c r="M88" s="9"/>
      <c r="N88" s="9"/>
      <c r="O88" s="9"/>
      <c r="P88" s="9"/>
      <c r="Q88" s="9"/>
      <c r="R88" s="9"/>
      <c r="S88" s="9"/>
      <c r="T88" s="17"/>
      <c r="U88" s="17"/>
      <c r="V88" s="9"/>
      <c r="W88" s="17"/>
      <c r="X88" s="9"/>
      <c r="Y88" s="9"/>
      <c r="Z88" s="9"/>
      <c r="AA88" s="9"/>
      <c r="AB88" s="9"/>
      <c r="AC88" s="9"/>
      <c r="AD88" s="9"/>
      <c r="AE88" s="9"/>
      <c r="AF88" s="9"/>
      <c r="AG88" s="9"/>
      <c r="AH88" s="9"/>
    </row>
    <row r="89" spans="1:34" x14ac:dyDescent="0.25">
      <c r="A89" s="9"/>
      <c r="B89" s="9"/>
      <c r="C89" s="9"/>
      <c r="D89" s="9"/>
      <c r="E89" s="9"/>
      <c r="F89" s="9"/>
      <c r="G89" s="9"/>
      <c r="H89" s="9"/>
      <c r="I89" s="9"/>
      <c r="J89" s="9"/>
      <c r="K89" s="9"/>
      <c r="L89" s="9"/>
      <c r="M89" s="9"/>
      <c r="N89" s="9"/>
      <c r="O89" s="9"/>
      <c r="P89" s="9"/>
      <c r="Q89" s="9"/>
      <c r="R89" s="9"/>
      <c r="S89" s="9"/>
      <c r="T89" s="17"/>
      <c r="U89" s="17"/>
      <c r="V89" s="9"/>
      <c r="W89" s="17"/>
      <c r="X89" s="9"/>
      <c r="Y89" s="9"/>
      <c r="Z89" s="9"/>
      <c r="AA89" s="9"/>
      <c r="AB89" s="9"/>
      <c r="AC89" s="9"/>
      <c r="AD89" s="9"/>
      <c r="AE89" s="9"/>
      <c r="AF89" s="9"/>
      <c r="AG89" s="9"/>
      <c r="AH89" s="9"/>
    </row>
    <row r="90" spans="1:34" x14ac:dyDescent="0.25">
      <c r="A90" s="9"/>
      <c r="B90" s="9"/>
      <c r="C90" s="9"/>
      <c r="D90" s="9"/>
      <c r="E90" s="9"/>
      <c r="F90" s="9"/>
      <c r="G90" s="9"/>
      <c r="H90" s="9"/>
      <c r="I90" s="9"/>
      <c r="J90" s="9"/>
      <c r="K90" s="9"/>
      <c r="L90" s="9"/>
      <c r="M90" s="9"/>
      <c r="N90" s="9"/>
      <c r="O90" s="9"/>
      <c r="P90" s="9"/>
      <c r="Q90" s="9"/>
      <c r="R90" s="9"/>
      <c r="S90" s="9"/>
      <c r="T90" s="17"/>
      <c r="U90" s="17"/>
      <c r="V90" s="9"/>
      <c r="W90" s="17"/>
      <c r="X90" s="9"/>
      <c r="Y90" s="9"/>
      <c r="Z90" s="9"/>
      <c r="AA90" s="9"/>
      <c r="AB90" s="9"/>
      <c r="AC90" s="9"/>
      <c r="AD90" s="9"/>
      <c r="AE90" s="9"/>
      <c r="AF90" s="9"/>
      <c r="AG90" s="9"/>
      <c r="AH90" s="9"/>
    </row>
    <row r="91" spans="1:34" x14ac:dyDescent="0.25">
      <c r="A91" s="9"/>
      <c r="B91" s="9"/>
      <c r="C91" s="9"/>
      <c r="D91" s="9"/>
      <c r="E91" s="9"/>
      <c r="F91" s="9"/>
      <c r="G91" s="9"/>
      <c r="H91" s="9"/>
      <c r="I91" s="9"/>
      <c r="J91" s="9"/>
      <c r="K91" s="9"/>
      <c r="L91" s="9"/>
      <c r="M91" s="9"/>
      <c r="N91" s="9"/>
      <c r="O91" s="9"/>
      <c r="P91" s="9"/>
      <c r="Q91" s="9"/>
      <c r="R91" s="9"/>
      <c r="S91" s="9"/>
      <c r="T91" s="17"/>
      <c r="U91" s="17"/>
      <c r="V91" s="9"/>
      <c r="W91" s="17"/>
      <c r="X91" s="9"/>
      <c r="Y91" s="9"/>
      <c r="Z91" s="9"/>
      <c r="AA91" s="9"/>
      <c r="AB91" s="9"/>
      <c r="AC91" s="9"/>
      <c r="AD91" s="9"/>
      <c r="AE91" s="9"/>
      <c r="AF91" s="9"/>
      <c r="AG91" s="9"/>
      <c r="AH91" s="9"/>
    </row>
    <row r="92" spans="1:34" x14ac:dyDescent="0.25">
      <c r="A92" s="9"/>
      <c r="B92" s="9"/>
      <c r="C92" s="9"/>
      <c r="D92" s="9"/>
      <c r="E92" s="9"/>
      <c r="F92" s="9"/>
      <c r="G92" s="9"/>
      <c r="H92" s="9"/>
      <c r="I92" s="9"/>
      <c r="J92" s="9"/>
      <c r="K92" s="9"/>
      <c r="L92" s="9"/>
      <c r="M92" s="9"/>
      <c r="N92" s="9"/>
      <c r="O92" s="9"/>
      <c r="P92" s="9"/>
      <c r="Q92" s="9"/>
      <c r="R92" s="9"/>
      <c r="S92" s="9"/>
      <c r="T92" s="17"/>
      <c r="U92" s="17"/>
      <c r="V92" s="9"/>
      <c r="W92" s="17"/>
      <c r="X92" s="9"/>
      <c r="Y92" s="9"/>
      <c r="Z92" s="9"/>
      <c r="AA92" s="9"/>
      <c r="AB92" s="9"/>
      <c r="AC92" s="9"/>
      <c r="AD92" s="9"/>
      <c r="AE92" s="9"/>
      <c r="AF92" s="9"/>
      <c r="AG92" s="9"/>
      <c r="AH92" s="9"/>
    </row>
    <row r="93" spans="1:34" x14ac:dyDescent="0.25">
      <c r="A93" s="9"/>
      <c r="B93" s="9"/>
      <c r="C93" s="9"/>
      <c r="D93" s="9"/>
      <c r="E93" s="9"/>
      <c r="F93" s="9"/>
      <c r="G93" s="9"/>
      <c r="H93" s="9"/>
      <c r="I93" s="9"/>
      <c r="J93" s="9"/>
      <c r="K93" s="9"/>
      <c r="L93" s="9"/>
      <c r="M93" s="9"/>
      <c r="N93" s="9"/>
      <c r="O93" s="9"/>
      <c r="P93" s="9"/>
      <c r="Q93" s="9"/>
      <c r="R93" s="9"/>
      <c r="S93" s="9"/>
      <c r="T93" s="17"/>
      <c r="U93" s="17"/>
      <c r="V93" s="9"/>
      <c r="W93" s="17"/>
      <c r="X93" s="9"/>
      <c r="Y93" s="9"/>
      <c r="Z93" s="9"/>
      <c r="AA93" s="9"/>
      <c r="AB93" s="9"/>
      <c r="AC93" s="9"/>
      <c r="AD93" s="9"/>
      <c r="AE93" s="9"/>
      <c r="AF93" s="9"/>
      <c r="AG93" s="9"/>
      <c r="AH93" s="9"/>
    </row>
    <row r="94" spans="1:34" x14ac:dyDescent="0.25">
      <c r="A94" s="9"/>
      <c r="B94" s="9"/>
      <c r="C94" s="9"/>
      <c r="D94" s="9"/>
      <c r="E94" s="9"/>
      <c r="F94" s="9"/>
      <c r="G94" s="9"/>
      <c r="H94" s="9"/>
      <c r="I94" s="9"/>
      <c r="J94" s="9"/>
      <c r="K94" s="9"/>
      <c r="L94" s="9"/>
      <c r="M94" s="9"/>
      <c r="N94" s="9"/>
      <c r="O94" s="9"/>
      <c r="P94" s="9"/>
      <c r="Q94" s="9"/>
      <c r="R94" s="9"/>
      <c r="S94" s="9"/>
      <c r="T94" s="17"/>
      <c r="U94" s="17"/>
      <c r="V94" s="9"/>
      <c r="W94" s="17"/>
      <c r="X94" s="9"/>
      <c r="Y94" s="9"/>
      <c r="Z94" s="9"/>
      <c r="AA94" s="9"/>
      <c r="AB94" s="9"/>
      <c r="AC94" s="9"/>
      <c r="AD94" s="9"/>
      <c r="AE94" s="9"/>
      <c r="AF94" s="9"/>
      <c r="AG94" s="9"/>
      <c r="AH94" s="9"/>
    </row>
    <row r="95" spans="1:34" x14ac:dyDescent="0.25">
      <c r="A95" s="9"/>
      <c r="B95" s="9"/>
      <c r="C95" s="9"/>
      <c r="D95" s="9"/>
      <c r="E95" s="9"/>
      <c r="F95" s="9"/>
      <c r="G95" s="9"/>
      <c r="H95" s="9"/>
      <c r="I95" s="9"/>
      <c r="J95" s="9"/>
      <c r="K95" s="9"/>
      <c r="L95" s="9"/>
      <c r="M95" s="9"/>
      <c r="N95" s="9"/>
      <c r="O95" s="9"/>
      <c r="P95" s="9"/>
      <c r="Q95" s="9"/>
      <c r="R95" s="9"/>
      <c r="S95" s="9"/>
      <c r="T95" s="17"/>
      <c r="U95" s="17"/>
      <c r="V95" s="9"/>
      <c r="W95" s="17"/>
      <c r="X95" s="9"/>
      <c r="Y95" s="9"/>
      <c r="Z95" s="9"/>
      <c r="AA95" s="9"/>
      <c r="AB95" s="9"/>
      <c r="AC95" s="9"/>
      <c r="AD95" s="9"/>
      <c r="AE95" s="9"/>
      <c r="AF95" s="9"/>
      <c r="AG95" s="9"/>
      <c r="AH95" s="9"/>
    </row>
    <row r="96" spans="1:34" x14ac:dyDescent="0.25">
      <c r="A96" s="9"/>
      <c r="B96" s="9"/>
      <c r="C96" s="9"/>
      <c r="D96" s="9"/>
      <c r="E96" s="9"/>
      <c r="F96" s="9"/>
      <c r="G96" s="9"/>
      <c r="H96" s="9"/>
      <c r="I96" s="9"/>
      <c r="J96" s="9"/>
      <c r="K96" s="9"/>
      <c r="L96" s="9"/>
      <c r="M96" s="9"/>
      <c r="N96" s="9"/>
      <c r="O96" s="9"/>
      <c r="P96" s="9"/>
      <c r="Q96" s="9"/>
      <c r="R96" s="9"/>
      <c r="S96" s="9"/>
      <c r="T96" s="17"/>
      <c r="U96" s="17"/>
      <c r="V96" s="9"/>
      <c r="W96" s="17"/>
      <c r="X96" s="9"/>
      <c r="Y96" s="9"/>
      <c r="Z96" s="9"/>
      <c r="AA96" s="9"/>
      <c r="AB96" s="9"/>
      <c r="AC96" s="9"/>
      <c r="AD96" s="9"/>
      <c r="AE96" s="9"/>
      <c r="AF96" s="9"/>
      <c r="AG96" s="9"/>
      <c r="AH96" s="9"/>
    </row>
    <row r="97" spans="1:34" x14ac:dyDescent="0.25">
      <c r="A97" s="9"/>
      <c r="B97" s="9"/>
      <c r="C97" s="9"/>
      <c r="D97" s="9"/>
      <c r="E97" s="9"/>
      <c r="F97" s="9"/>
      <c r="G97" s="9"/>
      <c r="H97" s="9"/>
      <c r="I97" s="9"/>
      <c r="J97" s="9"/>
      <c r="K97" s="9"/>
      <c r="L97" s="9"/>
      <c r="M97" s="9"/>
      <c r="N97" s="9"/>
      <c r="O97" s="9"/>
      <c r="P97" s="9"/>
      <c r="Q97" s="9"/>
      <c r="R97" s="9"/>
      <c r="S97" s="9"/>
      <c r="T97" s="17"/>
      <c r="U97" s="17"/>
      <c r="V97" s="9"/>
      <c r="W97" s="17"/>
      <c r="X97" s="9"/>
      <c r="Y97" s="9"/>
      <c r="Z97" s="9"/>
      <c r="AA97" s="9"/>
      <c r="AB97" s="9"/>
      <c r="AC97" s="9"/>
      <c r="AD97" s="9"/>
      <c r="AE97" s="9"/>
      <c r="AF97" s="9"/>
      <c r="AG97" s="9"/>
      <c r="AH97" s="9"/>
    </row>
    <row r="98" spans="1:34" x14ac:dyDescent="0.25">
      <c r="A98" s="9"/>
      <c r="B98" s="9"/>
      <c r="C98" s="9"/>
      <c r="D98" s="9"/>
      <c r="E98" s="9"/>
      <c r="F98" s="9"/>
      <c r="G98" s="9"/>
      <c r="H98" s="9"/>
      <c r="I98" s="9"/>
      <c r="J98" s="9"/>
      <c r="K98" s="9"/>
      <c r="L98" s="9"/>
      <c r="M98" s="9"/>
      <c r="N98" s="9"/>
      <c r="O98" s="9"/>
      <c r="P98" s="9"/>
      <c r="Q98" s="9"/>
      <c r="R98" s="9"/>
      <c r="S98" s="9"/>
      <c r="T98" s="17"/>
      <c r="U98" s="17"/>
      <c r="V98" s="9"/>
      <c r="W98" s="17"/>
      <c r="X98" s="9"/>
      <c r="Y98" s="9"/>
      <c r="Z98" s="9"/>
      <c r="AA98" s="9"/>
      <c r="AB98" s="9"/>
      <c r="AC98" s="9"/>
      <c r="AD98" s="9"/>
      <c r="AE98" s="9"/>
      <c r="AF98" s="9"/>
      <c r="AG98" s="9"/>
      <c r="AH98" s="9"/>
    </row>
    <row r="99" spans="1:34" x14ac:dyDescent="0.25">
      <c r="A99" s="9"/>
      <c r="B99" s="9"/>
      <c r="C99" s="9"/>
      <c r="D99" s="9"/>
      <c r="E99" s="9"/>
      <c r="F99" s="9"/>
      <c r="G99" s="9"/>
      <c r="H99" s="9"/>
      <c r="I99" s="9"/>
      <c r="J99" s="9"/>
      <c r="K99" s="9"/>
      <c r="L99" s="9"/>
      <c r="M99" s="9"/>
      <c r="N99" s="9"/>
      <c r="O99" s="9"/>
      <c r="P99" s="9"/>
      <c r="Q99" s="9"/>
      <c r="R99" s="9"/>
      <c r="S99" s="9"/>
      <c r="T99" s="17"/>
      <c r="U99" s="17"/>
      <c r="V99" s="9"/>
      <c r="W99" s="17"/>
      <c r="X99" s="9"/>
      <c r="Y99" s="9"/>
      <c r="Z99" s="9"/>
      <c r="AA99" s="9"/>
      <c r="AB99" s="9"/>
      <c r="AC99" s="9"/>
      <c r="AD99" s="9"/>
      <c r="AE99" s="9"/>
      <c r="AF99" s="9"/>
      <c r="AG99" s="9"/>
      <c r="AH99" s="9"/>
    </row>
    <row r="100" spans="1:34" x14ac:dyDescent="0.25">
      <c r="A100" s="9"/>
      <c r="B100" s="9"/>
      <c r="C100" s="9"/>
      <c r="D100" s="9"/>
      <c r="E100" s="9"/>
      <c r="F100" s="9"/>
      <c r="G100" s="9"/>
      <c r="H100" s="9"/>
      <c r="I100" s="9"/>
      <c r="J100" s="9"/>
      <c r="K100" s="9"/>
      <c r="L100" s="9"/>
      <c r="M100" s="9"/>
      <c r="N100" s="9"/>
      <c r="O100" s="9"/>
      <c r="P100" s="9"/>
      <c r="Q100" s="9"/>
      <c r="R100" s="9"/>
      <c r="S100" s="9"/>
      <c r="T100" s="17"/>
      <c r="U100" s="17"/>
      <c r="V100" s="9"/>
      <c r="W100" s="17"/>
      <c r="X100" s="9"/>
      <c r="Y100" s="9"/>
      <c r="Z100" s="9"/>
      <c r="AA100" s="9"/>
      <c r="AB100" s="9"/>
      <c r="AC100" s="9"/>
      <c r="AD100" s="9"/>
      <c r="AE100" s="9"/>
      <c r="AF100" s="9"/>
      <c r="AG100" s="9"/>
      <c r="AH100" s="9"/>
    </row>
    <row r="101" spans="1:34" x14ac:dyDescent="0.25">
      <c r="A101" s="9"/>
      <c r="B101" s="9"/>
      <c r="C101" s="9"/>
      <c r="D101" s="9"/>
      <c r="E101" s="9"/>
      <c r="F101" s="9"/>
      <c r="G101" s="9"/>
      <c r="H101" s="9"/>
      <c r="I101" s="9"/>
      <c r="J101" s="9"/>
      <c r="K101" s="9"/>
      <c r="L101" s="9"/>
      <c r="M101" s="9"/>
      <c r="N101" s="9"/>
      <c r="O101" s="9"/>
      <c r="P101" s="9"/>
      <c r="Q101" s="9"/>
      <c r="R101" s="9"/>
      <c r="S101" s="9"/>
      <c r="T101" s="17"/>
      <c r="U101" s="17"/>
      <c r="V101" s="9"/>
      <c r="W101" s="17"/>
      <c r="X101" s="9"/>
      <c r="Y101" s="9"/>
      <c r="Z101" s="9"/>
      <c r="AA101" s="9"/>
      <c r="AB101" s="9"/>
      <c r="AC101" s="9"/>
      <c r="AD101" s="9"/>
      <c r="AE101" s="9"/>
      <c r="AF101" s="9"/>
      <c r="AG101" s="9"/>
      <c r="AH101" s="9"/>
    </row>
    <row r="102" spans="1:34" x14ac:dyDescent="0.25">
      <c r="A102" s="9"/>
      <c r="B102" s="9"/>
      <c r="C102" s="9"/>
      <c r="D102" s="9"/>
      <c r="E102" s="9"/>
      <c r="F102" s="9"/>
      <c r="G102" s="9"/>
      <c r="H102" s="9"/>
      <c r="I102" s="9"/>
      <c r="J102" s="9"/>
      <c r="K102" s="9"/>
      <c r="L102" s="9"/>
      <c r="M102" s="9"/>
      <c r="N102" s="9"/>
      <c r="O102" s="9"/>
      <c r="P102" s="9"/>
      <c r="Q102" s="9"/>
      <c r="R102" s="9"/>
      <c r="S102" s="9"/>
      <c r="T102" s="17"/>
      <c r="U102" s="17"/>
      <c r="V102" s="9"/>
      <c r="W102" s="17"/>
      <c r="X102" s="9"/>
      <c r="Y102" s="9"/>
      <c r="Z102" s="9"/>
      <c r="AA102" s="9"/>
      <c r="AB102" s="9"/>
      <c r="AC102" s="9"/>
      <c r="AD102" s="9"/>
      <c r="AE102" s="9"/>
      <c r="AF102" s="9"/>
      <c r="AG102" s="9"/>
      <c r="AH102" s="9"/>
    </row>
    <row r="103" spans="1:34" x14ac:dyDescent="0.25">
      <c r="A103" s="9"/>
      <c r="B103" s="9"/>
      <c r="C103" s="9"/>
      <c r="D103" s="9"/>
      <c r="E103" s="9"/>
      <c r="F103" s="9"/>
      <c r="G103" s="9"/>
      <c r="H103" s="9"/>
      <c r="I103" s="9"/>
      <c r="J103" s="9"/>
      <c r="K103" s="9"/>
      <c r="L103" s="9"/>
      <c r="M103" s="9"/>
      <c r="N103" s="9"/>
      <c r="O103" s="9"/>
      <c r="P103" s="9"/>
      <c r="Q103" s="9"/>
      <c r="R103" s="9"/>
      <c r="S103" s="9"/>
      <c r="T103" s="17"/>
      <c r="U103" s="17"/>
      <c r="V103" s="9"/>
      <c r="W103" s="17"/>
      <c r="X103" s="9"/>
      <c r="Y103" s="9"/>
      <c r="Z103" s="9"/>
      <c r="AA103" s="9"/>
      <c r="AB103" s="9"/>
      <c r="AC103" s="9"/>
      <c r="AD103" s="9"/>
      <c r="AE103" s="9"/>
      <c r="AF103" s="9"/>
      <c r="AG103" s="9"/>
      <c r="AH103" s="9"/>
    </row>
    <row r="104" spans="1:34" x14ac:dyDescent="0.25">
      <c r="A104" s="9"/>
      <c r="B104" s="9"/>
      <c r="C104" s="9"/>
      <c r="D104" s="9"/>
      <c r="E104" s="9"/>
      <c r="F104" s="9"/>
      <c r="G104" s="9"/>
      <c r="H104" s="9"/>
      <c r="I104" s="9"/>
      <c r="J104" s="9"/>
      <c r="K104" s="9"/>
      <c r="L104" s="9"/>
      <c r="M104" s="9"/>
      <c r="N104" s="9"/>
      <c r="O104" s="9"/>
      <c r="P104" s="9"/>
      <c r="Q104" s="9"/>
      <c r="R104" s="9"/>
      <c r="S104" s="9"/>
      <c r="T104" s="17"/>
      <c r="U104" s="17"/>
      <c r="V104" s="9"/>
      <c r="W104" s="17"/>
      <c r="X104" s="9"/>
      <c r="Y104" s="9"/>
      <c r="Z104" s="9"/>
      <c r="AA104" s="9"/>
      <c r="AB104" s="9"/>
      <c r="AC104" s="9"/>
      <c r="AD104" s="9"/>
      <c r="AE104" s="9"/>
      <c r="AF104" s="9"/>
      <c r="AG104" s="9"/>
      <c r="AH104" s="9"/>
    </row>
    <row r="105" spans="1:34" x14ac:dyDescent="0.25">
      <c r="A105" s="9"/>
      <c r="B105" s="9"/>
      <c r="C105" s="9"/>
      <c r="D105" s="9"/>
      <c r="E105" s="9"/>
      <c r="F105" s="9"/>
      <c r="G105" s="9"/>
      <c r="H105" s="9"/>
      <c r="I105" s="9"/>
      <c r="J105" s="9"/>
      <c r="K105" s="9"/>
      <c r="L105" s="9"/>
      <c r="M105" s="9"/>
      <c r="N105" s="9"/>
      <c r="O105" s="9"/>
      <c r="P105" s="9"/>
      <c r="Q105" s="9"/>
      <c r="R105" s="9"/>
      <c r="S105" s="9"/>
      <c r="T105" s="17"/>
      <c r="U105" s="17"/>
      <c r="V105" s="9"/>
      <c r="W105" s="17"/>
      <c r="X105" s="9"/>
      <c r="Y105" s="9"/>
      <c r="Z105" s="9"/>
      <c r="AA105" s="9"/>
      <c r="AB105" s="9"/>
      <c r="AC105" s="9"/>
      <c r="AD105" s="9"/>
      <c r="AE105" s="9"/>
      <c r="AF105" s="9"/>
      <c r="AG105" s="9"/>
      <c r="AH105" s="9"/>
    </row>
    <row r="106" spans="1:34" x14ac:dyDescent="0.25">
      <c r="A106" s="9"/>
      <c r="B106" s="9"/>
      <c r="C106" s="9"/>
      <c r="D106" s="9"/>
      <c r="E106" s="9"/>
      <c r="F106" s="9"/>
      <c r="G106" s="9"/>
      <c r="H106" s="9"/>
      <c r="I106" s="9"/>
      <c r="J106" s="9"/>
      <c r="K106" s="9"/>
      <c r="L106" s="9"/>
      <c r="M106" s="9"/>
      <c r="N106" s="9"/>
      <c r="O106" s="9"/>
      <c r="P106" s="9"/>
      <c r="Q106" s="9"/>
      <c r="R106" s="9"/>
      <c r="S106" s="9"/>
      <c r="T106" s="17"/>
      <c r="U106" s="17"/>
      <c r="V106" s="9"/>
      <c r="W106" s="17"/>
      <c r="X106" s="9"/>
      <c r="Y106" s="9"/>
      <c r="Z106" s="9"/>
      <c r="AA106" s="9"/>
      <c r="AB106" s="9"/>
      <c r="AC106" s="9"/>
      <c r="AD106" s="9"/>
      <c r="AE106" s="9"/>
      <c r="AF106" s="9"/>
      <c r="AG106" s="9"/>
      <c r="AH106" s="9"/>
    </row>
    <row r="107" spans="1:34" x14ac:dyDescent="0.25">
      <c r="A107" s="9"/>
      <c r="B107" s="9"/>
      <c r="C107" s="9"/>
      <c r="D107" s="9"/>
      <c r="E107" s="9"/>
      <c r="F107" s="9"/>
      <c r="G107" s="9"/>
      <c r="H107" s="9"/>
      <c r="I107" s="9"/>
      <c r="J107" s="9"/>
      <c r="K107" s="9"/>
      <c r="L107" s="9"/>
      <c r="M107" s="9"/>
      <c r="N107" s="9"/>
      <c r="O107" s="9"/>
      <c r="P107" s="9"/>
      <c r="Q107" s="9"/>
      <c r="R107" s="9"/>
      <c r="S107" s="9"/>
      <c r="T107" s="17"/>
      <c r="U107" s="17"/>
      <c r="V107" s="9"/>
      <c r="W107" s="17"/>
      <c r="X107" s="9"/>
      <c r="Y107" s="9"/>
      <c r="Z107" s="9"/>
      <c r="AA107" s="9"/>
      <c r="AB107" s="9"/>
      <c r="AC107" s="9"/>
      <c r="AD107" s="9"/>
      <c r="AE107" s="9"/>
      <c r="AF107" s="9"/>
      <c r="AG107" s="9"/>
      <c r="AH107" s="9"/>
    </row>
    <row r="108" spans="1:34" x14ac:dyDescent="0.25">
      <c r="A108" s="9"/>
      <c r="B108" s="9"/>
      <c r="C108" s="9"/>
      <c r="D108" s="9"/>
      <c r="E108" s="9"/>
      <c r="F108" s="9"/>
      <c r="G108" s="9"/>
      <c r="H108" s="9"/>
      <c r="I108" s="9"/>
      <c r="J108" s="9"/>
      <c r="K108" s="9"/>
      <c r="L108" s="9"/>
      <c r="M108" s="9"/>
      <c r="N108" s="9"/>
      <c r="O108" s="9"/>
      <c r="P108" s="9"/>
      <c r="Q108" s="9"/>
      <c r="R108" s="9"/>
      <c r="S108" s="9"/>
      <c r="T108" s="17"/>
      <c r="U108" s="17"/>
      <c r="V108" s="9"/>
      <c r="W108" s="17"/>
      <c r="X108" s="9"/>
      <c r="Y108" s="9"/>
      <c r="Z108" s="9"/>
      <c r="AA108" s="9"/>
      <c r="AB108" s="9"/>
      <c r="AC108" s="9"/>
      <c r="AD108" s="9"/>
      <c r="AE108" s="9"/>
      <c r="AF108" s="9"/>
      <c r="AG108" s="9"/>
      <c r="AH108" s="9"/>
    </row>
    <row r="109" spans="1:34" x14ac:dyDescent="0.25">
      <c r="A109" s="9"/>
      <c r="B109" s="9"/>
      <c r="C109" s="9"/>
      <c r="D109" s="9"/>
      <c r="E109" s="9"/>
      <c r="F109" s="9"/>
      <c r="G109" s="9"/>
      <c r="H109" s="9"/>
      <c r="I109" s="9"/>
      <c r="J109" s="9"/>
      <c r="K109" s="9"/>
      <c r="L109" s="9"/>
      <c r="M109" s="9"/>
      <c r="N109" s="9"/>
      <c r="O109" s="9"/>
      <c r="P109" s="9"/>
      <c r="Q109" s="9"/>
      <c r="R109" s="9"/>
      <c r="S109" s="9"/>
      <c r="T109" s="17"/>
      <c r="U109" s="17"/>
      <c r="V109" s="9"/>
      <c r="W109" s="17"/>
      <c r="X109" s="9"/>
      <c r="Y109" s="9"/>
      <c r="Z109" s="9"/>
      <c r="AA109" s="9"/>
      <c r="AB109" s="9"/>
      <c r="AC109" s="9"/>
      <c r="AD109" s="9"/>
      <c r="AE109" s="9"/>
      <c r="AF109" s="9"/>
      <c r="AG109" s="9"/>
      <c r="AH109" s="9"/>
    </row>
    <row r="110" spans="1:34" x14ac:dyDescent="0.25">
      <c r="A110" s="9"/>
      <c r="B110" s="9"/>
      <c r="C110" s="9"/>
      <c r="D110" s="9"/>
      <c r="E110" s="9"/>
      <c r="F110" s="9"/>
      <c r="G110" s="9"/>
      <c r="H110" s="9"/>
      <c r="I110" s="9"/>
      <c r="J110" s="9"/>
      <c r="K110" s="9"/>
      <c r="L110" s="9"/>
      <c r="M110" s="9"/>
      <c r="N110" s="9"/>
      <c r="O110" s="9"/>
      <c r="P110" s="9"/>
      <c r="Q110" s="9"/>
      <c r="R110" s="9"/>
      <c r="S110" s="9"/>
      <c r="T110" s="17"/>
      <c r="U110" s="17"/>
      <c r="V110" s="9"/>
      <c r="W110" s="17"/>
      <c r="X110" s="9"/>
      <c r="Y110" s="9"/>
      <c r="Z110" s="9"/>
      <c r="AA110" s="9"/>
      <c r="AB110" s="9"/>
      <c r="AC110" s="9"/>
      <c r="AD110" s="9"/>
      <c r="AE110" s="9"/>
      <c r="AF110" s="9"/>
      <c r="AG110" s="9"/>
      <c r="AH110" s="9"/>
    </row>
    <row r="111" spans="1:34" x14ac:dyDescent="0.25">
      <c r="A111" s="9"/>
      <c r="B111" s="9"/>
      <c r="C111" s="9"/>
      <c r="D111" s="9"/>
      <c r="E111" s="9"/>
      <c r="F111" s="9"/>
      <c r="G111" s="9"/>
      <c r="H111" s="9"/>
      <c r="I111" s="9"/>
      <c r="J111" s="9"/>
      <c r="K111" s="9"/>
      <c r="L111" s="9"/>
      <c r="M111" s="9"/>
      <c r="N111" s="9"/>
      <c r="O111" s="9"/>
      <c r="P111" s="9"/>
      <c r="Q111" s="9"/>
      <c r="R111" s="9"/>
      <c r="S111" s="9"/>
      <c r="T111" s="17"/>
      <c r="U111" s="17"/>
      <c r="V111" s="9"/>
      <c r="W111" s="17"/>
      <c r="X111" s="9"/>
      <c r="Y111" s="9"/>
      <c r="Z111" s="9"/>
      <c r="AA111" s="9"/>
      <c r="AB111" s="9"/>
      <c r="AC111" s="9"/>
      <c r="AD111" s="9"/>
      <c r="AE111" s="9"/>
      <c r="AF111" s="9"/>
      <c r="AG111" s="9"/>
      <c r="AH111" s="9"/>
    </row>
    <row r="112" spans="1:34" x14ac:dyDescent="0.25">
      <c r="A112" s="9"/>
      <c r="B112" s="9"/>
      <c r="C112" s="9"/>
      <c r="D112" s="9"/>
      <c r="E112" s="9"/>
      <c r="F112" s="9"/>
      <c r="G112" s="9"/>
      <c r="H112" s="9"/>
      <c r="I112" s="9"/>
      <c r="J112" s="9"/>
      <c r="K112" s="9"/>
      <c r="L112" s="9"/>
      <c r="M112" s="9"/>
      <c r="N112" s="9"/>
      <c r="O112" s="9"/>
      <c r="P112" s="9"/>
      <c r="Q112" s="9"/>
      <c r="R112" s="9"/>
      <c r="S112" s="9"/>
      <c r="T112" s="17"/>
      <c r="U112" s="17"/>
      <c r="V112" s="9"/>
      <c r="W112" s="17"/>
      <c r="X112" s="9"/>
      <c r="Y112" s="9"/>
      <c r="Z112" s="9"/>
      <c r="AA112" s="9"/>
      <c r="AB112" s="9"/>
      <c r="AC112" s="9"/>
      <c r="AD112" s="9"/>
      <c r="AE112" s="9"/>
      <c r="AF112" s="9"/>
      <c r="AG112" s="9"/>
      <c r="AH112" s="9"/>
    </row>
    <row r="113" spans="1:34" x14ac:dyDescent="0.25">
      <c r="A113" s="9"/>
      <c r="B113" s="9"/>
      <c r="C113" s="9"/>
      <c r="D113" s="9"/>
      <c r="E113" s="9"/>
      <c r="F113" s="9"/>
      <c r="G113" s="9"/>
      <c r="H113" s="9"/>
      <c r="I113" s="9"/>
      <c r="J113" s="9"/>
      <c r="K113" s="9"/>
      <c r="L113" s="9"/>
      <c r="M113" s="9"/>
      <c r="N113" s="9"/>
      <c r="O113" s="9"/>
      <c r="P113" s="9"/>
      <c r="Q113" s="9"/>
      <c r="R113" s="9"/>
      <c r="S113" s="9"/>
      <c r="T113" s="17"/>
      <c r="U113" s="17"/>
      <c r="V113" s="9"/>
      <c r="W113" s="17"/>
      <c r="X113" s="9"/>
      <c r="Y113" s="9"/>
      <c r="Z113" s="9"/>
      <c r="AA113" s="9"/>
      <c r="AB113" s="9"/>
      <c r="AC113" s="9"/>
      <c r="AD113" s="9"/>
      <c r="AE113" s="9"/>
      <c r="AF113" s="9"/>
      <c r="AG113" s="9"/>
      <c r="AH113" s="9"/>
    </row>
    <row r="114" spans="1:34" x14ac:dyDescent="0.25">
      <c r="A114" s="9"/>
      <c r="B114" s="9"/>
      <c r="C114" s="9"/>
      <c r="D114" s="9"/>
      <c r="E114" s="9"/>
      <c r="F114" s="9"/>
      <c r="G114" s="9"/>
      <c r="H114" s="9"/>
      <c r="I114" s="9"/>
      <c r="J114" s="9"/>
      <c r="K114" s="9"/>
      <c r="L114" s="9"/>
      <c r="M114" s="9"/>
      <c r="N114" s="9"/>
      <c r="O114" s="9"/>
      <c r="P114" s="9"/>
      <c r="Q114" s="9"/>
      <c r="R114" s="9"/>
      <c r="S114" s="9"/>
      <c r="T114" s="17"/>
      <c r="U114" s="17"/>
      <c r="V114" s="9"/>
      <c r="W114" s="17"/>
      <c r="X114" s="9"/>
      <c r="Y114" s="9"/>
      <c r="Z114" s="9"/>
      <c r="AA114" s="9"/>
      <c r="AB114" s="9"/>
      <c r="AC114" s="9"/>
      <c r="AD114" s="9"/>
      <c r="AE114" s="9"/>
      <c r="AF114" s="9"/>
      <c r="AG114" s="9"/>
      <c r="AH114" s="9"/>
    </row>
    <row r="115" spans="1:34" x14ac:dyDescent="0.25">
      <c r="A115" s="9"/>
      <c r="B115" s="9"/>
      <c r="C115" s="9"/>
      <c r="D115" s="9"/>
      <c r="E115" s="9"/>
      <c r="F115" s="9"/>
      <c r="G115" s="9"/>
      <c r="H115" s="9"/>
      <c r="I115" s="9"/>
      <c r="J115" s="9"/>
      <c r="K115" s="9"/>
      <c r="L115" s="9"/>
      <c r="M115" s="9"/>
      <c r="N115" s="9"/>
      <c r="O115" s="9"/>
      <c r="P115" s="9"/>
      <c r="Q115" s="9"/>
      <c r="R115" s="9"/>
      <c r="S115" s="9"/>
      <c r="T115" s="17"/>
      <c r="U115" s="17"/>
      <c r="V115" s="9"/>
      <c r="W115" s="17"/>
      <c r="X115" s="9"/>
      <c r="Y115" s="9"/>
      <c r="Z115" s="9"/>
      <c r="AA115" s="9"/>
      <c r="AB115" s="9"/>
      <c r="AC115" s="9"/>
      <c r="AD115" s="9"/>
      <c r="AE115" s="9"/>
      <c r="AF115" s="9"/>
      <c r="AG115" s="9"/>
      <c r="AH115" s="9"/>
    </row>
    <row r="116" spans="1:34" x14ac:dyDescent="0.25">
      <c r="A116" s="9"/>
      <c r="B116" s="9"/>
      <c r="C116" s="9"/>
      <c r="D116" s="9"/>
      <c r="E116" s="9"/>
      <c r="F116" s="9"/>
      <c r="G116" s="9"/>
      <c r="H116" s="9"/>
      <c r="I116" s="9"/>
      <c r="J116" s="9"/>
      <c r="K116" s="9"/>
      <c r="L116" s="9"/>
      <c r="M116" s="9"/>
      <c r="N116" s="9"/>
      <c r="O116" s="9"/>
      <c r="P116" s="9"/>
      <c r="Q116" s="9"/>
      <c r="R116" s="9"/>
      <c r="S116" s="9"/>
      <c r="T116" s="17"/>
      <c r="U116" s="17"/>
      <c r="V116" s="9"/>
      <c r="W116" s="17"/>
      <c r="X116" s="9"/>
      <c r="Y116" s="9"/>
      <c r="Z116" s="9"/>
      <c r="AA116" s="9"/>
      <c r="AB116" s="9"/>
      <c r="AC116" s="9"/>
      <c r="AD116" s="9"/>
      <c r="AE116" s="9"/>
      <c r="AF116" s="9"/>
      <c r="AG116" s="9"/>
      <c r="AH116" s="9"/>
    </row>
    <row r="117" spans="1:34" x14ac:dyDescent="0.25">
      <c r="A117" s="9"/>
      <c r="B117" s="9"/>
      <c r="C117" s="9"/>
      <c r="D117" s="9"/>
      <c r="E117" s="9"/>
      <c r="F117" s="9"/>
      <c r="G117" s="9"/>
      <c r="H117" s="9"/>
      <c r="I117" s="9"/>
      <c r="J117" s="9"/>
      <c r="K117" s="9"/>
      <c r="L117" s="9"/>
      <c r="M117" s="9"/>
      <c r="N117" s="9"/>
      <c r="O117" s="9"/>
      <c r="P117" s="9"/>
      <c r="Q117" s="9"/>
      <c r="R117" s="9"/>
      <c r="S117" s="9"/>
      <c r="T117" s="17"/>
      <c r="U117" s="17"/>
      <c r="V117" s="9"/>
      <c r="W117" s="17"/>
      <c r="X117" s="9"/>
      <c r="Y117" s="9"/>
      <c r="Z117" s="9"/>
      <c r="AA117" s="9"/>
      <c r="AB117" s="9"/>
      <c r="AC117" s="9"/>
      <c r="AD117" s="9"/>
      <c r="AE117" s="9"/>
      <c r="AF117" s="9"/>
      <c r="AG117" s="9"/>
      <c r="AH117" s="9"/>
    </row>
    <row r="118" spans="1:34" x14ac:dyDescent="0.25">
      <c r="A118" s="9"/>
      <c r="B118" s="9"/>
      <c r="C118" s="9"/>
      <c r="D118" s="9"/>
      <c r="E118" s="9"/>
      <c r="F118" s="9"/>
      <c r="G118" s="9"/>
      <c r="H118" s="9"/>
      <c r="I118" s="9"/>
      <c r="J118" s="9"/>
      <c r="K118" s="9"/>
      <c r="L118" s="9"/>
      <c r="M118" s="9"/>
      <c r="N118" s="9"/>
      <c r="O118" s="9"/>
      <c r="P118" s="9"/>
      <c r="Q118" s="9"/>
      <c r="R118" s="9"/>
      <c r="S118" s="9"/>
      <c r="T118" s="17"/>
      <c r="U118" s="17"/>
      <c r="V118" s="9"/>
      <c r="W118" s="17"/>
      <c r="X118" s="9"/>
      <c r="Y118" s="9"/>
      <c r="Z118" s="9"/>
      <c r="AA118" s="9"/>
      <c r="AB118" s="9"/>
      <c r="AC118" s="9"/>
      <c r="AD118" s="9"/>
      <c r="AE118" s="9"/>
      <c r="AF118" s="9"/>
      <c r="AG118" s="9"/>
      <c r="AH118" s="9"/>
    </row>
    <row r="119" spans="1:34" x14ac:dyDescent="0.25">
      <c r="A119" s="9"/>
      <c r="B119" s="9"/>
      <c r="C119" s="9"/>
      <c r="D119" s="9"/>
      <c r="E119" s="9"/>
      <c r="F119" s="9"/>
      <c r="G119" s="9"/>
      <c r="H119" s="9"/>
      <c r="I119" s="9"/>
      <c r="J119" s="9"/>
      <c r="K119" s="9"/>
      <c r="L119" s="9"/>
      <c r="M119" s="9"/>
      <c r="N119" s="9"/>
      <c r="O119" s="9"/>
      <c r="P119" s="9"/>
      <c r="Q119" s="9"/>
      <c r="R119" s="9"/>
      <c r="S119" s="9"/>
      <c r="T119" s="17"/>
      <c r="U119" s="17"/>
      <c r="V119" s="9"/>
      <c r="W119" s="17"/>
      <c r="X119" s="9"/>
      <c r="Y119" s="9"/>
      <c r="Z119" s="9"/>
      <c r="AA119" s="9"/>
      <c r="AB119" s="9"/>
      <c r="AC119" s="9"/>
      <c r="AD119" s="9"/>
      <c r="AE119" s="9"/>
      <c r="AF119" s="9"/>
      <c r="AG119" s="9"/>
      <c r="AH119" s="9"/>
    </row>
    <row r="120" spans="1:34" x14ac:dyDescent="0.25">
      <c r="A120" s="9"/>
      <c r="B120" s="9"/>
      <c r="C120" s="9"/>
      <c r="D120" s="9"/>
      <c r="E120" s="9"/>
      <c r="F120" s="9"/>
      <c r="G120" s="9"/>
      <c r="H120" s="9"/>
      <c r="I120" s="9"/>
      <c r="J120" s="9"/>
      <c r="K120" s="9"/>
      <c r="L120" s="9"/>
      <c r="M120" s="9"/>
      <c r="N120" s="9"/>
      <c r="O120" s="9"/>
      <c r="P120" s="9"/>
      <c r="Q120" s="9"/>
      <c r="R120" s="9"/>
      <c r="S120" s="9"/>
      <c r="T120" s="17"/>
      <c r="U120" s="17"/>
      <c r="V120" s="9"/>
      <c r="W120" s="17"/>
      <c r="X120" s="9"/>
      <c r="Y120" s="9"/>
      <c r="Z120" s="9"/>
      <c r="AA120" s="9"/>
      <c r="AB120" s="9"/>
      <c r="AC120" s="9"/>
      <c r="AD120" s="9"/>
      <c r="AE120" s="9"/>
      <c r="AF120" s="9"/>
      <c r="AG120" s="9"/>
      <c r="AH120" s="9"/>
    </row>
    <row r="121" spans="1:34" x14ac:dyDescent="0.25">
      <c r="A121" s="9"/>
      <c r="B121" s="9"/>
      <c r="C121" s="9"/>
      <c r="D121" s="9"/>
      <c r="E121" s="9"/>
      <c r="F121" s="9"/>
      <c r="G121" s="9"/>
      <c r="H121" s="9"/>
      <c r="I121" s="9"/>
      <c r="J121" s="9"/>
      <c r="K121" s="9"/>
      <c r="L121" s="9"/>
      <c r="M121" s="9"/>
      <c r="N121" s="9"/>
      <c r="O121" s="9"/>
      <c r="P121" s="9"/>
      <c r="Q121" s="9"/>
      <c r="R121" s="9"/>
      <c r="S121" s="9"/>
      <c r="T121" s="17"/>
      <c r="U121" s="17"/>
      <c r="V121" s="9"/>
      <c r="W121" s="17"/>
      <c r="X121" s="9"/>
      <c r="Y121" s="9"/>
      <c r="Z121" s="9"/>
      <c r="AA121" s="9"/>
      <c r="AB121" s="9"/>
      <c r="AC121" s="9"/>
      <c r="AD121" s="9"/>
      <c r="AE121" s="9"/>
      <c r="AF121" s="9"/>
      <c r="AG121" s="9"/>
      <c r="AH121" s="9"/>
    </row>
    <row r="122" spans="1:34" x14ac:dyDescent="0.25">
      <c r="A122" s="9"/>
      <c r="B122" s="9"/>
      <c r="C122" s="9"/>
      <c r="D122" s="9"/>
      <c r="E122" s="9"/>
      <c r="F122" s="9"/>
      <c r="G122" s="9"/>
      <c r="H122" s="9"/>
      <c r="I122" s="9"/>
      <c r="J122" s="9"/>
      <c r="K122" s="9"/>
      <c r="L122" s="9"/>
      <c r="M122" s="9"/>
      <c r="N122" s="9"/>
      <c r="O122" s="9"/>
      <c r="P122" s="9"/>
      <c r="Q122" s="9"/>
      <c r="R122" s="9"/>
      <c r="S122" s="9"/>
      <c r="T122" s="17"/>
      <c r="U122" s="17"/>
      <c r="V122" s="9"/>
      <c r="W122" s="17"/>
      <c r="X122" s="9"/>
      <c r="Y122" s="9"/>
      <c r="Z122" s="9"/>
      <c r="AA122" s="9"/>
      <c r="AB122" s="9"/>
      <c r="AC122" s="9"/>
      <c r="AD122" s="9"/>
      <c r="AE122" s="9"/>
      <c r="AF122" s="9"/>
      <c r="AG122" s="9"/>
      <c r="AH122" s="9"/>
    </row>
    <row r="123" spans="1:34" x14ac:dyDescent="0.25">
      <c r="A123" s="9"/>
      <c r="B123" s="9"/>
      <c r="C123" s="9"/>
      <c r="D123" s="9"/>
      <c r="E123" s="9"/>
      <c r="F123" s="9"/>
      <c r="G123" s="9"/>
      <c r="H123" s="9"/>
      <c r="I123" s="9"/>
      <c r="J123" s="9"/>
      <c r="K123" s="9"/>
      <c r="L123" s="9"/>
      <c r="M123" s="9"/>
      <c r="N123" s="9"/>
      <c r="O123" s="9"/>
      <c r="P123" s="9"/>
      <c r="Q123" s="9"/>
      <c r="R123" s="9"/>
      <c r="S123" s="9"/>
      <c r="T123" s="17"/>
      <c r="U123" s="17"/>
      <c r="V123" s="9"/>
      <c r="W123" s="17"/>
      <c r="X123" s="9"/>
      <c r="Y123" s="9"/>
      <c r="Z123" s="9"/>
      <c r="AA123" s="9"/>
      <c r="AB123" s="9"/>
      <c r="AC123" s="9"/>
      <c r="AD123" s="9"/>
      <c r="AE123" s="9"/>
      <c r="AF123" s="9"/>
      <c r="AG123" s="9"/>
      <c r="AH123" s="9"/>
    </row>
    <row r="124" spans="1:34" x14ac:dyDescent="0.25">
      <c r="A124" s="9"/>
      <c r="B124" s="9"/>
      <c r="C124" s="9"/>
      <c r="D124" s="9"/>
      <c r="E124" s="9"/>
      <c r="F124" s="9"/>
      <c r="G124" s="9"/>
      <c r="H124" s="9"/>
      <c r="I124" s="9"/>
      <c r="J124" s="9"/>
      <c r="K124" s="9"/>
      <c r="L124" s="9"/>
      <c r="M124" s="9"/>
      <c r="N124" s="9"/>
      <c r="O124" s="9"/>
      <c r="P124" s="9"/>
      <c r="Q124" s="9"/>
      <c r="R124" s="9"/>
      <c r="S124" s="9"/>
      <c r="T124" s="17"/>
      <c r="U124" s="17"/>
      <c r="V124" s="9"/>
      <c r="W124" s="17"/>
      <c r="X124" s="9"/>
      <c r="Y124" s="9"/>
      <c r="Z124" s="9"/>
      <c r="AA124" s="9"/>
      <c r="AB124" s="9"/>
      <c r="AC124" s="9"/>
      <c r="AD124" s="9"/>
      <c r="AE124" s="9"/>
      <c r="AF124" s="9"/>
      <c r="AG124" s="9"/>
      <c r="AH124" s="9"/>
    </row>
    <row r="125" spans="1:34" x14ac:dyDescent="0.25">
      <c r="A125" s="9"/>
      <c r="B125" s="9"/>
      <c r="C125" s="9"/>
      <c r="D125" s="9"/>
      <c r="E125" s="9"/>
      <c r="F125" s="9"/>
      <c r="G125" s="9"/>
      <c r="H125" s="9"/>
      <c r="I125" s="9"/>
      <c r="J125" s="9"/>
      <c r="K125" s="9"/>
      <c r="L125" s="9"/>
      <c r="M125" s="9"/>
      <c r="N125" s="9"/>
      <c r="O125" s="9"/>
      <c r="P125" s="9"/>
      <c r="Q125" s="9"/>
      <c r="R125" s="9"/>
      <c r="S125" s="9"/>
      <c r="T125" s="17"/>
      <c r="U125" s="17"/>
      <c r="V125" s="9"/>
      <c r="W125" s="17"/>
      <c r="X125" s="9"/>
      <c r="Y125" s="9"/>
      <c r="Z125" s="9"/>
      <c r="AA125" s="9"/>
      <c r="AB125" s="9"/>
      <c r="AC125" s="9"/>
      <c r="AD125" s="9"/>
      <c r="AE125" s="9"/>
      <c r="AF125" s="9"/>
      <c r="AG125" s="9"/>
      <c r="AH125" s="9"/>
    </row>
    <row r="126" spans="1:34" x14ac:dyDescent="0.25">
      <c r="A126" s="9"/>
      <c r="B126" s="9"/>
      <c r="C126" s="9"/>
      <c r="D126" s="9"/>
      <c r="E126" s="9"/>
      <c r="F126" s="9"/>
      <c r="G126" s="9"/>
      <c r="H126" s="9"/>
      <c r="I126" s="9"/>
      <c r="J126" s="9"/>
      <c r="K126" s="9"/>
      <c r="L126" s="9"/>
      <c r="M126" s="9"/>
      <c r="N126" s="9"/>
      <c r="O126" s="9"/>
      <c r="P126" s="9"/>
      <c r="Q126" s="9"/>
      <c r="R126" s="9"/>
      <c r="S126" s="9"/>
      <c r="T126" s="17"/>
      <c r="U126" s="17"/>
      <c r="V126" s="9"/>
      <c r="W126" s="17"/>
      <c r="X126" s="9"/>
      <c r="Y126" s="9"/>
      <c r="Z126" s="9"/>
      <c r="AA126" s="9"/>
      <c r="AB126" s="9"/>
      <c r="AC126" s="9"/>
      <c r="AD126" s="9"/>
      <c r="AE126" s="9"/>
      <c r="AF126" s="9"/>
      <c r="AG126" s="9"/>
      <c r="AH126" s="9"/>
    </row>
    <row r="127" spans="1:34" x14ac:dyDescent="0.25">
      <c r="A127" s="9"/>
      <c r="B127" s="9"/>
      <c r="C127" s="9"/>
      <c r="D127" s="9"/>
      <c r="E127" s="9"/>
      <c r="F127" s="9"/>
      <c r="G127" s="9"/>
      <c r="H127" s="9"/>
      <c r="I127" s="9"/>
      <c r="J127" s="9"/>
      <c r="K127" s="9"/>
      <c r="L127" s="9"/>
      <c r="M127" s="9"/>
      <c r="N127" s="9"/>
      <c r="O127" s="9"/>
      <c r="P127" s="9"/>
      <c r="Q127" s="9"/>
      <c r="R127" s="9"/>
      <c r="S127" s="9"/>
      <c r="T127" s="17"/>
      <c r="U127" s="17"/>
      <c r="V127" s="9"/>
      <c r="W127" s="17"/>
      <c r="X127" s="9"/>
      <c r="Y127" s="9"/>
      <c r="Z127" s="9"/>
      <c r="AA127" s="9"/>
      <c r="AB127" s="9"/>
      <c r="AC127" s="9"/>
      <c r="AD127" s="9"/>
      <c r="AE127" s="9"/>
      <c r="AF127" s="9"/>
      <c r="AG127" s="9"/>
      <c r="AH127" s="9"/>
    </row>
    <row r="128" spans="1:34" x14ac:dyDescent="0.25">
      <c r="A128" s="9"/>
      <c r="B128" s="9"/>
      <c r="C128" s="9"/>
      <c r="D128" s="9"/>
      <c r="E128" s="9"/>
      <c r="F128" s="9"/>
      <c r="G128" s="9"/>
      <c r="H128" s="9"/>
      <c r="I128" s="9"/>
      <c r="J128" s="9"/>
      <c r="K128" s="9"/>
      <c r="L128" s="9"/>
      <c r="M128" s="9"/>
      <c r="N128" s="9"/>
      <c r="O128" s="9"/>
      <c r="P128" s="9"/>
      <c r="Q128" s="9"/>
      <c r="R128" s="9"/>
      <c r="S128" s="9"/>
      <c r="T128" s="17"/>
      <c r="U128" s="17"/>
      <c r="V128" s="9"/>
      <c r="W128" s="17"/>
      <c r="X128" s="9"/>
      <c r="Y128" s="9"/>
      <c r="Z128" s="9"/>
      <c r="AA128" s="9"/>
      <c r="AB128" s="9"/>
      <c r="AC128" s="9"/>
      <c r="AD128" s="9"/>
      <c r="AE128" s="9"/>
      <c r="AF128" s="9"/>
      <c r="AG128" s="9"/>
      <c r="AH128" s="9"/>
    </row>
    <row r="129" spans="1:34" x14ac:dyDescent="0.25">
      <c r="A129" s="9"/>
      <c r="B129" s="9"/>
      <c r="C129" s="9"/>
      <c r="D129" s="9"/>
      <c r="E129" s="9"/>
      <c r="F129" s="9"/>
      <c r="G129" s="9"/>
      <c r="H129" s="9"/>
      <c r="I129" s="9"/>
      <c r="J129" s="9"/>
      <c r="K129" s="9"/>
      <c r="L129" s="9"/>
      <c r="M129" s="9"/>
      <c r="N129" s="9"/>
      <c r="O129" s="9"/>
      <c r="P129" s="9"/>
      <c r="Q129" s="9"/>
      <c r="R129" s="9"/>
      <c r="S129" s="9"/>
      <c r="T129" s="17"/>
      <c r="U129" s="17"/>
      <c r="V129" s="9"/>
      <c r="W129" s="17"/>
      <c r="X129" s="9"/>
      <c r="Y129" s="9"/>
      <c r="Z129" s="9"/>
      <c r="AA129" s="9"/>
      <c r="AB129" s="9"/>
      <c r="AC129" s="9"/>
      <c r="AD129" s="9"/>
      <c r="AE129" s="9"/>
      <c r="AF129" s="9"/>
      <c r="AG129" s="9"/>
      <c r="AH129" s="9"/>
    </row>
    <row r="130" spans="1:34" x14ac:dyDescent="0.25">
      <c r="A130" s="9"/>
      <c r="B130" s="9"/>
      <c r="C130" s="9"/>
      <c r="D130" s="9"/>
      <c r="E130" s="9"/>
      <c r="F130" s="9"/>
      <c r="G130" s="9"/>
      <c r="H130" s="9"/>
      <c r="I130" s="9"/>
      <c r="J130" s="9"/>
      <c r="K130" s="9"/>
      <c r="L130" s="9"/>
      <c r="M130" s="9"/>
      <c r="N130" s="9"/>
      <c r="O130" s="9"/>
      <c r="P130" s="9"/>
      <c r="Q130" s="9"/>
      <c r="R130" s="9"/>
      <c r="S130" s="9"/>
      <c r="T130" s="17"/>
      <c r="U130" s="17"/>
      <c r="V130" s="9"/>
      <c r="W130" s="17"/>
      <c r="X130" s="9"/>
      <c r="Y130" s="9"/>
      <c r="Z130" s="9"/>
      <c r="AA130" s="9"/>
      <c r="AB130" s="9"/>
      <c r="AC130" s="9"/>
      <c r="AD130" s="9"/>
      <c r="AE130" s="9"/>
      <c r="AF130" s="9"/>
      <c r="AG130" s="9"/>
      <c r="AH130" s="9"/>
    </row>
    <row r="131" spans="1:34" x14ac:dyDescent="0.25">
      <c r="A131" s="9"/>
      <c r="B131" s="9"/>
      <c r="C131" s="9"/>
      <c r="D131" s="9"/>
      <c r="E131" s="9"/>
      <c r="F131" s="9"/>
      <c r="G131" s="9"/>
      <c r="H131" s="9"/>
      <c r="I131" s="9"/>
      <c r="J131" s="9"/>
      <c r="K131" s="9"/>
      <c r="L131" s="9"/>
      <c r="M131" s="9"/>
      <c r="N131" s="9"/>
      <c r="O131" s="9"/>
      <c r="P131" s="9"/>
      <c r="Q131" s="9"/>
      <c r="R131" s="9"/>
      <c r="S131" s="9"/>
      <c r="T131" s="17"/>
      <c r="U131" s="17"/>
      <c r="V131" s="9"/>
      <c r="W131" s="17"/>
      <c r="X131" s="9"/>
      <c r="Y131" s="9"/>
      <c r="Z131" s="9"/>
      <c r="AA131" s="9"/>
      <c r="AB131" s="9"/>
      <c r="AC131" s="9"/>
      <c r="AD131" s="9"/>
      <c r="AE131" s="9"/>
      <c r="AF131" s="9"/>
      <c r="AG131" s="9"/>
      <c r="AH131" s="9"/>
    </row>
    <row r="132" spans="1:34" x14ac:dyDescent="0.25">
      <c r="A132" s="9"/>
      <c r="B132" s="9"/>
      <c r="C132" s="9"/>
      <c r="D132" s="9"/>
      <c r="E132" s="9"/>
      <c r="F132" s="9"/>
      <c r="G132" s="9"/>
      <c r="H132" s="9"/>
      <c r="I132" s="9"/>
      <c r="J132" s="9"/>
      <c r="K132" s="9"/>
      <c r="L132" s="9"/>
      <c r="M132" s="9"/>
      <c r="N132" s="9"/>
      <c r="O132" s="9"/>
      <c r="P132" s="9"/>
      <c r="Q132" s="9"/>
      <c r="R132" s="9"/>
      <c r="S132" s="9"/>
      <c r="T132" s="17"/>
      <c r="U132" s="17"/>
      <c r="V132" s="9"/>
      <c r="W132" s="17"/>
      <c r="X132" s="9"/>
      <c r="Y132" s="9"/>
      <c r="Z132" s="9"/>
      <c r="AA132" s="9"/>
      <c r="AB132" s="9"/>
      <c r="AC132" s="9"/>
      <c r="AD132" s="9"/>
      <c r="AE132" s="9"/>
      <c r="AF132" s="9"/>
      <c r="AG132" s="9"/>
      <c r="AH132" s="9"/>
    </row>
    <row r="133" spans="1:34" x14ac:dyDescent="0.25">
      <c r="A133" s="9"/>
      <c r="B133" s="9"/>
      <c r="C133" s="9"/>
      <c r="D133" s="9"/>
      <c r="E133" s="9"/>
      <c r="F133" s="9"/>
      <c r="G133" s="9"/>
      <c r="H133" s="9"/>
      <c r="I133" s="9"/>
      <c r="J133" s="9"/>
      <c r="K133" s="9"/>
      <c r="L133" s="9"/>
      <c r="M133" s="9"/>
      <c r="N133" s="9"/>
      <c r="O133" s="9"/>
      <c r="P133" s="9"/>
      <c r="Q133" s="9"/>
      <c r="R133" s="9"/>
      <c r="S133" s="9"/>
      <c r="T133" s="17"/>
      <c r="U133" s="17"/>
      <c r="V133" s="9"/>
      <c r="W133" s="17"/>
      <c r="X133" s="9"/>
      <c r="Y133" s="9"/>
      <c r="Z133" s="9"/>
      <c r="AA133" s="9"/>
      <c r="AB133" s="9"/>
      <c r="AC133" s="9"/>
      <c r="AD133" s="9"/>
      <c r="AE133" s="9"/>
      <c r="AF133" s="9"/>
      <c r="AG133" s="9"/>
      <c r="AH133" s="9"/>
    </row>
    <row r="134" spans="1:34" x14ac:dyDescent="0.25">
      <c r="A134" s="9"/>
      <c r="B134" s="9"/>
      <c r="C134" s="9"/>
      <c r="D134" s="9"/>
      <c r="E134" s="9"/>
      <c r="F134" s="9"/>
      <c r="G134" s="9"/>
      <c r="H134" s="9"/>
      <c r="I134" s="9"/>
      <c r="J134" s="9"/>
      <c r="K134" s="9"/>
      <c r="L134" s="9"/>
      <c r="M134" s="9"/>
      <c r="N134" s="9"/>
      <c r="O134" s="9"/>
      <c r="P134" s="9"/>
      <c r="Q134" s="9"/>
      <c r="R134" s="9"/>
      <c r="S134" s="9"/>
      <c r="T134" s="17"/>
      <c r="U134" s="17"/>
      <c r="V134" s="9"/>
      <c r="W134" s="17"/>
      <c r="X134" s="9"/>
      <c r="Y134" s="9"/>
      <c r="Z134" s="9"/>
      <c r="AA134" s="9"/>
      <c r="AB134" s="9"/>
      <c r="AC134" s="9"/>
      <c r="AD134" s="9"/>
      <c r="AE134" s="9"/>
      <c r="AF134" s="9"/>
      <c r="AG134" s="9"/>
      <c r="AH134" s="9"/>
    </row>
    <row r="135" spans="1:34" x14ac:dyDescent="0.25">
      <c r="A135" s="9"/>
      <c r="B135" s="9"/>
      <c r="C135" s="9"/>
      <c r="D135" s="9"/>
      <c r="E135" s="9"/>
      <c r="F135" s="9"/>
      <c r="G135" s="9"/>
      <c r="H135" s="9"/>
      <c r="I135" s="9"/>
      <c r="J135" s="9"/>
      <c r="K135" s="9"/>
      <c r="L135" s="9"/>
      <c r="M135" s="9"/>
      <c r="N135" s="9"/>
      <c r="O135" s="9"/>
      <c r="P135" s="9"/>
      <c r="Q135" s="9"/>
      <c r="R135" s="9"/>
      <c r="S135" s="9"/>
      <c r="T135" s="17"/>
      <c r="U135" s="17"/>
      <c r="V135" s="9"/>
      <c r="W135" s="17"/>
      <c r="X135" s="9"/>
      <c r="Y135" s="9"/>
      <c r="Z135" s="9"/>
      <c r="AA135" s="9"/>
      <c r="AB135" s="9"/>
      <c r="AC135" s="9"/>
      <c r="AD135" s="9"/>
      <c r="AE135" s="9"/>
      <c r="AF135" s="9"/>
      <c r="AG135" s="9"/>
      <c r="AH135" s="9"/>
    </row>
    <row r="136" spans="1:34" x14ac:dyDescent="0.25">
      <c r="A136" s="9"/>
      <c r="B136" s="9"/>
      <c r="C136" s="9"/>
      <c r="D136" s="9"/>
      <c r="E136" s="9"/>
      <c r="F136" s="9"/>
      <c r="G136" s="9"/>
      <c r="H136" s="9"/>
      <c r="I136" s="9"/>
      <c r="J136" s="9"/>
      <c r="K136" s="9"/>
      <c r="L136" s="9"/>
      <c r="M136" s="9"/>
      <c r="N136" s="9"/>
      <c r="O136" s="9"/>
      <c r="P136" s="9"/>
      <c r="Q136" s="9"/>
      <c r="R136" s="9"/>
      <c r="S136" s="9"/>
      <c r="T136" s="17"/>
      <c r="U136" s="17"/>
      <c r="V136" s="9"/>
      <c r="W136" s="17"/>
      <c r="X136" s="9"/>
      <c r="Y136" s="9"/>
      <c r="Z136" s="9"/>
      <c r="AA136" s="9"/>
      <c r="AB136" s="9"/>
      <c r="AC136" s="9"/>
      <c r="AD136" s="9"/>
      <c r="AE136" s="9"/>
      <c r="AF136" s="9"/>
      <c r="AG136" s="9"/>
      <c r="AH136" s="9"/>
    </row>
    <row r="137" spans="1:34" x14ac:dyDescent="0.25">
      <c r="A137" s="9"/>
      <c r="B137" s="9"/>
      <c r="C137" s="9"/>
      <c r="D137" s="9"/>
      <c r="E137" s="9"/>
      <c r="F137" s="9"/>
      <c r="G137" s="9"/>
      <c r="H137" s="9"/>
      <c r="I137" s="9"/>
      <c r="J137" s="9"/>
      <c r="K137" s="9"/>
      <c r="L137" s="9"/>
      <c r="M137" s="9"/>
      <c r="N137" s="9"/>
      <c r="O137" s="9"/>
      <c r="P137" s="9"/>
      <c r="Q137" s="9"/>
      <c r="R137" s="9"/>
      <c r="S137" s="9"/>
      <c r="T137" s="17"/>
      <c r="U137" s="17"/>
      <c r="V137" s="9"/>
      <c r="W137" s="17"/>
      <c r="X137" s="9"/>
      <c r="Y137" s="9"/>
      <c r="Z137" s="9"/>
      <c r="AA137" s="9"/>
      <c r="AB137" s="9"/>
      <c r="AC137" s="9"/>
      <c r="AD137" s="9"/>
      <c r="AE137" s="9"/>
      <c r="AF137" s="9"/>
      <c r="AG137" s="9"/>
      <c r="AH137" s="9"/>
    </row>
    <row r="138" spans="1:34" x14ac:dyDescent="0.25">
      <c r="A138" s="9"/>
      <c r="B138" s="9"/>
      <c r="C138" s="9"/>
      <c r="D138" s="9"/>
      <c r="E138" s="9"/>
      <c r="F138" s="9"/>
      <c r="G138" s="9"/>
      <c r="H138" s="9"/>
      <c r="I138" s="9"/>
      <c r="J138" s="9"/>
      <c r="K138" s="9"/>
      <c r="L138" s="9"/>
      <c r="M138" s="9"/>
      <c r="N138" s="9"/>
      <c r="O138" s="9"/>
      <c r="P138" s="9"/>
      <c r="Q138" s="9"/>
      <c r="R138" s="9"/>
      <c r="S138" s="9"/>
      <c r="T138" s="17"/>
      <c r="U138" s="17"/>
      <c r="V138" s="9"/>
      <c r="W138" s="17"/>
      <c r="X138" s="9"/>
      <c r="Y138" s="9"/>
      <c r="Z138" s="9"/>
      <c r="AA138" s="9"/>
      <c r="AB138" s="9"/>
      <c r="AC138" s="9"/>
      <c r="AD138" s="9"/>
      <c r="AE138" s="9"/>
      <c r="AF138" s="9"/>
      <c r="AG138" s="9"/>
      <c r="AH138" s="9"/>
    </row>
    <row r="139" spans="1:34" x14ac:dyDescent="0.25">
      <c r="A139" s="9"/>
      <c r="B139" s="9"/>
      <c r="C139" s="9"/>
      <c r="D139" s="9"/>
      <c r="E139" s="9"/>
      <c r="F139" s="9"/>
      <c r="G139" s="9"/>
      <c r="H139" s="9"/>
      <c r="I139" s="9"/>
      <c r="J139" s="9"/>
      <c r="K139" s="9"/>
      <c r="L139" s="9"/>
      <c r="M139" s="9"/>
      <c r="N139" s="9"/>
      <c r="O139" s="9"/>
      <c r="P139" s="9"/>
      <c r="Q139" s="9"/>
      <c r="R139" s="9"/>
      <c r="S139" s="9"/>
      <c r="T139" s="17"/>
      <c r="U139" s="17"/>
      <c r="V139" s="9"/>
      <c r="W139" s="17"/>
      <c r="X139" s="9"/>
      <c r="Y139" s="9"/>
      <c r="Z139" s="9"/>
      <c r="AA139" s="9"/>
      <c r="AB139" s="9"/>
      <c r="AC139" s="9"/>
      <c r="AD139" s="9"/>
      <c r="AE139" s="9"/>
      <c r="AF139" s="9"/>
      <c r="AG139" s="9"/>
      <c r="AH139" s="9"/>
    </row>
    <row r="140" spans="1:34" x14ac:dyDescent="0.25">
      <c r="A140" s="9"/>
      <c r="B140" s="9"/>
      <c r="C140" s="9"/>
      <c r="D140" s="9"/>
      <c r="E140" s="9"/>
      <c r="F140" s="9"/>
      <c r="G140" s="9"/>
      <c r="H140" s="9"/>
      <c r="I140" s="9"/>
      <c r="J140" s="9"/>
      <c r="K140" s="9"/>
      <c r="L140" s="9"/>
      <c r="M140" s="9"/>
      <c r="N140" s="9"/>
      <c r="O140" s="9"/>
      <c r="P140" s="9"/>
      <c r="Q140" s="9"/>
      <c r="R140" s="9"/>
      <c r="S140" s="9"/>
      <c r="T140" s="17"/>
      <c r="U140" s="17"/>
      <c r="V140" s="9"/>
      <c r="W140" s="17"/>
      <c r="X140" s="9"/>
      <c r="Y140" s="9"/>
      <c r="Z140" s="9"/>
      <c r="AA140" s="9"/>
      <c r="AB140" s="9"/>
      <c r="AC140" s="9"/>
      <c r="AD140" s="9"/>
      <c r="AE140" s="9"/>
      <c r="AF140" s="9"/>
      <c r="AG140" s="9"/>
      <c r="AH140" s="9"/>
    </row>
    <row r="141" spans="1:34" x14ac:dyDescent="0.25">
      <c r="A141" s="9"/>
      <c r="B141" s="9"/>
      <c r="C141" s="9"/>
      <c r="D141" s="9"/>
      <c r="E141" s="9"/>
      <c r="F141" s="9"/>
      <c r="G141" s="9"/>
      <c r="H141" s="9"/>
      <c r="I141" s="9"/>
      <c r="J141" s="9"/>
      <c r="K141" s="9"/>
      <c r="L141" s="9"/>
      <c r="M141" s="9"/>
      <c r="N141" s="9"/>
      <c r="O141" s="9"/>
      <c r="P141" s="9"/>
      <c r="Q141" s="9"/>
      <c r="R141" s="9"/>
      <c r="S141" s="9"/>
      <c r="T141" s="17"/>
      <c r="U141" s="17"/>
      <c r="V141" s="9"/>
      <c r="W141" s="17"/>
      <c r="X141" s="9"/>
      <c r="Y141" s="9"/>
      <c r="Z141" s="9"/>
      <c r="AA141" s="9"/>
      <c r="AB141" s="9"/>
      <c r="AC141" s="9"/>
      <c r="AD141" s="9"/>
      <c r="AE141" s="9"/>
      <c r="AF141" s="9"/>
      <c r="AG141" s="9"/>
      <c r="AH141" s="9"/>
    </row>
    <row r="142" spans="1:34" x14ac:dyDescent="0.25">
      <c r="A142" s="9"/>
      <c r="B142" s="9"/>
      <c r="C142" s="9"/>
      <c r="D142" s="9"/>
      <c r="E142" s="9"/>
      <c r="F142" s="9"/>
      <c r="G142" s="9"/>
      <c r="H142" s="9"/>
      <c r="I142" s="9"/>
      <c r="J142" s="9"/>
      <c r="K142" s="9"/>
      <c r="L142" s="9"/>
      <c r="M142" s="9"/>
      <c r="N142" s="9"/>
      <c r="O142" s="9"/>
      <c r="P142" s="9"/>
      <c r="Q142" s="9"/>
      <c r="R142" s="9"/>
      <c r="S142" s="9"/>
      <c r="T142" s="17"/>
      <c r="U142" s="17"/>
      <c r="V142" s="9"/>
      <c r="W142" s="17"/>
      <c r="X142" s="9"/>
      <c r="Y142" s="9"/>
      <c r="Z142" s="9"/>
      <c r="AA142" s="9"/>
      <c r="AB142" s="9"/>
      <c r="AC142" s="9"/>
      <c r="AD142" s="9"/>
      <c r="AE142" s="9"/>
      <c r="AF142" s="9"/>
      <c r="AG142" s="9"/>
      <c r="AH142" s="9"/>
    </row>
    <row r="143" spans="1:34" x14ac:dyDescent="0.25">
      <c r="A143" s="9"/>
      <c r="B143" s="9"/>
      <c r="C143" s="9"/>
      <c r="D143" s="9"/>
      <c r="E143" s="9"/>
      <c r="F143" s="9"/>
      <c r="G143" s="9"/>
      <c r="H143" s="9"/>
      <c r="I143" s="9"/>
      <c r="J143" s="9"/>
      <c r="K143" s="9"/>
      <c r="L143" s="9"/>
      <c r="M143" s="9"/>
      <c r="N143" s="9"/>
      <c r="O143" s="9"/>
      <c r="P143" s="9"/>
      <c r="Q143" s="9"/>
      <c r="R143" s="9"/>
      <c r="S143" s="9"/>
      <c r="T143" s="17"/>
      <c r="U143" s="17"/>
      <c r="V143" s="9"/>
      <c r="W143" s="17"/>
      <c r="X143" s="9"/>
      <c r="Y143" s="9"/>
      <c r="Z143" s="9"/>
      <c r="AA143" s="9"/>
      <c r="AB143" s="9"/>
      <c r="AC143" s="9"/>
      <c r="AD143" s="9"/>
      <c r="AE143" s="9"/>
      <c r="AF143" s="9"/>
      <c r="AG143" s="9"/>
      <c r="AH143" s="9"/>
    </row>
    <row r="144" spans="1:34" x14ac:dyDescent="0.25">
      <c r="A144" s="9"/>
      <c r="B144" s="9"/>
      <c r="C144" s="9"/>
      <c r="D144" s="9"/>
      <c r="E144" s="9"/>
      <c r="F144" s="9"/>
      <c r="G144" s="9"/>
      <c r="H144" s="9"/>
      <c r="I144" s="9"/>
      <c r="J144" s="9"/>
      <c r="K144" s="9"/>
      <c r="L144" s="9"/>
      <c r="M144" s="9"/>
      <c r="N144" s="9"/>
      <c r="O144" s="9"/>
      <c r="P144" s="9"/>
      <c r="Q144" s="9"/>
      <c r="R144" s="9"/>
      <c r="S144" s="9"/>
      <c r="T144" s="17"/>
      <c r="U144" s="17"/>
      <c r="V144" s="9"/>
      <c r="W144" s="17"/>
      <c r="X144" s="9"/>
      <c r="Y144" s="9"/>
      <c r="Z144" s="9"/>
      <c r="AA144" s="9"/>
      <c r="AB144" s="9"/>
      <c r="AC144" s="9"/>
      <c r="AD144" s="9"/>
      <c r="AE144" s="9"/>
      <c r="AF144" s="9"/>
      <c r="AG144" s="9"/>
      <c r="AH144" s="9"/>
    </row>
    <row r="145" spans="1:34" x14ac:dyDescent="0.25">
      <c r="A145" s="9"/>
      <c r="B145" s="9"/>
      <c r="C145" s="9"/>
      <c r="D145" s="9"/>
      <c r="E145" s="9"/>
      <c r="F145" s="9"/>
      <c r="G145" s="9"/>
      <c r="H145" s="9"/>
      <c r="I145" s="9"/>
      <c r="J145" s="9"/>
      <c r="K145" s="9"/>
      <c r="L145" s="9"/>
      <c r="M145" s="9"/>
      <c r="N145" s="9"/>
      <c r="O145" s="9"/>
      <c r="P145" s="9"/>
      <c r="Q145" s="9"/>
      <c r="R145" s="9"/>
      <c r="S145" s="9"/>
      <c r="T145" s="17"/>
      <c r="U145" s="17"/>
      <c r="V145" s="9"/>
      <c r="W145" s="17"/>
      <c r="X145" s="9"/>
      <c r="Y145" s="9"/>
      <c r="Z145" s="9"/>
      <c r="AA145" s="9"/>
      <c r="AB145" s="9"/>
      <c r="AC145" s="9"/>
      <c r="AD145" s="9"/>
      <c r="AE145" s="9"/>
      <c r="AF145" s="9"/>
      <c r="AG145" s="9"/>
      <c r="AH145" s="9"/>
    </row>
    <row r="146" spans="1:34" x14ac:dyDescent="0.25">
      <c r="A146" s="9"/>
      <c r="B146" s="9"/>
      <c r="C146" s="9"/>
      <c r="D146" s="9"/>
      <c r="E146" s="9"/>
      <c r="F146" s="9"/>
      <c r="G146" s="9"/>
      <c r="H146" s="9"/>
      <c r="I146" s="9"/>
      <c r="J146" s="9"/>
      <c r="K146" s="9"/>
      <c r="L146" s="9"/>
      <c r="M146" s="9"/>
      <c r="N146" s="9"/>
      <c r="O146" s="9"/>
      <c r="P146" s="9"/>
      <c r="Q146" s="9"/>
      <c r="R146" s="9"/>
      <c r="S146" s="9"/>
      <c r="T146" s="17"/>
      <c r="U146" s="17"/>
      <c r="V146" s="9"/>
      <c r="W146" s="17"/>
      <c r="X146" s="9"/>
      <c r="Y146" s="9"/>
      <c r="Z146" s="9"/>
      <c r="AA146" s="9"/>
      <c r="AB146" s="9"/>
      <c r="AC146" s="9"/>
      <c r="AD146" s="9"/>
      <c r="AE146" s="9"/>
      <c r="AF146" s="9"/>
      <c r="AG146" s="9"/>
      <c r="AH146" s="9"/>
    </row>
    <row r="147" spans="1:34" x14ac:dyDescent="0.25">
      <c r="A147" s="9"/>
      <c r="B147" s="9"/>
      <c r="C147" s="9"/>
      <c r="D147" s="9"/>
      <c r="E147" s="9"/>
      <c r="F147" s="9"/>
      <c r="G147" s="9"/>
      <c r="H147" s="9"/>
      <c r="I147" s="9"/>
      <c r="J147" s="9"/>
      <c r="K147" s="9"/>
      <c r="L147" s="9"/>
      <c r="M147" s="9"/>
      <c r="N147" s="9"/>
      <c r="O147" s="9"/>
      <c r="P147" s="9"/>
      <c r="Q147" s="9"/>
      <c r="R147" s="9"/>
      <c r="S147" s="9"/>
      <c r="T147" s="17"/>
      <c r="U147" s="17"/>
      <c r="V147" s="9"/>
      <c r="W147" s="17"/>
      <c r="X147" s="9"/>
      <c r="Y147" s="9"/>
      <c r="Z147" s="9"/>
      <c r="AA147" s="9"/>
      <c r="AB147" s="9"/>
      <c r="AC147" s="9"/>
      <c r="AD147" s="9"/>
      <c r="AE147" s="9"/>
      <c r="AF147" s="9"/>
      <c r="AG147" s="9"/>
      <c r="AH147" s="9"/>
    </row>
    <row r="148" spans="1:34" x14ac:dyDescent="0.25">
      <c r="A148" s="9"/>
      <c r="B148" s="9"/>
      <c r="C148" s="9"/>
      <c r="D148" s="9"/>
      <c r="E148" s="9"/>
      <c r="F148" s="9"/>
      <c r="G148" s="9"/>
      <c r="H148" s="9"/>
      <c r="I148" s="9"/>
      <c r="J148" s="9"/>
      <c r="K148" s="9"/>
      <c r="L148" s="9"/>
      <c r="M148" s="9"/>
      <c r="N148" s="9"/>
      <c r="O148" s="9"/>
      <c r="P148" s="9"/>
      <c r="Q148" s="9"/>
      <c r="R148" s="9"/>
      <c r="S148" s="9"/>
      <c r="T148" s="17"/>
      <c r="U148" s="17"/>
      <c r="V148" s="9"/>
      <c r="W148" s="17"/>
      <c r="X148" s="9"/>
      <c r="Y148" s="9"/>
      <c r="Z148" s="9"/>
      <c r="AA148" s="9"/>
      <c r="AB148" s="9"/>
      <c r="AC148" s="9"/>
      <c r="AD148" s="9"/>
      <c r="AE148" s="9"/>
      <c r="AF148" s="9"/>
      <c r="AG148" s="9"/>
      <c r="AH148" s="9"/>
    </row>
    <row r="149" spans="1:34" x14ac:dyDescent="0.25">
      <c r="A149" s="9"/>
      <c r="B149" s="9"/>
      <c r="C149" s="9"/>
      <c r="D149" s="9"/>
      <c r="E149" s="9"/>
      <c r="F149" s="9"/>
      <c r="G149" s="9"/>
      <c r="H149" s="9"/>
      <c r="I149" s="9"/>
      <c r="J149" s="9"/>
      <c r="K149" s="9"/>
      <c r="L149" s="9"/>
      <c r="M149" s="9"/>
      <c r="N149" s="9"/>
      <c r="O149" s="9"/>
      <c r="P149" s="9"/>
      <c r="Q149" s="9"/>
      <c r="R149" s="9"/>
      <c r="S149" s="9"/>
      <c r="T149" s="17"/>
      <c r="U149" s="17"/>
      <c r="V149" s="9"/>
      <c r="W149" s="17"/>
      <c r="X149" s="9"/>
      <c r="Y149" s="9"/>
      <c r="Z149" s="9"/>
      <c r="AA149" s="9"/>
      <c r="AB149" s="9"/>
      <c r="AC149" s="9"/>
      <c r="AD149" s="9"/>
      <c r="AE149" s="9"/>
      <c r="AF149" s="9"/>
      <c r="AG149" s="9"/>
      <c r="AH149" s="9"/>
    </row>
    <row r="150" spans="1:34" x14ac:dyDescent="0.25">
      <c r="A150" s="9"/>
      <c r="B150" s="9"/>
      <c r="C150" s="9"/>
      <c r="D150" s="9"/>
      <c r="E150" s="9"/>
      <c r="F150" s="9"/>
      <c r="G150" s="9"/>
      <c r="H150" s="9"/>
      <c r="I150" s="9"/>
      <c r="J150" s="9"/>
      <c r="K150" s="9"/>
      <c r="L150" s="9"/>
      <c r="M150" s="9"/>
      <c r="N150" s="9"/>
      <c r="O150" s="9"/>
      <c r="P150" s="9"/>
      <c r="Q150" s="9"/>
      <c r="R150" s="9"/>
      <c r="S150" s="9"/>
      <c r="T150" s="17"/>
      <c r="U150" s="17"/>
      <c r="V150" s="9"/>
      <c r="W150" s="17"/>
      <c r="X150" s="9"/>
      <c r="Y150" s="9"/>
      <c r="Z150" s="9"/>
      <c r="AA150" s="9"/>
      <c r="AB150" s="9"/>
      <c r="AC150" s="9"/>
      <c r="AD150" s="9"/>
      <c r="AE150" s="9"/>
      <c r="AF150" s="9"/>
      <c r="AG150" s="9"/>
      <c r="AH150" s="9"/>
    </row>
    <row r="151" spans="1:34" x14ac:dyDescent="0.25">
      <c r="A151" s="9"/>
      <c r="B151" s="9"/>
      <c r="C151" s="9"/>
      <c r="D151" s="9"/>
      <c r="E151" s="9"/>
      <c r="F151" s="9"/>
      <c r="G151" s="9"/>
      <c r="H151" s="9"/>
      <c r="I151" s="9"/>
      <c r="J151" s="9"/>
      <c r="K151" s="9"/>
      <c r="L151" s="9"/>
      <c r="M151" s="9"/>
      <c r="N151" s="9"/>
      <c r="O151" s="9"/>
      <c r="P151" s="9"/>
      <c r="Q151" s="9"/>
      <c r="R151" s="9"/>
      <c r="S151" s="9"/>
      <c r="T151" s="17"/>
      <c r="U151" s="17"/>
      <c r="V151" s="9"/>
      <c r="W151" s="17"/>
      <c r="X151" s="9"/>
      <c r="Y151" s="9"/>
      <c r="Z151" s="9"/>
      <c r="AA151" s="9"/>
      <c r="AB151" s="9"/>
      <c r="AC151" s="9"/>
      <c r="AD151" s="9"/>
      <c r="AE151" s="9"/>
      <c r="AF151" s="9"/>
      <c r="AG151" s="9"/>
      <c r="AH151" s="9"/>
    </row>
    <row r="152" spans="1:34" x14ac:dyDescent="0.25">
      <c r="A152" s="9"/>
      <c r="B152" s="9"/>
      <c r="C152" s="9"/>
      <c r="D152" s="9"/>
      <c r="E152" s="9"/>
      <c r="F152" s="9"/>
      <c r="G152" s="9"/>
      <c r="H152" s="9"/>
      <c r="I152" s="9"/>
      <c r="J152" s="9"/>
      <c r="K152" s="9"/>
      <c r="L152" s="9"/>
      <c r="M152" s="9"/>
      <c r="N152" s="9"/>
      <c r="O152" s="9"/>
      <c r="P152" s="9"/>
      <c r="Q152" s="9"/>
      <c r="R152" s="9"/>
      <c r="S152" s="9"/>
      <c r="T152" s="17"/>
      <c r="U152" s="17"/>
      <c r="V152" s="9"/>
      <c r="W152" s="17"/>
      <c r="X152" s="9"/>
      <c r="Y152" s="9"/>
      <c r="Z152" s="9"/>
      <c r="AA152" s="9"/>
      <c r="AB152" s="9"/>
      <c r="AC152" s="9"/>
      <c r="AD152" s="9"/>
      <c r="AE152" s="9"/>
      <c r="AF152" s="9"/>
      <c r="AG152" s="9"/>
      <c r="AH152" s="9"/>
    </row>
    <row r="153" spans="1:34" x14ac:dyDescent="0.25">
      <c r="A153" s="9"/>
      <c r="B153" s="9"/>
      <c r="C153" s="9"/>
      <c r="D153" s="9"/>
      <c r="E153" s="9"/>
      <c r="F153" s="9"/>
      <c r="G153" s="9"/>
      <c r="H153" s="9"/>
      <c r="I153" s="9"/>
      <c r="J153" s="9"/>
      <c r="K153" s="9"/>
      <c r="L153" s="9"/>
      <c r="M153" s="9"/>
      <c r="N153" s="9"/>
      <c r="O153" s="9"/>
      <c r="P153" s="9"/>
      <c r="Q153" s="9"/>
      <c r="R153" s="9"/>
      <c r="S153" s="9"/>
      <c r="T153" s="17"/>
      <c r="U153" s="17"/>
      <c r="V153" s="9"/>
      <c r="W153" s="17"/>
      <c r="X153" s="9"/>
      <c r="Y153" s="9"/>
      <c r="Z153" s="9"/>
      <c r="AA153" s="9"/>
      <c r="AB153" s="9"/>
      <c r="AC153" s="9"/>
      <c r="AD153" s="9"/>
      <c r="AE153" s="9"/>
      <c r="AF153" s="9"/>
      <c r="AG153" s="9"/>
      <c r="AH153" s="9"/>
    </row>
    <row r="154" spans="1:34" x14ac:dyDescent="0.25">
      <c r="A154" s="9"/>
      <c r="B154" s="9"/>
      <c r="C154" s="9"/>
      <c r="D154" s="9"/>
      <c r="E154" s="9"/>
      <c r="F154" s="9"/>
      <c r="G154" s="9"/>
      <c r="H154" s="9"/>
      <c r="I154" s="9"/>
      <c r="J154" s="9"/>
      <c r="K154" s="9"/>
      <c r="L154" s="9"/>
      <c r="M154" s="9"/>
      <c r="N154" s="9"/>
      <c r="O154" s="9"/>
      <c r="P154" s="9"/>
      <c r="Q154" s="9"/>
      <c r="R154" s="9"/>
      <c r="S154" s="9"/>
      <c r="T154" s="17"/>
      <c r="U154" s="17"/>
      <c r="V154" s="9"/>
      <c r="W154" s="17"/>
      <c r="X154" s="9"/>
      <c r="Y154" s="9"/>
      <c r="Z154" s="9"/>
      <c r="AA154" s="9"/>
      <c r="AB154" s="9"/>
      <c r="AC154" s="9"/>
      <c r="AD154" s="9"/>
      <c r="AE154" s="9"/>
      <c r="AF154" s="9"/>
      <c r="AG154" s="9"/>
      <c r="AH154" s="9"/>
    </row>
    <row r="155" spans="1:34" x14ac:dyDescent="0.25">
      <c r="A155" s="9"/>
      <c r="B155" s="9"/>
      <c r="C155" s="9"/>
      <c r="D155" s="9"/>
      <c r="E155" s="9"/>
      <c r="F155" s="9"/>
      <c r="G155" s="9"/>
      <c r="H155" s="9"/>
      <c r="I155" s="9"/>
      <c r="J155" s="9"/>
      <c r="K155" s="9"/>
      <c r="L155" s="9"/>
      <c r="M155" s="9"/>
      <c r="N155" s="9"/>
      <c r="O155" s="9"/>
      <c r="P155" s="9"/>
      <c r="Q155" s="9"/>
      <c r="R155" s="9"/>
      <c r="S155" s="9"/>
      <c r="T155" s="17"/>
      <c r="U155" s="17"/>
      <c r="V155" s="9"/>
      <c r="W155" s="17"/>
      <c r="X155" s="9"/>
      <c r="Y155" s="9"/>
      <c r="Z155" s="9"/>
      <c r="AA155" s="9"/>
      <c r="AB155" s="9"/>
      <c r="AC155" s="9"/>
      <c r="AD155" s="9"/>
      <c r="AE155" s="9"/>
      <c r="AF155" s="9"/>
      <c r="AG155" s="9"/>
      <c r="AH155" s="9"/>
    </row>
    <row r="156" spans="1:34" x14ac:dyDescent="0.25">
      <c r="A156" s="9"/>
      <c r="B156" s="9"/>
      <c r="C156" s="9"/>
      <c r="D156" s="9"/>
      <c r="E156" s="9"/>
      <c r="F156" s="9"/>
      <c r="G156" s="9"/>
      <c r="H156" s="9"/>
      <c r="I156" s="9"/>
      <c r="J156" s="9"/>
      <c r="K156" s="9"/>
      <c r="L156" s="9"/>
      <c r="M156" s="9"/>
      <c r="N156" s="9"/>
      <c r="O156" s="9"/>
      <c r="P156" s="9"/>
      <c r="Q156" s="9"/>
      <c r="R156" s="9"/>
      <c r="S156" s="9"/>
      <c r="T156" s="17"/>
      <c r="U156" s="17"/>
      <c r="V156" s="9"/>
      <c r="W156" s="17"/>
      <c r="X156" s="9"/>
      <c r="Y156" s="9"/>
      <c r="Z156" s="9"/>
      <c r="AA156" s="9"/>
      <c r="AB156" s="9"/>
      <c r="AC156" s="9"/>
      <c r="AD156" s="9"/>
      <c r="AE156" s="9"/>
      <c r="AF156" s="9"/>
      <c r="AG156" s="9"/>
      <c r="AH156" s="9"/>
    </row>
    <row r="157" spans="1:34" x14ac:dyDescent="0.25">
      <c r="A157" s="9"/>
      <c r="B157" s="9"/>
      <c r="C157" s="9"/>
      <c r="D157" s="9"/>
      <c r="E157" s="9"/>
      <c r="F157" s="9"/>
      <c r="G157" s="9"/>
      <c r="H157" s="9"/>
      <c r="I157" s="9"/>
      <c r="J157" s="9"/>
      <c r="K157" s="9"/>
      <c r="L157" s="9"/>
      <c r="M157" s="9"/>
      <c r="N157" s="9"/>
      <c r="O157" s="9"/>
      <c r="P157" s="9"/>
      <c r="Q157" s="9"/>
      <c r="R157" s="9"/>
      <c r="S157" s="9"/>
      <c r="T157" s="17"/>
      <c r="U157" s="17"/>
      <c r="V157" s="9"/>
      <c r="W157" s="17"/>
      <c r="X157" s="9"/>
      <c r="Y157" s="9"/>
      <c r="Z157" s="9"/>
      <c r="AA157" s="9"/>
      <c r="AB157" s="9"/>
      <c r="AC157" s="9"/>
      <c r="AD157" s="9"/>
      <c r="AE157" s="9"/>
      <c r="AF157" s="9"/>
      <c r="AG157" s="9"/>
      <c r="AH157" s="9"/>
    </row>
    <row r="158" spans="1:34" x14ac:dyDescent="0.25">
      <c r="A158" s="9"/>
      <c r="B158" s="9"/>
      <c r="C158" s="9"/>
      <c r="D158" s="9"/>
      <c r="E158" s="9"/>
      <c r="F158" s="9"/>
      <c r="G158" s="9"/>
      <c r="H158" s="9"/>
      <c r="I158" s="9"/>
      <c r="J158" s="9"/>
      <c r="K158" s="9"/>
      <c r="L158" s="9"/>
      <c r="M158" s="9"/>
      <c r="N158" s="9"/>
      <c r="O158" s="9"/>
      <c r="P158" s="9"/>
      <c r="Q158" s="9"/>
      <c r="R158" s="9"/>
      <c r="S158" s="9"/>
      <c r="T158" s="17"/>
      <c r="U158" s="17"/>
      <c r="V158" s="9"/>
      <c r="W158" s="17"/>
      <c r="X158" s="9"/>
      <c r="Y158" s="9"/>
      <c r="Z158" s="9"/>
      <c r="AA158" s="9"/>
      <c r="AB158" s="9"/>
      <c r="AC158" s="9"/>
      <c r="AD158" s="9"/>
      <c r="AE158" s="9"/>
      <c r="AF158" s="9"/>
      <c r="AG158" s="9"/>
      <c r="AH158" s="9"/>
    </row>
    <row r="159" spans="1:34" x14ac:dyDescent="0.25">
      <c r="A159" s="9"/>
      <c r="B159" s="9"/>
      <c r="C159" s="9"/>
      <c r="D159" s="9"/>
      <c r="E159" s="9"/>
      <c r="F159" s="9"/>
      <c r="G159" s="9"/>
      <c r="H159" s="9"/>
      <c r="I159" s="9"/>
      <c r="J159" s="9"/>
      <c r="K159" s="9"/>
      <c r="L159" s="9"/>
      <c r="M159" s="9"/>
      <c r="N159" s="9"/>
      <c r="O159" s="9"/>
      <c r="P159" s="9"/>
      <c r="Q159" s="9"/>
      <c r="R159" s="9"/>
      <c r="S159" s="9"/>
      <c r="T159" s="17"/>
      <c r="U159" s="17"/>
      <c r="V159" s="9"/>
      <c r="W159" s="17"/>
      <c r="X159" s="9"/>
      <c r="Y159" s="9"/>
      <c r="Z159" s="9"/>
      <c r="AA159" s="9"/>
      <c r="AB159" s="9"/>
      <c r="AC159" s="9"/>
      <c r="AD159" s="9"/>
      <c r="AE159" s="9"/>
      <c r="AF159" s="9"/>
      <c r="AG159" s="9"/>
      <c r="AH159" s="9"/>
    </row>
    <row r="160" spans="1:34" x14ac:dyDescent="0.25">
      <c r="A160" s="9"/>
      <c r="B160" s="9"/>
      <c r="C160" s="9"/>
      <c r="D160" s="9"/>
      <c r="E160" s="9"/>
      <c r="F160" s="9"/>
      <c r="G160" s="9"/>
      <c r="H160" s="9"/>
      <c r="I160" s="9"/>
      <c r="J160" s="9"/>
      <c r="K160" s="9"/>
      <c r="L160" s="9"/>
      <c r="M160" s="9"/>
      <c r="N160" s="9"/>
      <c r="O160" s="9"/>
      <c r="P160" s="9"/>
      <c r="Q160" s="9"/>
      <c r="R160" s="9"/>
      <c r="S160" s="9"/>
      <c r="T160" s="17"/>
      <c r="U160" s="17"/>
      <c r="V160" s="9"/>
      <c r="W160" s="17"/>
      <c r="X160" s="9"/>
      <c r="Y160" s="9"/>
      <c r="Z160" s="9"/>
      <c r="AA160" s="9"/>
      <c r="AB160" s="9"/>
      <c r="AC160" s="9"/>
      <c r="AD160" s="9"/>
      <c r="AE160" s="9"/>
      <c r="AF160" s="9"/>
      <c r="AG160" s="9"/>
      <c r="AH160" s="9"/>
    </row>
    <row r="161" spans="1:34" x14ac:dyDescent="0.25">
      <c r="A161" s="9"/>
      <c r="B161" s="9"/>
      <c r="C161" s="9"/>
      <c r="D161" s="9"/>
      <c r="E161" s="9"/>
      <c r="F161" s="9"/>
      <c r="G161" s="9"/>
      <c r="H161" s="9"/>
      <c r="I161" s="9"/>
      <c r="J161" s="9"/>
      <c r="K161" s="9"/>
      <c r="L161" s="9"/>
      <c r="M161" s="9"/>
      <c r="N161" s="9"/>
      <c r="O161" s="9"/>
      <c r="P161" s="9"/>
      <c r="Q161" s="9"/>
      <c r="R161" s="9"/>
      <c r="S161" s="9"/>
      <c r="T161" s="17"/>
      <c r="U161" s="17"/>
      <c r="V161" s="9"/>
      <c r="W161" s="17"/>
      <c r="X161" s="9"/>
      <c r="Y161" s="9"/>
      <c r="Z161" s="9"/>
      <c r="AA161" s="9"/>
      <c r="AB161" s="9"/>
      <c r="AC161" s="9"/>
      <c r="AD161" s="9"/>
      <c r="AE161" s="9"/>
      <c r="AF161" s="9"/>
      <c r="AG161" s="9"/>
      <c r="AH161" s="9"/>
    </row>
    <row r="162" spans="1:34" x14ac:dyDescent="0.25">
      <c r="A162" s="9"/>
      <c r="B162" s="9"/>
      <c r="C162" s="9"/>
      <c r="D162" s="9"/>
      <c r="E162" s="9"/>
      <c r="F162" s="9"/>
      <c r="G162" s="9"/>
      <c r="H162" s="9"/>
      <c r="I162" s="9"/>
      <c r="J162" s="9"/>
      <c r="K162" s="9"/>
      <c r="L162" s="9"/>
      <c r="M162" s="9"/>
      <c r="N162" s="9"/>
      <c r="O162" s="9"/>
      <c r="P162" s="9"/>
      <c r="Q162" s="9"/>
      <c r="R162" s="9"/>
      <c r="S162" s="9"/>
      <c r="T162" s="17"/>
      <c r="U162" s="17"/>
      <c r="V162" s="9"/>
      <c r="W162" s="17"/>
      <c r="X162" s="9"/>
      <c r="Y162" s="9"/>
      <c r="Z162" s="9"/>
      <c r="AA162" s="9"/>
      <c r="AB162" s="9"/>
      <c r="AC162" s="9"/>
      <c r="AD162" s="9"/>
      <c r="AE162" s="9"/>
      <c r="AF162" s="9"/>
      <c r="AG162" s="9"/>
      <c r="AH162" s="9"/>
    </row>
    <row r="163" spans="1:34" x14ac:dyDescent="0.25">
      <c r="A163" s="9"/>
      <c r="B163" s="9"/>
      <c r="C163" s="9"/>
      <c r="D163" s="9"/>
      <c r="E163" s="9"/>
      <c r="F163" s="9"/>
      <c r="G163" s="9"/>
      <c r="H163" s="9"/>
      <c r="I163" s="9"/>
      <c r="J163" s="9"/>
      <c r="K163" s="9"/>
      <c r="L163" s="9"/>
      <c r="M163" s="9"/>
      <c r="N163" s="9"/>
      <c r="O163" s="9"/>
      <c r="P163" s="9"/>
      <c r="Q163" s="9"/>
      <c r="R163" s="9"/>
      <c r="S163" s="9"/>
      <c r="T163" s="17"/>
      <c r="U163" s="17"/>
      <c r="V163" s="9"/>
      <c r="W163" s="17"/>
      <c r="X163" s="9"/>
      <c r="Y163" s="9"/>
      <c r="Z163" s="9"/>
      <c r="AA163" s="9"/>
      <c r="AB163" s="9"/>
      <c r="AC163" s="9"/>
      <c r="AD163" s="9"/>
      <c r="AE163" s="9"/>
      <c r="AF163" s="9"/>
      <c r="AG163" s="9"/>
      <c r="AH163" s="9"/>
    </row>
    <row r="164" spans="1:34" x14ac:dyDescent="0.25">
      <c r="A164" s="9"/>
      <c r="B164" s="9"/>
      <c r="C164" s="9"/>
      <c r="D164" s="9"/>
      <c r="E164" s="9"/>
      <c r="F164" s="9"/>
      <c r="G164" s="9"/>
      <c r="H164" s="9"/>
      <c r="I164" s="9"/>
      <c r="J164" s="9"/>
      <c r="K164" s="9"/>
      <c r="L164" s="9"/>
      <c r="M164" s="9"/>
      <c r="N164" s="9"/>
      <c r="O164" s="9"/>
      <c r="P164" s="9"/>
      <c r="Q164" s="9"/>
      <c r="R164" s="9"/>
      <c r="S164" s="9"/>
      <c r="T164" s="17"/>
      <c r="U164" s="17"/>
      <c r="V164" s="9"/>
      <c r="W164" s="17"/>
      <c r="X164" s="9"/>
      <c r="Y164" s="9"/>
      <c r="Z164" s="9"/>
      <c r="AA164" s="9"/>
      <c r="AB164" s="9"/>
      <c r="AC164" s="9"/>
      <c r="AD164" s="9"/>
      <c r="AE164" s="9"/>
      <c r="AF164" s="9"/>
      <c r="AG164" s="9"/>
      <c r="AH164" s="9"/>
    </row>
    <row r="165" spans="1:34" x14ac:dyDescent="0.25">
      <c r="A165" s="9"/>
      <c r="B165" s="9"/>
      <c r="C165" s="9"/>
      <c r="D165" s="9"/>
      <c r="E165" s="9"/>
      <c r="F165" s="9"/>
      <c r="G165" s="9"/>
      <c r="H165" s="9"/>
      <c r="I165" s="9"/>
      <c r="J165" s="9"/>
      <c r="K165" s="9"/>
      <c r="L165" s="9"/>
      <c r="M165" s="9"/>
      <c r="N165" s="9"/>
      <c r="O165" s="9"/>
      <c r="P165" s="9"/>
      <c r="Q165" s="9"/>
      <c r="R165" s="9"/>
      <c r="S165" s="9"/>
      <c r="T165" s="17"/>
      <c r="U165" s="17"/>
      <c r="V165" s="9"/>
      <c r="W165" s="17"/>
      <c r="X165" s="9"/>
      <c r="Y165" s="9"/>
      <c r="Z165" s="9"/>
      <c r="AA165" s="9"/>
      <c r="AB165" s="9"/>
      <c r="AC165" s="9"/>
      <c r="AD165" s="9"/>
      <c r="AE165" s="9"/>
      <c r="AF165" s="9"/>
      <c r="AG165" s="9"/>
      <c r="AH165" s="9"/>
    </row>
    <row r="166" spans="1:34" x14ac:dyDescent="0.25">
      <c r="A166" s="9"/>
      <c r="B166" s="9"/>
      <c r="C166" s="9"/>
      <c r="D166" s="9"/>
      <c r="E166" s="9"/>
      <c r="F166" s="9"/>
      <c r="G166" s="9"/>
      <c r="H166" s="9"/>
      <c r="I166" s="9"/>
      <c r="J166" s="9"/>
      <c r="K166" s="9"/>
      <c r="L166" s="9"/>
      <c r="M166" s="9"/>
      <c r="N166" s="9"/>
      <c r="O166" s="9"/>
      <c r="P166" s="9"/>
      <c r="Q166" s="9"/>
      <c r="R166" s="9"/>
      <c r="S166" s="9"/>
      <c r="T166" s="17"/>
      <c r="U166" s="17"/>
      <c r="V166" s="9"/>
      <c r="W166" s="17"/>
      <c r="X166" s="9"/>
      <c r="Y166" s="9"/>
      <c r="Z166" s="9"/>
      <c r="AA166" s="9"/>
      <c r="AB166" s="9"/>
      <c r="AC166" s="9"/>
      <c r="AD166" s="9"/>
      <c r="AE166" s="9"/>
      <c r="AF166" s="9"/>
      <c r="AG166" s="9"/>
      <c r="AH166" s="9"/>
    </row>
    <row r="167" spans="1:34" x14ac:dyDescent="0.25">
      <c r="A167" s="9"/>
      <c r="B167" s="9"/>
      <c r="C167" s="9"/>
      <c r="D167" s="9"/>
      <c r="E167" s="9"/>
      <c r="F167" s="9"/>
      <c r="G167" s="9"/>
      <c r="H167" s="9"/>
      <c r="I167" s="9"/>
      <c r="J167" s="9"/>
      <c r="K167" s="9"/>
      <c r="L167" s="9"/>
      <c r="M167" s="9"/>
      <c r="N167" s="9"/>
      <c r="O167" s="9"/>
      <c r="P167" s="9"/>
      <c r="Q167" s="9"/>
      <c r="R167" s="9"/>
      <c r="S167" s="9"/>
      <c r="T167" s="17"/>
      <c r="U167" s="17"/>
      <c r="V167" s="9"/>
      <c r="W167" s="17"/>
      <c r="X167" s="9"/>
      <c r="Y167" s="9"/>
      <c r="Z167" s="9"/>
      <c r="AA167" s="9"/>
      <c r="AB167" s="9"/>
      <c r="AC167" s="9"/>
      <c r="AD167" s="9"/>
      <c r="AE167" s="9"/>
      <c r="AF167" s="9"/>
      <c r="AG167" s="9"/>
      <c r="AH167" s="9"/>
    </row>
    <row r="168" spans="1:34" x14ac:dyDescent="0.25">
      <c r="A168" s="9"/>
      <c r="B168" s="9"/>
      <c r="C168" s="9"/>
      <c r="D168" s="9"/>
      <c r="E168" s="9"/>
      <c r="F168" s="9"/>
      <c r="G168" s="9"/>
      <c r="H168" s="9"/>
      <c r="I168" s="9"/>
      <c r="J168" s="9"/>
      <c r="K168" s="9"/>
      <c r="L168" s="9"/>
      <c r="M168" s="9"/>
      <c r="N168" s="9"/>
      <c r="O168" s="9"/>
      <c r="P168" s="9"/>
      <c r="Q168" s="9"/>
      <c r="R168" s="9"/>
      <c r="S168" s="9"/>
      <c r="T168" s="17"/>
      <c r="U168" s="17"/>
      <c r="V168" s="9"/>
      <c r="W168" s="17"/>
      <c r="X168" s="9"/>
      <c r="Y168" s="9"/>
      <c r="Z168" s="9"/>
      <c r="AA168" s="9"/>
      <c r="AB168" s="9"/>
      <c r="AC168" s="9"/>
      <c r="AD168" s="9"/>
      <c r="AE168" s="9"/>
      <c r="AF168" s="9"/>
      <c r="AG168" s="9"/>
      <c r="AH168" s="9"/>
    </row>
    <row r="169" spans="1:34" x14ac:dyDescent="0.25">
      <c r="A169" s="9"/>
      <c r="B169" s="9"/>
      <c r="C169" s="9"/>
      <c r="D169" s="9"/>
      <c r="E169" s="9"/>
      <c r="F169" s="9"/>
      <c r="G169" s="9"/>
      <c r="H169" s="9"/>
      <c r="I169" s="9"/>
      <c r="J169" s="9"/>
      <c r="K169" s="9"/>
      <c r="L169" s="9"/>
      <c r="M169" s="9"/>
      <c r="N169" s="9"/>
      <c r="O169" s="9"/>
      <c r="P169" s="9"/>
      <c r="Q169" s="9"/>
      <c r="R169" s="9"/>
      <c r="S169" s="9"/>
      <c r="T169" s="17"/>
      <c r="U169" s="17"/>
      <c r="V169" s="9"/>
      <c r="W169" s="17"/>
      <c r="X169" s="9"/>
      <c r="Y169" s="9"/>
      <c r="Z169" s="9"/>
      <c r="AA169" s="9"/>
      <c r="AB169" s="9"/>
      <c r="AC169" s="9"/>
      <c r="AD169" s="9"/>
      <c r="AE169" s="9"/>
      <c r="AF169" s="9"/>
      <c r="AG169" s="9"/>
      <c r="AH169" s="9"/>
    </row>
    <row r="170" spans="1:34" x14ac:dyDescent="0.25">
      <c r="A170" s="9"/>
      <c r="B170" s="9"/>
      <c r="C170" s="9"/>
      <c r="D170" s="9"/>
      <c r="E170" s="9"/>
      <c r="F170" s="9"/>
      <c r="G170" s="9"/>
      <c r="H170" s="9"/>
      <c r="I170" s="9"/>
      <c r="J170" s="9"/>
      <c r="K170" s="9"/>
      <c r="L170" s="9"/>
      <c r="M170" s="9"/>
      <c r="N170" s="9"/>
      <c r="O170" s="9"/>
      <c r="P170" s="9"/>
      <c r="Q170" s="9"/>
      <c r="R170" s="9"/>
      <c r="S170" s="9"/>
      <c r="T170" s="17"/>
      <c r="U170" s="17"/>
      <c r="V170" s="9"/>
      <c r="W170" s="17"/>
      <c r="X170" s="9"/>
      <c r="Y170" s="9"/>
      <c r="Z170" s="9"/>
      <c r="AA170" s="9"/>
      <c r="AB170" s="9"/>
      <c r="AC170" s="9"/>
      <c r="AD170" s="9"/>
      <c r="AE170" s="9"/>
      <c r="AF170" s="9"/>
      <c r="AG170" s="9"/>
      <c r="AH170" s="9"/>
    </row>
    <row r="171" spans="1:34" x14ac:dyDescent="0.25">
      <c r="A171" s="9"/>
      <c r="B171" s="9"/>
      <c r="C171" s="9"/>
      <c r="D171" s="9"/>
      <c r="E171" s="9"/>
      <c r="F171" s="9"/>
      <c r="G171" s="9"/>
      <c r="H171" s="9"/>
      <c r="I171" s="9"/>
      <c r="J171" s="9"/>
      <c r="K171" s="9"/>
      <c r="L171" s="9"/>
      <c r="M171" s="9"/>
      <c r="N171" s="9"/>
      <c r="O171" s="9"/>
      <c r="P171" s="9"/>
      <c r="Q171" s="9"/>
      <c r="R171" s="9"/>
      <c r="S171" s="9"/>
      <c r="T171" s="17"/>
      <c r="U171" s="17"/>
      <c r="V171" s="9"/>
      <c r="W171" s="17"/>
      <c r="X171" s="9"/>
      <c r="Y171" s="9"/>
      <c r="Z171" s="9"/>
      <c r="AA171" s="9"/>
      <c r="AB171" s="9"/>
      <c r="AC171" s="9"/>
      <c r="AD171" s="9"/>
      <c r="AE171" s="9"/>
      <c r="AF171" s="9"/>
      <c r="AG171" s="9"/>
      <c r="AH171" s="9"/>
    </row>
    <row r="172" spans="1:34" x14ac:dyDescent="0.25">
      <c r="A172" s="9"/>
      <c r="B172" s="9"/>
      <c r="C172" s="9"/>
      <c r="D172" s="9"/>
      <c r="E172" s="9"/>
      <c r="F172" s="9"/>
      <c r="G172" s="9"/>
      <c r="H172" s="9"/>
      <c r="I172" s="9"/>
      <c r="J172" s="9"/>
      <c r="K172" s="9"/>
      <c r="L172" s="9"/>
      <c r="M172" s="9"/>
      <c r="N172" s="9"/>
      <c r="O172" s="9"/>
      <c r="P172" s="9"/>
      <c r="Q172" s="9"/>
      <c r="R172" s="9"/>
      <c r="S172" s="9"/>
      <c r="T172" s="17"/>
      <c r="U172" s="17"/>
      <c r="V172" s="9"/>
      <c r="W172" s="17"/>
      <c r="X172" s="9"/>
      <c r="Y172" s="9"/>
      <c r="Z172" s="9"/>
      <c r="AA172" s="9"/>
      <c r="AB172" s="9"/>
      <c r="AC172" s="9"/>
      <c r="AD172" s="9"/>
      <c r="AE172" s="9"/>
      <c r="AF172" s="9"/>
      <c r="AG172" s="9"/>
      <c r="AH172" s="9"/>
    </row>
    <row r="173" spans="1:34" x14ac:dyDescent="0.25">
      <c r="A173" s="9"/>
      <c r="B173" s="9"/>
      <c r="C173" s="9"/>
      <c r="D173" s="9"/>
      <c r="E173" s="9"/>
      <c r="F173" s="9"/>
      <c r="G173" s="9"/>
      <c r="H173" s="9"/>
      <c r="I173" s="9"/>
      <c r="J173" s="9"/>
      <c r="K173" s="9"/>
      <c r="L173" s="9"/>
      <c r="M173" s="9"/>
      <c r="N173" s="9"/>
      <c r="O173" s="9"/>
      <c r="P173" s="9"/>
      <c r="Q173" s="9"/>
      <c r="R173" s="9"/>
      <c r="S173" s="9"/>
      <c r="T173" s="17"/>
      <c r="U173" s="17"/>
      <c r="V173" s="9"/>
      <c r="W173" s="17"/>
      <c r="X173" s="9"/>
      <c r="Y173" s="9"/>
      <c r="Z173" s="9"/>
      <c r="AA173" s="9"/>
      <c r="AB173" s="9"/>
      <c r="AC173" s="9"/>
      <c r="AD173" s="9"/>
      <c r="AE173" s="9"/>
      <c r="AF173" s="9"/>
      <c r="AG173" s="9"/>
      <c r="AH173" s="9"/>
    </row>
    <row r="174" spans="1:34" x14ac:dyDescent="0.25">
      <c r="A174" s="9"/>
      <c r="B174" s="9"/>
      <c r="C174" s="9"/>
      <c r="D174" s="9"/>
      <c r="E174" s="9"/>
      <c r="F174" s="9"/>
      <c r="G174" s="9"/>
      <c r="H174" s="9"/>
      <c r="I174" s="9"/>
      <c r="J174" s="9"/>
      <c r="K174" s="9"/>
      <c r="L174" s="9"/>
      <c r="M174" s="9"/>
      <c r="N174" s="9"/>
      <c r="O174" s="9"/>
      <c r="P174" s="9"/>
      <c r="Q174" s="9"/>
      <c r="R174" s="9"/>
      <c r="S174" s="9"/>
      <c r="T174" s="17"/>
      <c r="U174" s="17"/>
      <c r="V174" s="9"/>
      <c r="W174" s="17"/>
      <c r="X174" s="9"/>
      <c r="Y174" s="9"/>
      <c r="Z174" s="9"/>
      <c r="AA174" s="9"/>
      <c r="AB174" s="9"/>
      <c r="AC174" s="9"/>
      <c r="AD174" s="9"/>
      <c r="AE174" s="9"/>
      <c r="AF174" s="9"/>
      <c r="AG174" s="9"/>
      <c r="AH174" s="9"/>
    </row>
    <row r="175" spans="1:34" x14ac:dyDescent="0.25">
      <c r="A175" s="9"/>
      <c r="B175" s="9"/>
      <c r="C175" s="9"/>
      <c r="D175" s="9"/>
      <c r="E175" s="9"/>
      <c r="F175" s="9"/>
      <c r="G175" s="9"/>
      <c r="H175" s="9"/>
      <c r="I175" s="9"/>
      <c r="J175" s="9"/>
      <c r="K175" s="9"/>
      <c r="L175" s="9"/>
      <c r="M175" s="9"/>
      <c r="N175" s="9"/>
      <c r="O175" s="9"/>
      <c r="P175" s="9"/>
      <c r="Q175" s="9"/>
      <c r="R175" s="9"/>
      <c r="S175" s="9"/>
      <c r="T175" s="17"/>
      <c r="U175" s="17"/>
      <c r="V175" s="9"/>
      <c r="W175" s="17"/>
      <c r="X175" s="9"/>
      <c r="Y175" s="9"/>
      <c r="Z175" s="9"/>
      <c r="AA175" s="9"/>
      <c r="AB175" s="9"/>
      <c r="AC175" s="9"/>
      <c r="AD175" s="9"/>
      <c r="AE175" s="9"/>
      <c r="AF175" s="9"/>
      <c r="AG175" s="9"/>
      <c r="AH175" s="9"/>
    </row>
    <row r="176" spans="1:34" x14ac:dyDescent="0.25">
      <c r="A176" s="9"/>
      <c r="B176" s="9"/>
      <c r="C176" s="9"/>
      <c r="D176" s="9"/>
      <c r="E176" s="9"/>
      <c r="F176" s="9"/>
      <c r="G176" s="9"/>
      <c r="H176" s="9"/>
      <c r="I176" s="9"/>
      <c r="J176" s="9"/>
      <c r="K176" s="9"/>
      <c r="L176" s="9"/>
      <c r="M176" s="9"/>
      <c r="N176" s="9"/>
      <c r="O176" s="9"/>
      <c r="P176" s="9"/>
      <c r="Q176" s="9"/>
      <c r="R176" s="9"/>
      <c r="S176" s="9"/>
      <c r="T176" s="17"/>
      <c r="U176" s="17"/>
      <c r="V176" s="9"/>
      <c r="W176" s="17"/>
      <c r="X176" s="9"/>
      <c r="Y176" s="9"/>
      <c r="Z176" s="9"/>
      <c r="AA176" s="9"/>
      <c r="AB176" s="9"/>
      <c r="AC176" s="9"/>
      <c r="AD176" s="9"/>
      <c r="AE176" s="9"/>
      <c r="AF176" s="9"/>
      <c r="AG176" s="9"/>
      <c r="AH176" s="9"/>
    </row>
    <row r="177" spans="1:34" x14ac:dyDescent="0.25">
      <c r="A177" s="9"/>
      <c r="B177" s="9"/>
      <c r="C177" s="9"/>
      <c r="D177" s="9"/>
      <c r="E177" s="9"/>
      <c r="F177" s="9"/>
      <c r="G177" s="9"/>
      <c r="H177" s="9"/>
      <c r="I177" s="9"/>
      <c r="J177" s="9"/>
      <c r="K177" s="9"/>
      <c r="L177" s="9"/>
      <c r="M177" s="9"/>
      <c r="N177" s="9"/>
      <c r="O177" s="9"/>
      <c r="P177" s="9"/>
      <c r="Q177" s="9"/>
      <c r="R177" s="9"/>
      <c r="S177" s="9"/>
      <c r="T177" s="17"/>
      <c r="U177" s="17"/>
      <c r="V177" s="9"/>
      <c r="W177" s="17"/>
      <c r="X177" s="9"/>
      <c r="Y177" s="9"/>
      <c r="Z177" s="9"/>
      <c r="AA177" s="9"/>
      <c r="AB177" s="9"/>
      <c r="AC177" s="9"/>
      <c r="AD177" s="9"/>
      <c r="AE177" s="9"/>
      <c r="AF177" s="9"/>
      <c r="AG177" s="9"/>
      <c r="AH177" s="9"/>
    </row>
    <row r="178" spans="1:34" x14ac:dyDescent="0.25">
      <c r="A178" s="9"/>
      <c r="B178" s="9"/>
      <c r="C178" s="9"/>
      <c r="D178" s="9"/>
      <c r="E178" s="9"/>
      <c r="F178" s="9"/>
      <c r="G178" s="9"/>
      <c r="H178" s="9"/>
      <c r="I178" s="9"/>
      <c r="J178" s="9"/>
      <c r="K178" s="9"/>
      <c r="L178" s="9"/>
      <c r="M178" s="9"/>
      <c r="N178" s="9"/>
      <c r="O178" s="9"/>
      <c r="P178" s="9"/>
      <c r="Q178" s="9"/>
      <c r="R178" s="9"/>
      <c r="S178" s="9"/>
      <c r="T178" s="17"/>
      <c r="U178" s="17"/>
      <c r="V178" s="9"/>
      <c r="W178" s="17"/>
      <c r="X178" s="9"/>
      <c r="Y178" s="9"/>
      <c r="Z178" s="9"/>
      <c r="AA178" s="9"/>
      <c r="AB178" s="9"/>
      <c r="AC178" s="9"/>
      <c r="AD178" s="9"/>
      <c r="AE178" s="9"/>
      <c r="AF178" s="9"/>
      <c r="AG178" s="9"/>
      <c r="AH178" s="9"/>
    </row>
    <row r="179" spans="1:34" x14ac:dyDescent="0.25">
      <c r="A179" s="9"/>
      <c r="B179" s="9"/>
      <c r="C179" s="9"/>
      <c r="D179" s="9"/>
      <c r="E179" s="9"/>
      <c r="F179" s="9"/>
      <c r="G179" s="9"/>
      <c r="H179" s="9"/>
      <c r="I179" s="9"/>
      <c r="J179" s="9"/>
      <c r="K179" s="9"/>
      <c r="L179" s="9"/>
      <c r="M179" s="9"/>
      <c r="N179" s="9"/>
      <c r="O179" s="9"/>
      <c r="P179" s="9"/>
      <c r="Q179" s="9"/>
      <c r="R179" s="9"/>
      <c r="S179" s="9"/>
      <c r="T179" s="17"/>
      <c r="U179" s="17"/>
      <c r="V179" s="9"/>
      <c r="W179" s="17"/>
      <c r="X179" s="9"/>
      <c r="Y179" s="9"/>
      <c r="Z179" s="9"/>
      <c r="AA179" s="9"/>
      <c r="AB179" s="9"/>
      <c r="AC179" s="9"/>
      <c r="AD179" s="9"/>
      <c r="AE179" s="9"/>
      <c r="AF179" s="9"/>
      <c r="AG179" s="9"/>
      <c r="AH179" s="9"/>
    </row>
    <row r="180" spans="1:34" x14ac:dyDescent="0.25">
      <c r="A180" s="9"/>
      <c r="B180" s="9"/>
      <c r="C180" s="9"/>
      <c r="D180" s="9"/>
      <c r="E180" s="9"/>
      <c r="F180" s="9"/>
      <c r="G180" s="9"/>
      <c r="H180" s="9"/>
      <c r="I180" s="9"/>
      <c r="J180" s="9"/>
      <c r="K180" s="9"/>
      <c r="L180" s="9"/>
      <c r="M180" s="9"/>
      <c r="N180" s="9"/>
      <c r="O180" s="9"/>
      <c r="P180" s="9"/>
      <c r="Q180" s="9"/>
      <c r="R180" s="9"/>
      <c r="S180" s="9"/>
      <c r="T180" s="17"/>
      <c r="U180" s="17"/>
      <c r="V180" s="9"/>
      <c r="W180" s="17"/>
      <c r="X180" s="9"/>
      <c r="Y180" s="9"/>
      <c r="Z180" s="9"/>
      <c r="AA180" s="9"/>
      <c r="AB180" s="9"/>
      <c r="AC180" s="9"/>
      <c r="AD180" s="9"/>
      <c r="AE180" s="9"/>
      <c r="AF180" s="9"/>
      <c r="AG180" s="9"/>
      <c r="AH180" s="9"/>
    </row>
    <row r="181" spans="1:34" x14ac:dyDescent="0.25">
      <c r="A181" s="9"/>
      <c r="B181" s="9"/>
      <c r="C181" s="9"/>
      <c r="D181" s="9"/>
      <c r="E181" s="9"/>
      <c r="F181" s="9"/>
      <c r="G181" s="9"/>
      <c r="H181" s="9"/>
      <c r="I181" s="9"/>
      <c r="J181" s="9"/>
      <c r="K181" s="9"/>
      <c r="L181" s="9"/>
      <c r="M181" s="9"/>
      <c r="N181" s="9"/>
      <c r="O181" s="9"/>
      <c r="P181" s="9"/>
      <c r="Q181" s="9"/>
      <c r="R181" s="9"/>
      <c r="S181" s="9"/>
      <c r="T181" s="17"/>
      <c r="U181" s="17"/>
      <c r="V181" s="9"/>
      <c r="W181" s="17"/>
      <c r="X181" s="9"/>
      <c r="Y181" s="9"/>
      <c r="Z181" s="9"/>
      <c r="AA181" s="9"/>
      <c r="AB181" s="9"/>
      <c r="AC181" s="9"/>
      <c r="AD181" s="9"/>
      <c r="AE181" s="9"/>
      <c r="AF181" s="9"/>
      <c r="AG181" s="9"/>
      <c r="AH181" s="9"/>
    </row>
    <row r="182" spans="1:34" x14ac:dyDescent="0.25">
      <c r="A182" s="9"/>
      <c r="B182" s="9"/>
      <c r="C182" s="9"/>
      <c r="D182" s="9"/>
      <c r="E182" s="9"/>
      <c r="F182" s="9"/>
      <c r="G182" s="9"/>
      <c r="H182" s="9"/>
      <c r="I182" s="9"/>
      <c r="J182" s="9"/>
      <c r="K182" s="9"/>
      <c r="L182" s="9"/>
      <c r="M182" s="9"/>
      <c r="N182" s="9"/>
      <c r="O182" s="9"/>
      <c r="P182" s="9"/>
      <c r="Q182" s="9"/>
      <c r="R182" s="9"/>
      <c r="S182" s="9"/>
      <c r="T182" s="17"/>
      <c r="U182" s="17"/>
      <c r="V182" s="9"/>
      <c r="W182" s="17"/>
      <c r="X182" s="9"/>
      <c r="Y182" s="9"/>
      <c r="Z182" s="9"/>
      <c r="AA182" s="9"/>
      <c r="AB182" s="9"/>
      <c r="AC182" s="9"/>
      <c r="AD182" s="9"/>
      <c r="AE182" s="9"/>
      <c r="AF182" s="9"/>
      <c r="AG182" s="9"/>
      <c r="AH182" s="9"/>
    </row>
    <row r="183" spans="1:34" x14ac:dyDescent="0.25">
      <c r="A183" s="9"/>
      <c r="B183" s="9"/>
      <c r="C183" s="9"/>
      <c r="D183" s="9"/>
      <c r="E183" s="9"/>
      <c r="F183" s="9"/>
      <c r="G183" s="9"/>
      <c r="H183" s="9"/>
      <c r="I183" s="9"/>
      <c r="J183" s="9"/>
      <c r="K183" s="9"/>
      <c r="L183" s="9"/>
      <c r="M183" s="9"/>
      <c r="N183" s="9"/>
      <c r="O183" s="9"/>
      <c r="P183" s="9"/>
      <c r="Q183" s="9"/>
      <c r="R183" s="9"/>
      <c r="S183" s="9"/>
      <c r="T183" s="17"/>
      <c r="U183" s="17"/>
      <c r="V183" s="9"/>
      <c r="W183" s="17"/>
      <c r="X183" s="9"/>
      <c r="Y183" s="9"/>
      <c r="Z183" s="9"/>
      <c r="AA183" s="9"/>
      <c r="AB183" s="9"/>
      <c r="AC183" s="9"/>
      <c r="AD183" s="9"/>
      <c r="AE183" s="9"/>
      <c r="AF183" s="9"/>
      <c r="AG183" s="9"/>
      <c r="AH183" s="9"/>
    </row>
    <row r="184" spans="1:34" x14ac:dyDescent="0.25">
      <c r="A184" s="9"/>
      <c r="B184" s="9"/>
      <c r="C184" s="9"/>
      <c r="D184" s="9"/>
      <c r="E184" s="9"/>
      <c r="F184" s="9"/>
      <c r="G184" s="9"/>
      <c r="H184" s="9"/>
      <c r="I184" s="9"/>
      <c r="J184" s="9"/>
      <c r="K184" s="9"/>
      <c r="L184" s="9"/>
      <c r="M184" s="9"/>
      <c r="N184" s="9"/>
      <c r="O184" s="9"/>
      <c r="P184" s="9"/>
      <c r="Q184" s="9"/>
      <c r="R184" s="9"/>
      <c r="S184" s="9"/>
      <c r="T184" s="17"/>
      <c r="U184" s="17"/>
      <c r="V184" s="9"/>
      <c r="W184" s="17"/>
      <c r="X184" s="9"/>
      <c r="Y184" s="9"/>
      <c r="Z184" s="9"/>
      <c r="AA184" s="9"/>
      <c r="AB184" s="9"/>
      <c r="AC184" s="9"/>
      <c r="AD184" s="9"/>
      <c r="AE184" s="9"/>
      <c r="AF184" s="9"/>
      <c r="AG184" s="9"/>
      <c r="AH184" s="9"/>
    </row>
    <row r="185" spans="1:34" x14ac:dyDescent="0.25">
      <c r="A185" s="9"/>
      <c r="B185" s="9"/>
      <c r="C185" s="9"/>
      <c r="D185" s="9"/>
      <c r="E185" s="9"/>
      <c r="F185" s="9"/>
      <c r="G185" s="9"/>
      <c r="H185" s="9"/>
      <c r="I185" s="9"/>
      <c r="J185" s="9"/>
      <c r="K185" s="9"/>
      <c r="L185" s="9"/>
      <c r="M185" s="9"/>
      <c r="N185" s="9"/>
      <c r="O185" s="9"/>
      <c r="P185" s="9"/>
      <c r="Q185" s="9"/>
      <c r="R185" s="9"/>
      <c r="S185" s="9"/>
      <c r="T185" s="17"/>
      <c r="U185" s="17"/>
      <c r="V185" s="9"/>
      <c r="W185" s="17"/>
      <c r="X185" s="9"/>
      <c r="Y185" s="9"/>
      <c r="Z185" s="9"/>
      <c r="AA185" s="9"/>
      <c r="AB185" s="9"/>
      <c r="AC185" s="9"/>
      <c r="AD185" s="9"/>
      <c r="AE185" s="9"/>
      <c r="AF185" s="9"/>
      <c r="AG185" s="9"/>
      <c r="AH185" s="9"/>
    </row>
    <row r="186" spans="1:34" x14ac:dyDescent="0.25">
      <c r="A186" s="9"/>
      <c r="B186" s="9"/>
      <c r="C186" s="9"/>
      <c r="D186" s="9"/>
      <c r="E186" s="9"/>
      <c r="F186" s="9"/>
      <c r="G186" s="9"/>
      <c r="H186" s="9"/>
      <c r="I186" s="9"/>
      <c r="J186" s="9"/>
      <c r="K186" s="9"/>
      <c r="L186" s="9"/>
      <c r="M186" s="9"/>
      <c r="N186" s="9"/>
      <c r="O186" s="9"/>
      <c r="P186" s="9"/>
      <c r="Q186" s="9"/>
      <c r="R186" s="9"/>
      <c r="S186" s="9"/>
      <c r="T186" s="17"/>
      <c r="U186" s="17"/>
      <c r="V186" s="9"/>
      <c r="W186" s="17"/>
      <c r="X186" s="9"/>
      <c r="Y186" s="9"/>
      <c r="Z186" s="9"/>
      <c r="AA186" s="9"/>
      <c r="AB186" s="9"/>
      <c r="AC186" s="9"/>
      <c r="AD186" s="9"/>
      <c r="AE186" s="9"/>
      <c r="AF186" s="9"/>
      <c r="AG186" s="9"/>
      <c r="AH186" s="9"/>
    </row>
    <row r="187" spans="1:34" x14ac:dyDescent="0.25">
      <c r="A187" s="9"/>
      <c r="B187" s="9"/>
      <c r="C187" s="9"/>
      <c r="D187" s="9"/>
      <c r="E187" s="9"/>
      <c r="F187" s="9"/>
      <c r="G187" s="9"/>
      <c r="H187" s="9"/>
      <c r="I187" s="9"/>
      <c r="J187" s="9"/>
      <c r="K187" s="9"/>
      <c r="L187" s="9"/>
      <c r="M187" s="9"/>
      <c r="N187" s="9"/>
      <c r="O187" s="9"/>
      <c r="P187" s="9"/>
      <c r="Q187" s="9"/>
      <c r="R187" s="9"/>
      <c r="S187" s="9"/>
      <c r="T187" s="17"/>
      <c r="U187" s="17"/>
      <c r="V187" s="9"/>
      <c r="W187" s="17"/>
      <c r="X187" s="9"/>
      <c r="Y187" s="9"/>
      <c r="Z187" s="9"/>
      <c r="AA187" s="9"/>
      <c r="AB187" s="9"/>
      <c r="AC187" s="9"/>
      <c r="AD187" s="9"/>
      <c r="AE187" s="9"/>
      <c r="AF187" s="9"/>
      <c r="AG187" s="9"/>
      <c r="AH187" s="9"/>
    </row>
    <row r="188" spans="1:34" x14ac:dyDescent="0.25">
      <c r="A188" s="9"/>
      <c r="B188" s="9"/>
      <c r="C188" s="9"/>
      <c r="D188" s="9"/>
      <c r="E188" s="9"/>
      <c r="F188" s="9"/>
      <c r="G188" s="9"/>
      <c r="H188" s="9"/>
      <c r="I188" s="9"/>
      <c r="J188" s="9"/>
      <c r="K188" s="9"/>
      <c r="L188" s="9"/>
      <c r="M188" s="9"/>
      <c r="N188" s="9"/>
      <c r="O188" s="9"/>
      <c r="P188" s="9"/>
      <c r="Q188" s="9"/>
      <c r="R188" s="9"/>
      <c r="S188" s="9"/>
      <c r="T188" s="17"/>
      <c r="U188" s="17"/>
      <c r="V188" s="9"/>
      <c r="W188" s="17"/>
      <c r="X188" s="9"/>
      <c r="Y188" s="9"/>
      <c r="Z188" s="9"/>
      <c r="AA188" s="9"/>
      <c r="AB188" s="9"/>
      <c r="AC188" s="9"/>
      <c r="AD188" s="9"/>
      <c r="AE188" s="9"/>
      <c r="AF188" s="9"/>
      <c r="AG188" s="9"/>
      <c r="AH188" s="9"/>
    </row>
    <row r="189" spans="1:34" x14ac:dyDescent="0.25">
      <c r="A189" s="9"/>
      <c r="B189" s="9"/>
      <c r="C189" s="9"/>
      <c r="D189" s="9"/>
      <c r="E189" s="9"/>
      <c r="F189" s="9"/>
      <c r="G189" s="9"/>
      <c r="H189" s="9"/>
      <c r="I189" s="9"/>
      <c r="J189" s="9"/>
      <c r="K189" s="9"/>
      <c r="L189" s="9"/>
      <c r="M189" s="9"/>
      <c r="N189" s="9"/>
      <c r="O189" s="9"/>
      <c r="P189" s="9"/>
      <c r="Q189" s="9"/>
      <c r="R189" s="9"/>
      <c r="S189" s="9"/>
      <c r="T189" s="17"/>
      <c r="U189" s="17"/>
      <c r="V189" s="9"/>
      <c r="W189" s="17"/>
      <c r="X189" s="9"/>
      <c r="Y189" s="9"/>
      <c r="Z189" s="9"/>
      <c r="AA189" s="9"/>
      <c r="AB189" s="9"/>
      <c r="AC189" s="9"/>
      <c r="AD189" s="9"/>
      <c r="AE189" s="9"/>
      <c r="AF189" s="9"/>
      <c r="AG189" s="9"/>
      <c r="AH189" s="9"/>
    </row>
    <row r="190" spans="1:34" x14ac:dyDescent="0.25">
      <c r="A190" s="9"/>
      <c r="B190" s="9"/>
      <c r="C190" s="9"/>
      <c r="D190" s="9"/>
      <c r="E190" s="9"/>
      <c r="F190" s="9"/>
      <c r="G190" s="9"/>
      <c r="H190" s="9"/>
      <c r="I190" s="9"/>
      <c r="J190" s="9"/>
      <c r="K190" s="9"/>
      <c r="L190" s="9"/>
      <c r="M190" s="9"/>
      <c r="N190" s="9"/>
      <c r="O190" s="9"/>
      <c r="P190" s="9"/>
      <c r="Q190" s="9"/>
      <c r="R190" s="9"/>
      <c r="S190" s="9"/>
      <c r="T190" s="17"/>
      <c r="U190" s="17"/>
      <c r="V190" s="9"/>
      <c r="W190" s="17"/>
      <c r="X190" s="9"/>
      <c r="Y190" s="9"/>
      <c r="Z190" s="9"/>
      <c r="AA190" s="9"/>
      <c r="AB190" s="9"/>
      <c r="AC190" s="9"/>
      <c r="AD190" s="9"/>
      <c r="AE190" s="9"/>
      <c r="AF190" s="9"/>
      <c r="AG190" s="9"/>
      <c r="AH190" s="9"/>
    </row>
    <row r="191" spans="1:34" x14ac:dyDescent="0.25">
      <c r="A191" s="9"/>
      <c r="B191" s="9"/>
      <c r="C191" s="9"/>
      <c r="D191" s="9"/>
      <c r="E191" s="9"/>
      <c r="F191" s="9"/>
      <c r="G191" s="9"/>
      <c r="H191" s="9"/>
      <c r="I191" s="9"/>
      <c r="J191" s="9"/>
      <c r="K191" s="9"/>
      <c r="L191" s="9"/>
      <c r="M191" s="9"/>
      <c r="N191" s="9"/>
      <c r="O191" s="9"/>
      <c r="P191" s="9"/>
      <c r="Q191" s="9"/>
      <c r="R191" s="9"/>
      <c r="S191" s="9"/>
      <c r="T191" s="17"/>
      <c r="U191" s="17"/>
      <c r="V191" s="9"/>
      <c r="W191" s="17"/>
      <c r="X191" s="9"/>
      <c r="Y191" s="9"/>
      <c r="Z191" s="9"/>
      <c r="AA191" s="9"/>
      <c r="AB191" s="9"/>
      <c r="AC191" s="9"/>
      <c r="AD191" s="9"/>
      <c r="AE191" s="9"/>
      <c r="AF191" s="9"/>
      <c r="AG191" s="9"/>
      <c r="AH191" s="9"/>
    </row>
    <row r="192" spans="1:34" x14ac:dyDescent="0.25">
      <c r="A192" s="9"/>
      <c r="B192" s="9"/>
      <c r="C192" s="9"/>
      <c r="D192" s="9"/>
      <c r="E192" s="9"/>
      <c r="F192" s="9"/>
      <c r="G192" s="9"/>
      <c r="H192" s="9"/>
      <c r="I192" s="9"/>
      <c r="J192" s="9"/>
      <c r="K192" s="9"/>
      <c r="L192" s="9"/>
      <c r="M192" s="9"/>
      <c r="N192" s="9"/>
      <c r="O192" s="9"/>
      <c r="P192" s="9"/>
      <c r="Q192" s="9"/>
      <c r="R192" s="9"/>
      <c r="S192" s="9"/>
      <c r="T192" s="17"/>
      <c r="U192" s="17"/>
      <c r="V192" s="9"/>
      <c r="W192" s="17"/>
      <c r="X192" s="9"/>
      <c r="Y192" s="9"/>
      <c r="Z192" s="9"/>
      <c r="AA192" s="9"/>
      <c r="AB192" s="9"/>
      <c r="AC192" s="9"/>
      <c r="AD192" s="9"/>
      <c r="AE192" s="9"/>
      <c r="AF192" s="9"/>
      <c r="AG192" s="9"/>
      <c r="AH192" s="9"/>
    </row>
    <row r="193" spans="1:34" x14ac:dyDescent="0.25">
      <c r="A193" s="9"/>
      <c r="B193" s="9"/>
      <c r="C193" s="9"/>
      <c r="D193" s="9"/>
      <c r="E193" s="9"/>
      <c r="F193" s="9"/>
      <c r="G193" s="9"/>
      <c r="H193" s="9"/>
      <c r="I193" s="9"/>
      <c r="J193" s="9"/>
      <c r="K193" s="9"/>
      <c r="L193" s="9"/>
      <c r="M193" s="9"/>
      <c r="N193" s="9"/>
      <c r="O193" s="9"/>
      <c r="P193" s="9"/>
      <c r="Q193" s="9"/>
      <c r="R193" s="9"/>
      <c r="S193" s="9"/>
      <c r="T193" s="17"/>
      <c r="U193" s="17"/>
      <c r="V193" s="9"/>
      <c r="W193" s="17"/>
      <c r="X193" s="9"/>
      <c r="Y193" s="9"/>
      <c r="Z193" s="9"/>
      <c r="AA193" s="9"/>
      <c r="AB193" s="9"/>
      <c r="AC193" s="9"/>
      <c r="AD193" s="9"/>
      <c r="AE193" s="9"/>
      <c r="AF193" s="9"/>
      <c r="AG193" s="9"/>
      <c r="AH193" s="9"/>
    </row>
    <row r="194" spans="1:34" x14ac:dyDescent="0.25">
      <c r="A194" s="9"/>
      <c r="B194" s="9"/>
      <c r="C194" s="9"/>
      <c r="D194" s="9"/>
      <c r="E194" s="9"/>
      <c r="F194" s="9"/>
      <c r="G194" s="9"/>
      <c r="H194" s="9"/>
      <c r="I194" s="9"/>
      <c r="J194" s="9"/>
      <c r="K194" s="9"/>
      <c r="L194" s="9"/>
      <c r="M194" s="9"/>
      <c r="N194" s="9"/>
      <c r="O194" s="9"/>
      <c r="P194" s="9"/>
      <c r="Q194" s="9"/>
      <c r="R194" s="9"/>
      <c r="S194" s="9"/>
      <c r="T194" s="17"/>
      <c r="U194" s="17"/>
      <c r="V194" s="9"/>
      <c r="W194" s="17"/>
      <c r="X194" s="9"/>
      <c r="Y194" s="9"/>
      <c r="Z194" s="9"/>
      <c r="AA194" s="9"/>
      <c r="AB194" s="9"/>
      <c r="AC194" s="9"/>
      <c r="AD194" s="9"/>
      <c r="AE194" s="9"/>
      <c r="AF194" s="9"/>
      <c r="AG194" s="9"/>
      <c r="AH194" s="9"/>
    </row>
    <row r="195" spans="1:34" x14ac:dyDescent="0.25">
      <c r="A195" s="9"/>
      <c r="B195" s="9"/>
      <c r="C195" s="9"/>
      <c r="D195" s="9"/>
      <c r="E195" s="9"/>
      <c r="F195" s="9"/>
      <c r="G195" s="9"/>
      <c r="H195" s="9"/>
      <c r="I195" s="9"/>
      <c r="J195" s="9"/>
      <c r="K195" s="9"/>
      <c r="L195" s="9"/>
      <c r="M195" s="9"/>
      <c r="N195" s="9"/>
      <c r="O195" s="9"/>
      <c r="P195" s="9"/>
      <c r="Q195" s="9"/>
      <c r="R195" s="9"/>
      <c r="S195" s="9"/>
      <c r="T195" s="17"/>
      <c r="U195" s="17"/>
      <c r="V195" s="9"/>
      <c r="W195" s="17"/>
      <c r="X195" s="9"/>
      <c r="Y195" s="9"/>
      <c r="Z195" s="9"/>
      <c r="AA195" s="9"/>
      <c r="AB195" s="9"/>
      <c r="AC195" s="9"/>
      <c r="AD195" s="9"/>
      <c r="AE195" s="9"/>
      <c r="AF195" s="9"/>
      <c r="AG195" s="9"/>
      <c r="AH195" s="9"/>
    </row>
    <row r="196" spans="1:34" x14ac:dyDescent="0.25">
      <c r="A196" s="9"/>
      <c r="B196" s="9"/>
      <c r="C196" s="9"/>
      <c r="D196" s="9"/>
      <c r="E196" s="9"/>
      <c r="F196" s="9"/>
      <c r="G196" s="9"/>
      <c r="H196" s="9"/>
      <c r="I196" s="9"/>
      <c r="J196" s="9"/>
      <c r="K196" s="9"/>
      <c r="L196" s="9"/>
      <c r="M196" s="9"/>
      <c r="N196" s="9"/>
      <c r="O196" s="9"/>
      <c r="P196" s="9"/>
      <c r="Q196" s="9"/>
      <c r="R196" s="9"/>
      <c r="S196" s="9"/>
      <c r="T196" s="17"/>
      <c r="U196" s="17"/>
      <c r="V196" s="9"/>
      <c r="W196" s="17"/>
      <c r="X196" s="9"/>
      <c r="Y196" s="9"/>
      <c r="Z196" s="9"/>
      <c r="AA196" s="9"/>
      <c r="AB196" s="9"/>
      <c r="AC196" s="9"/>
      <c r="AD196" s="9"/>
      <c r="AE196" s="9"/>
      <c r="AF196" s="9"/>
      <c r="AG196" s="9"/>
      <c r="AH196" s="9"/>
    </row>
    <row r="197" spans="1:34" x14ac:dyDescent="0.25">
      <c r="A197" s="9"/>
      <c r="B197" s="9"/>
      <c r="C197" s="9"/>
      <c r="D197" s="9"/>
      <c r="E197" s="9"/>
      <c r="F197" s="9"/>
      <c r="G197" s="9"/>
      <c r="H197" s="9"/>
      <c r="I197" s="9"/>
      <c r="J197" s="9"/>
      <c r="K197" s="9"/>
      <c r="L197" s="9"/>
      <c r="M197" s="9"/>
      <c r="N197" s="9"/>
      <c r="O197" s="9"/>
      <c r="P197" s="9"/>
      <c r="Q197" s="9"/>
      <c r="R197" s="9"/>
      <c r="S197" s="9"/>
      <c r="T197" s="17"/>
      <c r="U197" s="17"/>
      <c r="V197" s="9"/>
      <c r="W197" s="17"/>
      <c r="X197" s="9"/>
      <c r="Y197" s="9"/>
      <c r="Z197" s="9"/>
      <c r="AA197" s="9"/>
      <c r="AB197" s="9"/>
      <c r="AC197" s="9"/>
      <c r="AD197" s="9"/>
      <c r="AE197" s="9"/>
      <c r="AF197" s="9"/>
      <c r="AG197" s="9"/>
      <c r="AH197" s="9"/>
    </row>
    <row r="198" spans="1:34" x14ac:dyDescent="0.25">
      <c r="A198" s="9"/>
      <c r="B198" s="9"/>
      <c r="C198" s="9"/>
      <c r="D198" s="9"/>
      <c r="E198" s="9"/>
      <c r="F198" s="9"/>
      <c r="G198" s="9"/>
      <c r="H198" s="9"/>
      <c r="I198" s="9"/>
      <c r="J198" s="9"/>
      <c r="K198" s="9"/>
      <c r="L198" s="9"/>
      <c r="M198" s="9"/>
      <c r="N198" s="9"/>
      <c r="O198" s="9"/>
      <c r="P198" s="9"/>
      <c r="Q198" s="9"/>
      <c r="R198" s="9"/>
      <c r="S198" s="9"/>
      <c r="T198" s="17"/>
      <c r="U198" s="17"/>
      <c r="V198" s="9"/>
      <c r="W198" s="17"/>
      <c r="X198" s="9"/>
      <c r="Y198" s="9"/>
      <c r="Z198" s="9"/>
      <c r="AA198" s="9"/>
      <c r="AB198" s="9"/>
      <c r="AC198" s="9"/>
      <c r="AD198" s="9"/>
      <c r="AE198" s="9"/>
      <c r="AF198" s="9"/>
      <c r="AG198" s="9"/>
      <c r="AH198" s="9"/>
    </row>
    <row r="199" spans="1:34" x14ac:dyDescent="0.25">
      <c r="A199" s="9"/>
      <c r="B199" s="9"/>
      <c r="C199" s="9"/>
      <c r="D199" s="9"/>
      <c r="E199" s="9"/>
      <c r="F199" s="9"/>
      <c r="G199" s="9"/>
      <c r="H199" s="9"/>
      <c r="I199" s="9"/>
      <c r="J199" s="9"/>
      <c r="K199" s="9"/>
      <c r="L199" s="9"/>
      <c r="M199" s="9"/>
      <c r="N199" s="9"/>
      <c r="O199" s="9"/>
      <c r="P199" s="9"/>
      <c r="Q199" s="9"/>
      <c r="R199" s="9"/>
      <c r="S199" s="9"/>
      <c r="T199" s="17"/>
      <c r="U199" s="17"/>
      <c r="V199" s="9"/>
      <c r="W199" s="17"/>
      <c r="X199" s="9"/>
      <c r="Y199" s="9"/>
      <c r="Z199" s="9"/>
      <c r="AA199" s="9"/>
      <c r="AB199" s="9"/>
      <c r="AC199" s="9"/>
      <c r="AD199" s="9"/>
      <c r="AE199" s="9"/>
      <c r="AF199" s="9"/>
      <c r="AG199" s="9"/>
      <c r="AH199" s="9"/>
    </row>
    <row r="200" spans="1:34" x14ac:dyDescent="0.25">
      <c r="A200" s="9"/>
      <c r="B200" s="9"/>
      <c r="C200" s="9"/>
      <c r="D200" s="9"/>
      <c r="E200" s="9"/>
      <c r="F200" s="9"/>
      <c r="G200" s="9"/>
      <c r="H200" s="9"/>
      <c r="I200" s="9"/>
      <c r="J200" s="9"/>
      <c r="K200" s="9"/>
      <c r="L200" s="9"/>
      <c r="M200" s="9"/>
      <c r="N200" s="9"/>
      <c r="O200" s="9"/>
      <c r="P200" s="9"/>
      <c r="Q200" s="9"/>
      <c r="R200" s="9"/>
      <c r="S200" s="9"/>
      <c r="T200" s="17"/>
      <c r="U200" s="17"/>
      <c r="V200" s="9"/>
      <c r="W200" s="17"/>
      <c r="X200" s="9"/>
      <c r="Y200" s="9"/>
      <c r="Z200" s="9"/>
      <c r="AA200" s="9"/>
      <c r="AB200" s="9"/>
      <c r="AC200" s="9"/>
      <c r="AD200" s="9"/>
      <c r="AE200" s="9"/>
      <c r="AF200" s="9"/>
      <c r="AG200" s="9"/>
      <c r="AH200" s="9"/>
    </row>
    <row r="201" spans="1:34" x14ac:dyDescent="0.25">
      <c r="A201" s="9"/>
      <c r="B201" s="9"/>
      <c r="C201" s="9"/>
      <c r="D201" s="9"/>
      <c r="E201" s="9"/>
      <c r="F201" s="9"/>
      <c r="G201" s="9"/>
      <c r="H201" s="9"/>
      <c r="I201" s="9"/>
      <c r="J201" s="9"/>
      <c r="K201" s="9"/>
      <c r="L201" s="9"/>
      <c r="M201" s="9"/>
      <c r="N201" s="9"/>
      <c r="O201" s="9"/>
      <c r="P201" s="9"/>
      <c r="Q201" s="9"/>
      <c r="R201" s="9"/>
      <c r="S201" s="9"/>
      <c r="T201" s="17"/>
      <c r="U201" s="17"/>
      <c r="V201" s="9"/>
      <c r="W201" s="17"/>
      <c r="X201" s="9"/>
      <c r="Y201" s="9"/>
      <c r="Z201" s="9"/>
      <c r="AA201" s="9"/>
      <c r="AB201" s="9"/>
      <c r="AC201" s="9"/>
      <c r="AD201" s="9"/>
      <c r="AE201" s="9"/>
      <c r="AF201" s="9"/>
      <c r="AG201" s="9"/>
      <c r="AH201" s="9"/>
    </row>
    <row r="202" spans="1:34" x14ac:dyDescent="0.25">
      <c r="A202" s="9"/>
      <c r="B202" s="9"/>
      <c r="C202" s="9"/>
      <c r="D202" s="9"/>
      <c r="E202" s="9"/>
      <c r="F202" s="9"/>
      <c r="G202" s="9"/>
      <c r="H202" s="9"/>
      <c r="I202" s="9"/>
      <c r="J202" s="9"/>
      <c r="K202" s="9"/>
      <c r="L202" s="9"/>
      <c r="M202" s="9"/>
      <c r="N202" s="9"/>
      <c r="O202" s="9"/>
      <c r="P202" s="9"/>
      <c r="Q202" s="9"/>
      <c r="R202" s="9"/>
      <c r="S202" s="9"/>
      <c r="T202" s="17"/>
      <c r="U202" s="17"/>
      <c r="V202" s="9"/>
      <c r="W202" s="17"/>
      <c r="X202" s="9"/>
      <c r="Y202" s="9"/>
      <c r="Z202" s="9"/>
      <c r="AA202" s="9"/>
      <c r="AB202" s="9"/>
      <c r="AC202" s="9"/>
      <c r="AD202" s="9"/>
      <c r="AE202" s="9"/>
      <c r="AF202" s="9"/>
      <c r="AG202" s="9"/>
      <c r="AH202" s="9"/>
    </row>
    <row r="203" spans="1:34" x14ac:dyDescent="0.25">
      <c r="A203" s="9"/>
      <c r="B203" s="9"/>
      <c r="C203" s="9"/>
      <c r="D203" s="9"/>
      <c r="E203" s="9"/>
      <c r="F203" s="9"/>
      <c r="G203" s="9"/>
      <c r="H203" s="9"/>
      <c r="I203" s="9"/>
      <c r="J203" s="9"/>
      <c r="K203" s="9"/>
      <c r="L203" s="9"/>
      <c r="M203" s="9"/>
      <c r="N203" s="9"/>
      <c r="O203" s="9"/>
      <c r="P203" s="9"/>
      <c r="Q203" s="9"/>
      <c r="R203" s="9"/>
      <c r="S203" s="9"/>
      <c r="T203" s="17"/>
      <c r="U203" s="17"/>
      <c r="V203" s="9"/>
      <c r="W203" s="17"/>
      <c r="X203" s="9"/>
      <c r="Y203" s="9"/>
      <c r="Z203" s="9"/>
      <c r="AA203" s="9"/>
      <c r="AB203" s="9"/>
      <c r="AC203" s="9"/>
      <c r="AD203" s="9"/>
      <c r="AE203" s="9"/>
      <c r="AF203" s="9"/>
      <c r="AG203" s="9"/>
      <c r="AH203" s="9"/>
    </row>
    <row r="204" spans="1:34" x14ac:dyDescent="0.25">
      <c r="A204" s="9"/>
      <c r="B204" s="9"/>
      <c r="C204" s="9"/>
      <c r="D204" s="9"/>
      <c r="E204" s="9"/>
      <c r="F204" s="9"/>
      <c r="G204" s="9"/>
      <c r="H204" s="9"/>
      <c r="I204" s="9"/>
      <c r="J204" s="9"/>
      <c r="K204" s="9"/>
      <c r="L204" s="9"/>
      <c r="M204" s="9"/>
      <c r="N204" s="9"/>
      <c r="O204" s="9"/>
      <c r="P204" s="9"/>
      <c r="Q204" s="9"/>
      <c r="R204" s="9"/>
      <c r="S204" s="9"/>
      <c r="T204" s="17"/>
      <c r="U204" s="17"/>
      <c r="V204" s="9"/>
      <c r="W204" s="17"/>
      <c r="X204" s="9"/>
      <c r="Y204" s="9"/>
      <c r="Z204" s="9"/>
      <c r="AA204" s="9"/>
      <c r="AB204" s="9"/>
      <c r="AC204" s="9"/>
      <c r="AD204" s="9"/>
      <c r="AE204" s="9"/>
      <c r="AF204" s="9"/>
      <c r="AG204" s="9"/>
      <c r="AH204" s="9"/>
    </row>
    <row r="205" spans="1:34" x14ac:dyDescent="0.25">
      <c r="A205" s="9"/>
      <c r="B205" s="9"/>
      <c r="C205" s="9"/>
      <c r="D205" s="9"/>
      <c r="E205" s="9"/>
      <c r="F205" s="9"/>
      <c r="G205" s="9"/>
      <c r="H205" s="9"/>
      <c r="I205" s="9"/>
      <c r="J205" s="9"/>
      <c r="K205" s="9"/>
      <c r="L205" s="9"/>
      <c r="M205" s="9"/>
      <c r="N205" s="9"/>
      <c r="O205" s="9"/>
      <c r="P205" s="9"/>
      <c r="Q205" s="9"/>
      <c r="R205" s="9"/>
      <c r="S205" s="9"/>
      <c r="T205" s="17"/>
      <c r="U205" s="17"/>
      <c r="V205" s="9"/>
      <c r="W205" s="17"/>
      <c r="X205" s="9"/>
      <c r="Y205" s="9"/>
      <c r="Z205" s="9"/>
      <c r="AA205" s="9"/>
      <c r="AB205" s="9"/>
      <c r="AC205" s="9"/>
      <c r="AD205" s="9"/>
      <c r="AE205" s="9"/>
      <c r="AF205" s="9"/>
      <c r="AG205" s="9"/>
      <c r="AH205" s="9"/>
    </row>
    <row r="206" spans="1:34" x14ac:dyDescent="0.25">
      <c r="A206" s="9"/>
      <c r="B206" s="9"/>
      <c r="C206" s="9"/>
      <c r="D206" s="9"/>
      <c r="E206" s="9"/>
      <c r="F206" s="9"/>
      <c r="G206" s="9"/>
      <c r="H206" s="9"/>
      <c r="I206" s="9"/>
      <c r="J206" s="9"/>
      <c r="K206" s="9"/>
      <c r="L206" s="9"/>
      <c r="M206" s="9"/>
      <c r="N206" s="9"/>
      <c r="O206" s="9"/>
      <c r="P206" s="9"/>
      <c r="Q206" s="9"/>
      <c r="R206" s="9"/>
      <c r="S206" s="9"/>
      <c r="T206" s="17"/>
      <c r="U206" s="17"/>
      <c r="V206" s="9"/>
      <c r="W206" s="17"/>
      <c r="X206" s="9"/>
      <c r="Y206" s="9"/>
      <c r="Z206" s="9"/>
      <c r="AA206" s="9"/>
      <c r="AB206" s="9"/>
      <c r="AC206" s="9"/>
      <c r="AD206" s="9"/>
      <c r="AE206" s="9"/>
      <c r="AF206" s="9"/>
      <c r="AG206" s="9"/>
      <c r="AH206" s="9"/>
    </row>
    <row r="207" spans="1:34" x14ac:dyDescent="0.25">
      <c r="A207" s="9"/>
      <c r="B207" s="9"/>
      <c r="C207" s="9"/>
      <c r="D207" s="9"/>
      <c r="E207" s="9"/>
      <c r="F207" s="9"/>
      <c r="G207" s="9"/>
      <c r="H207" s="9"/>
      <c r="I207" s="9"/>
      <c r="J207" s="9"/>
      <c r="K207" s="9"/>
      <c r="L207" s="9"/>
      <c r="M207" s="9"/>
      <c r="N207" s="9"/>
      <c r="O207" s="9"/>
      <c r="P207" s="9"/>
      <c r="Q207" s="9"/>
      <c r="R207" s="9"/>
      <c r="S207" s="9"/>
      <c r="T207" s="17"/>
      <c r="U207" s="17"/>
      <c r="V207" s="9"/>
      <c r="W207" s="17"/>
      <c r="X207" s="9"/>
      <c r="Y207" s="9"/>
      <c r="Z207" s="9"/>
      <c r="AA207" s="9"/>
      <c r="AB207" s="9"/>
      <c r="AC207" s="9"/>
      <c r="AD207" s="9"/>
      <c r="AE207" s="9"/>
      <c r="AF207" s="9"/>
      <c r="AG207" s="9"/>
      <c r="AH207" s="9"/>
    </row>
    <row r="208" spans="1:34" x14ac:dyDescent="0.25">
      <c r="A208" s="9"/>
      <c r="B208" s="9"/>
      <c r="C208" s="9"/>
      <c r="D208" s="9"/>
      <c r="E208" s="9"/>
      <c r="F208" s="9"/>
      <c r="G208" s="9"/>
      <c r="H208" s="9"/>
      <c r="I208" s="9"/>
      <c r="J208" s="9"/>
      <c r="K208" s="9"/>
      <c r="L208" s="9"/>
      <c r="M208" s="9"/>
      <c r="N208" s="9"/>
      <c r="O208" s="9"/>
      <c r="P208" s="9"/>
      <c r="Q208" s="9"/>
      <c r="R208" s="9"/>
      <c r="S208" s="9"/>
      <c r="T208" s="17"/>
      <c r="U208" s="17"/>
      <c r="V208" s="9"/>
      <c r="W208" s="17"/>
      <c r="X208" s="9"/>
      <c r="Y208" s="9"/>
      <c r="Z208" s="9"/>
      <c r="AA208" s="9"/>
      <c r="AB208" s="9"/>
      <c r="AC208" s="9"/>
      <c r="AD208" s="9"/>
      <c r="AE208" s="9"/>
      <c r="AF208" s="9"/>
      <c r="AG208" s="9"/>
      <c r="AH208" s="9"/>
    </row>
    <row r="209" spans="1:34" x14ac:dyDescent="0.25">
      <c r="A209" s="9"/>
      <c r="B209" s="9"/>
      <c r="C209" s="9"/>
      <c r="D209" s="9"/>
      <c r="E209" s="9"/>
      <c r="F209" s="9"/>
      <c r="G209" s="9"/>
      <c r="H209" s="9"/>
      <c r="I209" s="9"/>
      <c r="J209" s="9"/>
      <c r="K209" s="9"/>
      <c r="L209" s="9"/>
      <c r="M209" s="9"/>
      <c r="N209" s="9"/>
      <c r="O209" s="9"/>
      <c r="P209" s="9"/>
      <c r="Q209" s="9"/>
      <c r="R209" s="9"/>
      <c r="S209" s="9"/>
      <c r="T209" s="17"/>
      <c r="U209" s="17"/>
      <c r="V209" s="9"/>
      <c r="W209" s="17"/>
      <c r="X209" s="9"/>
      <c r="Y209" s="9"/>
      <c r="Z209" s="9"/>
      <c r="AA209" s="9"/>
      <c r="AB209" s="9"/>
      <c r="AC209" s="9"/>
      <c r="AD209" s="9"/>
      <c r="AE209" s="9"/>
      <c r="AF209" s="9"/>
      <c r="AG209" s="9"/>
      <c r="AH209" s="9"/>
    </row>
    <row r="210" spans="1:34" x14ac:dyDescent="0.25">
      <c r="A210" s="9"/>
      <c r="B210" s="9"/>
      <c r="C210" s="9"/>
      <c r="D210" s="9"/>
      <c r="E210" s="9"/>
      <c r="F210" s="9"/>
      <c r="G210" s="9"/>
      <c r="H210" s="9"/>
      <c r="I210" s="9"/>
      <c r="J210" s="9"/>
      <c r="K210" s="9"/>
      <c r="L210" s="9"/>
      <c r="M210" s="9"/>
      <c r="N210" s="9"/>
      <c r="O210" s="9"/>
      <c r="P210" s="9"/>
      <c r="Q210" s="9"/>
      <c r="R210" s="9"/>
      <c r="S210" s="9"/>
      <c r="T210" s="17"/>
      <c r="U210" s="17"/>
      <c r="V210" s="9"/>
      <c r="W210" s="17"/>
      <c r="X210" s="9"/>
      <c r="Y210" s="9"/>
      <c r="Z210" s="9"/>
      <c r="AA210" s="9"/>
      <c r="AB210" s="9"/>
      <c r="AC210" s="9"/>
      <c r="AD210" s="9"/>
      <c r="AE210" s="9"/>
      <c r="AF210" s="9"/>
      <c r="AG210" s="9"/>
      <c r="AH210" s="9"/>
    </row>
    <row r="211" spans="1:34" x14ac:dyDescent="0.25">
      <c r="A211" s="9"/>
      <c r="B211" s="9"/>
      <c r="C211" s="9"/>
      <c r="D211" s="9"/>
      <c r="E211" s="9"/>
      <c r="F211" s="9"/>
      <c r="G211" s="9"/>
      <c r="H211" s="9"/>
      <c r="I211" s="9"/>
      <c r="J211" s="9"/>
      <c r="K211" s="9"/>
      <c r="L211" s="9"/>
      <c r="M211" s="9"/>
      <c r="N211" s="9"/>
      <c r="O211" s="9"/>
      <c r="P211" s="9"/>
      <c r="Q211" s="9"/>
      <c r="R211" s="9"/>
      <c r="S211" s="9"/>
      <c r="T211" s="17"/>
      <c r="U211" s="17"/>
      <c r="V211" s="9"/>
      <c r="W211" s="17"/>
      <c r="X211" s="9"/>
      <c r="Y211" s="9"/>
      <c r="Z211" s="9"/>
      <c r="AA211" s="9"/>
      <c r="AB211" s="9"/>
      <c r="AC211" s="9"/>
      <c r="AD211" s="9"/>
      <c r="AE211" s="9"/>
      <c r="AF211" s="9"/>
      <c r="AG211" s="9"/>
      <c r="AH211" s="9"/>
    </row>
    <row r="212" spans="1:34" x14ac:dyDescent="0.25">
      <c r="A212" s="9"/>
      <c r="B212" s="9"/>
      <c r="C212" s="9"/>
      <c r="D212" s="9"/>
      <c r="E212" s="9"/>
      <c r="F212" s="9"/>
      <c r="G212" s="9"/>
      <c r="H212" s="9"/>
      <c r="I212" s="9"/>
      <c r="J212" s="9"/>
      <c r="K212" s="9"/>
      <c r="L212" s="9"/>
      <c r="M212" s="9"/>
      <c r="N212" s="9"/>
      <c r="O212" s="9"/>
      <c r="P212" s="9"/>
      <c r="Q212" s="9"/>
      <c r="R212" s="9"/>
      <c r="S212" s="9"/>
      <c r="T212" s="17"/>
      <c r="U212" s="17"/>
      <c r="V212" s="9"/>
      <c r="W212" s="17"/>
      <c r="X212" s="9"/>
      <c r="Y212" s="9"/>
      <c r="Z212" s="9"/>
      <c r="AA212" s="9"/>
      <c r="AB212" s="9"/>
      <c r="AC212" s="9"/>
      <c r="AD212" s="9"/>
      <c r="AE212" s="9"/>
      <c r="AF212" s="9"/>
      <c r="AG212" s="9"/>
      <c r="AH212" s="9"/>
    </row>
    <row r="213" spans="1:34" x14ac:dyDescent="0.25">
      <c r="A213" s="9"/>
      <c r="B213" s="9"/>
      <c r="C213" s="9"/>
      <c r="D213" s="9"/>
      <c r="E213" s="9"/>
      <c r="F213" s="9"/>
      <c r="G213" s="9"/>
      <c r="H213" s="9"/>
      <c r="I213" s="9"/>
      <c r="J213" s="9"/>
      <c r="K213" s="9"/>
      <c r="L213" s="9"/>
      <c r="M213" s="9"/>
      <c r="N213" s="9"/>
      <c r="O213" s="9"/>
      <c r="P213" s="9"/>
      <c r="Q213" s="9"/>
      <c r="R213" s="9"/>
      <c r="S213" s="9"/>
      <c r="T213" s="17"/>
      <c r="U213" s="17"/>
      <c r="V213" s="9"/>
      <c r="W213" s="17"/>
      <c r="X213" s="9"/>
      <c r="Y213" s="9"/>
      <c r="Z213" s="9"/>
      <c r="AA213" s="9"/>
      <c r="AB213" s="9"/>
      <c r="AC213" s="9"/>
      <c r="AD213" s="9"/>
      <c r="AE213" s="9"/>
      <c r="AF213" s="9"/>
      <c r="AG213" s="9"/>
      <c r="AH213" s="9"/>
    </row>
    <row r="214" spans="1:34" x14ac:dyDescent="0.25">
      <c r="A214" s="9"/>
      <c r="B214" s="9"/>
      <c r="C214" s="9"/>
      <c r="D214" s="9"/>
      <c r="E214" s="9"/>
      <c r="F214" s="9"/>
      <c r="G214" s="9"/>
      <c r="H214" s="9"/>
      <c r="I214" s="9"/>
      <c r="J214" s="9"/>
      <c r="K214" s="9"/>
      <c r="L214" s="9"/>
      <c r="M214" s="9"/>
      <c r="N214" s="9"/>
      <c r="O214" s="9"/>
      <c r="P214" s="9"/>
      <c r="Q214" s="9"/>
      <c r="R214" s="9"/>
      <c r="S214" s="9"/>
      <c r="T214" s="17"/>
      <c r="U214" s="17"/>
      <c r="V214" s="9"/>
      <c r="W214" s="17"/>
      <c r="X214" s="9"/>
      <c r="Y214" s="9"/>
      <c r="Z214" s="9"/>
      <c r="AA214" s="9"/>
      <c r="AB214" s="9"/>
      <c r="AC214" s="9"/>
      <c r="AD214" s="9"/>
      <c r="AE214" s="9"/>
      <c r="AF214" s="9"/>
      <c r="AG214" s="9"/>
      <c r="AH214" s="9"/>
    </row>
    <row r="215" spans="1:34" x14ac:dyDescent="0.25">
      <c r="A215" s="9"/>
      <c r="B215" s="9"/>
      <c r="C215" s="9"/>
      <c r="D215" s="9"/>
      <c r="E215" s="9"/>
      <c r="F215" s="9"/>
      <c r="G215" s="9"/>
      <c r="H215" s="9"/>
      <c r="I215" s="9"/>
      <c r="J215" s="9"/>
      <c r="K215" s="9"/>
      <c r="L215" s="9"/>
      <c r="M215" s="9"/>
      <c r="N215" s="9"/>
      <c r="O215" s="9"/>
      <c r="P215" s="9"/>
      <c r="Q215" s="9"/>
      <c r="R215" s="9"/>
      <c r="S215" s="9"/>
      <c r="T215" s="17"/>
      <c r="U215" s="17"/>
      <c r="V215" s="9"/>
      <c r="W215" s="17"/>
      <c r="X215" s="9"/>
      <c r="Y215" s="9"/>
      <c r="Z215" s="9"/>
      <c r="AA215" s="9"/>
      <c r="AB215" s="9"/>
      <c r="AC215" s="9"/>
      <c r="AD215" s="9"/>
      <c r="AE215" s="9"/>
      <c r="AF215" s="9"/>
      <c r="AG215" s="9"/>
      <c r="AH215" s="9"/>
    </row>
    <row r="216" spans="1:34" x14ac:dyDescent="0.25">
      <c r="A216" s="9"/>
      <c r="B216" s="9"/>
      <c r="C216" s="9"/>
      <c r="D216" s="9"/>
      <c r="E216" s="9"/>
      <c r="F216" s="9"/>
      <c r="G216" s="9"/>
      <c r="H216" s="9"/>
      <c r="I216" s="9"/>
      <c r="J216" s="9"/>
      <c r="K216" s="9"/>
      <c r="L216" s="9"/>
      <c r="M216" s="9"/>
      <c r="N216" s="9"/>
      <c r="O216" s="9"/>
      <c r="P216" s="9"/>
      <c r="Q216" s="9"/>
      <c r="R216" s="9"/>
      <c r="S216" s="9"/>
      <c r="T216" s="17"/>
      <c r="U216" s="17"/>
      <c r="V216" s="9"/>
      <c r="W216" s="17"/>
      <c r="X216" s="9"/>
      <c r="Y216" s="9"/>
      <c r="Z216" s="9"/>
      <c r="AA216" s="9"/>
      <c r="AB216" s="9"/>
      <c r="AC216" s="9"/>
      <c r="AD216" s="9"/>
      <c r="AE216" s="9"/>
      <c r="AF216" s="9"/>
      <c r="AG216" s="9"/>
      <c r="AH216" s="9"/>
    </row>
    <row r="217" spans="1:34" x14ac:dyDescent="0.25">
      <c r="A217" s="9"/>
      <c r="B217" s="9"/>
      <c r="C217" s="9"/>
      <c r="D217" s="9"/>
      <c r="E217" s="9"/>
      <c r="F217" s="9"/>
      <c r="G217" s="9"/>
      <c r="H217" s="9"/>
      <c r="I217" s="9"/>
      <c r="J217" s="9"/>
      <c r="K217" s="9"/>
      <c r="L217" s="9"/>
      <c r="M217" s="9"/>
      <c r="N217" s="9"/>
      <c r="O217" s="9"/>
      <c r="P217" s="9"/>
      <c r="Q217" s="9"/>
      <c r="R217" s="9"/>
      <c r="S217" s="9"/>
      <c r="T217" s="17"/>
      <c r="U217" s="17"/>
      <c r="V217" s="9"/>
      <c r="W217" s="17"/>
      <c r="X217" s="9"/>
      <c r="Y217" s="9"/>
      <c r="Z217" s="9"/>
      <c r="AA217" s="9"/>
      <c r="AB217" s="9"/>
      <c r="AC217" s="9"/>
      <c r="AD217" s="9"/>
      <c r="AE217" s="9"/>
      <c r="AF217" s="9"/>
      <c r="AG217" s="9"/>
      <c r="AH217" s="9"/>
    </row>
    <row r="218" spans="1:34" x14ac:dyDescent="0.25">
      <c r="A218" s="9"/>
      <c r="B218" s="9"/>
      <c r="C218" s="9"/>
      <c r="D218" s="9"/>
      <c r="E218" s="9"/>
      <c r="F218" s="9"/>
      <c r="G218" s="9"/>
      <c r="H218" s="9"/>
      <c r="I218" s="9"/>
      <c r="J218" s="9"/>
      <c r="K218" s="9"/>
      <c r="L218" s="9"/>
      <c r="M218" s="9"/>
      <c r="N218" s="9"/>
      <c r="O218" s="9"/>
      <c r="P218" s="9"/>
      <c r="Q218" s="9"/>
      <c r="R218" s="9"/>
      <c r="S218" s="9"/>
      <c r="T218" s="17"/>
      <c r="U218" s="17"/>
      <c r="V218" s="9"/>
      <c r="W218" s="17"/>
      <c r="X218" s="9"/>
      <c r="Y218" s="9"/>
      <c r="Z218" s="9"/>
      <c r="AA218" s="9"/>
      <c r="AB218" s="9"/>
      <c r="AC218" s="9"/>
      <c r="AD218" s="9"/>
      <c r="AE218" s="9"/>
      <c r="AF218" s="9"/>
      <c r="AG218" s="9"/>
      <c r="AH218" s="9"/>
    </row>
    <row r="219" spans="1:34" x14ac:dyDescent="0.25">
      <c r="A219" s="9"/>
      <c r="B219" s="9"/>
      <c r="C219" s="9"/>
      <c r="D219" s="9"/>
      <c r="E219" s="9"/>
      <c r="F219" s="9"/>
      <c r="G219" s="9"/>
      <c r="H219" s="9"/>
      <c r="I219" s="9"/>
      <c r="J219" s="9"/>
      <c r="K219" s="9"/>
      <c r="L219" s="9"/>
      <c r="M219" s="9"/>
      <c r="N219" s="9"/>
      <c r="O219" s="9"/>
      <c r="P219" s="9"/>
      <c r="Q219" s="9"/>
      <c r="R219" s="9"/>
      <c r="S219" s="9"/>
      <c r="T219" s="17"/>
      <c r="U219" s="17"/>
      <c r="V219" s="9"/>
      <c r="W219" s="17"/>
      <c r="X219" s="9"/>
      <c r="Y219" s="9"/>
      <c r="Z219" s="9"/>
      <c r="AA219" s="9"/>
      <c r="AB219" s="9"/>
      <c r="AC219" s="9"/>
      <c r="AD219" s="9"/>
      <c r="AE219" s="9"/>
      <c r="AF219" s="9"/>
      <c r="AG219" s="9"/>
      <c r="AH219" s="9"/>
    </row>
    <row r="220" spans="1:34" x14ac:dyDescent="0.25">
      <c r="A220" s="9"/>
      <c r="B220" s="9"/>
      <c r="C220" s="9"/>
      <c r="D220" s="9"/>
      <c r="E220" s="9"/>
      <c r="F220" s="9"/>
      <c r="G220" s="9"/>
      <c r="H220" s="9"/>
      <c r="I220" s="9"/>
      <c r="J220" s="9"/>
      <c r="K220" s="9"/>
      <c r="L220" s="9"/>
      <c r="M220" s="9"/>
      <c r="N220" s="9"/>
      <c r="O220" s="9"/>
      <c r="P220" s="9"/>
      <c r="Q220" s="9"/>
      <c r="R220" s="9"/>
      <c r="S220" s="9"/>
      <c r="T220" s="17"/>
      <c r="U220" s="17"/>
      <c r="V220" s="9"/>
      <c r="W220" s="17"/>
      <c r="X220" s="9"/>
      <c r="Y220" s="9"/>
      <c r="Z220" s="9"/>
      <c r="AA220" s="9"/>
      <c r="AB220" s="9"/>
      <c r="AC220" s="9"/>
      <c r="AD220" s="9"/>
      <c r="AE220" s="9"/>
      <c r="AF220" s="9"/>
      <c r="AG220" s="9"/>
      <c r="AH220" s="9"/>
    </row>
    <row r="221" spans="1:34" x14ac:dyDescent="0.25">
      <c r="A221" s="9"/>
      <c r="B221" s="9"/>
      <c r="C221" s="9"/>
      <c r="D221" s="9"/>
      <c r="E221" s="9"/>
      <c r="F221" s="9"/>
      <c r="G221" s="9"/>
      <c r="H221" s="9"/>
      <c r="I221" s="9"/>
      <c r="J221" s="9"/>
      <c r="K221" s="9"/>
      <c r="L221" s="9"/>
      <c r="M221" s="9"/>
      <c r="N221" s="9"/>
      <c r="O221" s="9"/>
      <c r="P221" s="9"/>
      <c r="Q221" s="9"/>
      <c r="R221" s="9"/>
      <c r="S221" s="9"/>
      <c r="T221" s="17"/>
      <c r="U221" s="17"/>
      <c r="V221" s="9"/>
      <c r="W221" s="17"/>
      <c r="X221" s="9"/>
      <c r="Y221" s="9"/>
      <c r="Z221" s="9"/>
      <c r="AA221" s="9"/>
      <c r="AB221" s="9"/>
      <c r="AC221" s="9"/>
      <c r="AD221" s="9"/>
      <c r="AE221" s="9"/>
      <c r="AF221" s="9"/>
      <c r="AG221" s="9"/>
      <c r="AH221" s="9"/>
    </row>
    <row r="222" spans="1:34" x14ac:dyDescent="0.25">
      <c r="A222" s="9"/>
      <c r="B222" s="9"/>
      <c r="C222" s="9"/>
      <c r="D222" s="9"/>
      <c r="E222" s="9"/>
      <c r="F222" s="9"/>
      <c r="G222" s="9"/>
      <c r="H222" s="9"/>
      <c r="I222" s="9"/>
      <c r="J222" s="9"/>
      <c r="K222" s="9"/>
      <c r="L222" s="9"/>
      <c r="M222" s="9"/>
      <c r="N222" s="9"/>
      <c r="O222" s="9"/>
      <c r="P222" s="9"/>
      <c r="Q222" s="9"/>
      <c r="R222" s="9"/>
      <c r="S222" s="9"/>
      <c r="T222" s="17"/>
      <c r="U222" s="17"/>
      <c r="V222" s="9"/>
      <c r="W222" s="17"/>
      <c r="X222" s="9"/>
      <c r="Y222" s="9"/>
      <c r="Z222" s="9"/>
      <c r="AA222" s="9"/>
      <c r="AB222" s="9"/>
      <c r="AC222" s="9"/>
      <c r="AD222" s="9"/>
      <c r="AE222" s="9"/>
      <c r="AF222" s="9"/>
      <c r="AG222" s="9"/>
      <c r="AH222" s="9"/>
    </row>
    <row r="223" spans="1:34" x14ac:dyDescent="0.25">
      <c r="A223" s="9"/>
      <c r="B223" s="9"/>
      <c r="C223" s="9"/>
      <c r="D223" s="9"/>
      <c r="E223" s="9"/>
      <c r="F223" s="9"/>
      <c r="G223" s="9"/>
      <c r="H223" s="9"/>
      <c r="I223" s="9"/>
      <c r="J223" s="9"/>
      <c r="K223" s="9"/>
      <c r="L223" s="9"/>
      <c r="M223" s="9"/>
      <c r="N223" s="9"/>
      <c r="O223" s="9"/>
      <c r="P223" s="9"/>
      <c r="Q223" s="9"/>
      <c r="R223" s="9"/>
      <c r="S223" s="9"/>
      <c r="T223" s="17"/>
      <c r="U223" s="17"/>
      <c r="V223" s="9"/>
      <c r="W223" s="17"/>
      <c r="X223" s="9"/>
      <c r="Y223" s="9"/>
      <c r="Z223" s="9"/>
      <c r="AA223" s="9"/>
      <c r="AB223" s="9"/>
      <c r="AC223" s="9"/>
      <c r="AD223" s="9"/>
      <c r="AE223" s="9"/>
      <c r="AF223" s="9"/>
      <c r="AG223" s="9"/>
      <c r="AH223" s="9"/>
    </row>
    <row r="224" spans="1:34" x14ac:dyDescent="0.25">
      <c r="A224" s="9"/>
      <c r="B224" s="9"/>
      <c r="C224" s="9"/>
      <c r="D224" s="9"/>
      <c r="E224" s="9"/>
      <c r="F224" s="9"/>
      <c r="G224" s="9"/>
      <c r="H224" s="9"/>
      <c r="I224" s="9"/>
      <c r="J224" s="9"/>
      <c r="K224" s="9"/>
      <c r="L224" s="9"/>
      <c r="M224" s="9"/>
      <c r="N224" s="9"/>
      <c r="O224" s="9"/>
      <c r="P224" s="9"/>
      <c r="Q224" s="9"/>
      <c r="R224" s="9"/>
      <c r="S224" s="9"/>
      <c r="T224" s="17"/>
      <c r="U224" s="17"/>
      <c r="V224" s="9"/>
      <c r="W224" s="17"/>
      <c r="X224" s="9"/>
      <c r="Y224" s="9"/>
      <c r="Z224" s="9"/>
      <c r="AA224" s="9"/>
      <c r="AB224" s="9"/>
      <c r="AC224" s="9"/>
      <c r="AD224" s="9"/>
      <c r="AE224" s="9"/>
      <c r="AF224" s="9"/>
      <c r="AG224" s="9"/>
      <c r="AH224" s="9"/>
    </row>
    <row r="225" spans="1:34" x14ac:dyDescent="0.25">
      <c r="A225" s="9"/>
      <c r="B225" s="9"/>
      <c r="C225" s="9"/>
      <c r="D225" s="9"/>
      <c r="E225" s="9"/>
      <c r="F225" s="9"/>
      <c r="G225" s="9"/>
      <c r="H225" s="9"/>
      <c r="I225" s="9"/>
      <c r="J225" s="9"/>
      <c r="K225" s="9"/>
      <c r="L225" s="9"/>
      <c r="M225" s="9"/>
      <c r="N225" s="9"/>
      <c r="O225" s="9"/>
      <c r="P225" s="9"/>
      <c r="Q225" s="9"/>
      <c r="R225" s="9"/>
      <c r="S225" s="9"/>
      <c r="T225" s="17"/>
      <c r="U225" s="17"/>
      <c r="V225" s="9"/>
      <c r="W225" s="17"/>
      <c r="X225" s="9"/>
      <c r="Y225" s="9"/>
      <c r="Z225" s="9"/>
      <c r="AA225" s="9"/>
      <c r="AB225" s="9"/>
      <c r="AC225" s="9"/>
      <c r="AD225" s="9"/>
      <c r="AE225" s="9"/>
      <c r="AF225" s="9"/>
      <c r="AG225" s="9"/>
      <c r="AH225" s="9"/>
    </row>
    <row r="226" spans="1:34" x14ac:dyDescent="0.25">
      <c r="A226" s="9"/>
      <c r="B226" s="9"/>
      <c r="C226" s="9"/>
      <c r="D226" s="9"/>
      <c r="E226" s="9"/>
      <c r="F226" s="9"/>
      <c r="G226" s="9"/>
      <c r="H226" s="9"/>
      <c r="I226" s="9"/>
      <c r="J226" s="9"/>
      <c r="K226" s="9"/>
      <c r="L226" s="9"/>
      <c r="M226" s="9"/>
      <c r="N226" s="9"/>
      <c r="O226" s="9"/>
      <c r="P226" s="9"/>
      <c r="Q226" s="9"/>
      <c r="R226" s="9"/>
      <c r="S226" s="9"/>
      <c r="T226" s="17"/>
      <c r="U226" s="17"/>
      <c r="V226" s="9"/>
      <c r="W226" s="17"/>
      <c r="X226" s="9"/>
      <c r="Y226" s="9"/>
      <c r="Z226" s="9"/>
      <c r="AA226" s="9"/>
      <c r="AB226" s="9"/>
      <c r="AC226" s="9"/>
      <c r="AD226" s="9"/>
      <c r="AE226" s="9"/>
      <c r="AF226" s="9"/>
      <c r="AG226" s="9"/>
      <c r="AH226" s="9"/>
    </row>
    <row r="227" spans="1:34" x14ac:dyDescent="0.25">
      <c r="A227" s="9"/>
      <c r="B227" s="9"/>
      <c r="C227" s="9"/>
      <c r="D227" s="9"/>
      <c r="E227" s="9"/>
      <c r="F227" s="9"/>
      <c r="G227" s="9"/>
      <c r="H227" s="9"/>
      <c r="I227" s="9"/>
      <c r="J227" s="9"/>
      <c r="K227" s="9"/>
      <c r="L227" s="9"/>
      <c r="M227" s="9"/>
      <c r="N227" s="9"/>
      <c r="O227" s="9"/>
      <c r="P227" s="9"/>
      <c r="Q227" s="9"/>
      <c r="R227" s="9"/>
      <c r="S227" s="9"/>
      <c r="T227" s="17"/>
      <c r="U227" s="17"/>
      <c r="V227" s="9"/>
      <c r="W227" s="17"/>
      <c r="X227" s="9"/>
      <c r="Y227" s="9"/>
      <c r="Z227" s="9"/>
      <c r="AA227" s="9"/>
      <c r="AB227" s="9"/>
      <c r="AC227" s="9"/>
      <c r="AD227" s="9"/>
      <c r="AE227" s="9"/>
      <c r="AF227" s="9"/>
      <c r="AG227" s="9"/>
      <c r="AH227" s="9"/>
    </row>
    <row r="228" spans="1:34" x14ac:dyDescent="0.25">
      <c r="A228" s="9"/>
      <c r="B228" s="9"/>
      <c r="C228" s="9"/>
      <c r="D228" s="9"/>
      <c r="E228" s="9"/>
      <c r="F228" s="9"/>
      <c r="G228" s="9"/>
      <c r="H228" s="9"/>
      <c r="I228" s="9"/>
      <c r="J228" s="9"/>
      <c r="K228" s="9"/>
      <c r="L228" s="9"/>
      <c r="M228" s="9"/>
      <c r="N228" s="9"/>
      <c r="O228" s="9"/>
      <c r="P228" s="9"/>
      <c r="Q228" s="9"/>
      <c r="R228" s="9"/>
      <c r="S228" s="9"/>
      <c r="T228" s="17"/>
      <c r="U228" s="17"/>
      <c r="V228" s="9"/>
      <c r="W228" s="17"/>
      <c r="X228" s="9"/>
      <c r="Y228" s="9"/>
      <c r="Z228" s="9"/>
      <c r="AA228" s="9"/>
      <c r="AB228" s="9"/>
      <c r="AC228" s="9"/>
      <c r="AD228" s="9"/>
      <c r="AE228" s="9"/>
      <c r="AF228" s="9"/>
      <c r="AG228" s="9"/>
      <c r="AH228" s="9"/>
    </row>
    <row r="229" spans="1:34" x14ac:dyDescent="0.25">
      <c r="A229" s="9"/>
      <c r="B229" s="9"/>
      <c r="C229" s="9"/>
      <c r="D229" s="9"/>
      <c r="E229" s="9"/>
      <c r="F229" s="9"/>
      <c r="G229" s="9"/>
      <c r="H229" s="9"/>
      <c r="I229" s="9"/>
      <c r="J229" s="9"/>
      <c r="K229" s="9"/>
      <c r="L229" s="9"/>
      <c r="M229" s="9"/>
      <c r="N229" s="9"/>
      <c r="O229" s="9"/>
      <c r="P229" s="9"/>
      <c r="Q229" s="9"/>
      <c r="R229" s="9"/>
      <c r="S229" s="9"/>
      <c r="T229" s="17"/>
      <c r="U229" s="17"/>
      <c r="V229" s="9"/>
      <c r="W229" s="17"/>
      <c r="X229" s="9"/>
      <c r="Y229" s="9"/>
      <c r="Z229" s="9"/>
      <c r="AA229" s="9"/>
      <c r="AB229" s="9"/>
      <c r="AC229" s="9"/>
      <c r="AD229" s="9"/>
      <c r="AE229" s="9"/>
      <c r="AF229" s="9"/>
      <c r="AG229" s="9"/>
      <c r="AH229" s="9"/>
    </row>
    <row r="230" spans="1:34" x14ac:dyDescent="0.25">
      <c r="A230" s="9"/>
      <c r="B230" s="9"/>
      <c r="C230" s="9"/>
      <c r="D230" s="9"/>
      <c r="E230" s="9"/>
      <c r="F230" s="9"/>
      <c r="G230" s="9"/>
      <c r="H230" s="9"/>
      <c r="I230" s="9"/>
      <c r="J230" s="9"/>
      <c r="K230" s="9"/>
      <c r="L230" s="9"/>
      <c r="M230" s="9"/>
      <c r="N230" s="9"/>
      <c r="O230" s="9"/>
      <c r="P230" s="9"/>
      <c r="Q230" s="9"/>
      <c r="R230" s="9"/>
      <c r="S230" s="9"/>
      <c r="T230" s="17"/>
      <c r="U230" s="17"/>
      <c r="V230" s="9"/>
      <c r="W230" s="17"/>
      <c r="X230" s="9"/>
      <c r="Y230" s="9"/>
      <c r="Z230" s="9"/>
      <c r="AA230" s="9"/>
      <c r="AB230" s="9"/>
      <c r="AC230" s="9"/>
      <c r="AD230" s="9"/>
      <c r="AE230" s="9"/>
      <c r="AF230" s="9"/>
      <c r="AG230" s="9"/>
      <c r="AH230" s="9"/>
    </row>
    <row r="231" spans="1:34" x14ac:dyDescent="0.25">
      <c r="A231" s="9"/>
      <c r="B231" s="9"/>
      <c r="C231" s="9"/>
      <c r="D231" s="9"/>
      <c r="E231" s="9"/>
      <c r="F231" s="9"/>
      <c r="G231" s="9"/>
      <c r="H231" s="9"/>
      <c r="I231" s="9"/>
      <c r="J231" s="9"/>
      <c r="K231" s="9"/>
      <c r="L231" s="9"/>
      <c r="M231" s="9"/>
      <c r="N231" s="9"/>
      <c r="O231" s="9"/>
      <c r="P231" s="9"/>
      <c r="Q231" s="9"/>
      <c r="R231" s="9"/>
      <c r="S231" s="9"/>
      <c r="T231" s="17"/>
      <c r="U231" s="17"/>
      <c r="V231" s="9"/>
      <c r="W231" s="17"/>
      <c r="X231" s="9"/>
      <c r="Y231" s="9"/>
      <c r="Z231" s="9"/>
      <c r="AA231" s="9"/>
      <c r="AB231" s="9"/>
      <c r="AC231" s="9"/>
      <c r="AD231" s="9"/>
      <c r="AE231" s="9"/>
      <c r="AF231" s="9"/>
      <c r="AG231" s="9"/>
      <c r="AH231" s="9"/>
    </row>
    <row r="232" spans="1:34" x14ac:dyDescent="0.25">
      <c r="A232" s="9"/>
      <c r="B232" s="9"/>
      <c r="C232" s="9"/>
      <c r="D232" s="9"/>
      <c r="E232" s="9"/>
      <c r="F232" s="9"/>
      <c r="G232" s="9"/>
      <c r="H232" s="9"/>
      <c r="I232" s="9"/>
      <c r="J232" s="9"/>
      <c r="K232" s="9"/>
      <c r="L232" s="9"/>
      <c r="M232" s="9"/>
      <c r="N232" s="9"/>
      <c r="O232" s="9"/>
      <c r="P232" s="9"/>
      <c r="Q232" s="9"/>
      <c r="R232" s="9"/>
      <c r="S232" s="9"/>
      <c r="T232" s="17"/>
      <c r="U232" s="17"/>
      <c r="V232" s="9"/>
      <c r="W232" s="17"/>
      <c r="X232" s="9"/>
      <c r="Y232" s="9"/>
      <c r="Z232" s="9"/>
      <c r="AA232" s="9"/>
      <c r="AB232" s="9"/>
      <c r="AC232" s="9"/>
      <c r="AD232" s="9"/>
      <c r="AE232" s="9"/>
      <c r="AF232" s="9"/>
      <c r="AG232" s="9"/>
      <c r="AH232" s="9"/>
    </row>
    <row r="233" spans="1:34" x14ac:dyDescent="0.25">
      <c r="A233" s="9"/>
      <c r="B233" s="9"/>
      <c r="C233" s="9"/>
      <c r="D233" s="9"/>
      <c r="E233" s="9"/>
      <c r="F233" s="9"/>
      <c r="G233" s="9"/>
      <c r="H233" s="9"/>
      <c r="I233" s="9"/>
      <c r="J233" s="9"/>
      <c r="K233" s="9"/>
      <c r="L233" s="9"/>
      <c r="M233" s="9"/>
      <c r="N233" s="9"/>
      <c r="O233" s="9"/>
      <c r="P233" s="9"/>
      <c r="Q233" s="9"/>
      <c r="R233" s="9"/>
      <c r="S233" s="9"/>
      <c r="T233" s="17"/>
      <c r="U233" s="17"/>
      <c r="V233" s="9"/>
      <c r="W233" s="17"/>
      <c r="X233" s="9"/>
      <c r="Y233" s="9"/>
      <c r="Z233" s="9"/>
      <c r="AA233" s="9"/>
      <c r="AB233" s="9"/>
      <c r="AC233" s="9"/>
      <c r="AD233" s="9"/>
      <c r="AE233" s="9"/>
      <c r="AF233" s="9"/>
      <c r="AG233" s="9"/>
      <c r="AH233" s="9"/>
    </row>
    <row r="234" spans="1:34" x14ac:dyDescent="0.25">
      <c r="A234" s="9"/>
      <c r="B234" s="9"/>
      <c r="C234" s="9"/>
      <c r="D234" s="9"/>
      <c r="E234" s="9"/>
      <c r="F234" s="9"/>
      <c r="G234" s="9"/>
      <c r="H234" s="9"/>
      <c r="I234" s="9"/>
      <c r="J234" s="9"/>
      <c r="K234" s="9"/>
      <c r="L234" s="9"/>
      <c r="M234" s="9"/>
      <c r="N234" s="9"/>
      <c r="O234" s="9"/>
      <c r="P234" s="9"/>
      <c r="Q234" s="9"/>
      <c r="R234" s="9"/>
      <c r="S234" s="9"/>
      <c r="T234" s="17"/>
      <c r="U234" s="17"/>
      <c r="V234" s="9"/>
      <c r="W234" s="17"/>
      <c r="X234" s="9"/>
      <c r="Y234" s="9"/>
      <c r="Z234" s="9"/>
      <c r="AA234" s="9"/>
      <c r="AB234" s="9"/>
      <c r="AC234" s="9"/>
      <c r="AD234" s="9"/>
      <c r="AE234" s="9"/>
      <c r="AF234" s="9"/>
      <c r="AG234" s="9"/>
      <c r="AH234" s="9"/>
    </row>
    <row r="235" spans="1:34" x14ac:dyDescent="0.25">
      <c r="A235" s="9"/>
      <c r="B235" s="9"/>
      <c r="C235" s="9"/>
      <c r="D235" s="9"/>
      <c r="E235" s="9"/>
      <c r="F235" s="9"/>
      <c r="G235" s="9"/>
      <c r="H235" s="9"/>
      <c r="I235" s="9"/>
      <c r="J235" s="9"/>
      <c r="K235" s="9"/>
      <c r="L235" s="9"/>
      <c r="M235" s="9"/>
      <c r="N235" s="9"/>
      <c r="O235" s="9"/>
      <c r="P235" s="9"/>
      <c r="Q235" s="9"/>
      <c r="R235" s="9"/>
      <c r="S235" s="9"/>
      <c r="T235" s="17"/>
      <c r="U235" s="17"/>
      <c r="V235" s="9"/>
      <c r="W235" s="17"/>
      <c r="X235" s="9"/>
      <c r="Y235" s="9"/>
      <c r="Z235" s="9"/>
      <c r="AA235" s="9"/>
      <c r="AB235" s="9"/>
      <c r="AC235" s="9"/>
      <c r="AD235" s="9"/>
      <c r="AE235" s="9"/>
      <c r="AF235" s="9"/>
      <c r="AG235" s="9"/>
      <c r="AH235" s="9"/>
    </row>
    <row r="236" spans="1:34" x14ac:dyDescent="0.25">
      <c r="A236" s="9"/>
      <c r="B236" s="9"/>
      <c r="C236" s="9"/>
      <c r="D236" s="9"/>
      <c r="E236" s="9"/>
      <c r="F236" s="9"/>
      <c r="G236" s="9"/>
      <c r="H236" s="9"/>
      <c r="I236" s="9"/>
      <c r="J236" s="9"/>
      <c r="K236" s="9"/>
      <c r="L236" s="9"/>
      <c r="M236" s="9"/>
      <c r="N236" s="9"/>
      <c r="O236" s="9"/>
      <c r="P236" s="9"/>
      <c r="Q236" s="9"/>
      <c r="R236" s="9"/>
      <c r="S236" s="9"/>
      <c r="T236" s="17"/>
      <c r="U236" s="17"/>
      <c r="V236" s="9"/>
      <c r="W236" s="17"/>
      <c r="X236" s="9"/>
      <c r="Y236" s="9"/>
      <c r="Z236" s="9"/>
      <c r="AA236" s="9"/>
      <c r="AB236" s="9"/>
      <c r="AC236" s="9"/>
      <c r="AD236" s="9"/>
      <c r="AE236" s="9"/>
      <c r="AF236" s="9"/>
      <c r="AG236" s="9"/>
      <c r="AH236" s="9"/>
    </row>
    <row r="237" spans="1:34" x14ac:dyDescent="0.25">
      <c r="A237" s="9"/>
      <c r="B237" s="9"/>
      <c r="C237" s="9"/>
      <c r="D237" s="9"/>
      <c r="E237" s="9"/>
      <c r="F237" s="9"/>
      <c r="G237" s="9"/>
      <c r="H237" s="9"/>
      <c r="I237" s="9"/>
      <c r="J237" s="9"/>
      <c r="K237" s="9"/>
      <c r="L237" s="9"/>
      <c r="M237" s="9"/>
      <c r="N237" s="9"/>
      <c r="O237" s="9"/>
      <c r="P237" s="9"/>
      <c r="Q237" s="9"/>
      <c r="R237" s="9"/>
      <c r="S237" s="9"/>
      <c r="T237" s="17"/>
      <c r="U237" s="17"/>
      <c r="V237" s="9"/>
      <c r="W237" s="17"/>
      <c r="X237" s="9"/>
      <c r="Y237" s="9"/>
      <c r="Z237" s="9"/>
      <c r="AA237" s="9"/>
      <c r="AB237" s="9"/>
      <c r="AC237" s="9"/>
      <c r="AD237" s="9"/>
      <c r="AE237" s="9"/>
      <c r="AF237" s="9"/>
      <c r="AG237" s="9"/>
      <c r="AH237" s="9"/>
    </row>
    <row r="238" spans="1:34" x14ac:dyDescent="0.25">
      <c r="A238" s="9"/>
      <c r="B238" s="9"/>
      <c r="C238" s="9"/>
      <c r="D238" s="9"/>
      <c r="E238" s="9"/>
      <c r="F238" s="9"/>
      <c r="G238" s="9"/>
      <c r="H238" s="9"/>
      <c r="I238" s="9"/>
      <c r="J238" s="9"/>
      <c r="K238" s="9"/>
      <c r="L238" s="9"/>
      <c r="M238" s="9"/>
      <c r="N238" s="9"/>
      <c r="O238" s="9"/>
      <c r="P238" s="9"/>
      <c r="Q238" s="9"/>
      <c r="R238" s="9"/>
      <c r="S238" s="9"/>
      <c r="T238" s="17"/>
      <c r="U238" s="17"/>
      <c r="V238" s="9"/>
      <c r="W238" s="17"/>
      <c r="X238" s="9"/>
      <c r="Y238" s="9"/>
      <c r="Z238" s="9"/>
      <c r="AA238" s="9"/>
      <c r="AB238" s="9"/>
      <c r="AC238" s="9"/>
      <c r="AD238" s="9"/>
      <c r="AE238" s="9"/>
      <c r="AF238" s="9"/>
      <c r="AG238" s="9"/>
      <c r="AH238" s="9"/>
    </row>
    <row r="239" spans="1:34" x14ac:dyDescent="0.25">
      <c r="A239" s="9"/>
      <c r="B239" s="9"/>
      <c r="C239" s="9"/>
      <c r="D239" s="9"/>
      <c r="E239" s="9"/>
      <c r="F239" s="9"/>
      <c r="G239" s="9"/>
      <c r="H239" s="9"/>
      <c r="I239" s="9"/>
      <c r="J239" s="9"/>
      <c r="K239" s="9"/>
      <c r="L239" s="9"/>
      <c r="M239" s="9"/>
      <c r="N239" s="9"/>
      <c r="O239" s="9"/>
      <c r="P239" s="9"/>
      <c r="Q239" s="9"/>
      <c r="R239" s="9"/>
      <c r="S239" s="9"/>
      <c r="T239" s="17"/>
      <c r="U239" s="17"/>
      <c r="V239" s="9"/>
      <c r="W239" s="17"/>
      <c r="X239" s="9"/>
      <c r="Y239" s="9"/>
      <c r="Z239" s="9"/>
      <c r="AA239" s="9"/>
      <c r="AB239" s="9"/>
      <c r="AC239" s="9"/>
      <c r="AD239" s="9"/>
      <c r="AE239" s="9"/>
      <c r="AF239" s="9"/>
      <c r="AG239" s="9"/>
      <c r="AH239" s="9"/>
    </row>
    <row r="240" spans="1:34" x14ac:dyDescent="0.25">
      <c r="A240" s="9"/>
      <c r="B240" s="9"/>
      <c r="C240" s="9"/>
      <c r="D240" s="9"/>
      <c r="E240" s="9"/>
      <c r="F240" s="9"/>
      <c r="G240" s="9"/>
      <c r="H240" s="9"/>
      <c r="I240" s="9"/>
      <c r="J240" s="9"/>
      <c r="K240" s="9"/>
      <c r="L240" s="9"/>
      <c r="M240" s="9"/>
      <c r="N240" s="9"/>
      <c r="O240" s="9"/>
      <c r="P240" s="9"/>
      <c r="Q240" s="9"/>
      <c r="R240" s="9"/>
      <c r="S240" s="9"/>
      <c r="T240" s="17"/>
      <c r="U240" s="17"/>
      <c r="V240" s="9"/>
      <c r="W240" s="17"/>
      <c r="X240" s="9"/>
      <c r="Y240" s="9"/>
      <c r="Z240" s="9"/>
      <c r="AA240" s="9"/>
      <c r="AB240" s="9"/>
      <c r="AC240" s="9"/>
      <c r="AD240" s="9"/>
      <c r="AE240" s="9"/>
      <c r="AF240" s="9"/>
      <c r="AG240" s="9"/>
      <c r="AH240" s="9"/>
    </row>
    <row r="241" spans="1:34" x14ac:dyDescent="0.25">
      <c r="A241" s="9"/>
      <c r="B241" s="9"/>
      <c r="C241" s="9"/>
      <c r="D241" s="9"/>
      <c r="E241" s="9"/>
      <c r="F241" s="9"/>
      <c r="G241" s="9"/>
      <c r="H241" s="9"/>
      <c r="I241" s="9"/>
      <c r="J241" s="9"/>
      <c r="K241" s="9"/>
      <c r="L241" s="9"/>
      <c r="M241" s="9"/>
      <c r="N241" s="9"/>
      <c r="O241" s="9"/>
      <c r="P241" s="9"/>
      <c r="Q241" s="9"/>
      <c r="R241" s="9"/>
      <c r="S241" s="9"/>
      <c r="T241" s="17"/>
      <c r="U241" s="17"/>
      <c r="V241" s="9"/>
      <c r="W241" s="17"/>
      <c r="X241" s="9"/>
      <c r="Y241" s="9"/>
      <c r="Z241" s="9"/>
      <c r="AA241" s="9"/>
      <c r="AB241" s="9"/>
      <c r="AC241" s="9"/>
      <c r="AD241" s="9"/>
      <c r="AE241" s="9"/>
      <c r="AF241" s="9"/>
      <c r="AG241" s="9"/>
      <c r="AH241" s="9"/>
    </row>
    <row r="242" spans="1:34" x14ac:dyDescent="0.25">
      <c r="A242" s="9"/>
      <c r="B242" s="9"/>
      <c r="C242" s="9"/>
      <c r="D242" s="9"/>
      <c r="E242" s="9"/>
      <c r="F242" s="9"/>
      <c r="G242" s="9"/>
      <c r="H242" s="9"/>
      <c r="I242" s="9"/>
      <c r="J242" s="9"/>
      <c r="K242" s="9"/>
      <c r="L242" s="9"/>
      <c r="M242" s="9"/>
      <c r="N242" s="9"/>
      <c r="O242" s="9"/>
      <c r="P242" s="9"/>
      <c r="Q242" s="9"/>
      <c r="R242" s="9"/>
      <c r="S242" s="9"/>
      <c r="T242" s="17"/>
      <c r="U242" s="17"/>
      <c r="V242" s="9"/>
      <c r="W242" s="17"/>
      <c r="X242" s="9"/>
      <c r="Y242" s="9"/>
      <c r="Z242" s="9"/>
      <c r="AA242" s="9"/>
      <c r="AB242" s="9"/>
      <c r="AC242" s="9"/>
      <c r="AD242" s="9"/>
      <c r="AE242" s="9"/>
      <c r="AF242" s="9"/>
      <c r="AG242" s="9"/>
      <c r="AH242" s="9"/>
    </row>
    <row r="243" spans="1:34" x14ac:dyDescent="0.25">
      <c r="A243" s="9"/>
      <c r="B243" s="9"/>
      <c r="C243" s="9"/>
      <c r="D243" s="9"/>
      <c r="E243" s="9"/>
      <c r="F243" s="9"/>
      <c r="G243" s="9"/>
      <c r="H243" s="9"/>
      <c r="I243" s="9"/>
      <c r="J243" s="9"/>
      <c r="K243" s="9"/>
      <c r="L243" s="9"/>
      <c r="M243" s="9"/>
      <c r="N243" s="9"/>
      <c r="O243" s="9"/>
      <c r="P243" s="9"/>
      <c r="Q243" s="9"/>
      <c r="R243" s="9"/>
      <c r="S243" s="9"/>
      <c r="T243" s="17"/>
      <c r="U243" s="17"/>
      <c r="V243" s="9"/>
      <c r="W243" s="17"/>
      <c r="X243" s="9"/>
      <c r="Y243" s="9"/>
      <c r="Z243" s="9"/>
      <c r="AA243" s="9"/>
      <c r="AB243" s="9"/>
      <c r="AC243" s="9"/>
      <c r="AD243" s="9"/>
      <c r="AE243" s="9"/>
      <c r="AF243" s="9"/>
      <c r="AG243" s="9"/>
      <c r="AH243" s="9"/>
    </row>
    <row r="244" spans="1:34" x14ac:dyDescent="0.25">
      <c r="A244" s="9"/>
      <c r="B244" s="9"/>
      <c r="C244" s="9"/>
      <c r="D244" s="9"/>
      <c r="E244" s="9"/>
      <c r="F244" s="9"/>
      <c r="G244" s="9"/>
      <c r="H244" s="9"/>
      <c r="I244" s="9"/>
      <c r="J244" s="9"/>
      <c r="K244" s="9"/>
      <c r="L244" s="9"/>
      <c r="M244" s="9"/>
      <c r="N244" s="9"/>
      <c r="O244" s="9"/>
      <c r="P244" s="9"/>
      <c r="Q244" s="9"/>
      <c r="R244" s="9"/>
      <c r="S244" s="9"/>
      <c r="T244" s="17"/>
      <c r="U244" s="17"/>
      <c r="V244" s="9"/>
      <c r="W244" s="17"/>
      <c r="X244" s="9"/>
      <c r="Y244" s="9"/>
      <c r="Z244" s="9"/>
      <c r="AA244" s="9"/>
      <c r="AB244" s="9"/>
      <c r="AC244" s="9"/>
      <c r="AD244" s="9"/>
      <c r="AE244" s="9"/>
      <c r="AF244" s="9"/>
      <c r="AG244" s="9"/>
      <c r="AH244" s="9"/>
    </row>
    <row r="245" spans="1:34" x14ac:dyDescent="0.25">
      <c r="A245" s="9"/>
      <c r="B245" s="9"/>
      <c r="C245" s="9"/>
      <c r="D245" s="9"/>
      <c r="E245" s="9"/>
      <c r="F245" s="9"/>
      <c r="G245" s="9"/>
      <c r="H245" s="9"/>
      <c r="I245" s="9"/>
      <c r="J245" s="9"/>
      <c r="K245" s="9"/>
      <c r="L245" s="9"/>
      <c r="M245" s="9"/>
      <c r="N245" s="9"/>
      <c r="O245" s="9"/>
      <c r="P245" s="9"/>
      <c r="Q245" s="9"/>
      <c r="R245" s="9"/>
      <c r="S245" s="9"/>
      <c r="T245" s="17"/>
      <c r="U245" s="17"/>
      <c r="V245" s="9"/>
      <c r="W245" s="17"/>
      <c r="X245" s="9"/>
      <c r="Y245" s="9"/>
      <c r="Z245" s="9"/>
      <c r="AA245" s="9"/>
      <c r="AB245" s="9"/>
      <c r="AC245" s="9"/>
      <c r="AD245" s="9"/>
      <c r="AE245" s="9"/>
      <c r="AF245" s="9"/>
      <c r="AG245" s="9"/>
      <c r="AH245" s="9"/>
    </row>
    <row r="246" spans="1:34" x14ac:dyDescent="0.25">
      <c r="A246" s="9"/>
      <c r="B246" s="9"/>
      <c r="C246" s="9"/>
      <c r="D246" s="9"/>
      <c r="E246" s="9"/>
      <c r="F246" s="9"/>
      <c r="G246" s="9"/>
      <c r="H246" s="9"/>
      <c r="I246" s="9"/>
      <c r="J246" s="9"/>
      <c r="K246" s="9"/>
      <c r="L246" s="9"/>
      <c r="M246" s="9"/>
      <c r="N246" s="9"/>
      <c r="O246" s="9"/>
      <c r="P246" s="9"/>
      <c r="Q246" s="9"/>
      <c r="R246" s="9"/>
      <c r="S246" s="9"/>
      <c r="T246" s="17"/>
      <c r="U246" s="17"/>
      <c r="V246" s="9"/>
      <c r="W246" s="17"/>
      <c r="X246" s="9"/>
      <c r="Y246" s="9"/>
      <c r="Z246" s="9"/>
      <c r="AA246" s="9"/>
      <c r="AB246" s="9"/>
      <c r="AC246" s="9"/>
      <c r="AD246" s="9"/>
      <c r="AE246" s="9"/>
      <c r="AF246" s="9"/>
      <c r="AG246" s="9"/>
      <c r="AH246" s="9"/>
    </row>
    <row r="247" spans="1:34" x14ac:dyDescent="0.25">
      <c r="A247" s="9"/>
      <c r="B247" s="9"/>
      <c r="C247" s="9"/>
      <c r="D247" s="9"/>
      <c r="E247" s="9"/>
      <c r="F247" s="9"/>
      <c r="G247" s="9"/>
      <c r="H247" s="9"/>
      <c r="I247" s="9"/>
      <c r="J247" s="9"/>
      <c r="K247" s="9"/>
      <c r="L247" s="9"/>
      <c r="M247" s="9"/>
      <c r="N247" s="9"/>
      <c r="O247" s="9"/>
      <c r="P247" s="9"/>
      <c r="Q247" s="9"/>
      <c r="R247" s="9"/>
      <c r="S247" s="9"/>
      <c r="T247" s="17"/>
      <c r="U247" s="17"/>
      <c r="V247" s="9"/>
      <c r="W247" s="17"/>
      <c r="X247" s="9"/>
      <c r="Y247" s="9"/>
      <c r="Z247" s="9"/>
      <c r="AA247" s="9"/>
      <c r="AB247" s="9"/>
      <c r="AC247" s="9"/>
      <c r="AD247" s="9"/>
      <c r="AE247" s="9"/>
      <c r="AF247" s="9"/>
      <c r="AG247" s="9"/>
      <c r="AH247" s="9"/>
    </row>
    <row r="248" spans="1:34" x14ac:dyDescent="0.25">
      <c r="A248" s="9"/>
      <c r="B248" s="9"/>
      <c r="C248" s="9"/>
      <c r="D248" s="9"/>
      <c r="E248" s="9"/>
      <c r="F248" s="9"/>
      <c r="G248" s="9"/>
      <c r="H248" s="9"/>
      <c r="I248" s="9"/>
      <c r="J248" s="9"/>
      <c r="K248" s="9"/>
      <c r="L248" s="9"/>
      <c r="M248" s="9"/>
      <c r="N248" s="9"/>
      <c r="O248" s="9"/>
      <c r="P248" s="9"/>
      <c r="Q248" s="9"/>
      <c r="R248" s="9"/>
      <c r="S248" s="9"/>
      <c r="T248" s="17"/>
      <c r="U248" s="17"/>
      <c r="V248" s="9"/>
      <c r="W248" s="17"/>
      <c r="X248" s="9"/>
      <c r="Y248" s="9"/>
      <c r="Z248" s="9"/>
      <c r="AA248" s="9"/>
      <c r="AB248" s="9"/>
      <c r="AC248" s="9"/>
      <c r="AD248" s="9"/>
      <c r="AE248" s="9"/>
      <c r="AF248" s="9"/>
      <c r="AG248" s="9"/>
      <c r="AH248" s="9"/>
    </row>
    <row r="249" spans="1:34" x14ac:dyDescent="0.25">
      <c r="A249" s="9"/>
      <c r="B249" s="9"/>
      <c r="C249" s="9"/>
      <c r="D249" s="9"/>
      <c r="E249" s="9"/>
      <c r="F249" s="9"/>
      <c r="G249" s="9"/>
      <c r="H249" s="9"/>
      <c r="I249" s="9"/>
      <c r="J249" s="9"/>
      <c r="K249" s="9"/>
      <c r="L249" s="9"/>
      <c r="M249" s="9"/>
      <c r="N249" s="9"/>
      <c r="O249" s="9"/>
      <c r="P249" s="9"/>
      <c r="Q249" s="9"/>
      <c r="R249" s="9"/>
      <c r="S249" s="9"/>
      <c r="T249" s="17"/>
      <c r="U249" s="17"/>
      <c r="V249" s="9"/>
      <c r="W249" s="17"/>
      <c r="X249" s="9"/>
      <c r="Y249" s="9"/>
      <c r="Z249" s="9"/>
      <c r="AA249" s="9"/>
      <c r="AB249" s="9"/>
      <c r="AC249" s="9"/>
      <c r="AD249" s="9"/>
      <c r="AE249" s="9"/>
      <c r="AF249" s="9"/>
      <c r="AG249" s="9"/>
      <c r="AH249" s="9"/>
    </row>
    <row r="250" spans="1:34" x14ac:dyDescent="0.25">
      <c r="A250" s="9"/>
      <c r="B250" s="9"/>
      <c r="C250" s="9"/>
      <c r="D250" s="9"/>
      <c r="E250" s="9"/>
      <c r="F250" s="9"/>
      <c r="G250" s="9"/>
      <c r="H250" s="9"/>
      <c r="I250" s="9"/>
      <c r="J250" s="9"/>
      <c r="K250" s="9"/>
      <c r="L250" s="9"/>
      <c r="M250" s="9"/>
      <c r="N250" s="9"/>
      <c r="O250" s="9"/>
      <c r="P250" s="9"/>
      <c r="Q250" s="9"/>
      <c r="R250" s="9"/>
      <c r="S250" s="9"/>
      <c r="T250" s="17"/>
      <c r="U250" s="17"/>
      <c r="V250" s="9"/>
      <c r="W250" s="17"/>
      <c r="X250" s="9"/>
      <c r="Y250" s="9"/>
      <c r="Z250" s="9"/>
      <c r="AA250" s="9"/>
      <c r="AB250" s="9"/>
      <c r="AC250" s="9"/>
      <c r="AD250" s="9"/>
      <c r="AE250" s="9"/>
      <c r="AF250" s="9"/>
      <c r="AG250" s="9"/>
      <c r="AH250" s="9"/>
    </row>
    <row r="251" spans="1:34" x14ac:dyDescent="0.25">
      <c r="A251" s="9"/>
      <c r="B251" s="9"/>
      <c r="C251" s="9"/>
      <c r="D251" s="9"/>
      <c r="E251" s="9"/>
      <c r="F251" s="9"/>
      <c r="G251" s="9"/>
      <c r="H251" s="9"/>
      <c r="I251" s="9"/>
      <c r="J251" s="9"/>
      <c r="K251" s="9"/>
      <c r="L251" s="9"/>
      <c r="M251" s="9"/>
      <c r="N251" s="9"/>
      <c r="O251" s="9"/>
      <c r="P251" s="9"/>
      <c r="Q251" s="9"/>
      <c r="R251" s="9"/>
      <c r="S251" s="9"/>
      <c r="T251" s="17"/>
      <c r="U251" s="17"/>
      <c r="V251" s="9"/>
      <c r="W251" s="17"/>
      <c r="X251" s="9"/>
      <c r="Y251" s="9"/>
      <c r="Z251" s="9"/>
      <c r="AA251" s="9"/>
      <c r="AB251" s="9"/>
      <c r="AC251" s="9"/>
      <c r="AD251" s="9"/>
      <c r="AE251" s="9"/>
      <c r="AF251" s="9"/>
      <c r="AG251" s="9"/>
      <c r="AH251" s="9"/>
    </row>
    <row r="252" spans="1:34" x14ac:dyDescent="0.25">
      <c r="A252" s="9"/>
      <c r="B252" s="9"/>
      <c r="C252" s="9"/>
      <c r="D252" s="9"/>
      <c r="E252" s="9"/>
      <c r="F252" s="9"/>
      <c r="G252" s="9"/>
      <c r="H252" s="9"/>
      <c r="I252" s="9"/>
      <c r="J252" s="9"/>
      <c r="K252" s="9"/>
      <c r="L252" s="9"/>
      <c r="M252" s="9"/>
      <c r="N252" s="9"/>
      <c r="O252" s="9"/>
      <c r="P252" s="9"/>
      <c r="Q252" s="9"/>
      <c r="R252" s="9"/>
      <c r="S252" s="9"/>
      <c r="T252" s="17"/>
      <c r="U252" s="17"/>
      <c r="V252" s="9"/>
      <c r="W252" s="17"/>
      <c r="X252" s="9"/>
      <c r="Y252" s="9"/>
      <c r="Z252" s="9"/>
      <c r="AA252" s="9"/>
      <c r="AB252" s="9"/>
      <c r="AC252" s="9"/>
      <c r="AD252" s="9"/>
      <c r="AE252" s="9"/>
      <c r="AF252" s="9"/>
      <c r="AG252" s="9"/>
      <c r="AH252" s="9"/>
    </row>
    <row r="253" spans="1:34" x14ac:dyDescent="0.25">
      <c r="A253" s="9"/>
      <c r="B253" s="9"/>
      <c r="C253" s="9"/>
      <c r="D253" s="9"/>
      <c r="E253" s="9"/>
      <c r="F253" s="9"/>
      <c r="G253" s="9"/>
      <c r="H253" s="9"/>
      <c r="I253" s="9"/>
      <c r="J253" s="9"/>
      <c r="K253" s="9"/>
      <c r="L253" s="9"/>
      <c r="M253" s="9"/>
      <c r="N253" s="9"/>
      <c r="O253" s="9"/>
      <c r="P253" s="9"/>
      <c r="Q253" s="9"/>
      <c r="R253" s="9"/>
      <c r="S253" s="9"/>
      <c r="T253" s="17"/>
      <c r="U253" s="17"/>
      <c r="V253" s="9"/>
      <c r="W253" s="17"/>
      <c r="X253" s="9"/>
      <c r="Y253" s="9"/>
      <c r="Z253" s="9"/>
      <c r="AA253" s="9"/>
      <c r="AB253" s="9"/>
      <c r="AC253" s="9"/>
      <c r="AD253" s="9"/>
      <c r="AE253" s="9"/>
      <c r="AF253" s="9"/>
      <c r="AG253" s="9"/>
      <c r="AH253" s="9"/>
    </row>
    <row r="254" spans="1:34" x14ac:dyDescent="0.25">
      <c r="A254" s="9"/>
      <c r="B254" s="9"/>
      <c r="C254" s="9"/>
      <c r="D254" s="9"/>
      <c r="E254" s="9"/>
      <c r="F254" s="9"/>
      <c r="G254" s="9"/>
      <c r="H254" s="9"/>
      <c r="I254" s="9"/>
      <c r="J254" s="9"/>
      <c r="K254" s="9"/>
      <c r="L254" s="9"/>
      <c r="M254" s="9"/>
      <c r="N254" s="9"/>
      <c r="O254" s="9"/>
      <c r="P254" s="9"/>
      <c r="Q254" s="9"/>
      <c r="R254" s="9"/>
      <c r="S254" s="9"/>
      <c r="T254" s="17"/>
      <c r="U254" s="17"/>
      <c r="V254" s="9"/>
      <c r="W254" s="17"/>
      <c r="X254" s="9"/>
      <c r="Y254" s="9"/>
      <c r="Z254" s="9"/>
      <c r="AA254" s="9"/>
      <c r="AB254" s="9"/>
      <c r="AC254" s="9"/>
      <c r="AD254" s="9"/>
      <c r="AE254" s="9"/>
      <c r="AF254" s="9"/>
      <c r="AG254" s="9"/>
      <c r="AH254" s="9"/>
    </row>
    <row r="255" spans="1:34" x14ac:dyDescent="0.25">
      <c r="A255" s="9"/>
      <c r="B255" s="9"/>
      <c r="C255" s="9"/>
      <c r="D255" s="9"/>
      <c r="E255" s="9"/>
      <c r="F255" s="9"/>
      <c r="G255" s="9"/>
      <c r="H255" s="9"/>
      <c r="I255" s="9"/>
      <c r="J255" s="9"/>
      <c r="K255" s="9"/>
      <c r="L255" s="9"/>
      <c r="M255" s="9"/>
      <c r="N255" s="9"/>
      <c r="O255" s="9"/>
      <c r="P255" s="9"/>
      <c r="Q255" s="9"/>
      <c r="R255" s="9"/>
      <c r="S255" s="9"/>
      <c r="T255" s="17"/>
      <c r="U255" s="17"/>
      <c r="V255" s="9"/>
      <c r="W255" s="17"/>
      <c r="X255" s="9"/>
      <c r="Y255" s="9"/>
      <c r="Z255" s="9"/>
      <c r="AA255" s="9"/>
      <c r="AB255" s="9"/>
      <c r="AC255" s="9"/>
      <c r="AD255" s="9"/>
      <c r="AE255" s="9"/>
      <c r="AF255" s="9"/>
      <c r="AG255" s="9"/>
      <c r="AH255" s="9"/>
    </row>
    <row r="256" spans="1:34" x14ac:dyDescent="0.25">
      <c r="A256" s="9"/>
      <c r="B256" s="9"/>
      <c r="C256" s="9"/>
      <c r="D256" s="9"/>
      <c r="E256" s="9"/>
      <c r="F256" s="9"/>
      <c r="G256" s="9"/>
      <c r="H256" s="9"/>
      <c r="I256" s="9"/>
      <c r="J256" s="9"/>
      <c r="K256" s="9"/>
      <c r="L256" s="9"/>
      <c r="M256" s="9"/>
      <c r="N256" s="9"/>
      <c r="O256" s="9"/>
      <c r="P256" s="9"/>
      <c r="Q256" s="9"/>
      <c r="R256" s="9"/>
      <c r="S256" s="9"/>
      <c r="T256" s="17"/>
      <c r="U256" s="17"/>
      <c r="V256" s="9"/>
      <c r="W256" s="17"/>
      <c r="X256" s="9"/>
      <c r="Y256" s="9"/>
      <c r="Z256" s="9"/>
      <c r="AA256" s="9"/>
      <c r="AB256" s="9"/>
      <c r="AC256" s="9"/>
      <c r="AD256" s="9"/>
      <c r="AE256" s="9"/>
      <c r="AF256" s="9"/>
      <c r="AG256" s="9"/>
      <c r="AH256" s="9"/>
    </row>
    <row r="257" spans="1:34" x14ac:dyDescent="0.25">
      <c r="A257" s="9"/>
      <c r="B257" s="9"/>
      <c r="C257" s="9"/>
      <c r="D257" s="9"/>
      <c r="E257" s="9"/>
      <c r="F257" s="9"/>
      <c r="G257" s="9"/>
      <c r="H257" s="9"/>
      <c r="I257" s="9"/>
      <c r="J257" s="9"/>
      <c r="K257" s="9"/>
      <c r="L257" s="9"/>
      <c r="M257" s="9"/>
      <c r="N257" s="9"/>
      <c r="O257" s="9"/>
      <c r="P257" s="9"/>
      <c r="Q257" s="9"/>
      <c r="R257" s="9"/>
      <c r="S257" s="9"/>
      <c r="T257" s="17"/>
      <c r="U257" s="17"/>
      <c r="V257" s="9"/>
      <c r="W257" s="17"/>
      <c r="X257" s="9"/>
      <c r="Y257" s="9"/>
      <c r="Z257" s="9"/>
      <c r="AA257" s="9"/>
      <c r="AB257" s="9"/>
      <c r="AC257" s="9"/>
      <c r="AD257" s="9"/>
      <c r="AE257" s="9"/>
      <c r="AF257" s="9"/>
      <c r="AG257" s="9"/>
      <c r="AH257" s="9"/>
    </row>
    <row r="258" spans="1:34" x14ac:dyDescent="0.25">
      <c r="A258" s="9"/>
      <c r="B258" s="9"/>
      <c r="C258" s="9"/>
      <c r="D258" s="9"/>
      <c r="E258" s="9"/>
      <c r="F258" s="9"/>
      <c r="G258" s="9"/>
      <c r="H258" s="9"/>
      <c r="I258" s="9"/>
      <c r="J258" s="9"/>
      <c r="K258" s="9"/>
      <c r="L258" s="9"/>
      <c r="M258" s="9"/>
      <c r="N258" s="9"/>
      <c r="O258" s="9"/>
      <c r="P258" s="9"/>
      <c r="Q258" s="9"/>
      <c r="R258" s="9"/>
      <c r="S258" s="9"/>
      <c r="T258" s="17"/>
      <c r="U258" s="17"/>
      <c r="V258" s="9"/>
      <c r="W258" s="17"/>
      <c r="X258" s="9"/>
      <c r="Y258" s="9"/>
      <c r="Z258" s="9"/>
      <c r="AA258" s="9"/>
      <c r="AB258" s="9"/>
      <c r="AC258" s="9"/>
      <c r="AD258" s="9"/>
      <c r="AE258" s="9"/>
      <c r="AF258" s="9"/>
      <c r="AG258" s="9"/>
      <c r="AH258" s="9"/>
    </row>
    <row r="259" spans="1:34" x14ac:dyDescent="0.25">
      <c r="A259" s="9"/>
      <c r="B259" s="9"/>
      <c r="C259" s="9"/>
      <c r="D259" s="9"/>
      <c r="E259" s="9"/>
      <c r="F259" s="9"/>
      <c r="G259" s="9"/>
      <c r="H259" s="9"/>
      <c r="I259" s="9"/>
      <c r="J259" s="9"/>
      <c r="K259" s="9"/>
      <c r="L259" s="9"/>
      <c r="M259" s="9"/>
      <c r="N259" s="9"/>
      <c r="O259" s="9"/>
      <c r="P259" s="9"/>
      <c r="Q259" s="9"/>
      <c r="R259" s="9"/>
      <c r="S259" s="9"/>
      <c r="T259" s="17"/>
      <c r="U259" s="17"/>
      <c r="V259" s="9"/>
      <c r="W259" s="17"/>
      <c r="X259" s="9"/>
      <c r="Y259" s="9"/>
      <c r="Z259" s="9"/>
      <c r="AA259" s="9"/>
      <c r="AB259" s="9"/>
      <c r="AC259" s="9"/>
      <c r="AD259" s="9"/>
      <c r="AE259" s="9"/>
      <c r="AF259" s="9"/>
      <c r="AG259" s="9"/>
      <c r="AH259" s="9"/>
    </row>
    <row r="260" spans="1:34" x14ac:dyDescent="0.25">
      <c r="A260" s="9"/>
      <c r="B260" s="9"/>
      <c r="C260" s="9"/>
      <c r="D260" s="9"/>
      <c r="E260" s="9"/>
      <c r="F260" s="9"/>
      <c r="G260" s="9"/>
      <c r="H260" s="9"/>
      <c r="I260" s="9"/>
      <c r="J260" s="9"/>
      <c r="K260" s="9"/>
      <c r="L260" s="9"/>
      <c r="M260" s="9"/>
      <c r="N260" s="9"/>
      <c r="O260" s="9"/>
      <c r="P260" s="9"/>
      <c r="Q260" s="9"/>
      <c r="R260" s="9"/>
      <c r="S260" s="9"/>
      <c r="T260" s="17"/>
      <c r="U260" s="17"/>
      <c r="V260" s="9"/>
      <c r="W260" s="17"/>
      <c r="X260" s="9"/>
      <c r="Y260" s="9"/>
      <c r="Z260" s="9"/>
      <c r="AA260" s="9"/>
      <c r="AB260" s="9"/>
      <c r="AC260" s="9"/>
      <c r="AD260" s="9"/>
      <c r="AE260" s="9"/>
      <c r="AF260" s="9"/>
      <c r="AG260" s="9"/>
      <c r="AH260" s="9"/>
    </row>
    <row r="261" spans="1:34" x14ac:dyDescent="0.25">
      <c r="A261" s="9"/>
      <c r="B261" s="9"/>
      <c r="C261" s="9"/>
      <c r="D261" s="9"/>
      <c r="E261" s="9"/>
      <c r="F261" s="9"/>
      <c r="G261" s="9"/>
      <c r="H261" s="9"/>
      <c r="I261" s="9"/>
      <c r="J261" s="9"/>
      <c r="K261" s="9"/>
      <c r="L261" s="9"/>
      <c r="M261" s="9"/>
      <c r="N261" s="9"/>
      <c r="O261" s="9"/>
      <c r="P261" s="9"/>
      <c r="Q261" s="9"/>
      <c r="R261" s="9"/>
      <c r="S261" s="9"/>
      <c r="T261" s="17"/>
      <c r="U261" s="17"/>
      <c r="V261" s="9"/>
      <c r="W261" s="17"/>
      <c r="X261" s="9"/>
      <c r="Y261" s="9"/>
      <c r="Z261" s="9"/>
      <c r="AA261" s="9"/>
      <c r="AB261" s="9"/>
      <c r="AC261" s="9"/>
      <c r="AD261" s="9"/>
      <c r="AE261" s="9"/>
      <c r="AF261" s="9"/>
      <c r="AG261" s="9"/>
      <c r="AH261" s="9"/>
    </row>
    <row r="262" spans="1:34" x14ac:dyDescent="0.25">
      <c r="A262" s="9"/>
      <c r="B262" s="9"/>
      <c r="C262" s="9"/>
      <c r="D262" s="9"/>
      <c r="E262" s="9"/>
      <c r="F262" s="9"/>
      <c r="G262" s="9"/>
      <c r="H262" s="9"/>
      <c r="I262" s="9"/>
      <c r="J262" s="9"/>
      <c r="K262" s="9"/>
      <c r="L262" s="9"/>
      <c r="M262" s="9"/>
      <c r="N262" s="9"/>
      <c r="O262" s="9"/>
      <c r="P262" s="9"/>
      <c r="Q262" s="9"/>
      <c r="R262" s="9"/>
      <c r="S262" s="9"/>
      <c r="T262" s="17"/>
      <c r="U262" s="17"/>
      <c r="V262" s="9"/>
      <c r="W262" s="17"/>
      <c r="X262" s="9"/>
      <c r="Y262" s="9"/>
      <c r="Z262" s="9"/>
      <c r="AA262" s="9"/>
      <c r="AB262" s="9"/>
      <c r="AC262" s="9"/>
      <c r="AD262" s="9"/>
      <c r="AE262" s="9"/>
      <c r="AF262" s="9"/>
      <c r="AG262" s="9"/>
      <c r="AH262" s="9"/>
    </row>
    <row r="263" spans="1:34" x14ac:dyDescent="0.25">
      <c r="A263" s="9"/>
      <c r="B263" s="9"/>
      <c r="C263" s="9"/>
      <c r="D263" s="9"/>
      <c r="E263" s="9"/>
      <c r="F263" s="9"/>
      <c r="G263" s="9"/>
      <c r="H263" s="9"/>
      <c r="I263" s="9"/>
      <c r="J263" s="9"/>
      <c r="K263" s="9"/>
      <c r="L263" s="9"/>
      <c r="M263" s="9"/>
      <c r="N263" s="9"/>
      <c r="O263" s="9"/>
      <c r="P263" s="9"/>
      <c r="Q263" s="9"/>
      <c r="R263" s="9"/>
      <c r="S263" s="9"/>
      <c r="T263" s="17"/>
      <c r="U263" s="17"/>
      <c r="V263" s="9"/>
      <c r="W263" s="17"/>
      <c r="X263" s="9"/>
      <c r="Y263" s="9"/>
      <c r="Z263" s="9"/>
      <c r="AA263" s="9"/>
      <c r="AB263" s="9"/>
      <c r="AC263" s="9"/>
      <c r="AD263" s="9"/>
      <c r="AE263" s="9"/>
      <c r="AF263" s="9"/>
      <c r="AG263" s="9"/>
      <c r="AH263" s="9"/>
    </row>
    <row r="264" spans="1:34" x14ac:dyDescent="0.25">
      <c r="A264" s="9"/>
      <c r="B264" s="9"/>
      <c r="C264" s="9"/>
      <c r="D264" s="9"/>
      <c r="E264" s="9"/>
      <c r="F264" s="9"/>
      <c r="G264" s="9"/>
      <c r="H264" s="9"/>
      <c r="I264" s="9"/>
      <c r="J264" s="9"/>
      <c r="K264" s="9"/>
      <c r="L264" s="9"/>
      <c r="M264" s="9"/>
      <c r="N264" s="9"/>
      <c r="O264" s="9"/>
      <c r="P264" s="9"/>
      <c r="Q264" s="9"/>
      <c r="R264" s="9"/>
      <c r="S264" s="9"/>
      <c r="T264" s="17"/>
      <c r="U264" s="17"/>
      <c r="V264" s="9"/>
      <c r="W264" s="17"/>
      <c r="X264" s="9"/>
      <c r="Y264" s="9"/>
      <c r="Z264" s="9"/>
      <c r="AA264" s="9"/>
      <c r="AB264" s="9"/>
      <c r="AC264" s="9"/>
      <c r="AD264" s="9"/>
      <c r="AE264" s="9"/>
      <c r="AF264" s="9"/>
      <c r="AG264" s="9"/>
      <c r="AH264" s="9"/>
    </row>
    <row r="265" spans="1:34" x14ac:dyDescent="0.25">
      <c r="A265" s="9"/>
      <c r="B265" s="9"/>
      <c r="C265" s="9"/>
      <c r="D265" s="9"/>
      <c r="E265" s="9"/>
      <c r="F265" s="9"/>
      <c r="G265" s="9"/>
      <c r="H265" s="9"/>
      <c r="I265" s="9"/>
      <c r="J265" s="9"/>
      <c r="K265" s="9"/>
      <c r="L265" s="9"/>
      <c r="M265" s="9"/>
      <c r="N265" s="9"/>
      <c r="O265" s="9"/>
      <c r="P265" s="9"/>
      <c r="Q265" s="9"/>
      <c r="R265" s="9"/>
      <c r="S265" s="9"/>
      <c r="T265" s="17"/>
      <c r="U265" s="17"/>
      <c r="V265" s="9"/>
      <c r="W265" s="17"/>
      <c r="X265" s="9"/>
      <c r="Y265" s="9"/>
      <c r="Z265" s="9"/>
      <c r="AA265" s="9"/>
      <c r="AB265" s="9"/>
      <c r="AC265" s="9"/>
      <c r="AD265" s="9"/>
      <c r="AE265" s="9"/>
      <c r="AF265" s="9"/>
      <c r="AG265" s="9"/>
      <c r="AH265" s="9"/>
    </row>
    <row r="266" spans="1:34" x14ac:dyDescent="0.25">
      <c r="A266" s="9"/>
      <c r="B266" s="9"/>
      <c r="C266" s="9"/>
      <c r="D266" s="9"/>
      <c r="E266" s="9"/>
      <c r="F266" s="9"/>
      <c r="G266" s="9"/>
      <c r="H266" s="9"/>
      <c r="I266" s="9"/>
      <c r="J266" s="9"/>
      <c r="K266" s="9"/>
      <c r="L266" s="9"/>
      <c r="M266" s="9"/>
      <c r="N266" s="9"/>
      <c r="O266" s="9"/>
      <c r="P266" s="9"/>
      <c r="Q266" s="9"/>
      <c r="R266" s="9"/>
      <c r="S266" s="9"/>
      <c r="T266" s="17"/>
      <c r="U266" s="17"/>
      <c r="V266" s="9"/>
      <c r="W266" s="17"/>
      <c r="X266" s="9"/>
      <c r="Y266" s="9"/>
      <c r="Z266" s="9"/>
      <c r="AA266" s="9"/>
      <c r="AB266" s="9"/>
      <c r="AC266" s="9"/>
      <c r="AD266" s="9"/>
      <c r="AE266" s="9"/>
      <c r="AF266" s="9"/>
      <c r="AG266" s="9"/>
      <c r="AH266" s="9"/>
    </row>
    <row r="267" spans="1:34" x14ac:dyDescent="0.25">
      <c r="A267" s="9"/>
      <c r="B267" s="9"/>
      <c r="C267" s="9"/>
      <c r="D267" s="9"/>
      <c r="E267" s="9"/>
      <c r="F267" s="9"/>
      <c r="G267" s="9"/>
      <c r="H267" s="9"/>
      <c r="I267" s="9"/>
      <c r="J267" s="9"/>
      <c r="K267" s="9"/>
      <c r="L267" s="9"/>
      <c r="M267" s="9"/>
      <c r="N267" s="9"/>
      <c r="O267" s="9"/>
      <c r="P267" s="9"/>
      <c r="Q267" s="9"/>
      <c r="R267" s="9"/>
      <c r="S267" s="9"/>
      <c r="T267" s="17"/>
      <c r="U267" s="17"/>
      <c r="V267" s="9"/>
      <c r="W267" s="17"/>
      <c r="X267" s="9"/>
      <c r="Y267" s="9"/>
      <c r="Z267" s="9"/>
      <c r="AA267" s="9"/>
      <c r="AB267" s="9"/>
      <c r="AC267" s="9"/>
      <c r="AD267" s="9"/>
      <c r="AE267" s="9"/>
      <c r="AF267" s="9"/>
      <c r="AG267" s="9"/>
      <c r="AH267" s="9"/>
    </row>
    <row r="268" spans="1:34" x14ac:dyDescent="0.25">
      <c r="A268" s="9"/>
      <c r="B268" s="9"/>
      <c r="C268" s="9"/>
      <c r="D268" s="9"/>
      <c r="E268" s="9"/>
      <c r="F268" s="9"/>
      <c r="G268" s="9"/>
      <c r="H268" s="9"/>
      <c r="I268" s="9"/>
      <c r="J268" s="9"/>
      <c r="K268" s="9"/>
      <c r="L268" s="9"/>
      <c r="M268" s="9"/>
      <c r="N268" s="9"/>
      <c r="O268" s="9"/>
      <c r="P268" s="9"/>
      <c r="Q268" s="9"/>
      <c r="R268" s="9"/>
      <c r="S268" s="9"/>
      <c r="T268" s="17"/>
      <c r="U268" s="17"/>
      <c r="V268" s="9"/>
      <c r="W268" s="17"/>
      <c r="X268" s="9"/>
      <c r="Y268" s="9"/>
      <c r="Z268" s="9"/>
      <c r="AA268" s="9"/>
      <c r="AB268" s="9"/>
      <c r="AC268" s="9"/>
      <c r="AD268" s="9"/>
      <c r="AE268" s="9"/>
      <c r="AF268" s="9"/>
      <c r="AG268" s="9"/>
      <c r="AH268" s="9"/>
    </row>
    <row r="269" spans="1:34" x14ac:dyDescent="0.25">
      <c r="A269" s="9"/>
      <c r="B269" s="9"/>
      <c r="C269" s="9"/>
      <c r="D269" s="9"/>
      <c r="E269" s="9"/>
      <c r="F269" s="9"/>
      <c r="G269" s="9"/>
      <c r="H269" s="9"/>
      <c r="I269" s="9"/>
      <c r="J269" s="9"/>
      <c r="K269" s="9"/>
      <c r="L269" s="9"/>
      <c r="M269" s="9"/>
      <c r="N269" s="9"/>
      <c r="O269" s="9"/>
      <c r="P269" s="9"/>
      <c r="Q269" s="9"/>
      <c r="R269" s="9"/>
      <c r="S269" s="9"/>
      <c r="T269" s="17"/>
      <c r="U269" s="17"/>
      <c r="V269" s="9"/>
      <c r="W269" s="17"/>
      <c r="X269" s="9"/>
      <c r="Y269" s="9"/>
      <c r="Z269" s="9"/>
      <c r="AA269" s="9"/>
      <c r="AB269" s="9"/>
      <c r="AC269" s="9"/>
      <c r="AD269" s="9"/>
      <c r="AE269" s="9"/>
      <c r="AF269" s="9"/>
      <c r="AG269" s="9"/>
      <c r="AH269" s="9"/>
    </row>
    <row r="270" spans="1:34" x14ac:dyDescent="0.25">
      <c r="A270" s="9"/>
      <c r="B270" s="9"/>
      <c r="C270" s="9"/>
      <c r="D270" s="9"/>
      <c r="E270" s="9"/>
      <c r="F270" s="9"/>
      <c r="G270" s="9"/>
      <c r="H270" s="9"/>
      <c r="I270" s="9"/>
      <c r="J270" s="9"/>
      <c r="K270" s="9"/>
      <c r="L270" s="9"/>
      <c r="M270" s="9"/>
      <c r="N270" s="9"/>
      <c r="O270" s="9"/>
      <c r="P270" s="9"/>
      <c r="Q270" s="9"/>
      <c r="R270" s="9"/>
      <c r="S270" s="9"/>
      <c r="T270" s="17"/>
      <c r="U270" s="17"/>
      <c r="V270" s="9"/>
      <c r="W270" s="17"/>
      <c r="X270" s="9"/>
      <c r="Y270" s="9"/>
      <c r="Z270" s="9"/>
      <c r="AA270" s="9"/>
      <c r="AB270" s="9"/>
      <c r="AC270" s="9"/>
      <c r="AD270" s="9"/>
      <c r="AE270" s="9"/>
      <c r="AF270" s="9"/>
      <c r="AG270" s="9"/>
      <c r="AH270" s="9"/>
    </row>
    <row r="271" spans="1:34" x14ac:dyDescent="0.25">
      <c r="A271" s="9"/>
      <c r="B271" s="9"/>
      <c r="C271" s="9"/>
      <c r="D271" s="9"/>
      <c r="E271" s="9"/>
      <c r="F271" s="9"/>
      <c r="G271" s="9"/>
      <c r="H271" s="9"/>
      <c r="I271" s="9"/>
      <c r="J271" s="9"/>
      <c r="K271" s="9"/>
      <c r="L271" s="9"/>
      <c r="M271" s="9"/>
      <c r="N271" s="9"/>
      <c r="O271" s="9"/>
      <c r="P271" s="9"/>
      <c r="Q271" s="9"/>
      <c r="R271" s="9"/>
      <c r="S271" s="9"/>
      <c r="T271" s="17"/>
      <c r="U271" s="17"/>
      <c r="V271" s="9"/>
      <c r="W271" s="17"/>
      <c r="X271" s="9"/>
      <c r="Y271" s="9"/>
      <c r="Z271" s="9"/>
      <c r="AA271" s="9"/>
      <c r="AB271" s="9"/>
      <c r="AC271" s="9"/>
      <c r="AD271" s="9"/>
      <c r="AE271" s="9"/>
      <c r="AF271" s="9"/>
      <c r="AG271" s="9"/>
      <c r="AH271" s="9"/>
    </row>
    <row r="272" spans="1:34" x14ac:dyDescent="0.25">
      <c r="A272" s="9"/>
      <c r="B272" s="9"/>
      <c r="C272" s="9"/>
      <c r="D272" s="9"/>
      <c r="E272" s="9"/>
      <c r="F272" s="9"/>
      <c r="G272" s="9"/>
      <c r="H272" s="9"/>
      <c r="I272" s="9"/>
      <c r="J272" s="9"/>
      <c r="K272" s="9"/>
      <c r="L272" s="9"/>
      <c r="M272" s="9"/>
      <c r="N272" s="9"/>
      <c r="O272" s="9"/>
      <c r="P272" s="9"/>
      <c r="Q272" s="9"/>
      <c r="R272" s="9"/>
      <c r="S272" s="9"/>
      <c r="T272" s="17"/>
      <c r="U272" s="17"/>
      <c r="V272" s="9"/>
      <c r="W272" s="17"/>
      <c r="X272" s="9"/>
      <c r="Y272" s="9"/>
      <c r="Z272" s="9"/>
      <c r="AA272" s="9"/>
      <c r="AB272" s="9"/>
      <c r="AC272" s="9"/>
      <c r="AD272" s="9"/>
      <c r="AE272" s="9"/>
      <c r="AF272" s="9"/>
      <c r="AG272" s="9"/>
      <c r="AH272" s="9"/>
    </row>
    <row r="273" spans="1:34" x14ac:dyDescent="0.25">
      <c r="A273" s="9"/>
      <c r="B273" s="9"/>
      <c r="C273" s="9"/>
      <c r="D273" s="9"/>
      <c r="E273" s="9"/>
      <c r="F273" s="9"/>
      <c r="G273" s="9"/>
      <c r="H273" s="9"/>
      <c r="I273" s="9"/>
      <c r="J273" s="9"/>
      <c r="K273" s="9"/>
      <c r="L273" s="9"/>
      <c r="M273" s="9"/>
      <c r="N273" s="9"/>
      <c r="O273" s="9"/>
      <c r="P273" s="9"/>
      <c r="Q273" s="9"/>
      <c r="R273" s="9"/>
      <c r="S273" s="9"/>
      <c r="T273" s="17"/>
      <c r="U273" s="17"/>
      <c r="V273" s="9"/>
      <c r="W273" s="17"/>
      <c r="X273" s="9"/>
      <c r="Y273" s="9"/>
      <c r="Z273" s="9"/>
      <c r="AA273" s="9"/>
      <c r="AB273" s="9"/>
      <c r="AC273" s="9"/>
      <c r="AD273" s="9"/>
      <c r="AE273" s="9"/>
      <c r="AF273" s="9"/>
      <c r="AG273" s="9"/>
      <c r="AH273" s="9"/>
    </row>
    <row r="274" spans="1:34" x14ac:dyDescent="0.25">
      <c r="A274" s="9"/>
      <c r="B274" s="9"/>
      <c r="C274" s="9"/>
      <c r="D274" s="9"/>
      <c r="E274" s="9"/>
      <c r="F274" s="9"/>
      <c r="G274" s="9"/>
      <c r="H274" s="9"/>
      <c r="I274" s="9"/>
      <c r="J274" s="9"/>
      <c r="K274" s="9"/>
      <c r="L274" s="9"/>
      <c r="M274" s="9"/>
      <c r="N274" s="9"/>
      <c r="O274" s="9"/>
      <c r="P274" s="9"/>
      <c r="Q274" s="9"/>
      <c r="R274" s="9"/>
      <c r="S274" s="9"/>
      <c r="T274" s="17"/>
      <c r="U274" s="17"/>
      <c r="V274" s="9"/>
      <c r="W274" s="17"/>
      <c r="X274" s="9"/>
      <c r="Y274" s="9"/>
      <c r="Z274" s="9"/>
      <c r="AA274" s="9"/>
      <c r="AB274" s="9"/>
      <c r="AC274" s="9"/>
      <c r="AD274" s="9"/>
      <c r="AE274" s="9"/>
      <c r="AF274" s="9"/>
      <c r="AG274" s="9"/>
      <c r="AH274" s="9"/>
    </row>
    <row r="275" spans="1:34" x14ac:dyDescent="0.25">
      <c r="A275" s="9"/>
      <c r="B275" s="9"/>
      <c r="C275" s="9"/>
      <c r="D275" s="9"/>
      <c r="E275" s="9"/>
      <c r="F275" s="9"/>
      <c r="G275" s="9"/>
      <c r="H275" s="9"/>
      <c r="I275" s="9"/>
      <c r="J275" s="9"/>
      <c r="K275" s="9"/>
      <c r="L275" s="9"/>
      <c r="M275" s="9"/>
      <c r="N275" s="9"/>
      <c r="O275" s="9"/>
      <c r="P275" s="9"/>
      <c r="Q275" s="9"/>
      <c r="R275" s="9"/>
      <c r="S275" s="9"/>
      <c r="T275" s="17"/>
      <c r="U275" s="17"/>
      <c r="V275" s="9"/>
      <c r="W275" s="17"/>
      <c r="X275" s="9"/>
      <c r="Y275" s="9"/>
      <c r="Z275" s="9"/>
      <c r="AA275" s="9"/>
      <c r="AB275" s="9"/>
      <c r="AC275" s="9"/>
      <c r="AD275" s="9"/>
      <c r="AE275" s="9"/>
      <c r="AF275" s="9"/>
      <c r="AG275" s="9"/>
      <c r="AH275" s="9"/>
    </row>
    <row r="276" spans="1:34" x14ac:dyDescent="0.25">
      <c r="A276" s="9"/>
      <c r="B276" s="9"/>
      <c r="C276" s="9"/>
      <c r="D276" s="9"/>
      <c r="E276" s="9"/>
      <c r="F276" s="9"/>
      <c r="G276" s="9"/>
      <c r="H276" s="9"/>
      <c r="I276" s="9"/>
      <c r="J276" s="9"/>
      <c r="K276" s="9"/>
      <c r="L276" s="9"/>
      <c r="M276" s="9"/>
      <c r="N276" s="9"/>
      <c r="O276" s="9"/>
      <c r="P276" s="9"/>
      <c r="Q276" s="9"/>
      <c r="R276" s="9"/>
      <c r="S276" s="9"/>
      <c r="T276" s="17"/>
      <c r="U276" s="17"/>
      <c r="V276" s="9"/>
      <c r="W276" s="17"/>
      <c r="X276" s="9"/>
      <c r="Y276" s="9"/>
      <c r="Z276" s="9"/>
      <c r="AA276" s="9"/>
      <c r="AB276" s="9"/>
      <c r="AC276" s="9"/>
      <c r="AD276" s="9"/>
      <c r="AE276" s="9"/>
      <c r="AF276" s="9"/>
      <c r="AG276" s="9"/>
      <c r="AH276" s="9"/>
    </row>
    <row r="277" spans="1:34" x14ac:dyDescent="0.25">
      <c r="A277" s="9"/>
      <c r="B277" s="9"/>
      <c r="C277" s="9"/>
      <c r="D277" s="9"/>
      <c r="E277" s="9"/>
      <c r="F277" s="9"/>
      <c r="G277" s="9"/>
      <c r="H277" s="9"/>
      <c r="I277" s="9"/>
      <c r="J277" s="9"/>
      <c r="K277" s="9"/>
      <c r="L277" s="9"/>
      <c r="M277" s="9"/>
      <c r="N277" s="9"/>
      <c r="O277" s="9"/>
      <c r="P277" s="9"/>
      <c r="Q277" s="9"/>
      <c r="R277" s="9"/>
      <c r="S277" s="9"/>
      <c r="T277" s="17"/>
      <c r="U277" s="17"/>
      <c r="V277" s="9"/>
      <c r="W277" s="17"/>
      <c r="X277" s="9"/>
      <c r="Y277" s="9"/>
      <c r="Z277" s="9"/>
      <c r="AA277" s="9"/>
      <c r="AB277" s="9"/>
      <c r="AC277" s="9"/>
      <c r="AD277" s="9"/>
      <c r="AE277" s="9"/>
      <c r="AF277" s="9"/>
      <c r="AG277" s="9"/>
      <c r="AH277" s="9"/>
    </row>
    <row r="278" spans="1:34" x14ac:dyDescent="0.25">
      <c r="A278" s="9"/>
      <c r="B278" s="9"/>
      <c r="C278" s="9"/>
      <c r="D278" s="9"/>
      <c r="E278" s="9"/>
      <c r="F278" s="9"/>
      <c r="G278" s="9"/>
      <c r="H278" s="9"/>
      <c r="I278" s="9"/>
      <c r="J278" s="9"/>
      <c r="K278" s="9"/>
      <c r="L278" s="9"/>
      <c r="M278" s="9"/>
      <c r="N278" s="9"/>
      <c r="O278" s="9"/>
      <c r="P278" s="9"/>
      <c r="Q278" s="9"/>
      <c r="R278" s="9"/>
      <c r="S278" s="9"/>
      <c r="T278" s="17"/>
      <c r="U278" s="17"/>
      <c r="V278" s="9"/>
      <c r="W278" s="17"/>
      <c r="X278" s="9"/>
      <c r="Y278" s="9"/>
      <c r="Z278" s="9"/>
      <c r="AA278" s="9"/>
      <c r="AB278" s="9"/>
      <c r="AC278" s="9"/>
      <c r="AD278" s="9"/>
      <c r="AE278" s="9"/>
      <c r="AF278" s="9"/>
      <c r="AG278" s="9"/>
      <c r="AH278" s="9"/>
    </row>
    <row r="279" spans="1:34" x14ac:dyDescent="0.25">
      <c r="A279" s="9"/>
      <c r="B279" s="9"/>
      <c r="C279" s="9"/>
      <c r="D279" s="9"/>
      <c r="E279" s="9"/>
      <c r="F279" s="9"/>
      <c r="G279" s="9"/>
      <c r="H279" s="9"/>
      <c r="I279" s="9"/>
      <c r="J279" s="9"/>
      <c r="K279" s="9"/>
      <c r="L279" s="9"/>
      <c r="M279" s="9"/>
      <c r="N279" s="9"/>
      <c r="O279" s="9"/>
      <c r="P279" s="9"/>
      <c r="Q279" s="9"/>
      <c r="R279" s="9"/>
      <c r="S279" s="9"/>
      <c r="T279" s="17"/>
      <c r="U279" s="17"/>
      <c r="V279" s="9"/>
      <c r="W279" s="17"/>
      <c r="X279" s="9"/>
      <c r="Y279" s="9"/>
      <c r="Z279" s="9"/>
      <c r="AA279" s="9"/>
      <c r="AB279" s="9"/>
      <c r="AC279" s="9"/>
      <c r="AD279" s="9"/>
      <c r="AE279" s="9"/>
      <c r="AF279" s="9"/>
      <c r="AG279" s="9"/>
      <c r="AH279" s="9"/>
    </row>
    <row r="280" spans="1:34" x14ac:dyDescent="0.25">
      <c r="A280" s="9"/>
      <c r="B280" s="9"/>
      <c r="C280" s="9"/>
      <c r="D280" s="9"/>
      <c r="E280" s="9"/>
      <c r="F280" s="9"/>
      <c r="G280" s="9"/>
      <c r="H280" s="9"/>
      <c r="I280" s="9"/>
      <c r="J280" s="9"/>
      <c r="K280" s="9"/>
      <c r="L280" s="9"/>
      <c r="M280" s="9"/>
      <c r="N280" s="9"/>
      <c r="O280" s="9"/>
      <c r="P280" s="9"/>
      <c r="Q280" s="9"/>
      <c r="R280" s="9"/>
      <c r="S280" s="9"/>
      <c r="T280" s="17"/>
      <c r="U280" s="17"/>
      <c r="V280" s="9"/>
      <c r="W280" s="17"/>
      <c r="X280" s="9"/>
      <c r="Y280" s="9"/>
      <c r="Z280" s="9"/>
      <c r="AA280" s="9"/>
      <c r="AB280" s="9"/>
      <c r="AC280" s="9"/>
      <c r="AD280" s="9"/>
      <c r="AE280" s="9"/>
      <c r="AF280" s="9"/>
      <c r="AG280" s="9"/>
      <c r="AH280" s="9"/>
    </row>
    <row r="281" spans="1:34" x14ac:dyDescent="0.25">
      <c r="A281" s="9"/>
      <c r="B281" s="9"/>
      <c r="C281" s="9"/>
      <c r="D281" s="9"/>
      <c r="E281" s="9"/>
      <c r="F281" s="9"/>
      <c r="G281" s="9"/>
      <c r="H281" s="9"/>
      <c r="I281" s="9"/>
      <c r="J281" s="9"/>
      <c r="K281" s="9"/>
      <c r="L281" s="9"/>
      <c r="M281" s="9"/>
      <c r="N281" s="9"/>
      <c r="O281" s="9"/>
      <c r="P281" s="9"/>
      <c r="Q281" s="9"/>
      <c r="R281" s="9"/>
      <c r="S281" s="9"/>
      <c r="T281" s="17"/>
      <c r="U281" s="17"/>
      <c r="V281" s="9"/>
      <c r="W281" s="17"/>
      <c r="X281" s="9"/>
      <c r="Y281" s="9"/>
      <c r="Z281" s="9"/>
      <c r="AA281" s="9"/>
      <c r="AB281" s="9"/>
      <c r="AC281" s="9"/>
      <c r="AD281" s="9"/>
      <c r="AE281" s="9"/>
      <c r="AF281" s="9"/>
      <c r="AG281" s="9"/>
      <c r="AH281" s="9"/>
    </row>
    <row r="282" spans="1:34" x14ac:dyDescent="0.25">
      <c r="A282" s="9"/>
      <c r="B282" s="9"/>
      <c r="C282" s="9"/>
      <c r="D282" s="9"/>
      <c r="E282" s="9"/>
      <c r="F282" s="9"/>
      <c r="G282" s="9"/>
      <c r="H282" s="9"/>
      <c r="I282" s="9"/>
      <c r="J282" s="9"/>
      <c r="K282" s="9"/>
      <c r="L282" s="9"/>
      <c r="M282" s="9"/>
      <c r="N282" s="9"/>
      <c r="O282" s="9"/>
      <c r="P282" s="9"/>
      <c r="Q282" s="9"/>
      <c r="R282" s="9"/>
      <c r="S282" s="9"/>
      <c r="T282" s="17"/>
      <c r="U282" s="17"/>
      <c r="V282" s="9"/>
      <c r="W282" s="17"/>
      <c r="X282" s="9"/>
      <c r="Y282" s="9"/>
      <c r="Z282" s="9"/>
      <c r="AA282" s="9"/>
      <c r="AB282" s="9"/>
      <c r="AC282" s="9"/>
      <c r="AD282" s="9"/>
      <c r="AE282" s="9"/>
      <c r="AF282" s="9"/>
      <c r="AG282" s="9"/>
      <c r="AH282" s="9"/>
    </row>
    <row r="283" spans="1:34" x14ac:dyDescent="0.25">
      <c r="A283" s="9"/>
      <c r="B283" s="9"/>
      <c r="C283" s="9"/>
      <c r="D283" s="9"/>
      <c r="E283" s="9"/>
      <c r="F283" s="9"/>
      <c r="G283" s="9"/>
      <c r="H283" s="9"/>
      <c r="I283" s="9"/>
      <c r="J283" s="9"/>
      <c r="K283" s="9"/>
      <c r="L283" s="9"/>
      <c r="M283" s="9"/>
      <c r="N283" s="9"/>
      <c r="O283" s="9"/>
      <c r="P283" s="9"/>
      <c r="Q283" s="9"/>
      <c r="R283" s="9"/>
      <c r="S283" s="9"/>
      <c r="T283" s="17"/>
      <c r="U283" s="17"/>
      <c r="V283" s="9"/>
      <c r="W283" s="17"/>
      <c r="X283" s="9"/>
      <c r="Y283" s="9"/>
      <c r="Z283" s="9"/>
      <c r="AA283" s="9"/>
      <c r="AB283" s="9"/>
      <c r="AC283" s="9"/>
      <c r="AD283" s="9"/>
      <c r="AE283" s="9"/>
      <c r="AF283" s="9"/>
      <c r="AG283" s="9"/>
      <c r="AH283" s="9"/>
    </row>
    <row r="284" spans="1:34" x14ac:dyDescent="0.25">
      <c r="A284" s="9"/>
      <c r="B284" s="9"/>
      <c r="C284" s="9"/>
      <c r="D284" s="9"/>
      <c r="E284" s="9"/>
      <c r="F284" s="9"/>
      <c r="G284" s="9"/>
      <c r="H284" s="9"/>
      <c r="I284" s="9"/>
      <c r="J284" s="9"/>
      <c r="K284" s="9"/>
      <c r="L284" s="9"/>
      <c r="M284" s="9"/>
      <c r="N284" s="9"/>
      <c r="O284" s="9"/>
      <c r="P284" s="9"/>
      <c r="Q284" s="9"/>
      <c r="R284" s="9"/>
      <c r="S284" s="9"/>
      <c r="T284" s="17"/>
      <c r="U284" s="17"/>
      <c r="V284" s="9"/>
      <c r="W284" s="17"/>
      <c r="X284" s="9"/>
      <c r="Y284" s="9"/>
      <c r="Z284" s="9"/>
      <c r="AA284" s="9"/>
      <c r="AB284" s="9"/>
      <c r="AC284" s="9"/>
      <c r="AD284" s="9"/>
      <c r="AE284" s="9"/>
      <c r="AF284" s="9"/>
      <c r="AG284" s="9"/>
      <c r="AH284" s="9"/>
    </row>
    <row r="285" spans="1:34" x14ac:dyDescent="0.25">
      <c r="A285" s="9"/>
      <c r="B285" s="9"/>
      <c r="C285" s="9"/>
      <c r="D285" s="9"/>
      <c r="E285" s="9"/>
      <c r="F285" s="9"/>
      <c r="G285" s="9"/>
      <c r="H285" s="9"/>
      <c r="I285" s="9"/>
      <c r="J285" s="9"/>
      <c r="K285" s="9"/>
      <c r="L285" s="9"/>
      <c r="M285" s="9"/>
      <c r="N285" s="9"/>
      <c r="O285" s="9"/>
      <c r="P285" s="9"/>
      <c r="Q285" s="9"/>
      <c r="R285" s="9"/>
      <c r="S285" s="9"/>
      <c r="T285" s="17"/>
      <c r="U285" s="17"/>
      <c r="V285" s="9"/>
      <c r="W285" s="17"/>
      <c r="X285" s="9"/>
      <c r="Y285" s="9"/>
      <c r="Z285" s="9"/>
      <c r="AA285" s="9"/>
      <c r="AB285" s="9"/>
      <c r="AC285" s="9"/>
      <c r="AD285" s="9"/>
      <c r="AE285" s="9"/>
      <c r="AF285" s="9"/>
      <c r="AG285" s="9"/>
      <c r="AH285" s="9"/>
    </row>
    <row r="286" spans="1:34" x14ac:dyDescent="0.25">
      <c r="A286" s="9"/>
      <c r="B286" s="9"/>
      <c r="C286" s="9"/>
      <c r="D286" s="9"/>
      <c r="E286" s="9"/>
      <c r="F286" s="9"/>
      <c r="G286" s="9"/>
      <c r="H286" s="9"/>
      <c r="I286" s="9"/>
      <c r="J286" s="9"/>
      <c r="K286" s="9"/>
      <c r="L286" s="9"/>
      <c r="M286" s="9"/>
      <c r="N286" s="9"/>
      <c r="O286" s="9"/>
      <c r="P286" s="9"/>
      <c r="Q286" s="9"/>
      <c r="R286" s="9"/>
      <c r="S286" s="9"/>
      <c r="T286" s="17"/>
      <c r="U286" s="17"/>
      <c r="V286" s="9"/>
      <c r="W286" s="17"/>
      <c r="X286" s="9"/>
      <c r="Y286" s="9"/>
      <c r="Z286" s="9"/>
      <c r="AA286" s="9"/>
      <c r="AB286" s="9"/>
      <c r="AC286" s="9"/>
      <c r="AD286" s="9"/>
      <c r="AE286" s="9"/>
      <c r="AF286" s="9"/>
      <c r="AG286" s="9"/>
      <c r="AH286" s="9"/>
    </row>
    <row r="287" spans="1:34" x14ac:dyDescent="0.25">
      <c r="A287" s="9"/>
      <c r="B287" s="9"/>
      <c r="C287" s="9"/>
      <c r="D287" s="9"/>
      <c r="E287" s="9"/>
      <c r="F287" s="9"/>
      <c r="G287" s="9"/>
      <c r="H287" s="9"/>
      <c r="I287" s="9"/>
      <c r="J287" s="9"/>
      <c r="K287" s="9"/>
      <c r="L287" s="9"/>
      <c r="M287" s="9"/>
      <c r="N287" s="9"/>
      <c r="O287" s="9"/>
      <c r="P287" s="9"/>
      <c r="Q287" s="9"/>
      <c r="R287" s="9"/>
      <c r="S287" s="9"/>
      <c r="T287" s="17"/>
      <c r="U287" s="17"/>
      <c r="V287" s="9"/>
      <c r="W287" s="17"/>
      <c r="X287" s="9"/>
      <c r="Y287" s="9"/>
      <c r="Z287" s="9"/>
      <c r="AA287" s="9"/>
      <c r="AB287" s="9"/>
      <c r="AC287" s="9"/>
      <c r="AD287" s="9"/>
      <c r="AE287" s="9"/>
      <c r="AF287" s="9"/>
      <c r="AG287" s="9"/>
      <c r="AH287" s="9"/>
    </row>
    <row r="288" spans="1:34" x14ac:dyDescent="0.25">
      <c r="A288" s="9"/>
      <c r="B288" s="9"/>
      <c r="C288" s="9"/>
      <c r="D288" s="9"/>
      <c r="E288" s="9"/>
      <c r="F288" s="9"/>
      <c r="G288" s="9"/>
      <c r="H288" s="9"/>
      <c r="I288" s="9"/>
      <c r="J288" s="9"/>
      <c r="K288" s="9"/>
      <c r="L288" s="9"/>
      <c r="M288" s="9"/>
      <c r="N288" s="9"/>
      <c r="O288" s="9"/>
      <c r="P288" s="9"/>
      <c r="Q288" s="9"/>
      <c r="R288" s="9"/>
      <c r="S288" s="9"/>
      <c r="T288" s="17"/>
      <c r="U288" s="17"/>
      <c r="V288" s="9"/>
      <c r="W288" s="17"/>
      <c r="X288" s="9"/>
      <c r="Y288" s="9"/>
      <c r="Z288" s="9"/>
      <c r="AA288" s="9"/>
      <c r="AB288" s="9"/>
      <c r="AC288" s="9"/>
      <c r="AD288" s="9"/>
      <c r="AE288" s="9"/>
      <c r="AF288" s="9"/>
      <c r="AG288" s="9"/>
      <c r="AH288" s="9"/>
    </row>
    <row r="289" spans="1:34" x14ac:dyDescent="0.25">
      <c r="A289" s="9"/>
      <c r="B289" s="9"/>
      <c r="C289" s="9"/>
      <c r="D289" s="9"/>
      <c r="E289" s="9"/>
      <c r="F289" s="9"/>
      <c r="G289" s="9"/>
      <c r="H289" s="9"/>
      <c r="I289" s="9"/>
      <c r="J289" s="9"/>
      <c r="K289" s="9"/>
      <c r="L289" s="9"/>
      <c r="M289" s="9"/>
      <c r="N289" s="9"/>
      <c r="O289" s="9"/>
      <c r="P289" s="9"/>
      <c r="Q289" s="9"/>
      <c r="R289" s="9"/>
      <c r="S289" s="9"/>
      <c r="T289" s="17"/>
      <c r="U289" s="17"/>
      <c r="V289" s="9"/>
      <c r="W289" s="17"/>
      <c r="X289" s="9"/>
      <c r="Y289" s="9"/>
      <c r="Z289" s="9"/>
      <c r="AA289" s="9"/>
      <c r="AB289" s="9"/>
      <c r="AC289" s="9"/>
      <c r="AD289" s="9"/>
      <c r="AE289" s="9"/>
      <c r="AF289" s="9"/>
      <c r="AG289" s="9"/>
      <c r="AH289" s="9"/>
    </row>
    <row r="290" spans="1:34" x14ac:dyDescent="0.25">
      <c r="A290" s="9"/>
      <c r="B290" s="9"/>
      <c r="C290" s="9"/>
      <c r="D290" s="9"/>
      <c r="E290" s="9"/>
      <c r="F290" s="9"/>
      <c r="G290" s="9"/>
      <c r="H290" s="9"/>
      <c r="I290" s="9"/>
      <c r="J290" s="9"/>
      <c r="K290" s="9"/>
      <c r="L290" s="9"/>
      <c r="M290" s="9"/>
      <c r="N290" s="9"/>
      <c r="O290" s="9"/>
      <c r="P290" s="9"/>
      <c r="Q290" s="9"/>
      <c r="R290" s="9"/>
      <c r="S290" s="9"/>
      <c r="T290" s="17"/>
      <c r="U290" s="17"/>
      <c r="V290" s="9"/>
      <c r="W290" s="17"/>
      <c r="X290" s="9"/>
      <c r="Y290" s="9"/>
      <c r="Z290" s="9"/>
      <c r="AA290" s="9"/>
      <c r="AB290" s="9"/>
      <c r="AC290" s="9"/>
      <c r="AD290" s="9"/>
      <c r="AE290" s="9"/>
      <c r="AF290" s="9"/>
      <c r="AG290" s="9"/>
      <c r="AH290" s="9"/>
    </row>
    <row r="291" spans="1:34" x14ac:dyDescent="0.25">
      <c r="A291" s="9"/>
      <c r="B291" s="9"/>
      <c r="C291" s="9"/>
      <c r="D291" s="9"/>
      <c r="E291" s="9"/>
      <c r="F291" s="9"/>
      <c r="G291" s="9"/>
      <c r="H291" s="9"/>
      <c r="I291" s="9"/>
      <c r="J291" s="9"/>
      <c r="K291" s="9"/>
      <c r="L291" s="9"/>
      <c r="M291" s="9"/>
      <c r="N291" s="9"/>
      <c r="O291" s="9"/>
      <c r="P291" s="9"/>
      <c r="Q291" s="9"/>
      <c r="R291" s="9"/>
      <c r="S291" s="9"/>
      <c r="T291" s="17"/>
      <c r="U291" s="17"/>
      <c r="V291" s="9"/>
      <c r="W291" s="17"/>
      <c r="X291" s="9"/>
      <c r="Y291" s="9"/>
      <c r="Z291" s="9"/>
      <c r="AA291" s="9"/>
      <c r="AB291" s="9"/>
      <c r="AC291" s="9"/>
      <c r="AD291" s="9"/>
      <c r="AE291" s="9"/>
      <c r="AF291" s="9"/>
      <c r="AG291" s="9"/>
      <c r="AH291" s="9"/>
    </row>
    <row r="292" spans="1:34" x14ac:dyDescent="0.25">
      <c r="A292" s="9"/>
      <c r="B292" s="9"/>
      <c r="C292" s="9"/>
      <c r="D292" s="9"/>
      <c r="E292" s="9"/>
      <c r="F292" s="9"/>
      <c r="G292" s="9"/>
      <c r="H292" s="9"/>
      <c r="I292" s="9"/>
      <c r="J292" s="9"/>
      <c r="K292" s="9"/>
      <c r="L292" s="9"/>
      <c r="M292" s="9"/>
      <c r="N292" s="9"/>
      <c r="O292" s="9"/>
      <c r="P292" s="9"/>
      <c r="Q292" s="9"/>
      <c r="R292" s="9"/>
      <c r="S292" s="9"/>
      <c r="T292" s="17"/>
      <c r="U292" s="17"/>
      <c r="V292" s="9"/>
      <c r="W292" s="17"/>
      <c r="X292" s="9"/>
      <c r="Y292" s="9"/>
      <c r="Z292" s="9"/>
      <c r="AA292" s="9"/>
      <c r="AB292" s="9"/>
      <c r="AC292" s="9"/>
      <c r="AD292" s="9"/>
      <c r="AE292" s="9"/>
      <c r="AF292" s="9"/>
      <c r="AG292" s="9"/>
      <c r="AH292" s="9"/>
    </row>
    <row r="293" spans="1:34" x14ac:dyDescent="0.25">
      <c r="A293" s="9"/>
      <c r="B293" s="9"/>
      <c r="C293" s="9"/>
      <c r="D293" s="9"/>
      <c r="E293" s="9"/>
      <c r="F293" s="9"/>
      <c r="G293" s="9"/>
      <c r="H293" s="9"/>
      <c r="I293" s="9"/>
      <c r="J293" s="9"/>
      <c r="K293" s="9"/>
      <c r="L293" s="9"/>
      <c r="M293" s="9"/>
      <c r="N293" s="9"/>
      <c r="O293" s="9"/>
      <c r="P293" s="9"/>
      <c r="Q293" s="9"/>
      <c r="R293" s="9"/>
      <c r="S293" s="9"/>
      <c r="T293" s="17"/>
      <c r="U293" s="17"/>
      <c r="V293" s="9"/>
      <c r="W293" s="17"/>
      <c r="X293" s="9"/>
      <c r="Y293" s="9"/>
      <c r="Z293" s="9"/>
      <c r="AA293" s="9"/>
      <c r="AB293" s="9"/>
      <c r="AC293" s="9"/>
      <c r="AD293" s="9"/>
      <c r="AE293" s="9"/>
      <c r="AF293" s="9"/>
      <c r="AG293" s="9"/>
      <c r="AH293" s="9"/>
    </row>
    <row r="294" spans="1:34" x14ac:dyDescent="0.25">
      <c r="A294" s="9"/>
      <c r="B294" s="9"/>
      <c r="C294" s="9"/>
      <c r="D294" s="9"/>
      <c r="E294" s="9"/>
      <c r="F294" s="9"/>
      <c r="G294" s="9"/>
      <c r="H294" s="9"/>
      <c r="I294" s="9"/>
      <c r="J294" s="9"/>
      <c r="K294" s="9"/>
      <c r="L294" s="9"/>
      <c r="M294" s="9"/>
      <c r="N294" s="9"/>
      <c r="O294" s="9"/>
      <c r="P294" s="9"/>
      <c r="Q294" s="9"/>
      <c r="R294" s="9"/>
      <c r="S294" s="9"/>
      <c r="T294" s="17"/>
      <c r="U294" s="17"/>
      <c r="V294" s="9"/>
      <c r="W294" s="17"/>
      <c r="X294" s="9"/>
      <c r="Y294" s="9"/>
      <c r="Z294" s="9"/>
      <c r="AA294" s="9"/>
      <c r="AB294" s="9"/>
      <c r="AC294" s="9"/>
      <c r="AD294" s="9"/>
      <c r="AE294" s="9"/>
      <c r="AF294" s="9"/>
      <c r="AG294" s="9"/>
      <c r="AH294" s="9"/>
    </row>
    <row r="295" spans="1:34" x14ac:dyDescent="0.25">
      <c r="A295" s="9"/>
      <c r="B295" s="9"/>
      <c r="C295" s="9"/>
      <c r="D295" s="9"/>
      <c r="E295" s="9"/>
      <c r="F295" s="9"/>
      <c r="G295" s="9"/>
      <c r="H295" s="9"/>
      <c r="I295" s="9"/>
      <c r="J295" s="9"/>
      <c r="K295" s="9"/>
      <c r="L295" s="9"/>
      <c r="M295" s="9"/>
      <c r="N295" s="9"/>
      <c r="O295" s="9"/>
      <c r="P295" s="9"/>
      <c r="Q295" s="9"/>
      <c r="R295" s="9"/>
      <c r="S295" s="9"/>
      <c r="T295" s="17"/>
      <c r="U295" s="17"/>
      <c r="V295" s="9"/>
      <c r="W295" s="17"/>
      <c r="X295" s="9"/>
      <c r="Y295" s="9"/>
      <c r="Z295" s="9"/>
      <c r="AA295" s="9"/>
      <c r="AB295" s="9"/>
      <c r="AC295" s="9"/>
      <c r="AD295" s="9"/>
      <c r="AE295" s="9"/>
      <c r="AF295" s="9"/>
      <c r="AG295" s="9"/>
      <c r="AH295" s="9"/>
    </row>
    <row r="296" spans="1:34" x14ac:dyDescent="0.25">
      <c r="A296" s="9"/>
      <c r="B296" s="9"/>
      <c r="C296" s="9"/>
      <c r="D296" s="9"/>
      <c r="E296" s="9"/>
      <c r="F296" s="9"/>
      <c r="G296" s="9"/>
      <c r="H296" s="9"/>
      <c r="I296" s="9"/>
      <c r="J296" s="9"/>
      <c r="K296" s="9"/>
      <c r="L296" s="9"/>
      <c r="M296" s="9"/>
      <c r="N296" s="9"/>
      <c r="O296" s="9"/>
      <c r="P296" s="9"/>
      <c r="Q296" s="9"/>
      <c r="R296" s="9"/>
      <c r="S296" s="9"/>
      <c r="T296" s="17"/>
      <c r="U296" s="17"/>
      <c r="V296" s="9"/>
      <c r="W296" s="17"/>
      <c r="X296" s="9"/>
      <c r="Y296" s="9"/>
      <c r="Z296" s="9"/>
      <c r="AA296" s="9"/>
      <c r="AB296" s="9"/>
      <c r="AC296" s="9"/>
      <c r="AD296" s="9"/>
      <c r="AE296" s="9"/>
      <c r="AF296" s="9"/>
      <c r="AG296" s="9"/>
      <c r="AH296" s="9"/>
    </row>
    <row r="297" spans="1:34" x14ac:dyDescent="0.25">
      <c r="A297" s="9"/>
      <c r="B297" s="9"/>
      <c r="C297" s="9"/>
      <c r="D297" s="9"/>
      <c r="E297" s="9"/>
      <c r="F297" s="9"/>
      <c r="G297" s="9"/>
      <c r="H297" s="9"/>
      <c r="I297" s="9"/>
      <c r="J297" s="9"/>
      <c r="K297" s="9"/>
      <c r="L297" s="9"/>
      <c r="M297" s="9"/>
      <c r="N297" s="9"/>
      <c r="O297" s="9"/>
      <c r="P297" s="9"/>
      <c r="Q297" s="9"/>
      <c r="R297" s="9"/>
      <c r="S297" s="9"/>
      <c r="T297" s="17"/>
      <c r="U297" s="17"/>
      <c r="V297" s="9"/>
      <c r="W297" s="17"/>
      <c r="X297" s="9"/>
      <c r="Y297" s="9"/>
      <c r="Z297" s="9"/>
      <c r="AA297" s="9"/>
      <c r="AB297" s="9"/>
      <c r="AC297" s="9"/>
      <c r="AD297" s="9"/>
      <c r="AE297" s="9"/>
      <c r="AF297" s="9"/>
      <c r="AG297" s="9"/>
      <c r="AH297" s="9"/>
    </row>
    <row r="298" spans="1:34" x14ac:dyDescent="0.25">
      <c r="A298" s="9"/>
      <c r="B298" s="9"/>
      <c r="C298" s="9"/>
      <c r="D298" s="9"/>
      <c r="E298" s="9"/>
      <c r="F298" s="9"/>
      <c r="G298" s="9"/>
      <c r="H298" s="9"/>
      <c r="I298" s="9"/>
      <c r="J298" s="9"/>
      <c r="K298" s="9"/>
      <c r="L298" s="9"/>
      <c r="M298" s="9"/>
      <c r="N298" s="9"/>
      <c r="O298" s="9"/>
      <c r="P298" s="9"/>
      <c r="Q298" s="9"/>
      <c r="R298" s="9"/>
      <c r="S298" s="9"/>
      <c r="T298" s="17"/>
      <c r="U298" s="17"/>
      <c r="V298" s="9"/>
      <c r="W298" s="17"/>
      <c r="X298" s="9"/>
      <c r="Y298" s="9"/>
      <c r="Z298" s="9"/>
      <c r="AA298" s="9"/>
      <c r="AB298" s="9"/>
      <c r="AC298" s="9"/>
      <c r="AD298" s="9"/>
      <c r="AE298" s="9"/>
      <c r="AF298" s="9"/>
      <c r="AG298" s="9"/>
      <c r="AH298" s="9"/>
    </row>
    <row r="299" spans="1:34" x14ac:dyDescent="0.25">
      <c r="A299" s="9"/>
      <c r="B299" s="9"/>
      <c r="C299" s="9"/>
      <c r="D299" s="9"/>
      <c r="E299" s="9"/>
      <c r="F299" s="9"/>
      <c r="G299" s="9"/>
      <c r="H299" s="9"/>
      <c r="I299" s="9"/>
      <c r="J299" s="9"/>
      <c r="K299" s="9"/>
      <c r="L299" s="9"/>
      <c r="M299" s="9"/>
      <c r="N299" s="9"/>
      <c r="O299" s="9"/>
      <c r="P299" s="9"/>
      <c r="Q299" s="9"/>
      <c r="R299" s="9"/>
      <c r="S299" s="9"/>
      <c r="T299" s="17"/>
      <c r="U299" s="17"/>
      <c r="V299" s="9"/>
      <c r="W299" s="17"/>
      <c r="X299" s="9"/>
      <c r="Y299" s="9"/>
      <c r="Z299" s="9"/>
      <c r="AA299" s="9"/>
      <c r="AB299" s="9"/>
      <c r="AC299" s="9"/>
      <c r="AD299" s="9"/>
      <c r="AE299" s="9"/>
      <c r="AF299" s="9"/>
      <c r="AG299" s="9"/>
      <c r="AH299" s="9"/>
    </row>
    <row r="300" spans="1:34" x14ac:dyDescent="0.25">
      <c r="A300" s="9"/>
      <c r="B300" s="9"/>
      <c r="C300" s="9"/>
      <c r="D300" s="9"/>
      <c r="E300" s="9"/>
      <c r="F300" s="9"/>
      <c r="G300" s="9"/>
      <c r="H300" s="9"/>
      <c r="I300" s="9"/>
      <c r="J300" s="9"/>
      <c r="K300" s="9"/>
      <c r="L300" s="9"/>
      <c r="M300" s="9"/>
      <c r="N300" s="9"/>
      <c r="O300" s="9"/>
      <c r="P300" s="9"/>
      <c r="Q300" s="9"/>
      <c r="R300" s="9"/>
      <c r="S300" s="9"/>
      <c r="T300" s="17"/>
      <c r="U300" s="17"/>
      <c r="V300" s="9"/>
      <c r="W300" s="17"/>
      <c r="X300" s="9"/>
      <c r="Y300" s="9"/>
      <c r="Z300" s="9"/>
      <c r="AA300" s="9"/>
      <c r="AB300" s="9"/>
      <c r="AC300" s="9"/>
      <c r="AD300" s="9"/>
      <c r="AE300" s="9"/>
      <c r="AF300" s="9"/>
      <c r="AG300" s="9"/>
      <c r="AH300" s="9"/>
    </row>
    <row r="301" spans="1:34" x14ac:dyDescent="0.25">
      <c r="A301" s="9"/>
      <c r="B301" s="9"/>
      <c r="C301" s="9"/>
      <c r="D301" s="9"/>
      <c r="E301" s="9"/>
      <c r="F301" s="9"/>
      <c r="G301" s="9"/>
      <c r="H301" s="9"/>
      <c r="I301" s="9"/>
      <c r="J301" s="9"/>
      <c r="K301" s="9"/>
      <c r="L301" s="9"/>
      <c r="M301" s="9"/>
      <c r="N301" s="9"/>
      <c r="O301" s="9"/>
      <c r="P301" s="9"/>
      <c r="Q301" s="9"/>
      <c r="R301" s="9"/>
      <c r="S301" s="9"/>
      <c r="T301" s="17"/>
      <c r="U301" s="17"/>
      <c r="V301" s="9"/>
      <c r="W301" s="17"/>
      <c r="X301" s="9"/>
      <c r="Y301" s="9"/>
      <c r="Z301" s="9"/>
      <c r="AA301" s="9"/>
      <c r="AB301" s="9"/>
      <c r="AC301" s="9"/>
      <c r="AD301" s="9"/>
      <c r="AE301" s="9"/>
      <c r="AF301" s="9"/>
      <c r="AG301" s="9"/>
      <c r="AH301" s="9"/>
    </row>
    <row r="302" spans="1:34" x14ac:dyDescent="0.25">
      <c r="A302" s="9"/>
      <c r="B302" s="9"/>
      <c r="C302" s="9"/>
      <c r="D302" s="9"/>
      <c r="E302" s="9"/>
      <c r="F302" s="9"/>
      <c r="G302" s="9"/>
      <c r="H302" s="9"/>
      <c r="I302" s="9"/>
      <c r="J302" s="9"/>
      <c r="K302" s="9"/>
      <c r="L302" s="9"/>
      <c r="M302" s="9"/>
      <c r="N302" s="9"/>
      <c r="O302" s="9"/>
      <c r="P302" s="9"/>
      <c r="Q302" s="9"/>
      <c r="R302" s="9"/>
      <c r="S302" s="9"/>
      <c r="T302" s="17"/>
      <c r="U302" s="17"/>
      <c r="V302" s="9"/>
      <c r="W302" s="17"/>
      <c r="X302" s="9"/>
      <c r="Y302" s="9"/>
      <c r="Z302" s="9"/>
      <c r="AA302" s="9"/>
      <c r="AB302" s="9"/>
      <c r="AC302" s="9"/>
      <c r="AD302" s="9"/>
      <c r="AE302" s="9"/>
      <c r="AF302" s="9"/>
      <c r="AG302" s="9"/>
      <c r="AH302" s="9"/>
    </row>
    <row r="303" spans="1:34" x14ac:dyDescent="0.25">
      <c r="A303" s="9"/>
      <c r="B303" s="9"/>
      <c r="C303" s="9"/>
      <c r="D303" s="9"/>
      <c r="E303" s="9"/>
      <c r="F303" s="9"/>
      <c r="G303" s="9"/>
      <c r="H303" s="9"/>
      <c r="I303" s="9"/>
      <c r="J303" s="9"/>
      <c r="K303" s="9"/>
      <c r="L303" s="9"/>
      <c r="M303" s="9"/>
      <c r="N303" s="9"/>
      <c r="O303" s="9"/>
      <c r="P303" s="9"/>
      <c r="Q303" s="9"/>
      <c r="R303" s="9"/>
      <c r="S303" s="9"/>
      <c r="T303" s="17"/>
      <c r="U303" s="17"/>
      <c r="V303" s="9"/>
      <c r="W303" s="17"/>
      <c r="X303" s="9"/>
      <c r="Y303" s="9"/>
      <c r="Z303" s="9"/>
      <c r="AA303" s="9"/>
      <c r="AB303" s="9"/>
      <c r="AC303" s="9"/>
      <c r="AD303" s="9"/>
      <c r="AE303" s="9"/>
      <c r="AF303" s="9"/>
      <c r="AG303" s="9"/>
      <c r="AH303" s="9"/>
    </row>
    <row r="304" spans="1:34" x14ac:dyDescent="0.25">
      <c r="A304" s="9"/>
      <c r="B304" s="9"/>
      <c r="C304" s="9"/>
      <c r="D304" s="9"/>
      <c r="E304" s="9"/>
      <c r="F304" s="9"/>
      <c r="G304" s="9"/>
      <c r="H304" s="9"/>
      <c r="I304" s="9"/>
      <c r="J304" s="9"/>
      <c r="K304" s="9"/>
      <c r="L304" s="9"/>
      <c r="M304" s="9"/>
      <c r="N304" s="9"/>
      <c r="O304" s="9"/>
      <c r="P304" s="9"/>
      <c r="Q304" s="9"/>
      <c r="R304" s="9"/>
      <c r="S304" s="9"/>
      <c r="T304" s="17"/>
      <c r="U304" s="17"/>
      <c r="V304" s="9"/>
      <c r="W304" s="17"/>
      <c r="X304" s="9"/>
      <c r="Y304" s="9"/>
      <c r="Z304" s="9"/>
      <c r="AA304" s="9"/>
      <c r="AB304" s="9"/>
      <c r="AC304" s="9"/>
      <c r="AD304" s="9"/>
      <c r="AE304" s="9"/>
      <c r="AF304" s="9"/>
      <c r="AG304" s="9"/>
      <c r="AH304" s="9"/>
    </row>
    <row r="305" spans="1:34" x14ac:dyDescent="0.25">
      <c r="A305" s="9"/>
      <c r="B305" s="9"/>
      <c r="C305" s="9"/>
      <c r="D305" s="9"/>
      <c r="E305" s="9"/>
      <c r="F305" s="9"/>
      <c r="G305" s="9"/>
      <c r="H305" s="9"/>
      <c r="I305" s="9"/>
      <c r="J305" s="9"/>
      <c r="K305" s="9"/>
      <c r="L305" s="9"/>
      <c r="M305" s="9"/>
      <c r="N305" s="9"/>
      <c r="O305" s="9"/>
      <c r="P305" s="9"/>
      <c r="Q305" s="9"/>
      <c r="R305" s="9"/>
      <c r="S305" s="9"/>
      <c r="T305" s="17"/>
      <c r="U305" s="17"/>
      <c r="V305" s="9"/>
      <c r="W305" s="17"/>
      <c r="X305" s="9"/>
      <c r="Y305" s="9"/>
      <c r="Z305" s="9"/>
      <c r="AA305" s="9"/>
      <c r="AB305" s="9"/>
      <c r="AC305" s="9"/>
      <c r="AD305" s="9"/>
      <c r="AE305" s="9"/>
      <c r="AF305" s="9"/>
      <c r="AG305" s="9"/>
      <c r="AH305" s="9"/>
    </row>
    <row r="306" spans="1:34" x14ac:dyDescent="0.25">
      <c r="A306" s="9"/>
      <c r="B306" s="9"/>
      <c r="C306" s="9"/>
      <c r="D306" s="9"/>
      <c r="E306" s="9"/>
      <c r="F306" s="9"/>
      <c r="G306" s="9"/>
      <c r="H306" s="9"/>
      <c r="I306" s="9"/>
      <c r="J306" s="9"/>
      <c r="K306" s="9"/>
      <c r="L306" s="9"/>
      <c r="M306" s="9"/>
      <c r="N306" s="9"/>
      <c r="O306" s="9"/>
      <c r="P306" s="9"/>
      <c r="Q306" s="9"/>
      <c r="R306" s="9"/>
      <c r="S306" s="9"/>
      <c r="T306" s="17"/>
      <c r="U306" s="17"/>
      <c r="V306" s="9"/>
      <c r="W306" s="17"/>
      <c r="X306" s="9"/>
      <c r="Y306" s="9"/>
      <c r="Z306" s="9"/>
      <c r="AA306" s="9"/>
      <c r="AB306" s="9"/>
      <c r="AC306" s="9"/>
      <c r="AD306" s="9"/>
      <c r="AE306" s="9"/>
      <c r="AF306" s="9"/>
      <c r="AG306" s="9"/>
      <c r="AH306" s="9"/>
    </row>
    <row r="307" spans="1:34" x14ac:dyDescent="0.25">
      <c r="A307" s="9"/>
      <c r="B307" s="9"/>
      <c r="C307" s="9"/>
      <c r="D307" s="9"/>
      <c r="E307" s="9"/>
      <c r="F307" s="9"/>
      <c r="G307" s="9"/>
      <c r="H307" s="9"/>
      <c r="I307" s="9"/>
      <c r="J307" s="9"/>
      <c r="K307" s="9"/>
      <c r="L307" s="9"/>
      <c r="M307" s="9"/>
      <c r="N307" s="9"/>
      <c r="O307" s="9"/>
      <c r="P307" s="9"/>
      <c r="Q307" s="9"/>
      <c r="R307" s="9"/>
      <c r="S307" s="9"/>
      <c r="T307" s="17"/>
      <c r="U307" s="17"/>
      <c r="V307" s="9"/>
      <c r="W307" s="17"/>
      <c r="X307" s="9"/>
      <c r="Y307" s="9"/>
      <c r="Z307" s="9"/>
      <c r="AA307" s="9"/>
      <c r="AB307" s="9"/>
      <c r="AC307" s="9"/>
      <c r="AD307" s="9"/>
      <c r="AE307" s="9"/>
      <c r="AF307" s="9"/>
      <c r="AG307" s="9"/>
      <c r="AH307" s="9"/>
    </row>
    <row r="308" spans="1:34" x14ac:dyDescent="0.25">
      <c r="A308" s="9"/>
      <c r="B308" s="9"/>
      <c r="C308" s="9"/>
      <c r="D308" s="9"/>
      <c r="E308" s="9"/>
      <c r="F308" s="9"/>
      <c r="G308" s="9"/>
      <c r="H308" s="9"/>
      <c r="I308" s="9"/>
      <c r="J308" s="9"/>
      <c r="K308" s="9"/>
      <c r="L308" s="9"/>
      <c r="M308" s="9"/>
      <c r="N308" s="9"/>
      <c r="O308" s="9"/>
      <c r="P308" s="9"/>
      <c r="Q308" s="9"/>
      <c r="R308" s="9"/>
      <c r="S308" s="9"/>
      <c r="T308" s="17"/>
      <c r="U308" s="17"/>
      <c r="V308" s="9"/>
      <c r="W308" s="17"/>
      <c r="X308" s="9"/>
      <c r="Y308" s="9"/>
      <c r="Z308" s="9"/>
      <c r="AA308" s="9"/>
      <c r="AB308" s="9"/>
      <c r="AC308" s="9"/>
      <c r="AD308" s="9"/>
      <c r="AE308" s="9"/>
      <c r="AF308" s="9"/>
      <c r="AG308" s="9"/>
      <c r="AH308" s="9"/>
    </row>
    <row r="309" spans="1:34" x14ac:dyDescent="0.25">
      <c r="A309" s="9"/>
      <c r="B309" s="9"/>
      <c r="C309" s="9"/>
      <c r="D309" s="9"/>
      <c r="E309" s="9"/>
      <c r="F309" s="9"/>
      <c r="G309" s="9"/>
      <c r="H309" s="9"/>
      <c r="I309" s="9"/>
      <c r="J309" s="9"/>
      <c r="K309" s="9"/>
      <c r="L309" s="9"/>
      <c r="M309" s="9"/>
      <c r="N309" s="9"/>
      <c r="O309" s="9"/>
      <c r="P309" s="9"/>
      <c r="Q309" s="9"/>
      <c r="R309" s="9"/>
      <c r="S309" s="9"/>
      <c r="T309" s="17"/>
      <c r="U309" s="17"/>
      <c r="V309" s="9"/>
      <c r="W309" s="17"/>
      <c r="X309" s="9"/>
      <c r="Y309" s="9"/>
      <c r="Z309" s="9"/>
      <c r="AA309" s="9"/>
      <c r="AB309" s="9"/>
      <c r="AC309" s="9"/>
      <c r="AD309" s="9"/>
      <c r="AE309" s="9"/>
      <c r="AF309" s="9"/>
      <c r="AG309" s="9"/>
      <c r="AH309" s="9"/>
    </row>
    <row r="310" spans="1:34" x14ac:dyDescent="0.25">
      <c r="A310" s="9"/>
      <c r="B310" s="9"/>
      <c r="C310" s="9"/>
      <c r="D310" s="9"/>
      <c r="E310" s="9"/>
      <c r="F310" s="9"/>
      <c r="G310" s="9"/>
      <c r="H310" s="9"/>
      <c r="I310" s="9"/>
      <c r="J310" s="9"/>
      <c r="K310" s="9"/>
      <c r="L310" s="9"/>
      <c r="M310" s="9"/>
      <c r="N310" s="9"/>
      <c r="O310" s="9"/>
      <c r="P310" s="9"/>
      <c r="Q310" s="9"/>
      <c r="R310" s="9"/>
      <c r="S310" s="9"/>
      <c r="T310" s="17"/>
      <c r="U310" s="17"/>
      <c r="V310" s="9"/>
      <c r="W310" s="17"/>
      <c r="X310" s="9"/>
      <c r="Y310" s="9"/>
      <c r="Z310" s="9"/>
      <c r="AA310" s="9"/>
      <c r="AB310" s="9"/>
      <c r="AC310" s="9"/>
      <c r="AD310" s="9"/>
      <c r="AE310" s="9"/>
      <c r="AF310" s="9"/>
      <c r="AG310" s="9"/>
      <c r="AH310" s="9"/>
    </row>
    <row r="311" spans="1:34" x14ac:dyDescent="0.25">
      <c r="A311" s="9"/>
      <c r="B311" s="9"/>
      <c r="C311" s="9"/>
      <c r="D311" s="9"/>
      <c r="E311" s="9"/>
      <c r="F311" s="9"/>
      <c r="G311" s="9"/>
      <c r="H311" s="9"/>
      <c r="I311" s="9"/>
      <c r="J311" s="9"/>
      <c r="K311" s="9"/>
      <c r="L311" s="9"/>
      <c r="M311" s="9"/>
      <c r="N311" s="9"/>
      <c r="O311" s="9"/>
      <c r="P311" s="9"/>
      <c r="Q311" s="9"/>
      <c r="R311" s="9"/>
      <c r="S311" s="9"/>
      <c r="T311" s="17"/>
      <c r="U311" s="17"/>
      <c r="V311" s="9"/>
      <c r="W311" s="17"/>
      <c r="X311" s="9"/>
      <c r="Y311" s="9"/>
      <c r="Z311" s="9"/>
      <c r="AA311" s="9"/>
      <c r="AB311" s="9"/>
      <c r="AC311" s="9"/>
      <c r="AD311" s="9"/>
      <c r="AE311" s="9"/>
      <c r="AF311" s="9"/>
      <c r="AG311" s="9"/>
      <c r="AH311" s="9"/>
    </row>
    <row r="312" spans="1:34" x14ac:dyDescent="0.25">
      <c r="A312" s="9"/>
      <c r="B312" s="9"/>
      <c r="C312" s="9"/>
      <c r="D312" s="9"/>
      <c r="E312" s="9"/>
      <c r="F312" s="9"/>
      <c r="G312" s="9"/>
      <c r="H312" s="9"/>
      <c r="I312" s="9"/>
      <c r="J312" s="9"/>
      <c r="K312" s="9"/>
      <c r="L312" s="9"/>
      <c r="M312" s="9"/>
      <c r="N312" s="9"/>
      <c r="O312" s="9"/>
      <c r="P312" s="9"/>
      <c r="Q312" s="9"/>
      <c r="R312" s="9"/>
      <c r="S312" s="9"/>
      <c r="T312" s="17"/>
      <c r="U312" s="17"/>
      <c r="V312" s="9"/>
      <c r="W312" s="17"/>
      <c r="X312" s="9"/>
      <c r="Y312" s="9"/>
      <c r="Z312" s="9"/>
      <c r="AA312" s="9"/>
      <c r="AB312" s="9"/>
      <c r="AC312" s="9"/>
      <c r="AD312" s="9"/>
      <c r="AE312" s="9"/>
      <c r="AF312" s="9"/>
      <c r="AG312" s="9"/>
      <c r="AH312" s="9"/>
    </row>
    <row r="313" spans="1:34" x14ac:dyDescent="0.25">
      <c r="A313" s="9"/>
      <c r="B313" s="9"/>
      <c r="C313" s="9"/>
      <c r="D313" s="9"/>
      <c r="E313" s="9"/>
      <c r="F313" s="9"/>
      <c r="G313" s="9"/>
      <c r="H313" s="9"/>
      <c r="I313" s="9"/>
      <c r="J313" s="9"/>
      <c r="K313" s="9"/>
      <c r="L313" s="9"/>
      <c r="M313" s="9"/>
      <c r="N313" s="9"/>
      <c r="O313" s="9"/>
      <c r="P313" s="9"/>
      <c r="Q313" s="9"/>
      <c r="R313" s="9"/>
      <c r="S313" s="9"/>
      <c r="T313" s="17"/>
      <c r="U313" s="17"/>
      <c r="V313" s="9"/>
      <c r="W313" s="17"/>
      <c r="X313" s="9"/>
      <c r="Y313" s="9"/>
      <c r="Z313" s="9"/>
      <c r="AA313" s="9"/>
      <c r="AB313" s="9"/>
      <c r="AC313" s="9"/>
      <c r="AD313" s="9"/>
      <c r="AE313" s="9"/>
      <c r="AF313" s="9"/>
      <c r="AG313" s="9"/>
      <c r="AH313" s="9"/>
    </row>
    <row r="314" spans="1:34" x14ac:dyDescent="0.25">
      <c r="A314" s="9"/>
      <c r="B314" s="9"/>
      <c r="C314" s="9"/>
      <c r="D314" s="9"/>
      <c r="E314" s="9"/>
      <c r="F314" s="9"/>
      <c r="G314" s="9"/>
      <c r="H314" s="9"/>
      <c r="I314" s="9"/>
      <c r="J314" s="9"/>
      <c r="K314" s="9"/>
      <c r="L314" s="9"/>
      <c r="M314" s="9"/>
      <c r="N314" s="9"/>
      <c r="O314" s="9"/>
      <c r="P314" s="9"/>
      <c r="Q314" s="9"/>
      <c r="R314" s="9"/>
      <c r="S314" s="9"/>
      <c r="T314" s="17"/>
      <c r="U314" s="17"/>
      <c r="V314" s="9"/>
      <c r="W314" s="17"/>
      <c r="X314" s="9"/>
      <c r="Y314" s="9"/>
      <c r="Z314" s="9"/>
      <c r="AA314" s="9"/>
      <c r="AB314" s="9"/>
      <c r="AC314" s="9"/>
      <c r="AD314" s="9"/>
      <c r="AE314" s="9"/>
      <c r="AF314" s="9"/>
      <c r="AG314" s="9"/>
      <c r="AH314" s="9"/>
    </row>
    <row r="315" spans="1:34" x14ac:dyDescent="0.25">
      <c r="A315" s="9"/>
      <c r="B315" s="9"/>
      <c r="C315" s="9"/>
      <c r="D315" s="9"/>
      <c r="E315" s="9"/>
      <c r="F315" s="9"/>
      <c r="G315" s="9"/>
      <c r="H315" s="9"/>
      <c r="I315" s="9"/>
      <c r="J315" s="9"/>
      <c r="K315" s="9"/>
      <c r="L315" s="9"/>
      <c r="M315" s="9"/>
      <c r="N315" s="9"/>
      <c r="O315" s="9"/>
      <c r="P315" s="9"/>
      <c r="Q315" s="9"/>
      <c r="R315" s="9"/>
      <c r="S315" s="9"/>
      <c r="T315" s="17"/>
      <c r="U315" s="17"/>
      <c r="V315" s="9"/>
      <c r="W315" s="17"/>
      <c r="X315" s="9"/>
      <c r="Y315" s="9"/>
      <c r="Z315" s="9"/>
      <c r="AA315" s="9"/>
      <c r="AB315" s="9"/>
      <c r="AC315" s="9"/>
      <c r="AD315" s="9"/>
      <c r="AE315" s="9"/>
      <c r="AF315" s="9"/>
      <c r="AG315" s="9"/>
      <c r="AH315" s="9"/>
    </row>
    <row r="316" spans="1:34" x14ac:dyDescent="0.25">
      <c r="A316" s="9"/>
      <c r="B316" s="9"/>
      <c r="C316" s="9"/>
      <c r="D316" s="9"/>
      <c r="E316" s="9"/>
      <c r="F316" s="9"/>
      <c r="G316" s="9"/>
      <c r="H316" s="9"/>
      <c r="I316" s="9"/>
      <c r="J316" s="9"/>
      <c r="K316" s="9"/>
      <c r="L316" s="9"/>
      <c r="M316" s="9"/>
      <c r="N316" s="9"/>
      <c r="O316" s="9"/>
      <c r="P316" s="9"/>
      <c r="Q316" s="9"/>
      <c r="R316" s="9"/>
      <c r="S316" s="9"/>
      <c r="T316" s="17"/>
      <c r="U316" s="17"/>
      <c r="V316" s="9"/>
      <c r="W316" s="17"/>
      <c r="X316" s="9"/>
      <c r="Y316" s="9"/>
      <c r="Z316" s="9"/>
      <c r="AA316" s="9"/>
      <c r="AB316" s="9"/>
      <c r="AC316" s="9"/>
      <c r="AD316" s="9"/>
      <c r="AE316" s="9"/>
      <c r="AF316" s="9"/>
      <c r="AG316" s="9"/>
      <c r="AH316" s="9"/>
    </row>
    <row r="317" spans="1:34" x14ac:dyDescent="0.25">
      <c r="A317" s="9"/>
      <c r="B317" s="9"/>
      <c r="C317" s="9"/>
      <c r="D317" s="9"/>
      <c r="E317" s="9"/>
      <c r="F317" s="9"/>
      <c r="G317" s="9"/>
      <c r="H317" s="9"/>
      <c r="I317" s="9"/>
      <c r="J317" s="9"/>
      <c r="K317" s="9"/>
      <c r="L317" s="9"/>
      <c r="M317" s="9"/>
      <c r="N317" s="9"/>
      <c r="O317" s="9"/>
      <c r="P317" s="9"/>
      <c r="Q317" s="9"/>
      <c r="R317" s="9"/>
      <c r="S317" s="9"/>
      <c r="T317" s="17"/>
      <c r="U317" s="17"/>
      <c r="V317" s="9"/>
      <c r="W317" s="17"/>
      <c r="X317" s="9"/>
      <c r="Y317" s="9"/>
      <c r="Z317" s="9"/>
      <c r="AA317" s="9"/>
      <c r="AB317" s="9"/>
      <c r="AC317" s="9"/>
      <c r="AD317" s="9"/>
      <c r="AE317" s="9"/>
      <c r="AF317" s="9"/>
      <c r="AG317" s="9"/>
      <c r="AH317" s="9"/>
    </row>
    <row r="318" spans="1:34" x14ac:dyDescent="0.25">
      <c r="A318" s="9"/>
      <c r="B318" s="9"/>
      <c r="C318" s="9"/>
      <c r="D318" s="9"/>
      <c r="E318" s="9"/>
      <c r="F318" s="9"/>
      <c r="G318" s="9"/>
      <c r="H318" s="9"/>
      <c r="I318" s="9"/>
      <c r="J318" s="9"/>
      <c r="K318" s="9"/>
      <c r="L318" s="9"/>
      <c r="M318" s="9"/>
      <c r="N318" s="9"/>
      <c r="O318" s="9"/>
      <c r="P318" s="9"/>
      <c r="Q318" s="9"/>
      <c r="R318" s="9"/>
      <c r="S318" s="9"/>
      <c r="T318" s="17"/>
      <c r="U318" s="17"/>
      <c r="V318" s="9"/>
      <c r="W318" s="17"/>
      <c r="X318" s="9"/>
      <c r="Y318" s="9"/>
      <c r="Z318" s="9"/>
      <c r="AA318" s="9"/>
      <c r="AB318" s="9"/>
      <c r="AC318" s="9"/>
      <c r="AD318" s="9"/>
      <c r="AE318" s="9"/>
      <c r="AF318" s="9"/>
      <c r="AG318" s="9"/>
      <c r="AH318" s="9"/>
    </row>
    <row r="319" spans="1:34" x14ac:dyDescent="0.25">
      <c r="A319" s="9"/>
      <c r="B319" s="9"/>
      <c r="C319" s="9"/>
      <c r="D319" s="9"/>
      <c r="E319" s="9"/>
      <c r="F319" s="9"/>
      <c r="G319" s="9"/>
      <c r="H319" s="9"/>
      <c r="I319" s="9"/>
      <c r="J319" s="9"/>
      <c r="K319" s="9"/>
      <c r="L319" s="9"/>
      <c r="M319" s="9"/>
      <c r="N319" s="9"/>
      <c r="O319" s="9"/>
      <c r="P319" s="9"/>
      <c r="Q319" s="9"/>
      <c r="R319" s="9"/>
      <c r="S319" s="9"/>
      <c r="T319" s="17"/>
      <c r="U319" s="17"/>
      <c r="V319" s="9"/>
      <c r="W319" s="17"/>
      <c r="X319" s="9"/>
      <c r="Y319" s="9"/>
      <c r="Z319" s="9"/>
      <c r="AA319" s="9"/>
      <c r="AB319" s="9"/>
      <c r="AC319" s="9"/>
      <c r="AD319" s="9"/>
      <c r="AE319" s="9"/>
      <c r="AF319" s="9"/>
      <c r="AG319" s="9"/>
      <c r="AH319" s="9"/>
    </row>
    <row r="320" spans="1:34" x14ac:dyDescent="0.25">
      <c r="A320" s="9"/>
      <c r="B320" s="9"/>
      <c r="C320" s="9"/>
      <c r="D320" s="9"/>
      <c r="E320" s="9"/>
      <c r="F320" s="9"/>
      <c r="G320" s="9"/>
      <c r="H320" s="9"/>
      <c r="I320" s="9"/>
      <c r="J320" s="9"/>
      <c r="K320" s="9"/>
      <c r="L320" s="9"/>
      <c r="M320" s="9"/>
      <c r="N320" s="9"/>
      <c r="O320" s="9"/>
      <c r="P320" s="9"/>
      <c r="Q320" s="9"/>
      <c r="R320" s="9"/>
      <c r="S320" s="9"/>
      <c r="T320" s="17"/>
      <c r="U320" s="17"/>
      <c r="V320" s="9"/>
      <c r="W320" s="17"/>
      <c r="X320" s="9"/>
      <c r="Y320" s="9"/>
      <c r="Z320" s="9"/>
      <c r="AA320" s="9"/>
      <c r="AB320" s="9"/>
      <c r="AC320" s="9"/>
      <c r="AD320" s="9"/>
      <c r="AE320" s="9"/>
      <c r="AF320" s="9"/>
      <c r="AG320" s="9"/>
      <c r="AH320" s="9"/>
    </row>
    <row r="321" spans="1:34" x14ac:dyDescent="0.25">
      <c r="A321" s="9"/>
      <c r="B321" s="9"/>
      <c r="C321" s="9"/>
      <c r="D321" s="9"/>
      <c r="E321" s="9"/>
      <c r="F321" s="9"/>
      <c r="G321" s="9"/>
      <c r="H321" s="9"/>
      <c r="I321" s="9"/>
      <c r="J321" s="9"/>
      <c r="K321" s="9"/>
      <c r="L321" s="9"/>
      <c r="M321" s="9"/>
      <c r="N321" s="9"/>
      <c r="O321" s="9"/>
      <c r="P321" s="9"/>
      <c r="Q321" s="9"/>
      <c r="R321" s="9"/>
      <c r="S321" s="9"/>
      <c r="T321" s="17"/>
      <c r="U321" s="17"/>
      <c r="V321" s="9"/>
      <c r="W321" s="17"/>
      <c r="X321" s="9"/>
      <c r="Y321" s="9"/>
      <c r="Z321" s="9"/>
      <c r="AA321" s="9"/>
      <c r="AB321" s="9"/>
      <c r="AC321" s="9"/>
      <c r="AD321" s="9"/>
      <c r="AE321" s="9"/>
      <c r="AF321" s="9"/>
      <c r="AG321" s="9"/>
      <c r="AH321" s="9"/>
    </row>
    <row r="322" spans="1:34" x14ac:dyDescent="0.25">
      <c r="A322" s="9"/>
      <c r="B322" s="9"/>
      <c r="C322" s="9"/>
      <c r="D322" s="9"/>
      <c r="E322" s="9"/>
      <c r="F322" s="9"/>
      <c r="G322" s="9"/>
      <c r="H322" s="9"/>
      <c r="I322" s="9"/>
      <c r="J322" s="9"/>
      <c r="K322" s="9"/>
      <c r="L322" s="9"/>
      <c r="M322" s="9"/>
      <c r="N322" s="9"/>
      <c r="O322" s="9"/>
      <c r="P322" s="9"/>
      <c r="Q322" s="9"/>
      <c r="R322" s="9"/>
      <c r="S322" s="9"/>
      <c r="T322" s="17"/>
      <c r="U322" s="17"/>
      <c r="V322" s="9"/>
      <c r="W322" s="17"/>
      <c r="X322" s="9"/>
      <c r="Y322" s="9"/>
      <c r="Z322" s="9"/>
      <c r="AA322" s="9"/>
      <c r="AB322" s="9"/>
      <c r="AC322" s="9"/>
      <c r="AD322" s="9"/>
      <c r="AE322" s="9"/>
      <c r="AF322" s="9"/>
      <c r="AG322" s="9"/>
      <c r="AH322" s="9"/>
    </row>
    <row r="323" spans="1:34" x14ac:dyDescent="0.25">
      <c r="A323" s="9"/>
      <c r="B323" s="9"/>
      <c r="C323" s="9"/>
      <c r="D323" s="9"/>
      <c r="E323" s="9"/>
      <c r="F323" s="9"/>
      <c r="G323" s="9"/>
      <c r="H323" s="9"/>
      <c r="I323" s="9"/>
      <c r="J323" s="9"/>
      <c r="K323" s="9"/>
      <c r="L323" s="9"/>
      <c r="M323" s="9"/>
      <c r="N323" s="9"/>
      <c r="O323" s="9"/>
      <c r="P323" s="9"/>
      <c r="Q323" s="9"/>
      <c r="R323" s="9"/>
      <c r="S323" s="9"/>
      <c r="T323" s="17"/>
      <c r="U323" s="17"/>
      <c r="V323" s="9"/>
      <c r="W323" s="17"/>
      <c r="X323" s="9"/>
      <c r="Y323" s="9"/>
      <c r="Z323" s="9"/>
      <c r="AA323" s="9"/>
      <c r="AB323" s="9"/>
      <c r="AC323" s="9"/>
      <c r="AD323" s="9"/>
      <c r="AE323" s="9"/>
      <c r="AF323" s="9"/>
      <c r="AG323" s="9"/>
      <c r="AH323" s="9"/>
    </row>
    <row r="324" spans="1:34" x14ac:dyDescent="0.25">
      <c r="A324" s="9"/>
      <c r="B324" s="9"/>
      <c r="C324" s="9"/>
      <c r="D324" s="9"/>
      <c r="E324" s="9"/>
      <c r="F324" s="9"/>
      <c r="G324" s="9"/>
      <c r="H324" s="9"/>
      <c r="I324" s="9"/>
      <c r="J324" s="9"/>
      <c r="K324" s="9"/>
      <c r="L324" s="9"/>
      <c r="M324" s="9"/>
      <c r="N324" s="9"/>
      <c r="O324" s="9"/>
      <c r="P324" s="9"/>
      <c r="Q324" s="9"/>
      <c r="R324" s="9"/>
      <c r="S324" s="9"/>
      <c r="T324" s="17"/>
      <c r="U324" s="17"/>
      <c r="V324" s="9"/>
      <c r="W324" s="17"/>
      <c r="X324" s="9"/>
      <c r="Y324" s="9"/>
      <c r="Z324" s="9"/>
      <c r="AA324" s="9"/>
      <c r="AB324" s="9"/>
      <c r="AC324" s="9"/>
      <c r="AD324" s="9"/>
      <c r="AE324" s="9"/>
      <c r="AF324" s="9"/>
      <c r="AG324" s="9"/>
      <c r="AH324" s="9"/>
    </row>
    <row r="325" spans="1:34" x14ac:dyDescent="0.25">
      <c r="A325" s="9"/>
      <c r="B325" s="9"/>
      <c r="C325" s="9"/>
      <c r="D325" s="9"/>
      <c r="E325" s="9"/>
      <c r="F325" s="9"/>
      <c r="G325" s="9"/>
      <c r="H325" s="9"/>
      <c r="I325" s="9"/>
      <c r="J325" s="9"/>
      <c r="K325" s="9"/>
      <c r="L325" s="9"/>
      <c r="M325" s="9"/>
      <c r="N325" s="9"/>
      <c r="O325" s="9"/>
      <c r="P325" s="9"/>
      <c r="Q325" s="9"/>
      <c r="R325" s="9"/>
      <c r="S325" s="9"/>
      <c r="T325" s="17"/>
      <c r="U325" s="17"/>
      <c r="V325" s="9"/>
      <c r="W325" s="17"/>
      <c r="X325" s="9"/>
      <c r="Y325" s="9"/>
      <c r="Z325" s="9"/>
      <c r="AA325" s="9"/>
      <c r="AB325" s="9"/>
      <c r="AC325" s="9"/>
      <c r="AD325" s="9"/>
      <c r="AE325" s="9"/>
      <c r="AF325" s="9"/>
      <c r="AG325" s="9"/>
      <c r="AH325" s="9"/>
    </row>
    <row r="326" spans="1:34" x14ac:dyDescent="0.25">
      <c r="A326" s="9"/>
      <c r="B326" s="9"/>
      <c r="C326" s="9"/>
      <c r="D326" s="9"/>
      <c r="E326" s="9"/>
      <c r="F326" s="9"/>
      <c r="G326" s="9"/>
      <c r="H326" s="9"/>
      <c r="I326" s="9"/>
      <c r="J326" s="9"/>
      <c r="K326" s="9"/>
      <c r="L326" s="9"/>
      <c r="M326" s="9"/>
      <c r="N326" s="9"/>
      <c r="O326" s="9"/>
      <c r="P326" s="9"/>
      <c r="Q326" s="9"/>
      <c r="R326" s="9"/>
      <c r="S326" s="9"/>
      <c r="T326" s="17"/>
      <c r="U326" s="17"/>
      <c r="V326" s="9"/>
      <c r="W326" s="17"/>
      <c r="X326" s="9"/>
      <c r="Y326" s="9"/>
      <c r="Z326" s="9"/>
      <c r="AA326" s="9"/>
      <c r="AB326" s="9"/>
      <c r="AC326" s="9"/>
      <c r="AD326" s="9"/>
      <c r="AE326" s="9"/>
      <c r="AF326" s="9"/>
      <c r="AG326" s="9"/>
      <c r="AH326" s="9"/>
    </row>
    <row r="327" spans="1:34" x14ac:dyDescent="0.25">
      <c r="A327" s="9"/>
      <c r="B327" s="9"/>
      <c r="C327" s="9"/>
      <c r="D327" s="9"/>
      <c r="E327" s="9"/>
      <c r="F327" s="9"/>
      <c r="G327" s="9"/>
      <c r="H327" s="9"/>
      <c r="I327" s="9"/>
      <c r="J327" s="9"/>
      <c r="K327" s="9"/>
      <c r="L327" s="9"/>
      <c r="M327" s="9"/>
      <c r="N327" s="9"/>
      <c r="O327" s="9"/>
      <c r="P327" s="9"/>
      <c r="Q327" s="9"/>
      <c r="R327" s="9"/>
      <c r="S327" s="9"/>
      <c r="T327" s="17"/>
      <c r="U327" s="17"/>
      <c r="V327" s="9"/>
      <c r="W327" s="17"/>
      <c r="X327" s="9"/>
      <c r="Y327" s="9"/>
      <c r="Z327" s="9"/>
      <c r="AA327" s="9"/>
      <c r="AB327" s="9"/>
      <c r="AC327" s="9"/>
      <c r="AD327" s="9"/>
      <c r="AE327" s="9"/>
      <c r="AF327" s="9"/>
      <c r="AG327" s="9"/>
      <c r="AH327" s="9"/>
    </row>
    <row r="328" spans="1:34" x14ac:dyDescent="0.25">
      <c r="A328" s="9"/>
      <c r="B328" s="9"/>
      <c r="C328" s="9"/>
      <c r="D328" s="9"/>
      <c r="E328" s="9"/>
      <c r="F328" s="9"/>
      <c r="G328" s="9"/>
      <c r="H328" s="9"/>
      <c r="I328" s="9"/>
      <c r="J328" s="9"/>
      <c r="K328" s="9"/>
      <c r="L328" s="9"/>
      <c r="M328" s="9"/>
      <c r="N328" s="9"/>
      <c r="O328" s="9"/>
      <c r="P328" s="9"/>
      <c r="Q328" s="9"/>
      <c r="R328" s="9"/>
      <c r="S328" s="9"/>
      <c r="T328" s="17"/>
      <c r="U328" s="17"/>
      <c r="V328" s="9"/>
      <c r="W328" s="17"/>
      <c r="X328" s="9"/>
      <c r="Y328" s="9"/>
      <c r="Z328" s="9"/>
      <c r="AA328" s="9"/>
      <c r="AB328" s="9"/>
      <c r="AC328" s="9"/>
      <c r="AD328" s="9"/>
      <c r="AE328" s="9"/>
      <c r="AF328" s="9"/>
      <c r="AG328" s="9"/>
      <c r="AH328" s="9"/>
    </row>
    <row r="329" spans="1:34" x14ac:dyDescent="0.25">
      <c r="A329" s="9"/>
      <c r="B329" s="9"/>
      <c r="C329" s="9"/>
      <c r="D329" s="9"/>
      <c r="E329" s="9"/>
      <c r="F329" s="9"/>
      <c r="G329" s="9"/>
      <c r="H329" s="9"/>
      <c r="I329" s="9"/>
      <c r="J329" s="9"/>
      <c r="K329" s="9"/>
      <c r="L329" s="9"/>
      <c r="M329" s="9"/>
      <c r="N329" s="9"/>
      <c r="O329" s="9"/>
      <c r="P329" s="9"/>
      <c r="Q329" s="9"/>
      <c r="R329" s="9"/>
      <c r="S329" s="9"/>
      <c r="T329" s="17"/>
      <c r="U329" s="17"/>
      <c r="V329" s="9"/>
      <c r="W329" s="17"/>
      <c r="X329" s="9"/>
      <c r="Y329" s="9"/>
      <c r="Z329" s="9"/>
      <c r="AA329" s="9"/>
      <c r="AB329" s="9"/>
      <c r="AC329" s="9"/>
      <c r="AD329" s="9"/>
      <c r="AE329" s="9"/>
      <c r="AF329" s="9"/>
      <c r="AG329" s="9"/>
      <c r="AH329" s="9"/>
    </row>
    <row r="330" spans="1:34" x14ac:dyDescent="0.25">
      <c r="A330" s="9"/>
      <c r="B330" s="9"/>
      <c r="C330" s="9"/>
      <c r="D330" s="9"/>
      <c r="E330" s="9"/>
      <c r="F330" s="9"/>
      <c r="G330" s="9"/>
      <c r="H330" s="9"/>
      <c r="I330" s="9"/>
      <c r="J330" s="9"/>
      <c r="K330" s="9"/>
      <c r="L330" s="9"/>
      <c r="M330" s="9"/>
      <c r="N330" s="9"/>
      <c r="O330" s="9"/>
      <c r="P330" s="9"/>
      <c r="Q330" s="9"/>
      <c r="R330" s="9"/>
      <c r="S330" s="9"/>
      <c r="T330" s="17"/>
      <c r="U330" s="17"/>
      <c r="V330" s="9"/>
      <c r="W330" s="17"/>
      <c r="X330" s="9"/>
      <c r="Y330" s="9"/>
      <c r="Z330" s="9"/>
      <c r="AA330" s="9"/>
      <c r="AB330" s="9"/>
      <c r="AC330" s="9"/>
      <c r="AD330" s="9"/>
      <c r="AE330" s="9"/>
      <c r="AF330" s="9"/>
      <c r="AG330" s="9"/>
      <c r="AH330" s="9"/>
    </row>
    <row r="331" spans="1:34" x14ac:dyDescent="0.25">
      <c r="A331" s="9"/>
      <c r="B331" s="9"/>
      <c r="C331" s="9"/>
      <c r="D331" s="9"/>
      <c r="E331" s="9"/>
      <c r="F331" s="9"/>
      <c r="G331" s="9"/>
      <c r="H331" s="9"/>
      <c r="I331" s="9"/>
      <c r="J331" s="9"/>
      <c r="K331" s="9"/>
      <c r="L331" s="9"/>
      <c r="M331" s="9"/>
      <c r="N331" s="9"/>
      <c r="O331" s="9"/>
      <c r="P331" s="9"/>
      <c r="Q331" s="9"/>
      <c r="R331" s="9"/>
      <c r="S331" s="9"/>
      <c r="T331" s="17"/>
      <c r="U331" s="17"/>
      <c r="V331" s="9"/>
      <c r="W331" s="17"/>
      <c r="X331" s="9"/>
      <c r="Y331" s="9"/>
      <c r="Z331" s="9"/>
      <c r="AA331" s="9"/>
      <c r="AB331" s="9"/>
      <c r="AC331" s="9"/>
      <c r="AD331" s="9"/>
      <c r="AE331" s="9"/>
      <c r="AF331" s="9"/>
      <c r="AG331" s="9"/>
      <c r="AH331" s="9"/>
    </row>
    <row r="332" spans="1:34" x14ac:dyDescent="0.25">
      <c r="A332" s="9"/>
      <c r="B332" s="9"/>
      <c r="C332" s="9"/>
      <c r="D332" s="9"/>
      <c r="E332" s="9"/>
      <c r="F332" s="9"/>
      <c r="G332" s="9"/>
      <c r="H332" s="9"/>
      <c r="I332" s="9"/>
      <c r="J332" s="9"/>
      <c r="K332" s="9"/>
      <c r="L332" s="9"/>
      <c r="M332" s="9"/>
      <c r="N332" s="9"/>
      <c r="O332" s="9"/>
      <c r="P332" s="9"/>
      <c r="Q332" s="9"/>
      <c r="R332" s="9"/>
      <c r="S332" s="9"/>
      <c r="T332" s="17"/>
      <c r="U332" s="17"/>
      <c r="V332" s="9"/>
      <c r="W332" s="17"/>
      <c r="X332" s="9"/>
      <c r="Y332" s="9"/>
      <c r="Z332" s="9"/>
      <c r="AA332" s="9"/>
      <c r="AB332" s="9"/>
      <c r="AC332" s="9"/>
      <c r="AD332" s="9"/>
      <c r="AE332" s="9"/>
      <c r="AF332" s="9"/>
      <c r="AG332" s="9"/>
      <c r="AH332" s="9"/>
    </row>
    <row r="333" spans="1:34" x14ac:dyDescent="0.25">
      <c r="A333" s="9"/>
      <c r="B333" s="9"/>
      <c r="C333" s="9"/>
      <c r="D333" s="9"/>
      <c r="E333" s="9"/>
      <c r="F333" s="9"/>
      <c r="G333" s="9"/>
      <c r="H333" s="9"/>
      <c r="I333" s="9"/>
      <c r="J333" s="9"/>
      <c r="K333" s="9"/>
      <c r="L333" s="9"/>
      <c r="M333" s="9"/>
      <c r="N333" s="9"/>
      <c r="O333" s="9"/>
      <c r="P333" s="9"/>
      <c r="Q333" s="9"/>
      <c r="R333" s="9"/>
      <c r="S333" s="9"/>
      <c r="T333" s="17"/>
      <c r="U333" s="17"/>
      <c r="V333" s="9"/>
      <c r="W333" s="17"/>
      <c r="X333" s="9"/>
      <c r="Y333" s="9"/>
      <c r="Z333" s="9"/>
      <c r="AA333" s="9"/>
      <c r="AB333" s="9"/>
      <c r="AC333" s="9"/>
      <c r="AD333" s="9"/>
      <c r="AE333" s="9"/>
      <c r="AF333" s="9"/>
      <c r="AG333" s="9"/>
      <c r="AH333" s="9"/>
    </row>
    <row r="334" spans="1:34" x14ac:dyDescent="0.25">
      <c r="A334" s="9"/>
      <c r="B334" s="9"/>
      <c r="C334" s="9"/>
      <c r="D334" s="9"/>
      <c r="E334" s="9"/>
      <c r="F334" s="9"/>
      <c r="G334" s="9"/>
      <c r="H334" s="9"/>
      <c r="I334" s="9"/>
      <c r="J334" s="9"/>
      <c r="K334" s="9"/>
      <c r="L334" s="9"/>
      <c r="M334" s="9"/>
      <c r="N334" s="9"/>
      <c r="O334" s="9"/>
      <c r="P334" s="9"/>
      <c r="Q334" s="9"/>
      <c r="R334" s="9"/>
      <c r="S334" s="9"/>
      <c r="T334" s="17"/>
      <c r="U334" s="17"/>
      <c r="V334" s="9"/>
      <c r="W334" s="17"/>
      <c r="X334" s="9"/>
      <c r="Y334" s="9"/>
      <c r="Z334" s="9"/>
      <c r="AA334" s="9"/>
      <c r="AB334" s="9"/>
      <c r="AC334" s="9"/>
      <c r="AD334" s="9"/>
      <c r="AE334" s="9"/>
      <c r="AF334" s="9"/>
      <c r="AG334" s="9"/>
      <c r="AH334" s="9"/>
    </row>
    <row r="335" spans="1:34" x14ac:dyDescent="0.25">
      <c r="A335" s="9"/>
      <c r="B335" s="9"/>
      <c r="C335" s="9"/>
      <c r="D335" s="9"/>
      <c r="E335" s="9"/>
      <c r="F335" s="9"/>
      <c r="G335" s="9"/>
      <c r="H335" s="9"/>
      <c r="I335" s="9"/>
      <c r="J335" s="9"/>
      <c r="K335" s="9"/>
      <c r="L335" s="9"/>
      <c r="M335" s="9"/>
      <c r="N335" s="9"/>
      <c r="O335" s="9"/>
      <c r="P335" s="9"/>
      <c r="Q335" s="9"/>
      <c r="R335" s="9"/>
      <c r="S335" s="9"/>
      <c r="T335" s="17"/>
      <c r="U335" s="17"/>
      <c r="V335" s="9"/>
      <c r="W335" s="17"/>
      <c r="X335" s="9"/>
      <c r="Y335" s="9"/>
      <c r="Z335" s="9"/>
      <c r="AA335" s="9"/>
      <c r="AB335" s="9"/>
      <c r="AC335" s="9"/>
      <c r="AD335" s="9"/>
      <c r="AE335" s="9"/>
      <c r="AF335" s="9"/>
      <c r="AG335" s="9"/>
      <c r="AH335" s="9"/>
    </row>
    <row r="336" spans="1:34" x14ac:dyDescent="0.25">
      <c r="A336" s="9"/>
      <c r="B336" s="9"/>
      <c r="C336" s="9"/>
      <c r="D336" s="9"/>
      <c r="E336" s="9"/>
      <c r="F336" s="9"/>
      <c r="G336" s="9"/>
      <c r="H336" s="9"/>
      <c r="I336" s="9"/>
      <c r="J336" s="9"/>
      <c r="K336" s="9"/>
      <c r="L336" s="9"/>
      <c r="M336" s="9"/>
      <c r="N336" s="9"/>
      <c r="O336" s="9"/>
      <c r="P336" s="9"/>
      <c r="Q336" s="9"/>
      <c r="R336" s="9"/>
      <c r="S336" s="9"/>
      <c r="T336" s="17"/>
      <c r="U336" s="17"/>
      <c r="V336" s="9"/>
      <c r="W336" s="17"/>
      <c r="X336" s="9"/>
      <c r="Y336" s="9"/>
      <c r="Z336" s="9"/>
      <c r="AA336" s="9"/>
      <c r="AB336" s="9"/>
      <c r="AC336" s="9"/>
      <c r="AD336" s="9"/>
      <c r="AE336" s="9"/>
      <c r="AF336" s="9"/>
      <c r="AG336" s="9"/>
      <c r="AH336" s="9"/>
    </row>
    <row r="337" spans="1:34" x14ac:dyDescent="0.25">
      <c r="A337" s="9"/>
      <c r="B337" s="9"/>
      <c r="C337" s="9"/>
      <c r="D337" s="9"/>
      <c r="E337" s="9"/>
      <c r="F337" s="9"/>
      <c r="G337" s="9"/>
      <c r="H337" s="9"/>
      <c r="I337" s="9"/>
      <c r="J337" s="9"/>
      <c r="K337" s="9"/>
      <c r="L337" s="9"/>
      <c r="M337" s="9"/>
      <c r="N337" s="9"/>
      <c r="O337" s="9"/>
      <c r="P337" s="9"/>
      <c r="Q337" s="9"/>
      <c r="R337" s="9"/>
      <c r="S337" s="9"/>
      <c r="T337" s="17"/>
      <c r="U337" s="17"/>
      <c r="V337" s="9"/>
      <c r="W337" s="17"/>
      <c r="X337" s="9"/>
      <c r="Y337" s="9"/>
      <c r="Z337" s="9"/>
      <c r="AA337" s="9"/>
      <c r="AB337" s="9"/>
      <c r="AC337" s="9"/>
      <c r="AD337" s="9"/>
      <c r="AE337" s="9"/>
      <c r="AF337" s="9"/>
      <c r="AG337" s="9"/>
      <c r="AH337" s="9"/>
    </row>
    <row r="338" spans="1:34" x14ac:dyDescent="0.25">
      <c r="A338" s="9"/>
      <c r="B338" s="9"/>
      <c r="C338" s="9"/>
      <c r="D338" s="9"/>
      <c r="E338" s="9"/>
      <c r="F338" s="9"/>
      <c r="G338" s="9"/>
      <c r="H338" s="9"/>
      <c r="I338" s="9"/>
      <c r="J338" s="9"/>
      <c r="K338" s="9"/>
      <c r="L338" s="9"/>
      <c r="M338" s="9"/>
      <c r="N338" s="9"/>
      <c r="O338" s="9"/>
      <c r="P338" s="9"/>
      <c r="Q338" s="9"/>
      <c r="R338" s="9"/>
      <c r="S338" s="9"/>
      <c r="T338" s="17"/>
      <c r="U338" s="17"/>
      <c r="V338" s="9"/>
      <c r="W338" s="17"/>
      <c r="X338" s="9"/>
      <c r="Y338" s="9"/>
      <c r="Z338" s="9"/>
      <c r="AA338" s="9"/>
      <c r="AB338" s="9"/>
      <c r="AC338" s="9"/>
      <c r="AD338" s="9"/>
      <c r="AE338" s="9"/>
      <c r="AF338" s="9"/>
      <c r="AG338" s="9"/>
      <c r="AH338" s="9"/>
    </row>
    <row r="339" spans="1:34" x14ac:dyDescent="0.25">
      <c r="A339" s="9"/>
      <c r="B339" s="9"/>
      <c r="C339" s="9"/>
      <c r="D339" s="9"/>
      <c r="E339" s="9"/>
      <c r="F339" s="9"/>
      <c r="G339" s="9"/>
      <c r="H339" s="9"/>
      <c r="I339" s="9"/>
      <c r="J339" s="9"/>
      <c r="K339" s="9"/>
      <c r="L339" s="9"/>
      <c r="M339" s="9"/>
      <c r="N339" s="9"/>
      <c r="O339" s="9"/>
      <c r="P339" s="9"/>
      <c r="Q339" s="9"/>
      <c r="R339" s="9"/>
      <c r="S339" s="9"/>
      <c r="T339" s="17"/>
      <c r="U339" s="17"/>
      <c r="V339" s="9"/>
      <c r="W339" s="17"/>
      <c r="X339" s="9"/>
      <c r="Y339" s="9"/>
      <c r="Z339" s="9"/>
      <c r="AA339" s="9"/>
      <c r="AB339" s="9"/>
      <c r="AC339" s="9"/>
      <c r="AD339" s="9"/>
      <c r="AE339" s="9"/>
      <c r="AF339" s="9"/>
      <c r="AG339" s="9"/>
      <c r="AH339" s="9"/>
    </row>
    <row r="340" spans="1:34" x14ac:dyDescent="0.25">
      <c r="A340" s="9"/>
      <c r="B340" s="9"/>
      <c r="C340" s="9"/>
      <c r="D340" s="9"/>
      <c r="E340" s="9"/>
      <c r="F340" s="9"/>
      <c r="G340" s="9"/>
      <c r="H340" s="9"/>
      <c r="I340" s="9"/>
      <c r="J340" s="9"/>
      <c r="K340" s="9"/>
      <c r="L340" s="9"/>
      <c r="M340" s="9"/>
      <c r="N340" s="9"/>
      <c r="O340" s="9"/>
      <c r="P340" s="9"/>
      <c r="Q340" s="9"/>
      <c r="R340" s="9"/>
      <c r="S340" s="9"/>
      <c r="T340" s="17"/>
      <c r="U340" s="17"/>
      <c r="V340" s="9"/>
      <c r="W340" s="17"/>
      <c r="X340" s="9"/>
      <c r="Y340" s="9"/>
      <c r="Z340" s="9"/>
      <c r="AA340" s="9"/>
      <c r="AB340" s="9"/>
      <c r="AC340" s="9"/>
      <c r="AD340" s="9"/>
      <c r="AE340" s="9"/>
      <c r="AF340" s="9"/>
      <c r="AG340" s="9"/>
      <c r="AH340" s="9"/>
    </row>
    <row r="341" spans="1:34" x14ac:dyDescent="0.25">
      <c r="A341" s="9"/>
      <c r="B341" s="9"/>
      <c r="C341" s="9"/>
      <c r="D341" s="9"/>
      <c r="E341" s="9"/>
      <c r="F341" s="9"/>
      <c r="G341" s="9"/>
      <c r="H341" s="9"/>
      <c r="I341" s="9"/>
      <c r="J341" s="9"/>
      <c r="K341" s="9"/>
      <c r="L341" s="9"/>
      <c r="M341" s="9"/>
      <c r="N341" s="9"/>
      <c r="O341" s="9"/>
      <c r="P341" s="9"/>
      <c r="Q341" s="9"/>
      <c r="R341" s="9"/>
      <c r="S341" s="9"/>
      <c r="T341" s="17"/>
      <c r="U341" s="17"/>
      <c r="V341" s="9"/>
      <c r="W341" s="17"/>
      <c r="X341" s="9"/>
      <c r="Y341" s="9"/>
      <c r="Z341" s="9"/>
      <c r="AA341" s="9"/>
      <c r="AB341" s="9"/>
      <c r="AC341" s="9"/>
      <c r="AD341" s="9"/>
      <c r="AE341" s="9"/>
      <c r="AF341" s="9"/>
      <c r="AG341" s="9"/>
      <c r="AH341" s="9"/>
    </row>
    <row r="342" spans="1:34" x14ac:dyDescent="0.25">
      <c r="A342" s="9"/>
      <c r="B342" s="9"/>
      <c r="C342" s="9"/>
      <c r="D342" s="9"/>
      <c r="E342" s="9"/>
      <c r="F342" s="9"/>
      <c r="G342" s="9"/>
      <c r="H342" s="9"/>
      <c r="I342" s="9"/>
      <c r="J342" s="9"/>
      <c r="K342" s="9"/>
      <c r="L342" s="9"/>
      <c r="M342" s="9"/>
      <c r="N342" s="9"/>
      <c r="O342" s="9"/>
      <c r="P342" s="9"/>
      <c r="Q342" s="9"/>
      <c r="R342" s="9"/>
      <c r="S342" s="9"/>
      <c r="T342" s="17"/>
      <c r="U342" s="17"/>
      <c r="V342" s="9"/>
      <c r="W342" s="17"/>
      <c r="X342" s="9"/>
      <c r="Y342" s="9"/>
      <c r="Z342" s="9"/>
      <c r="AA342" s="9"/>
      <c r="AB342" s="9"/>
      <c r="AC342" s="9"/>
      <c r="AD342" s="9"/>
      <c r="AE342" s="9"/>
      <c r="AF342" s="9"/>
      <c r="AG342" s="9"/>
      <c r="AH342" s="9"/>
    </row>
    <row r="343" spans="1:34" x14ac:dyDescent="0.25">
      <c r="A343" s="9"/>
      <c r="B343" s="9"/>
      <c r="C343" s="9"/>
      <c r="D343" s="9"/>
      <c r="E343" s="9"/>
      <c r="F343" s="9"/>
      <c r="G343" s="9"/>
      <c r="H343" s="9"/>
      <c r="I343" s="9"/>
      <c r="J343" s="9"/>
      <c r="K343" s="9"/>
      <c r="L343" s="9"/>
      <c r="M343" s="9"/>
      <c r="N343" s="9"/>
      <c r="O343" s="9"/>
      <c r="P343" s="9"/>
      <c r="Q343" s="9"/>
      <c r="R343" s="9"/>
      <c r="S343" s="9"/>
      <c r="T343" s="17"/>
      <c r="U343" s="17"/>
      <c r="V343" s="9"/>
      <c r="W343" s="17"/>
      <c r="X343" s="9"/>
      <c r="Y343" s="9"/>
      <c r="Z343" s="9"/>
      <c r="AA343" s="9"/>
      <c r="AB343" s="9"/>
      <c r="AC343" s="9"/>
      <c r="AD343" s="9"/>
      <c r="AE343" s="9"/>
      <c r="AF343" s="9"/>
      <c r="AG343" s="9"/>
      <c r="AH343" s="9"/>
    </row>
    <row r="344" spans="1:34" x14ac:dyDescent="0.25">
      <c r="A344" s="9"/>
      <c r="B344" s="9"/>
      <c r="C344" s="9"/>
      <c r="D344" s="9"/>
      <c r="E344" s="9"/>
      <c r="F344" s="9"/>
      <c r="G344" s="9"/>
      <c r="H344" s="9"/>
      <c r="I344" s="9"/>
      <c r="J344" s="9"/>
      <c r="K344" s="9"/>
      <c r="L344" s="9"/>
      <c r="M344" s="9"/>
      <c r="N344" s="9"/>
      <c r="O344" s="9"/>
      <c r="P344" s="9"/>
      <c r="Q344" s="9"/>
      <c r="R344" s="9"/>
      <c r="S344" s="9"/>
      <c r="T344" s="17"/>
      <c r="U344" s="17"/>
      <c r="V344" s="9"/>
      <c r="W344" s="17"/>
      <c r="X344" s="9"/>
      <c r="Y344" s="9"/>
      <c r="Z344" s="9"/>
      <c r="AA344" s="9"/>
      <c r="AB344" s="9"/>
      <c r="AC344" s="9"/>
      <c r="AD344" s="9"/>
      <c r="AE344" s="9"/>
      <c r="AF344" s="9"/>
      <c r="AG344" s="9"/>
      <c r="AH344" s="9"/>
    </row>
    <row r="345" spans="1:34" x14ac:dyDescent="0.25">
      <c r="A345" s="9"/>
      <c r="B345" s="9"/>
      <c r="C345" s="9"/>
      <c r="D345" s="9"/>
      <c r="E345" s="9"/>
      <c r="F345" s="9"/>
      <c r="G345" s="9"/>
      <c r="H345" s="9"/>
      <c r="I345" s="9"/>
      <c r="J345" s="9"/>
      <c r="K345" s="9"/>
      <c r="L345" s="9"/>
      <c r="M345" s="9"/>
      <c r="N345" s="9"/>
      <c r="O345" s="9"/>
      <c r="P345" s="9"/>
      <c r="Q345" s="9"/>
      <c r="R345" s="9"/>
      <c r="S345" s="9"/>
      <c r="T345" s="17"/>
      <c r="U345" s="17"/>
      <c r="V345" s="9"/>
      <c r="W345" s="17"/>
      <c r="X345" s="9"/>
      <c r="Y345" s="9"/>
      <c r="Z345" s="9"/>
      <c r="AA345" s="9"/>
      <c r="AB345" s="9"/>
      <c r="AC345" s="9"/>
      <c r="AD345" s="9"/>
      <c r="AE345" s="9"/>
      <c r="AF345" s="9"/>
      <c r="AG345" s="9"/>
      <c r="AH345" s="9"/>
    </row>
    <row r="346" spans="1:34" x14ac:dyDescent="0.25">
      <c r="A346" s="9"/>
      <c r="B346" s="9"/>
      <c r="C346" s="9"/>
      <c r="D346" s="9"/>
      <c r="E346" s="9"/>
      <c r="F346" s="9"/>
      <c r="G346" s="9"/>
      <c r="H346" s="9"/>
      <c r="I346" s="9"/>
      <c r="J346" s="9"/>
      <c r="K346" s="9"/>
      <c r="L346" s="9"/>
      <c r="M346" s="9"/>
      <c r="N346" s="9"/>
      <c r="O346" s="9"/>
      <c r="P346" s="9"/>
      <c r="Q346" s="9"/>
      <c r="R346" s="9"/>
      <c r="S346" s="9"/>
      <c r="T346" s="17"/>
      <c r="U346" s="17"/>
      <c r="V346" s="9"/>
      <c r="W346" s="17"/>
      <c r="X346" s="9"/>
      <c r="Y346" s="9"/>
      <c r="Z346" s="9"/>
      <c r="AA346" s="9"/>
      <c r="AB346" s="9"/>
      <c r="AC346" s="9"/>
      <c r="AD346" s="9"/>
      <c r="AE346" s="9"/>
      <c r="AF346" s="9"/>
      <c r="AG346" s="9"/>
      <c r="AH346" s="9"/>
    </row>
    <row r="347" spans="1:34" x14ac:dyDescent="0.25">
      <c r="A347" s="9"/>
      <c r="B347" s="9"/>
      <c r="C347" s="9"/>
      <c r="D347" s="9"/>
      <c r="E347" s="9"/>
      <c r="F347" s="9"/>
      <c r="G347" s="9"/>
      <c r="H347" s="9"/>
      <c r="I347" s="9"/>
      <c r="J347" s="9"/>
      <c r="K347" s="9"/>
      <c r="L347" s="9"/>
      <c r="M347" s="9"/>
      <c r="N347" s="9"/>
      <c r="O347" s="9"/>
      <c r="P347" s="9"/>
      <c r="Q347" s="9"/>
      <c r="R347" s="9"/>
      <c r="S347" s="9"/>
      <c r="T347" s="17"/>
      <c r="U347" s="17"/>
      <c r="V347" s="9"/>
      <c r="W347" s="17"/>
      <c r="X347" s="9"/>
      <c r="Y347" s="9"/>
      <c r="Z347" s="9"/>
      <c r="AA347" s="9"/>
      <c r="AB347" s="9"/>
      <c r="AC347" s="9"/>
      <c r="AD347" s="9"/>
      <c r="AE347" s="9"/>
      <c r="AF347" s="9"/>
      <c r="AG347" s="9"/>
      <c r="AH347" s="9"/>
    </row>
    <row r="348" spans="1:34" x14ac:dyDescent="0.25">
      <c r="A348" s="9"/>
      <c r="B348" s="9"/>
      <c r="C348" s="9"/>
      <c r="D348" s="9"/>
      <c r="E348" s="9"/>
      <c r="F348" s="9"/>
      <c r="G348" s="9"/>
      <c r="H348" s="9"/>
      <c r="I348" s="9"/>
      <c r="J348" s="9"/>
      <c r="K348" s="9"/>
      <c r="L348" s="9"/>
      <c r="M348" s="9"/>
      <c r="N348" s="9"/>
      <c r="O348" s="9"/>
      <c r="P348" s="9"/>
      <c r="Q348" s="9"/>
      <c r="R348" s="9"/>
      <c r="S348" s="9"/>
      <c r="T348" s="17"/>
      <c r="U348" s="17"/>
      <c r="V348" s="9"/>
      <c r="W348" s="17"/>
      <c r="X348" s="9"/>
      <c r="Y348" s="9"/>
      <c r="Z348" s="9"/>
      <c r="AA348" s="9"/>
      <c r="AB348" s="9"/>
      <c r="AC348" s="9"/>
      <c r="AD348" s="9"/>
      <c r="AE348" s="9"/>
      <c r="AF348" s="9"/>
      <c r="AG348" s="9"/>
      <c r="AH348" s="9"/>
    </row>
    <row r="349" spans="1:34" x14ac:dyDescent="0.25">
      <c r="A349" s="9"/>
      <c r="B349" s="9"/>
      <c r="C349" s="9"/>
      <c r="D349" s="9"/>
      <c r="E349" s="9"/>
      <c r="F349" s="9"/>
      <c r="G349" s="9"/>
      <c r="H349" s="9"/>
      <c r="I349" s="9"/>
      <c r="J349" s="9"/>
      <c r="K349" s="9"/>
      <c r="L349" s="9"/>
      <c r="M349" s="9"/>
      <c r="N349" s="9"/>
      <c r="O349" s="9"/>
      <c r="P349" s="9"/>
      <c r="Q349" s="9"/>
      <c r="R349" s="9"/>
      <c r="S349" s="9"/>
      <c r="T349" s="17"/>
      <c r="U349" s="17"/>
      <c r="V349" s="9"/>
      <c r="W349" s="17"/>
      <c r="X349" s="9"/>
      <c r="Y349" s="9"/>
      <c r="Z349" s="9"/>
      <c r="AA349" s="9"/>
      <c r="AB349" s="9"/>
      <c r="AC349" s="9"/>
      <c r="AD349" s="9"/>
      <c r="AE349" s="9"/>
      <c r="AF349" s="9"/>
      <c r="AG349" s="9"/>
      <c r="AH349" s="9"/>
    </row>
    <row r="350" spans="1:34" x14ac:dyDescent="0.25">
      <c r="A350" s="9"/>
      <c r="B350" s="9"/>
      <c r="C350" s="9"/>
      <c r="D350" s="9"/>
      <c r="E350" s="9"/>
      <c r="F350" s="9"/>
      <c r="G350" s="9"/>
      <c r="H350" s="9"/>
      <c r="I350" s="9"/>
      <c r="J350" s="9"/>
      <c r="K350" s="9"/>
      <c r="L350" s="9"/>
      <c r="M350" s="9"/>
      <c r="N350" s="9"/>
      <c r="O350" s="9"/>
      <c r="P350" s="9"/>
      <c r="Q350" s="9"/>
      <c r="R350" s="9"/>
      <c r="S350" s="9"/>
      <c r="T350" s="17"/>
      <c r="U350" s="17"/>
      <c r="V350" s="9"/>
      <c r="W350" s="17"/>
      <c r="X350" s="9"/>
      <c r="Y350" s="9"/>
      <c r="Z350" s="9"/>
      <c r="AA350" s="9"/>
      <c r="AB350" s="9"/>
      <c r="AC350" s="9"/>
      <c r="AD350" s="9"/>
      <c r="AE350" s="9"/>
      <c r="AF350" s="9"/>
      <c r="AG350" s="9"/>
      <c r="AH350" s="9"/>
    </row>
    <row r="351" spans="1:34" x14ac:dyDescent="0.25">
      <c r="A351" s="9"/>
      <c r="B351" s="9"/>
      <c r="C351" s="9"/>
      <c r="D351" s="9"/>
      <c r="E351" s="9"/>
      <c r="F351" s="9"/>
      <c r="G351" s="9"/>
      <c r="H351" s="9"/>
      <c r="I351" s="9"/>
      <c r="J351" s="9"/>
      <c r="K351" s="9"/>
      <c r="L351" s="9"/>
      <c r="M351" s="9"/>
      <c r="N351" s="9"/>
      <c r="O351" s="9"/>
      <c r="P351" s="9"/>
      <c r="Q351" s="9"/>
      <c r="R351" s="9"/>
      <c r="S351" s="9"/>
      <c r="T351" s="17"/>
      <c r="U351" s="17"/>
      <c r="V351" s="9"/>
      <c r="W351" s="17"/>
      <c r="X351" s="9"/>
      <c r="Y351" s="9"/>
      <c r="Z351" s="9"/>
      <c r="AA351" s="9"/>
      <c r="AB351" s="9"/>
      <c r="AC351" s="9"/>
      <c r="AD351" s="9"/>
      <c r="AE351" s="9"/>
      <c r="AF351" s="9"/>
      <c r="AG351" s="9"/>
      <c r="AH351" s="9"/>
    </row>
    <row r="352" spans="1:34" x14ac:dyDescent="0.25">
      <c r="A352" s="9"/>
      <c r="B352" s="9"/>
      <c r="C352" s="9"/>
      <c r="D352" s="9"/>
      <c r="E352" s="9"/>
      <c r="F352" s="9"/>
      <c r="G352" s="9"/>
      <c r="H352" s="9"/>
      <c r="I352" s="9"/>
      <c r="J352" s="9"/>
      <c r="K352" s="9"/>
      <c r="L352" s="9"/>
      <c r="M352" s="9"/>
      <c r="N352" s="9"/>
      <c r="O352" s="9"/>
      <c r="P352" s="9"/>
      <c r="Q352" s="9"/>
      <c r="R352" s="9"/>
      <c r="S352" s="9"/>
      <c r="T352" s="17"/>
      <c r="U352" s="17"/>
      <c r="V352" s="9"/>
      <c r="W352" s="17"/>
      <c r="X352" s="9"/>
      <c r="Y352" s="9"/>
      <c r="Z352" s="9"/>
      <c r="AA352" s="9"/>
      <c r="AB352" s="9"/>
      <c r="AC352" s="9"/>
      <c r="AD352" s="9"/>
      <c r="AE352" s="9"/>
      <c r="AF352" s="9"/>
      <c r="AG352" s="9"/>
      <c r="AH352" s="9"/>
    </row>
    <row r="353" spans="1:34" x14ac:dyDescent="0.25">
      <c r="A353" s="9"/>
      <c r="B353" s="9"/>
      <c r="C353" s="9"/>
      <c r="D353" s="9"/>
      <c r="E353" s="9"/>
      <c r="F353" s="9"/>
      <c r="G353" s="9"/>
      <c r="H353" s="9"/>
      <c r="I353" s="9"/>
      <c r="J353" s="9"/>
      <c r="K353" s="9"/>
      <c r="L353" s="9"/>
      <c r="M353" s="9"/>
      <c r="N353" s="9"/>
      <c r="O353" s="9"/>
      <c r="P353" s="9"/>
      <c r="Q353" s="9"/>
      <c r="R353" s="9"/>
      <c r="S353" s="9"/>
      <c r="T353" s="17"/>
      <c r="U353" s="17"/>
      <c r="V353" s="9"/>
      <c r="W353" s="17"/>
      <c r="X353" s="9"/>
      <c r="Y353" s="9"/>
      <c r="Z353" s="9"/>
      <c r="AA353" s="9"/>
      <c r="AB353" s="9"/>
      <c r="AC353" s="9"/>
      <c r="AD353" s="9"/>
      <c r="AE353" s="9"/>
      <c r="AF353" s="9"/>
      <c r="AG353" s="9"/>
      <c r="AH353" s="9"/>
    </row>
    <row r="354" spans="1:34" x14ac:dyDescent="0.25">
      <c r="A354" s="9"/>
      <c r="B354" s="9"/>
      <c r="C354" s="9"/>
      <c r="D354" s="9"/>
      <c r="E354" s="9"/>
      <c r="F354" s="9"/>
      <c r="G354" s="9"/>
      <c r="H354" s="9"/>
      <c r="I354" s="9"/>
      <c r="J354" s="9"/>
      <c r="K354" s="9"/>
      <c r="L354" s="9"/>
      <c r="M354" s="9"/>
      <c r="N354" s="9"/>
      <c r="O354" s="9"/>
      <c r="P354" s="9"/>
      <c r="Q354" s="9"/>
      <c r="R354" s="9"/>
      <c r="S354" s="9"/>
      <c r="T354" s="17"/>
      <c r="U354" s="17"/>
      <c r="V354" s="9"/>
      <c r="W354" s="17"/>
      <c r="X354" s="9"/>
      <c r="Y354" s="9"/>
      <c r="Z354" s="9"/>
      <c r="AA354" s="9"/>
      <c r="AB354" s="9"/>
      <c r="AC354" s="9"/>
      <c r="AD354" s="9"/>
      <c r="AE354" s="9"/>
      <c r="AF354" s="9"/>
      <c r="AG354" s="9"/>
      <c r="AH354" s="9"/>
    </row>
    <row r="355" spans="1:34" x14ac:dyDescent="0.25">
      <c r="A355" s="9"/>
      <c r="B355" s="9"/>
      <c r="C355" s="9"/>
      <c r="D355" s="9"/>
      <c r="E355" s="9"/>
      <c r="F355" s="9"/>
      <c r="G355" s="9"/>
      <c r="H355" s="9"/>
      <c r="I355" s="9"/>
      <c r="J355" s="9"/>
      <c r="K355" s="9"/>
      <c r="L355" s="9"/>
      <c r="M355" s="9"/>
      <c r="N355" s="9"/>
      <c r="O355" s="9"/>
      <c r="P355" s="9"/>
      <c r="Q355" s="9"/>
      <c r="R355" s="9"/>
      <c r="S355" s="9"/>
      <c r="T355" s="17"/>
      <c r="U355" s="17"/>
      <c r="V355" s="9"/>
      <c r="W355" s="17"/>
      <c r="X355" s="9"/>
      <c r="Y355" s="9"/>
      <c r="Z355" s="9"/>
      <c r="AA355" s="9"/>
      <c r="AB355" s="9"/>
      <c r="AC355" s="9"/>
      <c r="AD355" s="9"/>
      <c r="AE355" s="9"/>
      <c r="AF355" s="9"/>
      <c r="AG355" s="9"/>
      <c r="AH355" s="9"/>
    </row>
    <row r="356" spans="1:34" x14ac:dyDescent="0.25">
      <c r="A356" s="9"/>
      <c r="B356" s="9"/>
      <c r="C356" s="9"/>
      <c r="D356" s="9"/>
      <c r="E356" s="9"/>
      <c r="F356" s="9"/>
      <c r="G356" s="9"/>
      <c r="H356" s="9"/>
      <c r="I356" s="9"/>
      <c r="J356" s="9"/>
      <c r="K356" s="9"/>
      <c r="L356" s="9"/>
      <c r="M356" s="9"/>
      <c r="N356" s="9"/>
      <c r="O356" s="9"/>
      <c r="P356" s="9"/>
      <c r="Q356" s="9"/>
      <c r="R356" s="9"/>
      <c r="S356" s="9"/>
      <c r="T356" s="17"/>
      <c r="U356" s="17"/>
      <c r="V356" s="9"/>
      <c r="W356" s="17"/>
      <c r="X356" s="9"/>
      <c r="Y356" s="9"/>
      <c r="Z356" s="9"/>
      <c r="AA356" s="9"/>
      <c r="AB356" s="9"/>
      <c r="AC356" s="9"/>
      <c r="AD356" s="9"/>
      <c r="AE356" s="9"/>
      <c r="AF356" s="9"/>
      <c r="AG356" s="9"/>
      <c r="AH356" s="9"/>
    </row>
    <row r="357" spans="1:34" x14ac:dyDescent="0.25">
      <c r="A357" s="9"/>
      <c r="B357" s="9"/>
      <c r="C357" s="9"/>
      <c r="D357" s="9"/>
      <c r="E357" s="9"/>
      <c r="F357" s="9"/>
      <c r="G357" s="9"/>
      <c r="H357" s="9"/>
      <c r="I357" s="9"/>
      <c r="J357" s="9"/>
      <c r="K357" s="9"/>
      <c r="L357" s="9"/>
      <c r="M357" s="9"/>
      <c r="N357" s="9"/>
      <c r="O357" s="9"/>
      <c r="P357" s="9"/>
      <c r="Q357" s="9"/>
      <c r="R357" s="9"/>
      <c r="S357" s="9"/>
      <c r="T357" s="17"/>
      <c r="U357" s="17"/>
      <c r="V357" s="9"/>
      <c r="W357" s="17"/>
      <c r="X357" s="9"/>
      <c r="Y357" s="9"/>
      <c r="Z357" s="9"/>
      <c r="AA357" s="9"/>
      <c r="AB357" s="9"/>
      <c r="AC357" s="9"/>
      <c r="AD357" s="9"/>
      <c r="AE357" s="9"/>
      <c r="AF357" s="9"/>
      <c r="AG357" s="9"/>
      <c r="AH357" s="9"/>
    </row>
    <row r="358" spans="1:34" x14ac:dyDescent="0.25">
      <c r="A358" s="9"/>
      <c r="B358" s="9"/>
      <c r="C358" s="9"/>
      <c r="D358" s="9"/>
      <c r="E358" s="9"/>
      <c r="F358" s="9"/>
      <c r="G358" s="9"/>
      <c r="H358" s="9"/>
      <c r="I358" s="9"/>
      <c r="J358" s="9"/>
      <c r="K358" s="9"/>
      <c r="L358" s="9"/>
      <c r="M358" s="9"/>
      <c r="N358" s="9"/>
      <c r="O358" s="9"/>
      <c r="P358" s="9"/>
      <c r="Q358" s="9"/>
      <c r="R358" s="9"/>
      <c r="S358" s="9"/>
      <c r="T358" s="17"/>
      <c r="U358" s="17"/>
      <c r="V358" s="9"/>
      <c r="W358" s="17"/>
      <c r="X358" s="9"/>
      <c r="Y358" s="9"/>
      <c r="Z358" s="9"/>
      <c r="AA358" s="9"/>
      <c r="AB358" s="9"/>
      <c r="AC358" s="9"/>
      <c r="AD358" s="9"/>
      <c r="AE358" s="9"/>
      <c r="AF358" s="9"/>
      <c r="AG358" s="9"/>
      <c r="AH358" s="9"/>
    </row>
    <row r="359" spans="1:34" x14ac:dyDescent="0.25">
      <c r="A359" s="9"/>
      <c r="B359" s="9"/>
      <c r="C359" s="9"/>
      <c r="D359" s="9"/>
      <c r="E359" s="9"/>
      <c r="F359" s="9"/>
      <c r="G359" s="9"/>
      <c r="H359" s="9"/>
      <c r="I359" s="9"/>
      <c r="J359" s="9"/>
      <c r="K359" s="9"/>
      <c r="L359" s="9"/>
      <c r="M359" s="9"/>
      <c r="N359" s="9"/>
      <c r="O359" s="9"/>
      <c r="P359" s="9"/>
      <c r="Q359" s="9"/>
      <c r="R359" s="9"/>
      <c r="S359" s="9"/>
      <c r="T359" s="17"/>
      <c r="U359" s="17"/>
      <c r="V359" s="9"/>
      <c r="W359" s="17"/>
      <c r="X359" s="9"/>
      <c r="Y359" s="9"/>
      <c r="Z359" s="9"/>
      <c r="AA359" s="9"/>
      <c r="AB359" s="9"/>
      <c r="AC359" s="9"/>
      <c r="AD359" s="9"/>
      <c r="AE359" s="9"/>
      <c r="AF359" s="9"/>
      <c r="AG359" s="9"/>
      <c r="AH359" s="9"/>
    </row>
    <row r="360" spans="1:34" x14ac:dyDescent="0.25">
      <c r="A360" s="9"/>
      <c r="B360" s="9"/>
      <c r="C360" s="9"/>
      <c r="D360" s="9"/>
      <c r="E360" s="9"/>
      <c r="F360" s="9"/>
      <c r="G360" s="9"/>
      <c r="H360" s="9"/>
      <c r="I360" s="9"/>
      <c r="J360" s="9"/>
      <c r="K360" s="9"/>
      <c r="L360" s="9"/>
      <c r="M360" s="9"/>
      <c r="N360" s="9"/>
      <c r="O360" s="9"/>
      <c r="P360" s="9"/>
      <c r="Q360" s="9"/>
      <c r="R360" s="9"/>
      <c r="S360" s="9"/>
      <c r="T360" s="17"/>
      <c r="U360" s="17"/>
      <c r="V360" s="9"/>
      <c r="W360" s="17"/>
      <c r="X360" s="9"/>
      <c r="Y360" s="9"/>
      <c r="Z360" s="9"/>
      <c r="AA360" s="9"/>
      <c r="AB360" s="9"/>
      <c r="AC360" s="9"/>
      <c r="AD360" s="9"/>
      <c r="AE360" s="9"/>
      <c r="AF360" s="9"/>
      <c r="AG360" s="9"/>
      <c r="AH360" s="9"/>
    </row>
    <row r="361" spans="1:34" x14ac:dyDescent="0.25">
      <c r="A361" s="9"/>
      <c r="B361" s="9"/>
      <c r="C361" s="9"/>
      <c r="D361" s="9"/>
      <c r="E361" s="9"/>
      <c r="F361" s="9"/>
      <c r="G361" s="9"/>
      <c r="H361" s="9"/>
      <c r="I361" s="9"/>
      <c r="J361" s="9"/>
      <c r="K361" s="9"/>
      <c r="L361" s="9"/>
      <c r="M361" s="9"/>
      <c r="N361" s="9"/>
      <c r="O361" s="9"/>
      <c r="P361" s="9"/>
      <c r="Q361" s="9"/>
      <c r="R361" s="9"/>
      <c r="S361" s="9"/>
      <c r="T361" s="17"/>
      <c r="U361" s="17"/>
      <c r="V361" s="9"/>
      <c r="W361" s="17"/>
      <c r="X361" s="9"/>
      <c r="Y361" s="9"/>
      <c r="Z361" s="9"/>
      <c r="AA361" s="9"/>
      <c r="AB361" s="9"/>
      <c r="AC361" s="9"/>
      <c r="AD361" s="9"/>
      <c r="AE361" s="9"/>
      <c r="AF361" s="9"/>
      <c r="AG361" s="9"/>
      <c r="AH361" s="9"/>
    </row>
    <row r="362" spans="1:34" x14ac:dyDescent="0.25">
      <c r="A362" s="9"/>
      <c r="B362" s="9"/>
      <c r="C362" s="9"/>
      <c r="D362" s="9"/>
      <c r="E362" s="9"/>
      <c r="F362" s="9"/>
      <c r="G362" s="9"/>
      <c r="H362" s="9"/>
      <c r="I362" s="9"/>
      <c r="J362" s="9"/>
      <c r="K362" s="9"/>
      <c r="L362" s="9"/>
      <c r="M362" s="9"/>
      <c r="N362" s="9"/>
      <c r="O362" s="9"/>
      <c r="P362" s="9"/>
      <c r="Q362" s="9"/>
      <c r="R362" s="9"/>
      <c r="S362" s="9"/>
      <c r="T362" s="17"/>
      <c r="U362" s="17"/>
      <c r="V362" s="9"/>
      <c r="W362" s="17"/>
      <c r="X362" s="9"/>
      <c r="Y362" s="9"/>
      <c r="Z362" s="9"/>
      <c r="AA362" s="9"/>
      <c r="AB362" s="9"/>
      <c r="AC362" s="9"/>
      <c r="AD362" s="9"/>
      <c r="AE362" s="9"/>
      <c r="AF362" s="9"/>
      <c r="AG362" s="9"/>
      <c r="AH362" s="9"/>
    </row>
    <row r="363" spans="1:34" x14ac:dyDescent="0.25">
      <c r="A363" s="9"/>
      <c r="B363" s="9"/>
      <c r="C363" s="9"/>
      <c r="D363" s="9"/>
      <c r="E363" s="9"/>
      <c r="F363" s="9"/>
      <c r="G363" s="9"/>
      <c r="H363" s="9"/>
      <c r="I363" s="9"/>
      <c r="J363" s="9"/>
      <c r="K363" s="9"/>
      <c r="L363" s="9"/>
      <c r="M363" s="9"/>
      <c r="N363" s="9"/>
      <c r="O363" s="9"/>
      <c r="P363" s="9"/>
      <c r="Q363" s="9"/>
      <c r="R363" s="9"/>
      <c r="S363" s="9"/>
      <c r="T363" s="17"/>
      <c r="U363" s="17"/>
      <c r="V363" s="9"/>
      <c r="W363" s="17"/>
      <c r="X363" s="9"/>
      <c r="Y363" s="9"/>
      <c r="Z363" s="9"/>
      <c r="AA363" s="9"/>
      <c r="AB363" s="9"/>
      <c r="AC363" s="9"/>
      <c r="AD363" s="9"/>
      <c r="AE363" s="9"/>
      <c r="AF363" s="9"/>
      <c r="AG363" s="9"/>
      <c r="AH363" s="9"/>
    </row>
    <row r="364" spans="1:34" x14ac:dyDescent="0.25">
      <c r="A364" s="9"/>
      <c r="B364" s="9"/>
      <c r="C364" s="9"/>
      <c r="D364" s="9"/>
      <c r="E364" s="9"/>
      <c r="F364" s="9"/>
      <c r="G364" s="9"/>
      <c r="H364" s="9"/>
      <c r="I364" s="9"/>
      <c r="J364" s="9"/>
      <c r="K364" s="9"/>
      <c r="L364" s="9"/>
      <c r="M364" s="9"/>
      <c r="N364" s="9"/>
      <c r="O364" s="9"/>
      <c r="P364" s="9"/>
      <c r="Q364" s="9"/>
      <c r="R364" s="9"/>
      <c r="S364" s="9"/>
      <c r="T364" s="17"/>
      <c r="U364" s="17"/>
      <c r="V364" s="9"/>
      <c r="W364" s="17"/>
      <c r="X364" s="9"/>
      <c r="Y364" s="9"/>
      <c r="Z364" s="9"/>
      <c r="AA364" s="9"/>
      <c r="AB364" s="9"/>
      <c r="AC364" s="9"/>
      <c r="AD364" s="9"/>
      <c r="AE364" s="9"/>
      <c r="AF364" s="9"/>
      <c r="AG364" s="9"/>
      <c r="AH364" s="9"/>
    </row>
    <row r="365" spans="1:34" x14ac:dyDescent="0.25">
      <c r="A365" s="9"/>
      <c r="B365" s="9"/>
      <c r="C365" s="9"/>
      <c r="D365" s="9"/>
      <c r="E365" s="9"/>
      <c r="F365" s="9"/>
      <c r="G365" s="9"/>
      <c r="H365" s="9"/>
      <c r="I365" s="9"/>
      <c r="J365" s="9"/>
      <c r="K365" s="9"/>
      <c r="L365" s="9"/>
      <c r="M365" s="9"/>
      <c r="N365" s="9"/>
      <c r="O365" s="9"/>
      <c r="P365" s="9"/>
      <c r="Q365" s="9"/>
      <c r="R365" s="9"/>
      <c r="S365" s="9"/>
      <c r="T365" s="17"/>
      <c r="U365" s="17"/>
      <c r="V365" s="9"/>
      <c r="W365" s="17"/>
      <c r="X365" s="9"/>
      <c r="Y365" s="9"/>
      <c r="Z365" s="9"/>
      <c r="AA365" s="9"/>
      <c r="AB365" s="9"/>
      <c r="AC365" s="9"/>
      <c r="AD365" s="9"/>
      <c r="AE365" s="9"/>
      <c r="AF365" s="9"/>
      <c r="AG365" s="9"/>
      <c r="AH365" s="9"/>
    </row>
    <row r="366" spans="1:34" x14ac:dyDescent="0.25">
      <c r="A366" s="9"/>
      <c r="B366" s="9"/>
      <c r="C366" s="9"/>
      <c r="D366" s="9"/>
      <c r="E366" s="9"/>
      <c r="F366" s="9"/>
      <c r="G366" s="9"/>
      <c r="H366" s="9"/>
      <c r="I366" s="9"/>
      <c r="J366" s="9"/>
      <c r="K366" s="9"/>
      <c r="L366" s="9"/>
      <c r="M366" s="9"/>
      <c r="N366" s="9"/>
      <c r="O366" s="9"/>
      <c r="P366" s="9"/>
      <c r="Q366" s="9"/>
      <c r="R366" s="9"/>
      <c r="S366" s="9"/>
      <c r="T366" s="17"/>
      <c r="U366" s="17"/>
      <c r="V366" s="9"/>
      <c r="W366" s="17"/>
      <c r="X366" s="9"/>
      <c r="Y366" s="9"/>
      <c r="Z366" s="9"/>
      <c r="AA366" s="9"/>
      <c r="AB366" s="9"/>
      <c r="AC366" s="9"/>
      <c r="AD366" s="9"/>
      <c r="AE366" s="9"/>
      <c r="AF366" s="9"/>
      <c r="AG366" s="9"/>
      <c r="AH366" s="9"/>
    </row>
    <row r="367" spans="1:34" x14ac:dyDescent="0.25">
      <c r="A367" s="9"/>
      <c r="B367" s="9"/>
      <c r="C367" s="9"/>
      <c r="D367" s="9"/>
      <c r="E367" s="9"/>
      <c r="F367" s="9"/>
      <c r="G367" s="9"/>
      <c r="H367" s="9"/>
      <c r="I367" s="9"/>
      <c r="J367" s="9"/>
      <c r="K367" s="9"/>
      <c r="L367" s="9"/>
      <c r="M367" s="9"/>
      <c r="N367" s="9"/>
      <c r="O367" s="9"/>
      <c r="P367" s="9"/>
      <c r="Q367" s="9"/>
      <c r="R367" s="9"/>
      <c r="S367" s="9"/>
      <c r="T367" s="17"/>
      <c r="U367" s="17"/>
      <c r="V367" s="9"/>
      <c r="W367" s="17"/>
      <c r="X367" s="9"/>
      <c r="Y367" s="9"/>
      <c r="Z367" s="9"/>
      <c r="AA367" s="9"/>
      <c r="AB367" s="9"/>
      <c r="AC367" s="9"/>
      <c r="AD367" s="9"/>
      <c r="AE367" s="9"/>
      <c r="AF367" s="9"/>
      <c r="AG367" s="9"/>
      <c r="AH367" s="9"/>
    </row>
    <row r="368" spans="1:34" x14ac:dyDescent="0.25">
      <c r="A368" s="9"/>
      <c r="B368" s="9"/>
      <c r="C368" s="9"/>
      <c r="D368" s="9"/>
      <c r="E368" s="9"/>
      <c r="F368" s="9"/>
      <c r="G368" s="9"/>
      <c r="H368" s="9"/>
      <c r="I368" s="9"/>
      <c r="J368" s="9"/>
      <c r="K368" s="9"/>
      <c r="L368" s="9"/>
      <c r="M368" s="9"/>
      <c r="N368" s="9"/>
      <c r="O368" s="9"/>
      <c r="P368" s="9"/>
      <c r="Q368" s="9"/>
      <c r="R368" s="9"/>
      <c r="S368" s="9"/>
      <c r="T368" s="17"/>
      <c r="U368" s="17"/>
      <c r="V368" s="9"/>
      <c r="W368" s="17"/>
      <c r="X368" s="9"/>
      <c r="Y368" s="9"/>
      <c r="Z368" s="9"/>
      <c r="AA368" s="9"/>
      <c r="AB368" s="9"/>
      <c r="AC368" s="9"/>
      <c r="AD368" s="9"/>
      <c r="AE368" s="9"/>
      <c r="AF368" s="9"/>
      <c r="AG368" s="9"/>
      <c r="AH368" s="9"/>
    </row>
    <row r="369" spans="1:34" x14ac:dyDescent="0.25">
      <c r="A369" s="9"/>
      <c r="B369" s="9"/>
      <c r="C369" s="9"/>
      <c r="D369" s="9"/>
      <c r="E369" s="9"/>
      <c r="F369" s="9"/>
      <c r="G369" s="9"/>
      <c r="H369" s="9"/>
      <c r="I369" s="9"/>
      <c r="J369" s="9"/>
      <c r="K369" s="9"/>
      <c r="L369" s="9"/>
      <c r="M369" s="9"/>
      <c r="N369" s="9"/>
      <c r="O369" s="9"/>
      <c r="P369" s="9"/>
      <c r="Q369" s="9"/>
      <c r="R369" s="9"/>
      <c r="S369" s="9"/>
      <c r="T369" s="17"/>
      <c r="U369" s="17"/>
      <c r="V369" s="9"/>
      <c r="W369" s="17"/>
      <c r="X369" s="9"/>
      <c r="Y369" s="9"/>
      <c r="Z369" s="9"/>
      <c r="AA369" s="9"/>
      <c r="AB369" s="9"/>
      <c r="AC369" s="9"/>
      <c r="AD369" s="9"/>
      <c r="AE369" s="9"/>
      <c r="AF369" s="9"/>
      <c r="AG369" s="9"/>
      <c r="AH369" s="9"/>
    </row>
    <row r="370" spans="1:34" x14ac:dyDescent="0.25">
      <c r="A370" s="9"/>
      <c r="B370" s="9"/>
      <c r="C370" s="9"/>
      <c r="D370" s="9"/>
      <c r="E370" s="9"/>
      <c r="F370" s="9"/>
      <c r="G370" s="9"/>
      <c r="H370" s="9"/>
      <c r="I370" s="9"/>
      <c r="J370" s="9"/>
      <c r="K370" s="9"/>
      <c r="L370" s="9"/>
      <c r="M370" s="9"/>
      <c r="N370" s="9"/>
      <c r="O370" s="9"/>
      <c r="P370" s="9"/>
      <c r="Q370" s="9"/>
      <c r="R370" s="9"/>
      <c r="S370" s="9"/>
      <c r="T370" s="17"/>
      <c r="U370" s="17"/>
      <c r="V370" s="9"/>
      <c r="W370" s="17"/>
      <c r="X370" s="9"/>
      <c r="Y370" s="9"/>
      <c r="Z370" s="9"/>
      <c r="AA370" s="9"/>
      <c r="AB370" s="9"/>
      <c r="AC370" s="9"/>
      <c r="AD370" s="9"/>
      <c r="AE370" s="9"/>
      <c r="AF370" s="9"/>
      <c r="AG370" s="9"/>
      <c r="AH370" s="9"/>
    </row>
    <row r="371" spans="1:34" x14ac:dyDescent="0.25">
      <c r="A371" s="9"/>
      <c r="B371" s="9"/>
      <c r="C371" s="9"/>
      <c r="D371" s="9"/>
      <c r="E371" s="9"/>
      <c r="F371" s="9"/>
      <c r="G371" s="9"/>
      <c r="H371" s="9"/>
      <c r="I371" s="9"/>
      <c r="J371" s="9"/>
      <c r="K371" s="9"/>
      <c r="L371" s="9"/>
      <c r="M371" s="9"/>
      <c r="N371" s="9"/>
      <c r="O371" s="9"/>
      <c r="P371" s="9"/>
      <c r="Q371" s="9"/>
      <c r="R371" s="9"/>
      <c r="S371" s="9"/>
      <c r="T371" s="17"/>
      <c r="U371" s="17"/>
      <c r="V371" s="9"/>
      <c r="W371" s="17"/>
      <c r="X371" s="9"/>
      <c r="Y371" s="9"/>
      <c r="Z371" s="9"/>
      <c r="AA371" s="9"/>
      <c r="AB371" s="9"/>
      <c r="AC371" s="9"/>
      <c r="AD371" s="9"/>
      <c r="AE371" s="9"/>
      <c r="AF371" s="9"/>
      <c r="AG371" s="9"/>
      <c r="AH371" s="9"/>
    </row>
    <row r="372" spans="1:34" x14ac:dyDescent="0.25">
      <c r="A372" s="9"/>
      <c r="B372" s="9"/>
      <c r="C372" s="9"/>
      <c r="D372" s="9"/>
      <c r="E372" s="9"/>
      <c r="F372" s="9"/>
      <c r="G372" s="9"/>
      <c r="H372" s="9"/>
      <c r="I372" s="9"/>
      <c r="J372" s="9"/>
      <c r="K372" s="9"/>
      <c r="L372" s="9"/>
      <c r="M372" s="9"/>
      <c r="N372" s="9"/>
      <c r="O372" s="9"/>
      <c r="P372" s="9"/>
      <c r="Q372" s="9"/>
      <c r="R372" s="9"/>
      <c r="S372" s="9"/>
      <c r="T372" s="17"/>
      <c r="U372" s="17"/>
      <c r="V372" s="9"/>
      <c r="W372" s="17"/>
      <c r="X372" s="9"/>
      <c r="Y372" s="9"/>
      <c r="Z372" s="9"/>
      <c r="AA372" s="9"/>
      <c r="AB372" s="9"/>
      <c r="AC372" s="9"/>
      <c r="AD372" s="9"/>
      <c r="AE372" s="9"/>
      <c r="AF372" s="9"/>
      <c r="AG372" s="9"/>
      <c r="AH372" s="9"/>
    </row>
    <row r="373" spans="1:34" x14ac:dyDescent="0.25">
      <c r="A373" s="9"/>
      <c r="B373" s="9"/>
      <c r="C373" s="9"/>
      <c r="D373" s="9"/>
      <c r="E373" s="9"/>
      <c r="F373" s="9"/>
      <c r="G373" s="9"/>
      <c r="H373" s="9"/>
      <c r="I373" s="9"/>
      <c r="J373" s="9"/>
      <c r="K373" s="9"/>
      <c r="L373" s="9"/>
      <c r="M373" s="9"/>
      <c r="N373" s="9"/>
      <c r="O373" s="9"/>
      <c r="P373" s="9"/>
      <c r="Q373" s="9"/>
      <c r="R373" s="9"/>
      <c r="S373" s="9"/>
      <c r="T373" s="17"/>
      <c r="U373" s="17"/>
      <c r="V373" s="9"/>
      <c r="W373" s="17"/>
      <c r="X373" s="9"/>
      <c r="Y373" s="9"/>
      <c r="Z373" s="9"/>
      <c r="AA373" s="9"/>
      <c r="AB373" s="9"/>
      <c r="AC373" s="9"/>
      <c r="AD373" s="9"/>
      <c r="AE373" s="9"/>
      <c r="AF373" s="9"/>
      <c r="AG373" s="9"/>
      <c r="AH373" s="9"/>
    </row>
    <row r="374" spans="1:34" x14ac:dyDescent="0.25">
      <c r="A374" s="9"/>
      <c r="B374" s="9"/>
      <c r="C374" s="9"/>
      <c r="D374" s="9"/>
      <c r="E374" s="9"/>
      <c r="F374" s="9"/>
      <c r="G374" s="9"/>
      <c r="H374" s="9"/>
      <c r="I374" s="9"/>
      <c r="J374" s="9"/>
      <c r="K374" s="9"/>
      <c r="L374" s="9"/>
      <c r="M374" s="9"/>
      <c r="N374" s="9"/>
      <c r="O374" s="9"/>
      <c r="P374" s="9"/>
      <c r="Q374" s="9"/>
      <c r="R374" s="9"/>
      <c r="S374" s="9"/>
      <c r="T374" s="17"/>
      <c r="U374" s="17"/>
      <c r="V374" s="9"/>
      <c r="W374" s="17"/>
      <c r="X374" s="9"/>
      <c r="Y374" s="9"/>
      <c r="Z374" s="9"/>
      <c r="AA374" s="9"/>
      <c r="AB374" s="9"/>
      <c r="AC374" s="9"/>
      <c r="AD374" s="9"/>
      <c r="AE374" s="9"/>
      <c r="AF374" s="9"/>
      <c r="AG374" s="9"/>
      <c r="AH374" s="9"/>
    </row>
    <row r="375" spans="1:34" x14ac:dyDescent="0.25">
      <c r="A375" s="9"/>
      <c r="B375" s="9"/>
      <c r="C375" s="9"/>
      <c r="D375" s="9"/>
      <c r="E375" s="9"/>
      <c r="F375" s="9"/>
      <c r="G375" s="9"/>
      <c r="H375" s="9"/>
      <c r="I375" s="9"/>
      <c r="J375" s="9"/>
      <c r="K375" s="9"/>
      <c r="L375" s="9"/>
      <c r="M375" s="9"/>
      <c r="N375" s="9"/>
      <c r="O375" s="9"/>
      <c r="P375" s="9"/>
      <c r="Q375" s="9"/>
      <c r="R375" s="9"/>
      <c r="S375" s="9"/>
      <c r="T375" s="17"/>
      <c r="U375" s="17"/>
      <c r="V375" s="9"/>
      <c r="W375" s="17"/>
      <c r="X375" s="9"/>
      <c r="Y375" s="9"/>
      <c r="Z375" s="9"/>
      <c r="AA375" s="9"/>
      <c r="AB375" s="9"/>
      <c r="AC375" s="9"/>
      <c r="AD375" s="9"/>
      <c r="AE375" s="9"/>
      <c r="AF375" s="9"/>
      <c r="AG375" s="9"/>
      <c r="AH375" s="9"/>
    </row>
    <row r="376" spans="1:34" x14ac:dyDescent="0.25">
      <c r="A376" s="9"/>
      <c r="B376" s="9"/>
      <c r="C376" s="9"/>
      <c r="D376" s="9"/>
      <c r="E376" s="9"/>
      <c r="F376" s="9"/>
      <c r="G376" s="9"/>
      <c r="H376" s="9"/>
      <c r="I376" s="9"/>
      <c r="J376" s="9"/>
      <c r="K376" s="9"/>
      <c r="L376" s="9"/>
      <c r="M376" s="9"/>
      <c r="N376" s="9"/>
      <c r="O376" s="9"/>
      <c r="P376" s="9"/>
      <c r="Q376" s="9"/>
      <c r="R376" s="9"/>
      <c r="S376" s="9"/>
      <c r="T376" s="17"/>
      <c r="U376" s="17"/>
      <c r="V376" s="9"/>
      <c r="W376" s="17"/>
      <c r="X376" s="9"/>
      <c r="Y376" s="9"/>
      <c r="Z376" s="9"/>
      <c r="AA376" s="9"/>
      <c r="AB376" s="9"/>
      <c r="AC376" s="9"/>
      <c r="AD376" s="9"/>
      <c r="AE376" s="9"/>
      <c r="AF376" s="9"/>
      <c r="AG376" s="9"/>
      <c r="AH376" s="9"/>
    </row>
    <row r="377" spans="1:34" x14ac:dyDescent="0.25">
      <c r="A377" s="9"/>
      <c r="B377" s="9"/>
      <c r="C377" s="9"/>
      <c r="D377" s="9"/>
      <c r="E377" s="9"/>
      <c r="F377" s="9"/>
      <c r="G377" s="9"/>
      <c r="H377" s="9"/>
      <c r="I377" s="9"/>
      <c r="J377" s="9"/>
      <c r="K377" s="9"/>
      <c r="L377" s="9"/>
      <c r="M377" s="9"/>
      <c r="N377" s="9"/>
      <c r="O377" s="9"/>
      <c r="P377" s="9"/>
      <c r="Q377" s="9"/>
      <c r="R377" s="9"/>
      <c r="S377" s="9"/>
      <c r="T377" s="17"/>
      <c r="U377" s="17"/>
      <c r="V377" s="9"/>
      <c r="W377" s="17"/>
      <c r="X377" s="9"/>
      <c r="Y377" s="9"/>
      <c r="Z377" s="9"/>
      <c r="AA377" s="9"/>
      <c r="AB377" s="9"/>
      <c r="AC377" s="9"/>
      <c r="AD377" s="9"/>
      <c r="AE377" s="9"/>
      <c r="AF377" s="9"/>
      <c r="AG377" s="9"/>
      <c r="AH377" s="9"/>
    </row>
    <row r="378" spans="1:34" x14ac:dyDescent="0.25">
      <c r="A378" s="9"/>
      <c r="B378" s="9"/>
      <c r="C378" s="9"/>
      <c r="D378" s="9"/>
      <c r="E378" s="9"/>
      <c r="F378" s="9"/>
      <c r="G378" s="9"/>
      <c r="H378" s="9"/>
      <c r="I378" s="9"/>
      <c r="J378" s="9"/>
      <c r="K378" s="9"/>
      <c r="L378" s="9"/>
      <c r="M378" s="9"/>
      <c r="N378" s="9"/>
      <c r="O378" s="9"/>
      <c r="P378" s="9"/>
      <c r="Q378" s="9"/>
      <c r="R378" s="9"/>
      <c r="S378" s="9"/>
      <c r="T378" s="17"/>
      <c r="U378" s="17"/>
      <c r="V378" s="9"/>
      <c r="W378" s="17"/>
      <c r="X378" s="9"/>
      <c r="Y378" s="9"/>
      <c r="Z378" s="9"/>
      <c r="AA378" s="9"/>
      <c r="AB378" s="9"/>
      <c r="AC378" s="9"/>
      <c r="AD378" s="9"/>
      <c r="AE378" s="9"/>
      <c r="AF378" s="9"/>
      <c r="AG378" s="9"/>
      <c r="AH378" s="9"/>
    </row>
    <row r="379" spans="1:34" x14ac:dyDescent="0.25">
      <c r="A379" s="9"/>
      <c r="B379" s="9"/>
      <c r="C379" s="9"/>
      <c r="D379" s="9"/>
      <c r="E379" s="9"/>
      <c r="F379" s="9"/>
      <c r="G379" s="9"/>
      <c r="H379" s="9"/>
      <c r="I379" s="9"/>
      <c r="J379" s="9"/>
      <c r="K379" s="9"/>
      <c r="L379" s="9"/>
      <c r="M379" s="9"/>
      <c r="N379" s="9"/>
      <c r="O379" s="9"/>
      <c r="P379" s="9"/>
      <c r="Q379" s="9"/>
      <c r="R379" s="9"/>
      <c r="S379" s="9"/>
      <c r="T379" s="17"/>
      <c r="U379" s="17"/>
      <c r="V379" s="9"/>
      <c r="W379" s="17"/>
      <c r="X379" s="9"/>
      <c r="Y379" s="9"/>
      <c r="Z379" s="9"/>
      <c r="AA379" s="9"/>
      <c r="AB379" s="9"/>
      <c r="AC379" s="9"/>
      <c r="AD379" s="9"/>
      <c r="AE379" s="9"/>
      <c r="AF379" s="9"/>
      <c r="AG379" s="9"/>
      <c r="AH379" s="9"/>
    </row>
    <row r="380" spans="1:34" x14ac:dyDescent="0.25">
      <c r="A380" s="9"/>
      <c r="B380" s="9"/>
      <c r="C380" s="9"/>
      <c r="D380" s="9"/>
      <c r="E380" s="9"/>
      <c r="F380" s="9"/>
      <c r="G380" s="9"/>
      <c r="H380" s="9"/>
      <c r="I380" s="9"/>
      <c r="J380" s="9"/>
      <c r="K380" s="9"/>
      <c r="L380" s="9"/>
      <c r="M380" s="9"/>
      <c r="N380" s="9"/>
      <c r="O380" s="9"/>
      <c r="P380" s="9"/>
      <c r="Q380" s="9"/>
      <c r="R380" s="9"/>
      <c r="S380" s="9"/>
      <c r="T380" s="17"/>
      <c r="U380" s="17"/>
      <c r="V380" s="9"/>
      <c r="W380" s="17"/>
      <c r="X380" s="9"/>
      <c r="Y380" s="9"/>
      <c r="Z380" s="9"/>
      <c r="AA380" s="9"/>
      <c r="AB380" s="9"/>
      <c r="AC380" s="9"/>
      <c r="AD380" s="9"/>
      <c r="AE380" s="9"/>
      <c r="AF380" s="9"/>
      <c r="AG380" s="9"/>
      <c r="AH380" s="9"/>
    </row>
    <row r="381" spans="1:34" x14ac:dyDescent="0.25">
      <c r="A381" s="9"/>
      <c r="B381" s="9"/>
      <c r="C381" s="9"/>
      <c r="D381" s="9"/>
      <c r="E381" s="9"/>
      <c r="F381" s="9"/>
      <c r="G381" s="9"/>
      <c r="H381" s="9"/>
      <c r="I381" s="9"/>
      <c r="J381" s="9"/>
      <c r="K381" s="9"/>
      <c r="L381" s="9"/>
      <c r="M381" s="9"/>
      <c r="N381" s="9"/>
      <c r="O381" s="9"/>
      <c r="P381" s="9"/>
      <c r="Q381" s="9"/>
      <c r="R381" s="9"/>
      <c r="S381" s="9"/>
      <c r="T381" s="17"/>
      <c r="U381" s="17"/>
      <c r="V381" s="9"/>
      <c r="W381" s="17"/>
      <c r="X381" s="9"/>
      <c r="Y381" s="9"/>
      <c r="Z381" s="9"/>
      <c r="AA381" s="9"/>
      <c r="AB381" s="9"/>
      <c r="AC381" s="9"/>
      <c r="AD381" s="9"/>
      <c r="AE381" s="9"/>
      <c r="AF381" s="9"/>
      <c r="AG381" s="9"/>
      <c r="AH381" s="9"/>
    </row>
    <row r="382" spans="1:34" x14ac:dyDescent="0.25">
      <c r="A382" s="9"/>
      <c r="B382" s="9"/>
      <c r="C382" s="9"/>
      <c r="D382" s="9"/>
      <c r="E382" s="9"/>
      <c r="F382" s="9"/>
      <c r="G382" s="9"/>
      <c r="H382" s="9"/>
      <c r="I382" s="9"/>
      <c r="J382" s="9"/>
      <c r="K382" s="9"/>
      <c r="L382" s="9"/>
      <c r="M382" s="9"/>
      <c r="N382" s="9"/>
      <c r="O382" s="9"/>
      <c r="P382" s="9"/>
      <c r="Q382" s="9"/>
      <c r="R382" s="9"/>
      <c r="S382" s="9"/>
      <c r="T382" s="17"/>
      <c r="U382" s="17"/>
      <c r="V382" s="9"/>
      <c r="W382" s="17"/>
      <c r="X382" s="9"/>
      <c r="Y382" s="9"/>
      <c r="Z382" s="9"/>
      <c r="AA382" s="9"/>
      <c r="AB382" s="9"/>
      <c r="AC382" s="9"/>
      <c r="AD382" s="9"/>
      <c r="AE382" s="9"/>
      <c r="AF382" s="9"/>
      <c r="AG382" s="9"/>
      <c r="AH382" s="9"/>
    </row>
    <row r="383" spans="1:34" x14ac:dyDescent="0.25">
      <c r="A383" s="9"/>
      <c r="B383" s="9"/>
      <c r="C383" s="9"/>
      <c r="D383" s="9"/>
      <c r="E383" s="9"/>
      <c r="F383" s="9"/>
      <c r="G383" s="9"/>
      <c r="H383" s="9"/>
      <c r="I383" s="9"/>
      <c r="J383" s="9"/>
      <c r="K383" s="9"/>
      <c r="L383" s="9"/>
      <c r="M383" s="9"/>
      <c r="N383" s="9"/>
      <c r="O383" s="9"/>
      <c r="P383" s="9"/>
      <c r="Q383" s="9"/>
      <c r="R383" s="9"/>
      <c r="S383" s="9"/>
      <c r="T383" s="17"/>
      <c r="U383" s="17"/>
      <c r="V383" s="9"/>
      <c r="W383" s="17"/>
      <c r="X383" s="9"/>
      <c r="Y383" s="9"/>
      <c r="Z383" s="9"/>
      <c r="AA383" s="9"/>
      <c r="AB383" s="9"/>
      <c r="AC383" s="9"/>
      <c r="AD383" s="9"/>
      <c r="AE383" s="9"/>
      <c r="AF383" s="9"/>
      <c r="AG383" s="9"/>
      <c r="AH383" s="9"/>
    </row>
    <row r="384" spans="1:34" x14ac:dyDescent="0.25">
      <c r="A384" s="9"/>
      <c r="B384" s="9"/>
      <c r="C384" s="9"/>
      <c r="D384" s="9"/>
      <c r="E384" s="9"/>
      <c r="F384" s="9"/>
      <c r="G384" s="9"/>
      <c r="H384" s="9"/>
      <c r="I384" s="9"/>
      <c r="J384" s="9"/>
      <c r="K384" s="9"/>
      <c r="L384" s="9"/>
      <c r="M384" s="9"/>
      <c r="N384" s="9"/>
      <c r="O384" s="9"/>
      <c r="P384" s="9"/>
      <c r="Q384" s="9"/>
      <c r="R384" s="9"/>
      <c r="S384" s="9"/>
      <c r="T384" s="17"/>
      <c r="U384" s="17"/>
      <c r="V384" s="9"/>
      <c r="W384" s="17"/>
      <c r="X384" s="9"/>
      <c r="Y384" s="9"/>
      <c r="Z384" s="9"/>
      <c r="AA384" s="9"/>
      <c r="AB384" s="9"/>
      <c r="AC384" s="9"/>
      <c r="AD384" s="9"/>
      <c r="AE384" s="9"/>
      <c r="AF384" s="9"/>
      <c r="AG384" s="9"/>
      <c r="AH384" s="9"/>
    </row>
    <row r="385" spans="1:34" x14ac:dyDescent="0.25">
      <c r="A385" s="9"/>
      <c r="B385" s="9"/>
      <c r="C385" s="9"/>
      <c r="D385" s="9"/>
      <c r="E385" s="9"/>
      <c r="F385" s="9"/>
      <c r="G385" s="9"/>
      <c r="H385" s="9"/>
      <c r="I385" s="9"/>
      <c r="J385" s="9"/>
      <c r="K385" s="9"/>
      <c r="L385" s="9"/>
      <c r="M385" s="9"/>
      <c r="N385" s="9"/>
      <c r="O385" s="9"/>
      <c r="P385" s="9"/>
      <c r="Q385" s="9"/>
      <c r="R385" s="9"/>
      <c r="S385" s="9"/>
      <c r="T385" s="17"/>
      <c r="U385" s="17"/>
      <c r="V385" s="9"/>
      <c r="W385" s="17"/>
      <c r="X385" s="9"/>
      <c r="Y385" s="9"/>
      <c r="Z385" s="9"/>
      <c r="AA385" s="9"/>
      <c r="AB385" s="9"/>
      <c r="AC385" s="9"/>
      <c r="AD385" s="9"/>
      <c r="AE385" s="9"/>
      <c r="AF385" s="9"/>
      <c r="AG385" s="9"/>
      <c r="AH385" s="9"/>
    </row>
    <row r="386" spans="1:34" x14ac:dyDescent="0.25">
      <c r="A386" s="9"/>
      <c r="B386" s="9"/>
      <c r="C386" s="9"/>
      <c r="D386" s="9"/>
      <c r="E386" s="9"/>
      <c r="F386" s="9"/>
      <c r="G386" s="9"/>
      <c r="H386" s="9"/>
      <c r="I386" s="9"/>
      <c r="J386" s="9"/>
      <c r="K386" s="9"/>
      <c r="L386" s="9"/>
      <c r="M386" s="9"/>
      <c r="N386" s="9"/>
      <c r="O386" s="9"/>
      <c r="P386" s="9"/>
      <c r="Q386" s="9"/>
      <c r="R386" s="9"/>
      <c r="S386" s="9"/>
      <c r="T386" s="17"/>
      <c r="U386" s="17"/>
      <c r="V386" s="9"/>
      <c r="W386" s="17"/>
      <c r="X386" s="9"/>
      <c r="Y386" s="9"/>
      <c r="Z386" s="9"/>
      <c r="AA386" s="9"/>
      <c r="AB386" s="9"/>
      <c r="AC386" s="9"/>
      <c r="AD386" s="9"/>
      <c r="AE386" s="9"/>
      <c r="AF386" s="9"/>
      <c r="AG386" s="9"/>
      <c r="AH386" s="9"/>
    </row>
    <row r="387" spans="1:34" x14ac:dyDescent="0.25">
      <c r="A387" s="9"/>
      <c r="B387" s="9"/>
      <c r="C387" s="9"/>
      <c r="D387" s="9"/>
      <c r="E387" s="9"/>
      <c r="F387" s="9"/>
      <c r="G387" s="9"/>
      <c r="H387" s="9"/>
      <c r="I387" s="9"/>
      <c r="J387" s="9"/>
      <c r="K387" s="9"/>
      <c r="L387" s="9"/>
      <c r="M387" s="9"/>
      <c r="N387" s="9"/>
      <c r="O387" s="9"/>
      <c r="P387" s="9"/>
      <c r="Q387" s="9"/>
      <c r="R387" s="9"/>
      <c r="S387" s="9"/>
      <c r="T387" s="17"/>
      <c r="U387" s="17"/>
      <c r="V387" s="9"/>
      <c r="W387" s="17"/>
      <c r="X387" s="9"/>
      <c r="Y387" s="9"/>
      <c r="Z387" s="9"/>
      <c r="AA387" s="9"/>
      <c r="AB387" s="9"/>
      <c r="AC387" s="9"/>
      <c r="AD387" s="9"/>
      <c r="AE387" s="9"/>
      <c r="AF387" s="9"/>
      <c r="AG387" s="9"/>
      <c r="AH387" s="9"/>
    </row>
    <row r="388" spans="1:34" x14ac:dyDescent="0.25">
      <c r="A388" s="9"/>
      <c r="B388" s="9"/>
      <c r="C388" s="9"/>
      <c r="D388" s="9"/>
      <c r="E388" s="9"/>
      <c r="F388" s="9"/>
      <c r="G388" s="9"/>
      <c r="H388" s="9"/>
      <c r="I388" s="9"/>
      <c r="J388" s="9"/>
      <c r="K388" s="9"/>
      <c r="L388" s="9"/>
      <c r="M388" s="9"/>
      <c r="N388" s="9"/>
      <c r="O388" s="9"/>
      <c r="P388" s="9"/>
      <c r="Q388" s="9"/>
      <c r="R388" s="9"/>
      <c r="S388" s="9"/>
      <c r="T388" s="17"/>
      <c r="U388" s="17"/>
      <c r="V388" s="9"/>
      <c r="W388" s="17"/>
      <c r="X388" s="9"/>
      <c r="Y388" s="9"/>
      <c r="Z388" s="9"/>
      <c r="AA388" s="9"/>
      <c r="AB388" s="9"/>
      <c r="AC388" s="9"/>
      <c r="AD388" s="9"/>
      <c r="AE388" s="9"/>
      <c r="AF388" s="9"/>
      <c r="AG388" s="9"/>
      <c r="AH388" s="9"/>
    </row>
    <row r="389" spans="1:34" x14ac:dyDescent="0.25">
      <c r="A389" s="9"/>
      <c r="B389" s="9"/>
      <c r="C389" s="9"/>
      <c r="D389" s="9"/>
      <c r="E389" s="9"/>
      <c r="F389" s="9"/>
      <c r="G389" s="9"/>
      <c r="H389" s="9"/>
      <c r="I389" s="9"/>
      <c r="J389" s="9"/>
      <c r="K389" s="9"/>
      <c r="L389" s="9"/>
      <c r="M389" s="9"/>
      <c r="N389" s="9"/>
      <c r="O389" s="9"/>
      <c r="P389" s="9"/>
      <c r="Q389" s="9"/>
      <c r="R389" s="9"/>
      <c r="S389" s="9"/>
      <c r="T389" s="17"/>
      <c r="U389" s="17"/>
      <c r="V389" s="9"/>
      <c r="W389" s="17"/>
      <c r="X389" s="9"/>
      <c r="Y389" s="9"/>
      <c r="Z389" s="9"/>
      <c r="AA389" s="9"/>
      <c r="AB389" s="9"/>
      <c r="AC389" s="9"/>
      <c r="AD389" s="9"/>
      <c r="AE389" s="9"/>
      <c r="AF389" s="9"/>
      <c r="AG389" s="9"/>
      <c r="AH389" s="9"/>
    </row>
    <row r="390" spans="1:34" x14ac:dyDescent="0.25">
      <c r="A390" s="9"/>
      <c r="B390" s="9"/>
      <c r="C390" s="9"/>
      <c r="D390" s="9"/>
      <c r="E390" s="9"/>
      <c r="F390" s="9"/>
      <c r="G390" s="9"/>
      <c r="H390" s="9"/>
      <c r="I390" s="9"/>
      <c r="J390" s="9"/>
      <c r="K390" s="9"/>
      <c r="L390" s="9"/>
      <c r="M390" s="9"/>
      <c r="N390" s="9"/>
      <c r="O390" s="9"/>
      <c r="P390" s="9"/>
      <c r="Q390" s="9"/>
      <c r="R390" s="9"/>
      <c r="S390" s="9"/>
      <c r="T390" s="17"/>
      <c r="U390" s="17"/>
      <c r="V390" s="9"/>
      <c r="W390" s="17"/>
      <c r="X390" s="9"/>
      <c r="Y390" s="9"/>
      <c r="Z390" s="9"/>
      <c r="AA390" s="9"/>
      <c r="AB390" s="9"/>
      <c r="AC390" s="9"/>
      <c r="AD390" s="9"/>
      <c r="AE390" s="9"/>
      <c r="AF390" s="9"/>
      <c r="AG390" s="9"/>
      <c r="AH390" s="9"/>
    </row>
    <row r="391" spans="1:34" x14ac:dyDescent="0.25">
      <c r="A391" s="9"/>
      <c r="B391" s="9"/>
      <c r="C391" s="9"/>
      <c r="D391" s="9"/>
      <c r="E391" s="9"/>
      <c r="F391" s="9"/>
      <c r="G391" s="9"/>
      <c r="H391" s="9"/>
      <c r="I391" s="9"/>
      <c r="J391" s="9"/>
      <c r="K391" s="9"/>
      <c r="L391" s="9"/>
      <c r="M391" s="9"/>
      <c r="N391" s="9"/>
      <c r="O391" s="9"/>
      <c r="P391" s="9"/>
      <c r="Q391" s="9"/>
      <c r="R391" s="9"/>
      <c r="S391" s="9"/>
      <c r="T391" s="17"/>
      <c r="U391" s="17"/>
      <c r="V391" s="9"/>
      <c r="W391" s="17"/>
      <c r="X391" s="9"/>
      <c r="Y391" s="9"/>
      <c r="Z391" s="9"/>
      <c r="AA391" s="9"/>
      <c r="AB391" s="9"/>
      <c r="AC391" s="9"/>
      <c r="AD391" s="9"/>
      <c r="AE391" s="9"/>
      <c r="AF391" s="9"/>
      <c r="AG391" s="9"/>
      <c r="AH391" s="9"/>
    </row>
    <row r="392" spans="1:34" x14ac:dyDescent="0.25">
      <c r="A392" s="9"/>
      <c r="B392" s="9"/>
      <c r="C392" s="9"/>
      <c r="D392" s="9"/>
      <c r="E392" s="9"/>
      <c r="F392" s="9"/>
      <c r="G392" s="9"/>
      <c r="H392" s="9"/>
      <c r="I392" s="9"/>
      <c r="J392" s="9"/>
      <c r="K392" s="9"/>
      <c r="L392" s="9"/>
      <c r="M392" s="9"/>
      <c r="N392" s="9"/>
      <c r="O392" s="9"/>
      <c r="P392" s="9"/>
      <c r="Q392" s="9"/>
      <c r="R392" s="9"/>
      <c r="S392" s="9"/>
      <c r="T392" s="17"/>
      <c r="U392" s="17"/>
      <c r="V392" s="9"/>
      <c r="W392" s="17"/>
      <c r="X392" s="9"/>
      <c r="Y392" s="9"/>
      <c r="Z392" s="9"/>
      <c r="AA392" s="9"/>
      <c r="AB392" s="9"/>
      <c r="AC392" s="9"/>
      <c r="AD392" s="9"/>
      <c r="AE392" s="9"/>
      <c r="AF392" s="9"/>
      <c r="AG392" s="9"/>
      <c r="AH392" s="9"/>
    </row>
    <row r="393" spans="1:34" x14ac:dyDescent="0.25">
      <c r="A393" s="9"/>
      <c r="B393" s="9"/>
      <c r="C393" s="9"/>
      <c r="D393" s="9"/>
      <c r="E393" s="9"/>
      <c r="F393" s="9"/>
      <c r="G393" s="9"/>
      <c r="H393" s="9"/>
      <c r="I393" s="9"/>
      <c r="J393" s="9"/>
      <c r="K393" s="9"/>
      <c r="L393" s="9"/>
      <c r="M393" s="9"/>
      <c r="N393" s="9"/>
      <c r="O393" s="9"/>
      <c r="P393" s="9"/>
      <c r="Q393" s="9"/>
      <c r="R393" s="9"/>
      <c r="S393" s="9"/>
      <c r="T393" s="17"/>
      <c r="U393" s="17"/>
      <c r="V393" s="9"/>
      <c r="W393" s="17"/>
      <c r="X393" s="9"/>
      <c r="Y393" s="9"/>
      <c r="Z393" s="9"/>
      <c r="AA393" s="9"/>
      <c r="AB393" s="9"/>
      <c r="AC393" s="9"/>
      <c r="AD393" s="9"/>
      <c r="AE393" s="9"/>
      <c r="AF393" s="9"/>
      <c r="AG393" s="9"/>
      <c r="AH393" s="9"/>
    </row>
    <row r="394" spans="1:34" x14ac:dyDescent="0.25">
      <c r="A394" s="9"/>
      <c r="B394" s="9"/>
      <c r="C394" s="9"/>
      <c r="D394" s="9"/>
      <c r="E394" s="9"/>
      <c r="F394" s="9"/>
      <c r="G394" s="9"/>
      <c r="H394" s="9"/>
      <c r="I394" s="9"/>
      <c r="J394" s="9"/>
      <c r="K394" s="9"/>
      <c r="L394" s="9"/>
      <c r="M394" s="9"/>
      <c r="N394" s="9"/>
      <c r="O394" s="9"/>
      <c r="P394" s="9"/>
      <c r="Q394" s="9"/>
      <c r="R394" s="9"/>
      <c r="S394" s="9"/>
      <c r="T394" s="17"/>
      <c r="U394" s="17"/>
      <c r="V394" s="9"/>
      <c r="W394" s="17"/>
      <c r="X394" s="9"/>
      <c r="Y394" s="9"/>
      <c r="Z394" s="9"/>
      <c r="AA394" s="9"/>
      <c r="AB394" s="9"/>
      <c r="AC394" s="9"/>
      <c r="AD394" s="9"/>
      <c r="AE394" s="9"/>
      <c r="AF394" s="9"/>
      <c r="AG394" s="9"/>
      <c r="AH394" s="9"/>
    </row>
    <row r="395" spans="1:34" x14ac:dyDescent="0.25">
      <c r="A395" s="9"/>
      <c r="B395" s="9"/>
      <c r="C395" s="9"/>
      <c r="D395" s="9"/>
      <c r="E395" s="9"/>
      <c r="F395" s="9"/>
      <c r="G395" s="9"/>
      <c r="H395" s="9"/>
      <c r="I395" s="9"/>
      <c r="J395" s="9"/>
      <c r="K395" s="9"/>
      <c r="L395" s="9"/>
      <c r="M395" s="9"/>
      <c r="N395" s="9"/>
      <c r="O395" s="9"/>
      <c r="P395" s="9"/>
      <c r="Q395" s="9"/>
      <c r="R395" s="9"/>
      <c r="S395" s="9"/>
      <c r="T395" s="17"/>
      <c r="U395" s="17"/>
      <c r="V395" s="9"/>
      <c r="W395" s="17"/>
      <c r="X395" s="9"/>
      <c r="Y395" s="9"/>
      <c r="Z395" s="9"/>
      <c r="AA395" s="9"/>
      <c r="AB395" s="9"/>
      <c r="AC395" s="9"/>
      <c r="AD395" s="9"/>
      <c r="AE395" s="9"/>
      <c r="AF395" s="9"/>
      <c r="AG395" s="9"/>
      <c r="AH395" s="9"/>
    </row>
    <row r="396" spans="1:34" x14ac:dyDescent="0.25">
      <c r="A396" s="9"/>
      <c r="B396" s="9"/>
      <c r="C396" s="9"/>
      <c r="D396" s="9"/>
      <c r="E396" s="9"/>
      <c r="F396" s="9"/>
      <c r="G396" s="9"/>
      <c r="H396" s="9"/>
      <c r="I396" s="9"/>
      <c r="J396" s="9"/>
      <c r="K396" s="9"/>
      <c r="L396" s="9"/>
      <c r="M396" s="9"/>
      <c r="N396" s="9"/>
      <c r="O396" s="9"/>
      <c r="P396" s="9"/>
      <c r="Q396" s="9"/>
      <c r="R396" s="9"/>
      <c r="S396" s="9"/>
      <c r="T396" s="17"/>
      <c r="U396" s="17"/>
      <c r="V396" s="9"/>
      <c r="W396" s="17"/>
      <c r="X396" s="9"/>
      <c r="Y396" s="9"/>
      <c r="Z396" s="9"/>
      <c r="AA396" s="9"/>
      <c r="AB396" s="9"/>
      <c r="AC396" s="9"/>
      <c r="AD396" s="9"/>
      <c r="AE396" s="9"/>
      <c r="AF396" s="9"/>
      <c r="AG396" s="9"/>
      <c r="AH396" s="9"/>
    </row>
    <row r="397" spans="1:34" x14ac:dyDescent="0.25">
      <c r="A397" s="9"/>
      <c r="B397" s="9"/>
      <c r="C397" s="9"/>
      <c r="D397" s="9"/>
      <c r="E397" s="9"/>
      <c r="F397" s="9"/>
      <c r="G397" s="9"/>
      <c r="H397" s="9"/>
      <c r="I397" s="9"/>
      <c r="J397" s="9"/>
      <c r="K397" s="9"/>
      <c r="L397" s="9"/>
      <c r="M397" s="9"/>
      <c r="N397" s="9"/>
      <c r="O397" s="9"/>
      <c r="P397" s="9"/>
      <c r="Q397" s="9"/>
      <c r="R397" s="9"/>
      <c r="S397" s="9"/>
      <c r="T397" s="17"/>
      <c r="U397" s="17"/>
      <c r="V397" s="9"/>
      <c r="W397" s="17"/>
      <c r="X397" s="9"/>
      <c r="Y397" s="9"/>
      <c r="Z397" s="9"/>
      <c r="AA397" s="9"/>
      <c r="AB397" s="9"/>
      <c r="AC397" s="9"/>
      <c r="AD397" s="9"/>
      <c r="AE397" s="9"/>
      <c r="AF397" s="9"/>
      <c r="AG397" s="9"/>
      <c r="AH397" s="9"/>
    </row>
    <row r="398" spans="1:34" x14ac:dyDescent="0.25">
      <c r="A398" s="9"/>
      <c r="B398" s="9"/>
      <c r="C398" s="9"/>
      <c r="D398" s="9"/>
      <c r="E398" s="9"/>
      <c r="F398" s="9"/>
      <c r="G398" s="9"/>
      <c r="H398" s="9"/>
      <c r="I398" s="9"/>
      <c r="J398" s="9"/>
      <c r="K398" s="9"/>
      <c r="L398" s="9"/>
      <c r="M398" s="9"/>
      <c r="N398" s="9"/>
      <c r="O398" s="9"/>
      <c r="P398" s="9"/>
      <c r="Q398" s="9"/>
      <c r="R398" s="9"/>
      <c r="S398" s="9"/>
      <c r="T398" s="17"/>
      <c r="U398" s="17"/>
      <c r="V398" s="9"/>
      <c r="W398" s="17"/>
      <c r="X398" s="9"/>
      <c r="Y398" s="9"/>
      <c r="Z398" s="9"/>
      <c r="AA398" s="9"/>
      <c r="AB398" s="9"/>
      <c r="AC398" s="9"/>
      <c r="AD398" s="9"/>
      <c r="AE398" s="9"/>
      <c r="AF398" s="9"/>
      <c r="AG398" s="9"/>
      <c r="AH398" s="9"/>
    </row>
    <row r="399" spans="1:34" x14ac:dyDescent="0.25">
      <c r="A399" s="9"/>
      <c r="B399" s="9"/>
      <c r="C399" s="9"/>
      <c r="D399" s="9"/>
      <c r="E399" s="9"/>
      <c r="F399" s="9"/>
      <c r="G399" s="9"/>
      <c r="H399" s="9"/>
      <c r="I399" s="9"/>
      <c r="J399" s="9"/>
      <c r="K399" s="9"/>
      <c r="L399" s="9"/>
      <c r="M399" s="9"/>
      <c r="N399" s="9"/>
      <c r="O399" s="9"/>
      <c r="P399" s="9"/>
      <c r="Q399" s="9"/>
      <c r="R399" s="9"/>
      <c r="S399" s="9"/>
      <c r="T399" s="17"/>
      <c r="U399" s="17"/>
      <c r="V399" s="9"/>
      <c r="W399" s="17"/>
      <c r="X399" s="9"/>
      <c r="Y399" s="9"/>
      <c r="Z399" s="9"/>
      <c r="AA399" s="9"/>
      <c r="AB399" s="9"/>
      <c r="AC399" s="9"/>
      <c r="AD399" s="9"/>
      <c r="AE399" s="9"/>
      <c r="AF399" s="9"/>
      <c r="AG399" s="9"/>
      <c r="AH399" s="9"/>
    </row>
    <row r="400" spans="1:34" x14ac:dyDescent="0.25">
      <c r="A400" s="9"/>
      <c r="B400" s="9"/>
      <c r="C400" s="9"/>
      <c r="D400" s="9"/>
      <c r="E400" s="9"/>
      <c r="F400" s="9"/>
      <c r="G400" s="9"/>
      <c r="H400" s="9"/>
      <c r="I400" s="9"/>
      <c r="J400" s="9"/>
      <c r="K400" s="9"/>
      <c r="L400" s="9"/>
      <c r="M400" s="9"/>
      <c r="N400" s="9"/>
      <c r="O400" s="9"/>
      <c r="P400" s="9"/>
      <c r="Q400" s="9"/>
      <c r="R400" s="9"/>
      <c r="S400" s="9"/>
      <c r="T400" s="17"/>
      <c r="U400" s="17"/>
      <c r="V400" s="9"/>
      <c r="W400" s="17"/>
      <c r="X400" s="9"/>
      <c r="Y400" s="9"/>
      <c r="Z400" s="9"/>
      <c r="AA400" s="9"/>
      <c r="AB400" s="9"/>
      <c r="AC400" s="9"/>
      <c r="AD400" s="9"/>
      <c r="AE400" s="9"/>
      <c r="AF400" s="9"/>
      <c r="AG400" s="9"/>
      <c r="AH400" s="9"/>
    </row>
    <row r="401" spans="1:34" x14ac:dyDescent="0.25">
      <c r="A401" s="9"/>
      <c r="B401" s="9"/>
      <c r="C401" s="9"/>
      <c r="D401" s="9"/>
      <c r="E401" s="9"/>
      <c r="F401" s="9"/>
      <c r="G401" s="9"/>
      <c r="H401" s="9"/>
      <c r="I401" s="9"/>
      <c r="J401" s="9"/>
      <c r="K401" s="9"/>
      <c r="L401" s="9"/>
      <c r="M401" s="9"/>
      <c r="N401" s="9"/>
      <c r="O401" s="9"/>
      <c r="P401" s="9"/>
      <c r="Q401" s="9"/>
      <c r="R401" s="9"/>
      <c r="S401" s="9"/>
      <c r="T401" s="17"/>
      <c r="U401" s="17"/>
      <c r="V401" s="9"/>
      <c r="W401" s="17"/>
      <c r="X401" s="9"/>
      <c r="Y401" s="9"/>
      <c r="Z401" s="9"/>
      <c r="AA401" s="9"/>
      <c r="AB401" s="9"/>
      <c r="AC401" s="9"/>
      <c r="AD401" s="9"/>
      <c r="AE401" s="9"/>
      <c r="AF401" s="9"/>
      <c r="AG401" s="9"/>
      <c r="AH401" s="9"/>
    </row>
    <row r="402" spans="1:34" x14ac:dyDescent="0.25">
      <c r="A402" s="9"/>
      <c r="B402" s="9"/>
      <c r="C402" s="9"/>
      <c r="D402" s="9"/>
      <c r="E402" s="9"/>
      <c r="F402" s="9"/>
      <c r="G402" s="9"/>
      <c r="H402" s="9"/>
      <c r="I402" s="9"/>
      <c r="J402" s="9"/>
      <c r="K402" s="9"/>
      <c r="L402" s="9"/>
      <c r="M402" s="9"/>
      <c r="N402" s="9"/>
      <c r="O402" s="9"/>
      <c r="P402" s="9"/>
      <c r="Q402" s="9"/>
      <c r="R402" s="9"/>
      <c r="S402" s="9"/>
      <c r="T402" s="17"/>
      <c r="U402" s="17"/>
      <c r="V402" s="9"/>
      <c r="W402" s="17"/>
      <c r="X402" s="9"/>
      <c r="Y402" s="9"/>
      <c r="Z402" s="9"/>
      <c r="AA402" s="9"/>
      <c r="AB402" s="9"/>
      <c r="AC402" s="9"/>
      <c r="AD402" s="9"/>
      <c r="AE402" s="9"/>
      <c r="AF402" s="9"/>
      <c r="AG402" s="9"/>
      <c r="AH402" s="9"/>
    </row>
    <row r="403" spans="1:34" x14ac:dyDescent="0.25">
      <c r="A403" s="9"/>
      <c r="B403" s="9"/>
      <c r="C403" s="9"/>
      <c r="D403" s="9"/>
      <c r="E403" s="9"/>
      <c r="F403" s="9"/>
      <c r="G403" s="9"/>
      <c r="H403" s="9"/>
      <c r="I403" s="9"/>
      <c r="J403" s="9"/>
      <c r="K403" s="9"/>
      <c r="L403" s="9"/>
      <c r="M403" s="9"/>
      <c r="N403" s="9"/>
      <c r="O403" s="9"/>
      <c r="P403" s="9"/>
      <c r="Q403" s="9"/>
      <c r="R403" s="9"/>
      <c r="S403" s="9"/>
      <c r="T403" s="17"/>
      <c r="U403" s="17"/>
      <c r="V403" s="9"/>
      <c r="W403" s="17"/>
      <c r="X403" s="9"/>
      <c r="Y403" s="9"/>
      <c r="Z403" s="9"/>
      <c r="AA403" s="9"/>
      <c r="AB403" s="9"/>
      <c r="AC403" s="9"/>
      <c r="AD403" s="9"/>
      <c r="AE403" s="9"/>
      <c r="AF403" s="9"/>
      <c r="AG403" s="9"/>
      <c r="AH403" s="9"/>
    </row>
    <row r="404" spans="1:34" x14ac:dyDescent="0.25">
      <c r="A404" s="9"/>
      <c r="B404" s="9"/>
      <c r="C404" s="9"/>
      <c r="D404" s="9"/>
      <c r="E404" s="9"/>
      <c r="F404" s="9"/>
      <c r="G404" s="9"/>
      <c r="H404" s="9"/>
      <c r="I404" s="9"/>
      <c r="J404" s="9"/>
      <c r="K404" s="9"/>
      <c r="L404" s="9"/>
      <c r="M404" s="9"/>
      <c r="N404" s="9"/>
      <c r="O404" s="9"/>
      <c r="P404" s="9"/>
      <c r="Q404" s="9"/>
      <c r="R404" s="9"/>
      <c r="S404" s="9"/>
      <c r="T404" s="17"/>
      <c r="U404" s="17"/>
      <c r="V404" s="9"/>
      <c r="W404" s="17"/>
      <c r="X404" s="9"/>
      <c r="Y404" s="9"/>
      <c r="Z404" s="9"/>
      <c r="AA404" s="9"/>
      <c r="AB404" s="9"/>
      <c r="AC404" s="9"/>
      <c r="AD404" s="9"/>
      <c r="AE404" s="9"/>
      <c r="AF404" s="9"/>
      <c r="AG404" s="9"/>
      <c r="AH404" s="9"/>
    </row>
    <row r="405" spans="1:34" x14ac:dyDescent="0.25">
      <c r="A405" s="9"/>
      <c r="B405" s="9"/>
      <c r="C405" s="9"/>
      <c r="D405" s="9"/>
      <c r="E405" s="9"/>
      <c r="F405" s="9"/>
      <c r="G405" s="9"/>
      <c r="H405" s="9"/>
      <c r="I405" s="9"/>
      <c r="J405" s="9"/>
      <c r="K405" s="9"/>
      <c r="L405" s="9"/>
      <c r="M405" s="9"/>
      <c r="N405" s="9"/>
      <c r="O405" s="9"/>
      <c r="P405" s="9"/>
      <c r="Q405" s="9"/>
      <c r="R405" s="9"/>
      <c r="S405" s="9"/>
      <c r="T405" s="17"/>
      <c r="U405" s="17"/>
      <c r="V405" s="9"/>
      <c r="W405" s="17"/>
      <c r="X405" s="9"/>
      <c r="Y405" s="9"/>
      <c r="Z405" s="9"/>
      <c r="AA405" s="9"/>
      <c r="AB405" s="9"/>
      <c r="AC405" s="9"/>
      <c r="AD405" s="9"/>
      <c r="AE405" s="9"/>
      <c r="AF405" s="9"/>
      <c r="AG405" s="9"/>
      <c r="AH405" s="9"/>
    </row>
    <row r="406" spans="1:34" x14ac:dyDescent="0.25">
      <c r="A406" s="9"/>
      <c r="B406" s="9"/>
      <c r="C406" s="9"/>
      <c r="D406" s="9"/>
      <c r="E406" s="9"/>
      <c r="F406" s="9"/>
      <c r="G406" s="9"/>
      <c r="H406" s="9"/>
      <c r="I406" s="9"/>
      <c r="J406" s="9"/>
      <c r="K406" s="9"/>
      <c r="L406" s="9"/>
      <c r="M406" s="9"/>
      <c r="N406" s="9"/>
      <c r="O406" s="9"/>
      <c r="P406" s="9"/>
      <c r="Q406" s="9"/>
      <c r="R406" s="9"/>
      <c r="S406" s="9"/>
      <c r="T406" s="17"/>
      <c r="U406" s="17"/>
      <c r="V406" s="9"/>
      <c r="W406" s="17"/>
      <c r="X406" s="9"/>
      <c r="Y406" s="9"/>
      <c r="Z406" s="9"/>
      <c r="AA406" s="9"/>
      <c r="AB406" s="9"/>
      <c r="AC406" s="9"/>
      <c r="AD406" s="9"/>
      <c r="AE406" s="9"/>
      <c r="AF406" s="9"/>
      <c r="AG406" s="9"/>
      <c r="AH406" s="9"/>
    </row>
    <row r="407" spans="1:34" x14ac:dyDescent="0.25">
      <c r="A407" s="9"/>
      <c r="B407" s="9"/>
      <c r="C407" s="9"/>
      <c r="D407" s="9"/>
      <c r="E407" s="9"/>
      <c r="F407" s="9"/>
      <c r="G407" s="9"/>
      <c r="H407" s="9"/>
      <c r="I407" s="9"/>
      <c r="J407" s="9"/>
      <c r="K407" s="9"/>
      <c r="L407" s="9"/>
      <c r="M407" s="9"/>
      <c r="N407" s="9"/>
      <c r="O407" s="9"/>
      <c r="P407" s="9"/>
      <c r="Q407" s="9"/>
      <c r="R407" s="9"/>
      <c r="S407" s="9"/>
      <c r="T407" s="17"/>
      <c r="U407" s="17"/>
      <c r="V407" s="9"/>
      <c r="W407" s="17"/>
      <c r="X407" s="9"/>
      <c r="Y407" s="9"/>
      <c r="Z407" s="9"/>
      <c r="AA407" s="9"/>
      <c r="AB407" s="9"/>
      <c r="AC407" s="9"/>
      <c r="AD407" s="9"/>
      <c r="AE407" s="9"/>
      <c r="AF407" s="9"/>
      <c r="AG407" s="9"/>
      <c r="AH407" s="9"/>
    </row>
    <row r="408" spans="1:34" x14ac:dyDescent="0.25">
      <c r="A408" s="9"/>
      <c r="B408" s="9"/>
      <c r="C408" s="9"/>
      <c r="D408" s="9"/>
      <c r="E408" s="9"/>
      <c r="F408" s="9"/>
      <c r="G408" s="9"/>
      <c r="H408" s="9"/>
      <c r="I408" s="9"/>
      <c r="J408" s="9"/>
      <c r="K408" s="9"/>
      <c r="L408" s="9"/>
      <c r="M408" s="9"/>
      <c r="N408" s="9"/>
      <c r="O408" s="9"/>
      <c r="P408" s="9"/>
      <c r="Q408" s="9"/>
      <c r="R408" s="9"/>
      <c r="S408" s="9"/>
      <c r="T408" s="17"/>
      <c r="U408" s="17"/>
      <c r="V408" s="9"/>
      <c r="W408" s="17"/>
      <c r="X408" s="9"/>
      <c r="Y408" s="9"/>
      <c r="Z408" s="9"/>
      <c r="AA408" s="9"/>
      <c r="AB408" s="9"/>
      <c r="AC408" s="9"/>
      <c r="AD408" s="9"/>
      <c r="AE408" s="9"/>
      <c r="AF408" s="9"/>
      <c r="AG408" s="9"/>
      <c r="AH408" s="9"/>
    </row>
    <row r="409" spans="1:34" x14ac:dyDescent="0.25">
      <c r="A409" s="9"/>
      <c r="B409" s="9"/>
      <c r="C409" s="9"/>
      <c r="D409" s="9"/>
      <c r="E409" s="9"/>
      <c r="F409" s="9"/>
      <c r="G409" s="9"/>
      <c r="H409" s="9"/>
      <c r="I409" s="9"/>
      <c r="J409" s="9"/>
      <c r="K409" s="9"/>
      <c r="L409" s="9"/>
      <c r="M409" s="9"/>
      <c r="N409" s="9"/>
      <c r="O409" s="9"/>
      <c r="P409" s="9"/>
      <c r="Q409" s="9"/>
      <c r="R409" s="9"/>
      <c r="S409" s="9"/>
      <c r="T409" s="17"/>
      <c r="U409" s="17"/>
      <c r="V409" s="9"/>
      <c r="W409" s="17"/>
      <c r="X409" s="9"/>
      <c r="Y409" s="9"/>
      <c r="Z409" s="9"/>
      <c r="AA409" s="9"/>
      <c r="AB409" s="9"/>
      <c r="AC409" s="9"/>
      <c r="AD409" s="9"/>
      <c r="AE409" s="9"/>
      <c r="AF409" s="9"/>
      <c r="AG409" s="9"/>
      <c r="AH409" s="9"/>
    </row>
    <row r="410" spans="1:34" x14ac:dyDescent="0.25">
      <c r="A410" s="9"/>
      <c r="B410" s="9"/>
      <c r="C410" s="9"/>
      <c r="D410" s="9"/>
      <c r="E410" s="9"/>
      <c r="F410" s="9"/>
      <c r="G410" s="9"/>
      <c r="H410" s="9"/>
      <c r="I410" s="9"/>
      <c r="J410" s="9"/>
      <c r="K410" s="9"/>
      <c r="L410" s="9"/>
      <c r="M410" s="9"/>
      <c r="N410" s="9"/>
      <c r="O410" s="9"/>
      <c r="P410" s="9"/>
      <c r="Q410" s="9"/>
      <c r="R410" s="9"/>
      <c r="S410" s="9"/>
      <c r="T410" s="17"/>
      <c r="U410" s="17"/>
      <c r="V410" s="9"/>
      <c r="W410" s="17"/>
      <c r="X410" s="9"/>
      <c r="Y410" s="9"/>
      <c r="Z410" s="9"/>
      <c r="AA410" s="9"/>
      <c r="AB410" s="9"/>
      <c r="AC410" s="9"/>
      <c r="AD410" s="9"/>
      <c r="AE410" s="9"/>
      <c r="AF410" s="9"/>
      <c r="AG410" s="9"/>
      <c r="AH410" s="9"/>
    </row>
    <row r="411" spans="1:34" x14ac:dyDescent="0.25">
      <c r="A411" s="9"/>
      <c r="B411" s="9"/>
      <c r="C411" s="9"/>
      <c r="D411" s="9"/>
      <c r="E411" s="9"/>
      <c r="F411" s="9"/>
      <c r="G411" s="9"/>
      <c r="H411" s="9"/>
      <c r="I411" s="9"/>
      <c r="J411" s="9"/>
      <c r="K411" s="9"/>
      <c r="L411" s="9"/>
      <c r="M411" s="9"/>
      <c r="N411" s="9"/>
      <c r="O411" s="9"/>
      <c r="P411" s="9"/>
      <c r="Q411" s="9"/>
      <c r="R411" s="9"/>
      <c r="S411" s="9"/>
      <c r="T411" s="17"/>
      <c r="U411" s="17"/>
      <c r="V411" s="9"/>
      <c r="W411" s="17"/>
      <c r="X411" s="9"/>
      <c r="Y411" s="9"/>
      <c r="Z411" s="9"/>
      <c r="AA411" s="9"/>
      <c r="AB411" s="9"/>
      <c r="AC411" s="9"/>
      <c r="AD411" s="9"/>
      <c r="AE411" s="9"/>
      <c r="AF411" s="9"/>
      <c r="AG411" s="9"/>
      <c r="AH411" s="9"/>
    </row>
    <row r="412" spans="1:34" x14ac:dyDescent="0.25">
      <c r="A412" s="9"/>
      <c r="B412" s="9"/>
      <c r="C412" s="9"/>
      <c r="D412" s="9"/>
      <c r="E412" s="9"/>
      <c r="F412" s="9"/>
      <c r="G412" s="9"/>
      <c r="H412" s="9"/>
      <c r="I412" s="9"/>
      <c r="J412" s="9"/>
      <c r="K412" s="9"/>
      <c r="L412" s="9"/>
      <c r="M412" s="9"/>
      <c r="N412" s="9"/>
      <c r="O412" s="9"/>
      <c r="P412" s="9"/>
      <c r="Q412" s="9"/>
      <c r="R412" s="9"/>
      <c r="S412" s="9"/>
      <c r="T412" s="17"/>
      <c r="U412" s="17"/>
      <c r="V412" s="9"/>
      <c r="W412" s="17"/>
      <c r="X412" s="9"/>
      <c r="Y412" s="9"/>
      <c r="Z412" s="9"/>
      <c r="AA412" s="9"/>
      <c r="AB412" s="9"/>
      <c r="AC412" s="9"/>
      <c r="AD412" s="9"/>
      <c r="AE412" s="9"/>
      <c r="AF412" s="9"/>
      <c r="AG412" s="9"/>
      <c r="AH412" s="9"/>
    </row>
    <row r="413" spans="1:34" x14ac:dyDescent="0.25">
      <c r="A413" s="9"/>
      <c r="B413" s="9"/>
      <c r="C413" s="9"/>
      <c r="D413" s="9"/>
      <c r="E413" s="9"/>
      <c r="F413" s="9"/>
      <c r="G413" s="9"/>
      <c r="H413" s="9"/>
      <c r="I413" s="9"/>
      <c r="J413" s="9"/>
      <c r="K413" s="9"/>
      <c r="L413" s="9"/>
      <c r="M413" s="9"/>
      <c r="N413" s="9"/>
      <c r="O413" s="9"/>
      <c r="P413" s="9"/>
      <c r="Q413" s="9"/>
      <c r="R413" s="9"/>
      <c r="S413" s="9"/>
      <c r="T413" s="17"/>
      <c r="U413" s="17"/>
      <c r="V413" s="9"/>
      <c r="W413" s="17"/>
      <c r="X413" s="9"/>
      <c r="Y413" s="9"/>
      <c r="Z413" s="9"/>
      <c r="AA413" s="9"/>
      <c r="AB413" s="9"/>
      <c r="AC413" s="9"/>
      <c r="AD413" s="9"/>
      <c r="AE413" s="9"/>
      <c r="AF413" s="9"/>
      <c r="AG413" s="9"/>
      <c r="AH413" s="9"/>
    </row>
    <row r="414" spans="1:34" x14ac:dyDescent="0.25">
      <c r="A414" s="9"/>
      <c r="B414" s="9"/>
      <c r="C414" s="9"/>
      <c r="D414" s="9"/>
      <c r="E414" s="9"/>
      <c r="F414" s="9"/>
      <c r="G414" s="9"/>
      <c r="H414" s="9"/>
      <c r="I414" s="9"/>
      <c r="J414" s="9"/>
      <c r="K414" s="9"/>
      <c r="L414" s="9"/>
      <c r="M414" s="9"/>
      <c r="N414" s="9"/>
      <c r="O414" s="9"/>
      <c r="P414" s="9"/>
      <c r="Q414" s="9"/>
      <c r="R414" s="9"/>
      <c r="S414" s="9"/>
      <c r="T414" s="17"/>
      <c r="U414" s="17"/>
      <c r="V414" s="9"/>
      <c r="W414" s="17"/>
      <c r="X414" s="9"/>
      <c r="Y414" s="9"/>
      <c r="Z414" s="9"/>
      <c r="AA414" s="9"/>
      <c r="AB414" s="9"/>
      <c r="AC414" s="9"/>
      <c r="AD414" s="9"/>
      <c r="AE414" s="9"/>
      <c r="AF414" s="9"/>
      <c r="AG414" s="9"/>
      <c r="AH414" s="9"/>
    </row>
    <row r="415" spans="1:34" x14ac:dyDescent="0.25">
      <c r="A415" s="9"/>
      <c r="B415" s="9"/>
      <c r="C415" s="9"/>
      <c r="D415" s="9"/>
      <c r="E415" s="9"/>
      <c r="F415" s="9"/>
      <c r="G415" s="9"/>
      <c r="H415" s="9"/>
      <c r="I415" s="9"/>
      <c r="J415" s="9"/>
      <c r="K415" s="9"/>
      <c r="L415" s="9"/>
      <c r="M415" s="9"/>
      <c r="N415" s="9"/>
      <c r="O415" s="9"/>
      <c r="P415" s="9"/>
      <c r="Q415" s="9"/>
      <c r="R415" s="9"/>
      <c r="S415" s="9"/>
      <c r="T415" s="17"/>
      <c r="U415" s="17"/>
      <c r="V415" s="9"/>
      <c r="W415" s="17"/>
      <c r="X415" s="9"/>
      <c r="Y415" s="9"/>
      <c r="Z415" s="9"/>
      <c r="AA415" s="9"/>
      <c r="AB415" s="9"/>
      <c r="AC415" s="9"/>
      <c r="AD415" s="9"/>
      <c r="AE415" s="9"/>
      <c r="AF415" s="9"/>
      <c r="AG415" s="9"/>
      <c r="AH415" s="9"/>
    </row>
    <row r="416" spans="1:34" x14ac:dyDescent="0.25">
      <c r="A416" s="9"/>
      <c r="B416" s="9"/>
      <c r="C416" s="9"/>
      <c r="D416" s="9"/>
      <c r="E416" s="9"/>
      <c r="F416" s="9"/>
      <c r="G416" s="9"/>
      <c r="H416" s="9"/>
      <c r="I416" s="9"/>
      <c r="J416" s="9"/>
      <c r="K416" s="9"/>
      <c r="L416" s="9"/>
      <c r="M416" s="9"/>
      <c r="N416" s="9"/>
      <c r="O416" s="9"/>
      <c r="P416" s="9"/>
      <c r="Q416" s="9"/>
      <c r="R416" s="9"/>
      <c r="S416" s="9"/>
      <c r="T416" s="17"/>
      <c r="U416" s="17"/>
      <c r="V416" s="9"/>
      <c r="W416" s="17"/>
      <c r="X416" s="9"/>
      <c r="Y416" s="9"/>
      <c r="Z416" s="9"/>
      <c r="AA416" s="9"/>
      <c r="AB416" s="9"/>
      <c r="AC416" s="9"/>
      <c r="AD416" s="9"/>
      <c r="AE416" s="9"/>
      <c r="AF416" s="9"/>
      <c r="AG416" s="9"/>
      <c r="AH416" s="9"/>
    </row>
    <row r="417" spans="1:34" x14ac:dyDescent="0.25">
      <c r="A417" s="9"/>
      <c r="B417" s="9"/>
      <c r="C417" s="9"/>
      <c r="D417" s="9"/>
      <c r="E417" s="9"/>
      <c r="F417" s="9"/>
      <c r="G417" s="9"/>
      <c r="H417" s="9"/>
      <c r="I417" s="9"/>
      <c r="J417" s="9"/>
      <c r="K417" s="9"/>
      <c r="L417" s="9"/>
      <c r="M417" s="9"/>
      <c r="N417" s="9"/>
      <c r="O417" s="9"/>
      <c r="P417" s="9"/>
      <c r="Q417" s="9"/>
      <c r="R417" s="9"/>
      <c r="S417" s="9"/>
      <c r="T417" s="17"/>
      <c r="U417" s="17"/>
      <c r="V417" s="9"/>
      <c r="W417" s="17"/>
      <c r="X417" s="9"/>
      <c r="Y417" s="9"/>
      <c r="Z417" s="9"/>
      <c r="AA417" s="9"/>
      <c r="AB417" s="9"/>
      <c r="AC417" s="9"/>
      <c r="AD417" s="9"/>
      <c r="AE417" s="9"/>
      <c r="AF417" s="9"/>
      <c r="AG417" s="9"/>
      <c r="AH417" s="9"/>
    </row>
    <row r="418" spans="1:34" x14ac:dyDescent="0.25">
      <c r="A418" s="9"/>
      <c r="B418" s="9"/>
      <c r="C418" s="9"/>
      <c r="D418" s="9"/>
      <c r="E418" s="9"/>
      <c r="F418" s="9"/>
      <c r="G418" s="9"/>
      <c r="H418" s="9"/>
      <c r="I418" s="9"/>
      <c r="J418" s="9"/>
      <c r="K418" s="9"/>
      <c r="L418" s="9"/>
      <c r="M418" s="9"/>
      <c r="N418" s="9"/>
      <c r="O418" s="9"/>
      <c r="P418" s="9"/>
      <c r="Q418" s="9"/>
      <c r="R418" s="9"/>
      <c r="S418" s="9"/>
      <c r="T418" s="17"/>
      <c r="U418" s="17"/>
      <c r="V418" s="9"/>
      <c r="W418" s="17"/>
      <c r="X418" s="9"/>
      <c r="Y418" s="9"/>
      <c r="Z418" s="9"/>
      <c r="AA418" s="9"/>
      <c r="AB418" s="9"/>
      <c r="AC418" s="9"/>
      <c r="AD418" s="9"/>
      <c r="AE418" s="9"/>
      <c r="AF418" s="9"/>
      <c r="AG418" s="9"/>
      <c r="AH418" s="9"/>
    </row>
    <row r="419" spans="1:34" x14ac:dyDescent="0.25">
      <c r="A419" s="9"/>
      <c r="B419" s="9"/>
      <c r="C419" s="9"/>
      <c r="D419" s="9"/>
      <c r="E419" s="9"/>
      <c r="F419" s="9"/>
      <c r="G419" s="9"/>
      <c r="H419" s="9"/>
      <c r="I419" s="9"/>
      <c r="J419" s="9"/>
      <c r="K419" s="9"/>
      <c r="L419" s="9"/>
      <c r="M419" s="9"/>
      <c r="N419" s="9"/>
      <c r="O419" s="9"/>
      <c r="P419" s="9"/>
      <c r="Q419" s="9"/>
      <c r="R419" s="9"/>
      <c r="S419" s="9"/>
      <c r="T419" s="17"/>
      <c r="U419" s="17"/>
      <c r="V419" s="9"/>
      <c r="W419" s="17"/>
      <c r="X419" s="9"/>
      <c r="Y419" s="9"/>
      <c r="Z419" s="9"/>
      <c r="AA419" s="9"/>
      <c r="AB419" s="9"/>
      <c r="AC419" s="9"/>
      <c r="AD419" s="9"/>
      <c r="AE419" s="9"/>
      <c r="AF419" s="9"/>
      <c r="AG419" s="9"/>
      <c r="AH419" s="9"/>
    </row>
    <row r="420" spans="1:34" x14ac:dyDescent="0.25">
      <c r="A420" s="9"/>
      <c r="B420" s="9"/>
      <c r="C420" s="9"/>
      <c r="D420" s="9"/>
      <c r="E420" s="9"/>
      <c r="F420" s="9"/>
      <c r="G420" s="9"/>
      <c r="H420" s="9"/>
      <c r="I420" s="9"/>
      <c r="J420" s="9"/>
      <c r="K420" s="9"/>
      <c r="L420" s="9"/>
      <c r="M420" s="9"/>
      <c r="N420" s="9"/>
      <c r="O420" s="9"/>
      <c r="P420" s="9"/>
      <c r="Q420" s="9"/>
      <c r="R420" s="9"/>
      <c r="S420" s="9"/>
      <c r="T420" s="17"/>
      <c r="U420" s="17"/>
      <c r="V420" s="9"/>
      <c r="W420" s="17"/>
      <c r="X420" s="9"/>
      <c r="Y420" s="9"/>
      <c r="Z420" s="9"/>
      <c r="AA420" s="9"/>
      <c r="AB420" s="9"/>
      <c r="AC420" s="9"/>
      <c r="AD420" s="9"/>
      <c r="AE420" s="9"/>
      <c r="AF420" s="9"/>
      <c r="AG420" s="9"/>
      <c r="AH420" s="9"/>
    </row>
    <row r="421" spans="1:34" x14ac:dyDescent="0.25">
      <c r="A421" s="9"/>
      <c r="B421" s="9"/>
      <c r="C421" s="9"/>
      <c r="D421" s="9"/>
      <c r="E421" s="9"/>
      <c r="F421" s="9"/>
      <c r="G421" s="9"/>
      <c r="H421" s="9"/>
      <c r="I421" s="9"/>
      <c r="J421" s="9"/>
      <c r="K421" s="9"/>
      <c r="L421" s="9"/>
      <c r="M421" s="9"/>
      <c r="N421" s="9"/>
      <c r="O421" s="9"/>
      <c r="P421" s="9"/>
      <c r="Q421" s="9"/>
      <c r="R421" s="9"/>
      <c r="S421" s="9"/>
      <c r="T421" s="17"/>
      <c r="U421" s="17"/>
      <c r="V421" s="9"/>
      <c r="W421" s="17"/>
      <c r="X421" s="9"/>
      <c r="Y421" s="9"/>
      <c r="Z421" s="9"/>
      <c r="AA421" s="9"/>
      <c r="AB421" s="9"/>
      <c r="AC421" s="9"/>
      <c r="AD421" s="9"/>
      <c r="AE421" s="9"/>
      <c r="AF421" s="9"/>
      <c r="AG421" s="9"/>
      <c r="AH421" s="9"/>
    </row>
    <row r="422" spans="1:34" x14ac:dyDescent="0.25">
      <c r="A422" s="9"/>
      <c r="B422" s="9"/>
      <c r="C422" s="9"/>
      <c r="D422" s="9"/>
      <c r="E422" s="9"/>
      <c r="F422" s="9"/>
      <c r="G422" s="9"/>
      <c r="H422" s="9"/>
      <c r="I422" s="9"/>
      <c r="J422" s="9"/>
      <c r="K422" s="9"/>
      <c r="L422" s="9"/>
      <c r="M422" s="9"/>
      <c r="N422" s="9"/>
      <c r="O422" s="9"/>
      <c r="P422" s="9"/>
      <c r="Q422" s="9"/>
      <c r="R422" s="9"/>
      <c r="S422" s="9"/>
      <c r="T422" s="17"/>
      <c r="U422" s="17"/>
      <c r="V422" s="9"/>
      <c r="W422" s="17"/>
      <c r="X422" s="9"/>
      <c r="Y422" s="9"/>
      <c r="Z422" s="9"/>
      <c r="AA422" s="9"/>
      <c r="AB422" s="9"/>
      <c r="AC422" s="9"/>
      <c r="AD422" s="9"/>
      <c r="AE422" s="9"/>
      <c r="AF422" s="9"/>
      <c r="AG422" s="9"/>
      <c r="AH422" s="9"/>
    </row>
    <row r="423" spans="1:34" x14ac:dyDescent="0.25">
      <c r="A423" s="9"/>
      <c r="B423" s="9"/>
      <c r="C423" s="9"/>
      <c r="D423" s="9"/>
      <c r="E423" s="9"/>
      <c r="F423" s="9"/>
      <c r="G423" s="9"/>
      <c r="H423" s="9"/>
      <c r="I423" s="9"/>
      <c r="J423" s="9"/>
      <c r="K423" s="9"/>
      <c r="L423" s="9"/>
      <c r="M423" s="9"/>
      <c r="N423" s="9"/>
      <c r="O423" s="9"/>
      <c r="P423" s="9"/>
      <c r="Q423" s="9"/>
      <c r="R423" s="9"/>
      <c r="S423" s="9"/>
      <c r="T423" s="17"/>
      <c r="U423" s="17"/>
      <c r="V423" s="9"/>
      <c r="W423" s="17"/>
      <c r="X423" s="9"/>
      <c r="Y423" s="9"/>
      <c r="Z423" s="9"/>
      <c r="AA423" s="9"/>
      <c r="AB423" s="9"/>
      <c r="AC423" s="9"/>
      <c r="AD423" s="9"/>
      <c r="AE423" s="9"/>
      <c r="AF423" s="9"/>
      <c r="AG423" s="9"/>
      <c r="AH423" s="9"/>
    </row>
    <row r="424" spans="1:34" x14ac:dyDescent="0.25">
      <c r="A424" s="9"/>
      <c r="B424" s="9"/>
      <c r="C424" s="9"/>
      <c r="D424" s="9"/>
      <c r="E424" s="9"/>
      <c r="F424" s="9"/>
      <c r="G424" s="9"/>
      <c r="H424" s="9"/>
      <c r="I424" s="9"/>
      <c r="J424" s="9"/>
      <c r="K424" s="9"/>
      <c r="L424" s="9"/>
      <c r="M424" s="9"/>
      <c r="N424" s="9"/>
      <c r="O424" s="9"/>
      <c r="P424" s="9"/>
      <c r="Q424" s="9"/>
      <c r="R424" s="9"/>
      <c r="S424" s="9"/>
      <c r="T424" s="17"/>
      <c r="U424" s="17"/>
      <c r="V424" s="9"/>
      <c r="W424" s="17"/>
      <c r="X424" s="9"/>
      <c r="Y424" s="9"/>
      <c r="Z424" s="9"/>
      <c r="AA424" s="9"/>
      <c r="AB424" s="9"/>
      <c r="AC424" s="9"/>
      <c r="AD424" s="9"/>
      <c r="AE424" s="9"/>
      <c r="AF424" s="9"/>
      <c r="AG424" s="9"/>
      <c r="AH424" s="9"/>
    </row>
    <row r="425" spans="1:34" x14ac:dyDescent="0.25">
      <c r="A425" s="9"/>
      <c r="B425" s="9"/>
      <c r="C425" s="9"/>
      <c r="D425" s="9"/>
      <c r="E425" s="9"/>
      <c r="F425" s="9"/>
      <c r="G425" s="9"/>
      <c r="H425" s="9"/>
      <c r="I425" s="9"/>
      <c r="J425" s="9"/>
      <c r="K425" s="9"/>
      <c r="L425" s="9"/>
      <c r="M425" s="9"/>
      <c r="N425" s="9"/>
      <c r="O425" s="9"/>
      <c r="P425" s="9"/>
      <c r="Q425" s="9"/>
      <c r="R425" s="9"/>
      <c r="S425" s="9"/>
      <c r="T425" s="17"/>
      <c r="U425" s="17"/>
      <c r="V425" s="9"/>
      <c r="W425" s="17"/>
      <c r="X425" s="9"/>
      <c r="Y425" s="9"/>
      <c r="Z425" s="9"/>
      <c r="AA425" s="9"/>
      <c r="AB425" s="9"/>
      <c r="AC425" s="9"/>
      <c r="AD425" s="9"/>
      <c r="AE425" s="9"/>
      <c r="AF425" s="9"/>
      <c r="AG425" s="9"/>
      <c r="AH425" s="9"/>
    </row>
    <row r="426" spans="1:34" x14ac:dyDescent="0.25">
      <c r="A426" s="9"/>
      <c r="B426" s="9"/>
      <c r="C426" s="9"/>
      <c r="D426" s="9"/>
      <c r="E426" s="9"/>
      <c r="F426" s="9"/>
      <c r="G426" s="9"/>
      <c r="H426" s="9"/>
      <c r="I426" s="9"/>
      <c r="J426" s="9"/>
      <c r="K426" s="9"/>
      <c r="L426" s="9"/>
      <c r="M426" s="9"/>
      <c r="N426" s="9"/>
      <c r="O426" s="9"/>
      <c r="P426" s="9"/>
      <c r="Q426" s="9"/>
      <c r="R426" s="9"/>
      <c r="S426" s="9"/>
      <c r="T426" s="17"/>
      <c r="U426" s="17"/>
      <c r="V426" s="9"/>
      <c r="W426" s="17"/>
      <c r="X426" s="9"/>
      <c r="Y426" s="9"/>
      <c r="Z426" s="9"/>
      <c r="AA426" s="9"/>
      <c r="AB426" s="9"/>
      <c r="AC426" s="9"/>
      <c r="AD426" s="9"/>
      <c r="AE426" s="9"/>
      <c r="AF426" s="9"/>
      <c r="AG426" s="9"/>
      <c r="AH426" s="9"/>
    </row>
    <row r="427" spans="1:34" x14ac:dyDescent="0.25">
      <c r="A427" s="9"/>
      <c r="B427" s="9"/>
      <c r="C427" s="9"/>
      <c r="D427" s="9"/>
      <c r="E427" s="9"/>
      <c r="F427" s="9"/>
      <c r="G427" s="9"/>
      <c r="H427" s="9"/>
      <c r="I427" s="9"/>
      <c r="J427" s="9"/>
      <c r="K427" s="9"/>
      <c r="L427" s="9"/>
      <c r="M427" s="9"/>
      <c r="N427" s="9"/>
      <c r="O427" s="9"/>
      <c r="P427" s="9"/>
      <c r="Q427" s="9"/>
      <c r="R427" s="9"/>
      <c r="S427" s="9"/>
      <c r="T427" s="17"/>
      <c r="U427" s="17"/>
      <c r="V427" s="9"/>
      <c r="W427" s="17"/>
      <c r="X427" s="9"/>
      <c r="Y427" s="9"/>
      <c r="Z427" s="9"/>
      <c r="AA427" s="9"/>
      <c r="AB427" s="9"/>
      <c r="AC427" s="9"/>
      <c r="AD427" s="9"/>
      <c r="AE427" s="9"/>
      <c r="AF427" s="9"/>
      <c r="AG427" s="9"/>
      <c r="AH427" s="9"/>
    </row>
    <row r="428" spans="1:34" x14ac:dyDescent="0.25">
      <c r="A428" s="9"/>
      <c r="B428" s="9"/>
      <c r="C428" s="9"/>
      <c r="D428" s="9"/>
      <c r="E428" s="9"/>
      <c r="F428" s="9"/>
      <c r="G428" s="9"/>
      <c r="H428" s="9"/>
      <c r="I428" s="9"/>
      <c r="J428" s="9"/>
      <c r="K428" s="9"/>
      <c r="L428" s="9"/>
      <c r="M428" s="9"/>
      <c r="N428" s="9"/>
      <c r="O428" s="9"/>
      <c r="P428" s="9"/>
      <c r="Q428" s="9"/>
      <c r="R428" s="9"/>
      <c r="S428" s="9"/>
      <c r="T428" s="17"/>
      <c r="U428" s="17"/>
      <c r="V428" s="9"/>
      <c r="W428" s="17"/>
      <c r="X428" s="9"/>
      <c r="Y428" s="9"/>
      <c r="Z428" s="9"/>
      <c r="AA428" s="9"/>
      <c r="AB428" s="9"/>
      <c r="AC428" s="9"/>
      <c r="AD428" s="9"/>
      <c r="AE428" s="9"/>
      <c r="AF428" s="9"/>
      <c r="AG428" s="9"/>
      <c r="AH428" s="9"/>
    </row>
    <row r="429" spans="1:34" x14ac:dyDescent="0.25">
      <c r="A429" s="9"/>
      <c r="B429" s="9"/>
      <c r="C429" s="9"/>
      <c r="D429" s="9"/>
      <c r="E429" s="9"/>
      <c r="F429" s="9"/>
      <c r="G429" s="9"/>
      <c r="H429" s="9"/>
      <c r="I429" s="9"/>
      <c r="J429" s="9"/>
      <c r="K429" s="9"/>
      <c r="L429" s="9"/>
      <c r="M429" s="9"/>
      <c r="N429" s="9"/>
      <c r="O429" s="9"/>
      <c r="P429" s="9"/>
      <c r="Q429" s="9"/>
      <c r="R429" s="9"/>
      <c r="S429" s="9"/>
      <c r="T429" s="17"/>
      <c r="U429" s="17"/>
      <c r="V429" s="9"/>
      <c r="W429" s="17"/>
      <c r="X429" s="9"/>
      <c r="Y429" s="9"/>
      <c r="Z429" s="9"/>
      <c r="AA429" s="9"/>
      <c r="AB429" s="9"/>
      <c r="AC429" s="9"/>
      <c r="AD429" s="9"/>
      <c r="AE429" s="9"/>
      <c r="AF429" s="9"/>
      <c r="AG429" s="9"/>
      <c r="AH429" s="9"/>
    </row>
    <row r="430" spans="1:34" x14ac:dyDescent="0.25">
      <c r="A430" s="9"/>
      <c r="B430" s="9"/>
      <c r="C430" s="9"/>
      <c r="D430" s="9"/>
      <c r="E430" s="9"/>
      <c r="F430" s="9"/>
      <c r="G430" s="9"/>
      <c r="H430" s="9"/>
      <c r="I430" s="9"/>
      <c r="J430" s="9"/>
      <c r="K430" s="9"/>
      <c r="L430" s="9"/>
      <c r="M430" s="9"/>
      <c r="N430" s="9"/>
      <c r="O430" s="9"/>
      <c r="P430" s="9"/>
      <c r="Q430" s="9"/>
      <c r="R430" s="9"/>
      <c r="S430" s="9"/>
      <c r="T430" s="17"/>
      <c r="U430" s="17"/>
      <c r="V430" s="9"/>
      <c r="W430" s="17"/>
      <c r="X430" s="9"/>
      <c r="Y430" s="9"/>
      <c r="Z430" s="9"/>
      <c r="AA430" s="9"/>
      <c r="AB430" s="9"/>
      <c r="AC430" s="9"/>
      <c r="AD430" s="9"/>
      <c r="AE430" s="9"/>
      <c r="AF430" s="9"/>
      <c r="AG430" s="9"/>
      <c r="AH430" s="9"/>
    </row>
    <row r="431" spans="1:34" x14ac:dyDescent="0.25">
      <c r="A431" s="9"/>
      <c r="B431" s="9"/>
      <c r="C431" s="9"/>
      <c r="D431" s="9"/>
      <c r="E431" s="9"/>
      <c r="F431" s="9"/>
      <c r="G431" s="9"/>
      <c r="H431" s="9"/>
      <c r="I431" s="9"/>
      <c r="J431" s="9"/>
      <c r="K431" s="9"/>
      <c r="L431" s="9"/>
      <c r="M431" s="9"/>
      <c r="N431" s="9"/>
      <c r="O431" s="9"/>
      <c r="P431" s="9"/>
      <c r="Q431" s="9"/>
      <c r="R431" s="9"/>
      <c r="S431" s="9"/>
      <c r="T431" s="17"/>
      <c r="U431" s="17"/>
      <c r="V431" s="9"/>
      <c r="W431" s="17"/>
      <c r="X431" s="9"/>
      <c r="Y431" s="9"/>
      <c r="Z431" s="9"/>
      <c r="AA431" s="9"/>
      <c r="AB431" s="9"/>
      <c r="AC431" s="9"/>
      <c r="AD431" s="9"/>
      <c r="AE431" s="9"/>
      <c r="AF431" s="9"/>
      <c r="AG431" s="9"/>
      <c r="AH431" s="9"/>
    </row>
    <row r="432" spans="1:34" x14ac:dyDescent="0.25">
      <c r="A432" s="9"/>
      <c r="B432" s="9"/>
      <c r="C432" s="9"/>
      <c r="D432" s="9"/>
      <c r="E432" s="9"/>
      <c r="F432" s="9"/>
      <c r="G432" s="9"/>
      <c r="H432" s="9"/>
      <c r="I432" s="9"/>
      <c r="J432" s="9"/>
      <c r="K432" s="9"/>
      <c r="L432" s="9"/>
      <c r="M432" s="9"/>
      <c r="N432" s="9"/>
      <c r="O432" s="9"/>
      <c r="P432" s="9"/>
      <c r="Q432" s="9"/>
      <c r="R432" s="9"/>
      <c r="S432" s="9"/>
      <c r="T432" s="17"/>
      <c r="U432" s="17"/>
      <c r="V432" s="9"/>
      <c r="W432" s="17"/>
      <c r="X432" s="9"/>
      <c r="Y432" s="9"/>
      <c r="Z432" s="9"/>
      <c r="AA432" s="9"/>
      <c r="AB432" s="9"/>
      <c r="AC432" s="9"/>
      <c r="AD432" s="9"/>
      <c r="AE432" s="9"/>
      <c r="AF432" s="9"/>
      <c r="AG432" s="9"/>
      <c r="AH432" s="9"/>
    </row>
    <row r="433" spans="1:34" x14ac:dyDescent="0.25">
      <c r="A433" s="9"/>
      <c r="B433" s="9"/>
      <c r="C433" s="9"/>
      <c r="D433" s="9"/>
      <c r="E433" s="9"/>
      <c r="F433" s="9"/>
      <c r="G433" s="9"/>
      <c r="H433" s="9"/>
      <c r="I433" s="9"/>
      <c r="J433" s="9"/>
      <c r="K433" s="9"/>
      <c r="L433" s="9"/>
      <c r="M433" s="9"/>
      <c r="N433" s="9"/>
      <c r="O433" s="9"/>
      <c r="P433" s="9"/>
      <c r="Q433" s="9"/>
      <c r="R433" s="9"/>
      <c r="S433" s="9"/>
      <c r="T433" s="17"/>
      <c r="U433" s="17"/>
      <c r="V433" s="9"/>
      <c r="W433" s="17"/>
      <c r="X433" s="9"/>
      <c r="Y433" s="9"/>
      <c r="Z433" s="9"/>
      <c r="AA433" s="9"/>
      <c r="AB433" s="9"/>
      <c r="AC433" s="9"/>
      <c r="AD433" s="9"/>
      <c r="AE433" s="9"/>
      <c r="AF433" s="9"/>
      <c r="AG433" s="9"/>
      <c r="AH433" s="9"/>
    </row>
    <row r="434" spans="1:34" x14ac:dyDescent="0.25">
      <c r="A434" s="9"/>
      <c r="B434" s="9"/>
      <c r="C434" s="9"/>
      <c r="D434" s="9"/>
      <c r="E434" s="9"/>
      <c r="F434" s="9"/>
      <c r="G434" s="9"/>
      <c r="H434" s="9"/>
      <c r="I434" s="9"/>
      <c r="J434" s="9"/>
      <c r="K434" s="9"/>
      <c r="L434" s="9"/>
      <c r="M434" s="9"/>
      <c r="N434" s="9"/>
      <c r="O434" s="9"/>
      <c r="P434" s="9"/>
      <c r="Q434" s="9"/>
      <c r="R434" s="9"/>
      <c r="S434" s="9"/>
      <c r="T434" s="17"/>
      <c r="U434" s="17"/>
      <c r="V434" s="9"/>
      <c r="W434" s="17"/>
      <c r="X434" s="9"/>
      <c r="Y434" s="9"/>
      <c r="Z434" s="9"/>
      <c r="AA434" s="9"/>
      <c r="AB434" s="9"/>
      <c r="AC434" s="9"/>
      <c r="AD434" s="9"/>
      <c r="AE434" s="9"/>
      <c r="AF434" s="9"/>
      <c r="AG434" s="9"/>
      <c r="AH434" s="9"/>
    </row>
    <row r="435" spans="1:34" x14ac:dyDescent="0.25">
      <c r="A435" s="9"/>
      <c r="B435" s="9"/>
      <c r="C435" s="9"/>
      <c r="D435" s="9"/>
      <c r="E435" s="9"/>
      <c r="F435" s="9"/>
      <c r="G435" s="9"/>
      <c r="H435" s="9"/>
      <c r="I435" s="9"/>
      <c r="J435" s="9"/>
      <c r="K435" s="9"/>
      <c r="L435" s="9"/>
      <c r="M435" s="9"/>
      <c r="N435" s="9"/>
      <c r="O435" s="9"/>
      <c r="P435" s="9"/>
      <c r="Q435" s="9"/>
      <c r="R435" s="9"/>
      <c r="S435" s="9"/>
      <c r="T435" s="17"/>
      <c r="U435" s="17"/>
      <c r="V435" s="9"/>
      <c r="W435" s="17"/>
      <c r="X435" s="9"/>
      <c r="Y435" s="9"/>
      <c r="Z435" s="9"/>
      <c r="AA435" s="9"/>
      <c r="AB435" s="9"/>
      <c r="AC435" s="9"/>
      <c r="AD435" s="9"/>
      <c r="AE435" s="9"/>
      <c r="AF435" s="9"/>
      <c r="AG435" s="9"/>
      <c r="AH435" s="9"/>
    </row>
    <row r="436" spans="1:34" x14ac:dyDescent="0.25">
      <c r="A436" s="9"/>
      <c r="B436" s="9"/>
      <c r="C436" s="9"/>
      <c r="D436" s="9"/>
      <c r="E436" s="9"/>
      <c r="F436" s="9"/>
      <c r="G436" s="9"/>
      <c r="H436" s="9"/>
      <c r="I436" s="9"/>
      <c r="J436" s="9"/>
      <c r="K436" s="9"/>
      <c r="L436" s="9"/>
      <c r="M436" s="9"/>
      <c r="N436" s="9"/>
      <c r="O436" s="9"/>
      <c r="P436" s="9"/>
      <c r="Q436" s="9"/>
      <c r="R436" s="9"/>
      <c r="S436" s="9"/>
      <c r="T436" s="17"/>
      <c r="U436" s="17"/>
      <c r="V436" s="9"/>
      <c r="W436" s="17"/>
      <c r="X436" s="9"/>
      <c r="Y436" s="9"/>
      <c r="Z436" s="9"/>
      <c r="AA436" s="9"/>
      <c r="AB436" s="9"/>
      <c r="AC436" s="9"/>
      <c r="AD436" s="9"/>
      <c r="AE436" s="9"/>
      <c r="AF436" s="9"/>
      <c r="AG436" s="9"/>
      <c r="AH436" s="9"/>
    </row>
    <row r="437" spans="1:34" x14ac:dyDescent="0.25">
      <c r="A437" s="9"/>
      <c r="B437" s="9"/>
      <c r="C437" s="9"/>
      <c r="D437" s="9"/>
      <c r="E437" s="9"/>
      <c r="F437" s="9"/>
      <c r="G437" s="9"/>
      <c r="H437" s="9"/>
      <c r="I437" s="9"/>
      <c r="J437" s="9"/>
      <c r="K437" s="9"/>
      <c r="L437" s="9"/>
      <c r="M437" s="9"/>
      <c r="N437" s="9"/>
      <c r="O437" s="9"/>
      <c r="P437" s="9"/>
      <c r="Q437" s="9"/>
      <c r="R437" s="9"/>
      <c r="S437" s="9"/>
      <c r="T437" s="17"/>
      <c r="U437" s="17"/>
      <c r="V437" s="9"/>
      <c r="W437" s="17"/>
      <c r="X437" s="9"/>
      <c r="Y437" s="9"/>
      <c r="Z437" s="9"/>
      <c r="AA437" s="9"/>
      <c r="AB437" s="9"/>
      <c r="AC437" s="9"/>
      <c r="AD437" s="9"/>
      <c r="AE437" s="9"/>
      <c r="AF437" s="9"/>
      <c r="AG437" s="9"/>
      <c r="AH437" s="9"/>
    </row>
    <row r="438" spans="1:34" x14ac:dyDescent="0.25">
      <c r="A438" s="9"/>
      <c r="B438" s="9"/>
      <c r="C438" s="9"/>
      <c r="D438" s="9"/>
      <c r="E438" s="9"/>
      <c r="F438" s="9"/>
      <c r="G438" s="9"/>
      <c r="H438" s="9"/>
      <c r="I438" s="9"/>
      <c r="J438" s="9"/>
      <c r="K438" s="9"/>
      <c r="L438" s="9"/>
      <c r="M438" s="9"/>
      <c r="N438" s="9"/>
      <c r="O438" s="9"/>
      <c r="P438" s="9"/>
      <c r="Q438" s="9"/>
      <c r="R438" s="9"/>
      <c r="S438" s="9"/>
      <c r="T438" s="17"/>
      <c r="U438" s="17"/>
      <c r="V438" s="9"/>
      <c r="W438" s="17"/>
      <c r="X438" s="9"/>
      <c r="Y438" s="9"/>
      <c r="Z438" s="9"/>
      <c r="AA438" s="9"/>
      <c r="AB438" s="9"/>
      <c r="AC438" s="9"/>
      <c r="AD438" s="9"/>
      <c r="AE438" s="9"/>
      <c r="AF438" s="9"/>
      <c r="AG438" s="9"/>
      <c r="AH438" s="9"/>
    </row>
    <row r="439" spans="1:34" x14ac:dyDescent="0.25">
      <c r="A439" s="9"/>
      <c r="B439" s="9"/>
      <c r="C439" s="9"/>
      <c r="D439" s="9"/>
      <c r="E439" s="9"/>
      <c r="F439" s="9"/>
      <c r="G439" s="9"/>
      <c r="H439" s="9"/>
      <c r="I439" s="9"/>
      <c r="J439" s="9"/>
      <c r="K439" s="9"/>
      <c r="L439" s="9"/>
      <c r="M439" s="9"/>
      <c r="N439" s="9"/>
      <c r="O439" s="9"/>
      <c r="P439" s="9"/>
      <c r="Q439" s="9"/>
      <c r="R439" s="9"/>
      <c r="S439" s="9"/>
      <c r="T439" s="17"/>
      <c r="U439" s="17"/>
      <c r="V439" s="9"/>
      <c r="W439" s="17"/>
      <c r="X439" s="9"/>
      <c r="Y439" s="9"/>
      <c r="Z439" s="9"/>
      <c r="AA439" s="9"/>
      <c r="AB439" s="9"/>
      <c r="AC439" s="9"/>
      <c r="AD439" s="9"/>
      <c r="AE439" s="9"/>
      <c r="AF439" s="9"/>
      <c r="AG439" s="9"/>
      <c r="AH439" s="9"/>
    </row>
    <row r="440" spans="1:34" x14ac:dyDescent="0.25">
      <c r="A440" s="9"/>
      <c r="B440" s="9"/>
      <c r="C440" s="9"/>
      <c r="D440" s="9"/>
      <c r="E440" s="9"/>
      <c r="F440" s="9"/>
      <c r="G440" s="9"/>
      <c r="H440" s="9"/>
      <c r="I440" s="9"/>
      <c r="J440" s="9"/>
      <c r="K440" s="9"/>
      <c r="L440" s="9"/>
      <c r="M440" s="9"/>
      <c r="N440" s="9"/>
      <c r="O440" s="9"/>
      <c r="P440" s="9"/>
      <c r="Q440" s="9"/>
      <c r="R440" s="9"/>
      <c r="S440" s="9"/>
      <c r="T440" s="17"/>
      <c r="U440" s="17"/>
      <c r="V440" s="9"/>
      <c r="W440" s="17"/>
      <c r="X440" s="9"/>
      <c r="Y440" s="9"/>
      <c r="Z440" s="9"/>
      <c r="AA440" s="9"/>
      <c r="AB440" s="9"/>
      <c r="AC440" s="9"/>
      <c r="AD440" s="9"/>
      <c r="AE440" s="9"/>
      <c r="AF440" s="9"/>
      <c r="AG440" s="9"/>
      <c r="AH440" s="9"/>
    </row>
    <row r="441" spans="1:34" x14ac:dyDescent="0.25">
      <c r="A441" s="9"/>
      <c r="B441" s="9"/>
      <c r="C441" s="9"/>
      <c r="D441" s="9"/>
      <c r="E441" s="9"/>
      <c r="F441" s="9"/>
      <c r="G441" s="9"/>
      <c r="H441" s="9"/>
      <c r="I441" s="9"/>
      <c r="J441" s="9"/>
      <c r="K441" s="9"/>
      <c r="L441" s="9"/>
      <c r="M441" s="9"/>
      <c r="N441" s="9"/>
      <c r="O441" s="9"/>
      <c r="P441" s="9"/>
      <c r="Q441" s="9"/>
      <c r="R441" s="9"/>
      <c r="S441" s="9"/>
      <c r="T441" s="17"/>
      <c r="U441" s="17"/>
      <c r="V441" s="9"/>
      <c r="W441" s="17"/>
      <c r="X441" s="9"/>
      <c r="Y441" s="9"/>
      <c r="Z441" s="9"/>
      <c r="AA441" s="9"/>
      <c r="AB441" s="9"/>
      <c r="AC441" s="9"/>
      <c r="AD441" s="9"/>
      <c r="AE441" s="9"/>
      <c r="AF441" s="9"/>
      <c r="AG441" s="9"/>
      <c r="AH441" s="9"/>
    </row>
    <row r="442" spans="1:34" x14ac:dyDescent="0.25">
      <c r="A442" s="9"/>
      <c r="B442" s="9"/>
      <c r="C442" s="9"/>
      <c r="D442" s="9"/>
      <c r="E442" s="9"/>
      <c r="F442" s="9"/>
      <c r="G442" s="9"/>
      <c r="H442" s="9"/>
      <c r="I442" s="9"/>
      <c r="J442" s="9"/>
      <c r="K442" s="9"/>
      <c r="L442" s="9"/>
      <c r="M442" s="9"/>
      <c r="N442" s="9"/>
      <c r="O442" s="9"/>
      <c r="P442" s="9"/>
      <c r="Q442" s="9"/>
      <c r="R442" s="9"/>
      <c r="S442" s="9"/>
      <c r="T442" s="17"/>
      <c r="U442" s="17"/>
      <c r="V442" s="9"/>
      <c r="W442" s="17"/>
      <c r="X442" s="9"/>
      <c r="Y442" s="9"/>
      <c r="Z442" s="9"/>
      <c r="AA442" s="9"/>
      <c r="AB442" s="9"/>
      <c r="AC442" s="9"/>
      <c r="AD442" s="9"/>
      <c r="AE442" s="9"/>
      <c r="AF442" s="9"/>
      <c r="AG442" s="9"/>
      <c r="AH442" s="9"/>
    </row>
    <row r="443" spans="1:34" x14ac:dyDescent="0.25">
      <c r="A443" s="9"/>
      <c r="B443" s="9"/>
      <c r="C443" s="9"/>
      <c r="D443" s="9"/>
      <c r="E443" s="9"/>
      <c r="F443" s="9"/>
      <c r="G443" s="9"/>
      <c r="H443" s="9"/>
      <c r="I443" s="9"/>
      <c r="J443" s="9"/>
      <c r="K443" s="9"/>
      <c r="L443" s="9"/>
      <c r="M443" s="9"/>
      <c r="N443" s="9"/>
      <c r="O443" s="9"/>
      <c r="P443" s="9"/>
      <c r="Q443" s="9"/>
      <c r="R443" s="9"/>
      <c r="S443" s="9"/>
      <c r="T443" s="17"/>
      <c r="U443" s="17"/>
      <c r="V443" s="9"/>
      <c r="W443" s="17"/>
      <c r="X443" s="9"/>
      <c r="Y443" s="9"/>
      <c r="Z443" s="9"/>
      <c r="AA443" s="9"/>
      <c r="AB443" s="9"/>
      <c r="AC443" s="9"/>
      <c r="AD443" s="9"/>
      <c r="AE443" s="9"/>
      <c r="AF443" s="9"/>
      <c r="AG443" s="9"/>
      <c r="AH443" s="9"/>
    </row>
    <row r="444" spans="1:34" x14ac:dyDescent="0.25">
      <c r="A444" s="9"/>
      <c r="B444" s="9"/>
      <c r="C444" s="9"/>
      <c r="D444" s="9"/>
      <c r="E444" s="9"/>
      <c r="F444" s="9"/>
      <c r="G444" s="9"/>
      <c r="H444" s="9"/>
      <c r="I444" s="9"/>
      <c r="J444" s="9"/>
      <c r="K444" s="9"/>
      <c r="L444" s="9"/>
      <c r="M444" s="9"/>
      <c r="N444" s="9"/>
      <c r="O444" s="9"/>
      <c r="P444" s="9"/>
      <c r="Q444" s="9"/>
      <c r="R444" s="9"/>
      <c r="S444" s="9"/>
      <c r="T444" s="17"/>
      <c r="U444" s="17"/>
      <c r="V444" s="9"/>
      <c r="W444" s="17"/>
      <c r="X444" s="9"/>
      <c r="Y444" s="9"/>
      <c r="Z444" s="9"/>
      <c r="AA444" s="9"/>
      <c r="AB444" s="9"/>
      <c r="AC444" s="9"/>
      <c r="AD444" s="9"/>
      <c r="AE444" s="9"/>
      <c r="AF444" s="9"/>
      <c r="AG444" s="9"/>
      <c r="AH444" s="9"/>
    </row>
    <row r="445" spans="1:34" x14ac:dyDescent="0.25">
      <c r="A445" s="9"/>
      <c r="B445" s="9"/>
      <c r="C445" s="9"/>
      <c r="D445" s="9"/>
      <c r="E445" s="9"/>
      <c r="F445" s="9"/>
      <c r="G445" s="9"/>
      <c r="H445" s="9"/>
      <c r="I445" s="9"/>
      <c r="J445" s="9"/>
      <c r="K445" s="9"/>
      <c r="L445" s="9"/>
      <c r="M445" s="9"/>
      <c r="N445" s="9"/>
      <c r="O445" s="9"/>
      <c r="P445" s="9"/>
      <c r="Q445" s="9"/>
      <c r="R445" s="9"/>
      <c r="S445" s="9"/>
      <c r="T445" s="17"/>
      <c r="U445" s="17"/>
      <c r="V445" s="9"/>
      <c r="W445" s="17"/>
      <c r="X445" s="9"/>
      <c r="Y445" s="9"/>
      <c r="Z445" s="9"/>
      <c r="AA445" s="9"/>
      <c r="AB445" s="9"/>
      <c r="AC445" s="9"/>
      <c r="AD445" s="9"/>
      <c r="AE445" s="9"/>
      <c r="AF445" s="9"/>
      <c r="AG445" s="9"/>
      <c r="AH445" s="9"/>
    </row>
    <row r="446" spans="1:34" x14ac:dyDescent="0.25">
      <c r="A446" s="9"/>
      <c r="B446" s="9"/>
      <c r="C446" s="9"/>
      <c r="D446" s="9"/>
      <c r="E446" s="9"/>
      <c r="F446" s="9"/>
      <c r="G446" s="9"/>
      <c r="H446" s="9"/>
      <c r="I446" s="9"/>
      <c r="J446" s="9"/>
      <c r="K446" s="9"/>
      <c r="L446" s="9"/>
      <c r="M446" s="9"/>
      <c r="N446" s="9"/>
      <c r="O446" s="9"/>
      <c r="P446" s="9"/>
      <c r="Q446" s="9"/>
      <c r="R446" s="9"/>
      <c r="S446" s="9"/>
      <c r="T446" s="17"/>
      <c r="U446" s="17"/>
      <c r="V446" s="9"/>
      <c r="W446" s="17"/>
      <c r="X446" s="9"/>
      <c r="Y446" s="9"/>
      <c r="Z446" s="9"/>
      <c r="AA446" s="9"/>
      <c r="AB446" s="9"/>
      <c r="AC446" s="9"/>
      <c r="AD446" s="9"/>
      <c r="AE446" s="9"/>
      <c r="AF446" s="9"/>
      <c r="AG446" s="9"/>
      <c r="AH446" s="9"/>
    </row>
    <row r="447" spans="1:34" x14ac:dyDescent="0.25">
      <c r="A447" s="9"/>
      <c r="B447" s="9"/>
      <c r="C447" s="9"/>
      <c r="D447" s="9"/>
      <c r="E447" s="9"/>
      <c r="F447" s="9"/>
      <c r="G447" s="9"/>
      <c r="H447" s="9"/>
      <c r="I447" s="9"/>
      <c r="J447" s="9"/>
      <c r="K447" s="9"/>
      <c r="L447" s="9"/>
      <c r="M447" s="9"/>
      <c r="N447" s="9"/>
      <c r="O447" s="9"/>
      <c r="P447" s="9"/>
      <c r="Q447" s="9"/>
      <c r="R447" s="9"/>
      <c r="S447" s="9"/>
      <c r="T447" s="17"/>
      <c r="U447" s="17"/>
      <c r="V447" s="9"/>
      <c r="W447" s="17"/>
      <c r="X447" s="9"/>
      <c r="Y447" s="9"/>
      <c r="Z447" s="9"/>
      <c r="AA447" s="9"/>
      <c r="AB447" s="9"/>
      <c r="AC447" s="9"/>
      <c r="AD447" s="9"/>
      <c r="AE447" s="9"/>
      <c r="AF447" s="9"/>
      <c r="AG447" s="9"/>
      <c r="AH447" s="9"/>
    </row>
    <row r="448" spans="1:34" x14ac:dyDescent="0.25">
      <c r="A448" s="9"/>
      <c r="B448" s="9"/>
      <c r="C448" s="9"/>
      <c r="D448" s="9"/>
      <c r="E448" s="9"/>
      <c r="F448" s="9"/>
      <c r="G448" s="9"/>
      <c r="H448" s="9"/>
      <c r="I448" s="9"/>
      <c r="J448" s="9"/>
      <c r="K448" s="9"/>
      <c r="L448" s="9"/>
      <c r="M448" s="9"/>
      <c r="N448" s="9"/>
      <c r="O448" s="9"/>
      <c r="P448" s="9"/>
      <c r="Q448" s="9"/>
      <c r="R448" s="9"/>
      <c r="S448" s="9"/>
      <c r="T448" s="17"/>
      <c r="U448" s="17"/>
      <c r="V448" s="9"/>
      <c r="W448" s="17"/>
      <c r="X448" s="9"/>
      <c r="Y448" s="9"/>
      <c r="Z448" s="9"/>
      <c r="AA448" s="9"/>
      <c r="AB448" s="9"/>
      <c r="AC448" s="9"/>
      <c r="AD448" s="9"/>
      <c r="AE448" s="9"/>
      <c r="AF448" s="9"/>
      <c r="AG448" s="9"/>
      <c r="AH448" s="9"/>
    </row>
    <row r="449" spans="1:34" x14ac:dyDescent="0.25">
      <c r="A449" s="9"/>
      <c r="B449" s="9"/>
      <c r="C449" s="9"/>
      <c r="D449" s="9"/>
      <c r="E449" s="9"/>
      <c r="F449" s="9"/>
      <c r="G449" s="9"/>
      <c r="H449" s="9"/>
      <c r="I449" s="9"/>
      <c r="J449" s="9"/>
      <c r="K449" s="9"/>
      <c r="L449" s="9"/>
      <c r="M449" s="9"/>
      <c r="N449" s="9"/>
      <c r="O449" s="9"/>
      <c r="P449" s="9"/>
      <c r="Q449" s="9"/>
      <c r="R449" s="9"/>
      <c r="S449" s="9"/>
      <c r="T449" s="17"/>
      <c r="U449" s="17"/>
      <c r="V449" s="9"/>
      <c r="W449" s="17"/>
      <c r="X449" s="9"/>
      <c r="Y449" s="9"/>
      <c r="Z449" s="9"/>
      <c r="AA449" s="9"/>
      <c r="AB449" s="9"/>
      <c r="AC449" s="9"/>
      <c r="AD449" s="9"/>
      <c r="AE449" s="9"/>
      <c r="AF449" s="9"/>
      <c r="AG449" s="9"/>
      <c r="AH449" s="9"/>
    </row>
    <row r="450" spans="1:34" x14ac:dyDescent="0.25">
      <c r="A450" s="9"/>
      <c r="B450" s="9"/>
      <c r="C450" s="9"/>
      <c r="D450" s="9"/>
      <c r="E450" s="9"/>
      <c r="F450" s="9"/>
      <c r="G450" s="9"/>
      <c r="H450" s="9"/>
      <c r="I450" s="9"/>
      <c r="J450" s="9"/>
      <c r="K450" s="9"/>
      <c r="L450" s="9"/>
      <c r="M450" s="9"/>
      <c r="N450" s="9"/>
      <c r="O450" s="9"/>
      <c r="P450" s="9"/>
      <c r="Q450" s="9"/>
      <c r="R450" s="9"/>
      <c r="S450" s="9"/>
      <c r="T450" s="17"/>
      <c r="U450" s="17"/>
      <c r="V450" s="9"/>
      <c r="W450" s="17"/>
      <c r="X450" s="9"/>
      <c r="Y450" s="9"/>
      <c r="Z450" s="9"/>
      <c r="AA450" s="9"/>
      <c r="AB450" s="9"/>
      <c r="AC450" s="9"/>
      <c r="AD450" s="9"/>
      <c r="AE450" s="9"/>
      <c r="AF450" s="9"/>
      <c r="AG450" s="9"/>
      <c r="AH450" s="9"/>
    </row>
    <row r="451" spans="1:34" x14ac:dyDescent="0.25">
      <c r="A451" s="9"/>
      <c r="B451" s="9"/>
      <c r="C451" s="9"/>
      <c r="D451" s="9"/>
      <c r="E451" s="9"/>
      <c r="F451" s="9"/>
      <c r="G451" s="9"/>
      <c r="H451" s="9"/>
      <c r="I451" s="9"/>
      <c r="J451" s="9"/>
      <c r="K451" s="9"/>
      <c r="L451" s="9"/>
      <c r="M451" s="9"/>
      <c r="N451" s="9"/>
      <c r="O451" s="9"/>
      <c r="P451" s="9"/>
      <c r="Q451" s="9"/>
      <c r="R451" s="9"/>
      <c r="S451" s="9"/>
      <c r="T451" s="17"/>
      <c r="U451" s="17"/>
      <c r="V451" s="9"/>
      <c r="W451" s="17"/>
      <c r="X451" s="9"/>
      <c r="Y451" s="9"/>
      <c r="Z451" s="9"/>
      <c r="AA451" s="9"/>
      <c r="AB451" s="9"/>
      <c r="AC451" s="9"/>
      <c r="AD451" s="9"/>
      <c r="AE451" s="9"/>
      <c r="AF451" s="9"/>
      <c r="AG451" s="9"/>
      <c r="AH451" s="9"/>
    </row>
    <row r="452" spans="1:34" x14ac:dyDescent="0.25">
      <c r="A452" s="9"/>
      <c r="B452" s="9"/>
      <c r="C452" s="9"/>
      <c r="D452" s="9"/>
      <c r="E452" s="9"/>
      <c r="F452" s="9"/>
      <c r="G452" s="9"/>
      <c r="H452" s="9"/>
      <c r="I452" s="9"/>
      <c r="J452" s="9"/>
      <c r="K452" s="9"/>
      <c r="L452" s="9"/>
      <c r="M452" s="9"/>
      <c r="N452" s="9"/>
      <c r="O452" s="9"/>
      <c r="P452" s="9"/>
      <c r="Q452" s="9"/>
      <c r="R452" s="9"/>
      <c r="S452" s="9"/>
      <c r="T452" s="17"/>
      <c r="U452" s="17"/>
      <c r="V452" s="9"/>
      <c r="W452" s="17"/>
      <c r="X452" s="9"/>
      <c r="Y452" s="9"/>
      <c r="Z452" s="9"/>
      <c r="AA452" s="9"/>
      <c r="AB452" s="9"/>
      <c r="AC452" s="9"/>
      <c r="AD452" s="9"/>
      <c r="AE452" s="9"/>
      <c r="AF452" s="9"/>
      <c r="AG452" s="9"/>
      <c r="AH452" s="9"/>
    </row>
    <row r="453" spans="1:34" x14ac:dyDescent="0.25">
      <c r="A453" s="9"/>
      <c r="B453" s="9"/>
      <c r="C453" s="9"/>
      <c r="D453" s="9"/>
      <c r="E453" s="9"/>
      <c r="F453" s="9"/>
      <c r="G453" s="9"/>
      <c r="H453" s="9"/>
      <c r="I453" s="9"/>
      <c r="J453" s="9"/>
      <c r="K453" s="9"/>
      <c r="L453" s="9"/>
      <c r="M453" s="9"/>
      <c r="N453" s="9"/>
      <c r="O453" s="9"/>
      <c r="P453" s="9"/>
      <c r="Q453" s="9"/>
      <c r="R453" s="9"/>
      <c r="S453" s="9"/>
      <c r="T453" s="17"/>
      <c r="U453" s="17"/>
      <c r="V453" s="9"/>
      <c r="W453" s="17"/>
      <c r="X453" s="9"/>
      <c r="Y453" s="9"/>
      <c r="Z453" s="9"/>
      <c r="AA453" s="9"/>
      <c r="AB453" s="9"/>
      <c r="AC453" s="9"/>
      <c r="AD453" s="9"/>
      <c r="AE453" s="9"/>
      <c r="AF453" s="9"/>
      <c r="AG453" s="9"/>
      <c r="AH453" s="9"/>
    </row>
    <row r="454" spans="1:34" x14ac:dyDescent="0.25">
      <c r="A454" s="9"/>
      <c r="B454" s="9"/>
      <c r="C454" s="9"/>
      <c r="D454" s="9"/>
      <c r="E454" s="9"/>
      <c r="F454" s="9"/>
      <c r="G454" s="9"/>
      <c r="H454" s="9"/>
      <c r="I454" s="9"/>
      <c r="J454" s="9"/>
      <c r="K454" s="9"/>
      <c r="L454" s="9"/>
      <c r="M454" s="9"/>
      <c r="N454" s="9"/>
      <c r="O454" s="9"/>
      <c r="P454" s="9"/>
      <c r="Q454" s="9"/>
      <c r="R454" s="9"/>
      <c r="S454" s="9"/>
      <c r="T454" s="17"/>
      <c r="U454" s="17"/>
      <c r="V454" s="9"/>
      <c r="W454" s="17"/>
      <c r="X454" s="9"/>
      <c r="Y454" s="9"/>
      <c r="Z454" s="9"/>
      <c r="AA454" s="9"/>
      <c r="AB454" s="9"/>
      <c r="AC454" s="9"/>
      <c r="AD454" s="9"/>
      <c r="AE454" s="9"/>
      <c r="AF454" s="9"/>
      <c r="AG454" s="9"/>
      <c r="AH454" s="9"/>
    </row>
    <row r="455" spans="1:34" x14ac:dyDescent="0.25">
      <c r="A455" s="9"/>
      <c r="B455" s="9"/>
      <c r="C455" s="9"/>
      <c r="D455" s="9"/>
      <c r="E455" s="9"/>
      <c r="F455" s="9"/>
      <c r="G455" s="9"/>
      <c r="H455" s="9"/>
      <c r="I455" s="9"/>
      <c r="J455" s="9"/>
      <c r="K455" s="9"/>
      <c r="L455" s="9"/>
      <c r="M455" s="9"/>
      <c r="N455" s="9"/>
      <c r="O455" s="9"/>
      <c r="P455" s="9"/>
      <c r="Q455" s="9"/>
      <c r="R455" s="9"/>
      <c r="S455" s="9"/>
      <c r="T455" s="17"/>
      <c r="U455" s="17"/>
      <c r="V455" s="9"/>
      <c r="W455" s="17"/>
      <c r="X455" s="9"/>
      <c r="Y455" s="9"/>
      <c r="Z455" s="9"/>
      <c r="AA455" s="9"/>
      <c r="AB455" s="9"/>
      <c r="AC455" s="9"/>
      <c r="AD455" s="9"/>
      <c r="AE455" s="9"/>
      <c r="AF455" s="9"/>
      <c r="AG455" s="9"/>
      <c r="AH455" s="9"/>
    </row>
    <row r="456" spans="1:34" x14ac:dyDescent="0.25">
      <c r="A456" s="9"/>
      <c r="B456" s="9"/>
      <c r="C456" s="9"/>
      <c r="D456" s="9"/>
      <c r="E456" s="9"/>
      <c r="F456" s="9"/>
      <c r="G456" s="9"/>
      <c r="H456" s="9"/>
      <c r="I456" s="9"/>
      <c r="J456" s="9"/>
      <c r="K456" s="9"/>
      <c r="L456" s="9"/>
      <c r="M456" s="9"/>
      <c r="N456" s="9"/>
      <c r="O456" s="9"/>
      <c r="P456" s="9"/>
      <c r="Q456" s="9"/>
      <c r="R456" s="9"/>
      <c r="S456" s="9"/>
      <c r="T456" s="17"/>
      <c r="U456" s="17"/>
      <c r="V456" s="9"/>
      <c r="W456" s="17"/>
      <c r="X456" s="9"/>
      <c r="Y456" s="9"/>
      <c r="Z456" s="9"/>
      <c r="AA456" s="9"/>
      <c r="AB456" s="9"/>
      <c r="AC456" s="9"/>
      <c r="AD456" s="9"/>
      <c r="AE456" s="9"/>
      <c r="AF456" s="9"/>
      <c r="AG456" s="9"/>
      <c r="AH456" s="9"/>
    </row>
    <row r="457" spans="1:34" x14ac:dyDescent="0.25">
      <c r="A457" s="9"/>
      <c r="B457" s="9"/>
      <c r="C457" s="9"/>
      <c r="D457" s="9"/>
      <c r="E457" s="9"/>
      <c r="F457" s="9"/>
      <c r="G457" s="9"/>
      <c r="H457" s="9"/>
      <c r="I457" s="9"/>
      <c r="J457" s="9"/>
      <c r="K457" s="9"/>
      <c r="L457" s="9"/>
      <c r="M457" s="9"/>
      <c r="N457" s="9"/>
      <c r="O457" s="9"/>
      <c r="P457" s="9"/>
      <c r="Q457" s="9"/>
      <c r="R457" s="9"/>
      <c r="S457" s="9"/>
      <c r="T457" s="17"/>
      <c r="U457" s="17"/>
      <c r="V457" s="9"/>
      <c r="W457" s="17"/>
      <c r="X457" s="9"/>
      <c r="Y457" s="9"/>
      <c r="Z457" s="9"/>
      <c r="AA457" s="9"/>
      <c r="AB457" s="9"/>
      <c r="AC457" s="9"/>
      <c r="AD457" s="9"/>
      <c r="AE457" s="9"/>
      <c r="AF457" s="9"/>
      <c r="AG457" s="9"/>
      <c r="AH457" s="9"/>
    </row>
    <row r="458" spans="1:34" x14ac:dyDescent="0.25">
      <c r="A458" s="9"/>
      <c r="B458" s="9"/>
      <c r="C458" s="9"/>
      <c r="D458" s="9"/>
      <c r="E458" s="9"/>
      <c r="F458" s="9"/>
      <c r="G458" s="9"/>
      <c r="H458" s="9"/>
      <c r="I458" s="9"/>
      <c r="J458" s="9"/>
      <c r="K458" s="9"/>
      <c r="L458" s="9"/>
      <c r="M458" s="9"/>
      <c r="N458" s="9"/>
      <c r="O458" s="9"/>
      <c r="P458" s="9"/>
      <c r="Q458" s="9"/>
      <c r="R458" s="9"/>
      <c r="S458" s="9"/>
      <c r="T458" s="17"/>
      <c r="U458" s="17"/>
      <c r="V458" s="9"/>
      <c r="W458" s="17"/>
      <c r="X458" s="9"/>
      <c r="Y458" s="9"/>
      <c r="Z458" s="9"/>
      <c r="AA458" s="9"/>
      <c r="AB458" s="9"/>
      <c r="AC458" s="9"/>
      <c r="AD458" s="9"/>
      <c r="AE458" s="9"/>
      <c r="AF458" s="9"/>
      <c r="AG458" s="9"/>
      <c r="AH458" s="9"/>
    </row>
    <row r="459" spans="1:34" x14ac:dyDescent="0.25">
      <c r="A459" s="9"/>
      <c r="B459" s="9"/>
      <c r="C459" s="9"/>
      <c r="D459" s="9"/>
      <c r="E459" s="9"/>
      <c r="F459" s="9"/>
      <c r="G459" s="9"/>
      <c r="H459" s="9"/>
      <c r="I459" s="9"/>
      <c r="J459" s="9"/>
      <c r="K459" s="9"/>
      <c r="L459" s="9"/>
      <c r="M459" s="9"/>
      <c r="N459" s="9"/>
      <c r="O459" s="9"/>
      <c r="P459" s="9"/>
      <c r="Q459" s="9"/>
      <c r="R459" s="9"/>
      <c r="S459" s="9"/>
      <c r="T459" s="17"/>
      <c r="U459" s="17"/>
      <c r="V459" s="9"/>
      <c r="W459" s="17"/>
      <c r="X459" s="9"/>
      <c r="Y459" s="9"/>
      <c r="Z459" s="9"/>
      <c r="AA459" s="9"/>
      <c r="AB459" s="9"/>
      <c r="AC459" s="9"/>
      <c r="AD459" s="9"/>
      <c r="AE459" s="9"/>
      <c r="AF459" s="9"/>
      <c r="AG459" s="9"/>
      <c r="AH459" s="9"/>
    </row>
    <row r="460" spans="1:34" x14ac:dyDescent="0.25">
      <c r="A460" s="9"/>
      <c r="B460" s="9"/>
      <c r="C460" s="9"/>
      <c r="D460" s="9"/>
      <c r="E460" s="9"/>
      <c r="F460" s="9"/>
      <c r="G460" s="9"/>
      <c r="H460" s="9"/>
      <c r="I460" s="9"/>
      <c r="J460" s="9"/>
      <c r="K460" s="9"/>
      <c r="L460" s="9"/>
      <c r="M460" s="9"/>
      <c r="N460" s="9"/>
      <c r="O460" s="9"/>
      <c r="P460" s="9"/>
      <c r="Q460" s="9"/>
      <c r="R460" s="9"/>
      <c r="S460" s="9"/>
      <c r="T460" s="17"/>
      <c r="U460" s="17"/>
      <c r="V460" s="9"/>
      <c r="W460" s="17"/>
      <c r="X460" s="9"/>
      <c r="Y460" s="9"/>
      <c r="Z460" s="9"/>
      <c r="AA460" s="9"/>
      <c r="AB460" s="9"/>
      <c r="AC460" s="9"/>
      <c r="AD460" s="9"/>
      <c r="AE460" s="9"/>
      <c r="AF460" s="9"/>
      <c r="AG460" s="9"/>
      <c r="AH460" s="9"/>
    </row>
    <row r="461" spans="1:34" x14ac:dyDescent="0.25">
      <c r="A461" s="9"/>
      <c r="B461" s="9"/>
      <c r="C461" s="9"/>
      <c r="D461" s="9"/>
      <c r="E461" s="9"/>
      <c r="F461" s="9"/>
      <c r="G461" s="9"/>
      <c r="H461" s="9"/>
      <c r="I461" s="9"/>
      <c r="J461" s="9"/>
      <c r="K461" s="9"/>
      <c r="L461" s="9"/>
      <c r="M461" s="9"/>
      <c r="N461" s="9"/>
      <c r="O461" s="9"/>
      <c r="P461" s="9"/>
      <c r="Q461" s="9"/>
      <c r="R461" s="9"/>
      <c r="S461" s="9"/>
      <c r="T461" s="17"/>
      <c r="U461" s="17"/>
      <c r="V461" s="9"/>
      <c r="W461" s="17"/>
      <c r="X461" s="9"/>
      <c r="Y461" s="9"/>
      <c r="Z461" s="9"/>
      <c r="AA461" s="9"/>
      <c r="AB461" s="9"/>
      <c r="AC461" s="9"/>
      <c r="AD461" s="9"/>
      <c r="AE461" s="9"/>
      <c r="AF461" s="9"/>
      <c r="AG461" s="9"/>
      <c r="AH461" s="9"/>
    </row>
    <row r="462" spans="1:34" x14ac:dyDescent="0.25">
      <c r="A462" s="9"/>
      <c r="B462" s="9"/>
      <c r="C462" s="9"/>
      <c r="D462" s="9"/>
      <c r="E462" s="9"/>
      <c r="F462" s="9"/>
      <c r="G462" s="9"/>
      <c r="H462" s="9"/>
      <c r="I462" s="9"/>
      <c r="J462" s="9"/>
      <c r="K462" s="9"/>
      <c r="L462" s="9"/>
      <c r="M462" s="9"/>
      <c r="N462" s="9"/>
      <c r="O462" s="9"/>
      <c r="P462" s="9"/>
      <c r="Q462" s="9"/>
      <c r="R462" s="9"/>
      <c r="S462" s="9"/>
      <c r="T462" s="17"/>
      <c r="U462" s="17"/>
      <c r="V462" s="9"/>
      <c r="W462" s="17"/>
      <c r="X462" s="9"/>
      <c r="Y462" s="9"/>
      <c r="Z462" s="9"/>
      <c r="AA462" s="9"/>
      <c r="AB462" s="9"/>
      <c r="AC462" s="9"/>
      <c r="AD462" s="9"/>
      <c r="AE462" s="9"/>
      <c r="AF462" s="9"/>
      <c r="AG462" s="9"/>
      <c r="AH462" s="9"/>
    </row>
    <row r="463" spans="1:34" x14ac:dyDescent="0.25">
      <c r="A463" s="9"/>
      <c r="B463" s="9"/>
      <c r="C463" s="9"/>
      <c r="D463" s="9"/>
      <c r="E463" s="9"/>
      <c r="F463" s="9"/>
      <c r="G463" s="9"/>
      <c r="H463" s="9"/>
      <c r="I463" s="9"/>
      <c r="J463" s="9"/>
      <c r="K463" s="9"/>
      <c r="L463" s="9"/>
      <c r="M463" s="9"/>
      <c r="N463" s="9"/>
      <c r="O463" s="9"/>
      <c r="P463" s="9"/>
      <c r="Q463" s="9"/>
      <c r="R463" s="9"/>
      <c r="S463" s="9"/>
      <c r="T463" s="17"/>
      <c r="U463" s="17"/>
      <c r="V463" s="9"/>
      <c r="W463" s="17"/>
      <c r="X463" s="9"/>
      <c r="Y463" s="9"/>
      <c r="Z463" s="9"/>
      <c r="AA463" s="9"/>
      <c r="AB463" s="9"/>
      <c r="AC463" s="9"/>
      <c r="AD463" s="9"/>
      <c r="AE463" s="9"/>
      <c r="AF463" s="9"/>
      <c r="AG463" s="9"/>
      <c r="AH463" s="9"/>
    </row>
    <row r="464" spans="1:34" x14ac:dyDescent="0.25">
      <c r="A464" s="9"/>
      <c r="B464" s="9"/>
      <c r="C464" s="9"/>
      <c r="D464" s="9"/>
      <c r="E464" s="9"/>
      <c r="F464" s="9"/>
      <c r="G464" s="9"/>
      <c r="H464" s="9"/>
      <c r="I464" s="9"/>
      <c r="J464" s="9"/>
      <c r="K464" s="9"/>
      <c r="L464" s="9"/>
      <c r="M464" s="9"/>
      <c r="N464" s="9"/>
      <c r="O464" s="9"/>
      <c r="P464" s="9"/>
      <c r="Q464" s="9"/>
      <c r="R464" s="9"/>
      <c r="S464" s="9"/>
      <c r="T464" s="17"/>
      <c r="U464" s="17"/>
      <c r="V464" s="9"/>
      <c r="W464" s="17"/>
      <c r="X464" s="9"/>
      <c r="Y464" s="9"/>
      <c r="Z464" s="9"/>
      <c r="AA464" s="9"/>
      <c r="AB464" s="9"/>
      <c r="AC464" s="9"/>
      <c r="AD464" s="9"/>
      <c r="AE464" s="9"/>
      <c r="AF464" s="9"/>
      <c r="AG464" s="9"/>
      <c r="AH464" s="9"/>
    </row>
    <row r="465" spans="1:34" x14ac:dyDescent="0.25">
      <c r="A465" s="9"/>
      <c r="B465" s="9"/>
      <c r="C465" s="9"/>
      <c r="D465" s="9"/>
      <c r="E465" s="9"/>
      <c r="F465" s="9"/>
      <c r="G465" s="9"/>
      <c r="H465" s="9"/>
      <c r="I465" s="9"/>
      <c r="J465" s="9"/>
      <c r="K465" s="9"/>
      <c r="L465" s="9"/>
      <c r="M465" s="9"/>
      <c r="N465" s="9"/>
      <c r="O465" s="9"/>
      <c r="P465" s="9"/>
      <c r="Q465" s="9"/>
      <c r="R465" s="9"/>
      <c r="S465" s="9"/>
      <c r="T465" s="17"/>
      <c r="U465" s="17"/>
      <c r="V465" s="9"/>
      <c r="W465" s="17"/>
      <c r="X465" s="9"/>
      <c r="Y465" s="9"/>
      <c r="Z465" s="9"/>
      <c r="AA465" s="9"/>
      <c r="AB465" s="9"/>
      <c r="AC465" s="9"/>
      <c r="AD465" s="9"/>
      <c r="AE465" s="9"/>
      <c r="AF465" s="9"/>
      <c r="AG465" s="9"/>
      <c r="AH465" s="9"/>
    </row>
    <row r="466" spans="1:34" x14ac:dyDescent="0.25">
      <c r="A466" s="9"/>
      <c r="B466" s="9"/>
      <c r="C466" s="9"/>
      <c r="D466" s="9"/>
      <c r="E466" s="9"/>
      <c r="F466" s="9"/>
      <c r="G466" s="9"/>
      <c r="H466" s="9"/>
      <c r="I466" s="9"/>
      <c r="J466" s="9"/>
      <c r="K466" s="9"/>
      <c r="L466" s="9"/>
      <c r="M466" s="9"/>
      <c r="N466" s="9"/>
      <c r="O466" s="9"/>
      <c r="P466" s="9"/>
      <c r="Q466" s="9"/>
      <c r="R466" s="9"/>
      <c r="S466" s="9"/>
      <c r="T466" s="17"/>
      <c r="U466" s="17"/>
      <c r="V466" s="9"/>
      <c r="W466" s="17"/>
      <c r="X466" s="9"/>
      <c r="Y466" s="9"/>
      <c r="Z466" s="9"/>
      <c r="AA466" s="9"/>
      <c r="AB466" s="9"/>
      <c r="AC466" s="9"/>
      <c r="AD466" s="9"/>
      <c r="AE466" s="9"/>
      <c r="AF466" s="9"/>
      <c r="AG466" s="9"/>
      <c r="AH466" s="9"/>
    </row>
    <row r="467" spans="1:34" x14ac:dyDescent="0.25">
      <c r="A467" s="9"/>
      <c r="B467" s="9"/>
      <c r="C467" s="9"/>
      <c r="D467" s="9"/>
      <c r="E467" s="9"/>
      <c r="F467" s="9"/>
      <c r="G467" s="9"/>
      <c r="H467" s="9"/>
      <c r="I467" s="9"/>
      <c r="J467" s="9"/>
      <c r="K467" s="9"/>
      <c r="L467" s="9"/>
      <c r="M467" s="9"/>
      <c r="N467" s="9"/>
      <c r="O467" s="9"/>
      <c r="P467" s="9"/>
      <c r="Q467" s="9"/>
      <c r="R467" s="9"/>
      <c r="S467" s="9"/>
      <c r="T467" s="17"/>
      <c r="U467" s="17"/>
      <c r="V467" s="9"/>
      <c r="W467" s="17"/>
      <c r="X467" s="9"/>
      <c r="Y467" s="9"/>
      <c r="Z467" s="9"/>
      <c r="AA467" s="9"/>
      <c r="AB467" s="9"/>
      <c r="AC467" s="9"/>
      <c r="AD467" s="9"/>
      <c r="AE467" s="9"/>
      <c r="AF467" s="9"/>
      <c r="AG467" s="9"/>
      <c r="AH467" s="9"/>
    </row>
    <row r="468" spans="1:34" x14ac:dyDescent="0.25">
      <c r="A468" s="9"/>
      <c r="B468" s="9"/>
      <c r="C468" s="9"/>
      <c r="D468" s="9"/>
      <c r="E468" s="9"/>
      <c r="F468" s="9"/>
      <c r="G468" s="9"/>
      <c r="H468" s="9"/>
      <c r="I468" s="9"/>
      <c r="J468" s="9"/>
      <c r="K468" s="9"/>
      <c r="L468" s="9"/>
      <c r="M468" s="9"/>
      <c r="N468" s="9"/>
      <c r="O468" s="9"/>
      <c r="P468" s="9"/>
      <c r="Q468" s="9"/>
      <c r="R468" s="9"/>
      <c r="S468" s="9"/>
      <c r="T468" s="17"/>
      <c r="U468" s="17"/>
      <c r="V468" s="9"/>
      <c r="W468" s="17"/>
      <c r="X468" s="9"/>
      <c r="Y468" s="9"/>
      <c r="Z468" s="9"/>
      <c r="AA468" s="9"/>
      <c r="AB468" s="9"/>
      <c r="AC468" s="9"/>
      <c r="AD468" s="9"/>
      <c r="AE468" s="9"/>
      <c r="AF468" s="9"/>
      <c r="AG468" s="9"/>
      <c r="AH468" s="9"/>
    </row>
    <row r="469" spans="1:34" x14ac:dyDescent="0.25">
      <c r="A469" s="9"/>
      <c r="B469" s="9"/>
      <c r="C469" s="9"/>
      <c r="D469" s="9"/>
      <c r="E469" s="9"/>
      <c r="F469" s="9"/>
      <c r="G469" s="9"/>
      <c r="H469" s="9"/>
      <c r="I469" s="9"/>
      <c r="J469" s="9"/>
      <c r="K469" s="9"/>
      <c r="L469" s="9"/>
      <c r="M469" s="9"/>
      <c r="N469" s="9"/>
      <c r="O469" s="9"/>
      <c r="P469" s="9"/>
      <c r="Q469" s="9"/>
      <c r="R469" s="9"/>
      <c r="S469" s="9"/>
      <c r="T469" s="17"/>
      <c r="U469" s="17"/>
      <c r="V469" s="9"/>
      <c r="W469" s="17"/>
      <c r="X469" s="9"/>
      <c r="Y469" s="9"/>
      <c r="Z469" s="9"/>
      <c r="AA469" s="9"/>
      <c r="AB469" s="9"/>
      <c r="AC469" s="9"/>
      <c r="AD469" s="9"/>
      <c r="AE469" s="9"/>
      <c r="AF469" s="9"/>
      <c r="AG469" s="9"/>
      <c r="AH469" s="9"/>
    </row>
    <row r="470" spans="1:34" x14ac:dyDescent="0.25">
      <c r="A470" s="9"/>
      <c r="B470" s="9"/>
      <c r="C470" s="9"/>
      <c r="D470" s="9"/>
      <c r="E470" s="9"/>
      <c r="F470" s="9"/>
      <c r="G470" s="9"/>
      <c r="H470" s="9"/>
      <c r="I470" s="9"/>
      <c r="J470" s="9"/>
      <c r="K470" s="9"/>
      <c r="L470" s="9"/>
      <c r="M470" s="9"/>
      <c r="N470" s="9"/>
      <c r="O470" s="9"/>
      <c r="P470" s="9"/>
      <c r="Q470" s="9"/>
      <c r="R470" s="9"/>
      <c r="S470" s="9"/>
      <c r="T470" s="17"/>
      <c r="U470" s="17"/>
      <c r="V470" s="9"/>
      <c r="W470" s="17"/>
      <c r="X470" s="9"/>
      <c r="Y470" s="9"/>
      <c r="Z470" s="9"/>
      <c r="AA470" s="9"/>
      <c r="AB470" s="9"/>
      <c r="AC470" s="9"/>
      <c r="AD470" s="9"/>
      <c r="AE470" s="9"/>
      <c r="AF470" s="9"/>
      <c r="AG470" s="9"/>
      <c r="AH470" s="9"/>
    </row>
    <row r="471" spans="1:34" x14ac:dyDescent="0.25">
      <c r="A471" s="9"/>
      <c r="B471" s="9"/>
      <c r="C471" s="9"/>
      <c r="D471" s="9"/>
      <c r="E471" s="9"/>
      <c r="F471" s="9"/>
      <c r="G471" s="9"/>
      <c r="H471" s="9"/>
      <c r="I471" s="9"/>
      <c r="J471" s="9"/>
      <c r="K471" s="9"/>
      <c r="L471" s="9"/>
      <c r="M471" s="9"/>
      <c r="N471" s="9"/>
      <c r="O471" s="9"/>
      <c r="P471" s="9"/>
      <c r="Q471" s="9"/>
      <c r="R471" s="9"/>
      <c r="S471" s="9"/>
      <c r="T471" s="17"/>
      <c r="U471" s="17"/>
      <c r="V471" s="9"/>
      <c r="W471" s="17"/>
      <c r="X471" s="9"/>
      <c r="Y471" s="9"/>
      <c r="Z471" s="9"/>
      <c r="AA471" s="9"/>
      <c r="AB471" s="9"/>
      <c r="AC471" s="9"/>
      <c r="AD471" s="9"/>
      <c r="AE471" s="9"/>
      <c r="AF471" s="9"/>
      <c r="AG471" s="9"/>
      <c r="AH471" s="9"/>
    </row>
    <row r="472" spans="1:34" x14ac:dyDescent="0.25">
      <c r="A472" s="9"/>
      <c r="B472" s="9"/>
      <c r="C472" s="9"/>
      <c r="D472" s="9"/>
      <c r="E472" s="9"/>
      <c r="F472" s="9"/>
      <c r="G472" s="9"/>
      <c r="H472" s="9"/>
      <c r="I472" s="9"/>
      <c r="J472" s="9"/>
      <c r="K472" s="9"/>
      <c r="L472" s="9"/>
      <c r="M472" s="9"/>
      <c r="N472" s="9"/>
      <c r="O472" s="9"/>
      <c r="P472" s="9"/>
      <c r="Q472" s="9"/>
      <c r="R472" s="9"/>
      <c r="S472" s="9"/>
      <c r="T472" s="17"/>
      <c r="U472" s="17"/>
      <c r="V472" s="9"/>
      <c r="W472" s="17"/>
      <c r="X472" s="9"/>
      <c r="Y472" s="9"/>
      <c r="Z472" s="9"/>
      <c r="AA472" s="9"/>
      <c r="AB472" s="9"/>
      <c r="AC472" s="9"/>
      <c r="AD472" s="9"/>
      <c r="AE472" s="9"/>
      <c r="AF472" s="9"/>
      <c r="AG472" s="9"/>
      <c r="AH472" s="9"/>
    </row>
    <row r="473" spans="1:34" x14ac:dyDescent="0.25">
      <c r="A473" s="9"/>
      <c r="B473" s="9"/>
      <c r="C473" s="9"/>
      <c r="D473" s="9"/>
      <c r="E473" s="9"/>
      <c r="F473" s="9"/>
      <c r="G473" s="9"/>
      <c r="H473" s="9"/>
      <c r="I473" s="9"/>
      <c r="J473" s="9"/>
      <c r="K473" s="9"/>
      <c r="L473" s="9"/>
      <c r="M473" s="9"/>
      <c r="N473" s="9"/>
      <c r="O473" s="9"/>
      <c r="P473" s="9"/>
      <c r="Q473" s="9"/>
      <c r="R473" s="9"/>
      <c r="S473" s="9"/>
      <c r="T473" s="17"/>
      <c r="U473" s="17"/>
      <c r="V473" s="9"/>
      <c r="W473" s="17"/>
      <c r="X473" s="9"/>
      <c r="Y473" s="9"/>
      <c r="Z473" s="9"/>
      <c r="AA473" s="9"/>
      <c r="AB473" s="9"/>
      <c r="AC473" s="9"/>
      <c r="AD473" s="9"/>
      <c r="AE473" s="9"/>
      <c r="AF473" s="9"/>
      <c r="AG473" s="9"/>
      <c r="AH473" s="9"/>
    </row>
    <row r="474" spans="1:34" x14ac:dyDescent="0.25">
      <c r="A474" s="9"/>
      <c r="B474" s="9"/>
      <c r="C474" s="9"/>
      <c r="D474" s="9"/>
      <c r="E474" s="9"/>
      <c r="F474" s="9"/>
      <c r="G474" s="9"/>
      <c r="H474" s="9"/>
      <c r="I474" s="9"/>
      <c r="J474" s="9"/>
      <c r="K474" s="9"/>
      <c r="L474" s="9"/>
      <c r="M474" s="9"/>
      <c r="N474" s="9"/>
      <c r="O474" s="9"/>
      <c r="P474" s="9"/>
      <c r="Q474" s="9"/>
      <c r="R474" s="9"/>
      <c r="S474" s="9"/>
      <c r="T474" s="17"/>
      <c r="U474" s="17"/>
      <c r="V474" s="9"/>
      <c r="W474" s="17"/>
      <c r="X474" s="9"/>
      <c r="Y474" s="9"/>
      <c r="Z474" s="9"/>
      <c r="AA474" s="9"/>
      <c r="AB474" s="9"/>
      <c r="AC474" s="9"/>
      <c r="AD474" s="9"/>
      <c r="AE474" s="9"/>
      <c r="AF474" s="9"/>
      <c r="AG474" s="9"/>
      <c r="AH474" s="9"/>
    </row>
    <row r="475" spans="1:34" x14ac:dyDescent="0.25">
      <c r="A475" s="9"/>
      <c r="B475" s="9"/>
      <c r="C475" s="9"/>
      <c r="D475" s="9"/>
      <c r="E475" s="9"/>
      <c r="F475" s="9"/>
      <c r="G475" s="9"/>
      <c r="H475" s="9"/>
      <c r="I475" s="9"/>
      <c r="J475" s="9"/>
      <c r="K475" s="9"/>
      <c r="L475" s="9"/>
      <c r="M475" s="9"/>
      <c r="N475" s="9"/>
      <c r="O475" s="9"/>
      <c r="P475" s="9"/>
      <c r="Q475" s="9"/>
      <c r="R475" s="9"/>
      <c r="S475" s="9"/>
      <c r="T475" s="17"/>
      <c r="U475" s="17"/>
      <c r="V475" s="9"/>
      <c r="W475" s="17"/>
      <c r="X475" s="9"/>
      <c r="Y475" s="9"/>
      <c r="Z475" s="9"/>
      <c r="AA475" s="9"/>
      <c r="AB475" s="9"/>
      <c r="AC475" s="9"/>
      <c r="AD475" s="9"/>
      <c r="AE475" s="9"/>
      <c r="AF475" s="9"/>
      <c r="AG475" s="9"/>
      <c r="AH475" s="9"/>
    </row>
    <row r="476" spans="1:34" x14ac:dyDescent="0.25">
      <c r="A476" s="9"/>
      <c r="B476" s="9"/>
      <c r="C476" s="9"/>
      <c r="D476" s="9"/>
      <c r="E476" s="9"/>
      <c r="F476" s="9"/>
      <c r="G476" s="9"/>
      <c r="H476" s="9"/>
      <c r="I476" s="9"/>
      <c r="J476" s="9"/>
      <c r="K476" s="9"/>
      <c r="L476" s="9"/>
      <c r="M476" s="9"/>
      <c r="N476" s="9"/>
      <c r="O476" s="9"/>
      <c r="P476" s="9"/>
      <c r="Q476" s="9"/>
      <c r="R476" s="9"/>
      <c r="S476" s="9"/>
      <c r="T476" s="17"/>
      <c r="U476" s="17"/>
      <c r="V476" s="9"/>
      <c r="W476" s="17"/>
      <c r="X476" s="9"/>
      <c r="Y476" s="9"/>
      <c r="Z476" s="9"/>
      <c r="AA476" s="9"/>
      <c r="AB476" s="9"/>
      <c r="AC476" s="9"/>
      <c r="AD476" s="9"/>
      <c r="AE476" s="9"/>
      <c r="AF476" s="9"/>
      <c r="AG476" s="9"/>
      <c r="AH476" s="9"/>
    </row>
    <row r="477" spans="1:34" x14ac:dyDescent="0.25">
      <c r="A477" s="9"/>
      <c r="B477" s="9"/>
      <c r="C477" s="9"/>
      <c r="D477" s="9"/>
      <c r="E477" s="9"/>
      <c r="F477" s="9"/>
      <c r="G477" s="9"/>
      <c r="H477" s="9"/>
      <c r="I477" s="9"/>
      <c r="J477" s="9"/>
      <c r="K477" s="9"/>
      <c r="L477" s="9"/>
      <c r="M477" s="9"/>
      <c r="N477" s="9"/>
      <c r="O477" s="9"/>
      <c r="P477" s="9"/>
      <c r="Q477" s="9"/>
      <c r="R477" s="9"/>
      <c r="S477" s="9"/>
      <c r="T477" s="17"/>
      <c r="U477" s="17"/>
      <c r="V477" s="9"/>
      <c r="W477" s="17"/>
      <c r="X477" s="9"/>
      <c r="Y477" s="9"/>
      <c r="Z477" s="9"/>
      <c r="AA477" s="9"/>
      <c r="AB477" s="9"/>
      <c r="AC477" s="9"/>
      <c r="AD477" s="9"/>
      <c r="AE477" s="9"/>
      <c r="AF477" s="9"/>
      <c r="AG477" s="9"/>
      <c r="AH477" s="9"/>
    </row>
    <row r="478" spans="1:34" x14ac:dyDescent="0.25">
      <c r="A478" s="9"/>
      <c r="B478" s="9"/>
      <c r="C478" s="9"/>
      <c r="D478" s="9"/>
      <c r="E478" s="9"/>
      <c r="F478" s="9"/>
      <c r="G478" s="9"/>
      <c r="H478" s="9"/>
      <c r="I478" s="9"/>
      <c r="J478" s="9"/>
      <c r="K478" s="9"/>
      <c r="L478" s="9"/>
      <c r="M478" s="9"/>
      <c r="N478" s="9"/>
      <c r="O478" s="9"/>
      <c r="P478" s="9"/>
      <c r="Q478" s="9"/>
      <c r="R478" s="9"/>
      <c r="S478" s="9"/>
      <c r="T478" s="17"/>
      <c r="U478" s="17"/>
      <c r="V478" s="9"/>
      <c r="W478" s="17"/>
      <c r="X478" s="9"/>
      <c r="Y478" s="9"/>
      <c r="Z478" s="9"/>
      <c r="AA478" s="9"/>
      <c r="AB478" s="9"/>
      <c r="AC478" s="9"/>
      <c r="AD478" s="9"/>
      <c r="AE478" s="9"/>
      <c r="AF478" s="9"/>
      <c r="AG478" s="9"/>
      <c r="AH478" s="9"/>
    </row>
    <row r="479" spans="1:34" x14ac:dyDescent="0.25">
      <c r="A479" s="9"/>
      <c r="B479" s="9"/>
      <c r="C479" s="9"/>
      <c r="D479" s="9"/>
      <c r="E479" s="9"/>
      <c r="F479" s="9"/>
      <c r="G479" s="9"/>
      <c r="H479" s="9"/>
      <c r="I479" s="9"/>
      <c r="J479" s="9"/>
      <c r="K479" s="9"/>
      <c r="L479" s="9"/>
      <c r="M479" s="9"/>
      <c r="N479" s="9"/>
      <c r="O479" s="9"/>
      <c r="P479" s="9"/>
      <c r="Q479" s="9"/>
      <c r="R479" s="9"/>
      <c r="S479" s="9"/>
      <c r="T479" s="17"/>
      <c r="U479" s="17"/>
      <c r="V479" s="9"/>
      <c r="W479" s="17"/>
      <c r="X479" s="9"/>
      <c r="Y479" s="9"/>
      <c r="Z479" s="9"/>
      <c r="AA479" s="9"/>
      <c r="AB479" s="9"/>
      <c r="AC479" s="9"/>
      <c r="AD479" s="9"/>
      <c r="AE479" s="9"/>
      <c r="AF479" s="9"/>
      <c r="AG479" s="9"/>
      <c r="AH479" s="9"/>
    </row>
    <row r="480" spans="1:34" x14ac:dyDescent="0.25">
      <c r="A480" s="9"/>
      <c r="B480" s="9"/>
      <c r="C480" s="9"/>
      <c r="D480" s="9"/>
      <c r="E480" s="9"/>
      <c r="F480" s="9"/>
      <c r="G480" s="9"/>
      <c r="H480" s="9"/>
      <c r="I480" s="9"/>
      <c r="J480" s="9"/>
      <c r="K480" s="9"/>
      <c r="L480" s="9"/>
      <c r="M480" s="9"/>
      <c r="N480" s="9"/>
      <c r="O480" s="9"/>
      <c r="P480" s="9"/>
      <c r="Q480" s="9"/>
      <c r="R480" s="9"/>
      <c r="S480" s="9"/>
      <c r="T480" s="17"/>
      <c r="U480" s="17"/>
      <c r="V480" s="9"/>
      <c r="W480" s="17"/>
      <c r="X480" s="9"/>
      <c r="Y480" s="9"/>
      <c r="Z480" s="9"/>
      <c r="AA480" s="9"/>
      <c r="AB480" s="9"/>
      <c r="AC480" s="9"/>
      <c r="AD480" s="9"/>
      <c r="AE480" s="9"/>
      <c r="AF480" s="9"/>
      <c r="AG480" s="9"/>
      <c r="AH480" s="9"/>
    </row>
    <row r="481" spans="1:34" x14ac:dyDescent="0.25">
      <c r="A481" s="9"/>
      <c r="B481" s="9"/>
      <c r="C481" s="9"/>
      <c r="D481" s="9"/>
      <c r="E481" s="9"/>
      <c r="F481" s="9"/>
      <c r="G481" s="9"/>
      <c r="H481" s="9"/>
      <c r="I481" s="9"/>
      <c r="J481" s="9"/>
      <c r="K481" s="9"/>
      <c r="L481" s="9"/>
      <c r="M481" s="9"/>
      <c r="N481" s="9"/>
      <c r="O481" s="9"/>
      <c r="P481" s="9"/>
      <c r="Q481" s="9"/>
      <c r="R481" s="9"/>
      <c r="S481" s="9"/>
      <c r="T481" s="17"/>
      <c r="U481" s="17"/>
      <c r="V481" s="9"/>
      <c r="W481" s="17"/>
      <c r="X481" s="9"/>
      <c r="Y481" s="9"/>
      <c r="Z481" s="9"/>
      <c r="AA481" s="9"/>
      <c r="AB481" s="9"/>
      <c r="AC481" s="9"/>
      <c r="AD481" s="9"/>
      <c r="AE481" s="9"/>
      <c r="AF481" s="9"/>
      <c r="AG481" s="9"/>
      <c r="AH481" s="9"/>
    </row>
    <row r="482" spans="1:34" x14ac:dyDescent="0.25">
      <c r="A482" s="9"/>
      <c r="B482" s="9"/>
      <c r="C482" s="9"/>
      <c r="D482" s="9"/>
      <c r="E482" s="9"/>
      <c r="F482" s="9"/>
      <c r="G482" s="9"/>
      <c r="H482" s="9"/>
      <c r="I482" s="9"/>
      <c r="J482" s="9"/>
      <c r="K482" s="9"/>
      <c r="L482" s="9"/>
      <c r="M482" s="9"/>
      <c r="N482" s="9"/>
      <c r="O482" s="9"/>
      <c r="P482" s="9"/>
      <c r="Q482" s="9"/>
      <c r="R482" s="9"/>
      <c r="S482" s="9"/>
      <c r="T482" s="17"/>
      <c r="U482" s="17"/>
      <c r="V482" s="9"/>
      <c r="W482" s="17"/>
      <c r="X482" s="9"/>
      <c r="Y482" s="9"/>
      <c r="Z482" s="9"/>
      <c r="AA482" s="9"/>
      <c r="AB482" s="9"/>
      <c r="AC482" s="9"/>
      <c r="AD482" s="9"/>
      <c r="AE482" s="9"/>
      <c r="AF482" s="9"/>
      <c r="AG482" s="9"/>
      <c r="AH482" s="9"/>
    </row>
    <row r="483" spans="1:34" x14ac:dyDescent="0.25">
      <c r="A483" s="9"/>
      <c r="B483" s="9"/>
      <c r="C483" s="9"/>
      <c r="D483" s="9"/>
      <c r="E483" s="9"/>
      <c r="F483" s="9"/>
      <c r="G483" s="9"/>
      <c r="H483" s="9"/>
      <c r="I483" s="9"/>
      <c r="J483" s="9"/>
      <c r="K483" s="9"/>
      <c r="L483" s="9"/>
      <c r="M483" s="9"/>
      <c r="N483" s="9"/>
      <c r="O483" s="9"/>
      <c r="P483" s="9"/>
      <c r="Q483" s="9"/>
      <c r="R483" s="9"/>
      <c r="S483" s="9"/>
      <c r="T483" s="17"/>
      <c r="U483" s="17"/>
      <c r="V483" s="9"/>
      <c r="W483" s="17"/>
      <c r="X483" s="9"/>
      <c r="Y483" s="9"/>
      <c r="Z483" s="9"/>
      <c r="AA483" s="9"/>
      <c r="AB483" s="9"/>
      <c r="AC483" s="9"/>
      <c r="AD483" s="9"/>
      <c r="AE483" s="9"/>
      <c r="AF483" s="9"/>
      <c r="AG483" s="9"/>
      <c r="AH483" s="9"/>
    </row>
    <row r="484" spans="1:34" x14ac:dyDescent="0.25">
      <c r="A484" s="9"/>
      <c r="B484" s="9"/>
      <c r="C484" s="9"/>
      <c r="D484" s="9"/>
      <c r="E484" s="9"/>
      <c r="F484" s="9"/>
      <c r="G484" s="9"/>
      <c r="H484" s="9"/>
      <c r="I484" s="9"/>
      <c r="J484" s="9"/>
      <c r="K484" s="9"/>
      <c r="L484" s="9"/>
      <c r="M484" s="9"/>
      <c r="N484" s="9"/>
      <c r="O484" s="9"/>
      <c r="P484" s="9"/>
      <c r="Q484" s="9"/>
      <c r="R484" s="9"/>
      <c r="S484" s="9"/>
      <c r="T484" s="17"/>
      <c r="U484" s="17"/>
      <c r="V484" s="9"/>
      <c r="W484" s="17"/>
      <c r="X484" s="9"/>
      <c r="Y484" s="9"/>
      <c r="Z484" s="9"/>
      <c r="AA484" s="9"/>
      <c r="AB484" s="9"/>
      <c r="AC484" s="9"/>
      <c r="AD484" s="9"/>
      <c r="AE484" s="9"/>
      <c r="AF484" s="9"/>
      <c r="AG484" s="9"/>
      <c r="AH484" s="9"/>
    </row>
    <row r="485" spans="1:34" x14ac:dyDescent="0.25">
      <c r="A485" s="9"/>
      <c r="B485" s="9"/>
      <c r="C485" s="9"/>
      <c r="D485" s="9"/>
      <c r="E485" s="9"/>
      <c r="F485" s="9"/>
      <c r="G485" s="9"/>
      <c r="H485" s="9"/>
      <c r="I485" s="9"/>
      <c r="J485" s="9"/>
      <c r="K485" s="9"/>
      <c r="L485" s="9"/>
      <c r="M485" s="9"/>
      <c r="N485" s="9"/>
      <c r="O485" s="9"/>
      <c r="P485" s="9"/>
      <c r="Q485" s="9"/>
      <c r="R485" s="9"/>
      <c r="S485" s="9"/>
      <c r="T485" s="17"/>
      <c r="U485" s="17"/>
      <c r="V485" s="9"/>
      <c r="W485" s="17"/>
      <c r="X485" s="9"/>
      <c r="Y485" s="9"/>
      <c r="Z485" s="9"/>
      <c r="AA485" s="9"/>
      <c r="AB485" s="9"/>
      <c r="AC485" s="9"/>
      <c r="AD485" s="9"/>
      <c r="AE485" s="9"/>
      <c r="AF485" s="9"/>
      <c r="AG485" s="9"/>
      <c r="AH485" s="9"/>
    </row>
    <row r="486" spans="1:34" x14ac:dyDescent="0.25">
      <c r="A486" s="9"/>
      <c r="B486" s="9"/>
      <c r="C486" s="9"/>
      <c r="D486" s="9"/>
      <c r="E486" s="9"/>
      <c r="F486" s="9"/>
      <c r="G486" s="9"/>
      <c r="H486" s="9"/>
      <c r="I486" s="9"/>
      <c r="J486" s="9"/>
      <c r="K486" s="9"/>
      <c r="L486" s="9"/>
      <c r="M486" s="9"/>
      <c r="N486" s="9"/>
      <c r="O486" s="9"/>
      <c r="P486" s="9"/>
      <c r="Q486" s="9"/>
      <c r="R486" s="9"/>
      <c r="S486" s="9"/>
      <c r="T486" s="17"/>
      <c r="U486" s="17"/>
      <c r="V486" s="9"/>
      <c r="W486" s="17"/>
      <c r="X486" s="9"/>
      <c r="Y486" s="9"/>
      <c r="Z486" s="9"/>
      <c r="AA486" s="9"/>
      <c r="AB486" s="9"/>
      <c r="AC486" s="9"/>
      <c r="AD486" s="9"/>
      <c r="AE486" s="9"/>
      <c r="AF486" s="9"/>
      <c r="AG486" s="9"/>
      <c r="AH486" s="9"/>
    </row>
    <row r="487" spans="1:34" x14ac:dyDescent="0.25">
      <c r="A487" s="9"/>
      <c r="B487" s="9"/>
      <c r="C487" s="9"/>
      <c r="D487" s="9"/>
      <c r="E487" s="9"/>
      <c r="F487" s="9"/>
      <c r="G487" s="9"/>
      <c r="H487" s="9"/>
      <c r="I487" s="9"/>
      <c r="J487" s="9"/>
      <c r="K487" s="9"/>
      <c r="L487" s="9"/>
      <c r="M487" s="9"/>
      <c r="N487" s="9"/>
      <c r="O487" s="9"/>
      <c r="P487" s="9"/>
      <c r="Q487" s="9"/>
      <c r="R487" s="9"/>
      <c r="S487" s="9"/>
      <c r="T487" s="17"/>
      <c r="U487" s="17"/>
      <c r="V487" s="9"/>
      <c r="W487" s="17"/>
      <c r="X487" s="9"/>
      <c r="Y487" s="9"/>
      <c r="Z487" s="9"/>
      <c r="AA487" s="9"/>
      <c r="AB487" s="9"/>
      <c r="AC487" s="9"/>
      <c r="AD487" s="9"/>
      <c r="AE487" s="9"/>
      <c r="AF487" s="9"/>
      <c r="AG487" s="9"/>
      <c r="AH487" s="9"/>
    </row>
    <row r="488" spans="1:34" x14ac:dyDescent="0.25">
      <c r="A488" s="9"/>
      <c r="B488" s="9"/>
      <c r="C488" s="9"/>
      <c r="D488" s="9"/>
      <c r="E488" s="9"/>
      <c r="F488" s="9"/>
      <c r="G488" s="9"/>
      <c r="H488" s="9"/>
      <c r="I488" s="9"/>
      <c r="J488" s="9"/>
      <c r="K488" s="9"/>
      <c r="L488" s="9"/>
      <c r="M488" s="9"/>
      <c r="N488" s="9"/>
      <c r="O488" s="9"/>
      <c r="P488" s="9"/>
      <c r="Q488" s="9"/>
      <c r="R488" s="9"/>
      <c r="S488" s="9"/>
      <c r="T488" s="17"/>
      <c r="U488" s="17"/>
      <c r="V488" s="9"/>
      <c r="W488" s="17"/>
      <c r="X488" s="9"/>
      <c r="Y488" s="9"/>
      <c r="Z488" s="9"/>
      <c r="AA488" s="9"/>
      <c r="AB488" s="9"/>
      <c r="AC488" s="9"/>
      <c r="AD488" s="9"/>
      <c r="AE488" s="9"/>
      <c r="AF488" s="9"/>
      <c r="AG488" s="9"/>
      <c r="AH488" s="9"/>
    </row>
    <row r="489" spans="1:34" x14ac:dyDescent="0.25">
      <c r="A489" s="9"/>
      <c r="B489" s="9"/>
      <c r="C489" s="9"/>
      <c r="D489" s="9"/>
      <c r="E489" s="9"/>
      <c r="F489" s="9"/>
      <c r="G489" s="9"/>
      <c r="H489" s="9"/>
      <c r="I489" s="9"/>
      <c r="J489" s="9"/>
      <c r="K489" s="9"/>
      <c r="L489" s="9"/>
      <c r="M489" s="9"/>
      <c r="N489" s="9"/>
      <c r="O489" s="9"/>
      <c r="P489" s="9"/>
      <c r="Q489" s="9"/>
      <c r="R489" s="9"/>
      <c r="S489" s="9"/>
      <c r="T489" s="17"/>
      <c r="U489" s="17"/>
      <c r="V489" s="9"/>
      <c r="W489" s="17"/>
      <c r="X489" s="9"/>
      <c r="Y489" s="9"/>
      <c r="Z489" s="9"/>
      <c r="AA489" s="9"/>
      <c r="AB489" s="9"/>
      <c r="AC489" s="9"/>
      <c r="AD489" s="9"/>
      <c r="AE489" s="9"/>
      <c r="AF489" s="9"/>
      <c r="AG489" s="9"/>
      <c r="AH489" s="9"/>
    </row>
    <row r="490" spans="1:34" x14ac:dyDescent="0.25">
      <c r="A490" s="9"/>
      <c r="B490" s="9"/>
      <c r="C490" s="9"/>
      <c r="D490" s="9"/>
      <c r="E490" s="9"/>
      <c r="F490" s="9"/>
      <c r="G490" s="9"/>
      <c r="H490" s="9"/>
      <c r="I490" s="9"/>
      <c r="J490" s="9"/>
      <c r="K490" s="9"/>
      <c r="L490" s="9"/>
      <c r="M490" s="9"/>
      <c r="N490" s="9"/>
      <c r="O490" s="9"/>
      <c r="P490" s="9"/>
      <c r="Q490" s="9"/>
      <c r="R490" s="9"/>
      <c r="S490" s="9"/>
      <c r="T490" s="17"/>
      <c r="U490" s="17"/>
      <c r="V490" s="9"/>
      <c r="W490" s="17"/>
      <c r="X490" s="9"/>
      <c r="Y490" s="9"/>
      <c r="Z490" s="9"/>
      <c r="AA490" s="9"/>
      <c r="AB490" s="9"/>
      <c r="AC490" s="9"/>
      <c r="AD490" s="9"/>
      <c r="AE490" s="9"/>
      <c r="AF490" s="9"/>
      <c r="AG490" s="9"/>
      <c r="AH490" s="9"/>
    </row>
    <row r="491" spans="1:34" x14ac:dyDescent="0.25">
      <c r="A491" s="9"/>
      <c r="B491" s="9"/>
      <c r="C491" s="9"/>
      <c r="D491" s="9"/>
      <c r="E491" s="9"/>
      <c r="F491" s="9"/>
      <c r="G491" s="9"/>
      <c r="H491" s="9"/>
      <c r="I491" s="9"/>
      <c r="J491" s="9"/>
      <c r="K491" s="9"/>
      <c r="L491" s="9"/>
      <c r="M491" s="9"/>
      <c r="N491" s="9"/>
      <c r="O491" s="9"/>
      <c r="P491" s="9"/>
      <c r="Q491" s="9"/>
      <c r="R491" s="9"/>
      <c r="S491" s="9"/>
      <c r="T491" s="17"/>
      <c r="U491" s="17"/>
      <c r="V491" s="9"/>
      <c r="W491" s="17"/>
      <c r="X491" s="9"/>
      <c r="Y491" s="9"/>
      <c r="Z491" s="9"/>
      <c r="AA491" s="9"/>
      <c r="AB491" s="9"/>
      <c r="AC491" s="9"/>
      <c r="AD491" s="9"/>
      <c r="AE491" s="9"/>
      <c r="AF491" s="9"/>
      <c r="AG491" s="9"/>
      <c r="AH491" s="9"/>
    </row>
    <row r="492" spans="1:34" x14ac:dyDescent="0.25">
      <c r="A492" s="9"/>
      <c r="B492" s="9"/>
      <c r="C492" s="9"/>
      <c r="D492" s="9"/>
      <c r="E492" s="9"/>
      <c r="F492" s="9"/>
      <c r="G492" s="9"/>
      <c r="H492" s="9"/>
      <c r="I492" s="9"/>
      <c r="J492" s="9"/>
      <c r="K492" s="9"/>
      <c r="L492" s="9"/>
      <c r="M492" s="9"/>
      <c r="N492" s="9"/>
      <c r="O492" s="9"/>
      <c r="P492" s="9"/>
      <c r="Q492" s="9"/>
      <c r="R492" s="9"/>
      <c r="S492" s="9"/>
      <c r="T492" s="17"/>
      <c r="U492" s="17"/>
      <c r="V492" s="9"/>
      <c r="W492" s="17"/>
      <c r="X492" s="9"/>
      <c r="Y492" s="9"/>
      <c r="Z492" s="9"/>
      <c r="AA492" s="9"/>
      <c r="AB492" s="9"/>
      <c r="AC492" s="9"/>
      <c r="AD492" s="9"/>
      <c r="AE492" s="9"/>
      <c r="AF492" s="9"/>
      <c r="AG492" s="9"/>
      <c r="AH492" s="9"/>
    </row>
    <row r="493" spans="1:34" x14ac:dyDescent="0.25">
      <c r="A493" s="9"/>
      <c r="B493" s="9"/>
      <c r="C493" s="9"/>
      <c r="D493" s="9"/>
      <c r="E493" s="9"/>
      <c r="F493" s="9"/>
      <c r="G493" s="9"/>
      <c r="H493" s="9"/>
      <c r="I493" s="9"/>
      <c r="J493" s="9"/>
      <c r="K493" s="9"/>
      <c r="L493" s="9"/>
      <c r="M493" s="9"/>
      <c r="N493" s="9"/>
      <c r="O493" s="9"/>
      <c r="P493" s="9"/>
      <c r="Q493" s="9"/>
      <c r="R493" s="9"/>
      <c r="S493" s="9"/>
      <c r="T493" s="17"/>
      <c r="U493" s="17"/>
      <c r="V493" s="9"/>
      <c r="W493" s="17"/>
      <c r="X493" s="9"/>
      <c r="Y493" s="9"/>
      <c r="Z493" s="9"/>
      <c r="AA493" s="9"/>
      <c r="AB493" s="9"/>
      <c r="AC493" s="9"/>
      <c r="AD493" s="9"/>
      <c r="AE493" s="9"/>
      <c r="AF493" s="9"/>
      <c r="AG493" s="9"/>
      <c r="AH493" s="9"/>
    </row>
    <row r="494" spans="1:34" x14ac:dyDescent="0.25">
      <c r="A494" s="9"/>
      <c r="B494" s="9"/>
      <c r="C494" s="9"/>
      <c r="D494" s="9"/>
      <c r="E494" s="9"/>
      <c r="F494" s="9"/>
      <c r="G494" s="9"/>
      <c r="H494" s="9"/>
      <c r="I494" s="9"/>
      <c r="J494" s="9"/>
      <c r="K494" s="9"/>
      <c r="L494" s="9"/>
      <c r="M494" s="9"/>
      <c r="N494" s="9"/>
      <c r="O494" s="9"/>
      <c r="P494" s="9"/>
      <c r="Q494" s="9"/>
      <c r="R494" s="9"/>
      <c r="S494" s="9"/>
      <c r="T494" s="17"/>
      <c r="U494" s="17"/>
      <c r="V494" s="9"/>
      <c r="W494" s="17"/>
      <c r="X494" s="9"/>
      <c r="Y494" s="9"/>
      <c r="Z494" s="9"/>
      <c r="AA494" s="9"/>
      <c r="AB494" s="9"/>
      <c r="AC494" s="9"/>
      <c r="AD494" s="9"/>
      <c r="AE494" s="9"/>
      <c r="AF494" s="9"/>
      <c r="AG494" s="9"/>
      <c r="AH494" s="9"/>
    </row>
    <row r="495" spans="1:34" x14ac:dyDescent="0.25">
      <c r="A495" s="9"/>
      <c r="B495" s="9"/>
      <c r="C495" s="9"/>
      <c r="D495" s="9"/>
      <c r="E495" s="9"/>
      <c r="F495" s="9"/>
      <c r="G495" s="9"/>
      <c r="H495" s="9"/>
      <c r="I495" s="9"/>
      <c r="J495" s="9"/>
      <c r="K495" s="9"/>
      <c r="L495" s="9"/>
      <c r="M495" s="9"/>
      <c r="N495" s="9"/>
      <c r="O495" s="9"/>
      <c r="P495" s="9"/>
      <c r="Q495" s="9"/>
      <c r="R495" s="9"/>
      <c r="S495" s="9"/>
      <c r="T495" s="17"/>
      <c r="U495" s="17"/>
      <c r="V495" s="9"/>
      <c r="W495" s="17"/>
      <c r="X495" s="9"/>
      <c r="Y495" s="9"/>
      <c r="Z495" s="9"/>
      <c r="AA495" s="9"/>
      <c r="AB495" s="9"/>
      <c r="AC495" s="9"/>
      <c r="AD495" s="9"/>
      <c r="AE495" s="9"/>
      <c r="AF495" s="9"/>
      <c r="AG495" s="9"/>
      <c r="AH495" s="9"/>
    </row>
    <row r="496" spans="1:34" x14ac:dyDescent="0.25">
      <c r="A496" s="9"/>
      <c r="B496" s="9"/>
      <c r="C496" s="9"/>
      <c r="D496" s="9"/>
      <c r="E496" s="9"/>
      <c r="F496" s="9"/>
      <c r="G496" s="9"/>
      <c r="H496" s="9"/>
      <c r="I496" s="9"/>
      <c r="J496" s="9"/>
      <c r="K496" s="9"/>
      <c r="L496" s="9"/>
      <c r="M496" s="9"/>
      <c r="N496" s="9"/>
      <c r="O496" s="9"/>
      <c r="P496" s="9"/>
      <c r="Q496" s="9"/>
      <c r="R496" s="9"/>
      <c r="S496" s="9"/>
      <c r="T496" s="17"/>
      <c r="U496" s="17"/>
      <c r="V496" s="9"/>
      <c r="W496" s="17"/>
      <c r="X496" s="9"/>
      <c r="Y496" s="9"/>
      <c r="Z496" s="9"/>
      <c r="AA496" s="9"/>
      <c r="AB496" s="9"/>
      <c r="AC496" s="9"/>
      <c r="AD496" s="9"/>
      <c r="AE496" s="9"/>
      <c r="AF496" s="9"/>
      <c r="AG496" s="9"/>
      <c r="AH496" s="9"/>
    </row>
    <row r="497" spans="1:34" x14ac:dyDescent="0.25">
      <c r="A497" s="9"/>
      <c r="B497" s="9"/>
      <c r="C497" s="9"/>
      <c r="D497" s="9"/>
      <c r="E497" s="9"/>
      <c r="F497" s="9"/>
      <c r="G497" s="9"/>
      <c r="H497" s="9"/>
      <c r="I497" s="9"/>
      <c r="J497" s="9"/>
      <c r="K497" s="9"/>
      <c r="L497" s="9"/>
      <c r="M497" s="9"/>
      <c r="N497" s="9"/>
      <c r="O497" s="9"/>
      <c r="P497" s="9"/>
      <c r="Q497" s="9"/>
      <c r="R497" s="9"/>
      <c r="S497" s="9"/>
      <c r="T497" s="17"/>
      <c r="U497" s="17"/>
      <c r="V497" s="9"/>
      <c r="W497" s="17"/>
      <c r="X497" s="9"/>
      <c r="Y497" s="9"/>
      <c r="Z497" s="9"/>
      <c r="AA497" s="9"/>
      <c r="AB497" s="9"/>
      <c r="AC497" s="9"/>
      <c r="AD497" s="9"/>
      <c r="AE497" s="9"/>
      <c r="AF497" s="9"/>
      <c r="AG497" s="9"/>
      <c r="AH497" s="9"/>
    </row>
    <row r="498" spans="1:34" x14ac:dyDescent="0.25">
      <c r="A498" s="9"/>
      <c r="B498" s="9"/>
      <c r="C498" s="9"/>
      <c r="D498" s="9"/>
      <c r="E498" s="9"/>
      <c r="F498" s="9"/>
      <c r="G498" s="9"/>
      <c r="H498" s="9"/>
      <c r="I498" s="9"/>
      <c r="J498" s="9"/>
      <c r="K498" s="9"/>
      <c r="L498" s="9"/>
      <c r="M498" s="9"/>
      <c r="N498" s="9"/>
      <c r="O498" s="9"/>
      <c r="P498" s="9"/>
      <c r="Q498" s="9"/>
      <c r="R498" s="9"/>
      <c r="S498" s="9"/>
      <c r="T498" s="17"/>
      <c r="U498" s="17"/>
      <c r="V498" s="9"/>
      <c r="W498" s="17"/>
      <c r="X498" s="9"/>
      <c r="Y498" s="9"/>
      <c r="Z498" s="9"/>
      <c r="AA498" s="9"/>
      <c r="AB498" s="9"/>
      <c r="AC498" s="9"/>
      <c r="AD498" s="9"/>
      <c r="AE498" s="9"/>
      <c r="AF498" s="9"/>
      <c r="AG498" s="9"/>
      <c r="AH498" s="9"/>
    </row>
    <row r="499" spans="1:34" x14ac:dyDescent="0.25">
      <c r="A499" s="9"/>
      <c r="B499" s="9"/>
      <c r="C499" s="9"/>
      <c r="D499" s="9"/>
      <c r="E499" s="9"/>
      <c r="F499" s="9"/>
      <c r="G499" s="9"/>
      <c r="H499" s="9"/>
      <c r="I499" s="9"/>
      <c r="J499" s="9"/>
      <c r="K499" s="9"/>
      <c r="L499" s="9"/>
      <c r="M499" s="9"/>
      <c r="N499" s="9"/>
      <c r="O499" s="9"/>
      <c r="P499" s="9"/>
      <c r="Q499" s="9"/>
      <c r="R499" s="9"/>
      <c r="S499" s="9"/>
      <c r="T499" s="17"/>
      <c r="U499" s="17"/>
      <c r="V499" s="9"/>
      <c r="W499" s="17"/>
      <c r="X499" s="9"/>
      <c r="Y499" s="9"/>
      <c r="Z499" s="9"/>
      <c r="AA499" s="9"/>
      <c r="AB499" s="9"/>
      <c r="AC499" s="9"/>
      <c r="AD499" s="9"/>
      <c r="AE499" s="9"/>
      <c r="AF499" s="9"/>
      <c r="AG499" s="9"/>
      <c r="AH499" s="9"/>
    </row>
    <row r="500" spans="1:34" x14ac:dyDescent="0.25">
      <c r="A500" s="9"/>
      <c r="B500" s="9"/>
      <c r="C500" s="9"/>
      <c r="D500" s="9"/>
      <c r="E500" s="9"/>
      <c r="F500" s="9"/>
      <c r="G500" s="9"/>
      <c r="H500" s="9"/>
      <c r="I500" s="9"/>
      <c r="J500" s="9"/>
      <c r="K500" s="9"/>
      <c r="L500" s="9"/>
      <c r="M500" s="9"/>
      <c r="N500" s="9"/>
      <c r="O500" s="9"/>
      <c r="P500" s="9"/>
      <c r="Q500" s="9"/>
      <c r="R500" s="9"/>
      <c r="S500" s="9"/>
      <c r="T500" s="17"/>
      <c r="U500" s="17"/>
      <c r="V500" s="9"/>
      <c r="W500" s="17"/>
      <c r="X500" s="9"/>
      <c r="Y500" s="9"/>
      <c r="Z500" s="9"/>
      <c r="AA500" s="9"/>
      <c r="AB500" s="9"/>
      <c r="AC500" s="9"/>
      <c r="AD500" s="9"/>
      <c r="AE500" s="9"/>
      <c r="AF500" s="9"/>
      <c r="AG500" s="9"/>
      <c r="AH500" s="9"/>
    </row>
    <row r="501" spans="1:34" x14ac:dyDescent="0.25">
      <c r="A501" s="9"/>
      <c r="B501" s="9"/>
      <c r="C501" s="9"/>
      <c r="D501" s="9"/>
      <c r="E501" s="9"/>
      <c r="F501" s="9"/>
      <c r="G501" s="9"/>
      <c r="H501" s="9"/>
      <c r="I501" s="9"/>
      <c r="J501" s="9"/>
      <c r="K501" s="9"/>
      <c r="L501" s="9"/>
      <c r="M501" s="9"/>
      <c r="N501" s="9"/>
      <c r="O501" s="9"/>
      <c r="P501" s="9"/>
      <c r="Q501" s="9"/>
      <c r="R501" s="9"/>
      <c r="S501" s="9"/>
      <c r="T501" s="17"/>
      <c r="U501" s="17"/>
      <c r="V501" s="9"/>
      <c r="W501" s="17"/>
      <c r="X501" s="9"/>
      <c r="Y501" s="9"/>
      <c r="Z501" s="9"/>
      <c r="AA501" s="9"/>
      <c r="AB501" s="9"/>
      <c r="AC501" s="9"/>
      <c r="AD501" s="9"/>
      <c r="AE501" s="9"/>
      <c r="AF501" s="9"/>
      <c r="AG501" s="9"/>
      <c r="AH501" s="9"/>
    </row>
    <row r="502" spans="1:34" x14ac:dyDescent="0.25">
      <c r="A502" s="9"/>
      <c r="B502" s="9"/>
      <c r="C502" s="9"/>
      <c r="D502" s="9"/>
      <c r="E502" s="9"/>
      <c r="F502" s="9"/>
      <c r="G502" s="9"/>
      <c r="H502" s="9"/>
      <c r="I502" s="9"/>
      <c r="J502" s="9"/>
      <c r="K502" s="9"/>
      <c r="L502" s="9"/>
      <c r="M502" s="9"/>
      <c r="N502" s="9"/>
      <c r="O502" s="9"/>
      <c r="P502" s="9"/>
      <c r="Q502" s="9"/>
      <c r="R502" s="9"/>
      <c r="S502" s="9"/>
      <c r="T502" s="17"/>
      <c r="U502" s="17"/>
      <c r="V502" s="9"/>
      <c r="W502" s="17"/>
      <c r="X502" s="9"/>
      <c r="Y502" s="9"/>
      <c r="Z502" s="9"/>
      <c r="AA502" s="9"/>
      <c r="AB502" s="9"/>
      <c r="AC502" s="9"/>
      <c r="AD502" s="9"/>
      <c r="AE502" s="9"/>
      <c r="AF502" s="9"/>
      <c r="AG502" s="9"/>
      <c r="AH502" s="9"/>
    </row>
    <row r="503" spans="1:34" x14ac:dyDescent="0.25">
      <c r="A503" s="9"/>
      <c r="B503" s="9"/>
      <c r="C503" s="9"/>
      <c r="D503" s="9"/>
      <c r="E503" s="9"/>
      <c r="F503" s="9"/>
      <c r="G503" s="9"/>
      <c r="H503" s="9"/>
      <c r="I503" s="9"/>
      <c r="J503" s="9"/>
      <c r="K503" s="9"/>
      <c r="L503" s="9"/>
      <c r="M503" s="9"/>
      <c r="N503" s="9"/>
      <c r="O503" s="9"/>
      <c r="P503" s="9"/>
      <c r="Q503" s="9"/>
      <c r="R503" s="9"/>
      <c r="S503" s="9"/>
      <c r="T503" s="17"/>
      <c r="U503" s="17"/>
      <c r="V503" s="9"/>
      <c r="W503" s="17"/>
      <c r="X503" s="9"/>
      <c r="Y503" s="9"/>
      <c r="Z503" s="9"/>
      <c r="AA503" s="9"/>
      <c r="AB503" s="9"/>
      <c r="AC503" s="9"/>
      <c r="AD503" s="9"/>
      <c r="AE503" s="9"/>
      <c r="AF503" s="9"/>
      <c r="AG503" s="9"/>
      <c r="AH503" s="9"/>
    </row>
    <row r="504" spans="1:34" x14ac:dyDescent="0.25">
      <c r="A504" s="9"/>
      <c r="B504" s="9"/>
      <c r="C504" s="9"/>
      <c r="D504" s="9"/>
      <c r="E504" s="9"/>
      <c r="F504" s="9"/>
      <c r="G504" s="9"/>
      <c r="H504" s="9"/>
      <c r="I504" s="9"/>
      <c r="J504" s="9"/>
      <c r="K504" s="9"/>
      <c r="L504" s="9"/>
      <c r="M504" s="9"/>
      <c r="N504" s="9"/>
      <c r="O504" s="9"/>
      <c r="P504" s="9"/>
      <c r="Q504" s="9"/>
      <c r="R504" s="9"/>
      <c r="S504" s="9"/>
      <c r="T504" s="17"/>
      <c r="U504" s="17"/>
      <c r="V504" s="9"/>
      <c r="W504" s="17"/>
      <c r="X504" s="9"/>
      <c r="Y504" s="9"/>
      <c r="Z504" s="9"/>
      <c r="AA504" s="9"/>
      <c r="AB504" s="9"/>
      <c r="AC504" s="9"/>
      <c r="AD504" s="9"/>
      <c r="AE504" s="9"/>
      <c r="AF504" s="9"/>
      <c r="AG504" s="9"/>
      <c r="AH504" s="9"/>
    </row>
    <row r="505" spans="1:34" x14ac:dyDescent="0.25">
      <c r="A505" s="9"/>
      <c r="B505" s="9"/>
      <c r="C505" s="9"/>
      <c r="D505" s="9"/>
      <c r="E505" s="9"/>
      <c r="F505" s="9"/>
      <c r="G505" s="9"/>
      <c r="H505" s="9"/>
      <c r="I505" s="9"/>
      <c r="J505" s="9"/>
      <c r="K505" s="9"/>
      <c r="L505" s="9"/>
      <c r="M505" s="9"/>
      <c r="N505" s="9"/>
      <c r="O505" s="9"/>
      <c r="P505" s="9"/>
      <c r="Q505" s="9"/>
      <c r="R505" s="9"/>
      <c r="S505" s="9"/>
      <c r="T505" s="17"/>
      <c r="U505" s="17"/>
      <c r="V505" s="9"/>
      <c r="W505" s="17"/>
      <c r="X505" s="9"/>
      <c r="Y505" s="9"/>
      <c r="Z505" s="9"/>
      <c r="AA505" s="9"/>
      <c r="AB505" s="9"/>
      <c r="AC505" s="9"/>
      <c r="AD505" s="9"/>
      <c r="AE505" s="9"/>
      <c r="AF505" s="9"/>
      <c r="AG505" s="9"/>
      <c r="AH505" s="9"/>
    </row>
    <row r="506" spans="1:34" x14ac:dyDescent="0.25">
      <c r="A506" s="9"/>
      <c r="B506" s="9"/>
      <c r="C506" s="9"/>
      <c r="D506" s="9"/>
      <c r="E506" s="9"/>
      <c r="F506" s="9"/>
      <c r="G506" s="9"/>
      <c r="H506" s="9"/>
      <c r="I506" s="9"/>
      <c r="J506" s="9"/>
      <c r="K506" s="9"/>
      <c r="L506" s="9"/>
      <c r="M506" s="9"/>
      <c r="N506" s="9"/>
      <c r="O506" s="9"/>
      <c r="P506" s="9"/>
      <c r="Q506" s="9"/>
      <c r="R506" s="9"/>
      <c r="S506" s="9"/>
      <c r="T506" s="17"/>
      <c r="U506" s="17"/>
      <c r="V506" s="9"/>
      <c r="W506" s="17"/>
      <c r="X506" s="9"/>
      <c r="Y506" s="9"/>
      <c r="Z506" s="9"/>
      <c r="AA506" s="9"/>
      <c r="AB506" s="9"/>
      <c r="AC506" s="9"/>
      <c r="AD506" s="9"/>
      <c r="AE506" s="9"/>
      <c r="AF506" s="9"/>
      <c r="AG506" s="9"/>
      <c r="AH506" s="9"/>
    </row>
    <row r="507" spans="1:34" x14ac:dyDescent="0.25">
      <c r="A507" s="9"/>
      <c r="B507" s="9"/>
      <c r="C507" s="9"/>
      <c r="D507" s="9"/>
      <c r="E507" s="9"/>
      <c r="F507" s="9"/>
      <c r="G507" s="9"/>
      <c r="H507" s="9"/>
      <c r="I507" s="9"/>
      <c r="J507" s="9"/>
      <c r="K507" s="9"/>
      <c r="L507" s="9"/>
      <c r="M507" s="9"/>
      <c r="N507" s="9"/>
      <c r="O507" s="9"/>
      <c r="P507" s="9"/>
      <c r="Q507" s="9"/>
      <c r="R507" s="9"/>
      <c r="S507" s="9"/>
      <c r="T507" s="17"/>
      <c r="U507" s="17"/>
      <c r="V507" s="9"/>
      <c r="W507" s="17"/>
      <c r="X507" s="9"/>
      <c r="Y507" s="9"/>
      <c r="Z507" s="9"/>
      <c r="AA507" s="9"/>
      <c r="AB507" s="9"/>
      <c r="AC507" s="9"/>
      <c r="AD507" s="9"/>
      <c r="AE507" s="9"/>
      <c r="AF507" s="9"/>
      <c r="AG507" s="9"/>
      <c r="AH507" s="9"/>
    </row>
    <row r="508" spans="1:34" x14ac:dyDescent="0.25">
      <c r="A508" s="9"/>
      <c r="B508" s="9"/>
      <c r="C508" s="9"/>
      <c r="D508" s="9"/>
      <c r="E508" s="9"/>
      <c r="F508" s="9"/>
      <c r="G508" s="9"/>
      <c r="H508" s="9"/>
      <c r="I508" s="9"/>
      <c r="J508" s="9"/>
      <c r="K508" s="9"/>
      <c r="L508" s="9"/>
      <c r="M508" s="9"/>
      <c r="N508" s="9"/>
      <c r="O508" s="9"/>
      <c r="P508" s="9"/>
      <c r="Q508" s="9"/>
      <c r="R508" s="9"/>
      <c r="S508" s="9"/>
      <c r="T508" s="17"/>
      <c r="U508" s="17"/>
      <c r="V508" s="9"/>
      <c r="W508" s="17"/>
      <c r="X508" s="9"/>
      <c r="Y508" s="9"/>
      <c r="Z508" s="9"/>
      <c r="AA508" s="9"/>
      <c r="AB508" s="9"/>
      <c r="AC508" s="9"/>
      <c r="AD508" s="9"/>
      <c r="AE508" s="9"/>
      <c r="AF508" s="9"/>
      <c r="AG508" s="9"/>
      <c r="AH508" s="9"/>
    </row>
    <row r="509" spans="1:34" x14ac:dyDescent="0.25">
      <c r="A509" s="9"/>
      <c r="B509" s="9"/>
      <c r="C509" s="9"/>
      <c r="D509" s="9"/>
      <c r="E509" s="9"/>
      <c r="F509" s="9"/>
      <c r="G509" s="9"/>
      <c r="H509" s="9"/>
      <c r="I509" s="9"/>
      <c r="J509" s="9"/>
      <c r="K509" s="9"/>
      <c r="L509" s="9"/>
      <c r="M509" s="9"/>
      <c r="N509" s="9"/>
      <c r="O509" s="9"/>
      <c r="P509" s="9"/>
      <c r="Q509" s="9"/>
      <c r="R509" s="9"/>
      <c r="S509" s="9"/>
      <c r="T509" s="17"/>
      <c r="U509" s="17"/>
      <c r="V509" s="9"/>
      <c r="W509" s="17"/>
      <c r="X509" s="9"/>
      <c r="Y509" s="9"/>
      <c r="Z509" s="9"/>
      <c r="AA509" s="9"/>
      <c r="AB509" s="9"/>
      <c r="AC509" s="9"/>
      <c r="AD509" s="9"/>
      <c r="AE509" s="9"/>
      <c r="AF509" s="9"/>
      <c r="AG509" s="9"/>
      <c r="AH509" s="9"/>
    </row>
    <row r="510" spans="1:34" x14ac:dyDescent="0.25">
      <c r="A510" s="9"/>
      <c r="B510" s="9"/>
      <c r="C510" s="9"/>
      <c r="D510" s="9"/>
      <c r="E510" s="9"/>
      <c r="F510" s="9"/>
      <c r="G510" s="9"/>
      <c r="H510" s="9"/>
      <c r="I510" s="9"/>
      <c r="J510" s="9"/>
      <c r="K510" s="9"/>
      <c r="L510" s="9"/>
      <c r="M510" s="9"/>
      <c r="N510" s="9"/>
      <c r="O510" s="9"/>
      <c r="P510" s="9"/>
      <c r="Q510" s="9"/>
      <c r="R510" s="9"/>
      <c r="S510" s="9"/>
      <c r="T510" s="17"/>
      <c r="U510" s="17"/>
      <c r="V510" s="9"/>
      <c r="W510" s="17"/>
      <c r="X510" s="9"/>
      <c r="Y510" s="9"/>
      <c r="Z510" s="9"/>
      <c r="AA510" s="9"/>
      <c r="AB510" s="9"/>
      <c r="AC510" s="9"/>
      <c r="AD510" s="9"/>
      <c r="AE510" s="9"/>
      <c r="AF510" s="9"/>
      <c r="AG510" s="9"/>
      <c r="AH510" s="9"/>
    </row>
    <row r="511" spans="1:34" x14ac:dyDescent="0.25">
      <c r="A511" s="9"/>
      <c r="B511" s="9"/>
      <c r="C511" s="9"/>
      <c r="D511" s="9"/>
      <c r="E511" s="9"/>
      <c r="F511" s="9"/>
      <c r="G511" s="9"/>
      <c r="H511" s="9"/>
      <c r="I511" s="9"/>
      <c r="J511" s="9"/>
      <c r="K511" s="9"/>
      <c r="L511" s="9"/>
      <c r="M511" s="9"/>
      <c r="N511" s="9"/>
      <c r="O511" s="9"/>
      <c r="P511" s="9"/>
      <c r="Q511" s="9"/>
      <c r="R511" s="9"/>
      <c r="S511" s="9"/>
      <c r="T511" s="17"/>
      <c r="U511" s="17"/>
      <c r="V511" s="9"/>
      <c r="W511" s="17"/>
      <c r="X511" s="9"/>
      <c r="Y511" s="9"/>
      <c r="Z511" s="9"/>
      <c r="AA511" s="9"/>
      <c r="AB511" s="9"/>
      <c r="AC511" s="9"/>
      <c r="AD511" s="9"/>
      <c r="AE511" s="9"/>
      <c r="AF511" s="9"/>
      <c r="AG511" s="9"/>
      <c r="AH511" s="9"/>
    </row>
    <row r="512" spans="1:34" x14ac:dyDescent="0.25">
      <c r="A512" s="9"/>
      <c r="B512" s="9"/>
      <c r="C512" s="9"/>
      <c r="D512" s="9"/>
      <c r="E512" s="9"/>
      <c r="F512" s="9"/>
      <c r="G512" s="9"/>
      <c r="H512" s="9"/>
      <c r="I512" s="9"/>
      <c r="J512" s="9"/>
      <c r="K512" s="9"/>
      <c r="L512" s="9"/>
      <c r="M512" s="9"/>
      <c r="N512" s="9"/>
      <c r="O512" s="9"/>
      <c r="P512" s="9"/>
      <c r="Q512" s="9"/>
      <c r="R512" s="9"/>
      <c r="S512" s="9"/>
      <c r="T512" s="17"/>
      <c r="U512" s="17"/>
      <c r="V512" s="9"/>
      <c r="W512" s="17"/>
      <c r="X512" s="9"/>
      <c r="Y512" s="9"/>
      <c r="Z512" s="9"/>
      <c r="AA512" s="9"/>
      <c r="AB512" s="9"/>
      <c r="AC512" s="9"/>
      <c r="AD512" s="9"/>
      <c r="AE512" s="9"/>
      <c r="AF512" s="9"/>
      <c r="AG512" s="9"/>
      <c r="AH512" s="9"/>
    </row>
    <row r="513" spans="1:34" x14ac:dyDescent="0.25">
      <c r="A513" s="9"/>
      <c r="B513" s="9"/>
      <c r="C513" s="9"/>
      <c r="D513" s="9"/>
      <c r="E513" s="9"/>
      <c r="F513" s="9"/>
      <c r="G513" s="9"/>
      <c r="H513" s="9"/>
      <c r="I513" s="9"/>
      <c r="J513" s="9"/>
      <c r="K513" s="9"/>
      <c r="L513" s="9"/>
      <c r="M513" s="9"/>
      <c r="N513" s="9"/>
      <c r="O513" s="9"/>
      <c r="P513" s="9"/>
      <c r="Q513" s="9"/>
      <c r="R513" s="9"/>
      <c r="S513" s="9"/>
      <c r="T513" s="17"/>
      <c r="U513" s="17"/>
      <c r="V513" s="9"/>
      <c r="W513" s="17"/>
      <c r="X513" s="9"/>
      <c r="Y513" s="9"/>
      <c r="Z513" s="9"/>
      <c r="AA513" s="9"/>
      <c r="AB513" s="9"/>
      <c r="AC513" s="9"/>
      <c r="AD513" s="9"/>
      <c r="AE513" s="9"/>
      <c r="AF513" s="9"/>
      <c r="AG513" s="9"/>
      <c r="AH513" s="9"/>
    </row>
    <row r="514" spans="1:34" x14ac:dyDescent="0.25">
      <c r="A514" s="9"/>
      <c r="B514" s="9"/>
      <c r="C514" s="9"/>
      <c r="D514" s="9"/>
      <c r="E514" s="9"/>
      <c r="F514" s="9"/>
      <c r="G514" s="9"/>
      <c r="H514" s="9"/>
      <c r="I514" s="9"/>
      <c r="J514" s="9"/>
      <c r="K514" s="9"/>
      <c r="L514" s="9"/>
      <c r="M514" s="9"/>
      <c r="N514" s="9"/>
      <c r="O514" s="9"/>
      <c r="P514" s="9"/>
      <c r="Q514" s="9"/>
      <c r="R514" s="9"/>
      <c r="S514" s="9"/>
      <c r="T514" s="17"/>
      <c r="U514" s="17"/>
      <c r="V514" s="9"/>
      <c r="W514" s="17"/>
      <c r="X514" s="9"/>
      <c r="Y514" s="9"/>
      <c r="Z514" s="9"/>
      <c r="AA514" s="9"/>
      <c r="AB514" s="9"/>
      <c r="AC514" s="9"/>
      <c r="AD514" s="9"/>
      <c r="AE514" s="9"/>
      <c r="AF514" s="9"/>
      <c r="AG514" s="9"/>
      <c r="AH514" s="9"/>
    </row>
    <row r="515" spans="1:34" x14ac:dyDescent="0.25">
      <c r="A515" s="9"/>
      <c r="B515" s="9"/>
      <c r="C515" s="9"/>
      <c r="D515" s="9"/>
      <c r="E515" s="9"/>
      <c r="F515" s="9"/>
      <c r="G515" s="9"/>
      <c r="H515" s="9"/>
      <c r="I515" s="9"/>
      <c r="J515" s="9"/>
      <c r="K515" s="9"/>
      <c r="L515" s="9"/>
      <c r="M515" s="9"/>
      <c r="N515" s="9"/>
      <c r="O515" s="9"/>
      <c r="P515" s="9"/>
      <c r="Q515" s="9"/>
      <c r="R515" s="9"/>
      <c r="S515" s="9"/>
      <c r="T515" s="17"/>
      <c r="U515" s="17"/>
      <c r="V515" s="9"/>
      <c r="W515" s="17"/>
      <c r="X515" s="9"/>
      <c r="Y515" s="9"/>
      <c r="Z515" s="9"/>
      <c r="AA515" s="9"/>
      <c r="AB515" s="9"/>
      <c r="AC515" s="9"/>
      <c r="AD515" s="9"/>
      <c r="AE515" s="9"/>
      <c r="AF515" s="9"/>
      <c r="AG515" s="9"/>
      <c r="AH515" s="9"/>
    </row>
    <row r="516" spans="1:34" x14ac:dyDescent="0.25">
      <c r="A516" s="9"/>
      <c r="B516" s="9"/>
      <c r="C516" s="9"/>
      <c r="D516" s="9"/>
      <c r="E516" s="9"/>
      <c r="F516" s="9"/>
      <c r="G516" s="9"/>
      <c r="H516" s="9"/>
      <c r="I516" s="9"/>
      <c r="J516" s="9"/>
      <c r="K516" s="9"/>
      <c r="L516" s="9"/>
      <c r="M516" s="9"/>
      <c r="N516" s="9"/>
      <c r="O516" s="9"/>
      <c r="P516" s="9"/>
      <c r="Q516" s="9"/>
      <c r="R516" s="9"/>
      <c r="S516" s="9"/>
      <c r="T516" s="17"/>
      <c r="U516" s="17"/>
      <c r="V516" s="9"/>
      <c r="W516" s="17"/>
      <c r="X516" s="9"/>
      <c r="Y516" s="9"/>
      <c r="Z516" s="9"/>
      <c r="AA516" s="9"/>
      <c r="AB516" s="9"/>
      <c r="AC516" s="9"/>
      <c r="AD516" s="9"/>
      <c r="AE516" s="9"/>
      <c r="AF516" s="9"/>
      <c r="AG516" s="9"/>
      <c r="AH516" s="9"/>
    </row>
    <row r="517" spans="1:34" x14ac:dyDescent="0.25">
      <c r="A517" s="9"/>
      <c r="B517" s="9"/>
      <c r="C517" s="9"/>
      <c r="D517" s="9"/>
      <c r="E517" s="9"/>
      <c r="F517" s="9"/>
      <c r="G517" s="9"/>
      <c r="H517" s="9"/>
      <c r="I517" s="9"/>
      <c r="J517" s="9"/>
      <c r="K517" s="9"/>
      <c r="L517" s="9"/>
      <c r="M517" s="9"/>
      <c r="N517" s="9"/>
      <c r="O517" s="9"/>
      <c r="P517" s="9"/>
      <c r="Q517" s="9"/>
      <c r="R517" s="9"/>
      <c r="S517" s="9"/>
      <c r="T517" s="17"/>
      <c r="U517" s="17"/>
      <c r="V517" s="9"/>
      <c r="W517" s="17"/>
      <c r="X517" s="9"/>
      <c r="Y517" s="9"/>
      <c r="Z517" s="9"/>
      <c r="AA517" s="9"/>
      <c r="AB517" s="9"/>
      <c r="AC517" s="9"/>
      <c r="AD517" s="9"/>
      <c r="AE517" s="9"/>
      <c r="AF517" s="9"/>
      <c r="AG517" s="9"/>
      <c r="AH517" s="9"/>
    </row>
    <row r="518" spans="1:34" x14ac:dyDescent="0.25">
      <c r="A518" s="9"/>
      <c r="B518" s="9"/>
      <c r="C518" s="9"/>
      <c r="D518" s="9"/>
      <c r="E518" s="9"/>
      <c r="F518" s="9"/>
      <c r="G518" s="9"/>
      <c r="H518" s="9"/>
      <c r="I518" s="9"/>
      <c r="J518" s="9"/>
      <c r="K518" s="9"/>
      <c r="L518" s="9"/>
      <c r="M518" s="9"/>
      <c r="N518" s="9"/>
      <c r="O518" s="9"/>
      <c r="P518" s="9"/>
      <c r="Q518" s="9"/>
      <c r="R518" s="9"/>
      <c r="S518" s="9"/>
      <c r="T518" s="17"/>
      <c r="U518" s="17"/>
      <c r="V518" s="9"/>
      <c r="W518" s="17"/>
      <c r="X518" s="9"/>
      <c r="Y518" s="9"/>
      <c r="Z518" s="9"/>
      <c r="AA518" s="9"/>
      <c r="AB518" s="9"/>
      <c r="AC518" s="9"/>
      <c r="AD518" s="9"/>
      <c r="AE518" s="9"/>
      <c r="AF518" s="9"/>
      <c r="AG518" s="9"/>
      <c r="AH518" s="9"/>
    </row>
    <row r="519" spans="1:34" x14ac:dyDescent="0.25">
      <c r="A519" s="9"/>
      <c r="B519" s="9"/>
      <c r="C519" s="9"/>
      <c r="D519" s="9"/>
      <c r="E519" s="9"/>
      <c r="F519" s="9"/>
      <c r="G519" s="9"/>
      <c r="H519" s="9"/>
      <c r="I519" s="9"/>
      <c r="J519" s="9"/>
      <c r="K519" s="9"/>
      <c r="L519" s="9"/>
      <c r="M519" s="9"/>
      <c r="N519" s="9"/>
      <c r="O519" s="9"/>
      <c r="P519" s="9"/>
      <c r="Q519" s="9"/>
      <c r="R519" s="9"/>
      <c r="S519" s="9"/>
      <c r="T519" s="17"/>
      <c r="U519" s="17"/>
      <c r="V519" s="9"/>
      <c r="W519" s="17"/>
      <c r="X519" s="9"/>
      <c r="Y519" s="9"/>
      <c r="Z519" s="9"/>
      <c r="AA519" s="9"/>
      <c r="AB519" s="9"/>
      <c r="AC519" s="9"/>
      <c r="AD519" s="9"/>
      <c r="AE519" s="9"/>
      <c r="AF519" s="9"/>
      <c r="AG519" s="9"/>
      <c r="AH519" s="9"/>
    </row>
    <row r="520" spans="1:34" x14ac:dyDescent="0.25">
      <c r="A520" s="9"/>
      <c r="B520" s="9"/>
      <c r="C520" s="9"/>
      <c r="D520" s="9"/>
      <c r="E520" s="9"/>
      <c r="F520" s="9"/>
      <c r="G520" s="9"/>
      <c r="H520" s="9"/>
      <c r="I520" s="9"/>
      <c r="J520" s="9"/>
      <c r="K520" s="9"/>
      <c r="L520" s="9"/>
      <c r="M520" s="9"/>
      <c r="N520" s="9"/>
      <c r="O520" s="9"/>
      <c r="P520" s="9"/>
      <c r="Q520" s="9"/>
      <c r="R520" s="9"/>
      <c r="S520" s="9"/>
      <c r="T520" s="17"/>
      <c r="U520" s="17"/>
      <c r="V520" s="9"/>
      <c r="W520" s="17"/>
      <c r="X520" s="9"/>
      <c r="Y520" s="9"/>
      <c r="Z520" s="9"/>
      <c r="AA520" s="9"/>
      <c r="AB520" s="9"/>
      <c r="AC520" s="9"/>
      <c r="AD520" s="9"/>
      <c r="AE520" s="9"/>
      <c r="AF520" s="9"/>
      <c r="AG520" s="9"/>
      <c r="AH520" s="9"/>
    </row>
    <row r="521" spans="1:34" x14ac:dyDescent="0.25">
      <c r="A521" s="9"/>
      <c r="B521" s="9"/>
      <c r="C521" s="9"/>
      <c r="D521" s="9"/>
      <c r="E521" s="9"/>
      <c r="F521" s="9"/>
      <c r="G521" s="9"/>
      <c r="H521" s="9"/>
      <c r="I521" s="9"/>
      <c r="J521" s="9"/>
      <c r="K521" s="9"/>
      <c r="L521" s="9"/>
      <c r="M521" s="9"/>
      <c r="N521" s="9"/>
      <c r="O521" s="9"/>
      <c r="P521" s="9"/>
      <c r="Q521" s="9"/>
      <c r="R521" s="9"/>
      <c r="S521" s="9"/>
      <c r="T521" s="17"/>
      <c r="U521" s="17"/>
      <c r="V521" s="9"/>
      <c r="W521" s="17"/>
      <c r="X521" s="9"/>
      <c r="Y521" s="9"/>
      <c r="Z521" s="9"/>
      <c r="AA521" s="9"/>
      <c r="AB521" s="9"/>
      <c r="AC521" s="9"/>
      <c r="AD521" s="9"/>
      <c r="AE521" s="9"/>
      <c r="AF521" s="9"/>
      <c r="AG521" s="9"/>
      <c r="AH521" s="9"/>
    </row>
    <row r="522" spans="1:34" x14ac:dyDescent="0.25">
      <c r="A522" s="9"/>
      <c r="B522" s="9"/>
      <c r="C522" s="9"/>
      <c r="D522" s="9"/>
      <c r="E522" s="9"/>
      <c r="F522" s="9"/>
      <c r="G522" s="9"/>
      <c r="H522" s="9"/>
      <c r="I522" s="9"/>
      <c r="J522" s="9"/>
      <c r="K522" s="9"/>
      <c r="L522" s="9"/>
      <c r="M522" s="9"/>
      <c r="N522" s="9"/>
      <c r="O522" s="9"/>
      <c r="P522" s="9"/>
      <c r="Q522" s="9"/>
      <c r="R522" s="9"/>
      <c r="S522" s="9"/>
      <c r="T522" s="17"/>
      <c r="U522" s="17"/>
      <c r="V522" s="9"/>
      <c r="W522" s="17"/>
      <c r="X522" s="9"/>
      <c r="Y522" s="9"/>
      <c r="Z522" s="9"/>
      <c r="AA522" s="9"/>
      <c r="AB522" s="9"/>
      <c r="AC522" s="9"/>
      <c r="AD522" s="9"/>
      <c r="AE522" s="9"/>
      <c r="AF522" s="9"/>
      <c r="AG522" s="9"/>
      <c r="AH522" s="9"/>
    </row>
    <row r="523" spans="1:34" x14ac:dyDescent="0.25">
      <c r="A523" s="9"/>
      <c r="B523" s="9"/>
      <c r="C523" s="9"/>
      <c r="D523" s="9"/>
      <c r="E523" s="9"/>
      <c r="F523" s="9"/>
      <c r="G523" s="9"/>
      <c r="H523" s="9"/>
      <c r="I523" s="9"/>
      <c r="J523" s="9"/>
      <c r="K523" s="9"/>
      <c r="L523" s="9"/>
      <c r="M523" s="9"/>
      <c r="N523" s="9"/>
      <c r="O523" s="9"/>
      <c r="P523" s="9"/>
      <c r="Q523" s="9"/>
      <c r="R523" s="9"/>
      <c r="S523" s="9"/>
      <c r="T523" s="17"/>
      <c r="U523" s="17"/>
      <c r="V523" s="9"/>
      <c r="W523" s="17"/>
      <c r="X523" s="9"/>
      <c r="Y523" s="9"/>
      <c r="Z523" s="9"/>
      <c r="AA523" s="9"/>
      <c r="AB523" s="9"/>
      <c r="AC523" s="9"/>
      <c r="AD523" s="9"/>
      <c r="AE523" s="9"/>
      <c r="AF523" s="9"/>
      <c r="AG523" s="9"/>
      <c r="AH523" s="9"/>
    </row>
    <row r="524" spans="1:34" x14ac:dyDescent="0.25">
      <c r="A524" s="9"/>
      <c r="B524" s="9"/>
      <c r="C524" s="9"/>
      <c r="D524" s="9"/>
      <c r="E524" s="9"/>
      <c r="F524" s="9"/>
      <c r="G524" s="9"/>
      <c r="H524" s="9"/>
      <c r="I524" s="9"/>
      <c r="J524" s="9"/>
      <c r="K524" s="9"/>
      <c r="L524" s="9"/>
      <c r="M524" s="9"/>
      <c r="N524" s="9"/>
      <c r="O524" s="9"/>
      <c r="P524" s="9"/>
      <c r="Q524" s="9"/>
      <c r="R524" s="9"/>
      <c r="S524" s="9"/>
      <c r="T524" s="17"/>
      <c r="U524" s="17"/>
      <c r="V524" s="9"/>
      <c r="W524" s="17"/>
      <c r="X524" s="9"/>
      <c r="Y524" s="9"/>
      <c r="Z524" s="9"/>
      <c r="AA524" s="9"/>
      <c r="AB524" s="9"/>
      <c r="AC524" s="9"/>
      <c r="AD524" s="9"/>
      <c r="AE524" s="9"/>
      <c r="AF524" s="9"/>
      <c r="AG524" s="9"/>
      <c r="AH524" s="9"/>
    </row>
    <row r="525" spans="1:34" x14ac:dyDescent="0.25">
      <c r="A525" s="9"/>
      <c r="B525" s="9"/>
      <c r="C525" s="9"/>
      <c r="D525" s="9"/>
      <c r="E525" s="9"/>
      <c r="F525" s="9"/>
      <c r="G525" s="9"/>
      <c r="H525" s="9"/>
      <c r="I525" s="9"/>
      <c r="J525" s="9"/>
      <c r="K525" s="9"/>
      <c r="L525" s="9"/>
      <c r="M525" s="9"/>
      <c r="N525" s="9"/>
      <c r="O525" s="9"/>
      <c r="P525" s="9"/>
      <c r="Q525" s="9"/>
      <c r="R525" s="9"/>
      <c r="S525" s="9"/>
      <c r="T525" s="17"/>
      <c r="U525" s="17"/>
      <c r="V525" s="9"/>
      <c r="W525" s="17"/>
      <c r="X525" s="9"/>
      <c r="Y525" s="9"/>
      <c r="Z525" s="9"/>
      <c r="AA525" s="9"/>
      <c r="AB525" s="9"/>
      <c r="AC525" s="9"/>
      <c r="AD525" s="9"/>
      <c r="AE525" s="9"/>
      <c r="AF525" s="9"/>
      <c r="AG525" s="9"/>
      <c r="AH525" s="9"/>
    </row>
    <row r="526" spans="1:34" x14ac:dyDescent="0.25">
      <c r="A526" s="9"/>
      <c r="B526" s="9"/>
      <c r="C526" s="9"/>
      <c r="D526" s="9"/>
      <c r="E526" s="9"/>
      <c r="F526" s="9"/>
      <c r="G526" s="9"/>
      <c r="H526" s="9"/>
      <c r="I526" s="9"/>
      <c r="J526" s="9"/>
      <c r="K526" s="9"/>
      <c r="L526" s="9"/>
      <c r="M526" s="9"/>
      <c r="N526" s="9"/>
      <c r="O526" s="9"/>
      <c r="P526" s="9"/>
      <c r="Q526" s="9"/>
      <c r="R526" s="9"/>
      <c r="S526" s="9"/>
      <c r="T526" s="17"/>
      <c r="U526" s="17"/>
      <c r="V526" s="9"/>
      <c r="W526" s="17"/>
      <c r="X526" s="9"/>
      <c r="Y526" s="9"/>
      <c r="Z526" s="9"/>
      <c r="AA526" s="9"/>
      <c r="AB526" s="9"/>
      <c r="AC526" s="9"/>
      <c r="AD526" s="9"/>
      <c r="AE526" s="9"/>
      <c r="AF526" s="9"/>
      <c r="AG526" s="9"/>
      <c r="AH526" s="9"/>
    </row>
    <row r="527" spans="1:34" x14ac:dyDescent="0.25">
      <c r="A527" s="9"/>
      <c r="B527" s="9"/>
      <c r="C527" s="9"/>
      <c r="D527" s="9"/>
      <c r="E527" s="9"/>
      <c r="F527" s="9"/>
      <c r="G527" s="9"/>
      <c r="H527" s="9"/>
      <c r="I527" s="9"/>
      <c r="J527" s="9"/>
      <c r="K527" s="9"/>
      <c r="L527" s="9"/>
      <c r="M527" s="9"/>
      <c r="N527" s="9"/>
      <c r="O527" s="9"/>
      <c r="P527" s="9"/>
      <c r="Q527" s="9"/>
      <c r="R527" s="9"/>
      <c r="S527" s="9"/>
      <c r="T527" s="17"/>
      <c r="U527" s="17"/>
      <c r="V527" s="9"/>
      <c r="W527" s="17"/>
      <c r="X527" s="9"/>
      <c r="Y527" s="9"/>
      <c r="Z527" s="9"/>
      <c r="AA527" s="9"/>
      <c r="AB527" s="9"/>
      <c r="AC527" s="9"/>
      <c r="AD527" s="9"/>
      <c r="AE527" s="9"/>
      <c r="AF527" s="9"/>
      <c r="AG527" s="9"/>
      <c r="AH527" s="9"/>
    </row>
    <row r="528" spans="1:34" x14ac:dyDescent="0.25">
      <c r="A528" s="9"/>
      <c r="B528" s="9"/>
      <c r="C528" s="9"/>
      <c r="D528" s="9"/>
      <c r="E528" s="9"/>
      <c r="F528" s="9"/>
      <c r="G528" s="9"/>
      <c r="H528" s="9"/>
      <c r="I528" s="9"/>
      <c r="J528" s="9"/>
      <c r="K528" s="9"/>
      <c r="L528" s="9"/>
      <c r="M528" s="9"/>
      <c r="N528" s="9"/>
      <c r="O528" s="9"/>
      <c r="P528" s="9"/>
      <c r="Q528" s="9"/>
      <c r="R528" s="9"/>
      <c r="S528" s="9"/>
      <c r="T528" s="17"/>
      <c r="U528" s="17"/>
      <c r="V528" s="9"/>
      <c r="W528" s="17"/>
      <c r="X528" s="9"/>
      <c r="Y528" s="9"/>
      <c r="Z528" s="9"/>
      <c r="AA528" s="9"/>
      <c r="AB528" s="9"/>
      <c r="AC528" s="9"/>
      <c r="AD528" s="9"/>
      <c r="AE528" s="9"/>
      <c r="AF528" s="9"/>
      <c r="AG528" s="9"/>
      <c r="AH528" s="9"/>
    </row>
    <row r="529" spans="1:34" x14ac:dyDescent="0.25">
      <c r="A529" s="9"/>
      <c r="B529" s="9"/>
      <c r="C529" s="9"/>
      <c r="D529" s="9"/>
      <c r="E529" s="9"/>
      <c r="F529" s="9"/>
      <c r="G529" s="9"/>
      <c r="H529" s="9"/>
      <c r="I529" s="9"/>
      <c r="J529" s="9"/>
      <c r="K529" s="9"/>
      <c r="L529" s="9"/>
      <c r="M529" s="9"/>
      <c r="N529" s="9"/>
      <c r="O529" s="9"/>
      <c r="P529" s="9"/>
      <c r="Q529" s="9"/>
      <c r="R529" s="9"/>
      <c r="S529" s="9"/>
      <c r="T529" s="17"/>
      <c r="U529" s="17"/>
      <c r="V529" s="9"/>
      <c r="W529" s="17"/>
      <c r="X529" s="9"/>
      <c r="Y529" s="9"/>
      <c r="Z529" s="9"/>
      <c r="AA529" s="9"/>
      <c r="AB529" s="9"/>
      <c r="AC529" s="9"/>
      <c r="AD529" s="9"/>
      <c r="AE529" s="9"/>
      <c r="AF529" s="9"/>
      <c r="AG529" s="9"/>
      <c r="AH529" s="9"/>
    </row>
    <row r="530" spans="1:34" x14ac:dyDescent="0.25">
      <c r="A530" s="9"/>
      <c r="B530" s="9"/>
      <c r="C530" s="9"/>
      <c r="D530" s="9"/>
      <c r="E530" s="9"/>
      <c r="F530" s="9"/>
      <c r="G530" s="9"/>
      <c r="H530" s="9"/>
      <c r="I530" s="9"/>
      <c r="J530" s="9"/>
      <c r="K530" s="9"/>
      <c r="L530" s="9"/>
      <c r="M530" s="9"/>
      <c r="N530" s="9"/>
      <c r="O530" s="9"/>
      <c r="P530" s="9"/>
      <c r="Q530" s="9"/>
      <c r="R530" s="9"/>
      <c r="S530" s="9"/>
      <c r="T530" s="17"/>
      <c r="U530" s="17"/>
      <c r="V530" s="9"/>
      <c r="W530" s="17"/>
      <c r="X530" s="9"/>
      <c r="Y530" s="9"/>
      <c r="Z530" s="9"/>
      <c r="AA530" s="9"/>
      <c r="AB530" s="9"/>
      <c r="AC530" s="9"/>
      <c r="AD530" s="9"/>
      <c r="AE530" s="9"/>
      <c r="AF530" s="9"/>
      <c r="AG530" s="9"/>
      <c r="AH530" s="9"/>
    </row>
    <row r="531" spans="1:34" x14ac:dyDescent="0.25">
      <c r="A531" s="9"/>
      <c r="B531" s="9"/>
      <c r="C531" s="9"/>
      <c r="D531" s="9"/>
      <c r="E531" s="9"/>
      <c r="F531" s="9"/>
      <c r="G531" s="9"/>
      <c r="H531" s="9"/>
      <c r="I531" s="9"/>
      <c r="J531" s="9"/>
      <c r="K531" s="9"/>
      <c r="L531" s="9"/>
      <c r="M531" s="9"/>
      <c r="N531" s="9"/>
      <c r="O531" s="9"/>
      <c r="P531" s="9"/>
      <c r="Q531" s="9"/>
      <c r="R531" s="9"/>
      <c r="S531" s="9"/>
      <c r="T531" s="17"/>
      <c r="U531" s="17"/>
      <c r="V531" s="9"/>
      <c r="W531" s="17"/>
      <c r="X531" s="9"/>
      <c r="Y531" s="9"/>
      <c r="Z531" s="9"/>
      <c r="AA531" s="9"/>
      <c r="AB531" s="9"/>
      <c r="AC531" s="9"/>
      <c r="AD531" s="9"/>
      <c r="AE531" s="9"/>
      <c r="AF531" s="9"/>
      <c r="AG531" s="9"/>
      <c r="AH531" s="9"/>
    </row>
    <row r="532" spans="1:34" x14ac:dyDescent="0.25">
      <c r="A532" s="9"/>
      <c r="B532" s="9"/>
      <c r="C532" s="9"/>
      <c r="D532" s="9"/>
      <c r="E532" s="9"/>
      <c r="F532" s="9"/>
      <c r="G532" s="9"/>
      <c r="H532" s="9"/>
      <c r="I532" s="9"/>
      <c r="J532" s="9"/>
      <c r="K532" s="9"/>
      <c r="L532" s="9"/>
      <c r="M532" s="9"/>
      <c r="N532" s="9"/>
      <c r="O532" s="9"/>
      <c r="P532" s="9"/>
      <c r="Q532" s="9"/>
      <c r="R532" s="9"/>
      <c r="S532" s="9"/>
      <c r="T532" s="17"/>
      <c r="U532" s="17"/>
      <c r="V532" s="9"/>
      <c r="W532" s="17"/>
      <c r="X532" s="9"/>
      <c r="Y532" s="9"/>
      <c r="Z532" s="9"/>
      <c r="AA532" s="9"/>
      <c r="AB532" s="9"/>
      <c r="AC532" s="9"/>
      <c r="AD532" s="9"/>
      <c r="AE532" s="9"/>
      <c r="AF532" s="9"/>
      <c r="AG532" s="9"/>
      <c r="AH532" s="9"/>
    </row>
    <row r="533" spans="1:34" x14ac:dyDescent="0.25">
      <c r="A533" s="9"/>
      <c r="B533" s="9"/>
      <c r="C533" s="9"/>
      <c r="D533" s="9"/>
      <c r="E533" s="9"/>
      <c r="F533" s="9"/>
      <c r="G533" s="9"/>
      <c r="H533" s="9"/>
      <c r="I533" s="9"/>
      <c r="J533" s="9"/>
      <c r="K533" s="9"/>
      <c r="L533" s="9"/>
      <c r="M533" s="9"/>
      <c r="N533" s="9"/>
      <c r="O533" s="9"/>
      <c r="P533" s="9"/>
      <c r="Q533" s="9"/>
      <c r="R533" s="9"/>
      <c r="S533" s="9"/>
      <c r="T533" s="17"/>
      <c r="U533" s="17"/>
      <c r="V533" s="9"/>
      <c r="W533" s="17"/>
      <c r="X533" s="9"/>
      <c r="Y533" s="9"/>
      <c r="Z533" s="9"/>
      <c r="AA533" s="9"/>
      <c r="AB533" s="9"/>
      <c r="AC533" s="9"/>
      <c r="AD533" s="9"/>
      <c r="AE533" s="9"/>
      <c r="AF533" s="9"/>
      <c r="AG533" s="9"/>
      <c r="AH533" s="9"/>
    </row>
    <row r="534" spans="1:34" x14ac:dyDescent="0.25">
      <c r="A534" s="9"/>
      <c r="B534" s="9"/>
      <c r="C534" s="9"/>
      <c r="D534" s="9"/>
      <c r="E534" s="9"/>
      <c r="F534" s="9"/>
      <c r="G534" s="9"/>
      <c r="H534" s="9"/>
      <c r="I534" s="9"/>
      <c r="J534" s="9"/>
      <c r="K534" s="9"/>
      <c r="L534" s="9"/>
      <c r="M534" s="9"/>
      <c r="N534" s="9"/>
      <c r="O534" s="9"/>
      <c r="P534" s="9"/>
      <c r="Q534" s="9"/>
      <c r="R534" s="9"/>
      <c r="S534" s="9"/>
      <c r="T534" s="17"/>
      <c r="U534" s="17"/>
      <c r="V534" s="9"/>
      <c r="W534" s="17"/>
      <c r="X534" s="9"/>
      <c r="Y534" s="9"/>
      <c r="Z534" s="9"/>
      <c r="AA534" s="9"/>
      <c r="AB534" s="9"/>
      <c r="AC534" s="9"/>
      <c r="AD534" s="9"/>
      <c r="AE534" s="9"/>
      <c r="AF534" s="9"/>
      <c r="AG534" s="9"/>
      <c r="AH534" s="9"/>
    </row>
    <row r="535" spans="1:34" x14ac:dyDescent="0.25">
      <c r="A535" s="9"/>
      <c r="B535" s="9"/>
      <c r="C535" s="9"/>
      <c r="D535" s="9"/>
      <c r="E535" s="9"/>
      <c r="F535" s="9"/>
      <c r="G535" s="9"/>
      <c r="H535" s="9"/>
      <c r="I535" s="9"/>
      <c r="J535" s="9"/>
      <c r="K535" s="9"/>
      <c r="L535" s="9"/>
      <c r="M535" s="9"/>
      <c r="N535" s="9"/>
      <c r="O535" s="9"/>
      <c r="P535" s="9"/>
      <c r="Q535" s="9"/>
      <c r="R535" s="9"/>
      <c r="S535" s="9"/>
      <c r="T535" s="17"/>
      <c r="U535" s="17"/>
      <c r="V535" s="9"/>
      <c r="W535" s="17"/>
      <c r="X535" s="9"/>
      <c r="Y535" s="9"/>
      <c r="Z535" s="9"/>
      <c r="AA535" s="9"/>
      <c r="AB535" s="9"/>
      <c r="AC535" s="9"/>
      <c r="AD535" s="9"/>
      <c r="AE535" s="9"/>
      <c r="AF535" s="9"/>
      <c r="AG535" s="9"/>
      <c r="AH535" s="9"/>
    </row>
    <row r="536" spans="1:34" x14ac:dyDescent="0.25">
      <c r="A536" s="9"/>
      <c r="B536" s="9"/>
      <c r="C536" s="9"/>
      <c r="D536" s="9"/>
      <c r="E536" s="9"/>
      <c r="F536" s="9"/>
      <c r="G536" s="9"/>
      <c r="H536" s="9"/>
      <c r="I536" s="9"/>
      <c r="J536" s="9"/>
      <c r="K536" s="9"/>
      <c r="L536" s="9"/>
      <c r="M536" s="9"/>
      <c r="N536" s="9"/>
      <c r="O536" s="9"/>
      <c r="P536" s="9"/>
      <c r="Q536" s="9"/>
      <c r="R536" s="9"/>
      <c r="S536" s="9"/>
      <c r="T536" s="17"/>
      <c r="U536" s="17"/>
      <c r="V536" s="9"/>
      <c r="W536" s="17"/>
      <c r="X536" s="9"/>
      <c r="Y536" s="9"/>
      <c r="Z536" s="9"/>
      <c r="AA536" s="9"/>
      <c r="AB536" s="9"/>
      <c r="AC536" s="9"/>
      <c r="AD536" s="9"/>
      <c r="AE536" s="9"/>
      <c r="AF536" s="9"/>
      <c r="AG536" s="9"/>
      <c r="AH536" s="9"/>
    </row>
    <row r="537" spans="1:34" x14ac:dyDescent="0.25">
      <c r="A537" s="9"/>
      <c r="B537" s="9"/>
      <c r="C537" s="9"/>
      <c r="D537" s="9"/>
      <c r="E537" s="9"/>
      <c r="F537" s="9"/>
      <c r="G537" s="9"/>
      <c r="H537" s="9"/>
      <c r="I537" s="9"/>
      <c r="J537" s="9"/>
      <c r="K537" s="9"/>
      <c r="L537" s="9"/>
      <c r="M537" s="9"/>
      <c r="N537" s="9"/>
      <c r="O537" s="9"/>
      <c r="P537" s="9"/>
      <c r="Q537" s="9"/>
      <c r="R537" s="9"/>
      <c r="S537" s="9"/>
      <c r="T537" s="17"/>
      <c r="U537" s="17"/>
      <c r="V537" s="9"/>
      <c r="W537" s="17"/>
      <c r="X537" s="9"/>
      <c r="Y537" s="9"/>
      <c r="Z537" s="9"/>
      <c r="AA537" s="9"/>
      <c r="AB537" s="9"/>
      <c r="AC537" s="9"/>
      <c r="AD537" s="9"/>
      <c r="AE537" s="9"/>
      <c r="AF537" s="9"/>
      <c r="AG537" s="9"/>
      <c r="AH537" s="9"/>
    </row>
    <row r="538" spans="1:34" x14ac:dyDescent="0.25">
      <c r="A538" s="9"/>
      <c r="B538" s="9"/>
      <c r="C538" s="9"/>
      <c r="D538" s="9"/>
      <c r="E538" s="9"/>
      <c r="F538" s="9"/>
      <c r="G538" s="9"/>
      <c r="H538" s="9"/>
      <c r="I538" s="9"/>
      <c r="J538" s="9"/>
      <c r="K538" s="9"/>
      <c r="L538" s="9"/>
      <c r="M538" s="9"/>
      <c r="N538" s="9"/>
      <c r="O538" s="9"/>
      <c r="P538" s="9"/>
      <c r="Q538" s="9"/>
      <c r="R538" s="9"/>
      <c r="S538" s="9"/>
      <c r="T538" s="17"/>
      <c r="U538" s="17"/>
      <c r="V538" s="9"/>
      <c r="W538" s="17"/>
      <c r="X538" s="9"/>
      <c r="Y538" s="9"/>
      <c r="Z538" s="9"/>
      <c r="AA538" s="9"/>
      <c r="AB538" s="9"/>
      <c r="AC538" s="9"/>
      <c r="AD538" s="9"/>
      <c r="AE538" s="9"/>
      <c r="AF538" s="9"/>
      <c r="AG538" s="9"/>
      <c r="AH538" s="9"/>
    </row>
    <row r="539" spans="1:34" x14ac:dyDescent="0.25">
      <c r="A539" s="9"/>
      <c r="B539" s="9"/>
      <c r="C539" s="9"/>
      <c r="D539" s="9"/>
      <c r="E539" s="9"/>
      <c r="F539" s="9"/>
      <c r="G539" s="9"/>
      <c r="H539" s="9"/>
      <c r="I539" s="9"/>
      <c r="J539" s="9"/>
      <c r="K539" s="9"/>
      <c r="L539" s="9"/>
      <c r="M539" s="9"/>
      <c r="N539" s="9"/>
      <c r="O539" s="9"/>
      <c r="P539" s="9"/>
      <c r="Q539" s="9"/>
      <c r="R539" s="9"/>
      <c r="S539" s="9"/>
      <c r="T539" s="17"/>
      <c r="U539" s="17"/>
      <c r="V539" s="9"/>
      <c r="W539" s="17"/>
      <c r="X539" s="9"/>
      <c r="Y539" s="9"/>
      <c r="Z539" s="9"/>
      <c r="AA539" s="9"/>
      <c r="AB539" s="9"/>
      <c r="AC539" s="9"/>
      <c r="AD539" s="9"/>
      <c r="AE539" s="9"/>
      <c r="AF539" s="9"/>
      <c r="AG539" s="9"/>
      <c r="AH539" s="9"/>
    </row>
    <row r="540" spans="1:34" x14ac:dyDescent="0.25">
      <c r="A540" s="9"/>
      <c r="B540" s="9"/>
      <c r="C540" s="9"/>
      <c r="D540" s="9"/>
      <c r="E540" s="9"/>
      <c r="F540" s="9"/>
      <c r="G540" s="9"/>
      <c r="H540" s="9"/>
      <c r="I540" s="9"/>
      <c r="J540" s="9"/>
      <c r="K540" s="9"/>
      <c r="L540" s="9"/>
      <c r="M540" s="9"/>
      <c r="N540" s="9"/>
      <c r="O540" s="9"/>
      <c r="P540" s="9"/>
      <c r="Q540" s="9"/>
      <c r="R540" s="9"/>
      <c r="S540" s="9"/>
      <c r="T540" s="17"/>
      <c r="U540" s="17"/>
      <c r="V540" s="9"/>
      <c r="W540" s="17"/>
      <c r="X540" s="9"/>
      <c r="Y540" s="9"/>
      <c r="Z540" s="9"/>
      <c r="AA540" s="9"/>
      <c r="AB540" s="9"/>
      <c r="AC540" s="9"/>
      <c r="AD540" s="9"/>
      <c r="AE540" s="9"/>
      <c r="AF540" s="9"/>
      <c r="AG540" s="9"/>
      <c r="AH540" s="9"/>
    </row>
    <row r="541" spans="1:34" x14ac:dyDescent="0.25">
      <c r="A541" s="9"/>
      <c r="B541" s="9"/>
      <c r="C541" s="9"/>
      <c r="D541" s="9"/>
      <c r="E541" s="9"/>
      <c r="F541" s="9"/>
      <c r="G541" s="9"/>
      <c r="H541" s="9"/>
      <c r="I541" s="9"/>
      <c r="J541" s="9"/>
      <c r="K541" s="9"/>
      <c r="L541" s="9"/>
      <c r="M541" s="9"/>
      <c r="N541" s="9"/>
      <c r="O541" s="9"/>
      <c r="P541" s="9"/>
      <c r="Q541" s="9"/>
      <c r="R541" s="9"/>
      <c r="S541" s="9"/>
      <c r="T541" s="17"/>
      <c r="U541" s="17"/>
      <c r="V541" s="9"/>
      <c r="W541" s="17"/>
      <c r="X541" s="9"/>
      <c r="Y541" s="9"/>
      <c r="Z541" s="9"/>
      <c r="AA541" s="9"/>
      <c r="AB541" s="9"/>
      <c r="AC541" s="9"/>
      <c r="AD541" s="9"/>
      <c r="AE541" s="9"/>
      <c r="AF541" s="9"/>
      <c r="AG541" s="9"/>
      <c r="AH541" s="9"/>
    </row>
    <row r="542" spans="1:34" x14ac:dyDescent="0.25">
      <c r="A542" s="9"/>
      <c r="B542" s="9"/>
      <c r="C542" s="9"/>
      <c r="D542" s="9"/>
      <c r="E542" s="9"/>
      <c r="F542" s="9"/>
      <c r="G542" s="9"/>
      <c r="H542" s="9"/>
      <c r="I542" s="9"/>
      <c r="J542" s="9"/>
      <c r="K542" s="9"/>
      <c r="L542" s="9"/>
      <c r="M542" s="9"/>
      <c r="N542" s="9"/>
      <c r="O542" s="9"/>
      <c r="P542" s="9"/>
      <c r="Q542" s="9"/>
      <c r="R542" s="9"/>
      <c r="S542" s="9"/>
      <c r="T542" s="17"/>
      <c r="U542" s="17"/>
      <c r="V542" s="9"/>
      <c r="W542" s="17"/>
      <c r="X542" s="9"/>
      <c r="Y542" s="9"/>
      <c r="Z542" s="9"/>
      <c r="AA542" s="9"/>
      <c r="AB542" s="9"/>
      <c r="AC542" s="9"/>
      <c r="AD542" s="9"/>
      <c r="AE542" s="9"/>
      <c r="AF542" s="9"/>
      <c r="AG542" s="9"/>
      <c r="AH542" s="9"/>
    </row>
    <row r="543" spans="1:34" x14ac:dyDescent="0.25">
      <c r="A543" s="9"/>
      <c r="B543" s="9"/>
      <c r="C543" s="9"/>
      <c r="D543" s="9"/>
      <c r="E543" s="9"/>
      <c r="F543" s="9"/>
      <c r="G543" s="9"/>
      <c r="H543" s="9"/>
      <c r="I543" s="9"/>
      <c r="J543" s="9"/>
      <c r="K543" s="9"/>
      <c r="L543" s="9"/>
      <c r="M543" s="9"/>
      <c r="N543" s="9"/>
      <c r="O543" s="9"/>
      <c r="P543" s="9"/>
      <c r="Q543" s="9"/>
      <c r="R543" s="9"/>
      <c r="S543" s="9"/>
      <c r="T543" s="17"/>
      <c r="U543" s="17"/>
      <c r="V543" s="9"/>
      <c r="W543" s="17"/>
      <c r="X543" s="9"/>
      <c r="Y543" s="9"/>
      <c r="Z543" s="9"/>
      <c r="AA543" s="9"/>
      <c r="AB543" s="9"/>
      <c r="AC543" s="9"/>
      <c r="AD543" s="9"/>
      <c r="AE543" s="9"/>
      <c r="AF543" s="9"/>
      <c r="AG543" s="9"/>
      <c r="AH543" s="9"/>
    </row>
    <row r="544" spans="1:34" x14ac:dyDescent="0.25">
      <c r="A544" s="9"/>
      <c r="B544" s="9"/>
      <c r="C544" s="9"/>
      <c r="D544" s="9"/>
      <c r="E544" s="9"/>
      <c r="F544" s="9"/>
      <c r="G544" s="9"/>
      <c r="H544" s="9"/>
      <c r="I544" s="9"/>
      <c r="J544" s="9"/>
      <c r="K544" s="9"/>
      <c r="L544" s="9"/>
      <c r="M544" s="9"/>
      <c r="N544" s="9"/>
      <c r="O544" s="9"/>
      <c r="P544" s="9"/>
      <c r="Q544" s="9"/>
      <c r="R544" s="9"/>
      <c r="S544" s="9"/>
      <c r="T544" s="17"/>
      <c r="U544" s="17"/>
      <c r="V544" s="9"/>
      <c r="W544" s="17"/>
      <c r="X544" s="9"/>
      <c r="Y544" s="9"/>
      <c r="Z544" s="9"/>
      <c r="AA544" s="9"/>
      <c r="AB544" s="9"/>
      <c r="AC544" s="9"/>
      <c r="AD544" s="9"/>
      <c r="AE544" s="9"/>
      <c r="AF544" s="9"/>
      <c r="AG544" s="9"/>
      <c r="AH544" s="9"/>
    </row>
    <row r="545" spans="1:34" x14ac:dyDescent="0.25">
      <c r="A545" s="9"/>
      <c r="B545" s="9"/>
      <c r="C545" s="9"/>
      <c r="D545" s="9"/>
      <c r="E545" s="9"/>
      <c r="F545" s="9"/>
      <c r="G545" s="9"/>
      <c r="H545" s="9"/>
      <c r="I545" s="9"/>
      <c r="J545" s="9"/>
      <c r="K545" s="9"/>
      <c r="L545" s="9"/>
      <c r="M545" s="9"/>
      <c r="N545" s="9"/>
      <c r="O545" s="9"/>
      <c r="P545" s="9"/>
      <c r="Q545" s="9"/>
      <c r="R545" s="9"/>
      <c r="S545" s="9"/>
      <c r="T545" s="17"/>
      <c r="U545" s="17"/>
      <c r="V545" s="9"/>
      <c r="W545" s="17"/>
      <c r="X545" s="9"/>
      <c r="Y545" s="9"/>
      <c r="Z545" s="9"/>
      <c r="AA545" s="9"/>
      <c r="AB545" s="9"/>
      <c r="AC545" s="9"/>
      <c r="AD545" s="9"/>
      <c r="AE545" s="9"/>
      <c r="AF545" s="9"/>
      <c r="AG545" s="9"/>
      <c r="AH545" s="9"/>
    </row>
    <row r="546" spans="1:34" x14ac:dyDescent="0.25">
      <c r="A546" s="9"/>
      <c r="B546" s="9"/>
      <c r="C546" s="9"/>
      <c r="D546" s="9"/>
      <c r="E546" s="9"/>
      <c r="F546" s="9"/>
      <c r="G546" s="9"/>
      <c r="H546" s="9"/>
      <c r="I546" s="9"/>
      <c r="J546" s="9"/>
      <c r="K546" s="9"/>
      <c r="L546" s="9"/>
      <c r="M546" s="9"/>
      <c r="N546" s="9"/>
      <c r="O546" s="9"/>
      <c r="P546" s="9"/>
      <c r="Q546" s="9"/>
      <c r="R546" s="9"/>
      <c r="S546" s="9"/>
      <c r="T546" s="17"/>
      <c r="U546" s="17"/>
      <c r="V546" s="9"/>
      <c r="W546" s="17"/>
      <c r="X546" s="9"/>
      <c r="Y546" s="9"/>
      <c r="Z546" s="9"/>
      <c r="AA546" s="9"/>
      <c r="AB546" s="9"/>
      <c r="AC546" s="9"/>
      <c r="AD546" s="9"/>
      <c r="AE546" s="9"/>
      <c r="AF546" s="9"/>
      <c r="AG546" s="9"/>
      <c r="AH546" s="9"/>
    </row>
    <row r="547" spans="1:34" x14ac:dyDescent="0.25">
      <c r="A547" s="9"/>
      <c r="B547" s="9"/>
      <c r="C547" s="9"/>
      <c r="D547" s="9"/>
      <c r="E547" s="9"/>
      <c r="F547" s="9"/>
      <c r="G547" s="9"/>
      <c r="H547" s="9"/>
      <c r="I547" s="9"/>
      <c r="J547" s="9"/>
      <c r="K547" s="9"/>
      <c r="L547" s="9"/>
      <c r="M547" s="9"/>
      <c r="N547" s="9"/>
      <c r="O547" s="9"/>
      <c r="P547" s="9"/>
      <c r="Q547" s="9"/>
      <c r="R547" s="9"/>
      <c r="S547" s="9"/>
      <c r="T547" s="17"/>
      <c r="U547" s="17"/>
      <c r="V547" s="9"/>
      <c r="W547" s="17"/>
      <c r="X547" s="9"/>
      <c r="Y547" s="9"/>
      <c r="Z547" s="9"/>
      <c r="AA547" s="9"/>
      <c r="AB547" s="9"/>
      <c r="AC547" s="9"/>
      <c r="AD547" s="9"/>
      <c r="AE547" s="9"/>
      <c r="AF547" s="9"/>
      <c r="AG547" s="9"/>
      <c r="AH547" s="9"/>
    </row>
    <row r="548" spans="1:34" x14ac:dyDescent="0.25">
      <c r="A548" s="9"/>
      <c r="B548" s="9"/>
      <c r="C548" s="9"/>
      <c r="D548" s="9"/>
      <c r="E548" s="9"/>
      <c r="F548" s="9"/>
      <c r="G548" s="9"/>
      <c r="H548" s="9"/>
      <c r="I548" s="9"/>
      <c r="J548" s="9"/>
      <c r="K548" s="9"/>
      <c r="L548" s="9"/>
      <c r="M548" s="9"/>
      <c r="N548" s="9"/>
      <c r="O548" s="9"/>
      <c r="P548" s="9"/>
      <c r="Q548" s="9"/>
      <c r="R548" s="9"/>
      <c r="S548" s="9"/>
      <c r="T548" s="17"/>
      <c r="U548" s="17"/>
      <c r="V548" s="9"/>
      <c r="W548" s="17"/>
      <c r="X548" s="9"/>
      <c r="Y548" s="9"/>
      <c r="Z548" s="9"/>
      <c r="AA548" s="9"/>
      <c r="AB548" s="9"/>
      <c r="AC548" s="9"/>
      <c r="AD548" s="9"/>
      <c r="AE548" s="9"/>
      <c r="AF548" s="9"/>
      <c r="AG548" s="9"/>
      <c r="AH548" s="9"/>
    </row>
    <row r="549" spans="1:34" x14ac:dyDescent="0.25">
      <c r="A549" s="9"/>
      <c r="B549" s="9"/>
      <c r="C549" s="9"/>
      <c r="D549" s="9"/>
      <c r="E549" s="9"/>
      <c r="F549" s="9"/>
      <c r="G549" s="9"/>
      <c r="H549" s="9"/>
      <c r="I549" s="9"/>
      <c r="J549" s="9"/>
      <c r="K549" s="9"/>
      <c r="L549" s="9"/>
      <c r="M549" s="9"/>
      <c r="N549" s="9"/>
      <c r="O549" s="9"/>
      <c r="P549" s="9"/>
      <c r="Q549" s="9"/>
      <c r="R549" s="9"/>
      <c r="S549" s="9"/>
      <c r="T549" s="17"/>
      <c r="U549" s="17"/>
      <c r="V549" s="9"/>
      <c r="W549" s="17"/>
      <c r="X549" s="9"/>
      <c r="Y549" s="9"/>
      <c r="Z549" s="9"/>
      <c r="AA549" s="9"/>
      <c r="AB549" s="9"/>
      <c r="AC549" s="9"/>
      <c r="AD549" s="9"/>
      <c r="AE549" s="9"/>
      <c r="AF549" s="9"/>
      <c r="AG549" s="9"/>
      <c r="AH549" s="9"/>
    </row>
    <row r="550" spans="1:34" x14ac:dyDescent="0.25">
      <c r="A550" s="9"/>
      <c r="B550" s="9"/>
      <c r="C550" s="9"/>
      <c r="D550" s="9"/>
      <c r="E550" s="9"/>
      <c r="F550" s="9"/>
      <c r="G550" s="9"/>
      <c r="H550" s="9"/>
      <c r="I550" s="9"/>
      <c r="J550" s="9"/>
      <c r="K550" s="9"/>
      <c r="L550" s="9"/>
      <c r="M550" s="9"/>
      <c r="N550" s="9"/>
      <c r="O550" s="9"/>
      <c r="P550" s="9"/>
      <c r="Q550" s="9"/>
      <c r="R550" s="9"/>
      <c r="S550" s="9"/>
      <c r="T550" s="17"/>
      <c r="U550" s="17"/>
      <c r="V550" s="9"/>
      <c r="W550" s="17"/>
      <c r="X550" s="9"/>
      <c r="Y550" s="9"/>
      <c r="Z550" s="9"/>
      <c r="AA550" s="9"/>
      <c r="AB550" s="9"/>
      <c r="AC550" s="9"/>
      <c r="AD550" s="9"/>
      <c r="AE550" s="9"/>
      <c r="AF550" s="9"/>
      <c r="AG550" s="9"/>
      <c r="AH550" s="9"/>
    </row>
    <row r="551" spans="1:34" x14ac:dyDescent="0.25">
      <c r="A551" s="9"/>
      <c r="B551" s="9"/>
      <c r="C551" s="9"/>
      <c r="D551" s="9"/>
      <c r="E551" s="9"/>
      <c r="F551" s="9"/>
      <c r="G551" s="9"/>
      <c r="H551" s="9"/>
      <c r="I551" s="9"/>
      <c r="J551" s="9"/>
      <c r="K551" s="9"/>
      <c r="L551" s="9"/>
      <c r="M551" s="9"/>
      <c r="N551" s="9"/>
      <c r="O551" s="9"/>
      <c r="P551" s="9"/>
      <c r="Q551" s="9"/>
      <c r="R551" s="9"/>
      <c r="S551" s="9"/>
      <c r="T551" s="17"/>
      <c r="U551" s="17"/>
      <c r="V551" s="9"/>
      <c r="W551" s="17"/>
      <c r="X551" s="9"/>
      <c r="Y551" s="9"/>
      <c r="Z551" s="9"/>
      <c r="AA551" s="9"/>
      <c r="AB551" s="9"/>
      <c r="AC551" s="9"/>
      <c r="AD551" s="9"/>
      <c r="AE551" s="9"/>
      <c r="AF551" s="9"/>
      <c r="AG551" s="9"/>
      <c r="AH551" s="9"/>
    </row>
    <row r="552" spans="1:34" x14ac:dyDescent="0.25">
      <c r="A552" s="9"/>
      <c r="B552" s="9"/>
      <c r="C552" s="9"/>
      <c r="D552" s="9"/>
      <c r="E552" s="9"/>
      <c r="F552" s="9"/>
      <c r="G552" s="9"/>
      <c r="H552" s="9"/>
      <c r="I552" s="9"/>
      <c r="J552" s="9"/>
      <c r="K552" s="9"/>
      <c r="L552" s="9"/>
      <c r="M552" s="9"/>
      <c r="N552" s="9"/>
      <c r="O552" s="9"/>
      <c r="P552" s="9"/>
      <c r="Q552" s="9"/>
      <c r="R552" s="9"/>
      <c r="S552" s="9"/>
      <c r="T552" s="17"/>
      <c r="U552" s="17"/>
      <c r="V552" s="9"/>
      <c r="W552" s="17"/>
      <c r="X552" s="9"/>
      <c r="Y552" s="9"/>
      <c r="Z552" s="9"/>
      <c r="AA552" s="9"/>
      <c r="AB552" s="9"/>
      <c r="AC552" s="9"/>
      <c r="AD552" s="9"/>
      <c r="AE552" s="9"/>
      <c r="AF552" s="9"/>
      <c r="AG552" s="9"/>
      <c r="AH552" s="9"/>
    </row>
    <row r="553" spans="1:34" x14ac:dyDescent="0.25">
      <c r="A553" s="9"/>
      <c r="B553" s="9"/>
      <c r="C553" s="9"/>
      <c r="D553" s="9"/>
      <c r="E553" s="9"/>
      <c r="F553" s="9"/>
      <c r="G553" s="9"/>
      <c r="H553" s="9"/>
      <c r="I553" s="9"/>
      <c r="J553" s="9"/>
      <c r="K553" s="9"/>
      <c r="L553" s="9"/>
      <c r="M553" s="9"/>
      <c r="N553" s="9"/>
      <c r="O553" s="9"/>
      <c r="P553" s="9"/>
      <c r="Q553" s="9"/>
      <c r="R553" s="9"/>
      <c r="S553" s="9"/>
      <c r="T553" s="17"/>
      <c r="U553" s="17"/>
      <c r="V553" s="9"/>
      <c r="W553" s="17"/>
      <c r="X553" s="9"/>
      <c r="Y553" s="9"/>
      <c r="Z553" s="9"/>
      <c r="AA553" s="9"/>
      <c r="AB553" s="9"/>
      <c r="AC553" s="9"/>
      <c r="AD553" s="9"/>
      <c r="AE553" s="9"/>
      <c r="AF553" s="9"/>
      <c r="AG553" s="9"/>
      <c r="AH553" s="9"/>
    </row>
    <row r="554" spans="1:34" x14ac:dyDescent="0.25">
      <c r="A554" s="9"/>
      <c r="B554" s="9"/>
      <c r="C554" s="9"/>
      <c r="D554" s="9"/>
      <c r="E554" s="9"/>
      <c r="F554" s="9"/>
      <c r="G554" s="9"/>
      <c r="H554" s="9"/>
      <c r="I554" s="9"/>
      <c r="J554" s="9"/>
      <c r="K554" s="9"/>
      <c r="L554" s="9"/>
      <c r="M554" s="9"/>
      <c r="N554" s="9"/>
      <c r="O554" s="9"/>
      <c r="P554" s="9"/>
      <c r="Q554" s="9"/>
      <c r="R554" s="9"/>
      <c r="S554" s="9"/>
      <c r="T554" s="17"/>
      <c r="U554" s="17"/>
      <c r="V554" s="9"/>
      <c r="W554" s="17"/>
      <c r="X554" s="9"/>
      <c r="Y554" s="9"/>
      <c r="Z554" s="9"/>
      <c r="AA554" s="9"/>
      <c r="AB554" s="9"/>
      <c r="AC554" s="9"/>
      <c r="AD554" s="9"/>
      <c r="AE554" s="9"/>
      <c r="AF554" s="9"/>
      <c r="AG554" s="9"/>
      <c r="AH554" s="9"/>
    </row>
    <row r="555" spans="1:34" x14ac:dyDescent="0.25">
      <c r="A555" s="9"/>
      <c r="B555" s="9"/>
      <c r="C555" s="9"/>
      <c r="D555" s="9"/>
      <c r="E555" s="9"/>
      <c r="F555" s="9"/>
      <c r="G555" s="9"/>
      <c r="H555" s="9"/>
      <c r="I555" s="9"/>
      <c r="J555" s="9"/>
      <c r="K555" s="9"/>
      <c r="L555" s="9"/>
      <c r="M555" s="9"/>
      <c r="N555" s="9"/>
      <c r="O555" s="9"/>
      <c r="P555" s="9"/>
      <c r="Q555" s="9"/>
      <c r="R555" s="9"/>
      <c r="S555" s="9"/>
      <c r="T555" s="17"/>
      <c r="U555" s="17"/>
      <c r="V555" s="9"/>
      <c r="W555" s="17"/>
      <c r="X555" s="9"/>
      <c r="Y555" s="9"/>
      <c r="Z555" s="9"/>
      <c r="AA555" s="9"/>
      <c r="AB555" s="9"/>
      <c r="AC555" s="9"/>
      <c r="AD555" s="9"/>
      <c r="AE555" s="9"/>
      <c r="AF555" s="9"/>
      <c r="AG555" s="9"/>
      <c r="AH555" s="9"/>
    </row>
    <row r="556" spans="1:34" x14ac:dyDescent="0.25">
      <c r="A556" s="9"/>
      <c r="B556" s="9"/>
      <c r="C556" s="9"/>
      <c r="D556" s="9"/>
      <c r="E556" s="9"/>
      <c r="F556" s="9"/>
      <c r="G556" s="9"/>
      <c r="H556" s="9"/>
      <c r="I556" s="9"/>
      <c r="J556" s="9"/>
      <c r="K556" s="9"/>
      <c r="L556" s="9"/>
      <c r="M556" s="9"/>
      <c r="N556" s="9"/>
      <c r="O556" s="9"/>
      <c r="P556" s="9"/>
      <c r="Q556" s="9"/>
      <c r="R556" s="9"/>
      <c r="S556" s="9"/>
      <c r="T556" s="17"/>
      <c r="U556" s="17"/>
      <c r="V556" s="9"/>
      <c r="W556" s="17"/>
      <c r="X556" s="9"/>
      <c r="Y556" s="9"/>
      <c r="Z556" s="9"/>
      <c r="AA556" s="9"/>
      <c r="AB556" s="9"/>
      <c r="AC556" s="9"/>
      <c r="AD556" s="9"/>
      <c r="AE556" s="9"/>
      <c r="AF556" s="9"/>
      <c r="AG556" s="9"/>
      <c r="AH556" s="9"/>
    </row>
    <row r="557" spans="1:34" x14ac:dyDescent="0.25">
      <c r="A557" s="9"/>
      <c r="B557" s="9"/>
      <c r="C557" s="9"/>
      <c r="D557" s="9"/>
      <c r="E557" s="9"/>
      <c r="F557" s="9"/>
      <c r="G557" s="9"/>
      <c r="H557" s="9"/>
      <c r="I557" s="9"/>
      <c r="J557" s="9"/>
      <c r="K557" s="9"/>
      <c r="L557" s="9"/>
      <c r="M557" s="9"/>
      <c r="N557" s="9"/>
      <c r="O557" s="9"/>
      <c r="P557" s="9"/>
      <c r="Q557" s="9"/>
      <c r="R557" s="9"/>
      <c r="S557" s="9"/>
      <c r="T557" s="17"/>
      <c r="U557" s="17"/>
      <c r="V557" s="9"/>
      <c r="W557" s="17"/>
      <c r="X557" s="9"/>
      <c r="Y557" s="9"/>
      <c r="Z557" s="9"/>
      <c r="AA557" s="9"/>
      <c r="AB557" s="9"/>
      <c r="AC557" s="9"/>
      <c r="AD557" s="9"/>
      <c r="AE557" s="9"/>
      <c r="AF557" s="9"/>
      <c r="AG557" s="9"/>
      <c r="AH557" s="9"/>
    </row>
    <row r="558" spans="1:34" x14ac:dyDescent="0.25">
      <c r="A558" s="9"/>
      <c r="B558" s="9"/>
      <c r="C558" s="9"/>
      <c r="D558" s="9"/>
      <c r="E558" s="9"/>
      <c r="F558" s="9"/>
      <c r="G558" s="9"/>
      <c r="H558" s="9"/>
      <c r="I558" s="9"/>
      <c r="J558" s="9"/>
      <c r="K558" s="9"/>
      <c r="L558" s="9"/>
      <c r="M558" s="9"/>
      <c r="N558" s="9"/>
      <c r="O558" s="9"/>
      <c r="P558" s="9"/>
      <c r="Q558" s="9"/>
      <c r="R558" s="9"/>
      <c r="S558" s="9"/>
      <c r="T558" s="17"/>
      <c r="U558" s="17"/>
      <c r="V558" s="9"/>
      <c r="W558" s="17"/>
      <c r="X558" s="9"/>
      <c r="Y558" s="9"/>
      <c r="Z558" s="9"/>
      <c r="AA558" s="9"/>
      <c r="AB558" s="9"/>
      <c r="AC558" s="9"/>
      <c r="AD558" s="9"/>
      <c r="AE558" s="9"/>
      <c r="AF558" s="9"/>
      <c r="AG558" s="9"/>
      <c r="AH558" s="9"/>
    </row>
    <row r="559" spans="1:34" x14ac:dyDescent="0.25">
      <c r="A559" s="9"/>
      <c r="B559" s="9"/>
      <c r="C559" s="9"/>
      <c r="D559" s="9"/>
      <c r="E559" s="9"/>
      <c r="F559" s="9"/>
      <c r="G559" s="9"/>
      <c r="H559" s="9"/>
      <c r="I559" s="9"/>
      <c r="J559" s="9"/>
      <c r="K559" s="9"/>
      <c r="L559" s="9"/>
      <c r="M559" s="9"/>
      <c r="N559" s="9"/>
      <c r="O559" s="9"/>
      <c r="P559" s="9"/>
      <c r="Q559" s="9"/>
      <c r="R559" s="9"/>
      <c r="S559" s="9"/>
      <c r="T559" s="17"/>
      <c r="U559" s="17"/>
      <c r="V559" s="9"/>
      <c r="W559" s="17"/>
      <c r="X559" s="9"/>
      <c r="Y559" s="9"/>
      <c r="Z559" s="9"/>
      <c r="AA559" s="9"/>
      <c r="AB559" s="9"/>
      <c r="AC559" s="9"/>
      <c r="AD559" s="9"/>
      <c r="AE559" s="9"/>
      <c r="AF559" s="9"/>
      <c r="AG559" s="9"/>
      <c r="AH559" s="9"/>
    </row>
    <row r="560" spans="1:34" x14ac:dyDescent="0.25">
      <c r="A560" s="9"/>
      <c r="B560" s="9"/>
      <c r="C560" s="9"/>
      <c r="D560" s="9"/>
      <c r="E560" s="9"/>
      <c r="F560" s="9"/>
      <c r="G560" s="9"/>
      <c r="H560" s="9"/>
      <c r="I560" s="9"/>
      <c r="J560" s="9"/>
      <c r="K560" s="9"/>
      <c r="L560" s="9"/>
      <c r="M560" s="9"/>
      <c r="N560" s="9"/>
      <c r="O560" s="9"/>
      <c r="P560" s="9"/>
      <c r="Q560" s="9"/>
      <c r="R560" s="9"/>
      <c r="S560" s="9"/>
      <c r="T560" s="17"/>
      <c r="U560" s="17"/>
      <c r="V560" s="9"/>
      <c r="W560" s="17"/>
      <c r="X560" s="9"/>
      <c r="Y560" s="9"/>
      <c r="Z560" s="9"/>
      <c r="AA560" s="9"/>
      <c r="AB560" s="9"/>
      <c r="AC560" s="9"/>
      <c r="AD560" s="9"/>
      <c r="AE560" s="9"/>
      <c r="AF560" s="9"/>
      <c r="AG560" s="9"/>
      <c r="AH560" s="9"/>
    </row>
    <row r="561" spans="1:34" x14ac:dyDescent="0.25">
      <c r="A561" s="9"/>
      <c r="B561" s="9"/>
      <c r="C561" s="9"/>
      <c r="D561" s="9"/>
      <c r="E561" s="9"/>
      <c r="F561" s="9"/>
      <c r="G561" s="9"/>
      <c r="H561" s="9"/>
      <c r="I561" s="9"/>
      <c r="J561" s="9"/>
      <c r="K561" s="9"/>
      <c r="L561" s="9"/>
      <c r="M561" s="9"/>
      <c r="N561" s="9"/>
      <c r="O561" s="9"/>
      <c r="P561" s="9"/>
      <c r="Q561" s="9"/>
      <c r="R561" s="9"/>
      <c r="S561" s="9"/>
      <c r="T561" s="17"/>
      <c r="U561" s="17"/>
      <c r="V561" s="9"/>
      <c r="W561" s="17"/>
      <c r="X561" s="9"/>
      <c r="Y561" s="9"/>
      <c r="Z561" s="9"/>
      <c r="AA561" s="9"/>
      <c r="AB561" s="9"/>
      <c r="AC561" s="9"/>
      <c r="AD561" s="9"/>
      <c r="AE561" s="9"/>
      <c r="AF561" s="9"/>
      <c r="AG561" s="9"/>
      <c r="AH561" s="9"/>
    </row>
    <row r="562" spans="1:34" x14ac:dyDescent="0.25">
      <c r="A562" s="9"/>
      <c r="B562" s="9"/>
      <c r="C562" s="9"/>
      <c r="D562" s="9"/>
      <c r="E562" s="9"/>
      <c r="F562" s="9"/>
      <c r="G562" s="9"/>
      <c r="H562" s="9"/>
      <c r="I562" s="9"/>
      <c r="J562" s="9"/>
      <c r="K562" s="9"/>
      <c r="L562" s="9"/>
      <c r="M562" s="9"/>
      <c r="N562" s="9"/>
      <c r="O562" s="9"/>
      <c r="P562" s="9"/>
      <c r="Q562" s="9"/>
      <c r="R562" s="9"/>
      <c r="S562" s="9"/>
      <c r="T562" s="17"/>
      <c r="U562" s="17"/>
      <c r="V562" s="9"/>
      <c r="W562" s="17"/>
      <c r="X562" s="9"/>
      <c r="Y562" s="9"/>
      <c r="Z562" s="9"/>
      <c r="AA562" s="9"/>
      <c r="AB562" s="9"/>
      <c r="AC562" s="9"/>
      <c r="AD562" s="9"/>
      <c r="AE562" s="9"/>
      <c r="AF562" s="9"/>
      <c r="AG562" s="9"/>
      <c r="AH562" s="9"/>
    </row>
    <row r="563" spans="1:34" x14ac:dyDescent="0.25">
      <c r="A563" s="9"/>
      <c r="B563" s="9"/>
      <c r="C563" s="9"/>
      <c r="D563" s="9"/>
      <c r="E563" s="9"/>
      <c r="F563" s="9"/>
      <c r="G563" s="9"/>
      <c r="H563" s="9"/>
      <c r="I563" s="9"/>
      <c r="J563" s="9"/>
      <c r="K563" s="9"/>
      <c r="L563" s="9"/>
      <c r="M563" s="9"/>
      <c r="N563" s="9"/>
      <c r="O563" s="9"/>
      <c r="P563" s="9"/>
      <c r="Q563" s="9"/>
      <c r="R563" s="9"/>
      <c r="S563" s="9"/>
      <c r="T563" s="17"/>
      <c r="U563" s="17"/>
      <c r="V563" s="9"/>
      <c r="W563" s="17"/>
      <c r="X563" s="9"/>
      <c r="Y563" s="9"/>
      <c r="Z563" s="9"/>
      <c r="AA563" s="9"/>
      <c r="AB563" s="9"/>
      <c r="AC563" s="9"/>
      <c r="AD563" s="9"/>
      <c r="AE563" s="9"/>
      <c r="AF563" s="9"/>
      <c r="AG563" s="9"/>
      <c r="AH563" s="9"/>
    </row>
    <row r="564" spans="1:34" x14ac:dyDescent="0.25">
      <c r="A564" s="9"/>
      <c r="B564" s="9"/>
      <c r="C564" s="9"/>
      <c r="D564" s="9"/>
      <c r="E564" s="9"/>
      <c r="F564" s="9"/>
      <c r="G564" s="9"/>
      <c r="H564" s="9"/>
      <c r="I564" s="9"/>
      <c r="J564" s="9"/>
      <c r="K564" s="9"/>
      <c r="L564" s="9"/>
      <c r="M564" s="9"/>
      <c r="N564" s="9"/>
      <c r="O564" s="9"/>
      <c r="P564" s="9"/>
      <c r="Q564" s="9"/>
      <c r="R564" s="9"/>
      <c r="S564" s="9"/>
      <c r="T564" s="17"/>
      <c r="U564" s="17"/>
      <c r="V564" s="9"/>
      <c r="W564" s="17"/>
      <c r="X564" s="9"/>
      <c r="Y564" s="9"/>
      <c r="Z564" s="9"/>
      <c r="AA564" s="9"/>
      <c r="AB564" s="9"/>
      <c r="AC564" s="9"/>
      <c r="AD564" s="9"/>
      <c r="AE564" s="9"/>
      <c r="AF564" s="9"/>
      <c r="AG564" s="9"/>
      <c r="AH564" s="9"/>
    </row>
    <row r="565" spans="1:34" x14ac:dyDescent="0.25">
      <c r="A565" s="9"/>
      <c r="B565" s="9"/>
      <c r="C565" s="9"/>
      <c r="D565" s="9"/>
      <c r="E565" s="9"/>
      <c r="F565" s="9"/>
      <c r="G565" s="9"/>
      <c r="H565" s="9"/>
      <c r="I565" s="9"/>
      <c r="J565" s="9"/>
      <c r="K565" s="9"/>
      <c r="L565" s="9"/>
      <c r="M565" s="9"/>
      <c r="N565" s="9"/>
      <c r="O565" s="9"/>
      <c r="P565" s="9"/>
      <c r="Q565" s="9"/>
      <c r="R565" s="9"/>
      <c r="S565" s="9"/>
      <c r="T565" s="17"/>
      <c r="U565" s="17"/>
      <c r="V565" s="9"/>
      <c r="W565" s="17"/>
      <c r="X565" s="9"/>
      <c r="Y565" s="9"/>
      <c r="Z565" s="9"/>
      <c r="AA565" s="9"/>
      <c r="AB565" s="9"/>
      <c r="AC565" s="9"/>
      <c r="AD565" s="9"/>
      <c r="AE565" s="9"/>
      <c r="AF565" s="9"/>
      <c r="AG565" s="9"/>
      <c r="AH565" s="9"/>
    </row>
    <row r="566" spans="1:34" x14ac:dyDescent="0.25">
      <c r="A566" s="9"/>
      <c r="B566" s="9"/>
      <c r="C566" s="9"/>
      <c r="D566" s="9"/>
      <c r="E566" s="9"/>
      <c r="F566" s="9"/>
      <c r="G566" s="9"/>
      <c r="H566" s="9"/>
      <c r="I566" s="9"/>
      <c r="J566" s="9"/>
      <c r="K566" s="9"/>
      <c r="L566" s="9"/>
      <c r="M566" s="9"/>
      <c r="N566" s="9"/>
      <c r="O566" s="9"/>
      <c r="P566" s="9"/>
      <c r="Q566" s="9"/>
      <c r="R566" s="9"/>
      <c r="S566" s="9"/>
      <c r="T566" s="17"/>
      <c r="U566" s="17"/>
      <c r="V566" s="9"/>
      <c r="W566" s="17"/>
      <c r="X566" s="9"/>
      <c r="Y566" s="9"/>
      <c r="Z566" s="9"/>
      <c r="AA566" s="9"/>
      <c r="AB566" s="9"/>
      <c r="AC566" s="9"/>
      <c r="AD566" s="9"/>
      <c r="AE566" s="9"/>
      <c r="AF566" s="9"/>
      <c r="AG566" s="9"/>
      <c r="AH566" s="9"/>
    </row>
    <row r="567" spans="1:34" x14ac:dyDescent="0.25">
      <c r="A567" s="9"/>
      <c r="B567" s="9"/>
      <c r="C567" s="9"/>
      <c r="D567" s="9"/>
      <c r="E567" s="9"/>
      <c r="F567" s="9"/>
      <c r="G567" s="9"/>
      <c r="H567" s="9"/>
      <c r="I567" s="9"/>
      <c r="J567" s="9"/>
      <c r="K567" s="9"/>
      <c r="L567" s="9"/>
      <c r="M567" s="9"/>
      <c r="N567" s="9"/>
      <c r="O567" s="9"/>
      <c r="P567" s="9"/>
      <c r="Q567" s="9"/>
      <c r="R567" s="9"/>
      <c r="S567" s="9"/>
      <c r="T567" s="17"/>
      <c r="U567" s="17"/>
      <c r="V567" s="9"/>
      <c r="W567" s="17"/>
      <c r="X567" s="9"/>
      <c r="Y567" s="9"/>
      <c r="Z567" s="9"/>
      <c r="AA567" s="9"/>
      <c r="AB567" s="9"/>
      <c r="AC567" s="9"/>
      <c r="AD567" s="9"/>
      <c r="AE567" s="9"/>
      <c r="AF567" s="9"/>
      <c r="AG567" s="9"/>
      <c r="AH567" s="9"/>
    </row>
    <row r="568" spans="1:34" x14ac:dyDescent="0.25">
      <c r="A568" s="9"/>
      <c r="B568" s="9"/>
      <c r="C568" s="9"/>
      <c r="D568" s="9"/>
      <c r="E568" s="9"/>
      <c r="F568" s="9"/>
      <c r="G568" s="9"/>
      <c r="H568" s="9"/>
      <c r="I568" s="9"/>
      <c r="J568" s="9"/>
      <c r="K568" s="9"/>
      <c r="L568" s="9"/>
      <c r="M568" s="9"/>
      <c r="N568" s="9"/>
      <c r="O568" s="9"/>
      <c r="P568" s="9"/>
      <c r="Q568" s="9"/>
      <c r="R568" s="9"/>
      <c r="S568" s="9"/>
      <c r="T568" s="17"/>
      <c r="U568" s="17"/>
      <c r="V568" s="9"/>
      <c r="W568" s="17"/>
      <c r="X568" s="9"/>
      <c r="Y568" s="9"/>
      <c r="Z568" s="9"/>
      <c r="AA568" s="9"/>
      <c r="AB568" s="9"/>
      <c r="AC568" s="9"/>
      <c r="AD568" s="9"/>
      <c r="AE568" s="9"/>
      <c r="AF568" s="9"/>
      <c r="AG568" s="9"/>
      <c r="AH568" s="9"/>
    </row>
    <row r="569" spans="1:34" x14ac:dyDescent="0.25">
      <c r="A569" s="9"/>
      <c r="B569" s="9"/>
      <c r="C569" s="9"/>
      <c r="D569" s="9"/>
      <c r="E569" s="9"/>
      <c r="F569" s="9"/>
      <c r="G569" s="9"/>
      <c r="H569" s="9"/>
      <c r="I569" s="9"/>
      <c r="J569" s="9"/>
      <c r="K569" s="9"/>
      <c r="L569" s="9"/>
      <c r="M569" s="9"/>
      <c r="N569" s="9"/>
      <c r="O569" s="9"/>
      <c r="P569" s="9"/>
      <c r="Q569" s="9"/>
      <c r="R569" s="9"/>
      <c r="S569" s="9"/>
      <c r="T569" s="17"/>
      <c r="U569" s="17"/>
      <c r="V569" s="9"/>
      <c r="W569" s="17"/>
      <c r="X569" s="9"/>
      <c r="Y569" s="9"/>
      <c r="Z569" s="9"/>
      <c r="AA569" s="9"/>
      <c r="AB569" s="9"/>
      <c r="AC569" s="9"/>
      <c r="AD569" s="9"/>
      <c r="AE569" s="9"/>
      <c r="AF569" s="9"/>
      <c r="AG569" s="9"/>
      <c r="AH569" s="9"/>
    </row>
    <row r="570" spans="1:34" x14ac:dyDescent="0.25">
      <c r="A570" s="9"/>
      <c r="B570" s="9"/>
      <c r="C570" s="9"/>
      <c r="D570" s="9"/>
      <c r="E570" s="9"/>
      <c r="F570" s="9"/>
      <c r="G570" s="9"/>
      <c r="H570" s="9"/>
      <c r="I570" s="9"/>
      <c r="J570" s="9"/>
      <c r="K570" s="9"/>
      <c r="L570" s="9"/>
      <c r="M570" s="9"/>
      <c r="N570" s="9"/>
      <c r="O570" s="9"/>
      <c r="P570" s="9"/>
      <c r="Q570" s="9"/>
      <c r="R570" s="9"/>
      <c r="S570" s="9"/>
      <c r="T570" s="17"/>
      <c r="U570" s="17"/>
      <c r="V570" s="9"/>
      <c r="W570" s="17"/>
      <c r="X570" s="9"/>
      <c r="Y570" s="9"/>
      <c r="Z570" s="9"/>
      <c r="AA570" s="9"/>
      <c r="AB570" s="9"/>
      <c r="AC570" s="9"/>
      <c r="AD570" s="9"/>
      <c r="AE570" s="9"/>
      <c r="AF570" s="9"/>
      <c r="AG570" s="9"/>
      <c r="AH570" s="9"/>
    </row>
    <row r="571" spans="1:34" x14ac:dyDescent="0.25">
      <c r="A571" s="9"/>
      <c r="B571" s="9"/>
      <c r="C571" s="9"/>
      <c r="D571" s="9"/>
      <c r="E571" s="9"/>
      <c r="F571" s="9"/>
      <c r="G571" s="9"/>
      <c r="H571" s="9"/>
      <c r="I571" s="9"/>
      <c r="J571" s="9"/>
      <c r="K571" s="9"/>
      <c r="L571" s="9"/>
      <c r="M571" s="9"/>
      <c r="N571" s="9"/>
      <c r="O571" s="9"/>
      <c r="P571" s="9"/>
      <c r="Q571" s="9"/>
      <c r="R571" s="9"/>
      <c r="S571" s="9"/>
      <c r="T571" s="17"/>
      <c r="U571" s="17"/>
      <c r="V571" s="9"/>
      <c r="W571" s="17"/>
      <c r="X571" s="9"/>
      <c r="Y571" s="9"/>
      <c r="Z571" s="9"/>
      <c r="AA571" s="9"/>
      <c r="AB571" s="9"/>
      <c r="AC571" s="9"/>
      <c r="AD571" s="9"/>
      <c r="AE571" s="9"/>
      <c r="AF571" s="9"/>
      <c r="AG571" s="9"/>
      <c r="AH571" s="9"/>
    </row>
    <row r="572" spans="1:34" x14ac:dyDescent="0.25">
      <c r="A572" s="9"/>
      <c r="B572" s="9"/>
      <c r="C572" s="9"/>
      <c r="D572" s="9"/>
      <c r="E572" s="9"/>
      <c r="F572" s="9"/>
      <c r="G572" s="9"/>
      <c r="H572" s="9"/>
      <c r="I572" s="9"/>
      <c r="J572" s="9"/>
      <c r="K572" s="9"/>
      <c r="L572" s="9"/>
      <c r="M572" s="9"/>
      <c r="N572" s="9"/>
      <c r="O572" s="9"/>
      <c r="P572" s="9"/>
      <c r="Q572" s="9"/>
      <c r="R572" s="9"/>
      <c r="S572" s="9"/>
      <c r="T572" s="17"/>
      <c r="U572" s="17"/>
      <c r="V572" s="9"/>
      <c r="W572" s="17"/>
      <c r="X572" s="9"/>
      <c r="Y572" s="9"/>
      <c r="Z572" s="9"/>
      <c r="AA572" s="9"/>
      <c r="AB572" s="9"/>
      <c r="AC572" s="9"/>
      <c r="AD572" s="9"/>
      <c r="AE572" s="9"/>
      <c r="AF572" s="9"/>
      <c r="AG572" s="9"/>
      <c r="AH572" s="9"/>
    </row>
    <row r="573" spans="1:34" x14ac:dyDescent="0.25">
      <c r="A573" s="9"/>
      <c r="B573" s="9"/>
      <c r="C573" s="9"/>
      <c r="D573" s="9"/>
      <c r="E573" s="9"/>
      <c r="F573" s="9"/>
      <c r="G573" s="9"/>
      <c r="H573" s="9"/>
      <c r="I573" s="9"/>
      <c r="J573" s="9"/>
      <c r="K573" s="9"/>
      <c r="L573" s="9"/>
      <c r="M573" s="9"/>
      <c r="N573" s="9"/>
      <c r="O573" s="9"/>
      <c r="P573" s="9"/>
      <c r="Q573" s="9"/>
      <c r="R573" s="9"/>
      <c r="S573" s="9"/>
      <c r="T573" s="17"/>
      <c r="U573" s="17"/>
      <c r="V573" s="9"/>
      <c r="W573" s="17"/>
      <c r="X573" s="9"/>
      <c r="Y573" s="9"/>
      <c r="Z573" s="9"/>
      <c r="AA573" s="9"/>
      <c r="AB573" s="9"/>
      <c r="AC573" s="9"/>
      <c r="AD573" s="9"/>
      <c r="AE573" s="9"/>
      <c r="AF573" s="9"/>
      <c r="AG573" s="9"/>
      <c r="AH573" s="9"/>
    </row>
    <row r="574" spans="1:34" x14ac:dyDescent="0.25">
      <c r="A574" s="9"/>
      <c r="B574" s="9"/>
      <c r="C574" s="9"/>
      <c r="D574" s="9"/>
      <c r="E574" s="9"/>
      <c r="F574" s="9"/>
      <c r="G574" s="9"/>
      <c r="H574" s="9"/>
      <c r="I574" s="9"/>
      <c r="J574" s="9"/>
      <c r="K574" s="9"/>
      <c r="L574" s="9"/>
      <c r="M574" s="9"/>
      <c r="N574" s="9"/>
      <c r="O574" s="9"/>
      <c r="P574" s="9"/>
      <c r="Q574" s="9"/>
      <c r="R574" s="9"/>
      <c r="S574" s="9"/>
      <c r="T574" s="17"/>
      <c r="U574" s="17"/>
      <c r="V574" s="9"/>
      <c r="W574" s="17"/>
      <c r="X574" s="9"/>
      <c r="Y574" s="9"/>
      <c r="Z574" s="9"/>
      <c r="AA574" s="9"/>
      <c r="AB574" s="9"/>
      <c r="AC574" s="9"/>
      <c r="AD574" s="9"/>
      <c r="AE574" s="9"/>
      <c r="AF574" s="9"/>
      <c r="AG574" s="9"/>
      <c r="AH574" s="9"/>
    </row>
    <row r="575" spans="1:34" x14ac:dyDescent="0.25">
      <c r="A575" s="9"/>
      <c r="B575" s="9"/>
      <c r="C575" s="9"/>
      <c r="D575" s="9"/>
      <c r="E575" s="9"/>
      <c r="F575" s="9"/>
      <c r="G575" s="9"/>
      <c r="H575" s="9"/>
      <c r="I575" s="9"/>
      <c r="J575" s="9"/>
      <c r="K575" s="9"/>
      <c r="L575" s="9"/>
      <c r="M575" s="9"/>
      <c r="N575" s="9"/>
      <c r="O575" s="9"/>
      <c r="P575" s="9"/>
      <c r="Q575" s="9"/>
      <c r="R575" s="9"/>
      <c r="S575" s="9"/>
      <c r="T575" s="17"/>
      <c r="U575" s="17"/>
      <c r="V575" s="9"/>
      <c r="W575" s="17"/>
      <c r="X575" s="9"/>
      <c r="Y575" s="9"/>
      <c r="Z575" s="9"/>
      <c r="AA575" s="9"/>
      <c r="AB575" s="9"/>
      <c r="AC575" s="9"/>
      <c r="AD575" s="9"/>
      <c r="AE575" s="9"/>
      <c r="AF575" s="9"/>
      <c r="AG575" s="9"/>
      <c r="AH575" s="9"/>
    </row>
    <row r="576" spans="1:34" x14ac:dyDescent="0.25">
      <c r="A576" s="9"/>
      <c r="B576" s="9"/>
      <c r="C576" s="9"/>
      <c r="D576" s="9"/>
      <c r="E576" s="9"/>
      <c r="F576" s="9"/>
      <c r="G576" s="9"/>
      <c r="H576" s="9"/>
      <c r="I576" s="9"/>
      <c r="J576" s="9"/>
      <c r="K576" s="9"/>
      <c r="L576" s="9"/>
      <c r="M576" s="9"/>
      <c r="N576" s="9"/>
      <c r="O576" s="9"/>
      <c r="P576" s="9"/>
      <c r="Q576" s="9"/>
      <c r="R576" s="9"/>
      <c r="S576" s="9"/>
      <c r="T576" s="17"/>
      <c r="U576" s="17"/>
      <c r="V576" s="9"/>
      <c r="W576" s="17"/>
      <c r="X576" s="9"/>
      <c r="Y576" s="9"/>
      <c r="Z576" s="9"/>
      <c r="AA576" s="9"/>
      <c r="AB576" s="9"/>
      <c r="AC576" s="9"/>
      <c r="AD576" s="9"/>
      <c r="AE576" s="9"/>
      <c r="AF576" s="9"/>
      <c r="AG576" s="9"/>
      <c r="AH576" s="9"/>
    </row>
    <row r="577" spans="1:34" x14ac:dyDescent="0.25">
      <c r="A577" s="9"/>
      <c r="B577" s="9"/>
      <c r="C577" s="9"/>
      <c r="D577" s="9"/>
      <c r="E577" s="9"/>
      <c r="F577" s="9"/>
      <c r="G577" s="9"/>
      <c r="H577" s="9"/>
      <c r="I577" s="9"/>
      <c r="J577" s="9"/>
      <c r="K577" s="9"/>
      <c r="L577" s="9"/>
      <c r="M577" s="9"/>
      <c r="N577" s="9"/>
      <c r="O577" s="9"/>
      <c r="P577" s="9"/>
      <c r="Q577" s="9"/>
      <c r="R577" s="9"/>
      <c r="S577" s="9"/>
      <c r="T577" s="17"/>
      <c r="U577" s="17"/>
      <c r="V577" s="9"/>
      <c r="W577" s="17"/>
      <c r="X577" s="9"/>
      <c r="Y577" s="9"/>
      <c r="Z577" s="9"/>
      <c r="AA577" s="9"/>
      <c r="AB577" s="9"/>
      <c r="AC577" s="9"/>
      <c r="AD577" s="9"/>
      <c r="AE577" s="9"/>
      <c r="AF577" s="9"/>
      <c r="AG577" s="9"/>
      <c r="AH577" s="9"/>
    </row>
    <row r="578" spans="1:34" x14ac:dyDescent="0.25">
      <c r="A578" s="9"/>
      <c r="B578" s="9"/>
      <c r="C578" s="9"/>
      <c r="D578" s="9"/>
      <c r="E578" s="9"/>
      <c r="F578" s="9"/>
      <c r="G578" s="9"/>
      <c r="H578" s="9"/>
      <c r="I578" s="9"/>
      <c r="J578" s="9"/>
      <c r="K578" s="9"/>
      <c r="L578" s="9"/>
      <c r="M578" s="9"/>
      <c r="N578" s="9"/>
      <c r="O578" s="9"/>
      <c r="P578" s="9"/>
      <c r="Q578" s="9"/>
      <c r="R578" s="9"/>
      <c r="S578" s="9"/>
      <c r="T578" s="17"/>
      <c r="U578" s="17"/>
      <c r="V578" s="9"/>
      <c r="W578" s="17"/>
      <c r="X578" s="9"/>
      <c r="Y578" s="9"/>
      <c r="Z578" s="9"/>
      <c r="AA578" s="9"/>
      <c r="AB578" s="9"/>
      <c r="AC578" s="9"/>
      <c r="AD578" s="9"/>
      <c r="AE578" s="9"/>
      <c r="AF578" s="9"/>
      <c r="AG578" s="9"/>
      <c r="AH578" s="9"/>
    </row>
    <row r="579" spans="1:34" x14ac:dyDescent="0.25">
      <c r="A579" s="9"/>
      <c r="B579" s="9"/>
      <c r="C579" s="9"/>
      <c r="D579" s="9"/>
      <c r="E579" s="9"/>
      <c r="F579" s="9"/>
      <c r="G579" s="9"/>
      <c r="H579" s="9"/>
      <c r="I579" s="9"/>
      <c r="J579" s="9"/>
      <c r="K579" s="9"/>
      <c r="L579" s="9"/>
      <c r="M579" s="9"/>
      <c r="N579" s="9"/>
      <c r="O579" s="9"/>
      <c r="P579" s="9"/>
      <c r="Q579" s="9"/>
      <c r="R579" s="9"/>
      <c r="S579" s="9"/>
      <c r="T579" s="17"/>
      <c r="U579" s="17"/>
      <c r="V579" s="9"/>
      <c r="W579" s="17"/>
      <c r="X579" s="9"/>
      <c r="Y579" s="9"/>
      <c r="Z579" s="9"/>
      <c r="AA579" s="9"/>
      <c r="AB579" s="9"/>
      <c r="AC579" s="9"/>
      <c r="AD579" s="9"/>
      <c r="AE579" s="9"/>
      <c r="AF579" s="9"/>
      <c r="AG579" s="9"/>
      <c r="AH579" s="9"/>
    </row>
    <row r="580" spans="1:34" x14ac:dyDescent="0.25">
      <c r="A580" s="9"/>
      <c r="B580" s="9"/>
      <c r="C580" s="9"/>
      <c r="D580" s="9"/>
      <c r="E580" s="9"/>
      <c r="F580" s="9"/>
      <c r="G580" s="9"/>
      <c r="H580" s="9"/>
      <c r="I580" s="9"/>
      <c r="J580" s="9"/>
      <c r="K580" s="9"/>
      <c r="L580" s="9"/>
      <c r="M580" s="9"/>
      <c r="N580" s="9"/>
      <c r="O580" s="9"/>
      <c r="P580" s="9"/>
      <c r="Q580" s="9"/>
      <c r="R580" s="9"/>
      <c r="S580" s="9"/>
      <c r="T580" s="17"/>
      <c r="U580" s="17"/>
      <c r="V580" s="9"/>
      <c r="W580" s="17"/>
      <c r="X580" s="9"/>
      <c r="Y580" s="9"/>
      <c r="Z580" s="9"/>
      <c r="AA580" s="9"/>
      <c r="AB580" s="9"/>
      <c r="AC580" s="9"/>
      <c r="AD580" s="9"/>
      <c r="AE580" s="9"/>
      <c r="AF580" s="9"/>
      <c r="AG580" s="9"/>
      <c r="AH580" s="9"/>
    </row>
    <row r="581" spans="1:34" x14ac:dyDescent="0.25">
      <c r="A581" s="9"/>
      <c r="B581" s="9"/>
      <c r="C581" s="9"/>
      <c r="D581" s="9"/>
      <c r="E581" s="9"/>
      <c r="F581" s="9"/>
      <c r="G581" s="9"/>
      <c r="H581" s="9"/>
      <c r="I581" s="9"/>
      <c r="J581" s="9"/>
      <c r="K581" s="9"/>
      <c r="L581" s="9"/>
      <c r="M581" s="9"/>
      <c r="N581" s="9"/>
      <c r="O581" s="9"/>
      <c r="P581" s="9"/>
      <c r="Q581" s="9"/>
      <c r="R581" s="9"/>
      <c r="S581" s="9"/>
      <c r="T581" s="17"/>
      <c r="U581" s="17"/>
      <c r="V581" s="9"/>
      <c r="W581" s="17"/>
      <c r="X581" s="9"/>
      <c r="Y581" s="9"/>
      <c r="Z581" s="9"/>
      <c r="AA581" s="9"/>
      <c r="AB581" s="9"/>
      <c r="AC581" s="9"/>
      <c r="AD581" s="9"/>
      <c r="AE581" s="9"/>
      <c r="AF581" s="9"/>
      <c r="AG581" s="9"/>
      <c r="AH581" s="9"/>
    </row>
    <row r="582" spans="1:34" x14ac:dyDescent="0.25">
      <c r="A582" s="9"/>
      <c r="B582" s="9"/>
      <c r="C582" s="9"/>
      <c r="D582" s="9"/>
      <c r="E582" s="9"/>
      <c r="F582" s="9"/>
      <c r="G582" s="9"/>
      <c r="H582" s="9"/>
      <c r="I582" s="9"/>
      <c r="J582" s="9"/>
      <c r="K582" s="9"/>
      <c r="L582" s="9"/>
      <c r="M582" s="9"/>
      <c r="N582" s="9"/>
      <c r="O582" s="9"/>
      <c r="P582" s="9"/>
      <c r="Q582" s="9"/>
      <c r="R582" s="9"/>
      <c r="S582" s="9"/>
      <c r="T582" s="17"/>
      <c r="U582" s="17"/>
      <c r="V582" s="9"/>
      <c r="W582" s="17"/>
      <c r="X582" s="9"/>
      <c r="Y582" s="9"/>
      <c r="Z582" s="9"/>
      <c r="AA582" s="9"/>
      <c r="AB582" s="9"/>
      <c r="AC582" s="9"/>
      <c r="AD582" s="9"/>
      <c r="AE582" s="9"/>
      <c r="AF582" s="9"/>
      <c r="AG582" s="9"/>
      <c r="AH582" s="9"/>
    </row>
    <row r="583" spans="1:34" x14ac:dyDescent="0.25">
      <c r="A583" s="9"/>
      <c r="B583" s="9"/>
      <c r="C583" s="9"/>
      <c r="D583" s="9"/>
      <c r="E583" s="9"/>
      <c r="F583" s="9"/>
      <c r="G583" s="9"/>
      <c r="H583" s="9"/>
      <c r="I583" s="9"/>
      <c r="J583" s="9"/>
      <c r="K583" s="9"/>
      <c r="L583" s="9"/>
      <c r="M583" s="9"/>
      <c r="N583" s="9"/>
      <c r="O583" s="9"/>
      <c r="P583" s="9"/>
      <c r="Q583" s="9"/>
      <c r="R583" s="9"/>
      <c r="S583" s="9"/>
      <c r="T583" s="17"/>
      <c r="U583" s="17"/>
      <c r="V583" s="9"/>
      <c r="W583" s="17"/>
      <c r="X583" s="9"/>
      <c r="Y583" s="9"/>
      <c r="Z583" s="9"/>
      <c r="AA583" s="9"/>
      <c r="AB583" s="9"/>
      <c r="AC583" s="9"/>
      <c r="AD583" s="9"/>
      <c r="AE583" s="9"/>
      <c r="AF583" s="9"/>
      <c r="AG583" s="9"/>
      <c r="AH583" s="9"/>
    </row>
    <row r="584" spans="1:34" x14ac:dyDescent="0.25">
      <c r="A584" s="9"/>
      <c r="B584" s="9"/>
      <c r="C584" s="9"/>
      <c r="D584" s="9"/>
      <c r="E584" s="9"/>
      <c r="F584" s="9"/>
      <c r="G584" s="9"/>
      <c r="H584" s="9"/>
      <c r="I584" s="9"/>
      <c r="J584" s="9"/>
      <c r="K584" s="9"/>
      <c r="L584" s="9"/>
      <c r="M584" s="9"/>
      <c r="N584" s="9"/>
      <c r="O584" s="9"/>
      <c r="P584" s="9"/>
      <c r="Q584" s="9"/>
      <c r="R584" s="9"/>
      <c r="S584" s="9"/>
      <c r="T584" s="17"/>
      <c r="U584" s="17"/>
      <c r="V584" s="9"/>
      <c r="W584" s="17"/>
      <c r="X584" s="9"/>
      <c r="Y584" s="9"/>
      <c r="Z584" s="9"/>
      <c r="AA584" s="9"/>
      <c r="AB584" s="9"/>
      <c r="AC584" s="9"/>
      <c r="AD584" s="9"/>
      <c r="AE584" s="9"/>
      <c r="AF584" s="9"/>
      <c r="AG584" s="9"/>
      <c r="AH584" s="9"/>
    </row>
    <row r="585" spans="1:34" x14ac:dyDescent="0.25">
      <c r="A585" s="9"/>
      <c r="B585" s="9"/>
      <c r="C585" s="9"/>
      <c r="D585" s="9"/>
      <c r="E585" s="9"/>
      <c r="F585" s="9"/>
      <c r="G585" s="9"/>
      <c r="H585" s="9"/>
      <c r="I585" s="9"/>
      <c r="J585" s="9"/>
      <c r="K585" s="9"/>
      <c r="L585" s="9"/>
      <c r="M585" s="9"/>
      <c r="N585" s="9"/>
      <c r="O585" s="9"/>
      <c r="P585" s="9"/>
      <c r="Q585" s="9"/>
      <c r="R585" s="9"/>
      <c r="S585" s="9"/>
      <c r="T585" s="17"/>
      <c r="U585" s="17"/>
      <c r="V585" s="9"/>
      <c r="W585" s="17"/>
      <c r="X585" s="9"/>
      <c r="Y585" s="9"/>
      <c r="Z585" s="9"/>
      <c r="AA585" s="9"/>
      <c r="AB585" s="9"/>
      <c r="AC585" s="9"/>
      <c r="AD585" s="9"/>
      <c r="AE585" s="9"/>
      <c r="AF585" s="9"/>
      <c r="AG585" s="9"/>
      <c r="AH585" s="9"/>
    </row>
    <row r="586" spans="1:34" x14ac:dyDescent="0.25">
      <c r="A586" s="9"/>
      <c r="B586" s="9"/>
      <c r="C586" s="9"/>
      <c r="D586" s="9"/>
      <c r="E586" s="9"/>
      <c r="F586" s="9"/>
      <c r="G586" s="9"/>
      <c r="H586" s="9"/>
      <c r="I586" s="9"/>
      <c r="J586" s="9"/>
      <c r="K586" s="9"/>
      <c r="L586" s="9"/>
      <c r="M586" s="9"/>
      <c r="N586" s="9"/>
      <c r="O586" s="9"/>
      <c r="P586" s="9"/>
      <c r="Q586" s="9"/>
      <c r="R586" s="9"/>
      <c r="S586" s="9"/>
      <c r="T586" s="17"/>
      <c r="U586" s="17"/>
      <c r="V586" s="9"/>
      <c r="W586" s="17"/>
      <c r="X586" s="9"/>
      <c r="Y586" s="9"/>
      <c r="Z586" s="9"/>
      <c r="AA586" s="9"/>
      <c r="AB586" s="9"/>
      <c r="AC586" s="9"/>
      <c r="AD586" s="9"/>
      <c r="AE586" s="9"/>
      <c r="AF586" s="9"/>
      <c r="AG586" s="9"/>
      <c r="AH586" s="9"/>
    </row>
    <row r="587" spans="1:34" x14ac:dyDescent="0.25">
      <c r="A587" s="9"/>
      <c r="B587" s="9"/>
      <c r="C587" s="9"/>
      <c r="D587" s="9"/>
      <c r="E587" s="9"/>
      <c r="F587" s="9"/>
      <c r="G587" s="9"/>
      <c r="H587" s="9"/>
      <c r="I587" s="9"/>
      <c r="J587" s="9"/>
      <c r="K587" s="9"/>
      <c r="L587" s="9"/>
      <c r="M587" s="9"/>
      <c r="N587" s="9"/>
      <c r="O587" s="9"/>
      <c r="P587" s="9"/>
      <c r="Q587" s="9"/>
      <c r="R587" s="9"/>
      <c r="S587" s="9"/>
      <c r="T587" s="17"/>
      <c r="U587" s="17"/>
      <c r="V587" s="9"/>
      <c r="W587" s="17"/>
      <c r="X587" s="9"/>
      <c r="Y587" s="9"/>
      <c r="Z587" s="9"/>
      <c r="AA587" s="9"/>
      <c r="AB587" s="9"/>
      <c r="AC587" s="9"/>
      <c r="AD587" s="9"/>
      <c r="AE587" s="9"/>
      <c r="AF587" s="9"/>
      <c r="AG587" s="9"/>
      <c r="AH587" s="9"/>
    </row>
    <row r="588" spans="1:34" x14ac:dyDescent="0.25">
      <c r="A588" s="9"/>
      <c r="B588" s="9"/>
      <c r="C588" s="9"/>
      <c r="D588" s="9"/>
      <c r="E588" s="9"/>
      <c r="F588" s="9"/>
      <c r="G588" s="9"/>
      <c r="H588" s="9"/>
      <c r="I588" s="9"/>
      <c r="J588" s="9"/>
      <c r="K588" s="9"/>
      <c r="L588" s="9"/>
      <c r="M588" s="9"/>
      <c r="N588" s="9"/>
      <c r="O588" s="9"/>
      <c r="P588" s="9"/>
      <c r="Q588" s="9"/>
      <c r="R588" s="9"/>
      <c r="S588" s="9"/>
      <c r="T588" s="17"/>
      <c r="U588" s="17"/>
      <c r="V588" s="9"/>
      <c r="W588" s="17"/>
      <c r="X588" s="9"/>
      <c r="Y588" s="9"/>
      <c r="Z588" s="9"/>
      <c r="AA588" s="9"/>
      <c r="AB588" s="9"/>
      <c r="AC588" s="9"/>
      <c r="AD588" s="9"/>
      <c r="AE588" s="9"/>
      <c r="AF588" s="9"/>
      <c r="AG588" s="9"/>
      <c r="AH588" s="9"/>
    </row>
    <row r="589" spans="1:34" x14ac:dyDescent="0.25">
      <c r="A589" s="9"/>
      <c r="B589" s="9"/>
      <c r="C589" s="9"/>
      <c r="D589" s="9"/>
      <c r="E589" s="9"/>
      <c r="F589" s="9"/>
      <c r="G589" s="9"/>
      <c r="H589" s="9"/>
      <c r="I589" s="9"/>
      <c r="J589" s="9"/>
      <c r="K589" s="9"/>
      <c r="L589" s="9"/>
      <c r="M589" s="9"/>
      <c r="N589" s="9"/>
      <c r="O589" s="9"/>
      <c r="P589" s="9"/>
      <c r="Q589" s="9"/>
      <c r="R589" s="9"/>
      <c r="S589" s="9"/>
      <c r="T589" s="17"/>
      <c r="U589" s="17"/>
      <c r="V589" s="9"/>
      <c r="W589" s="17"/>
      <c r="X589" s="9"/>
      <c r="Y589" s="9"/>
      <c r="Z589" s="9"/>
      <c r="AA589" s="9"/>
      <c r="AB589" s="9"/>
      <c r="AC589" s="9"/>
      <c r="AD589" s="9"/>
      <c r="AE589" s="9"/>
      <c r="AF589" s="9"/>
      <c r="AG589" s="9"/>
      <c r="AH589" s="9"/>
    </row>
    <row r="590" spans="1:34" x14ac:dyDescent="0.25">
      <c r="A590" s="9"/>
      <c r="B590" s="9"/>
      <c r="C590" s="9"/>
      <c r="D590" s="9"/>
      <c r="E590" s="9"/>
      <c r="F590" s="9"/>
      <c r="G590" s="9"/>
      <c r="H590" s="9"/>
      <c r="I590" s="9"/>
      <c r="J590" s="9"/>
      <c r="K590" s="9"/>
      <c r="L590" s="9"/>
      <c r="M590" s="9"/>
      <c r="N590" s="9"/>
      <c r="O590" s="9"/>
      <c r="P590" s="9"/>
      <c r="Q590" s="9"/>
      <c r="R590" s="9"/>
      <c r="S590" s="9"/>
      <c r="T590" s="17"/>
      <c r="U590" s="17"/>
      <c r="V590" s="9"/>
      <c r="W590" s="17"/>
      <c r="X590" s="9"/>
      <c r="Y590" s="9"/>
      <c r="Z590" s="9"/>
      <c r="AA590" s="9"/>
      <c r="AB590" s="9"/>
      <c r="AC590" s="9"/>
      <c r="AD590" s="9"/>
      <c r="AE590" s="9"/>
      <c r="AF590" s="9"/>
      <c r="AG590" s="9"/>
      <c r="AH590" s="9"/>
    </row>
    <row r="591" spans="1:34" x14ac:dyDescent="0.25">
      <c r="A591" s="9"/>
      <c r="B591" s="9"/>
      <c r="C591" s="9"/>
      <c r="D591" s="9"/>
      <c r="E591" s="9"/>
      <c r="F591" s="9"/>
      <c r="G591" s="9"/>
      <c r="H591" s="9"/>
      <c r="I591" s="9"/>
      <c r="J591" s="9"/>
      <c r="K591" s="9"/>
      <c r="L591" s="9"/>
      <c r="M591" s="9"/>
      <c r="N591" s="9"/>
      <c r="O591" s="9"/>
      <c r="P591" s="9"/>
      <c r="Q591" s="9"/>
      <c r="R591" s="9"/>
      <c r="S591" s="9"/>
      <c r="T591" s="17"/>
      <c r="U591" s="17"/>
      <c r="V591" s="9"/>
      <c r="W591" s="17"/>
      <c r="X591" s="9"/>
      <c r="Y591" s="9"/>
      <c r="Z591" s="9"/>
      <c r="AA591" s="9"/>
      <c r="AB591" s="9"/>
      <c r="AC591" s="9"/>
      <c r="AD591" s="9"/>
      <c r="AE591" s="9"/>
      <c r="AF591" s="9"/>
      <c r="AG591" s="9"/>
      <c r="AH591" s="9"/>
    </row>
    <row r="592" spans="1:34" x14ac:dyDescent="0.25">
      <c r="A592" s="9"/>
      <c r="B592" s="9"/>
      <c r="C592" s="9"/>
      <c r="D592" s="9"/>
      <c r="E592" s="9"/>
      <c r="F592" s="9"/>
      <c r="G592" s="9"/>
      <c r="H592" s="9"/>
      <c r="I592" s="9"/>
      <c r="J592" s="9"/>
      <c r="K592" s="9"/>
      <c r="L592" s="9"/>
      <c r="M592" s="9"/>
      <c r="N592" s="9"/>
      <c r="O592" s="9"/>
      <c r="P592" s="9"/>
      <c r="Q592" s="9"/>
      <c r="R592" s="9"/>
      <c r="S592" s="9"/>
      <c r="T592" s="17"/>
      <c r="U592" s="17"/>
      <c r="V592" s="9"/>
      <c r="W592" s="17"/>
      <c r="X592" s="9"/>
      <c r="Y592" s="9"/>
      <c r="Z592" s="9"/>
      <c r="AA592" s="9"/>
      <c r="AB592" s="9"/>
      <c r="AC592" s="9"/>
      <c r="AD592" s="9"/>
      <c r="AE592" s="9"/>
      <c r="AF592" s="9"/>
      <c r="AG592" s="9"/>
      <c r="AH592" s="9"/>
    </row>
    <row r="593" spans="1:34" x14ac:dyDescent="0.25">
      <c r="A593" s="9"/>
      <c r="B593" s="9"/>
      <c r="C593" s="9"/>
      <c r="D593" s="9"/>
      <c r="E593" s="9"/>
      <c r="F593" s="9"/>
      <c r="G593" s="9"/>
      <c r="H593" s="9"/>
      <c r="I593" s="9"/>
      <c r="J593" s="9"/>
      <c r="K593" s="9"/>
      <c r="L593" s="9"/>
      <c r="M593" s="9"/>
      <c r="N593" s="9"/>
      <c r="O593" s="9"/>
      <c r="P593" s="9"/>
      <c r="Q593" s="9"/>
      <c r="R593" s="9"/>
      <c r="S593" s="9"/>
      <c r="T593" s="17"/>
      <c r="U593" s="17"/>
      <c r="V593" s="9"/>
      <c r="W593" s="17"/>
      <c r="X593" s="9"/>
      <c r="Y593" s="9"/>
      <c r="Z593" s="9"/>
      <c r="AA593" s="9"/>
      <c r="AB593" s="9"/>
      <c r="AC593" s="9"/>
      <c r="AD593" s="9"/>
      <c r="AE593" s="9"/>
      <c r="AF593" s="9"/>
      <c r="AG593" s="9"/>
      <c r="AH593" s="9"/>
    </row>
    <row r="594" spans="1:34" x14ac:dyDescent="0.25">
      <c r="A594" s="9"/>
      <c r="B594" s="9"/>
      <c r="C594" s="9"/>
      <c r="D594" s="9"/>
      <c r="E594" s="9"/>
      <c r="F594" s="9"/>
      <c r="G594" s="9"/>
      <c r="H594" s="9"/>
      <c r="I594" s="9"/>
      <c r="J594" s="9"/>
      <c r="K594" s="9"/>
      <c r="L594" s="9"/>
      <c r="M594" s="9"/>
      <c r="N594" s="9"/>
      <c r="O594" s="9"/>
      <c r="P594" s="9"/>
      <c r="Q594" s="9"/>
      <c r="R594" s="9"/>
      <c r="S594" s="9"/>
      <c r="T594" s="17"/>
      <c r="U594" s="17"/>
      <c r="V594" s="9"/>
      <c r="W594" s="17"/>
      <c r="X594" s="9"/>
      <c r="Y594" s="9"/>
      <c r="Z594" s="9"/>
      <c r="AA594" s="9"/>
      <c r="AB594" s="9"/>
      <c r="AC594" s="9"/>
      <c r="AD594" s="9"/>
      <c r="AE594" s="9"/>
      <c r="AF594" s="9"/>
      <c r="AG594" s="9"/>
      <c r="AH594" s="9"/>
    </row>
    <row r="595" spans="1:34" x14ac:dyDescent="0.25">
      <c r="A595" s="9"/>
      <c r="B595" s="9"/>
      <c r="C595" s="9"/>
      <c r="D595" s="9"/>
      <c r="E595" s="9"/>
      <c r="F595" s="9"/>
      <c r="G595" s="9"/>
      <c r="H595" s="9"/>
      <c r="I595" s="9"/>
      <c r="J595" s="9"/>
      <c r="K595" s="9"/>
      <c r="L595" s="9"/>
      <c r="M595" s="9"/>
      <c r="N595" s="9"/>
      <c r="O595" s="9"/>
      <c r="P595" s="9"/>
      <c r="Q595" s="9"/>
      <c r="R595" s="9"/>
      <c r="S595" s="9"/>
      <c r="T595" s="17"/>
      <c r="U595" s="17"/>
      <c r="V595" s="9"/>
      <c r="W595" s="17"/>
      <c r="X595" s="9"/>
      <c r="Y595" s="9"/>
      <c r="Z595" s="9"/>
      <c r="AA595" s="9"/>
      <c r="AB595" s="9"/>
      <c r="AC595" s="9"/>
      <c r="AD595" s="9"/>
      <c r="AE595" s="9"/>
      <c r="AF595" s="9"/>
      <c r="AG595" s="9"/>
      <c r="AH595" s="9"/>
    </row>
    <row r="596" spans="1:34" x14ac:dyDescent="0.25">
      <c r="A596" s="9"/>
      <c r="B596" s="9"/>
      <c r="C596" s="9"/>
      <c r="D596" s="9"/>
      <c r="E596" s="9"/>
      <c r="F596" s="9"/>
      <c r="G596" s="9"/>
      <c r="H596" s="9"/>
      <c r="I596" s="9"/>
      <c r="J596" s="9"/>
      <c r="K596" s="9"/>
      <c r="L596" s="9"/>
      <c r="M596" s="9"/>
      <c r="N596" s="9"/>
      <c r="O596" s="9"/>
      <c r="P596" s="9"/>
      <c r="Q596" s="9"/>
      <c r="R596" s="9"/>
      <c r="S596" s="9"/>
      <c r="T596" s="17"/>
      <c r="U596" s="17"/>
      <c r="V596" s="9"/>
      <c r="W596" s="17"/>
      <c r="X596" s="9"/>
      <c r="Y596" s="9"/>
      <c r="Z596" s="9"/>
      <c r="AA596" s="9"/>
      <c r="AB596" s="9"/>
      <c r="AC596" s="9"/>
      <c r="AD596" s="9"/>
      <c r="AE596" s="9"/>
      <c r="AF596" s="9"/>
      <c r="AG596" s="9"/>
      <c r="AH596" s="9"/>
    </row>
    <row r="597" spans="1:34" x14ac:dyDescent="0.25">
      <c r="A597" s="9"/>
      <c r="B597" s="9"/>
      <c r="C597" s="9"/>
      <c r="D597" s="9"/>
      <c r="E597" s="9"/>
      <c r="F597" s="9"/>
      <c r="G597" s="9"/>
      <c r="H597" s="9"/>
      <c r="I597" s="9"/>
      <c r="J597" s="9"/>
      <c r="K597" s="9"/>
      <c r="L597" s="9"/>
      <c r="M597" s="9"/>
      <c r="N597" s="9"/>
      <c r="O597" s="9"/>
      <c r="P597" s="9"/>
      <c r="Q597" s="9"/>
      <c r="R597" s="9"/>
      <c r="S597" s="9"/>
      <c r="T597" s="17"/>
      <c r="U597" s="17"/>
      <c r="V597" s="9"/>
      <c r="W597" s="17"/>
      <c r="X597" s="9"/>
      <c r="Y597" s="9"/>
      <c r="Z597" s="9"/>
      <c r="AA597" s="9"/>
      <c r="AB597" s="9"/>
      <c r="AC597" s="9"/>
      <c r="AD597" s="9"/>
      <c r="AE597" s="9"/>
      <c r="AF597" s="9"/>
      <c r="AG597" s="9"/>
      <c r="AH597" s="9"/>
    </row>
    <row r="598" spans="1:34" x14ac:dyDescent="0.25">
      <c r="A598" s="9"/>
      <c r="B598" s="9"/>
      <c r="C598" s="9"/>
      <c r="D598" s="9"/>
      <c r="E598" s="9"/>
      <c r="F598" s="9"/>
      <c r="G598" s="9"/>
      <c r="H598" s="9"/>
      <c r="I598" s="9"/>
      <c r="J598" s="9"/>
      <c r="K598" s="9"/>
      <c r="L598" s="9"/>
      <c r="M598" s="9"/>
      <c r="N598" s="9"/>
      <c r="O598" s="9"/>
      <c r="P598" s="9"/>
      <c r="Q598" s="9"/>
      <c r="R598" s="9"/>
      <c r="S598" s="9"/>
      <c r="T598" s="17"/>
      <c r="U598" s="17"/>
      <c r="V598" s="9"/>
      <c r="W598" s="17"/>
      <c r="X598" s="9"/>
      <c r="Y598" s="9"/>
      <c r="Z598" s="9"/>
      <c r="AA598" s="9"/>
      <c r="AB598" s="9"/>
      <c r="AC598" s="9"/>
      <c r="AD598" s="9"/>
      <c r="AE598" s="9"/>
      <c r="AF598" s="9"/>
      <c r="AG598" s="9"/>
      <c r="AH598" s="9"/>
    </row>
    <row r="599" spans="1:34" x14ac:dyDescent="0.25">
      <c r="A599" s="9"/>
      <c r="B599" s="9"/>
      <c r="C599" s="9"/>
      <c r="D599" s="9"/>
      <c r="E599" s="9"/>
      <c r="F599" s="9"/>
      <c r="G599" s="9"/>
      <c r="H599" s="9"/>
      <c r="I599" s="9"/>
      <c r="J599" s="9"/>
      <c r="K599" s="9"/>
      <c r="L599" s="9"/>
      <c r="M599" s="9"/>
      <c r="N599" s="9"/>
      <c r="O599" s="9"/>
      <c r="P599" s="9"/>
      <c r="Q599" s="9"/>
      <c r="R599" s="9"/>
      <c r="S599" s="9"/>
      <c r="T599" s="17"/>
      <c r="U599" s="17"/>
      <c r="V599" s="9"/>
      <c r="W599" s="17"/>
      <c r="X599" s="9"/>
      <c r="Y599" s="9"/>
      <c r="Z599" s="9"/>
      <c r="AA599" s="9"/>
      <c r="AB599" s="9"/>
      <c r="AC599" s="9"/>
      <c r="AD599" s="9"/>
      <c r="AE599" s="9"/>
      <c r="AF599" s="9"/>
      <c r="AG599" s="9"/>
      <c r="AH599" s="9"/>
    </row>
    <row r="600" spans="1:34" x14ac:dyDescent="0.25">
      <c r="A600" s="9"/>
      <c r="B600" s="9"/>
      <c r="C600" s="9"/>
      <c r="D600" s="9"/>
      <c r="E600" s="9"/>
      <c r="F600" s="9"/>
      <c r="G600" s="9"/>
      <c r="H600" s="9"/>
      <c r="I600" s="9"/>
      <c r="J600" s="9"/>
      <c r="K600" s="9"/>
      <c r="L600" s="9"/>
      <c r="M600" s="9"/>
      <c r="N600" s="9"/>
      <c r="O600" s="9"/>
      <c r="P600" s="9"/>
      <c r="Q600" s="9"/>
      <c r="R600" s="9"/>
      <c r="S600" s="9"/>
      <c r="T600" s="17"/>
      <c r="U600" s="17"/>
      <c r="V600" s="9"/>
      <c r="W600" s="17"/>
      <c r="X600" s="9"/>
      <c r="Y600" s="9"/>
      <c r="Z600" s="9"/>
      <c r="AA600" s="9"/>
      <c r="AB600" s="9"/>
      <c r="AC600" s="9"/>
      <c r="AD600" s="9"/>
      <c r="AE600" s="9"/>
      <c r="AF600" s="9"/>
      <c r="AG600" s="9"/>
      <c r="AH600" s="9"/>
    </row>
    <row r="601" spans="1:34" x14ac:dyDescent="0.25">
      <c r="A601" s="9"/>
      <c r="B601" s="9"/>
      <c r="C601" s="9"/>
      <c r="D601" s="9"/>
      <c r="E601" s="9"/>
      <c r="F601" s="9"/>
      <c r="G601" s="9"/>
      <c r="H601" s="9"/>
      <c r="I601" s="9"/>
      <c r="J601" s="9"/>
      <c r="K601" s="9"/>
      <c r="L601" s="9"/>
      <c r="M601" s="9"/>
      <c r="N601" s="9"/>
      <c r="O601" s="9"/>
      <c r="P601" s="9"/>
      <c r="Q601" s="9"/>
      <c r="R601" s="9"/>
      <c r="S601" s="9"/>
      <c r="T601" s="17"/>
      <c r="U601" s="17"/>
      <c r="V601" s="9"/>
      <c r="W601" s="17"/>
      <c r="X601" s="9"/>
      <c r="Y601" s="9"/>
      <c r="Z601" s="9"/>
      <c r="AA601" s="9"/>
      <c r="AB601" s="9"/>
      <c r="AC601" s="9"/>
      <c r="AD601" s="9"/>
      <c r="AE601" s="9"/>
      <c r="AF601" s="9"/>
      <c r="AG601" s="9"/>
      <c r="AH601" s="9"/>
    </row>
    <row r="602" spans="1:34" x14ac:dyDescent="0.25">
      <c r="A602" s="9"/>
      <c r="B602" s="9"/>
      <c r="C602" s="9"/>
      <c r="D602" s="9"/>
      <c r="E602" s="9"/>
      <c r="F602" s="9"/>
      <c r="G602" s="9"/>
      <c r="H602" s="9"/>
      <c r="I602" s="9"/>
      <c r="J602" s="9"/>
      <c r="K602" s="9"/>
      <c r="L602" s="9"/>
      <c r="M602" s="9"/>
      <c r="N602" s="9"/>
      <c r="O602" s="9"/>
      <c r="P602" s="9"/>
      <c r="Q602" s="9"/>
      <c r="R602" s="9"/>
      <c r="S602" s="9"/>
      <c r="T602" s="17"/>
      <c r="U602" s="17"/>
      <c r="V602" s="9"/>
      <c r="W602" s="17"/>
      <c r="X602" s="9"/>
      <c r="Y602" s="9"/>
      <c r="Z602" s="9"/>
      <c r="AA602" s="9"/>
      <c r="AB602" s="9"/>
      <c r="AC602" s="9"/>
      <c r="AD602" s="9"/>
      <c r="AE602" s="9"/>
      <c r="AF602" s="9"/>
      <c r="AG602" s="9"/>
      <c r="AH602" s="9"/>
    </row>
    <row r="603" spans="1:34" x14ac:dyDescent="0.25">
      <c r="A603" s="9"/>
      <c r="B603" s="9"/>
      <c r="C603" s="9"/>
      <c r="D603" s="9"/>
      <c r="E603" s="9"/>
      <c r="F603" s="9"/>
      <c r="G603" s="9"/>
      <c r="H603" s="9"/>
      <c r="I603" s="9"/>
      <c r="J603" s="9"/>
      <c r="K603" s="9"/>
      <c r="L603" s="9"/>
      <c r="M603" s="9"/>
      <c r="N603" s="9"/>
      <c r="O603" s="9"/>
      <c r="P603" s="9"/>
      <c r="Q603" s="9"/>
      <c r="R603" s="9"/>
      <c r="S603" s="9"/>
      <c r="T603" s="17"/>
      <c r="U603" s="17"/>
      <c r="V603" s="9"/>
      <c r="W603" s="17"/>
      <c r="X603" s="9"/>
      <c r="Y603" s="9"/>
      <c r="Z603" s="9"/>
      <c r="AA603" s="9"/>
      <c r="AB603" s="9"/>
      <c r="AC603" s="9"/>
      <c r="AD603" s="9"/>
      <c r="AE603" s="9"/>
      <c r="AF603" s="9"/>
      <c r="AG603" s="9"/>
      <c r="AH603" s="9"/>
    </row>
    <row r="604" spans="1:34" x14ac:dyDescent="0.25">
      <c r="A604" s="9"/>
      <c r="B604" s="9"/>
      <c r="C604" s="9"/>
      <c r="D604" s="9"/>
      <c r="E604" s="9"/>
      <c r="F604" s="9"/>
      <c r="G604" s="9"/>
      <c r="H604" s="9"/>
      <c r="I604" s="9"/>
      <c r="J604" s="9"/>
      <c r="K604" s="9"/>
      <c r="L604" s="9"/>
      <c r="M604" s="9"/>
      <c r="N604" s="9"/>
      <c r="O604" s="9"/>
      <c r="P604" s="9"/>
      <c r="Q604" s="9"/>
      <c r="R604" s="9"/>
      <c r="S604" s="9"/>
      <c r="T604" s="17"/>
      <c r="U604" s="17"/>
      <c r="V604" s="9"/>
      <c r="W604" s="17"/>
      <c r="X604" s="9"/>
      <c r="Y604" s="9"/>
      <c r="Z604" s="9"/>
      <c r="AA604" s="9"/>
      <c r="AB604" s="9"/>
      <c r="AC604" s="9"/>
      <c r="AD604" s="9"/>
      <c r="AE604" s="9"/>
      <c r="AF604" s="9"/>
      <c r="AG604" s="9"/>
      <c r="AH604" s="9"/>
    </row>
    <row r="605" spans="1:34" x14ac:dyDescent="0.25">
      <c r="A605" s="9"/>
      <c r="B605" s="9"/>
      <c r="C605" s="9"/>
      <c r="D605" s="9"/>
      <c r="E605" s="9"/>
      <c r="F605" s="9"/>
      <c r="G605" s="9"/>
      <c r="H605" s="9"/>
      <c r="I605" s="9"/>
      <c r="J605" s="9"/>
      <c r="K605" s="9"/>
      <c r="L605" s="9"/>
      <c r="M605" s="9"/>
      <c r="N605" s="9"/>
      <c r="O605" s="9"/>
      <c r="P605" s="9"/>
      <c r="Q605" s="9"/>
      <c r="R605" s="9"/>
      <c r="S605" s="9"/>
      <c r="T605" s="17"/>
      <c r="U605" s="17"/>
      <c r="V605" s="9"/>
      <c r="W605" s="17"/>
      <c r="X605" s="9"/>
      <c r="Y605" s="9"/>
      <c r="Z605" s="9"/>
      <c r="AA605" s="9"/>
      <c r="AB605" s="9"/>
      <c r="AC605" s="9"/>
      <c r="AD605" s="9"/>
      <c r="AE605" s="9"/>
      <c r="AF605" s="9"/>
      <c r="AG605" s="9"/>
      <c r="AH605" s="9"/>
    </row>
    <row r="606" spans="1:34" x14ac:dyDescent="0.25">
      <c r="A606" s="9"/>
      <c r="B606" s="9"/>
      <c r="C606" s="9"/>
      <c r="D606" s="9"/>
      <c r="E606" s="9"/>
      <c r="F606" s="9"/>
      <c r="G606" s="9"/>
      <c r="H606" s="9"/>
      <c r="I606" s="9"/>
      <c r="J606" s="9"/>
      <c r="K606" s="9"/>
      <c r="L606" s="9"/>
      <c r="M606" s="9"/>
      <c r="N606" s="9"/>
      <c r="O606" s="9"/>
      <c r="P606" s="9"/>
      <c r="Q606" s="9"/>
      <c r="R606" s="9"/>
      <c r="S606" s="9"/>
      <c r="T606" s="17"/>
      <c r="U606" s="17"/>
      <c r="V606" s="9"/>
      <c r="W606" s="17"/>
      <c r="X606" s="9"/>
      <c r="Y606" s="9"/>
      <c r="Z606" s="9"/>
      <c r="AA606" s="9"/>
      <c r="AB606" s="9"/>
      <c r="AC606" s="9"/>
      <c r="AD606" s="9"/>
      <c r="AE606" s="9"/>
      <c r="AF606" s="9"/>
      <c r="AG606" s="9"/>
      <c r="AH606" s="9"/>
    </row>
    <row r="607" spans="1:34" x14ac:dyDescent="0.25">
      <c r="A607" s="9"/>
      <c r="B607" s="9"/>
      <c r="C607" s="9"/>
      <c r="D607" s="9"/>
      <c r="E607" s="9"/>
      <c r="F607" s="9"/>
      <c r="G607" s="9"/>
      <c r="H607" s="9"/>
      <c r="I607" s="9"/>
      <c r="J607" s="9"/>
      <c r="K607" s="9"/>
      <c r="L607" s="9"/>
      <c r="M607" s="9"/>
      <c r="N607" s="9"/>
      <c r="O607" s="9"/>
      <c r="P607" s="9"/>
      <c r="Q607" s="9"/>
      <c r="R607" s="9"/>
      <c r="S607" s="9"/>
      <c r="T607" s="17"/>
      <c r="U607" s="17"/>
      <c r="V607" s="9"/>
      <c r="W607" s="17"/>
      <c r="X607" s="9"/>
      <c r="Y607" s="9"/>
      <c r="Z607" s="9"/>
      <c r="AA607" s="9"/>
      <c r="AB607" s="9"/>
      <c r="AC607" s="9"/>
      <c r="AD607" s="9"/>
      <c r="AE607" s="9"/>
      <c r="AF607" s="9"/>
      <c r="AG607" s="9"/>
      <c r="AH607" s="9"/>
    </row>
    <row r="608" spans="1:34" x14ac:dyDescent="0.25">
      <c r="A608" s="9"/>
      <c r="B608" s="9"/>
      <c r="C608" s="9"/>
      <c r="D608" s="9"/>
      <c r="E608" s="9"/>
      <c r="F608" s="9"/>
      <c r="G608" s="9"/>
      <c r="H608" s="9"/>
      <c r="I608" s="9"/>
      <c r="J608" s="9"/>
      <c r="K608" s="9"/>
      <c r="L608" s="9"/>
      <c r="M608" s="9"/>
      <c r="N608" s="9"/>
      <c r="O608" s="9"/>
      <c r="P608" s="9"/>
      <c r="Q608" s="9"/>
      <c r="R608" s="9"/>
      <c r="S608" s="9"/>
      <c r="T608" s="17"/>
      <c r="U608" s="17"/>
      <c r="V608" s="9"/>
      <c r="W608" s="17"/>
      <c r="X608" s="9"/>
      <c r="Y608" s="9"/>
      <c r="Z608" s="9"/>
      <c r="AA608" s="9"/>
      <c r="AB608" s="9"/>
      <c r="AC608" s="9"/>
      <c r="AD608" s="9"/>
      <c r="AE608" s="9"/>
      <c r="AF608" s="9"/>
      <c r="AG608" s="9"/>
      <c r="AH608" s="9"/>
    </row>
    <row r="609" spans="1:34" x14ac:dyDescent="0.25">
      <c r="A609" s="9"/>
      <c r="B609" s="9"/>
      <c r="C609" s="9"/>
      <c r="D609" s="9"/>
      <c r="E609" s="9"/>
      <c r="F609" s="9"/>
      <c r="G609" s="9"/>
      <c r="H609" s="9"/>
      <c r="I609" s="9"/>
      <c r="J609" s="9"/>
      <c r="K609" s="9"/>
      <c r="L609" s="9"/>
      <c r="M609" s="9"/>
      <c r="N609" s="9"/>
      <c r="O609" s="9"/>
      <c r="P609" s="9"/>
      <c r="Q609" s="9"/>
      <c r="R609" s="9"/>
      <c r="S609" s="9"/>
      <c r="T609" s="17"/>
      <c r="U609" s="17"/>
      <c r="V609" s="9"/>
      <c r="W609" s="17"/>
      <c r="X609" s="9"/>
      <c r="Y609" s="9"/>
      <c r="Z609" s="9"/>
      <c r="AA609" s="9"/>
      <c r="AB609" s="9"/>
      <c r="AC609" s="9"/>
      <c r="AD609" s="9"/>
      <c r="AE609" s="9"/>
      <c r="AF609" s="9"/>
      <c r="AG609" s="9"/>
      <c r="AH609" s="9"/>
    </row>
    <row r="610" spans="1:34" x14ac:dyDescent="0.25">
      <c r="A610" s="9"/>
      <c r="B610" s="9"/>
      <c r="C610" s="9"/>
      <c r="D610" s="9"/>
      <c r="E610" s="9"/>
      <c r="F610" s="9"/>
      <c r="G610" s="9"/>
      <c r="H610" s="9"/>
      <c r="I610" s="9"/>
      <c r="J610" s="9"/>
      <c r="K610" s="9"/>
      <c r="L610" s="9"/>
      <c r="M610" s="9"/>
      <c r="N610" s="9"/>
      <c r="O610" s="9"/>
      <c r="P610" s="9"/>
      <c r="Q610" s="9"/>
      <c r="R610" s="9"/>
      <c r="S610" s="9"/>
      <c r="T610" s="17"/>
      <c r="U610" s="17"/>
      <c r="V610" s="9"/>
      <c r="W610" s="17"/>
      <c r="X610" s="9"/>
      <c r="Y610" s="9"/>
      <c r="Z610" s="9"/>
      <c r="AA610" s="9"/>
      <c r="AB610" s="9"/>
      <c r="AC610" s="9"/>
      <c r="AD610" s="9"/>
      <c r="AE610" s="9"/>
      <c r="AF610" s="9"/>
      <c r="AG610" s="9"/>
      <c r="AH610" s="9"/>
    </row>
    <row r="611" spans="1:34" x14ac:dyDescent="0.25">
      <c r="A611" s="9"/>
      <c r="B611" s="9"/>
      <c r="C611" s="9"/>
      <c r="D611" s="9"/>
      <c r="E611" s="9"/>
      <c r="F611" s="9"/>
      <c r="G611" s="9"/>
      <c r="H611" s="9"/>
      <c r="I611" s="9"/>
      <c r="J611" s="9"/>
      <c r="K611" s="9"/>
      <c r="L611" s="9"/>
      <c r="M611" s="9"/>
      <c r="N611" s="9"/>
      <c r="O611" s="9"/>
      <c r="P611" s="9"/>
      <c r="Q611" s="9"/>
      <c r="R611" s="9"/>
      <c r="S611" s="9"/>
      <c r="T611" s="17"/>
      <c r="U611" s="17"/>
      <c r="V611" s="9"/>
      <c r="W611" s="17"/>
      <c r="X611" s="9"/>
      <c r="Y611" s="9"/>
      <c r="Z611" s="9"/>
      <c r="AA611" s="9"/>
      <c r="AB611" s="9"/>
      <c r="AC611" s="9"/>
      <c r="AD611" s="9"/>
      <c r="AE611" s="9"/>
      <c r="AF611" s="9"/>
      <c r="AG611" s="9"/>
      <c r="AH611" s="9"/>
    </row>
    <row r="612" spans="1:34" x14ac:dyDescent="0.25">
      <c r="A612" s="9"/>
      <c r="B612" s="9"/>
      <c r="C612" s="9"/>
      <c r="D612" s="9"/>
      <c r="E612" s="9"/>
      <c r="F612" s="9"/>
      <c r="G612" s="9"/>
      <c r="H612" s="9"/>
      <c r="I612" s="9"/>
      <c r="J612" s="9"/>
      <c r="K612" s="9"/>
      <c r="L612" s="9"/>
      <c r="M612" s="9"/>
      <c r="N612" s="9"/>
      <c r="O612" s="9"/>
      <c r="P612" s="9"/>
      <c r="Q612" s="9"/>
      <c r="R612" s="9"/>
      <c r="S612" s="9"/>
      <c r="T612" s="17"/>
      <c r="U612" s="17"/>
      <c r="V612" s="9"/>
      <c r="W612" s="17"/>
      <c r="X612" s="9"/>
      <c r="Y612" s="9"/>
      <c r="Z612" s="9"/>
      <c r="AA612" s="9"/>
      <c r="AB612" s="9"/>
      <c r="AC612" s="9"/>
      <c r="AD612" s="9"/>
      <c r="AE612" s="9"/>
      <c r="AF612" s="9"/>
      <c r="AG612" s="9"/>
      <c r="AH612" s="9"/>
    </row>
    <row r="613" spans="1:34" x14ac:dyDescent="0.25">
      <c r="A613" s="9"/>
      <c r="B613" s="9"/>
      <c r="C613" s="9"/>
      <c r="D613" s="9"/>
      <c r="E613" s="9"/>
      <c r="F613" s="9"/>
      <c r="G613" s="9"/>
      <c r="H613" s="9"/>
      <c r="I613" s="9"/>
      <c r="J613" s="9"/>
      <c r="K613" s="9"/>
      <c r="L613" s="9"/>
      <c r="M613" s="9"/>
      <c r="N613" s="9"/>
      <c r="O613" s="9"/>
      <c r="P613" s="9"/>
      <c r="Q613" s="9"/>
      <c r="R613" s="9"/>
      <c r="S613" s="9"/>
      <c r="T613" s="17"/>
      <c r="U613" s="17"/>
      <c r="V613" s="9"/>
      <c r="W613" s="17"/>
      <c r="X613" s="9"/>
      <c r="Y613" s="9"/>
      <c r="Z613" s="9"/>
      <c r="AA613" s="9"/>
      <c r="AB613" s="9"/>
      <c r="AC613" s="9"/>
      <c r="AD613" s="9"/>
      <c r="AE613" s="9"/>
      <c r="AF613" s="9"/>
      <c r="AG613" s="9"/>
      <c r="AH613" s="9"/>
    </row>
    <row r="614" spans="1:34" x14ac:dyDescent="0.25">
      <c r="A614" s="9"/>
      <c r="B614" s="9"/>
      <c r="C614" s="9"/>
      <c r="D614" s="9"/>
      <c r="E614" s="9"/>
      <c r="F614" s="9"/>
      <c r="G614" s="9"/>
      <c r="H614" s="9"/>
      <c r="I614" s="9"/>
      <c r="J614" s="9"/>
      <c r="K614" s="9"/>
      <c r="L614" s="9"/>
      <c r="M614" s="9"/>
      <c r="N614" s="9"/>
      <c r="O614" s="9"/>
      <c r="P614" s="9"/>
      <c r="Q614" s="9"/>
      <c r="R614" s="9"/>
      <c r="S614" s="9"/>
      <c r="T614" s="17"/>
      <c r="U614" s="17"/>
      <c r="V614" s="9"/>
      <c r="W614" s="17"/>
      <c r="X614" s="9"/>
      <c r="Y614" s="9"/>
      <c r="Z614" s="9"/>
      <c r="AA614" s="9"/>
      <c r="AB614" s="9"/>
      <c r="AC614" s="9"/>
      <c r="AD614" s="9"/>
      <c r="AE614" s="9"/>
      <c r="AF614" s="9"/>
      <c r="AG614" s="9"/>
      <c r="AH614" s="9"/>
    </row>
    <row r="615" spans="1:34" x14ac:dyDescent="0.25">
      <c r="A615" s="9"/>
      <c r="B615" s="9"/>
      <c r="C615" s="9"/>
      <c r="D615" s="9"/>
      <c r="E615" s="9"/>
      <c r="F615" s="9"/>
      <c r="G615" s="9"/>
      <c r="H615" s="9"/>
      <c r="I615" s="9"/>
      <c r="J615" s="9"/>
      <c r="K615" s="9"/>
      <c r="L615" s="9"/>
      <c r="M615" s="9"/>
      <c r="N615" s="9"/>
      <c r="O615" s="9"/>
      <c r="P615" s="9"/>
      <c r="Q615" s="9"/>
      <c r="R615" s="9"/>
      <c r="S615" s="9"/>
      <c r="T615" s="17"/>
      <c r="U615" s="17"/>
      <c r="V615" s="9"/>
      <c r="W615" s="17"/>
      <c r="X615" s="9"/>
      <c r="Y615" s="9"/>
      <c r="Z615" s="9"/>
      <c r="AA615" s="9"/>
      <c r="AB615" s="9"/>
      <c r="AC615" s="9"/>
      <c r="AD615" s="9"/>
      <c r="AE615" s="9"/>
      <c r="AF615" s="9"/>
      <c r="AG615" s="9"/>
      <c r="AH615" s="9"/>
    </row>
    <row r="616" spans="1:34" x14ac:dyDescent="0.25">
      <c r="A616" s="9"/>
      <c r="B616" s="9"/>
      <c r="C616" s="9"/>
      <c r="D616" s="9"/>
      <c r="E616" s="9"/>
      <c r="F616" s="9"/>
      <c r="G616" s="9"/>
      <c r="H616" s="9"/>
      <c r="I616" s="9"/>
      <c r="J616" s="9"/>
      <c r="K616" s="9"/>
      <c r="L616" s="9"/>
      <c r="M616" s="9"/>
      <c r="N616" s="9"/>
      <c r="O616" s="9"/>
      <c r="P616" s="9"/>
      <c r="Q616" s="9"/>
      <c r="R616" s="9"/>
      <c r="S616" s="9"/>
      <c r="T616" s="17"/>
      <c r="U616" s="17"/>
      <c r="V616" s="9"/>
      <c r="W616" s="17"/>
      <c r="X616" s="9"/>
      <c r="Y616" s="9"/>
      <c r="Z616" s="9"/>
      <c r="AA616" s="9"/>
      <c r="AB616" s="9"/>
      <c r="AC616" s="9"/>
      <c r="AD616" s="9"/>
      <c r="AE616" s="9"/>
      <c r="AF616" s="9"/>
      <c r="AG616" s="9"/>
      <c r="AH616" s="9"/>
    </row>
    <row r="617" spans="1:34" x14ac:dyDescent="0.25">
      <c r="A617" s="9"/>
      <c r="B617" s="9"/>
      <c r="C617" s="9"/>
      <c r="D617" s="9"/>
      <c r="E617" s="9"/>
      <c r="F617" s="9"/>
      <c r="G617" s="9"/>
      <c r="H617" s="9"/>
      <c r="I617" s="9"/>
      <c r="J617" s="9"/>
      <c r="K617" s="9"/>
      <c r="L617" s="9"/>
      <c r="M617" s="9"/>
      <c r="N617" s="9"/>
      <c r="O617" s="9"/>
      <c r="P617" s="9"/>
      <c r="Q617" s="9"/>
      <c r="R617" s="9"/>
      <c r="S617" s="9"/>
      <c r="T617" s="17"/>
      <c r="U617" s="17"/>
      <c r="V617" s="9"/>
      <c r="W617" s="17"/>
      <c r="X617" s="9"/>
      <c r="Y617" s="9"/>
      <c r="Z617" s="9"/>
      <c r="AA617" s="9"/>
      <c r="AB617" s="9"/>
      <c r="AC617" s="9"/>
      <c r="AD617" s="9"/>
      <c r="AE617" s="9"/>
      <c r="AF617" s="9"/>
      <c r="AG617" s="9"/>
      <c r="AH617" s="9"/>
    </row>
    <row r="618" spans="1:34" x14ac:dyDescent="0.25">
      <c r="A618" s="9"/>
      <c r="B618" s="9"/>
      <c r="C618" s="9"/>
      <c r="D618" s="9"/>
      <c r="E618" s="9"/>
      <c r="F618" s="9"/>
      <c r="G618" s="9"/>
      <c r="H618" s="9"/>
      <c r="I618" s="9"/>
      <c r="J618" s="9"/>
      <c r="K618" s="9"/>
      <c r="L618" s="9"/>
      <c r="M618" s="9"/>
      <c r="N618" s="9"/>
      <c r="O618" s="9"/>
      <c r="P618" s="9"/>
      <c r="Q618" s="9"/>
      <c r="R618" s="9"/>
      <c r="S618" s="9"/>
      <c r="T618" s="17"/>
      <c r="U618" s="17"/>
      <c r="V618" s="9"/>
      <c r="W618" s="17"/>
      <c r="X618" s="9"/>
      <c r="Y618" s="9"/>
      <c r="Z618" s="9"/>
      <c r="AA618" s="9"/>
      <c r="AB618" s="9"/>
      <c r="AC618" s="9"/>
      <c r="AD618" s="9"/>
      <c r="AE618" s="9"/>
      <c r="AF618" s="9"/>
      <c r="AG618" s="9"/>
      <c r="AH618" s="9"/>
    </row>
    <row r="619" spans="1:34" x14ac:dyDescent="0.25">
      <c r="A619" s="9"/>
      <c r="B619" s="9"/>
      <c r="C619" s="9"/>
      <c r="D619" s="9"/>
      <c r="E619" s="9"/>
      <c r="F619" s="9"/>
      <c r="G619" s="9"/>
      <c r="H619" s="9"/>
      <c r="I619" s="9"/>
      <c r="J619" s="9"/>
      <c r="K619" s="9"/>
      <c r="L619" s="9"/>
      <c r="M619" s="9"/>
      <c r="N619" s="9"/>
      <c r="O619" s="9"/>
      <c r="P619" s="9"/>
      <c r="Q619" s="9"/>
      <c r="R619" s="9"/>
      <c r="S619" s="9"/>
      <c r="T619" s="17"/>
      <c r="U619" s="17"/>
      <c r="V619" s="9"/>
      <c r="W619" s="17"/>
      <c r="X619" s="9"/>
      <c r="Y619" s="9"/>
      <c r="Z619" s="9"/>
      <c r="AA619" s="9"/>
      <c r="AB619" s="9"/>
      <c r="AC619" s="9"/>
      <c r="AD619" s="9"/>
      <c r="AE619" s="9"/>
      <c r="AF619" s="9"/>
      <c r="AG619" s="9"/>
      <c r="AH619" s="9"/>
    </row>
    <row r="620" spans="1:34" x14ac:dyDescent="0.25">
      <c r="A620" s="9"/>
      <c r="B620" s="9"/>
      <c r="C620" s="9"/>
      <c r="D620" s="9"/>
      <c r="E620" s="9"/>
      <c r="F620" s="9"/>
      <c r="G620" s="9"/>
      <c r="H620" s="9"/>
      <c r="I620" s="9"/>
      <c r="J620" s="9"/>
      <c r="K620" s="9"/>
      <c r="L620" s="9"/>
      <c r="M620" s="9"/>
      <c r="N620" s="9"/>
      <c r="O620" s="9"/>
      <c r="P620" s="9"/>
      <c r="Q620" s="9"/>
      <c r="R620" s="9"/>
      <c r="S620" s="9"/>
      <c r="T620" s="17"/>
      <c r="U620" s="17"/>
      <c r="V620" s="9"/>
      <c r="W620" s="17"/>
      <c r="X620" s="9"/>
      <c r="Y620" s="9"/>
      <c r="Z620" s="9"/>
      <c r="AA620" s="9"/>
      <c r="AB620" s="9"/>
      <c r="AC620" s="9"/>
      <c r="AD620" s="9"/>
      <c r="AE620" s="9"/>
      <c r="AF620" s="9"/>
      <c r="AG620" s="9"/>
      <c r="AH620" s="9"/>
    </row>
    <row r="621" spans="1:34" x14ac:dyDescent="0.25">
      <c r="A621" s="9"/>
      <c r="B621" s="9"/>
      <c r="C621" s="9"/>
      <c r="D621" s="9"/>
      <c r="E621" s="9"/>
      <c r="F621" s="9"/>
      <c r="G621" s="9"/>
      <c r="H621" s="9"/>
      <c r="I621" s="9"/>
      <c r="J621" s="9"/>
      <c r="K621" s="9"/>
      <c r="L621" s="9"/>
      <c r="M621" s="9"/>
      <c r="N621" s="9"/>
      <c r="O621" s="9"/>
      <c r="P621" s="9"/>
      <c r="Q621" s="9"/>
      <c r="R621" s="9"/>
      <c r="S621" s="9"/>
      <c r="T621" s="17"/>
      <c r="U621" s="17"/>
      <c r="V621" s="9"/>
      <c r="W621" s="17"/>
      <c r="X621" s="9"/>
      <c r="Y621" s="9"/>
      <c r="Z621" s="9"/>
      <c r="AA621" s="9"/>
      <c r="AB621" s="9"/>
      <c r="AC621" s="9"/>
      <c r="AD621" s="9"/>
      <c r="AE621" s="9"/>
      <c r="AF621" s="9"/>
      <c r="AG621" s="9"/>
      <c r="AH621" s="9"/>
    </row>
    <row r="622" spans="1:34" x14ac:dyDescent="0.25">
      <c r="A622" s="9"/>
      <c r="B622" s="9"/>
      <c r="C622" s="9"/>
      <c r="D622" s="9"/>
      <c r="E622" s="9"/>
      <c r="F622" s="9"/>
      <c r="G622" s="9"/>
      <c r="H622" s="9"/>
      <c r="I622" s="9"/>
      <c r="J622" s="9"/>
      <c r="K622" s="9"/>
      <c r="L622" s="9"/>
      <c r="M622" s="9"/>
      <c r="N622" s="9"/>
      <c r="O622" s="9"/>
      <c r="P622" s="9"/>
      <c r="Q622" s="9"/>
      <c r="R622" s="9"/>
      <c r="S622" s="9"/>
      <c r="T622" s="17"/>
      <c r="U622" s="17"/>
      <c r="V622" s="9"/>
      <c r="W622" s="17"/>
      <c r="X622" s="9"/>
      <c r="Y622" s="9"/>
      <c r="Z622" s="9"/>
      <c r="AA622" s="9"/>
      <c r="AB622" s="9"/>
      <c r="AC622" s="9"/>
      <c r="AD622" s="9"/>
      <c r="AE622" s="9"/>
      <c r="AF622" s="9"/>
      <c r="AG622" s="9"/>
      <c r="AH622" s="9"/>
    </row>
    <row r="623" spans="1:34" x14ac:dyDescent="0.25">
      <c r="A623" s="9"/>
      <c r="B623" s="9"/>
      <c r="C623" s="9"/>
      <c r="D623" s="9"/>
      <c r="E623" s="9"/>
      <c r="F623" s="9"/>
      <c r="G623" s="9"/>
      <c r="H623" s="9"/>
      <c r="I623" s="9"/>
      <c r="J623" s="9"/>
      <c r="K623" s="9"/>
      <c r="L623" s="9"/>
      <c r="M623" s="9"/>
      <c r="N623" s="9"/>
      <c r="O623" s="9"/>
      <c r="P623" s="9"/>
      <c r="Q623" s="9"/>
      <c r="R623" s="9"/>
      <c r="S623" s="9"/>
      <c r="T623" s="17"/>
      <c r="U623" s="17"/>
      <c r="V623" s="9"/>
      <c r="W623" s="17"/>
      <c r="X623" s="9"/>
      <c r="Y623" s="9"/>
      <c r="Z623" s="9"/>
      <c r="AA623" s="9"/>
      <c r="AB623" s="9"/>
      <c r="AC623" s="9"/>
      <c r="AD623" s="9"/>
      <c r="AE623" s="9"/>
      <c r="AF623" s="9"/>
      <c r="AG623" s="9"/>
      <c r="AH623" s="9"/>
    </row>
    <row r="624" spans="1:34" x14ac:dyDescent="0.25">
      <c r="A624" s="9"/>
      <c r="B624" s="9"/>
      <c r="C624" s="9"/>
      <c r="D624" s="9"/>
      <c r="E624" s="9"/>
      <c r="F624" s="9"/>
      <c r="G624" s="9"/>
      <c r="H624" s="9"/>
      <c r="I624" s="9"/>
      <c r="J624" s="9"/>
      <c r="K624" s="9"/>
      <c r="L624" s="9"/>
      <c r="M624" s="9"/>
      <c r="N624" s="9"/>
      <c r="O624" s="9"/>
      <c r="P624" s="9"/>
      <c r="Q624" s="9"/>
      <c r="R624" s="9"/>
      <c r="S624" s="9"/>
      <c r="T624" s="17"/>
      <c r="U624" s="17"/>
      <c r="V624" s="9"/>
      <c r="W624" s="17"/>
      <c r="X624" s="9"/>
      <c r="Y624" s="9"/>
      <c r="Z624" s="9"/>
      <c r="AA624" s="9"/>
      <c r="AB624" s="9"/>
      <c r="AC624" s="9"/>
      <c r="AD624" s="9"/>
      <c r="AE624" s="9"/>
      <c r="AF624" s="9"/>
      <c r="AG624" s="9"/>
      <c r="AH624" s="9"/>
    </row>
    <row r="625" spans="1:34" x14ac:dyDescent="0.25">
      <c r="A625" s="9"/>
      <c r="B625" s="9"/>
      <c r="C625" s="9"/>
      <c r="D625" s="9"/>
      <c r="E625" s="9"/>
      <c r="F625" s="9"/>
      <c r="G625" s="9"/>
      <c r="H625" s="9"/>
      <c r="I625" s="9"/>
      <c r="J625" s="9"/>
      <c r="K625" s="9"/>
      <c r="L625" s="9"/>
      <c r="M625" s="9"/>
      <c r="N625" s="9"/>
      <c r="O625" s="9"/>
      <c r="P625" s="9"/>
      <c r="Q625" s="9"/>
      <c r="R625" s="9"/>
      <c r="S625" s="9"/>
      <c r="T625" s="17"/>
      <c r="U625" s="17"/>
      <c r="V625" s="9"/>
      <c r="W625" s="17"/>
      <c r="X625" s="9"/>
      <c r="Y625" s="9"/>
      <c r="Z625" s="9"/>
      <c r="AA625" s="9"/>
      <c r="AB625" s="9"/>
      <c r="AC625" s="9"/>
      <c r="AD625" s="9"/>
      <c r="AE625" s="9"/>
      <c r="AF625" s="9"/>
      <c r="AG625" s="9"/>
      <c r="AH625" s="9"/>
    </row>
    <row r="626" spans="1:34" x14ac:dyDescent="0.25">
      <c r="A626" s="9"/>
      <c r="B626" s="9"/>
      <c r="C626" s="9"/>
      <c r="D626" s="9"/>
      <c r="E626" s="9"/>
      <c r="F626" s="9"/>
      <c r="G626" s="9"/>
      <c r="H626" s="9"/>
      <c r="I626" s="9"/>
      <c r="J626" s="9"/>
      <c r="K626" s="9"/>
      <c r="L626" s="9"/>
      <c r="M626" s="9"/>
      <c r="N626" s="9"/>
      <c r="O626" s="9"/>
      <c r="P626" s="9"/>
      <c r="Q626" s="9"/>
      <c r="R626" s="9"/>
      <c r="S626" s="9"/>
      <c r="T626" s="17"/>
      <c r="U626" s="17"/>
      <c r="V626" s="9"/>
      <c r="W626" s="17"/>
      <c r="X626" s="9"/>
      <c r="Y626" s="9"/>
      <c r="Z626" s="9"/>
      <c r="AA626" s="9"/>
      <c r="AB626" s="9"/>
      <c r="AC626" s="9"/>
      <c r="AD626" s="9"/>
      <c r="AE626" s="9"/>
      <c r="AF626" s="9"/>
      <c r="AG626" s="9"/>
      <c r="AH626" s="9"/>
    </row>
    <row r="627" spans="1:34" x14ac:dyDescent="0.25">
      <c r="A627" s="9"/>
      <c r="B627" s="9"/>
      <c r="C627" s="9"/>
      <c r="D627" s="9"/>
      <c r="E627" s="9"/>
      <c r="F627" s="9"/>
      <c r="G627" s="9"/>
      <c r="H627" s="9"/>
      <c r="I627" s="9"/>
      <c r="J627" s="9"/>
      <c r="K627" s="9"/>
      <c r="L627" s="9"/>
      <c r="M627" s="9"/>
      <c r="N627" s="9"/>
      <c r="O627" s="9"/>
      <c r="P627" s="9"/>
      <c r="Q627" s="9"/>
      <c r="R627" s="9"/>
      <c r="S627" s="9"/>
      <c r="T627" s="17"/>
      <c r="U627" s="17"/>
      <c r="V627" s="9"/>
      <c r="W627" s="17"/>
      <c r="X627" s="9"/>
      <c r="Y627" s="9"/>
      <c r="Z627" s="9"/>
      <c r="AA627" s="9"/>
      <c r="AB627" s="9"/>
      <c r="AC627" s="9"/>
      <c r="AD627" s="9"/>
      <c r="AE627" s="9"/>
      <c r="AF627" s="9"/>
      <c r="AG627" s="9"/>
      <c r="AH627" s="9"/>
    </row>
    <row r="628" spans="1:34" x14ac:dyDescent="0.25">
      <c r="A628" s="9"/>
      <c r="B628" s="9"/>
      <c r="C628" s="9"/>
      <c r="D628" s="9"/>
      <c r="E628" s="9"/>
      <c r="F628" s="9"/>
      <c r="G628" s="9"/>
      <c r="H628" s="9"/>
      <c r="I628" s="9"/>
      <c r="J628" s="9"/>
      <c r="K628" s="9"/>
      <c r="L628" s="9"/>
      <c r="M628" s="9"/>
      <c r="N628" s="9"/>
      <c r="O628" s="9"/>
      <c r="P628" s="9"/>
      <c r="Q628" s="9"/>
      <c r="R628" s="9"/>
      <c r="S628" s="9"/>
      <c r="T628" s="17"/>
      <c r="U628" s="17"/>
      <c r="V628" s="9"/>
      <c r="W628" s="17"/>
      <c r="X628" s="9"/>
      <c r="Y628" s="9"/>
      <c r="Z628" s="9"/>
      <c r="AA628" s="9"/>
      <c r="AB628" s="9"/>
      <c r="AC628" s="9"/>
      <c r="AD628" s="9"/>
      <c r="AE628" s="9"/>
      <c r="AF628" s="9"/>
      <c r="AG628" s="9"/>
      <c r="AH628" s="9"/>
    </row>
    <row r="629" spans="1:34" x14ac:dyDescent="0.25">
      <c r="A629" s="9"/>
      <c r="B629" s="9"/>
      <c r="C629" s="9"/>
      <c r="D629" s="9"/>
      <c r="E629" s="9"/>
      <c r="F629" s="9"/>
      <c r="G629" s="9"/>
      <c r="H629" s="9"/>
      <c r="I629" s="9"/>
      <c r="J629" s="9"/>
      <c r="K629" s="9"/>
      <c r="L629" s="9"/>
      <c r="M629" s="9"/>
      <c r="N629" s="9"/>
      <c r="O629" s="9"/>
      <c r="P629" s="9"/>
      <c r="Q629" s="9"/>
      <c r="R629" s="9"/>
      <c r="S629" s="9"/>
      <c r="T629" s="17"/>
      <c r="U629" s="17"/>
      <c r="V629" s="9"/>
      <c r="W629" s="17"/>
      <c r="X629" s="9"/>
      <c r="Y629" s="9"/>
      <c r="Z629" s="9"/>
      <c r="AA629" s="9"/>
      <c r="AB629" s="9"/>
      <c r="AC629" s="9"/>
      <c r="AD629" s="9"/>
      <c r="AE629" s="9"/>
      <c r="AF629" s="9"/>
      <c r="AG629" s="9"/>
      <c r="AH629" s="9"/>
    </row>
    <row r="630" spans="1:34" x14ac:dyDescent="0.25">
      <c r="A630" s="9"/>
      <c r="B630" s="9"/>
      <c r="C630" s="9"/>
      <c r="D630" s="9"/>
      <c r="E630" s="9"/>
      <c r="F630" s="9"/>
      <c r="G630" s="9"/>
      <c r="H630" s="9"/>
      <c r="I630" s="9"/>
      <c r="J630" s="9"/>
      <c r="K630" s="9"/>
      <c r="L630" s="9"/>
      <c r="M630" s="9"/>
      <c r="N630" s="9"/>
      <c r="O630" s="9"/>
      <c r="P630" s="9"/>
      <c r="Q630" s="9"/>
      <c r="R630" s="9"/>
      <c r="S630" s="9"/>
      <c r="T630" s="17"/>
      <c r="U630" s="17"/>
      <c r="V630" s="9"/>
      <c r="W630" s="17"/>
      <c r="X630" s="9"/>
      <c r="Y630" s="9"/>
      <c r="Z630" s="9"/>
      <c r="AA630" s="9"/>
      <c r="AB630" s="9"/>
      <c r="AC630" s="9"/>
      <c r="AD630" s="9"/>
      <c r="AE630" s="9"/>
      <c r="AF630" s="9"/>
      <c r="AG630" s="9"/>
      <c r="AH630" s="9"/>
    </row>
    <row r="631" spans="1:34" x14ac:dyDescent="0.25">
      <c r="A631" s="9"/>
      <c r="B631" s="9"/>
      <c r="C631" s="9"/>
      <c r="D631" s="9"/>
      <c r="E631" s="9"/>
      <c r="F631" s="9"/>
      <c r="G631" s="9"/>
      <c r="H631" s="9"/>
      <c r="I631" s="9"/>
      <c r="J631" s="9"/>
      <c r="K631" s="9"/>
      <c r="L631" s="9"/>
      <c r="M631" s="9"/>
      <c r="N631" s="9"/>
      <c r="O631" s="9"/>
      <c r="P631" s="9"/>
      <c r="Q631" s="9"/>
      <c r="R631" s="9"/>
      <c r="S631" s="9"/>
      <c r="T631" s="17"/>
      <c r="U631" s="17"/>
      <c r="V631" s="9"/>
      <c r="W631" s="17"/>
      <c r="X631" s="9"/>
      <c r="Y631" s="9"/>
      <c r="Z631" s="9"/>
      <c r="AA631" s="9"/>
      <c r="AB631" s="9"/>
      <c r="AC631" s="9"/>
      <c r="AD631" s="9"/>
      <c r="AE631" s="9"/>
      <c r="AF631" s="9"/>
      <c r="AG631" s="9"/>
      <c r="AH631" s="9"/>
    </row>
    <row r="632" spans="1:34" x14ac:dyDescent="0.25">
      <c r="A632" s="9"/>
      <c r="B632" s="9"/>
      <c r="C632" s="9"/>
      <c r="D632" s="9"/>
      <c r="E632" s="9"/>
      <c r="F632" s="9"/>
      <c r="G632" s="9"/>
      <c r="H632" s="9"/>
      <c r="I632" s="9"/>
      <c r="J632" s="9"/>
      <c r="K632" s="9"/>
      <c r="L632" s="9"/>
      <c r="M632" s="9"/>
      <c r="N632" s="9"/>
      <c r="O632" s="9"/>
      <c r="P632" s="9"/>
      <c r="Q632" s="9"/>
      <c r="R632" s="9"/>
      <c r="S632" s="9"/>
      <c r="T632" s="17"/>
      <c r="U632" s="17"/>
      <c r="V632" s="9"/>
      <c r="W632" s="17"/>
      <c r="X632" s="9"/>
      <c r="Y632" s="9"/>
      <c r="Z632" s="9"/>
      <c r="AA632" s="9"/>
      <c r="AB632" s="9"/>
      <c r="AC632" s="9"/>
      <c r="AD632" s="9"/>
      <c r="AE632" s="9"/>
      <c r="AF632" s="9"/>
      <c r="AG632" s="9"/>
      <c r="AH632" s="9"/>
    </row>
    <row r="633" spans="1:34" x14ac:dyDescent="0.25">
      <c r="A633" s="9"/>
      <c r="B633" s="9"/>
      <c r="C633" s="9"/>
      <c r="D633" s="9"/>
      <c r="E633" s="9"/>
      <c r="F633" s="9"/>
      <c r="G633" s="9"/>
      <c r="H633" s="9"/>
      <c r="I633" s="9"/>
      <c r="J633" s="9"/>
      <c r="K633" s="9"/>
      <c r="L633" s="9"/>
      <c r="M633" s="9"/>
      <c r="N633" s="9"/>
      <c r="O633" s="9"/>
      <c r="P633" s="9"/>
      <c r="Q633" s="9"/>
      <c r="R633" s="9"/>
      <c r="S633" s="9"/>
      <c r="T633" s="17"/>
      <c r="U633" s="17"/>
      <c r="V633" s="9"/>
      <c r="W633" s="17"/>
      <c r="X633" s="9"/>
      <c r="Y633" s="9"/>
      <c r="Z633" s="9"/>
      <c r="AA633" s="9"/>
      <c r="AB633" s="9"/>
      <c r="AC633" s="9"/>
      <c r="AD633" s="9"/>
      <c r="AE633" s="9"/>
      <c r="AF633" s="9"/>
      <c r="AG633" s="9"/>
      <c r="AH633" s="9"/>
    </row>
    <row r="634" spans="1:34" x14ac:dyDescent="0.25">
      <c r="A634" s="9"/>
      <c r="B634" s="9"/>
      <c r="C634" s="9"/>
      <c r="D634" s="9"/>
      <c r="E634" s="9"/>
      <c r="F634" s="9"/>
      <c r="G634" s="9"/>
      <c r="H634" s="9"/>
      <c r="I634" s="9"/>
      <c r="J634" s="9"/>
      <c r="K634" s="9"/>
      <c r="L634" s="9"/>
      <c r="M634" s="9"/>
      <c r="N634" s="9"/>
      <c r="O634" s="9"/>
      <c r="P634" s="9"/>
      <c r="Q634" s="9"/>
      <c r="R634" s="9"/>
      <c r="S634" s="9"/>
      <c r="T634" s="17"/>
      <c r="U634" s="17"/>
      <c r="V634" s="9"/>
      <c r="W634" s="17"/>
      <c r="X634" s="9"/>
      <c r="Y634" s="9"/>
      <c r="Z634" s="9"/>
      <c r="AA634" s="9"/>
      <c r="AB634" s="9"/>
      <c r="AC634" s="9"/>
      <c r="AD634" s="9"/>
      <c r="AE634" s="9"/>
      <c r="AF634" s="9"/>
      <c r="AG634" s="9"/>
      <c r="AH634" s="9"/>
    </row>
    <row r="635" spans="1:34" x14ac:dyDescent="0.25">
      <c r="A635" s="9"/>
      <c r="B635" s="9"/>
      <c r="C635" s="9"/>
      <c r="D635" s="9"/>
      <c r="E635" s="9"/>
      <c r="F635" s="9"/>
      <c r="G635" s="9"/>
      <c r="H635" s="9"/>
      <c r="I635" s="9"/>
      <c r="J635" s="9"/>
      <c r="K635" s="9"/>
      <c r="L635" s="9"/>
      <c r="M635" s="9"/>
      <c r="N635" s="9"/>
      <c r="O635" s="9"/>
      <c r="P635" s="9"/>
      <c r="Q635" s="9"/>
      <c r="R635" s="9"/>
      <c r="S635" s="9"/>
      <c r="T635" s="17"/>
      <c r="U635" s="17"/>
      <c r="V635" s="9"/>
      <c r="W635" s="17"/>
      <c r="X635" s="9"/>
      <c r="Y635" s="9"/>
      <c r="Z635" s="9"/>
      <c r="AA635" s="9"/>
      <c r="AB635" s="9"/>
      <c r="AC635" s="9"/>
      <c r="AD635" s="9"/>
      <c r="AE635" s="9"/>
      <c r="AF635" s="9"/>
      <c r="AG635" s="9"/>
      <c r="AH635" s="9"/>
    </row>
    <row r="636" spans="1:34" x14ac:dyDescent="0.25">
      <c r="A636" s="9"/>
      <c r="B636" s="9"/>
      <c r="C636" s="9"/>
      <c r="D636" s="9"/>
      <c r="E636" s="9"/>
      <c r="F636" s="9"/>
      <c r="G636" s="9"/>
      <c r="H636" s="9"/>
      <c r="I636" s="9"/>
      <c r="J636" s="9"/>
      <c r="K636" s="9"/>
      <c r="L636" s="9"/>
      <c r="M636" s="9"/>
      <c r="N636" s="9"/>
      <c r="O636" s="9"/>
      <c r="P636" s="9"/>
      <c r="Q636" s="9"/>
      <c r="R636" s="9"/>
      <c r="S636" s="9"/>
      <c r="T636" s="17"/>
      <c r="U636" s="17"/>
      <c r="V636" s="9"/>
      <c r="W636" s="17"/>
      <c r="X636" s="9"/>
      <c r="Y636" s="9"/>
      <c r="Z636" s="9"/>
      <c r="AA636" s="9"/>
      <c r="AB636" s="9"/>
      <c r="AC636" s="9"/>
      <c r="AD636" s="9"/>
      <c r="AE636" s="9"/>
      <c r="AF636" s="9"/>
      <c r="AG636" s="9"/>
      <c r="AH636" s="9"/>
    </row>
    <row r="637" spans="1:34" x14ac:dyDescent="0.25">
      <c r="A637" s="9"/>
      <c r="B637" s="9"/>
      <c r="C637" s="9"/>
      <c r="D637" s="9"/>
      <c r="E637" s="9"/>
      <c r="F637" s="9"/>
      <c r="G637" s="9"/>
      <c r="H637" s="9"/>
      <c r="I637" s="9"/>
      <c r="J637" s="9"/>
      <c r="K637" s="9"/>
      <c r="L637" s="9"/>
      <c r="M637" s="9"/>
      <c r="N637" s="9"/>
      <c r="O637" s="9"/>
      <c r="P637" s="9"/>
      <c r="Q637" s="9"/>
      <c r="R637" s="9"/>
      <c r="S637" s="9"/>
      <c r="T637" s="17"/>
      <c r="U637" s="17"/>
      <c r="V637" s="9"/>
      <c r="W637" s="17"/>
      <c r="X637" s="9"/>
      <c r="Y637" s="9"/>
      <c r="Z637" s="9"/>
      <c r="AA637" s="9"/>
      <c r="AB637" s="9"/>
      <c r="AC637" s="9"/>
      <c r="AD637" s="9"/>
      <c r="AE637" s="9"/>
      <c r="AF637" s="9"/>
      <c r="AG637" s="9"/>
      <c r="AH637" s="9"/>
    </row>
    <row r="638" spans="1:34" x14ac:dyDescent="0.25">
      <c r="A638" s="9"/>
      <c r="B638" s="9"/>
      <c r="C638" s="9"/>
      <c r="D638" s="9"/>
      <c r="E638" s="9"/>
      <c r="F638" s="9"/>
      <c r="G638" s="9"/>
      <c r="H638" s="9"/>
      <c r="I638" s="9"/>
      <c r="J638" s="9"/>
      <c r="K638" s="9"/>
      <c r="L638" s="9"/>
      <c r="M638" s="9"/>
      <c r="N638" s="9"/>
      <c r="O638" s="9"/>
      <c r="P638" s="9"/>
      <c r="Q638" s="9"/>
      <c r="R638" s="9"/>
      <c r="S638" s="9"/>
      <c r="T638" s="17"/>
      <c r="U638" s="17"/>
      <c r="V638" s="9"/>
      <c r="W638" s="17"/>
      <c r="X638" s="9"/>
      <c r="Y638" s="9"/>
      <c r="Z638" s="9"/>
      <c r="AA638" s="9"/>
      <c r="AB638" s="9"/>
      <c r="AC638" s="9"/>
      <c r="AD638" s="9"/>
      <c r="AE638" s="9"/>
      <c r="AF638" s="9"/>
      <c r="AG638" s="9"/>
      <c r="AH638" s="9"/>
    </row>
    <row r="639" spans="1:34" x14ac:dyDescent="0.25">
      <c r="A639" s="9"/>
      <c r="B639" s="9"/>
      <c r="C639" s="9"/>
      <c r="D639" s="9"/>
      <c r="E639" s="9"/>
      <c r="F639" s="9"/>
      <c r="G639" s="9"/>
      <c r="H639" s="9"/>
      <c r="I639" s="9"/>
      <c r="J639" s="9"/>
      <c r="K639" s="9"/>
      <c r="L639" s="9"/>
      <c r="M639" s="9"/>
      <c r="N639" s="9"/>
      <c r="O639" s="9"/>
      <c r="P639" s="9"/>
      <c r="Q639" s="9"/>
      <c r="R639" s="9"/>
      <c r="S639" s="9"/>
      <c r="T639" s="17"/>
      <c r="U639" s="17"/>
      <c r="V639" s="9"/>
      <c r="W639" s="17"/>
      <c r="X639" s="9"/>
      <c r="Y639" s="9"/>
      <c r="Z639" s="9"/>
      <c r="AA639" s="9"/>
      <c r="AB639" s="9"/>
      <c r="AC639" s="9"/>
      <c r="AD639" s="9"/>
      <c r="AE639" s="9"/>
      <c r="AF639" s="9"/>
      <c r="AG639" s="9"/>
      <c r="AH639" s="9"/>
    </row>
    <row r="640" spans="1:34" x14ac:dyDescent="0.25">
      <c r="A640" s="9"/>
      <c r="B640" s="9"/>
      <c r="C640" s="9"/>
      <c r="D640" s="9"/>
      <c r="E640" s="9"/>
      <c r="F640" s="9"/>
      <c r="G640" s="9"/>
      <c r="H640" s="9"/>
      <c r="I640" s="9"/>
      <c r="J640" s="9"/>
      <c r="K640" s="9"/>
      <c r="L640" s="9"/>
      <c r="M640" s="9"/>
      <c r="N640" s="9"/>
      <c r="O640" s="9"/>
      <c r="P640" s="9"/>
      <c r="Q640" s="9"/>
      <c r="R640" s="9"/>
      <c r="S640" s="9"/>
      <c r="T640" s="17"/>
      <c r="U640" s="17"/>
      <c r="V640" s="9"/>
      <c r="W640" s="17"/>
      <c r="X640" s="9"/>
      <c r="Y640" s="9"/>
      <c r="Z640" s="9"/>
      <c r="AA640" s="9"/>
      <c r="AB640" s="9"/>
      <c r="AC640" s="9"/>
      <c r="AD640" s="9"/>
      <c r="AE640" s="9"/>
      <c r="AF640" s="9"/>
      <c r="AG640" s="9"/>
      <c r="AH640" s="9"/>
    </row>
    <row r="641" spans="1:34" x14ac:dyDescent="0.25">
      <c r="A641" s="9"/>
      <c r="B641" s="9"/>
      <c r="C641" s="9"/>
      <c r="D641" s="9"/>
      <c r="E641" s="9"/>
      <c r="F641" s="9"/>
      <c r="G641" s="9"/>
      <c r="H641" s="9"/>
      <c r="I641" s="9"/>
      <c r="J641" s="9"/>
      <c r="K641" s="9"/>
      <c r="L641" s="9"/>
      <c r="M641" s="9"/>
      <c r="N641" s="9"/>
      <c r="O641" s="9"/>
      <c r="P641" s="9"/>
      <c r="Q641" s="9"/>
      <c r="R641" s="9"/>
      <c r="S641" s="9"/>
      <c r="T641" s="17"/>
      <c r="U641" s="17"/>
      <c r="V641" s="9"/>
      <c r="W641" s="17"/>
      <c r="X641" s="9"/>
      <c r="Y641" s="9"/>
      <c r="Z641" s="9"/>
      <c r="AA641" s="9"/>
      <c r="AB641" s="9"/>
      <c r="AC641" s="9"/>
      <c r="AD641" s="9"/>
      <c r="AE641" s="9"/>
      <c r="AF641" s="9"/>
      <c r="AG641" s="9"/>
      <c r="AH641" s="9"/>
    </row>
    <row r="642" spans="1:34" x14ac:dyDescent="0.25">
      <c r="A642" s="9"/>
      <c r="B642" s="9"/>
      <c r="C642" s="9"/>
      <c r="D642" s="9"/>
      <c r="E642" s="9"/>
      <c r="F642" s="9"/>
      <c r="G642" s="9"/>
      <c r="H642" s="9"/>
      <c r="I642" s="9"/>
      <c r="J642" s="9"/>
      <c r="K642" s="9"/>
      <c r="L642" s="9"/>
      <c r="M642" s="9"/>
      <c r="N642" s="9"/>
      <c r="O642" s="9"/>
      <c r="P642" s="9"/>
      <c r="Q642" s="9"/>
      <c r="R642" s="9"/>
      <c r="S642" s="9"/>
      <c r="T642" s="17"/>
      <c r="U642" s="17"/>
      <c r="V642" s="9"/>
      <c r="W642" s="17"/>
      <c r="X642" s="9"/>
      <c r="Y642" s="9"/>
      <c r="Z642" s="9"/>
      <c r="AA642" s="9"/>
      <c r="AB642" s="9"/>
      <c r="AC642" s="9"/>
      <c r="AD642" s="9"/>
      <c r="AE642" s="9"/>
      <c r="AF642" s="9"/>
      <c r="AG642" s="9"/>
      <c r="AH642" s="9"/>
    </row>
    <row r="643" spans="1:34" x14ac:dyDescent="0.25">
      <c r="A643" s="9"/>
      <c r="B643" s="9"/>
      <c r="C643" s="9"/>
      <c r="D643" s="9"/>
      <c r="E643" s="9"/>
      <c r="F643" s="9"/>
      <c r="G643" s="9"/>
      <c r="H643" s="9"/>
      <c r="I643" s="9"/>
      <c r="J643" s="9"/>
      <c r="K643" s="9"/>
      <c r="L643" s="9"/>
      <c r="M643" s="9"/>
      <c r="N643" s="9"/>
      <c r="O643" s="9"/>
      <c r="P643" s="9"/>
      <c r="Q643" s="9"/>
      <c r="R643" s="9"/>
      <c r="S643" s="9"/>
      <c r="T643" s="17"/>
      <c r="U643" s="17"/>
      <c r="V643" s="9"/>
      <c r="W643" s="17"/>
      <c r="X643" s="9"/>
      <c r="Y643" s="9"/>
      <c r="Z643" s="9"/>
      <c r="AA643" s="9"/>
      <c r="AB643" s="9"/>
      <c r="AC643" s="9"/>
      <c r="AD643" s="9"/>
      <c r="AE643" s="9"/>
      <c r="AF643" s="9"/>
      <c r="AG643" s="9"/>
      <c r="AH643" s="9"/>
    </row>
    <row r="644" spans="1:34" x14ac:dyDescent="0.25">
      <c r="A644" s="9"/>
      <c r="B644" s="9"/>
      <c r="C644" s="9"/>
      <c r="D644" s="9"/>
      <c r="E644" s="9"/>
      <c r="F644" s="9"/>
      <c r="G644" s="9"/>
      <c r="H644" s="9"/>
      <c r="I644" s="9"/>
      <c r="J644" s="9"/>
      <c r="K644" s="9"/>
      <c r="L644" s="9"/>
      <c r="M644" s="9"/>
      <c r="N644" s="9"/>
      <c r="O644" s="9"/>
      <c r="P644" s="9"/>
      <c r="Q644" s="9"/>
      <c r="R644" s="9"/>
      <c r="S644" s="9"/>
      <c r="T644" s="17"/>
      <c r="U644" s="17"/>
      <c r="V644" s="9"/>
      <c r="W644" s="17"/>
      <c r="X644" s="9"/>
      <c r="Y644" s="9"/>
      <c r="Z644" s="9"/>
      <c r="AA644" s="9"/>
      <c r="AB644" s="9"/>
      <c r="AC644" s="9"/>
      <c r="AD644" s="9"/>
      <c r="AE644" s="9"/>
      <c r="AF644" s="9"/>
      <c r="AG644" s="9"/>
      <c r="AH644" s="9"/>
    </row>
    <row r="645" spans="1:34" x14ac:dyDescent="0.25">
      <c r="A645" s="9"/>
      <c r="B645" s="9"/>
      <c r="C645" s="9"/>
      <c r="D645" s="9"/>
      <c r="E645" s="9"/>
      <c r="F645" s="9"/>
      <c r="G645" s="9"/>
      <c r="H645" s="9"/>
      <c r="I645" s="9"/>
      <c r="J645" s="9"/>
      <c r="K645" s="9"/>
      <c r="L645" s="9"/>
      <c r="M645" s="9"/>
      <c r="N645" s="9"/>
      <c r="O645" s="9"/>
      <c r="P645" s="9"/>
      <c r="Q645" s="9"/>
      <c r="R645" s="9"/>
      <c r="S645" s="9"/>
      <c r="T645" s="17"/>
      <c r="U645" s="17"/>
      <c r="V645" s="9"/>
      <c r="W645" s="17"/>
      <c r="X645" s="9"/>
      <c r="Y645" s="9"/>
      <c r="Z645" s="9"/>
      <c r="AA645" s="9"/>
      <c r="AB645" s="9"/>
      <c r="AC645" s="9"/>
      <c r="AD645" s="9"/>
      <c r="AE645" s="9"/>
      <c r="AF645" s="9"/>
      <c r="AG645" s="9"/>
      <c r="AH645" s="9"/>
    </row>
    <row r="646" spans="1:34" x14ac:dyDescent="0.25">
      <c r="A646" s="9"/>
      <c r="B646" s="9"/>
      <c r="C646" s="9"/>
      <c r="D646" s="9"/>
      <c r="E646" s="9"/>
      <c r="F646" s="9"/>
      <c r="G646" s="9"/>
      <c r="H646" s="9"/>
      <c r="I646" s="9"/>
      <c r="J646" s="9"/>
      <c r="K646" s="9"/>
      <c r="L646" s="9"/>
      <c r="M646" s="9"/>
      <c r="N646" s="9"/>
      <c r="O646" s="9"/>
      <c r="P646" s="9"/>
      <c r="Q646" s="9"/>
      <c r="R646" s="9"/>
      <c r="S646" s="9"/>
      <c r="T646" s="17"/>
      <c r="U646" s="17"/>
      <c r="V646" s="9"/>
      <c r="W646" s="17"/>
      <c r="X646" s="9"/>
      <c r="Y646" s="9"/>
      <c r="Z646" s="9"/>
      <c r="AA646" s="9"/>
      <c r="AB646" s="9"/>
      <c r="AC646" s="9"/>
      <c r="AD646" s="9"/>
      <c r="AE646" s="9"/>
      <c r="AF646" s="9"/>
      <c r="AG646" s="9"/>
      <c r="AH646" s="9"/>
    </row>
    <row r="647" spans="1:34" x14ac:dyDescent="0.25">
      <c r="A647" s="9"/>
      <c r="B647" s="9"/>
      <c r="C647" s="9"/>
      <c r="D647" s="9"/>
      <c r="E647" s="9"/>
      <c r="F647" s="9"/>
      <c r="G647" s="9"/>
      <c r="H647" s="9"/>
      <c r="I647" s="9"/>
      <c r="J647" s="9"/>
      <c r="K647" s="9"/>
      <c r="L647" s="9"/>
      <c r="M647" s="9"/>
      <c r="N647" s="9"/>
      <c r="O647" s="9"/>
      <c r="P647" s="9"/>
      <c r="Q647" s="9"/>
      <c r="R647" s="9"/>
      <c r="S647" s="9"/>
      <c r="T647" s="17"/>
      <c r="U647" s="17"/>
      <c r="V647" s="9"/>
      <c r="W647" s="17"/>
      <c r="X647" s="9"/>
      <c r="Y647" s="9"/>
      <c r="Z647" s="9"/>
      <c r="AA647" s="9"/>
      <c r="AB647" s="9"/>
      <c r="AC647" s="9"/>
      <c r="AD647" s="9"/>
      <c r="AE647" s="9"/>
      <c r="AF647" s="9"/>
      <c r="AG647" s="9"/>
      <c r="AH647" s="9"/>
    </row>
    <row r="648" spans="1:34" x14ac:dyDescent="0.25">
      <c r="A648" s="9"/>
      <c r="B648" s="9"/>
      <c r="C648" s="9"/>
      <c r="D648" s="9"/>
      <c r="E648" s="9"/>
      <c r="F648" s="9"/>
      <c r="G648" s="9"/>
      <c r="H648" s="9"/>
      <c r="I648" s="9"/>
      <c r="J648" s="9"/>
      <c r="K648" s="9"/>
      <c r="L648" s="9"/>
      <c r="M648" s="9"/>
      <c r="N648" s="9"/>
      <c r="O648" s="9"/>
      <c r="P648" s="9"/>
      <c r="Q648" s="9"/>
      <c r="R648" s="9"/>
      <c r="S648" s="9"/>
      <c r="T648" s="17"/>
      <c r="U648" s="17"/>
      <c r="V648" s="9"/>
      <c r="W648" s="17"/>
      <c r="X648" s="9"/>
      <c r="Y648" s="9"/>
      <c r="Z648" s="9"/>
      <c r="AA648" s="9"/>
      <c r="AB648" s="9"/>
      <c r="AC648" s="9"/>
      <c r="AD648" s="9"/>
      <c r="AE648" s="9"/>
      <c r="AF648" s="9"/>
      <c r="AG648" s="9"/>
      <c r="AH648" s="9"/>
    </row>
    <row r="649" spans="1:34" x14ac:dyDescent="0.25">
      <c r="A649" s="9"/>
      <c r="B649" s="9"/>
      <c r="C649" s="9"/>
      <c r="D649" s="9"/>
      <c r="E649" s="9"/>
      <c r="F649" s="9"/>
      <c r="G649" s="9"/>
      <c r="H649" s="9"/>
      <c r="I649" s="9"/>
      <c r="J649" s="9"/>
      <c r="K649" s="9"/>
      <c r="L649" s="9"/>
      <c r="M649" s="9"/>
      <c r="N649" s="9"/>
      <c r="O649" s="9"/>
      <c r="P649" s="9"/>
      <c r="Q649" s="9"/>
      <c r="R649" s="9"/>
      <c r="S649" s="9"/>
      <c r="T649" s="17"/>
      <c r="U649" s="17"/>
      <c r="V649" s="9"/>
      <c r="W649" s="17"/>
      <c r="X649" s="9"/>
      <c r="Y649" s="9"/>
      <c r="Z649" s="9"/>
      <c r="AA649" s="9"/>
      <c r="AB649" s="9"/>
      <c r="AC649" s="9"/>
      <c r="AD649" s="9"/>
      <c r="AE649" s="9"/>
      <c r="AF649" s="9"/>
      <c r="AG649" s="9"/>
      <c r="AH649" s="9"/>
    </row>
    <row r="650" spans="1:34" x14ac:dyDescent="0.25">
      <c r="A650" s="9"/>
      <c r="B650" s="9"/>
      <c r="C650" s="9"/>
      <c r="D650" s="9"/>
      <c r="E650" s="9"/>
      <c r="F650" s="9"/>
      <c r="G650" s="9"/>
      <c r="H650" s="9"/>
      <c r="I650" s="9"/>
      <c r="J650" s="9"/>
      <c r="K650" s="9"/>
      <c r="L650" s="9"/>
      <c r="M650" s="9"/>
      <c r="N650" s="9"/>
      <c r="O650" s="9"/>
      <c r="P650" s="9"/>
      <c r="Q650" s="9"/>
      <c r="R650" s="9"/>
      <c r="S650" s="9"/>
      <c r="T650" s="17"/>
      <c r="U650" s="17"/>
      <c r="V650" s="9"/>
      <c r="W650" s="17"/>
      <c r="X650" s="9"/>
      <c r="Y650" s="9"/>
      <c r="Z650" s="9"/>
      <c r="AA650" s="9"/>
      <c r="AB650" s="9"/>
      <c r="AC650" s="9"/>
      <c r="AD650" s="9"/>
      <c r="AE650" s="9"/>
      <c r="AF650" s="9"/>
      <c r="AG650" s="9"/>
      <c r="AH650" s="9"/>
    </row>
    <row r="651" spans="1:34" x14ac:dyDescent="0.25">
      <c r="A651" s="9"/>
      <c r="B651" s="9"/>
      <c r="C651" s="9"/>
      <c r="D651" s="9"/>
      <c r="E651" s="9"/>
      <c r="F651" s="9"/>
      <c r="G651" s="9"/>
      <c r="H651" s="9"/>
      <c r="I651" s="9"/>
      <c r="J651" s="9"/>
      <c r="K651" s="9"/>
      <c r="L651" s="9"/>
      <c r="M651" s="9"/>
      <c r="N651" s="9"/>
      <c r="O651" s="9"/>
      <c r="P651" s="9"/>
      <c r="Q651" s="9"/>
      <c r="R651" s="9"/>
      <c r="S651" s="9"/>
      <c r="T651" s="17"/>
      <c r="U651" s="17"/>
      <c r="V651" s="9"/>
      <c r="W651" s="17"/>
      <c r="X651" s="9"/>
      <c r="Y651" s="9"/>
      <c r="Z651" s="9"/>
      <c r="AA651" s="9"/>
      <c r="AB651" s="9"/>
      <c r="AC651" s="9"/>
      <c r="AD651" s="9"/>
      <c r="AE651" s="9"/>
      <c r="AF651" s="9"/>
      <c r="AG651" s="9"/>
      <c r="AH651" s="9"/>
    </row>
    <row r="652" spans="1:34" x14ac:dyDescent="0.25">
      <c r="A652" s="9"/>
      <c r="B652" s="9"/>
      <c r="C652" s="9"/>
      <c r="D652" s="9"/>
      <c r="E652" s="9"/>
      <c r="F652" s="9"/>
      <c r="G652" s="9"/>
      <c r="H652" s="9"/>
      <c r="I652" s="9"/>
      <c r="J652" s="9"/>
      <c r="K652" s="9"/>
      <c r="L652" s="9"/>
      <c r="M652" s="9"/>
      <c r="N652" s="9"/>
      <c r="O652" s="9"/>
      <c r="P652" s="9"/>
      <c r="Q652" s="9"/>
      <c r="R652" s="9"/>
      <c r="S652" s="9"/>
      <c r="T652" s="17"/>
      <c r="U652" s="17"/>
      <c r="V652" s="9"/>
      <c r="W652" s="17"/>
      <c r="X652" s="9"/>
      <c r="Y652" s="9"/>
      <c r="Z652" s="9"/>
      <c r="AA652" s="9"/>
      <c r="AB652" s="9"/>
      <c r="AC652" s="9"/>
      <c r="AD652" s="9"/>
      <c r="AE652" s="9"/>
      <c r="AF652" s="9"/>
      <c r="AG652" s="9"/>
      <c r="AH652" s="9"/>
    </row>
    <row r="653" spans="1:34" x14ac:dyDescent="0.25">
      <c r="A653" s="9"/>
      <c r="B653" s="9"/>
      <c r="C653" s="9"/>
      <c r="D653" s="9"/>
      <c r="E653" s="9"/>
      <c r="F653" s="9"/>
      <c r="G653" s="9"/>
      <c r="H653" s="9"/>
      <c r="I653" s="9"/>
      <c r="J653" s="9"/>
      <c r="K653" s="9"/>
      <c r="L653" s="9"/>
      <c r="M653" s="9"/>
      <c r="N653" s="9"/>
      <c r="O653" s="9"/>
      <c r="P653" s="9"/>
      <c r="Q653" s="9"/>
      <c r="R653" s="9"/>
      <c r="S653" s="9"/>
      <c r="T653" s="17"/>
      <c r="U653" s="17"/>
      <c r="V653" s="9"/>
      <c r="W653" s="17"/>
      <c r="X653" s="9"/>
      <c r="Y653" s="9"/>
      <c r="Z653" s="9"/>
      <c r="AA653" s="9"/>
      <c r="AB653" s="9"/>
      <c r="AC653" s="9"/>
      <c r="AD653" s="9"/>
      <c r="AE653" s="9"/>
      <c r="AF653" s="9"/>
      <c r="AG653" s="9"/>
      <c r="AH653" s="9"/>
    </row>
    <row r="654" spans="1:34" x14ac:dyDescent="0.25">
      <c r="A654" s="9"/>
      <c r="B654" s="9"/>
      <c r="C654" s="9"/>
      <c r="D654" s="9"/>
      <c r="E654" s="9"/>
      <c r="F654" s="9"/>
      <c r="G654" s="9"/>
      <c r="H654" s="9"/>
      <c r="I654" s="9"/>
      <c r="J654" s="9"/>
      <c r="K654" s="9"/>
      <c r="L654" s="9"/>
      <c r="M654" s="9"/>
      <c r="N654" s="9"/>
      <c r="O654" s="9"/>
      <c r="P654" s="9"/>
      <c r="Q654" s="9"/>
      <c r="R654" s="9"/>
      <c r="S654" s="9"/>
      <c r="T654" s="17"/>
      <c r="U654" s="17"/>
      <c r="V654" s="9"/>
      <c r="W654" s="17"/>
      <c r="X654" s="9"/>
      <c r="Y654" s="9"/>
      <c r="Z654" s="9"/>
      <c r="AA654" s="9"/>
      <c r="AB654" s="9"/>
      <c r="AC654" s="9"/>
      <c r="AD654" s="9"/>
      <c r="AE654" s="9"/>
      <c r="AF654" s="9"/>
      <c r="AG654" s="9"/>
      <c r="AH654" s="9"/>
    </row>
    <row r="655" spans="1:34" x14ac:dyDescent="0.25">
      <c r="A655" s="9"/>
      <c r="B655" s="9"/>
      <c r="C655" s="9"/>
      <c r="D655" s="9"/>
      <c r="E655" s="9"/>
      <c r="F655" s="9"/>
      <c r="G655" s="9"/>
      <c r="H655" s="9"/>
      <c r="I655" s="9"/>
      <c r="J655" s="9"/>
      <c r="K655" s="9"/>
      <c r="L655" s="9"/>
      <c r="M655" s="9"/>
      <c r="N655" s="9"/>
      <c r="O655" s="9"/>
      <c r="P655" s="9"/>
      <c r="Q655" s="9"/>
      <c r="R655" s="9"/>
      <c r="S655" s="9"/>
      <c r="T655" s="17"/>
      <c r="U655" s="17"/>
      <c r="V655" s="9"/>
      <c r="W655" s="17"/>
      <c r="X655" s="9"/>
      <c r="Y655" s="9"/>
      <c r="Z655" s="9"/>
      <c r="AA655" s="9"/>
      <c r="AB655" s="9"/>
      <c r="AC655" s="9"/>
      <c r="AD655" s="9"/>
      <c r="AE655" s="9"/>
      <c r="AF655" s="9"/>
      <c r="AG655" s="9"/>
      <c r="AH655" s="9"/>
    </row>
    <row r="656" spans="1:34" x14ac:dyDescent="0.25">
      <c r="A656" s="9"/>
      <c r="B656" s="9"/>
      <c r="C656" s="9"/>
      <c r="D656" s="9"/>
      <c r="E656" s="9"/>
      <c r="F656" s="9"/>
      <c r="G656" s="9"/>
      <c r="H656" s="9"/>
      <c r="I656" s="9"/>
      <c r="J656" s="9"/>
      <c r="K656" s="9"/>
      <c r="L656" s="9"/>
      <c r="M656" s="9"/>
      <c r="N656" s="9"/>
      <c r="O656" s="9"/>
      <c r="P656" s="9"/>
      <c r="Q656" s="9"/>
      <c r="R656" s="9"/>
      <c r="S656" s="9"/>
      <c r="T656" s="17"/>
      <c r="U656" s="17"/>
      <c r="V656" s="9"/>
      <c r="W656" s="17"/>
      <c r="X656" s="9"/>
      <c r="Y656" s="9"/>
      <c r="Z656" s="9"/>
      <c r="AA656" s="9"/>
      <c r="AB656" s="9"/>
      <c r="AC656" s="9"/>
      <c r="AD656" s="9"/>
      <c r="AE656" s="9"/>
      <c r="AF656" s="9"/>
      <c r="AG656" s="9"/>
      <c r="AH656" s="9"/>
    </row>
    <row r="657" spans="1:34" x14ac:dyDescent="0.25">
      <c r="A657" s="9"/>
      <c r="B657" s="9"/>
      <c r="C657" s="9"/>
      <c r="D657" s="9"/>
      <c r="E657" s="9"/>
      <c r="F657" s="9"/>
      <c r="G657" s="9"/>
      <c r="H657" s="9"/>
      <c r="I657" s="9"/>
      <c r="J657" s="9"/>
      <c r="K657" s="9"/>
      <c r="L657" s="9"/>
      <c r="M657" s="9"/>
      <c r="N657" s="9"/>
      <c r="O657" s="9"/>
      <c r="P657" s="9"/>
      <c r="Q657" s="9"/>
      <c r="R657" s="9"/>
      <c r="S657" s="9"/>
      <c r="T657" s="17"/>
      <c r="U657" s="17"/>
      <c r="V657" s="9"/>
      <c r="W657" s="17"/>
      <c r="X657" s="9"/>
      <c r="Y657" s="9"/>
      <c r="Z657" s="9"/>
      <c r="AA657" s="9"/>
      <c r="AB657" s="9"/>
      <c r="AC657" s="9"/>
      <c r="AD657" s="9"/>
      <c r="AE657" s="9"/>
      <c r="AF657" s="9"/>
      <c r="AG657" s="9"/>
      <c r="AH657" s="9"/>
    </row>
    <row r="658" spans="1:34" x14ac:dyDescent="0.25">
      <c r="A658" s="9"/>
      <c r="B658" s="9"/>
      <c r="C658" s="9"/>
      <c r="D658" s="9"/>
      <c r="E658" s="9"/>
      <c r="F658" s="9"/>
      <c r="G658" s="9"/>
      <c r="H658" s="9"/>
      <c r="I658" s="9"/>
      <c r="J658" s="9"/>
      <c r="K658" s="9"/>
      <c r="L658" s="9"/>
      <c r="M658" s="9"/>
      <c r="N658" s="9"/>
      <c r="O658" s="9"/>
      <c r="P658" s="9"/>
      <c r="Q658" s="9"/>
      <c r="R658" s="9"/>
      <c r="S658" s="9"/>
      <c r="T658" s="17"/>
      <c r="U658" s="17"/>
      <c r="V658" s="9"/>
      <c r="W658" s="17"/>
      <c r="X658" s="9"/>
      <c r="Y658" s="9"/>
      <c r="Z658" s="9"/>
      <c r="AA658" s="9"/>
      <c r="AB658" s="9"/>
      <c r="AC658" s="9"/>
      <c r="AD658" s="9"/>
      <c r="AE658" s="9"/>
      <c r="AF658" s="9"/>
      <c r="AG658" s="9"/>
      <c r="AH658" s="9"/>
    </row>
    <row r="659" spans="1:34" x14ac:dyDescent="0.25">
      <c r="A659" s="9"/>
      <c r="B659" s="9"/>
      <c r="C659" s="9"/>
      <c r="D659" s="9"/>
      <c r="E659" s="9"/>
      <c r="F659" s="9"/>
      <c r="G659" s="9"/>
      <c r="H659" s="9"/>
      <c r="I659" s="9"/>
      <c r="J659" s="9"/>
      <c r="K659" s="9"/>
      <c r="L659" s="9"/>
      <c r="M659" s="9"/>
      <c r="N659" s="9"/>
      <c r="O659" s="9"/>
      <c r="P659" s="9"/>
      <c r="Q659" s="9"/>
      <c r="R659" s="9"/>
      <c r="S659" s="9"/>
      <c r="T659" s="17"/>
      <c r="U659" s="17"/>
      <c r="V659" s="9"/>
      <c r="W659" s="17"/>
      <c r="X659" s="9"/>
      <c r="Y659" s="9"/>
      <c r="Z659" s="9"/>
      <c r="AA659" s="9"/>
      <c r="AB659" s="9"/>
      <c r="AC659" s="9"/>
      <c r="AD659" s="9"/>
      <c r="AE659" s="9"/>
      <c r="AF659" s="9"/>
      <c r="AG659" s="9"/>
      <c r="AH659" s="9"/>
    </row>
    <row r="660" spans="1:34" x14ac:dyDescent="0.25">
      <c r="A660" s="9"/>
      <c r="B660" s="9"/>
      <c r="C660" s="9"/>
      <c r="D660" s="9"/>
      <c r="E660" s="9"/>
      <c r="F660" s="9"/>
      <c r="G660" s="9"/>
      <c r="H660" s="9"/>
      <c r="I660" s="9"/>
      <c r="J660" s="9"/>
      <c r="K660" s="9"/>
      <c r="L660" s="9"/>
      <c r="M660" s="9"/>
      <c r="N660" s="9"/>
      <c r="O660" s="9"/>
      <c r="P660" s="9"/>
      <c r="Q660" s="9"/>
      <c r="R660" s="9"/>
      <c r="S660" s="9"/>
      <c r="T660" s="17"/>
      <c r="U660" s="17"/>
      <c r="V660" s="9"/>
      <c r="W660" s="17"/>
      <c r="X660" s="9"/>
      <c r="Y660" s="9"/>
      <c r="Z660" s="9"/>
      <c r="AA660" s="9"/>
      <c r="AB660" s="9"/>
      <c r="AC660" s="9"/>
      <c r="AD660" s="9"/>
      <c r="AE660" s="9"/>
      <c r="AF660" s="9"/>
      <c r="AG660" s="9"/>
      <c r="AH660" s="9"/>
    </row>
    <row r="661" spans="1:34" x14ac:dyDescent="0.25">
      <c r="A661" s="9"/>
      <c r="B661" s="9"/>
      <c r="C661" s="9"/>
      <c r="D661" s="9"/>
      <c r="E661" s="9"/>
      <c r="F661" s="9"/>
      <c r="G661" s="9"/>
      <c r="H661" s="9"/>
      <c r="I661" s="9"/>
      <c r="J661" s="9"/>
      <c r="K661" s="9"/>
      <c r="L661" s="9"/>
      <c r="M661" s="9"/>
      <c r="N661" s="9"/>
      <c r="O661" s="9"/>
      <c r="P661" s="9"/>
      <c r="Q661" s="9"/>
      <c r="R661" s="9"/>
      <c r="S661" s="9"/>
      <c r="T661" s="17"/>
      <c r="U661" s="17"/>
      <c r="V661" s="9"/>
      <c r="W661" s="17"/>
      <c r="X661" s="9"/>
      <c r="Y661" s="9"/>
      <c r="Z661" s="9"/>
      <c r="AA661" s="9"/>
      <c r="AB661" s="9"/>
      <c r="AC661" s="9"/>
      <c r="AD661" s="9"/>
      <c r="AE661" s="9"/>
      <c r="AF661" s="9"/>
      <c r="AG661" s="9"/>
      <c r="AH661" s="9"/>
    </row>
    <row r="662" spans="1:34" x14ac:dyDescent="0.25">
      <c r="A662" s="9"/>
      <c r="B662" s="9"/>
      <c r="C662" s="9"/>
      <c r="D662" s="9"/>
      <c r="E662" s="9"/>
      <c r="F662" s="9"/>
      <c r="G662" s="9"/>
      <c r="H662" s="9"/>
      <c r="I662" s="9"/>
      <c r="J662" s="9"/>
      <c r="K662" s="9"/>
      <c r="L662" s="9"/>
      <c r="M662" s="9"/>
      <c r="N662" s="9"/>
      <c r="O662" s="9"/>
      <c r="P662" s="9"/>
      <c r="Q662" s="9"/>
      <c r="R662" s="9"/>
      <c r="S662" s="9"/>
      <c r="T662" s="17"/>
      <c r="U662" s="17"/>
      <c r="V662" s="9"/>
      <c r="W662" s="17"/>
      <c r="X662" s="9"/>
      <c r="Y662" s="9"/>
      <c r="Z662" s="9"/>
      <c r="AA662" s="9"/>
      <c r="AB662" s="9"/>
      <c r="AC662" s="9"/>
      <c r="AD662" s="9"/>
      <c r="AE662" s="9"/>
      <c r="AF662" s="9"/>
      <c r="AG662" s="9"/>
      <c r="AH662" s="9"/>
    </row>
    <row r="663" spans="1:34" x14ac:dyDescent="0.25">
      <c r="A663" s="9"/>
      <c r="B663" s="9"/>
      <c r="C663" s="9"/>
      <c r="D663" s="9"/>
      <c r="E663" s="9"/>
      <c r="F663" s="9"/>
      <c r="G663" s="9"/>
      <c r="H663" s="9"/>
      <c r="I663" s="9"/>
      <c r="J663" s="9"/>
      <c r="K663" s="9"/>
      <c r="L663" s="9"/>
      <c r="M663" s="9"/>
      <c r="N663" s="9"/>
      <c r="O663" s="9"/>
      <c r="P663" s="9"/>
      <c r="Q663" s="9"/>
      <c r="R663" s="9"/>
      <c r="S663" s="9"/>
      <c r="T663" s="17"/>
      <c r="U663" s="17"/>
      <c r="V663" s="9"/>
      <c r="W663" s="17"/>
      <c r="X663" s="9"/>
      <c r="Y663" s="9"/>
      <c r="Z663" s="9"/>
      <c r="AA663" s="9"/>
      <c r="AB663" s="9"/>
      <c r="AC663" s="9"/>
      <c r="AD663" s="9"/>
      <c r="AE663" s="9"/>
      <c r="AF663" s="9"/>
      <c r="AG663" s="9"/>
      <c r="AH663" s="9"/>
    </row>
    <row r="664" spans="1:34" x14ac:dyDescent="0.25">
      <c r="A664" s="9"/>
      <c r="B664" s="9"/>
      <c r="C664" s="9"/>
      <c r="D664" s="9"/>
      <c r="E664" s="9"/>
      <c r="F664" s="9"/>
      <c r="G664" s="9"/>
      <c r="H664" s="9"/>
      <c r="I664" s="9"/>
      <c r="J664" s="9"/>
      <c r="K664" s="9"/>
      <c r="L664" s="9"/>
      <c r="M664" s="9"/>
      <c r="N664" s="9"/>
      <c r="O664" s="9"/>
      <c r="P664" s="9"/>
      <c r="Q664" s="9"/>
      <c r="R664" s="9"/>
      <c r="S664" s="9"/>
      <c r="T664" s="17"/>
      <c r="U664" s="17"/>
      <c r="V664" s="9"/>
      <c r="W664" s="17"/>
      <c r="X664" s="9"/>
      <c r="Y664" s="9"/>
      <c r="Z664" s="9"/>
      <c r="AA664" s="9"/>
      <c r="AB664" s="9"/>
      <c r="AC664" s="9"/>
      <c r="AD664" s="9"/>
      <c r="AE664" s="9"/>
      <c r="AF664" s="9"/>
      <c r="AG664" s="9"/>
      <c r="AH664" s="9"/>
    </row>
    <row r="665" spans="1:34" x14ac:dyDescent="0.25">
      <c r="A665" s="9"/>
      <c r="B665" s="9"/>
      <c r="C665" s="9"/>
      <c r="D665" s="9"/>
      <c r="E665" s="9"/>
      <c r="F665" s="9"/>
      <c r="G665" s="9"/>
      <c r="H665" s="9"/>
      <c r="I665" s="9"/>
      <c r="J665" s="9"/>
      <c r="K665" s="9"/>
      <c r="L665" s="9"/>
      <c r="M665" s="9"/>
      <c r="N665" s="9"/>
      <c r="O665" s="9"/>
      <c r="P665" s="9"/>
      <c r="Q665" s="9"/>
      <c r="R665" s="9"/>
      <c r="S665" s="9"/>
      <c r="T665" s="17"/>
      <c r="U665" s="17"/>
      <c r="V665" s="9"/>
      <c r="W665" s="17"/>
      <c r="X665" s="9"/>
      <c r="Y665" s="9"/>
      <c r="Z665" s="9"/>
      <c r="AA665" s="9"/>
      <c r="AB665" s="9"/>
      <c r="AC665" s="9"/>
      <c r="AD665" s="9"/>
      <c r="AE665" s="9"/>
      <c r="AF665" s="9"/>
      <c r="AG665" s="9"/>
      <c r="AH665" s="9"/>
    </row>
    <row r="666" spans="1:34" x14ac:dyDescent="0.25">
      <c r="A666" s="9"/>
      <c r="B666" s="9"/>
      <c r="C666" s="9"/>
      <c r="D666" s="9"/>
      <c r="E666" s="9"/>
      <c r="F666" s="9"/>
      <c r="G666" s="9"/>
      <c r="H666" s="9"/>
      <c r="I666" s="9"/>
      <c r="J666" s="9"/>
      <c r="K666" s="9"/>
      <c r="L666" s="9"/>
      <c r="M666" s="9"/>
      <c r="N666" s="9"/>
      <c r="O666" s="9"/>
      <c r="P666" s="9"/>
      <c r="Q666" s="9"/>
      <c r="R666" s="9"/>
      <c r="S666" s="9"/>
      <c r="T666" s="17"/>
      <c r="U666" s="17"/>
      <c r="V666" s="9"/>
      <c r="W666" s="17"/>
      <c r="X666" s="9"/>
      <c r="Y666" s="9"/>
      <c r="Z666" s="9"/>
      <c r="AA666" s="9"/>
      <c r="AB666" s="9"/>
      <c r="AC666" s="9"/>
      <c r="AD666" s="9"/>
      <c r="AE666" s="9"/>
      <c r="AF666" s="9"/>
      <c r="AG666" s="9"/>
      <c r="AH666" s="9"/>
    </row>
    <row r="667" spans="1:34" x14ac:dyDescent="0.25">
      <c r="A667" s="9"/>
      <c r="B667" s="9"/>
      <c r="C667" s="9"/>
      <c r="D667" s="9"/>
      <c r="E667" s="9"/>
      <c r="F667" s="9"/>
      <c r="G667" s="9"/>
      <c r="H667" s="9"/>
      <c r="I667" s="9"/>
      <c r="J667" s="9"/>
      <c r="K667" s="9"/>
      <c r="L667" s="9"/>
      <c r="M667" s="9"/>
      <c r="N667" s="9"/>
      <c r="O667" s="9"/>
      <c r="P667" s="9"/>
      <c r="Q667" s="9"/>
      <c r="R667" s="9"/>
      <c r="S667" s="9"/>
      <c r="T667" s="17"/>
      <c r="U667" s="17"/>
      <c r="V667" s="9"/>
      <c r="W667" s="17"/>
      <c r="X667" s="9"/>
      <c r="Y667" s="9"/>
      <c r="Z667" s="9"/>
      <c r="AA667" s="9"/>
      <c r="AB667" s="9"/>
      <c r="AC667" s="9"/>
      <c r="AD667" s="9"/>
      <c r="AE667" s="9"/>
      <c r="AF667" s="9"/>
      <c r="AG667" s="9"/>
      <c r="AH667" s="9"/>
    </row>
    <row r="668" spans="1:34" x14ac:dyDescent="0.25">
      <c r="A668" s="9"/>
      <c r="B668" s="9"/>
      <c r="C668" s="9"/>
      <c r="D668" s="9"/>
      <c r="E668" s="9"/>
      <c r="F668" s="9"/>
      <c r="G668" s="9"/>
      <c r="H668" s="9"/>
      <c r="I668" s="9"/>
      <c r="J668" s="9"/>
      <c r="K668" s="9"/>
      <c r="L668" s="9"/>
      <c r="M668" s="9"/>
      <c r="N668" s="9"/>
      <c r="O668" s="9"/>
      <c r="P668" s="9"/>
      <c r="Q668" s="9"/>
      <c r="R668" s="9"/>
      <c r="S668" s="9"/>
      <c r="T668" s="17"/>
      <c r="U668" s="17"/>
      <c r="V668" s="9"/>
      <c r="W668" s="17"/>
      <c r="X668" s="9"/>
      <c r="Y668" s="9"/>
      <c r="Z668" s="9"/>
      <c r="AA668" s="9"/>
      <c r="AB668" s="9"/>
      <c r="AC668" s="9"/>
      <c r="AD668" s="9"/>
      <c r="AE668" s="9"/>
      <c r="AF668" s="9"/>
      <c r="AG668" s="9"/>
      <c r="AH668" s="9"/>
    </row>
    <row r="669" spans="1:34" x14ac:dyDescent="0.25">
      <c r="A669" s="9"/>
      <c r="B669" s="9"/>
      <c r="C669" s="9"/>
      <c r="D669" s="9"/>
      <c r="E669" s="9"/>
      <c r="F669" s="9"/>
      <c r="G669" s="9"/>
      <c r="H669" s="9"/>
      <c r="I669" s="9"/>
      <c r="J669" s="9"/>
      <c r="K669" s="9"/>
      <c r="L669" s="9"/>
      <c r="M669" s="9"/>
      <c r="N669" s="9"/>
      <c r="O669" s="9"/>
      <c r="P669" s="9"/>
      <c r="Q669" s="9"/>
      <c r="R669" s="9"/>
      <c r="S669" s="9"/>
      <c r="T669" s="17"/>
      <c r="U669" s="17"/>
      <c r="V669" s="9"/>
      <c r="W669" s="17"/>
      <c r="X669" s="9"/>
      <c r="Y669" s="9"/>
      <c r="Z669" s="9"/>
      <c r="AA669" s="9"/>
      <c r="AB669" s="9"/>
      <c r="AC669" s="9"/>
      <c r="AD669" s="9"/>
      <c r="AE669" s="9"/>
      <c r="AF669" s="9"/>
      <c r="AG669" s="9"/>
      <c r="AH669" s="9"/>
    </row>
    <row r="670" spans="1:34" x14ac:dyDescent="0.25">
      <c r="A670" s="9"/>
      <c r="B670" s="9"/>
      <c r="C670" s="9"/>
      <c r="D670" s="9"/>
      <c r="E670" s="9"/>
      <c r="F670" s="9"/>
      <c r="G670" s="9"/>
      <c r="H670" s="9"/>
      <c r="I670" s="9"/>
      <c r="J670" s="9"/>
      <c r="K670" s="9"/>
      <c r="L670" s="9"/>
      <c r="M670" s="9"/>
      <c r="N670" s="9"/>
      <c r="O670" s="9"/>
      <c r="P670" s="9"/>
      <c r="Q670" s="9"/>
      <c r="R670" s="9"/>
      <c r="S670" s="9"/>
      <c r="T670" s="17"/>
      <c r="U670" s="17"/>
      <c r="V670" s="9"/>
      <c r="W670" s="17"/>
      <c r="X670" s="9"/>
      <c r="Y670" s="9"/>
      <c r="Z670" s="9"/>
      <c r="AA670" s="9"/>
      <c r="AB670" s="9"/>
      <c r="AC670" s="9"/>
      <c r="AD670" s="9"/>
      <c r="AE670" s="9"/>
      <c r="AF670" s="9"/>
      <c r="AG670" s="9"/>
      <c r="AH670" s="9"/>
    </row>
    <row r="671" spans="1:34" x14ac:dyDescent="0.25">
      <c r="A671" s="9"/>
      <c r="B671" s="9"/>
      <c r="C671" s="9"/>
      <c r="D671" s="9"/>
      <c r="E671" s="9"/>
      <c r="F671" s="9"/>
      <c r="G671" s="9"/>
      <c r="H671" s="9"/>
      <c r="I671" s="9"/>
      <c r="J671" s="9"/>
      <c r="K671" s="9"/>
      <c r="L671" s="9"/>
      <c r="M671" s="9"/>
      <c r="N671" s="9"/>
      <c r="O671" s="9"/>
      <c r="P671" s="9"/>
      <c r="Q671" s="9"/>
      <c r="R671" s="9"/>
      <c r="S671" s="9"/>
      <c r="T671" s="17"/>
      <c r="U671" s="17"/>
      <c r="V671" s="9"/>
      <c r="W671" s="17"/>
      <c r="X671" s="9"/>
      <c r="Y671" s="9"/>
      <c r="Z671" s="9"/>
      <c r="AA671" s="9"/>
      <c r="AB671" s="9"/>
      <c r="AC671" s="9"/>
      <c r="AD671" s="9"/>
      <c r="AE671" s="9"/>
      <c r="AF671" s="9"/>
      <c r="AG671" s="9"/>
      <c r="AH671" s="9"/>
    </row>
    <row r="672" spans="1:34" x14ac:dyDescent="0.25">
      <c r="A672" s="9"/>
      <c r="B672" s="9"/>
      <c r="C672" s="9"/>
      <c r="D672" s="9"/>
      <c r="E672" s="9"/>
      <c r="F672" s="9"/>
      <c r="G672" s="9"/>
      <c r="H672" s="9"/>
      <c r="I672" s="9"/>
      <c r="J672" s="9"/>
      <c r="K672" s="9"/>
      <c r="L672" s="9"/>
      <c r="M672" s="9"/>
      <c r="N672" s="9"/>
      <c r="O672" s="9"/>
      <c r="P672" s="9"/>
      <c r="Q672" s="9"/>
      <c r="R672" s="9"/>
      <c r="S672" s="9"/>
      <c r="T672" s="17"/>
      <c r="U672" s="17"/>
      <c r="V672" s="9"/>
      <c r="W672" s="17"/>
      <c r="X672" s="9"/>
      <c r="Y672" s="9"/>
      <c r="Z672" s="9"/>
      <c r="AA672" s="9"/>
      <c r="AB672" s="9"/>
      <c r="AC672" s="9"/>
      <c r="AD672" s="9"/>
      <c r="AE672" s="9"/>
      <c r="AF672" s="9"/>
      <c r="AG672" s="9"/>
      <c r="AH672" s="9"/>
    </row>
    <row r="673" spans="1:34" x14ac:dyDescent="0.25">
      <c r="A673" s="9"/>
      <c r="B673" s="9"/>
      <c r="C673" s="9"/>
      <c r="D673" s="9"/>
      <c r="E673" s="9"/>
      <c r="F673" s="9"/>
      <c r="G673" s="9"/>
      <c r="H673" s="9"/>
      <c r="I673" s="9"/>
      <c r="J673" s="9"/>
      <c r="K673" s="9"/>
      <c r="L673" s="9"/>
      <c r="M673" s="9"/>
      <c r="N673" s="9"/>
      <c r="O673" s="9"/>
      <c r="P673" s="9"/>
      <c r="Q673" s="9"/>
      <c r="R673" s="9"/>
      <c r="S673" s="9"/>
      <c r="T673" s="17"/>
      <c r="U673" s="17"/>
      <c r="V673" s="9"/>
      <c r="W673" s="17"/>
      <c r="X673" s="9"/>
      <c r="Y673" s="9"/>
      <c r="Z673" s="9"/>
      <c r="AA673" s="9"/>
      <c r="AB673" s="9"/>
      <c r="AC673" s="9"/>
      <c r="AD673" s="9"/>
      <c r="AE673" s="9"/>
      <c r="AF673" s="9"/>
      <c r="AG673" s="9"/>
      <c r="AH673" s="9"/>
    </row>
    <row r="674" spans="1:34" x14ac:dyDescent="0.25">
      <c r="A674" s="9"/>
      <c r="B674" s="9"/>
      <c r="C674" s="9"/>
      <c r="D674" s="9"/>
      <c r="E674" s="9"/>
      <c r="F674" s="9"/>
      <c r="G674" s="9"/>
      <c r="H674" s="9"/>
      <c r="I674" s="9"/>
      <c r="J674" s="9"/>
      <c r="K674" s="9"/>
      <c r="L674" s="9"/>
      <c r="M674" s="9"/>
      <c r="N674" s="9"/>
      <c r="O674" s="9"/>
      <c r="P674" s="9"/>
      <c r="Q674" s="9"/>
      <c r="R674" s="9"/>
      <c r="S674" s="9"/>
      <c r="T674" s="17"/>
      <c r="U674" s="17"/>
      <c r="V674" s="9"/>
      <c r="W674" s="17"/>
      <c r="X674" s="9"/>
      <c r="Y674" s="9"/>
      <c r="Z674" s="9"/>
      <c r="AA674" s="9"/>
      <c r="AB674" s="9"/>
      <c r="AC674" s="9"/>
      <c r="AD674" s="9"/>
      <c r="AE674" s="9"/>
      <c r="AF674" s="9"/>
      <c r="AG674" s="9"/>
      <c r="AH674" s="9"/>
    </row>
    <row r="675" spans="1:34" x14ac:dyDescent="0.25">
      <c r="A675" s="9"/>
      <c r="B675" s="9"/>
      <c r="C675" s="9"/>
      <c r="D675" s="9"/>
      <c r="E675" s="9"/>
      <c r="F675" s="9"/>
      <c r="G675" s="9"/>
      <c r="H675" s="9"/>
      <c r="I675" s="9"/>
      <c r="J675" s="9"/>
      <c r="K675" s="9"/>
      <c r="L675" s="9"/>
      <c r="M675" s="9"/>
      <c r="N675" s="9"/>
      <c r="O675" s="9"/>
      <c r="P675" s="9"/>
      <c r="Q675" s="9"/>
      <c r="R675" s="9"/>
      <c r="S675" s="9"/>
      <c r="T675" s="17"/>
      <c r="U675" s="17"/>
      <c r="V675" s="9"/>
      <c r="W675" s="17"/>
      <c r="X675" s="9"/>
      <c r="Y675" s="9"/>
      <c r="Z675" s="9"/>
      <c r="AA675" s="9"/>
      <c r="AB675" s="9"/>
      <c r="AC675" s="9"/>
      <c r="AD675" s="9"/>
      <c r="AE675" s="9"/>
      <c r="AF675" s="9"/>
      <c r="AG675" s="9"/>
      <c r="AH675" s="9"/>
    </row>
    <row r="676" spans="1:34" x14ac:dyDescent="0.25">
      <c r="A676" s="9"/>
      <c r="B676" s="9"/>
      <c r="C676" s="9"/>
      <c r="D676" s="9"/>
      <c r="E676" s="9"/>
      <c r="F676" s="9"/>
      <c r="G676" s="9"/>
      <c r="H676" s="9"/>
      <c r="I676" s="9"/>
      <c r="J676" s="9"/>
      <c r="K676" s="9"/>
      <c r="L676" s="9"/>
      <c r="M676" s="9"/>
      <c r="N676" s="9"/>
      <c r="O676" s="9"/>
      <c r="P676" s="9"/>
      <c r="Q676" s="9"/>
      <c r="R676" s="9"/>
      <c r="S676" s="9"/>
      <c r="T676" s="17"/>
      <c r="U676" s="17"/>
      <c r="V676" s="9"/>
      <c r="W676" s="17"/>
      <c r="X676" s="9"/>
      <c r="Y676" s="9"/>
      <c r="Z676" s="9"/>
      <c r="AA676" s="9"/>
      <c r="AB676" s="9"/>
      <c r="AC676" s="9"/>
      <c r="AD676" s="9"/>
      <c r="AE676" s="9"/>
      <c r="AF676" s="9"/>
      <c r="AG676" s="9"/>
      <c r="AH676" s="9"/>
    </row>
    <row r="677" spans="1:34" x14ac:dyDescent="0.25">
      <c r="A677" s="9"/>
      <c r="B677" s="9"/>
      <c r="C677" s="9"/>
      <c r="D677" s="9"/>
      <c r="E677" s="9"/>
      <c r="F677" s="9"/>
      <c r="G677" s="9"/>
      <c r="H677" s="9"/>
      <c r="I677" s="9"/>
      <c r="J677" s="9"/>
      <c r="K677" s="9"/>
      <c r="L677" s="9"/>
      <c r="M677" s="9"/>
      <c r="N677" s="9"/>
      <c r="O677" s="9"/>
      <c r="P677" s="9"/>
      <c r="Q677" s="9"/>
      <c r="R677" s="9"/>
      <c r="S677" s="9"/>
      <c r="T677" s="17"/>
      <c r="U677" s="17"/>
      <c r="V677" s="9"/>
      <c r="W677" s="17"/>
      <c r="X677" s="9"/>
      <c r="Y677" s="9"/>
      <c r="Z677" s="9"/>
      <c r="AA677" s="9"/>
      <c r="AB677" s="9"/>
      <c r="AC677" s="9"/>
      <c r="AD677" s="9"/>
      <c r="AE677" s="9"/>
      <c r="AF677" s="9"/>
      <c r="AG677" s="9"/>
      <c r="AH677" s="9"/>
    </row>
    <row r="678" spans="1:34" x14ac:dyDescent="0.25">
      <c r="A678" s="9"/>
      <c r="B678" s="9"/>
      <c r="C678" s="9"/>
      <c r="D678" s="9"/>
      <c r="E678" s="9"/>
      <c r="F678" s="9"/>
      <c r="G678" s="9"/>
      <c r="H678" s="9"/>
      <c r="I678" s="9"/>
      <c r="J678" s="9"/>
      <c r="K678" s="9"/>
      <c r="L678" s="9"/>
      <c r="M678" s="9"/>
      <c r="N678" s="9"/>
      <c r="O678" s="9"/>
      <c r="P678" s="9"/>
      <c r="Q678" s="9"/>
      <c r="R678" s="9"/>
      <c r="S678" s="9"/>
      <c r="T678" s="17"/>
      <c r="U678" s="17"/>
      <c r="V678" s="9"/>
      <c r="W678" s="17"/>
      <c r="X678" s="9"/>
      <c r="Y678" s="9"/>
      <c r="Z678" s="9"/>
      <c r="AA678" s="9"/>
      <c r="AB678" s="9"/>
      <c r="AC678" s="9"/>
      <c r="AD678" s="9"/>
      <c r="AE678" s="9"/>
      <c r="AF678" s="9"/>
      <c r="AG678" s="9"/>
      <c r="AH678" s="9"/>
    </row>
    <row r="679" spans="1:34" x14ac:dyDescent="0.25">
      <c r="A679" s="9"/>
      <c r="B679" s="9"/>
      <c r="C679" s="9"/>
      <c r="D679" s="9"/>
      <c r="E679" s="9"/>
      <c r="F679" s="9"/>
      <c r="G679" s="9"/>
      <c r="H679" s="9"/>
      <c r="I679" s="9"/>
      <c r="J679" s="9"/>
      <c r="K679" s="9"/>
      <c r="L679" s="9"/>
      <c r="M679" s="9"/>
      <c r="N679" s="9"/>
      <c r="O679" s="9"/>
      <c r="P679" s="9"/>
      <c r="Q679" s="9"/>
      <c r="R679" s="9"/>
      <c r="S679" s="9"/>
      <c r="T679" s="17"/>
      <c r="U679" s="17"/>
      <c r="V679" s="9"/>
      <c r="W679" s="17"/>
      <c r="X679" s="9"/>
      <c r="Y679" s="9"/>
      <c r="Z679" s="9"/>
      <c r="AA679" s="9"/>
      <c r="AB679" s="9"/>
      <c r="AC679" s="9"/>
      <c r="AD679" s="9"/>
      <c r="AE679" s="9"/>
      <c r="AF679" s="9"/>
      <c r="AG679" s="9"/>
      <c r="AH679" s="9"/>
    </row>
    <row r="680" spans="1:34" x14ac:dyDescent="0.25">
      <c r="A680" s="9"/>
      <c r="B680" s="9"/>
      <c r="C680" s="9"/>
      <c r="D680" s="9"/>
      <c r="E680" s="9"/>
      <c r="F680" s="9"/>
      <c r="G680" s="9"/>
      <c r="H680" s="9"/>
      <c r="I680" s="9"/>
      <c r="J680" s="9"/>
      <c r="K680" s="9"/>
      <c r="L680" s="9"/>
      <c r="M680" s="9"/>
      <c r="N680" s="9"/>
      <c r="O680" s="9"/>
      <c r="P680" s="9"/>
      <c r="Q680" s="9"/>
      <c r="R680" s="9"/>
      <c r="S680" s="9"/>
      <c r="T680" s="17"/>
      <c r="U680" s="17"/>
      <c r="V680" s="9"/>
      <c r="W680" s="17"/>
      <c r="X680" s="9"/>
      <c r="Y680" s="9"/>
      <c r="Z680" s="9"/>
      <c r="AA680" s="9"/>
      <c r="AB680" s="9"/>
      <c r="AC680" s="9"/>
      <c r="AD680" s="9"/>
      <c r="AE680" s="9"/>
      <c r="AF680" s="9"/>
      <c r="AG680" s="9"/>
      <c r="AH680" s="9"/>
    </row>
    <row r="681" spans="1:34" x14ac:dyDescent="0.25">
      <c r="A681" s="9"/>
      <c r="B681" s="9"/>
      <c r="C681" s="9"/>
      <c r="D681" s="9"/>
      <c r="E681" s="9"/>
      <c r="F681" s="9"/>
      <c r="G681" s="9"/>
      <c r="H681" s="9"/>
      <c r="I681" s="9"/>
      <c r="J681" s="9"/>
      <c r="K681" s="9"/>
      <c r="L681" s="9"/>
      <c r="M681" s="9"/>
      <c r="N681" s="9"/>
      <c r="O681" s="9"/>
      <c r="P681" s="9"/>
      <c r="Q681" s="9"/>
      <c r="R681" s="9"/>
      <c r="S681" s="9"/>
      <c r="T681" s="17"/>
      <c r="U681" s="17"/>
      <c r="V681" s="9"/>
      <c r="W681" s="17"/>
      <c r="X681" s="9"/>
      <c r="Y681" s="9"/>
      <c r="Z681" s="9"/>
      <c r="AA681" s="9"/>
      <c r="AB681" s="9"/>
      <c r="AC681" s="9"/>
      <c r="AD681" s="9"/>
      <c r="AE681" s="9"/>
      <c r="AF681" s="9"/>
      <c r="AG681" s="9"/>
      <c r="AH681" s="9"/>
    </row>
    <row r="682" spans="1:34" x14ac:dyDescent="0.25">
      <c r="A682" s="9"/>
      <c r="B682" s="9"/>
      <c r="C682" s="9"/>
      <c r="D682" s="9"/>
      <c r="E682" s="9"/>
      <c r="F682" s="9"/>
      <c r="G682" s="9"/>
      <c r="H682" s="9"/>
      <c r="I682" s="9"/>
      <c r="J682" s="9"/>
      <c r="K682" s="9"/>
      <c r="L682" s="9"/>
      <c r="M682" s="9"/>
      <c r="N682" s="9"/>
      <c r="O682" s="9"/>
      <c r="P682" s="9"/>
      <c r="Q682" s="9"/>
      <c r="R682" s="9"/>
      <c r="S682" s="9"/>
      <c r="T682" s="17"/>
      <c r="U682" s="17"/>
      <c r="V682" s="9"/>
      <c r="W682" s="17"/>
      <c r="X682" s="9"/>
      <c r="Y682" s="9"/>
      <c r="Z682" s="9"/>
      <c r="AA682" s="9"/>
      <c r="AB682" s="9"/>
      <c r="AC682" s="9"/>
      <c r="AD682" s="9"/>
      <c r="AE682" s="9"/>
      <c r="AF682" s="9"/>
      <c r="AG682" s="9"/>
      <c r="AH682" s="9"/>
    </row>
    <row r="683" spans="1:34" x14ac:dyDescent="0.25">
      <c r="A683" s="9"/>
      <c r="B683" s="9"/>
      <c r="C683" s="9"/>
      <c r="D683" s="9"/>
      <c r="E683" s="9"/>
      <c r="F683" s="9"/>
      <c r="G683" s="9"/>
      <c r="H683" s="9"/>
      <c r="I683" s="9"/>
      <c r="J683" s="9"/>
      <c r="K683" s="9"/>
      <c r="L683" s="9"/>
      <c r="M683" s="9"/>
      <c r="N683" s="9"/>
      <c r="O683" s="9"/>
      <c r="P683" s="9"/>
      <c r="Q683" s="9"/>
      <c r="R683" s="9"/>
      <c r="S683" s="9"/>
      <c r="T683" s="17"/>
      <c r="U683" s="17"/>
      <c r="V683" s="9"/>
      <c r="W683" s="17"/>
      <c r="X683" s="9"/>
      <c r="Y683" s="9"/>
      <c r="Z683" s="9"/>
      <c r="AA683" s="9"/>
      <c r="AB683" s="9"/>
      <c r="AC683" s="9"/>
      <c r="AD683" s="9"/>
      <c r="AE683" s="9"/>
      <c r="AF683" s="9"/>
      <c r="AG683" s="9"/>
      <c r="AH683" s="9"/>
    </row>
    <row r="684" spans="1:34" x14ac:dyDescent="0.25">
      <c r="A684" s="9"/>
      <c r="B684" s="9"/>
      <c r="C684" s="9"/>
      <c r="D684" s="9"/>
      <c r="E684" s="9"/>
      <c r="F684" s="9"/>
      <c r="G684" s="9"/>
      <c r="H684" s="9"/>
      <c r="I684" s="9"/>
      <c r="J684" s="9"/>
      <c r="K684" s="9"/>
      <c r="L684" s="9"/>
      <c r="M684" s="9"/>
      <c r="N684" s="9"/>
      <c r="O684" s="9"/>
      <c r="P684" s="9"/>
      <c r="Q684" s="9"/>
      <c r="R684" s="9"/>
      <c r="S684" s="9"/>
      <c r="T684" s="17"/>
      <c r="U684" s="17"/>
      <c r="V684" s="9"/>
      <c r="W684" s="17"/>
      <c r="X684" s="9"/>
      <c r="Y684" s="9"/>
      <c r="Z684" s="9"/>
      <c r="AA684" s="9"/>
      <c r="AB684" s="9"/>
      <c r="AC684" s="9"/>
      <c r="AD684" s="9"/>
      <c r="AE684" s="9"/>
      <c r="AF684" s="9"/>
      <c r="AG684" s="9"/>
      <c r="AH684" s="9"/>
    </row>
    <row r="685" spans="1:34" x14ac:dyDescent="0.25">
      <c r="A685" s="9"/>
      <c r="B685" s="9"/>
      <c r="C685" s="9"/>
      <c r="D685" s="9"/>
      <c r="E685" s="9"/>
      <c r="F685" s="9"/>
      <c r="G685" s="9"/>
      <c r="H685" s="9"/>
      <c r="I685" s="9"/>
      <c r="J685" s="9"/>
      <c r="K685" s="9"/>
      <c r="L685" s="9"/>
      <c r="M685" s="9"/>
      <c r="N685" s="9"/>
      <c r="O685" s="9"/>
      <c r="P685" s="9"/>
      <c r="Q685" s="9"/>
      <c r="R685" s="9"/>
      <c r="S685" s="9"/>
      <c r="T685" s="17"/>
      <c r="U685" s="17"/>
      <c r="V685" s="9"/>
      <c r="W685" s="17"/>
      <c r="X685" s="9"/>
      <c r="Y685" s="9"/>
      <c r="Z685" s="9"/>
      <c r="AA685" s="9"/>
      <c r="AB685" s="9"/>
      <c r="AC685" s="9"/>
      <c r="AD685" s="9"/>
      <c r="AE685" s="9"/>
      <c r="AF685" s="9"/>
      <c r="AG685" s="9"/>
      <c r="AH685" s="9"/>
    </row>
    <row r="686" spans="1:34" x14ac:dyDescent="0.25">
      <c r="A686" s="9"/>
      <c r="B686" s="9"/>
      <c r="C686" s="9"/>
      <c r="D686" s="9"/>
      <c r="E686" s="9"/>
      <c r="F686" s="9"/>
      <c r="G686" s="9"/>
      <c r="H686" s="9"/>
      <c r="I686" s="9"/>
      <c r="J686" s="9"/>
      <c r="K686" s="9"/>
      <c r="L686" s="9"/>
      <c r="M686" s="9"/>
      <c r="N686" s="9"/>
      <c r="O686" s="9"/>
      <c r="P686" s="9"/>
      <c r="Q686" s="9"/>
      <c r="R686" s="9"/>
      <c r="S686" s="9"/>
      <c r="T686" s="17"/>
      <c r="U686" s="17"/>
      <c r="V686" s="9"/>
      <c r="W686" s="17"/>
      <c r="X686" s="9"/>
      <c r="Y686" s="9"/>
      <c r="Z686" s="9"/>
      <c r="AA686" s="9"/>
      <c r="AB686" s="9"/>
      <c r="AC686" s="9"/>
      <c r="AD686" s="9"/>
      <c r="AE686" s="9"/>
      <c r="AF686" s="9"/>
      <c r="AG686" s="9"/>
      <c r="AH686" s="9"/>
    </row>
    <row r="687" spans="1:34" x14ac:dyDescent="0.25">
      <c r="A687" s="9"/>
      <c r="B687" s="9"/>
      <c r="C687" s="9"/>
      <c r="D687" s="9"/>
      <c r="E687" s="9"/>
      <c r="F687" s="9"/>
      <c r="G687" s="9"/>
      <c r="H687" s="9"/>
      <c r="I687" s="9"/>
      <c r="J687" s="9"/>
      <c r="K687" s="9"/>
      <c r="L687" s="9"/>
      <c r="M687" s="9"/>
      <c r="N687" s="9"/>
      <c r="O687" s="9"/>
      <c r="P687" s="9"/>
      <c r="Q687" s="9"/>
      <c r="R687" s="9"/>
      <c r="S687" s="9"/>
      <c r="T687" s="17"/>
      <c r="U687" s="17"/>
      <c r="V687" s="9"/>
      <c r="W687" s="17"/>
      <c r="X687" s="9"/>
      <c r="Y687" s="9"/>
      <c r="Z687" s="9"/>
      <c r="AA687" s="9"/>
      <c r="AB687" s="9"/>
      <c r="AC687" s="9"/>
      <c r="AD687" s="9"/>
      <c r="AE687" s="9"/>
      <c r="AF687" s="9"/>
      <c r="AG687" s="9"/>
      <c r="AH687" s="9"/>
    </row>
    <row r="688" spans="1:34" x14ac:dyDescent="0.25">
      <c r="A688" s="9"/>
      <c r="B688" s="9"/>
      <c r="C688" s="9"/>
      <c r="D688" s="9"/>
      <c r="E688" s="9"/>
      <c r="F688" s="9"/>
      <c r="G688" s="9"/>
      <c r="H688" s="9"/>
      <c r="I688" s="9"/>
      <c r="J688" s="9"/>
      <c r="K688" s="9"/>
      <c r="L688" s="9"/>
      <c r="M688" s="9"/>
      <c r="N688" s="9"/>
      <c r="O688" s="9"/>
      <c r="P688" s="9"/>
      <c r="Q688" s="9"/>
      <c r="R688" s="9"/>
      <c r="S688" s="9"/>
      <c r="T688" s="17"/>
      <c r="U688" s="17"/>
      <c r="V688" s="9"/>
      <c r="W688" s="17"/>
      <c r="X688" s="9"/>
      <c r="Y688" s="9"/>
      <c r="Z688" s="9"/>
      <c r="AA688" s="9"/>
      <c r="AB688" s="9"/>
      <c r="AC688" s="9"/>
      <c r="AD688" s="9"/>
      <c r="AE688" s="9"/>
      <c r="AF688" s="9"/>
      <c r="AG688" s="9"/>
      <c r="AH688" s="9"/>
    </row>
    <row r="689" spans="1:34" x14ac:dyDescent="0.25">
      <c r="A689" s="9"/>
      <c r="B689" s="9"/>
      <c r="C689" s="9"/>
      <c r="D689" s="9"/>
      <c r="E689" s="9"/>
      <c r="F689" s="9"/>
      <c r="G689" s="9"/>
      <c r="H689" s="9"/>
      <c r="I689" s="9"/>
      <c r="J689" s="9"/>
      <c r="K689" s="9"/>
      <c r="L689" s="9"/>
      <c r="M689" s="9"/>
      <c r="N689" s="9"/>
      <c r="O689" s="9"/>
      <c r="P689" s="9"/>
      <c r="Q689" s="9"/>
      <c r="R689" s="9"/>
      <c r="S689" s="9"/>
      <c r="T689" s="17"/>
      <c r="U689" s="17"/>
      <c r="V689" s="9"/>
      <c r="W689" s="17"/>
      <c r="X689" s="9"/>
      <c r="Y689" s="9"/>
      <c r="Z689" s="9"/>
      <c r="AA689" s="9"/>
      <c r="AB689" s="9"/>
      <c r="AC689" s="9"/>
      <c r="AD689" s="9"/>
      <c r="AE689" s="9"/>
      <c r="AF689" s="9"/>
      <c r="AG689" s="9"/>
      <c r="AH689" s="9"/>
    </row>
    <row r="690" spans="1:34" x14ac:dyDescent="0.25">
      <c r="A690" s="9"/>
      <c r="B690" s="9"/>
      <c r="C690" s="9"/>
      <c r="D690" s="9"/>
      <c r="E690" s="9"/>
      <c r="F690" s="9"/>
      <c r="G690" s="9"/>
      <c r="H690" s="9"/>
      <c r="I690" s="9"/>
      <c r="J690" s="9"/>
      <c r="K690" s="9"/>
      <c r="L690" s="9"/>
      <c r="M690" s="9"/>
      <c r="N690" s="9"/>
      <c r="O690" s="9"/>
      <c r="P690" s="9"/>
      <c r="Q690" s="9"/>
      <c r="R690" s="9"/>
      <c r="S690" s="9"/>
      <c r="T690" s="17"/>
      <c r="U690" s="17"/>
      <c r="V690" s="9"/>
      <c r="W690" s="17"/>
      <c r="X690" s="9"/>
      <c r="Y690" s="9"/>
      <c r="Z690" s="9"/>
      <c r="AA690" s="9"/>
      <c r="AB690" s="9"/>
      <c r="AC690" s="9"/>
      <c r="AD690" s="9"/>
      <c r="AE690" s="9"/>
      <c r="AF690" s="9"/>
      <c r="AG690" s="9"/>
      <c r="AH690" s="9"/>
    </row>
    <row r="691" spans="1:34" x14ac:dyDescent="0.25">
      <c r="A691" s="9"/>
      <c r="B691" s="9"/>
      <c r="C691" s="9"/>
      <c r="D691" s="9"/>
      <c r="E691" s="9"/>
      <c r="F691" s="9"/>
      <c r="G691" s="9"/>
      <c r="H691" s="9"/>
      <c r="I691" s="9"/>
      <c r="J691" s="9"/>
      <c r="K691" s="9"/>
      <c r="L691" s="9"/>
      <c r="M691" s="9"/>
      <c r="N691" s="9"/>
      <c r="O691" s="9"/>
      <c r="P691" s="9"/>
      <c r="Q691" s="9"/>
      <c r="R691" s="9"/>
      <c r="S691" s="9"/>
      <c r="T691" s="17"/>
      <c r="U691" s="17"/>
      <c r="V691" s="9"/>
      <c r="W691" s="17"/>
      <c r="X691" s="9"/>
      <c r="Y691" s="9"/>
      <c r="Z691" s="9"/>
      <c r="AA691" s="9"/>
      <c r="AB691" s="9"/>
      <c r="AC691" s="9"/>
      <c r="AD691" s="9"/>
      <c r="AE691" s="9"/>
      <c r="AF691" s="9"/>
      <c r="AG691" s="9"/>
      <c r="AH691" s="9"/>
    </row>
    <row r="692" spans="1:34" x14ac:dyDescent="0.25">
      <c r="A692" s="9"/>
      <c r="B692" s="9"/>
      <c r="C692" s="9"/>
      <c r="D692" s="9"/>
      <c r="E692" s="9"/>
      <c r="F692" s="9"/>
      <c r="G692" s="9"/>
      <c r="H692" s="9"/>
      <c r="I692" s="9"/>
      <c r="J692" s="9"/>
      <c r="K692" s="9"/>
      <c r="L692" s="9"/>
      <c r="M692" s="9"/>
      <c r="N692" s="9"/>
      <c r="O692" s="9"/>
      <c r="P692" s="9"/>
      <c r="Q692" s="9"/>
      <c r="R692" s="9"/>
      <c r="S692" s="9"/>
      <c r="T692" s="17"/>
      <c r="U692" s="17"/>
      <c r="V692" s="9"/>
      <c r="W692" s="17"/>
      <c r="X692" s="9"/>
      <c r="Y692" s="9"/>
      <c r="Z692" s="9"/>
      <c r="AA692" s="9"/>
      <c r="AB692" s="9"/>
      <c r="AC692" s="9"/>
      <c r="AD692" s="9"/>
      <c r="AE692" s="9"/>
      <c r="AF692" s="9"/>
      <c r="AG692" s="9"/>
      <c r="AH692" s="9"/>
    </row>
    <row r="693" spans="1:34" x14ac:dyDescent="0.25">
      <c r="A693" s="9"/>
      <c r="B693" s="9"/>
      <c r="C693" s="9"/>
      <c r="D693" s="9"/>
      <c r="E693" s="9"/>
      <c r="F693" s="9"/>
      <c r="G693" s="9"/>
      <c r="H693" s="9"/>
      <c r="I693" s="9"/>
      <c r="J693" s="9"/>
      <c r="K693" s="9"/>
      <c r="L693" s="9"/>
      <c r="M693" s="9"/>
      <c r="N693" s="9"/>
      <c r="O693" s="9"/>
      <c r="P693" s="9"/>
      <c r="Q693" s="9"/>
      <c r="R693" s="9"/>
      <c r="S693" s="9"/>
      <c r="T693" s="17"/>
      <c r="U693" s="17"/>
      <c r="V693" s="9"/>
      <c r="W693" s="17"/>
      <c r="X693" s="9"/>
      <c r="Y693" s="9"/>
      <c r="Z693" s="9"/>
      <c r="AA693" s="9"/>
      <c r="AB693" s="9"/>
      <c r="AC693" s="9"/>
      <c r="AD693" s="9"/>
      <c r="AE693" s="9"/>
      <c r="AF693" s="9"/>
      <c r="AG693" s="9"/>
      <c r="AH693" s="9"/>
    </row>
    <row r="694" spans="1:34" x14ac:dyDescent="0.25">
      <c r="A694" s="9"/>
      <c r="B694" s="9"/>
      <c r="C694" s="9"/>
      <c r="D694" s="9"/>
      <c r="E694" s="9"/>
      <c r="F694" s="9"/>
      <c r="G694" s="9"/>
      <c r="H694" s="9"/>
      <c r="I694" s="9"/>
      <c r="J694" s="9"/>
      <c r="K694" s="9"/>
      <c r="L694" s="9"/>
      <c r="M694" s="9"/>
      <c r="N694" s="9"/>
      <c r="O694" s="9"/>
      <c r="P694" s="9"/>
      <c r="Q694" s="9"/>
      <c r="R694" s="9"/>
      <c r="S694" s="9"/>
      <c r="T694" s="17"/>
      <c r="U694" s="17"/>
      <c r="V694" s="9"/>
      <c r="W694" s="17"/>
      <c r="X694" s="9"/>
      <c r="Y694" s="9"/>
      <c r="Z694" s="9"/>
      <c r="AA694" s="9"/>
      <c r="AB694" s="9"/>
      <c r="AC694" s="9"/>
      <c r="AD694" s="9"/>
      <c r="AE694" s="9"/>
      <c r="AF694" s="9"/>
      <c r="AG694" s="9"/>
      <c r="AH694" s="9"/>
    </row>
    <row r="695" spans="1:34" x14ac:dyDescent="0.25">
      <c r="A695" s="9"/>
      <c r="B695" s="9"/>
      <c r="C695" s="9"/>
      <c r="D695" s="9"/>
      <c r="E695" s="9"/>
      <c r="F695" s="9"/>
      <c r="G695" s="9"/>
      <c r="H695" s="9"/>
      <c r="I695" s="9"/>
      <c r="J695" s="9"/>
      <c r="K695" s="9"/>
      <c r="L695" s="9"/>
      <c r="M695" s="9"/>
      <c r="N695" s="9"/>
      <c r="O695" s="9"/>
      <c r="P695" s="9"/>
      <c r="Q695" s="9"/>
      <c r="R695" s="9"/>
      <c r="S695" s="9"/>
      <c r="T695" s="17"/>
      <c r="U695" s="17"/>
      <c r="V695" s="9"/>
      <c r="W695" s="17"/>
      <c r="X695" s="9"/>
      <c r="Y695" s="9"/>
      <c r="Z695" s="9"/>
      <c r="AA695" s="9"/>
      <c r="AB695" s="9"/>
      <c r="AC695" s="9"/>
      <c r="AD695" s="9"/>
      <c r="AE695" s="9"/>
      <c r="AF695" s="9"/>
      <c r="AG695" s="9"/>
      <c r="AH695" s="9"/>
    </row>
    <row r="696" spans="1:34" x14ac:dyDescent="0.25">
      <c r="A696" s="9"/>
      <c r="B696" s="9"/>
      <c r="C696" s="9"/>
      <c r="D696" s="9"/>
      <c r="E696" s="9"/>
      <c r="F696" s="9"/>
      <c r="G696" s="9"/>
      <c r="H696" s="9"/>
      <c r="I696" s="9"/>
      <c r="J696" s="9"/>
      <c r="K696" s="9"/>
      <c r="L696" s="9"/>
      <c r="M696" s="9"/>
      <c r="N696" s="9"/>
      <c r="O696" s="9"/>
      <c r="P696" s="9"/>
      <c r="Q696" s="9"/>
      <c r="R696" s="9"/>
      <c r="S696" s="9"/>
      <c r="T696" s="17"/>
      <c r="U696" s="17"/>
      <c r="V696" s="9"/>
      <c r="W696" s="17"/>
      <c r="X696" s="9"/>
      <c r="Y696" s="9"/>
      <c r="Z696" s="9"/>
      <c r="AA696" s="9"/>
      <c r="AB696" s="9"/>
      <c r="AC696" s="9"/>
      <c r="AD696" s="9"/>
      <c r="AE696" s="9"/>
      <c r="AF696" s="9"/>
      <c r="AG696" s="9"/>
      <c r="AH696" s="9"/>
    </row>
    <row r="697" spans="1:34" x14ac:dyDescent="0.25">
      <c r="A697" s="9"/>
      <c r="B697" s="9"/>
      <c r="C697" s="9"/>
      <c r="D697" s="9"/>
      <c r="E697" s="9"/>
      <c r="F697" s="9"/>
      <c r="G697" s="9"/>
      <c r="H697" s="9"/>
      <c r="I697" s="9"/>
      <c r="J697" s="9"/>
      <c r="K697" s="9"/>
      <c r="L697" s="9"/>
      <c r="M697" s="9"/>
      <c r="N697" s="9"/>
      <c r="O697" s="9"/>
      <c r="P697" s="9"/>
      <c r="Q697" s="9"/>
      <c r="R697" s="9"/>
      <c r="S697" s="9"/>
      <c r="T697" s="17"/>
      <c r="U697" s="17"/>
      <c r="V697" s="9"/>
      <c r="W697" s="17"/>
      <c r="X697" s="9"/>
      <c r="Y697" s="9"/>
      <c r="Z697" s="9"/>
      <c r="AA697" s="9"/>
      <c r="AB697" s="9"/>
      <c r="AC697" s="9"/>
      <c r="AD697" s="9"/>
      <c r="AE697" s="9"/>
      <c r="AF697" s="9"/>
      <c r="AG697" s="9"/>
      <c r="AH697" s="9"/>
    </row>
    <row r="698" spans="1:34" x14ac:dyDescent="0.25">
      <c r="A698" s="9"/>
      <c r="B698" s="9"/>
      <c r="C698" s="9"/>
      <c r="D698" s="9"/>
      <c r="E698" s="9"/>
      <c r="F698" s="9"/>
      <c r="G698" s="9"/>
      <c r="H698" s="9"/>
      <c r="I698" s="9"/>
      <c r="J698" s="9"/>
      <c r="K698" s="9"/>
      <c r="L698" s="9"/>
      <c r="M698" s="9"/>
      <c r="N698" s="9"/>
      <c r="O698" s="9"/>
      <c r="P698" s="9"/>
      <c r="Q698" s="9"/>
      <c r="R698" s="9"/>
      <c r="S698" s="9"/>
      <c r="T698" s="17"/>
      <c r="U698" s="17"/>
      <c r="V698" s="9"/>
      <c r="W698" s="17"/>
      <c r="X698" s="9"/>
      <c r="Y698" s="9"/>
      <c r="Z698" s="9"/>
      <c r="AA698" s="9"/>
      <c r="AB698" s="9"/>
      <c r="AC698" s="9"/>
      <c r="AD698" s="9"/>
      <c r="AE698" s="9"/>
      <c r="AF698" s="9"/>
      <c r="AG698" s="9"/>
      <c r="AH698" s="9"/>
    </row>
    <row r="699" spans="1:34" x14ac:dyDescent="0.25">
      <c r="A699" s="9"/>
      <c r="B699" s="9"/>
      <c r="C699" s="9"/>
      <c r="D699" s="9"/>
      <c r="E699" s="9"/>
      <c r="F699" s="9"/>
      <c r="G699" s="9"/>
      <c r="H699" s="9"/>
      <c r="I699" s="9"/>
      <c r="J699" s="9"/>
      <c r="K699" s="9"/>
      <c r="L699" s="9"/>
      <c r="M699" s="9"/>
      <c r="N699" s="9"/>
      <c r="O699" s="9"/>
      <c r="P699" s="9"/>
      <c r="Q699" s="9"/>
      <c r="R699" s="9"/>
      <c r="S699" s="9"/>
      <c r="T699" s="17"/>
      <c r="U699" s="17"/>
      <c r="V699" s="9"/>
      <c r="W699" s="17"/>
      <c r="X699" s="9"/>
      <c r="Y699" s="9"/>
      <c r="Z699" s="9"/>
      <c r="AA699" s="9"/>
      <c r="AB699" s="9"/>
      <c r="AC699" s="9"/>
      <c r="AD699" s="9"/>
      <c r="AE699" s="9"/>
      <c r="AF699" s="9"/>
      <c r="AG699" s="9"/>
      <c r="AH699" s="9"/>
    </row>
    <row r="700" spans="1:34" x14ac:dyDescent="0.25">
      <c r="A700" s="9"/>
      <c r="B700" s="9"/>
      <c r="C700" s="9"/>
      <c r="D700" s="9"/>
      <c r="E700" s="9"/>
      <c r="F700" s="9"/>
      <c r="G700" s="9"/>
      <c r="H700" s="9"/>
      <c r="I700" s="9"/>
      <c r="J700" s="9"/>
      <c r="K700" s="9"/>
      <c r="L700" s="9"/>
      <c r="M700" s="9"/>
      <c r="N700" s="9"/>
      <c r="O700" s="9"/>
      <c r="P700" s="9"/>
      <c r="Q700" s="9"/>
      <c r="R700" s="9"/>
      <c r="S700" s="9"/>
      <c r="T700" s="17"/>
      <c r="U700" s="17"/>
      <c r="V700" s="9"/>
      <c r="W700" s="17"/>
      <c r="X700" s="9"/>
      <c r="Y700" s="9"/>
      <c r="Z700" s="9"/>
      <c r="AA700" s="9"/>
      <c r="AB700" s="9"/>
      <c r="AC700" s="9"/>
      <c r="AD700" s="9"/>
      <c r="AE700" s="9"/>
      <c r="AF700" s="9"/>
      <c r="AG700" s="9"/>
      <c r="AH700" s="9"/>
    </row>
    <row r="701" spans="1:34" x14ac:dyDescent="0.25">
      <c r="A701" s="9"/>
      <c r="B701" s="9"/>
      <c r="C701" s="9"/>
      <c r="D701" s="9"/>
      <c r="E701" s="9"/>
      <c r="F701" s="9"/>
      <c r="G701" s="9"/>
      <c r="H701" s="9"/>
      <c r="I701" s="9"/>
      <c r="J701" s="9"/>
      <c r="K701" s="9"/>
      <c r="L701" s="9"/>
      <c r="M701" s="9"/>
      <c r="N701" s="9"/>
      <c r="O701" s="9"/>
      <c r="P701" s="9"/>
      <c r="Q701" s="9"/>
      <c r="R701" s="9"/>
      <c r="S701" s="9"/>
      <c r="T701" s="17"/>
      <c r="U701" s="17"/>
      <c r="V701" s="9"/>
      <c r="W701" s="17"/>
      <c r="X701" s="9"/>
      <c r="Y701" s="9"/>
      <c r="Z701" s="9"/>
      <c r="AA701" s="9"/>
      <c r="AB701" s="9"/>
      <c r="AC701" s="9"/>
      <c r="AD701" s="9"/>
      <c r="AE701" s="9"/>
      <c r="AF701" s="9"/>
      <c r="AG701" s="9"/>
      <c r="AH701" s="9"/>
    </row>
    <row r="702" spans="1:34" x14ac:dyDescent="0.25">
      <c r="A702" s="9"/>
      <c r="B702" s="9"/>
      <c r="C702" s="9"/>
      <c r="D702" s="9"/>
      <c r="E702" s="9"/>
      <c r="F702" s="9"/>
      <c r="G702" s="9"/>
      <c r="H702" s="9"/>
      <c r="I702" s="9"/>
      <c r="J702" s="9"/>
      <c r="K702" s="9"/>
      <c r="L702" s="9"/>
      <c r="M702" s="9"/>
      <c r="N702" s="9"/>
      <c r="O702" s="9"/>
      <c r="P702" s="9"/>
      <c r="Q702" s="9"/>
      <c r="R702" s="9"/>
      <c r="S702" s="9"/>
      <c r="T702" s="17"/>
      <c r="U702" s="17"/>
      <c r="V702" s="9"/>
      <c r="W702" s="17"/>
      <c r="X702" s="9"/>
      <c r="Y702" s="9"/>
      <c r="Z702" s="9"/>
      <c r="AA702" s="9"/>
      <c r="AB702" s="9"/>
      <c r="AC702" s="9"/>
      <c r="AD702" s="9"/>
      <c r="AE702" s="9"/>
      <c r="AF702" s="9"/>
      <c r="AG702" s="9"/>
      <c r="AH702" s="9"/>
    </row>
    <row r="703" spans="1:34" x14ac:dyDescent="0.25">
      <c r="A703" s="9"/>
      <c r="B703" s="9"/>
      <c r="C703" s="9"/>
      <c r="D703" s="9"/>
      <c r="E703" s="9"/>
      <c r="F703" s="9"/>
      <c r="G703" s="9"/>
      <c r="H703" s="9"/>
      <c r="I703" s="9"/>
      <c r="J703" s="9"/>
      <c r="K703" s="9"/>
      <c r="L703" s="9"/>
      <c r="M703" s="9"/>
      <c r="N703" s="9"/>
      <c r="O703" s="9"/>
      <c r="P703" s="9"/>
      <c r="Q703" s="9"/>
      <c r="R703" s="9"/>
      <c r="S703" s="9"/>
      <c r="T703" s="17"/>
      <c r="U703" s="17"/>
      <c r="V703" s="9"/>
      <c r="W703" s="17"/>
      <c r="X703" s="9"/>
      <c r="Y703" s="9"/>
      <c r="Z703" s="9"/>
      <c r="AA703" s="9"/>
      <c r="AB703" s="9"/>
      <c r="AC703" s="9"/>
      <c r="AD703" s="9"/>
      <c r="AE703" s="9"/>
      <c r="AF703" s="9"/>
      <c r="AG703" s="9"/>
      <c r="AH703" s="9"/>
    </row>
    <row r="704" spans="1:34" x14ac:dyDescent="0.25">
      <c r="A704" s="9"/>
      <c r="B704" s="9"/>
      <c r="C704" s="9"/>
      <c r="D704" s="9"/>
      <c r="E704" s="9"/>
      <c r="F704" s="9"/>
      <c r="G704" s="9"/>
      <c r="H704" s="9"/>
      <c r="I704" s="9"/>
      <c r="J704" s="9"/>
      <c r="K704" s="9"/>
      <c r="L704" s="9"/>
      <c r="M704" s="9"/>
      <c r="N704" s="9"/>
      <c r="O704" s="9"/>
      <c r="P704" s="9"/>
      <c r="Q704" s="9"/>
      <c r="R704" s="9"/>
      <c r="S704" s="9"/>
      <c r="T704" s="17"/>
      <c r="U704" s="17"/>
      <c r="V704" s="9"/>
      <c r="W704" s="17"/>
      <c r="X704" s="9"/>
      <c r="Y704" s="9"/>
      <c r="Z704" s="9"/>
      <c r="AA704" s="9"/>
      <c r="AB704" s="9"/>
      <c r="AC704" s="9"/>
      <c r="AD704" s="9"/>
      <c r="AE704" s="9"/>
      <c r="AF704" s="9"/>
      <c r="AG704" s="9"/>
      <c r="AH704" s="9"/>
    </row>
    <row r="705" spans="1:34" x14ac:dyDescent="0.25">
      <c r="A705" s="9"/>
      <c r="B705" s="9"/>
      <c r="C705" s="9"/>
      <c r="D705" s="9"/>
      <c r="E705" s="9"/>
      <c r="F705" s="9"/>
      <c r="G705" s="9"/>
      <c r="H705" s="9"/>
      <c r="I705" s="9"/>
      <c r="J705" s="9"/>
      <c r="K705" s="9"/>
      <c r="L705" s="9"/>
      <c r="M705" s="9"/>
      <c r="N705" s="9"/>
      <c r="O705" s="9"/>
      <c r="P705" s="9"/>
      <c r="Q705" s="9"/>
      <c r="R705" s="9"/>
      <c r="S705" s="9"/>
      <c r="T705" s="17"/>
      <c r="U705" s="17"/>
      <c r="V705" s="9"/>
      <c r="W705" s="17"/>
      <c r="X705" s="9"/>
      <c r="Y705" s="9"/>
      <c r="Z705" s="9"/>
      <c r="AA705" s="9"/>
      <c r="AB705" s="9"/>
      <c r="AC705" s="9"/>
      <c r="AD705" s="9"/>
      <c r="AE705" s="9"/>
      <c r="AF705" s="9"/>
      <c r="AG705" s="9"/>
      <c r="AH705" s="9"/>
    </row>
    <row r="706" spans="1:34" x14ac:dyDescent="0.25">
      <c r="A706" s="9"/>
      <c r="B706" s="9"/>
      <c r="C706" s="9"/>
      <c r="D706" s="9"/>
      <c r="E706" s="9"/>
      <c r="F706" s="9"/>
      <c r="G706" s="9"/>
      <c r="H706" s="9"/>
      <c r="I706" s="9"/>
      <c r="J706" s="9"/>
      <c r="K706" s="9"/>
      <c r="L706" s="9"/>
      <c r="M706" s="9"/>
      <c r="N706" s="9"/>
      <c r="O706" s="9"/>
      <c r="P706" s="9"/>
      <c r="Q706" s="9"/>
      <c r="R706" s="9"/>
      <c r="S706" s="9"/>
      <c r="T706" s="17"/>
      <c r="U706" s="17"/>
      <c r="V706" s="9"/>
      <c r="W706" s="17"/>
      <c r="X706" s="9"/>
      <c r="Y706" s="9"/>
      <c r="Z706" s="9"/>
      <c r="AA706" s="9"/>
      <c r="AB706" s="9"/>
      <c r="AC706" s="9"/>
      <c r="AD706" s="9"/>
      <c r="AE706" s="9"/>
      <c r="AF706" s="9"/>
      <c r="AG706" s="9"/>
      <c r="AH706" s="9"/>
    </row>
    <row r="707" spans="1:34" x14ac:dyDescent="0.25">
      <c r="A707" s="9"/>
      <c r="B707" s="9"/>
      <c r="C707" s="9"/>
      <c r="D707" s="9"/>
      <c r="E707" s="9"/>
      <c r="F707" s="9"/>
      <c r="G707" s="9"/>
      <c r="H707" s="9"/>
      <c r="I707" s="9"/>
      <c r="J707" s="9"/>
      <c r="K707" s="9"/>
      <c r="L707" s="9"/>
      <c r="M707" s="9"/>
      <c r="N707" s="9"/>
      <c r="O707" s="9"/>
      <c r="P707" s="9"/>
      <c r="Q707" s="9"/>
      <c r="R707" s="9"/>
      <c r="S707" s="9"/>
      <c r="T707" s="17"/>
      <c r="U707" s="17"/>
      <c r="V707" s="9"/>
      <c r="W707" s="17"/>
      <c r="X707" s="9"/>
      <c r="Y707" s="9"/>
      <c r="Z707" s="9"/>
      <c r="AA707" s="9"/>
      <c r="AB707" s="9"/>
      <c r="AC707" s="9"/>
      <c r="AD707" s="9"/>
      <c r="AE707" s="9"/>
      <c r="AF707" s="9"/>
      <c r="AG707" s="9"/>
      <c r="AH707" s="9"/>
    </row>
    <row r="708" spans="1:34" x14ac:dyDescent="0.25">
      <c r="A708" s="9"/>
      <c r="B708" s="9"/>
      <c r="C708" s="9"/>
      <c r="D708" s="9"/>
      <c r="E708" s="9"/>
      <c r="F708" s="9"/>
      <c r="G708" s="9"/>
      <c r="H708" s="9"/>
      <c r="I708" s="9"/>
      <c r="J708" s="9"/>
      <c r="K708" s="9"/>
      <c r="L708" s="9"/>
      <c r="M708" s="9"/>
      <c r="N708" s="9"/>
      <c r="O708" s="9"/>
      <c r="P708" s="9"/>
      <c r="Q708" s="9"/>
      <c r="R708" s="9"/>
      <c r="S708" s="9"/>
      <c r="T708" s="17"/>
      <c r="U708" s="17"/>
      <c r="V708" s="9"/>
      <c r="W708" s="17"/>
      <c r="X708" s="9"/>
      <c r="Y708" s="9"/>
      <c r="Z708" s="9"/>
      <c r="AA708" s="9"/>
      <c r="AB708" s="9"/>
      <c r="AC708" s="9"/>
      <c r="AD708" s="9"/>
      <c r="AE708" s="9"/>
      <c r="AF708" s="9"/>
      <c r="AG708" s="9"/>
      <c r="AH708" s="9"/>
    </row>
    <row r="709" spans="1:34" x14ac:dyDescent="0.25">
      <c r="A709" s="9"/>
      <c r="B709" s="9"/>
      <c r="C709" s="9"/>
      <c r="D709" s="9"/>
      <c r="E709" s="9"/>
      <c r="F709" s="9"/>
      <c r="G709" s="9"/>
      <c r="H709" s="9"/>
      <c r="I709" s="9"/>
      <c r="J709" s="9"/>
      <c r="K709" s="9"/>
      <c r="L709" s="9"/>
      <c r="M709" s="9"/>
      <c r="N709" s="9"/>
      <c r="O709" s="9"/>
      <c r="P709" s="9"/>
      <c r="Q709" s="9"/>
      <c r="R709" s="9"/>
      <c r="S709" s="9"/>
      <c r="T709" s="17"/>
      <c r="U709" s="17"/>
      <c r="V709" s="9"/>
      <c r="W709" s="17"/>
      <c r="X709" s="9"/>
      <c r="Y709" s="9"/>
      <c r="Z709" s="9"/>
      <c r="AA709" s="9"/>
      <c r="AB709" s="9"/>
      <c r="AC709" s="9"/>
      <c r="AD709" s="9"/>
      <c r="AE709" s="9"/>
      <c r="AF709" s="9"/>
      <c r="AG709" s="9"/>
      <c r="AH709" s="9"/>
    </row>
    <row r="710" spans="1:34" x14ac:dyDescent="0.25">
      <c r="A710" s="9"/>
      <c r="B710" s="9"/>
      <c r="C710" s="9"/>
      <c r="D710" s="9"/>
      <c r="E710" s="9"/>
      <c r="F710" s="9"/>
      <c r="G710" s="9"/>
      <c r="H710" s="9"/>
      <c r="I710" s="9"/>
      <c r="J710" s="9"/>
      <c r="K710" s="9"/>
      <c r="L710" s="9"/>
      <c r="M710" s="9"/>
      <c r="N710" s="9"/>
      <c r="O710" s="9"/>
      <c r="P710" s="9"/>
      <c r="Q710" s="9"/>
      <c r="R710" s="9"/>
      <c r="S710" s="9"/>
      <c r="T710" s="17"/>
      <c r="U710" s="17"/>
      <c r="V710" s="9"/>
      <c r="W710" s="17"/>
      <c r="X710" s="9"/>
      <c r="Y710" s="9"/>
      <c r="Z710" s="9"/>
      <c r="AA710" s="9"/>
      <c r="AB710" s="9"/>
      <c r="AC710" s="9"/>
      <c r="AD710" s="9"/>
      <c r="AE710" s="9"/>
      <c r="AF710" s="9"/>
      <c r="AG710" s="9"/>
      <c r="AH710" s="9"/>
    </row>
    <row r="711" spans="1:34" x14ac:dyDescent="0.25">
      <c r="A711" s="9"/>
      <c r="B711" s="9"/>
      <c r="C711" s="9"/>
      <c r="D711" s="9"/>
      <c r="E711" s="9"/>
      <c r="F711" s="9"/>
      <c r="G711" s="9"/>
      <c r="H711" s="9"/>
      <c r="I711" s="9"/>
      <c r="J711" s="9"/>
      <c r="K711" s="9"/>
      <c r="L711" s="9"/>
      <c r="M711" s="9"/>
      <c r="N711" s="9"/>
      <c r="O711" s="9"/>
      <c r="P711" s="9"/>
      <c r="Q711" s="9"/>
      <c r="R711" s="9"/>
      <c r="S711" s="9"/>
      <c r="T711" s="17"/>
      <c r="U711" s="17"/>
      <c r="V711" s="9"/>
      <c r="W711" s="17"/>
      <c r="X711" s="9"/>
      <c r="Y711" s="9"/>
      <c r="Z711" s="9"/>
      <c r="AA711" s="9"/>
      <c r="AB711" s="9"/>
      <c r="AC711" s="9"/>
      <c r="AD711" s="9"/>
      <c r="AE711" s="9"/>
      <c r="AF711" s="9"/>
      <c r="AG711" s="9"/>
      <c r="AH711" s="9"/>
    </row>
    <row r="712" spans="1:34" x14ac:dyDescent="0.25">
      <c r="A712" s="9"/>
      <c r="B712" s="9"/>
      <c r="C712" s="9"/>
      <c r="D712" s="9"/>
      <c r="E712" s="9"/>
      <c r="F712" s="9"/>
      <c r="G712" s="9"/>
      <c r="H712" s="9"/>
      <c r="I712" s="9"/>
      <c r="J712" s="9"/>
      <c r="K712" s="9"/>
      <c r="L712" s="9"/>
      <c r="M712" s="9"/>
      <c r="N712" s="9"/>
      <c r="O712" s="9"/>
      <c r="P712" s="9"/>
      <c r="Q712" s="9"/>
      <c r="R712" s="9"/>
      <c r="S712" s="9"/>
      <c r="T712" s="17"/>
      <c r="U712" s="17"/>
      <c r="V712" s="9"/>
      <c r="W712" s="17"/>
      <c r="X712" s="9"/>
      <c r="Y712" s="9"/>
      <c r="Z712" s="9"/>
      <c r="AA712" s="9"/>
      <c r="AB712" s="9"/>
      <c r="AC712" s="9"/>
      <c r="AD712" s="9"/>
      <c r="AE712" s="9"/>
      <c r="AF712" s="9"/>
      <c r="AG712" s="9"/>
      <c r="AH712" s="9"/>
    </row>
    <row r="713" spans="1:34" x14ac:dyDescent="0.25">
      <c r="A713" s="9"/>
      <c r="B713" s="9"/>
      <c r="C713" s="9"/>
      <c r="D713" s="9"/>
      <c r="E713" s="9"/>
      <c r="F713" s="9"/>
      <c r="G713" s="9"/>
      <c r="H713" s="9"/>
      <c r="I713" s="9"/>
      <c r="J713" s="9"/>
      <c r="K713" s="9"/>
      <c r="L713" s="9"/>
      <c r="M713" s="9"/>
      <c r="N713" s="9"/>
      <c r="O713" s="9"/>
      <c r="P713" s="9"/>
      <c r="Q713" s="9"/>
      <c r="R713" s="9"/>
      <c r="S713" s="9"/>
      <c r="T713" s="17"/>
      <c r="U713" s="17"/>
      <c r="V713" s="9"/>
      <c r="W713" s="17"/>
      <c r="X713" s="9"/>
      <c r="Y713" s="9"/>
      <c r="Z713" s="9"/>
      <c r="AA713" s="9"/>
      <c r="AB713" s="9"/>
      <c r="AC713" s="9"/>
      <c r="AD713" s="9"/>
      <c r="AE713" s="9"/>
      <c r="AF713" s="9"/>
      <c r="AG713" s="9"/>
      <c r="AH713" s="9"/>
    </row>
    <row r="714" spans="1:34" x14ac:dyDescent="0.25">
      <c r="A714" s="9"/>
      <c r="B714" s="9"/>
      <c r="C714" s="9"/>
      <c r="D714" s="9"/>
      <c r="E714" s="9"/>
      <c r="F714" s="9"/>
      <c r="G714" s="9"/>
      <c r="H714" s="9"/>
      <c r="I714" s="9"/>
      <c r="J714" s="9"/>
      <c r="K714" s="9"/>
      <c r="L714" s="9"/>
      <c r="M714" s="9"/>
      <c r="N714" s="9"/>
      <c r="O714" s="9"/>
      <c r="P714" s="9"/>
      <c r="Q714" s="9"/>
      <c r="R714" s="9"/>
      <c r="S714" s="9"/>
      <c r="T714" s="17"/>
      <c r="U714" s="17"/>
      <c r="V714" s="9"/>
      <c r="W714" s="17"/>
      <c r="X714" s="9"/>
      <c r="Y714" s="9"/>
      <c r="Z714" s="9"/>
      <c r="AA714" s="9"/>
      <c r="AB714" s="9"/>
      <c r="AC714" s="9"/>
      <c r="AD714" s="9"/>
      <c r="AE714" s="9"/>
      <c r="AF714" s="9"/>
      <c r="AG714" s="9"/>
      <c r="AH714" s="9"/>
    </row>
    <row r="715" spans="1:34" x14ac:dyDescent="0.25">
      <c r="A715" s="9"/>
      <c r="B715" s="9"/>
      <c r="C715" s="9"/>
      <c r="D715" s="9"/>
      <c r="E715" s="9"/>
      <c r="F715" s="9"/>
      <c r="G715" s="9"/>
      <c r="H715" s="9"/>
      <c r="I715" s="9"/>
      <c r="J715" s="9"/>
      <c r="K715" s="9"/>
      <c r="L715" s="9"/>
      <c r="M715" s="9"/>
      <c r="N715" s="9"/>
      <c r="O715" s="9"/>
      <c r="P715" s="9"/>
      <c r="Q715" s="9"/>
      <c r="R715" s="9"/>
      <c r="S715" s="9"/>
      <c r="T715" s="17"/>
      <c r="U715" s="17"/>
      <c r="V715" s="9"/>
      <c r="W715" s="17"/>
      <c r="X715" s="9"/>
      <c r="Y715" s="9"/>
      <c r="Z715" s="9"/>
      <c r="AA715" s="9"/>
      <c r="AB715" s="9"/>
      <c r="AC715" s="9"/>
      <c r="AD715" s="9"/>
      <c r="AE715" s="9"/>
      <c r="AF715" s="9"/>
      <c r="AG715" s="9"/>
      <c r="AH715" s="9"/>
    </row>
    <row r="716" spans="1:34" x14ac:dyDescent="0.25">
      <c r="A716" s="9"/>
      <c r="B716" s="9"/>
      <c r="C716" s="9"/>
      <c r="D716" s="9"/>
      <c r="E716" s="9"/>
      <c r="F716" s="9"/>
      <c r="G716" s="9"/>
      <c r="H716" s="9"/>
      <c r="I716" s="9"/>
      <c r="J716" s="9"/>
      <c r="K716" s="9"/>
      <c r="L716" s="9"/>
      <c r="M716" s="9"/>
      <c r="N716" s="9"/>
      <c r="O716" s="9"/>
      <c r="P716" s="9"/>
      <c r="Q716" s="9"/>
      <c r="R716" s="9"/>
      <c r="S716" s="9"/>
      <c r="T716" s="17"/>
      <c r="U716" s="17"/>
      <c r="V716" s="9"/>
      <c r="W716" s="17"/>
      <c r="X716" s="9"/>
      <c r="Y716" s="9"/>
      <c r="Z716" s="9"/>
      <c r="AA716" s="9"/>
      <c r="AB716" s="9"/>
      <c r="AC716" s="9"/>
      <c r="AD716" s="9"/>
      <c r="AE716" s="9"/>
      <c r="AF716" s="9"/>
      <c r="AG716" s="9"/>
      <c r="AH716" s="9"/>
    </row>
    <row r="717" spans="1:34" x14ac:dyDescent="0.25">
      <c r="A717" s="9"/>
      <c r="B717" s="9"/>
      <c r="C717" s="9"/>
      <c r="D717" s="9"/>
      <c r="E717" s="9"/>
      <c r="F717" s="9"/>
      <c r="G717" s="9"/>
      <c r="H717" s="9"/>
      <c r="I717" s="9"/>
      <c r="J717" s="9"/>
      <c r="K717" s="9"/>
      <c r="L717" s="9"/>
      <c r="M717" s="9"/>
      <c r="N717" s="9"/>
      <c r="O717" s="9"/>
      <c r="P717" s="9"/>
      <c r="Q717" s="9"/>
      <c r="R717" s="9"/>
      <c r="S717" s="9"/>
      <c r="T717" s="17"/>
      <c r="U717" s="17"/>
      <c r="V717" s="9"/>
      <c r="W717" s="17"/>
      <c r="X717" s="9"/>
      <c r="Y717" s="9"/>
      <c r="Z717" s="9"/>
      <c r="AA717" s="9"/>
      <c r="AB717" s="9"/>
      <c r="AC717" s="9"/>
      <c r="AD717" s="9"/>
      <c r="AE717" s="9"/>
      <c r="AF717" s="9"/>
      <c r="AG717" s="9"/>
      <c r="AH717" s="9"/>
    </row>
    <row r="718" spans="1:34" x14ac:dyDescent="0.25">
      <c r="A718" s="9"/>
      <c r="B718" s="9"/>
      <c r="C718" s="9"/>
      <c r="D718" s="9"/>
      <c r="E718" s="9"/>
      <c r="F718" s="9"/>
      <c r="G718" s="9"/>
      <c r="H718" s="9"/>
      <c r="I718" s="9"/>
      <c r="J718" s="9"/>
      <c r="K718" s="9"/>
      <c r="L718" s="9"/>
      <c r="M718" s="9"/>
      <c r="N718" s="9"/>
      <c r="O718" s="9"/>
      <c r="P718" s="9"/>
      <c r="Q718" s="9"/>
      <c r="R718" s="9"/>
      <c r="S718" s="9"/>
      <c r="T718" s="17"/>
      <c r="U718" s="17"/>
      <c r="V718" s="9"/>
      <c r="W718" s="17"/>
      <c r="X718" s="9"/>
      <c r="Y718" s="9"/>
      <c r="Z718" s="9"/>
      <c r="AA718" s="9"/>
      <c r="AB718" s="9"/>
      <c r="AC718" s="9"/>
      <c r="AD718" s="9"/>
      <c r="AE718" s="9"/>
      <c r="AF718" s="9"/>
      <c r="AG718" s="9"/>
      <c r="AH718" s="9"/>
    </row>
    <row r="719" spans="1:34" x14ac:dyDescent="0.25">
      <c r="A719" s="9"/>
      <c r="B719" s="9"/>
      <c r="C719" s="9"/>
      <c r="D719" s="9"/>
      <c r="E719" s="9"/>
      <c r="F719" s="9"/>
      <c r="G719" s="9"/>
      <c r="H719" s="9"/>
      <c r="I719" s="9"/>
      <c r="J719" s="9"/>
      <c r="K719" s="9"/>
      <c r="L719" s="9"/>
      <c r="M719" s="9"/>
      <c r="N719" s="9"/>
      <c r="O719" s="9"/>
      <c r="P719" s="9"/>
      <c r="Q719" s="9"/>
      <c r="R719" s="9"/>
      <c r="S719" s="9"/>
      <c r="T719" s="17"/>
      <c r="U719" s="17"/>
      <c r="V719" s="9"/>
      <c r="W719" s="17"/>
      <c r="X719" s="9"/>
      <c r="Y719" s="9"/>
      <c r="Z719" s="9"/>
      <c r="AA719" s="9"/>
      <c r="AB719" s="9"/>
      <c r="AC719" s="9"/>
      <c r="AD719" s="9"/>
      <c r="AE719" s="9"/>
      <c r="AF719" s="9"/>
      <c r="AG719" s="9"/>
      <c r="AH719" s="9"/>
    </row>
    <row r="720" spans="1:34" x14ac:dyDescent="0.25">
      <c r="A720" s="9"/>
      <c r="B720" s="9"/>
      <c r="C720" s="9"/>
      <c r="D720" s="9"/>
      <c r="E720" s="9"/>
      <c r="F720" s="9"/>
      <c r="G720" s="9"/>
      <c r="H720" s="9"/>
      <c r="I720" s="9"/>
      <c r="J720" s="9"/>
      <c r="K720" s="9"/>
      <c r="L720" s="9"/>
      <c r="M720" s="9"/>
      <c r="N720" s="9"/>
      <c r="O720" s="9"/>
      <c r="P720" s="9"/>
      <c r="Q720" s="9"/>
      <c r="R720" s="9"/>
      <c r="S720" s="9"/>
      <c r="T720" s="17"/>
      <c r="U720" s="17"/>
      <c r="V720" s="9"/>
      <c r="W720" s="17"/>
      <c r="X720" s="9"/>
      <c r="Y720" s="9"/>
      <c r="Z720" s="9"/>
      <c r="AA720" s="9"/>
      <c r="AB720" s="9"/>
      <c r="AC720" s="9"/>
      <c r="AD720" s="9"/>
      <c r="AE720" s="9"/>
      <c r="AF720" s="9"/>
      <c r="AG720" s="9"/>
      <c r="AH720" s="9"/>
    </row>
    <row r="721" spans="1:34" x14ac:dyDescent="0.25">
      <c r="A721" s="9"/>
      <c r="B721" s="9"/>
      <c r="C721" s="9"/>
      <c r="D721" s="9"/>
      <c r="E721" s="9"/>
      <c r="F721" s="9"/>
      <c r="G721" s="9"/>
      <c r="H721" s="9"/>
      <c r="I721" s="9"/>
      <c r="J721" s="9"/>
      <c r="K721" s="9"/>
      <c r="L721" s="9"/>
      <c r="M721" s="9"/>
      <c r="N721" s="9"/>
      <c r="O721" s="9"/>
      <c r="P721" s="9"/>
      <c r="Q721" s="9"/>
      <c r="R721" s="9"/>
      <c r="S721" s="9"/>
      <c r="T721" s="17"/>
      <c r="U721" s="17"/>
      <c r="V721" s="9"/>
      <c r="W721" s="17"/>
      <c r="X721" s="9"/>
      <c r="Y721" s="9"/>
      <c r="Z721" s="9"/>
      <c r="AA721" s="9"/>
      <c r="AB721" s="9"/>
      <c r="AC721" s="9"/>
      <c r="AD721" s="9"/>
      <c r="AE721" s="9"/>
      <c r="AF721" s="9"/>
      <c r="AG721" s="9"/>
      <c r="AH721" s="9"/>
    </row>
    <row r="722" spans="1:34" x14ac:dyDescent="0.25">
      <c r="A722" s="9"/>
      <c r="B722" s="9"/>
      <c r="C722" s="9"/>
      <c r="D722" s="9"/>
      <c r="E722" s="9"/>
      <c r="F722" s="9"/>
      <c r="G722" s="9"/>
      <c r="H722" s="9"/>
      <c r="I722" s="9"/>
      <c r="J722" s="9"/>
      <c r="K722" s="9"/>
      <c r="L722" s="9"/>
      <c r="M722" s="9"/>
      <c r="N722" s="9"/>
      <c r="O722" s="9"/>
      <c r="P722" s="9"/>
      <c r="Q722" s="9"/>
      <c r="R722" s="9"/>
      <c r="S722" s="9"/>
      <c r="T722" s="17"/>
      <c r="U722" s="17"/>
      <c r="V722" s="9"/>
      <c r="W722" s="17"/>
      <c r="X722" s="9"/>
      <c r="Y722" s="9"/>
      <c r="Z722" s="9"/>
      <c r="AA722" s="9"/>
      <c r="AB722" s="9"/>
      <c r="AC722" s="9"/>
      <c r="AD722" s="9"/>
      <c r="AE722" s="9"/>
      <c r="AF722" s="9"/>
      <c r="AG722" s="9"/>
      <c r="AH722" s="9"/>
    </row>
    <row r="723" spans="1:34" x14ac:dyDescent="0.25">
      <c r="A723" s="9"/>
      <c r="B723" s="9"/>
      <c r="C723" s="9"/>
      <c r="D723" s="9"/>
      <c r="E723" s="9"/>
      <c r="F723" s="9"/>
      <c r="G723" s="9"/>
      <c r="H723" s="9"/>
      <c r="I723" s="9"/>
      <c r="J723" s="9"/>
      <c r="K723" s="9"/>
      <c r="L723" s="9"/>
      <c r="M723" s="9"/>
      <c r="N723" s="9"/>
      <c r="O723" s="9"/>
      <c r="P723" s="9"/>
      <c r="Q723" s="9"/>
      <c r="R723" s="9"/>
      <c r="S723" s="9"/>
      <c r="T723" s="17"/>
      <c r="U723" s="17"/>
      <c r="V723" s="9"/>
      <c r="W723" s="17"/>
      <c r="X723" s="9"/>
      <c r="Y723" s="9"/>
      <c r="Z723" s="9"/>
      <c r="AA723" s="9"/>
      <c r="AB723" s="9"/>
      <c r="AC723" s="9"/>
      <c r="AD723" s="9"/>
      <c r="AE723" s="9"/>
      <c r="AF723" s="9"/>
      <c r="AG723" s="9"/>
      <c r="AH723" s="9"/>
    </row>
    <row r="724" spans="1:34" x14ac:dyDescent="0.25">
      <c r="A724" s="9"/>
      <c r="B724" s="9"/>
      <c r="C724" s="9"/>
      <c r="D724" s="9"/>
      <c r="E724" s="9"/>
      <c r="F724" s="9"/>
      <c r="G724" s="9"/>
      <c r="H724" s="9"/>
      <c r="I724" s="9"/>
      <c r="J724" s="9"/>
      <c r="K724" s="9"/>
      <c r="L724" s="9"/>
      <c r="M724" s="9"/>
      <c r="N724" s="9"/>
      <c r="O724" s="9"/>
      <c r="P724" s="9"/>
      <c r="Q724" s="9"/>
      <c r="R724" s="9"/>
      <c r="S724" s="9"/>
      <c r="T724" s="17"/>
      <c r="U724" s="17"/>
      <c r="V724" s="9"/>
      <c r="W724" s="17"/>
      <c r="X724" s="9"/>
      <c r="Y724" s="9"/>
      <c r="Z724" s="9"/>
      <c r="AA724" s="9"/>
      <c r="AB724" s="9"/>
      <c r="AC724" s="9"/>
      <c r="AD724" s="9"/>
      <c r="AE724" s="9"/>
      <c r="AF724" s="9"/>
      <c r="AG724" s="9"/>
      <c r="AH724" s="9"/>
    </row>
    <row r="725" spans="1:34" x14ac:dyDescent="0.25">
      <c r="A725" s="9"/>
      <c r="B725" s="9"/>
      <c r="C725" s="9"/>
      <c r="D725" s="9"/>
      <c r="E725" s="9"/>
      <c r="F725" s="9"/>
      <c r="G725" s="9"/>
      <c r="H725" s="9"/>
      <c r="I725" s="9"/>
      <c r="J725" s="9"/>
      <c r="K725" s="9"/>
      <c r="L725" s="9"/>
      <c r="M725" s="9"/>
      <c r="N725" s="9"/>
      <c r="O725" s="9"/>
      <c r="P725" s="9"/>
      <c r="Q725" s="9"/>
      <c r="R725" s="9"/>
      <c r="S725" s="9"/>
      <c r="T725" s="17"/>
      <c r="U725" s="17"/>
      <c r="V725" s="9"/>
      <c r="W725" s="17"/>
      <c r="X725" s="9"/>
      <c r="Y725" s="9"/>
      <c r="Z725" s="9"/>
      <c r="AA725" s="9"/>
      <c r="AB725" s="9"/>
      <c r="AC725" s="9"/>
      <c r="AD725" s="9"/>
      <c r="AE725" s="9"/>
      <c r="AF725" s="9"/>
      <c r="AG725" s="9"/>
      <c r="AH725" s="9"/>
    </row>
    <row r="726" spans="1:34" x14ac:dyDescent="0.25">
      <c r="A726" s="9"/>
      <c r="B726" s="9"/>
      <c r="C726" s="9"/>
      <c r="D726" s="9"/>
      <c r="E726" s="9"/>
      <c r="F726" s="9"/>
      <c r="G726" s="9"/>
      <c r="H726" s="9"/>
      <c r="I726" s="9"/>
      <c r="J726" s="9"/>
      <c r="K726" s="9"/>
      <c r="L726" s="9"/>
      <c r="M726" s="9"/>
      <c r="N726" s="9"/>
      <c r="O726" s="9"/>
      <c r="P726" s="9"/>
      <c r="Q726" s="9"/>
      <c r="R726" s="9"/>
      <c r="S726" s="9"/>
      <c r="T726" s="17"/>
      <c r="U726" s="17"/>
      <c r="V726" s="9"/>
      <c r="W726" s="17"/>
      <c r="X726" s="9"/>
      <c r="Y726" s="9"/>
      <c r="Z726" s="9"/>
      <c r="AA726" s="9"/>
      <c r="AB726" s="9"/>
      <c r="AC726" s="9"/>
      <c r="AD726" s="9"/>
      <c r="AE726" s="9"/>
      <c r="AF726" s="9"/>
      <c r="AG726" s="9"/>
      <c r="AH726" s="9"/>
    </row>
    <row r="727" spans="1:34" x14ac:dyDescent="0.25">
      <c r="A727" s="9"/>
      <c r="B727" s="9"/>
      <c r="C727" s="9"/>
      <c r="D727" s="9"/>
      <c r="E727" s="9"/>
      <c r="F727" s="9"/>
      <c r="G727" s="9"/>
      <c r="H727" s="9"/>
      <c r="I727" s="9"/>
      <c r="J727" s="9"/>
      <c r="K727" s="9"/>
      <c r="L727" s="9"/>
      <c r="M727" s="9"/>
      <c r="N727" s="9"/>
      <c r="O727" s="9"/>
      <c r="P727" s="9"/>
      <c r="Q727" s="9"/>
      <c r="R727" s="9"/>
      <c r="S727" s="9"/>
      <c r="T727" s="17"/>
      <c r="U727" s="17"/>
      <c r="V727" s="9"/>
      <c r="W727" s="17"/>
      <c r="X727" s="9"/>
      <c r="Y727" s="9"/>
      <c r="Z727" s="9"/>
      <c r="AA727" s="9"/>
      <c r="AB727" s="9"/>
      <c r="AC727" s="9"/>
      <c r="AD727" s="9"/>
      <c r="AE727" s="9"/>
      <c r="AF727" s="9"/>
      <c r="AG727" s="9"/>
      <c r="AH727" s="9"/>
    </row>
    <row r="728" spans="1:34" x14ac:dyDescent="0.25">
      <c r="A728" s="9"/>
      <c r="B728" s="9"/>
      <c r="C728" s="9"/>
      <c r="D728" s="9"/>
      <c r="E728" s="9"/>
      <c r="F728" s="9"/>
      <c r="G728" s="9"/>
      <c r="H728" s="9"/>
      <c r="I728" s="9"/>
      <c r="J728" s="9"/>
      <c r="K728" s="9"/>
      <c r="L728" s="9"/>
      <c r="M728" s="9"/>
      <c r="N728" s="9"/>
      <c r="O728" s="9"/>
      <c r="P728" s="9"/>
      <c r="Q728" s="9"/>
      <c r="R728" s="9"/>
      <c r="S728" s="9"/>
      <c r="T728" s="17"/>
      <c r="U728" s="17"/>
      <c r="V728" s="9"/>
      <c r="W728" s="17"/>
      <c r="X728" s="9"/>
      <c r="Y728" s="9"/>
      <c r="Z728" s="9"/>
      <c r="AA728" s="9"/>
      <c r="AB728" s="9"/>
      <c r="AC728" s="9"/>
      <c r="AD728" s="9"/>
      <c r="AE728" s="9"/>
      <c r="AF728" s="9"/>
      <c r="AG728" s="9"/>
      <c r="AH728" s="9"/>
    </row>
    <row r="729" spans="1:34" x14ac:dyDescent="0.25">
      <c r="A729" s="9"/>
      <c r="B729" s="9"/>
      <c r="C729" s="9"/>
      <c r="D729" s="9"/>
      <c r="E729" s="9"/>
      <c r="F729" s="9"/>
      <c r="G729" s="9"/>
      <c r="H729" s="9"/>
      <c r="I729" s="9"/>
      <c r="J729" s="9"/>
      <c r="K729" s="9"/>
      <c r="L729" s="9"/>
      <c r="M729" s="9"/>
      <c r="N729" s="9"/>
      <c r="O729" s="9"/>
      <c r="P729" s="9"/>
      <c r="Q729" s="9"/>
      <c r="R729" s="9"/>
      <c r="S729" s="9"/>
      <c r="T729" s="17"/>
      <c r="U729" s="17"/>
      <c r="V729" s="9"/>
      <c r="W729" s="17"/>
      <c r="X729" s="9"/>
      <c r="Y729" s="9"/>
      <c r="Z729" s="9"/>
      <c r="AA729" s="9"/>
      <c r="AB729" s="9"/>
      <c r="AC729" s="9"/>
      <c r="AD729" s="9"/>
      <c r="AE729" s="9"/>
      <c r="AF729" s="9"/>
      <c r="AG729" s="9"/>
      <c r="AH729" s="9"/>
    </row>
    <row r="730" spans="1:34" x14ac:dyDescent="0.25">
      <c r="A730" s="9"/>
      <c r="B730" s="9"/>
      <c r="C730" s="9"/>
      <c r="D730" s="9"/>
      <c r="E730" s="9"/>
      <c r="F730" s="9"/>
      <c r="G730" s="9"/>
      <c r="H730" s="9"/>
      <c r="I730" s="9"/>
      <c r="J730" s="9"/>
      <c r="K730" s="9"/>
      <c r="L730" s="9"/>
      <c r="M730" s="9"/>
      <c r="N730" s="9"/>
      <c r="O730" s="9"/>
      <c r="P730" s="9"/>
      <c r="Q730" s="9"/>
      <c r="R730" s="9"/>
      <c r="S730" s="9"/>
      <c r="T730" s="17"/>
      <c r="U730" s="17"/>
      <c r="V730" s="9"/>
      <c r="W730" s="17"/>
      <c r="X730" s="9"/>
      <c r="Y730" s="9"/>
      <c r="Z730" s="9"/>
      <c r="AA730" s="9"/>
      <c r="AB730" s="9"/>
      <c r="AC730" s="9"/>
      <c r="AD730" s="9"/>
      <c r="AE730" s="9"/>
      <c r="AF730" s="9"/>
      <c r="AG730" s="9"/>
      <c r="AH730" s="9"/>
    </row>
    <row r="731" spans="1:34" x14ac:dyDescent="0.25">
      <c r="A731" s="9"/>
      <c r="B731" s="9"/>
      <c r="C731" s="9"/>
      <c r="D731" s="9"/>
      <c r="E731" s="9"/>
      <c r="F731" s="9"/>
      <c r="G731" s="9"/>
      <c r="H731" s="9"/>
      <c r="I731" s="9"/>
      <c r="J731" s="9"/>
      <c r="K731" s="9"/>
      <c r="L731" s="9"/>
      <c r="M731" s="9"/>
      <c r="N731" s="9"/>
      <c r="O731" s="9"/>
      <c r="P731" s="9"/>
      <c r="Q731" s="9"/>
      <c r="R731" s="9"/>
      <c r="S731" s="9"/>
      <c r="T731" s="17"/>
      <c r="U731" s="17"/>
      <c r="V731" s="9"/>
      <c r="W731" s="17"/>
      <c r="X731" s="9"/>
      <c r="Y731" s="9"/>
      <c r="Z731" s="9"/>
      <c r="AA731" s="9"/>
      <c r="AB731" s="9"/>
      <c r="AC731" s="9"/>
      <c r="AD731" s="9"/>
      <c r="AE731" s="9"/>
      <c r="AF731" s="9"/>
      <c r="AG731" s="9"/>
      <c r="AH731" s="9"/>
    </row>
    <row r="732" spans="1:34" x14ac:dyDescent="0.25">
      <c r="A732" s="9"/>
      <c r="B732" s="9"/>
      <c r="C732" s="9"/>
      <c r="D732" s="9"/>
      <c r="E732" s="9"/>
      <c r="F732" s="9"/>
      <c r="G732" s="9"/>
      <c r="H732" s="9"/>
      <c r="I732" s="9"/>
      <c r="J732" s="9"/>
      <c r="K732" s="9"/>
      <c r="L732" s="9"/>
      <c r="M732" s="9"/>
      <c r="N732" s="9"/>
      <c r="O732" s="9"/>
      <c r="P732" s="9"/>
      <c r="Q732" s="9"/>
      <c r="R732" s="9"/>
      <c r="S732" s="9"/>
      <c r="T732" s="17"/>
      <c r="U732" s="17"/>
      <c r="V732" s="9"/>
      <c r="W732" s="17"/>
      <c r="X732" s="9"/>
      <c r="Y732" s="9"/>
      <c r="Z732" s="9"/>
      <c r="AA732" s="9"/>
      <c r="AB732" s="9"/>
      <c r="AC732" s="9"/>
      <c r="AD732" s="9"/>
      <c r="AE732" s="9"/>
      <c r="AF732" s="9"/>
      <c r="AG732" s="9"/>
      <c r="AH732" s="9"/>
    </row>
    <row r="733" spans="1:34" x14ac:dyDescent="0.25">
      <c r="A733" s="9"/>
      <c r="B733" s="9"/>
      <c r="C733" s="9"/>
      <c r="D733" s="9"/>
      <c r="E733" s="9"/>
      <c r="F733" s="9"/>
      <c r="G733" s="9"/>
      <c r="H733" s="9"/>
      <c r="I733" s="9"/>
      <c r="J733" s="9"/>
      <c r="K733" s="9"/>
      <c r="L733" s="9"/>
      <c r="M733" s="9"/>
      <c r="N733" s="9"/>
      <c r="O733" s="9"/>
      <c r="P733" s="9"/>
      <c r="Q733" s="9"/>
      <c r="R733" s="9"/>
      <c r="S733" s="9"/>
      <c r="T733" s="17"/>
      <c r="U733" s="17"/>
      <c r="V733" s="9"/>
      <c r="W733" s="17"/>
      <c r="X733" s="9"/>
      <c r="Y733" s="9"/>
      <c r="Z733" s="9"/>
      <c r="AA733" s="9"/>
      <c r="AB733" s="9"/>
      <c r="AC733" s="9"/>
      <c r="AD733" s="9"/>
      <c r="AE733" s="9"/>
      <c r="AF733" s="9"/>
      <c r="AG733" s="9"/>
      <c r="AH733" s="9"/>
    </row>
    <row r="734" spans="1:34" x14ac:dyDescent="0.25">
      <c r="A734" s="9"/>
      <c r="B734" s="9"/>
      <c r="C734" s="9"/>
      <c r="D734" s="9"/>
      <c r="E734" s="9"/>
      <c r="F734" s="9"/>
      <c r="G734" s="9"/>
      <c r="H734" s="9"/>
      <c r="I734" s="9"/>
      <c r="J734" s="9"/>
      <c r="K734" s="9"/>
      <c r="L734" s="9"/>
      <c r="M734" s="9"/>
      <c r="N734" s="9"/>
      <c r="O734" s="9"/>
      <c r="P734" s="9"/>
      <c r="Q734" s="9"/>
      <c r="R734" s="9"/>
      <c r="S734" s="9"/>
      <c r="T734" s="17"/>
      <c r="U734" s="17"/>
      <c r="V734" s="9"/>
      <c r="W734" s="17"/>
      <c r="X734" s="9"/>
      <c r="Y734" s="9"/>
      <c r="Z734" s="9"/>
      <c r="AA734" s="9"/>
      <c r="AB734" s="9"/>
      <c r="AC734" s="9"/>
      <c r="AD734" s="9"/>
      <c r="AE734" s="9"/>
      <c r="AF734" s="9"/>
      <c r="AG734" s="9"/>
      <c r="AH734" s="9"/>
    </row>
    <row r="735" spans="1:34" x14ac:dyDescent="0.25">
      <c r="A735" s="9"/>
      <c r="B735" s="9"/>
      <c r="C735" s="9"/>
      <c r="D735" s="9"/>
      <c r="E735" s="9"/>
      <c r="F735" s="9"/>
      <c r="G735" s="9"/>
      <c r="H735" s="9"/>
      <c r="I735" s="9"/>
      <c r="J735" s="9"/>
      <c r="K735" s="9"/>
      <c r="L735" s="9"/>
      <c r="M735" s="9"/>
      <c r="N735" s="9"/>
      <c r="O735" s="9"/>
      <c r="P735" s="9"/>
      <c r="Q735" s="9"/>
      <c r="R735" s="9"/>
      <c r="S735" s="9"/>
      <c r="T735" s="17"/>
      <c r="U735" s="17"/>
      <c r="V735" s="9"/>
      <c r="W735" s="17"/>
      <c r="X735" s="9"/>
      <c r="Y735" s="9"/>
      <c r="Z735" s="9"/>
      <c r="AA735" s="9"/>
      <c r="AB735" s="9"/>
      <c r="AC735" s="9"/>
      <c r="AD735" s="9"/>
      <c r="AE735" s="9"/>
      <c r="AF735" s="9"/>
      <c r="AG735" s="9"/>
      <c r="AH735" s="9"/>
    </row>
    <row r="736" spans="1:34" x14ac:dyDescent="0.25">
      <c r="A736" s="9"/>
      <c r="B736" s="9"/>
      <c r="C736" s="9"/>
      <c r="D736" s="9"/>
      <c r="E736" s="9"/>
      <c r="F736" s="9"/>
      <c r="G736" s="9"/>
      <c r="H736" s="9"/>
      <c r="I736" s="9"/>
      <c r="J736" s="9"/>
      <c r="K736" s="9"/>
      <c r="L736" s="9"/>
      <c r="M736" s="9"/>
      <c r="N736" s="9"/>
      <c r="O736" s="9"/>
      <c r="P736" s="9"/>
      <c r="Q736" s="9"/>
      <c r="R736" s="9"/>
      <c r="S736" s="9"/>
      <c r="T736" s="17"/>
      <c r="U736" s="17"/>
      <c r="V736" s="9"/>
      <c r="W736" s="17"/>
      <c r="X736" s="9"/>
      <c r="Y736" s="9"/>
      <c r="Z736" s="9"/>
      <c r="AA736" s="9"/>
      <c r="AB736" s="9"/>
      <c r="AC736" s="9"/>
      <c r="AD736" s="9"/>
      <c r="AE736" s="9"/>
      <c r="AF736" s="9"/>
      <c r="AG736" s="9"/>
      <c r="AH736" s="9"/>
    </row>
    <row r="737" spans="1:34" x14ac:dyDescent="0.25">
      <c r="A737" s="9"/>
      <c r="B737" s="9"/>
      <c r="C737" s="9"/>
      <c r="D737" s="9"/>
      <c r="E737" s="9"/>
      <c r="F737" s="9"/>
      <c r="G737" s="9"/>
      <c r="H737" s="9"/>
      <c r="I737" s="9"/>
      <c r="J737" s="9"/>
      <c r="K737" s="9"/>
      <c r="L737" s="9"/>
      <c r="M737" s="9"/>
      <c r="N737" s="9"/>
      <c r="O737" s="9"/>
      <c r="P737" s="9"/>
      <c r="Q737" s="9"/>
      <c r="R737" s="9"/>
      <c r="S737" s="9"/>
      <c r="T737" s="17"/>
      <c r="U737" s="17"/>
      <c r="V737" s="9"/>
      <c r="W737" s="17"/>
      <c r="X737" s="9"/>
      <c r="Y737" s="9"/>
      <c r="Z737" s="9"/>
      <c r="AA737" s="9"/>
      <c r="AB737" s="9"/>
      <c r="AC737" s="9"/>
      <c r="AD737" s="9"/>
      <c r="AE737" s="9"/>
      <c r="AF737" s="9"/>
      <c r="AG737" s="9"/>
      <c r="AH737" s="9"/>
    </row>
    <row r="738" spans="1:34" x14ac:dyDescent="0.25">
      <c r="A738" s="9"/>
      <c r="B738" s="9"/>
      <c r="C738" s="9"/>
      <c r="D738" s="9"/>
      <c r="E738" s="9"/>
      <c r="F738" s="9"/>
      <c r="G738" s="9"/>
      <c r="H738" s="9"/>
      <c r="I738" s="9"/>
      <c r="J738" s="9"/>
      <c r="K738" s="9"/>
      <c r="L738" s="9"/>
      <c r="M738" s="9"/>
      <c r="N738" s="9"/>
      <c r="O738" s="9"/>
      <c r="P738" s="9"/>
      <c r="Q738" s="9"/>
      <c r="R738" s="9"/>
      <c r="S738" s="9"/>
      <c r="T738" s="17"/>
      <c r="U738" s="17"/>
      <c r="V738" s="9"/>
      <c r="W738" s="17"/>
      <c r="X738" s="9"/>
      <c r="Y738" s="9"/>
      <c r="Z738" s="9"/>
      <c r="AA738" s="9"/>
      <c r="AB738" s="9"/>
      <c r="AC738" s="9"/>
      <c r="AD738" s="9"/>
      <c r="AE738" s="9"/>
      <c r="AF738" s="9"/>
      <c r="AG738" s="9"/>
      <c r="AH738" s="9"/>
    </row>
    <row r="739" spans="1:34" x14ac:dyDescent="0.25">
      <c r="A739" s="9"/>
      <c r="B739" s="9"/>
      <c r="C739" s="9"/>
      <c r="D739" s="9"/>
      <c r="E739" s="9"/>
      <c r="F739" s="9"/>
      <c r="G739" s="9"/>
      <c r="H739" s="9"/>
      <c r="I739" s="9"/>
      <c r="J739" s="9"/>
      <c r="K739" s="9"/>
      <c r="L739" s="9"/>
      <c r="M739" s="9"/>
      <c r="N739" s="9"/>
      <c r="O739" s="9"/>
      <c r="P739" s="9"/>
      <c r="Q739" s="9"/>
      <c r="R739" s="9"/>
      <c r="S739" s="9"/>
      <c r="T739" s="17"/>
      <c r="U739" s="17"/>
      <c r="V739" s="9"/>
      <c r="W739" s="17"/>
      <c r="X739" s="9"/>
      <c r="Y739" s="9"/>
      <c r="Z739" s="9"/>
      <c r="AA739" s="9"/>
      <c r="AB739" s="9"/>
      <c r="AC739" s="9"/>
      <c r="AD739" s="9"/>
      <c r="AE739" s="9"/>
      <c r="AF739" s="9"/>
      <c r="AG739" s="9"/>
      <c r="AH739" s="9"/>
    </row>
    <row r="740" spans="1:34" x14ac:dyDescent="0.25">
      <c r="A740" s="9"/>
      <c r="B740" s="9"/>
      <c r="C740" s="9"/>
      <c r="D740" s="9"/>
      <c r="E740" s="9"/>
      <c r="F740" s="9"/>
      <c r="G740" s="9"/>
      <c r="H740" s="9"/>
      <c r="I740" s="9"/>
      <c r="J740" s="9"/>
      <c r="K740" s="9"/>
      <c r="L740" s="9"/>
      <c r="M740" s="9"/>
      <c r="N740" s="9"/>
      <c r="O740" s="9"/>
      <c r="P740" s="9"/>
      <c r="Q740" s="9"/>
      <c r="R740" s="9"/>
      <c r="S740" s="9"/>
      <c r="T740" s="17"/>
      <c r="U740" s="17"/>
      <c r="V740" s="9"/>
      <c r="W740" s="17"/>
      <c r="X740" s="9"/>
      <c r="Y740" s="9"/>
      <c r="Z740" s="9"/>
      <c r="AA740" s="9"/>
      <c r="AB740" s="9"/>
      <c r="AC740" s="9"/>
      <c r="AD740" s="9"/>
      <c r="AE740" s="9"/>
      <c r="AF740" s="9"/>
      <c r="AG740" s="9"/>
      <c r="AH740" s="9"/>
    </row>
    <row r="741" spans="1:34" x14ac:dyDescent="0.25">
      <c r="A741" s="9"/>
      <c r="B741" s="9"/>
      <c r="C741" s="9"/>
      <c r="D741" s="9"/>
      <c r="E741" s="9"/>
      <c r="F741" s="9"/>
      <c r="G741" s="9"/>
      <c r="H741" s="9"/>
      <c r="I741" s="9"/>
      <c r="J741" s="9"/>
      <c r="K741" s="9"/>
      <c r="L741" s="9"/>
      <c r="M741" s="9"/>
      <c r="N741" s="9"/>
      <c r="O741" s="9"/>
      <c r="P741" s="9"/>
      <c r="Q741" s="9"/>
      <c r="R741" s="9"/>
      <c r="S741" s="9"/>
      <c r="T741" s="17"/>
      <c r="U741" s="17"/>
      <c r="V741" s="9"/>
      <c r="W741" s="17"/>
      <c r="X741" s="9"/>
      <c r="Y741" s="9"/>
      <c r="Z741" s="9"/>
      <c r="AA741" s="9"/>
      <c r="AB741" s="9"/>
      <c r="AC741" s="9"/>
      <c r="AD741" s="9"/>
      <c r="AE741" s="9"/>
      <c r="AF741" s="9"/>
      <c r="AG741" s="9"/>
      <c r="AH741" s="9"/>
    </row>
    <row r="742" spans="1:34" x14ac:dyDescent="0.25">
      <c r="A742" s="9"/>
      <c r="B742" s="9"/>
      <c r="C742" s="9"/>
      <c r="D742" s="9"/>
      <c r="E742" s="9"/>
      <c r="F742" s="9"/>
      <c r="G742" s="9"/>
      <c r="H742" s="9"/>
      <c r="I742" s="9"/>
      <c r="J742" s="9"/>
      <c r="K742" s="9"/>
      <c r="L742" s="9"/>
      <c r="M742" s="9"/>
      <c r="N742" s="9"/>
      <c r="O742" s="9"/>
      <c r="P742" s="9"/>
      <c r="Q742" s="9"/>
      <c r="R742" s="9"/>
      <c r="S742" s="9"/>
      <c r="T742" s="17"/>
      <c r="U742" s="17"/>
      <c r="V742" s="9"/>
      <c r="W742" s="17"/>
      <c r="X742" s="9"/>
      <c r="Y742" s="9"/>
      <c r="Z742" s="9"/>
      <c r="AA742" s="9"/>
      <c r="AB742" s="9"/>
      <c r="AC742" s="9"/>
      <c r="AD742" s="9"/>
      <c r="AE742" s="9"/>
      <c r="AF742" s="9"/>
      <c r="AG742" s="9"/>
      <c r="AH742" s="9"/>
    </row>
    <row r="743" spans="1:34" x14ac:dyDescent="0.25">
      <c r="A743" s="9"/>
      <c r="B743" s="9"/>
      <c r="C743" s="9"/>
      <c r="D743" s="9"/>
      <c r="E743" s="9"/>
      <c r="F743" s="9"/>
      <c r="G743" s="9"/>
      <c r="H743" s="9"/>
      <c r="I743" s="9"/>
      <c r="J743" s="9"/>
      <c r="K743" s="9"/>
      <c r="L743" s="9"/>
      <c r="M743" s="9"/>
      <c r="N743" s="9"/>
      <c r="O743" s="9"/>
      <c r="P743" s="9"/>
      <c r="Q743" s="9"/>
      <c r="R743" s="9"/>
      <c r="S743" s="9"/>
      <c r="T743" s="17"/>
      <c r="U743" s="17"/>
      <c r="V743" s="9"/>
      <c r="W743" s="17"/>
      <c r="X743" s="9"/>
      <c r="Y743" s="9"/>
      <c r="Z743" s="9"/>
      <c r="AA743" s="9"/>
      <c r="AB743" s="9"/>
      <c r="AC743" s="9"/>
      <c r="AD743" s="9"/>
      <c r="AE743" s="9"/>
      <c r="AF743" s="9"/>
      <c r="AG743" s="9"/>
      <c r="AH743" s="9"/>
    </row>
    <row r="744" spans="1:34" x14ac:dyDescent="0.25">
      <c r="A744" s="9"/>
      <c r="B744" s="9"/>
      <c r="C744" s="9"/>
      <c r="D744" s="9"/>
      <c r="E744" s="9"/>
      <c r="F744" s="9"/>
      <c r="G744" s="9"/>
      <c r="H744" s="9"/>
      <c r="I744" s="9"/>
      <c r="J744" s="9"/>
      <c r="K744" s="9"/>
      <c r="L744" s="9"/>
      <c r="M744" s="9"/>
      <c r="N744" s="9"/>
      <c r="O744" s="9"/>
      <c r="P744" s="9"/>
      <c r="Q744" s="9"/>
      <c r="R744" s="9"/>
      <c r="S744" s="9"/>
      <c r="T744" s="17"/>
      <c r="U744" s="17"/>
      <c r="V744" s="9"/>
      <c r="W744" s="17"/>
      <c r="X744" s="9"/>
      <c r="Y744" s="9"/>
      <c r="Z744" s="9"/>
      <c r="AA744" s="9"/>
      <c r="AB744" s="9"/>
      <c r="AC744" s="9"/>
      <c r="AD744" s="9"/>
      <c r="AE744" s="9"/>
      <c r="AF744" s="9"/>
      <c r="AG744" s="9"/>
      <c r="AH744" s="9"/>
    </row>
    <row r="745" spans="1:34" x14ac:dyDescent="0.25">
      <c r="A745" s="9"/>
      <c r="B745" s="9"/>
      <c r="C745" s="9"/>
      <c r="D745" s="9"/>
      <c r="E745" s="9"/>
      <c r="F745" s="9"/>
      <c r="G745" s="9"/>
      <c r="H745" s="9"/>
      <c r="I745" s="9"/>
      <c r="J745" s="9"/>
      <c r="K745" s="9"/>
      <c r="L745" s="9"/>
      <c r="M745" s="9"/>
      <c r="N745" s="9"/>
      <c r="O745" s="9"/>
      <c r="P745" s="9"/>
      <c r="Q745" s="9"/>
      <c r="R745" s="9"/>
      <c r="S745" s="9"/>
      <c r="T745" s="17"/>
      <c r="U745" s="17"/>
      <c r="V745" s="9"/>
      <c r="W745" s="17"/>
      <c r="X745" s="9"/>
      <c r="Y745" s="9"/>
      <c r="Z745" s="9"/>
      <c r="AA745" s="9"/>
      <c r="AB745" s="9"/>
      <c r="AC745" s="9"/>
      <c r="AD745" s="9"/>
      <c r="AE745" s="9"/>
      <c r="AF745" s="9"/>
      <c r="AG745" s="9"/>
      <c r="AH745" s="9"/>
    </row>
    <row r="746" spans="1:34" x14ac:dyDescent="0.25">
      <c r="A746" s="9"/>
      <c r="B746" s="9"/>
      <c r="C746" s="9"/>
      <c r="D746" s="9"/>
      <c r="E746" s="9"/>
      <c r="F746" s="9"/>
      <c r="G746" s="9"/>
      <c r="H746" s="9"/>
      <c r="I746" s="9"/>
      <c r="J746" s="9"/>
      <c r="K746" s="9"/>
      <c r="L746" s="9"/>
      <c r="M746" s="9"/>
      <c r="N746" s="9"/>
      <c r="O746" s="9"/>
      <c r="P746" s="9"/>
      <c r="Q746" s="9"/>
      <c r="R746" s="9"/>
      <c r="S746" s="9"/>
      <c r="T746" s="17"/>
      <c r="U746" s="17"/>
      <c r="V746" s="9"/>
      <c r="W746" s="17"/>
      <c r="X746" s="9"/>
      <c r="Y746" s="9"/>
      <c r="Z746" s="9"/>
      <c r="AA746" s="9"/>
      <c r="AB746" s="9"/>
      <c r="AC746" s="9"/>
      <c r="AD746" s="9"/>
      <c r="AE746" s="9"/>
      <c r="AF746" s="9"/>
      <c r="AG746" s="9"/>
      <c r="AH746" s="9"/>
    </row>
    <row r="747" spans="1:34" x14ac:dyDescent="0.25">
      <c r="A747" s="9"/>
      <c r="B747" s="9"/>
      <c r="C747" s="9"/>
      <c r="D747" s="9"/>
      <c r="E747" s="9"/>
      <c r="F747" s="9"/>
      <c r="G747" s="9"/>
      <c r="H747" s="9"/>
      <c r="I747" s="9"/>
      <c r="J747" s="9"/>
      <c r="K747" s="9"/>
      <c r="L747" s="9"/>
      <c r="M747" s="9"/>
      <c r="N747" s="9"/>
      <c r="O747" s="9"/>
      <c r="P747" s="9"/>
      <c r="Q747" s="9"/>
      <c r="R747" s="9"/>
      <c r="S747" s="9"/>
      <c r="T747" s="17"/>
      <c r="U747" s="17"/>
      <c r="V747" s="9"/>
      <c r="W747" s="17"/>
      <c r="X747" s="9"/>
      <c r="Y747" s="9"/>
      <c r="Z747" s="9"/>
      <c r="AA747" s="9"/>
      <c r="AB747" s="9"/>
      <c r="AC747" s="9"/>
      <c r="AD747" s="9"/>
      <c r="AE747" s="9"/>
      <c r="AF747" s="9"/>
      <c r="AG747" s="9"/>
      <c r="AH747" s="9"/>
    </row>
    <row r="748" spans="1:34" x14ac:dyDescent="0.25">
      <c r="A748" s="9"/>
      <c r="B748" s="9"/>
      <c r="C748" s="9"/>
      <c r="D748" s="9"/>
      <c r="E748" s="9"/>
      <c r="F748" s="9"/>
      <c r="G748" s="9"/>
      <c r="H748" s="9"/>
      <c r="I748" s="9"/>
      <c r="J748" s="9"/>
      <c r="K748" s="9"/>
      <c r="L748" s="9"/>
      <c r="M748" s="9"/>
      <c r="N748" s="9"/>
      <c r="O748" s="9"/>
      <c r="P748" s="9"/>
      <c r="Q748" s="9"/>
      <c r="R748" s="9"/>
      <c r="S748" s="9"/>
      <c r="T748" s="17"/>
      <c r="U748" s="17"/>
      <c r="V748" s="9"/>
      <c r="W748" s="17"/>
      <c r="X748" s="9"/>
      <c r="Y748" s="9"/>
      <c r="Z748" s="9"/>
      <c r="AA748" s="9"/>
      <c r="AB748" s="9"/>
      <c r="AC748" s="9"/>
      <c r="AD748" s="9"/>
      <c r="AE748" s="9"/>
      <c r="AF748" s="9"/>
      <c r="AG748" s="9"/>
      <c r="AH748" s="9"/>
    </row>
    <row r="749" spans="1:34" x14ac:dyDescent="0.25">
      <c r="A749" s="9"/>
      <c r="B749" s="9"/>
      <c r="C749" s="9"/>
      <c r="D749" s="9"/>
      <c r="E749" s="9"/>
      <c r="F749" s="9"/>
      <c r="G749" s="9"/>
      <c r="H749" s="9"/>
      <c r="I749" s="9"/>
      <c r="J749" s="9"/>
      <c r="K749" s="9"/>
      <c r="L749" s="9"/>
      <c r="M749" s="9"/>
      <c r="N749" s="9"/>
      <c r="O749" s="9"/>
      <c r="P749" s="9"/>
      <c r="Q749" s="9"/>
      <c r="R749" s="9"/>
      <c r="S749" s="9"/>
      <c r="T749" s="17"/>
      <c r="U749" s="17"/>
      <c r="V749" s="9"/>
      <c r="W749" s="17"/>
      <c r="X749" s="9"/>
      <c r="Y749" s="9"/>
      <c r="Z749" s="9"/>
      <c r="AA749" s="9"/>
      <c r="AB749" s="9"/>
      <c r="AC749" s="9"/>
      <c r="AD749" s="9"/>
      <c r="AE749" s="9"/>
      <c r="AF749" s="9"/>
      <c r="AG749" s="9"/>
      <c r="AH749" s="9"/>
    </row>
    <row r="750" spans="1:34" x14ac:dyDescent="0.25">
      <c r="A750" s="9"/>
      <c r="B750" s="9"/>
      <c r="C750" s="9"/>
      <c r="D750" s="9"/>
      <c r="E750" s="9"/>
      <c r="F750" s="9"/>
      <c r="G750" s="9"/>
      <c r="H750" s="9"/>
      <c r="I750" s="9"/>
      <c r="J750" s="9"/>
      <c r="K750" s="9"/>
      <c r="L750" s="9"/>
      <c r="M750" s="9"/>
      <c r="N750" s="9"/>
      <c r="O750" s="9"/>
      <c r="P750" s="9"/>
      <c r="Q750" s="9"/>
      <c r="R750" s="9"/>
      <c r="S750" s="9"/>
      <c r="T750" s="17"/>
      <c r="U750" s="17"/>
      <c r="V750" s="9"/>
      <c r="W750" s="17"/>
      <c r="X750" s="9"/>
      <c r="Y750" s="9"/>
      <c r="Z750" s="9"/>
      <c r="AA750" s="9"/>
      <c r="AB750" s="9"/>
      <c r="AC750" s="9"/>
      <c r="AD750" s="9"/>
      <c r="AE750" s="9"/>
      <c r="AF750" s="9"/>
      <c r="AG750" s="9"/>
      <c r="AH750" s="9"/>
    </row>
    <row r="751" spans="1:34" x14ac:dyDescent="0.25">
      <c r="A751" s="9"/>
      <c r="B751" s="9"/>
      <c r="C751" s="9"/>
      <c r="D751" s="9"/>
      <c r="E751" s="9"/>
      <c r="F751" s="9"/>
      <c r="G751" s="9"/>
      <c r="H751" s="9"/>
      <c r="I751" s="9"/>
      <c r="J751" s="9"/>
      <c r="K751" s="9"/>
      <c r="L751" s="9"/>
      <c r="M751" s="9"/>
      <c r="N751" s="9"/>
      <c r="O751" s="9"/>
      <c r="P751" s="9"/>
      <c r="Q751" s="9"/>
      <c r="R751" s="9"/>
      <c r="S751" s="9"/>
      <c r="T751" s="17"/>
      <c r="U751" s="17"/>
      <c r="V751" s="9"/>
      <c r="W751" s="17"/>
      <c r="X751" s="9"/>
      <c r="Y751" s="9"/>
      <c r="Z751" s="9"/>
      <c r="AA751" s="9"/>
      <c r="AB751" s="9"/>
      <c r="AC751" s="9"/>
      <c r="AD751" s="9"/>
      <c r="AE751" s="9"/>
      <c r="AF751" s="9"/>
      <c r="AG751" s="9"/>
      <c r="AH751" s="9"/>
    </row>
    <row r="752" spans="1:34" x14ac:dyDescent="0.25">
      <c r="A752" s="9"/>
      <c r="B752" s="9"/>
      <c r="C752" s="9"/>
      <c r="D752" s="9"/>
      <c r="E752" s="9"/>
      <c r="F752" s="9"/>
      <c r="G752" s="9"/>
      <c r="H752" s="9"/>
      <c r="I752" s="9"/>
      <c r="J752" s="9"/>
      <c r="K752" s="9"/>
      <c r="L752" s="9"/>
      <c r="M752" s="9"/>
      <c r="N752" s="9"/>
      <c r="O752" s="9"/>
      <c r="P752" s="9"/>
      <c r="Q752" s="9"/>
      <c r="R752" s="9"/>
      <c r="S752" s="9"/>
      <c r="T752" s="17"/>
      <c r="U752" s="17"/>
      <c r="V752" s="9"/>
      <c r="W752" s="17"/>
      <c r="X752" s="9"/>
      <c r="Y752" s="9"/>
      <c r="Z752" s="9"/>
      <c r="AA752" s="9"/>
      <c r="AB752" s="9"/>
      <c r="AC752" s="9"/>
      <c r="AD752" s="9"/>
      <c r="AE752" s="9"/>
      <c r="AF752" s="9"/>
      <c r="AG752" s="9"/>
      <c r="AH752" s="9"/>
    </row>
    <row r="753" spans="1:34" x14ac:dyDescent="0.25">
      <c r="A753" s="9"/>
      <c r="B753" s="9"/>
      <c r="C753" s="9"/>
      <c r="D753" s="9"/>
      <c r="E753" s="9"/>
      <c r="F753" s="9"/>
      <c r="G753" s="9"/>
      <c r="H753" s="9"/>
      <c r="I753" s="9"/>
      <c r="J753" s="9"/>
      <c r="K753" s="9"/>
      <c r="L753" s="9"/>
      <c r="M753" s="9"/>
      <c r="N753" s="9"/>
      <c r="O753" s="9"/>
      <c r="P753" s="9"/>
      <c r="Q753" s="9"/>
      <c r="R753" s="9"/>
      <c r="S753" s="9"/>
      <c r="T753" s="17"/>
      <c r="U753" s="17"/>
      <c r="V753" s="9"/>
      <c r="W753" s="17"/>
      <c r="X753" s="9"/>
      <c r="Y753" s="9"/>
      <c r="Z753" s="9"/>
      <c r="AA753" s="9"/>
      <c r="AB753" s="9"/>
      <c r="AC753" s="9"/>
      <c r="AD753" s="9"/>
      <c r="AE753" s="9"/>
      <c r="AF753" s="9"/>
      <c r="AG753" s="9"/>
      <c r="AH753" s="9"/>
    </row>
    <row r="754" spans="1:34" x14ac:dyDescent="0.25">
      <c r="A754" s="9"/>
      <c r="B754" s="9"/>
      <c r="C754" s="9"/>
      <c r="D754" s="9"/>
      <c r="E754" s="9"/>
      <c r="F754" s="9"/>
      <c r="G754" s="9"/>
      <c r="H754" s="9"/>
      <c r="I754" s="9"/>
      <c r="J754" s="9"/>
      <c r="K754" s="9"/>
      <c r="L754" s="9"/>
      <c r="M754" s="9"/>
      <c r="N754" s="9"/>
      <c r="O754" s="9"/>
      <c r="P754" s="9"/>
      <c r="Q754" s="9"/>
      <c r="R754" s="9"/>
      <c r="S754" s="9"/>
      <c r="T754" s="17"/>
      <c r="U754" s="17"/>
      <c r="V754" s="9"/>
      <c r="W754" s="17"/>
      <c r="X754" s="9"/>
      <c r="Y754" s="9"/>
      <c r="Z754" s="9"/>
      <c r="AA754" s="9"/>
      <c r="AB754" s="9"/>
      <c r="AC754" s="9"/>
      <c r="AD754" s="9"/>
      <c r="AE754" s="9"/>
      <c r="AF754" s="9"/>
      <c r="AG754" s="9"/>
      <c r="AH754" s="9"/>
    </row>
    <row r="755" spans="1:34" x14ac:dyDescent="0.25">
      <c r="A755" s="9"/>
      <c r="B755" s="9"/>
      <c r="C755" s="9"/>
      <c r="D755" s="9"/>
      <c r="E755" s="9"/>
      <c r="F755" s="9"/>
      <c r="G755" s="9"/>
      <c r="H755" s="9"/>
      <c r="I755" s="9"/>
      <c r="J755" s="9"/>
      <c r="K755" s="9"/>
      <c r="L755" s="9"/>
      <c r="M755" s="9"/>
      <c r="N755" s="9"/>
      <c r="O755" s="9"/>
      <c r="P755" s="9"/>
      <c r="Q755" s="9"/>
      <c r="R755" s="9"/>
      <c r="S755" s="9"/>
      <c r="T755" s="17"/>
      <c r="U755" s="17"/>
      <c r="V755" s="9"/>
      <c r="W755" s="17"/>
      <c r="X755" s="9"/>
      <c r="Y755" s="9"/>
      <c r="Z755" s="9"/>
      <c r="AA755" s="9"/>
      <c r="AB755" s="9"/>
      <c r="AC755" s="9"/>
      <c r="AD755" s="9"/>
      <c r="AE755" s="9"/>
      <c r="AF755" s="9"/>
      <c r="AG755" s="9"/>
      <c r="AH755" s="9"/>
    </row>
    <row r="756" spans="1:34" x14ac:dyDescent="0.25">
      <c r="A756" s="9"/>
      <c r="B756" s="9"/>
      <c r="C756" s="9"/>
      <c r="D756" s="9"/>
      <c r="E756" s="9"/>
      <c r="F756" s="9"/>
      <c r="G756" s="9"/>
      <c r="H756" s="9"/>
      <c r="I756" s="9"/>
      <c r="J756" s="9"/>
      <c r="K756" s="9"/>
      <c r="L756" s="9"/>
      <c r="M756" s="9"/>
      <c r="N756" s="9"/>
      <c r="O756" s="9"/>
      <c r="P756" s="9"/>
      <c r="Q756" s="9"/>
      <c r="R756" s="9"/>
      <c r="S756" s="9"/>
      <c r="T756" s="17"/>
      <c r="U756" s="17"/>
      <c r="V756" s="9"/>
      <c r="W756" s="17"/>
      <c r="X756" s="9"/>
      <c r="Y756" s="9"/>
      <c r="Z756" s="9"/>
      <c r="AA756" s="9"/>
      <c r="AB756" s="9"/>
      <c r="AC756" s="9"/>
      <c r="AD756" s="9"/>
      <c r="AE756" s="9"/>
      <c r="AF756" s="9"/>
      <c r="AG756" s="9"/>
      <c r="AH756" s="9"/>
    </row>
    <row r="757" spans="1:34" x14ac:dyDescent="0.25">
      <c r="A757" s="9"/>
      <c r="B757" s="9"/>
      <c r="C757" s="9"/>
      <c r="D757" s="9"/>
      <c r="E757" s="9"/>
      <c r="F757" s="9"/>
      <c r="G757" s="9"/>
      <c r="H757" s="9"/>
      <c r="I757" s="9"/>
      <c r="J757" s="9"/>
      <c r="K757" s="9"/>
      <c r="L757" s="9"/>
      <c r="M757" s="9"/>
      <c r="N757" s="9"/>
      <c r="O757" s="9"/>
      <c r="P757" s="9"/>
      <c r="Q757" s="9"/>
      <c r="R757" s="9"/>
      <c r="S757" s="9"/>
      <c r="T757" s="17"/>
      <c r="U757" s="17"/>
      <c r="V757" s="9"/>
      <c r="W757" s="17"/>
      <c r="X757" s="9"/>
      <c r="Y757" s="9"/>
      <c r="Z757" s="9"/>
      <c r="AA757" s="9"/>
      <c r="AB757" s="9"/>
      <c r="AC757" s="9"/>
      <c r="AD757" s="9"/>
      <c r="AE757" s="9"/>
      <c r="AF757" s="9"/>
      <c r="AG757" s="9"/>
      <c r="AH757" s="9"/>
    </row>
    <row r="758" spans="1:34" x14ac:dyDescent="0.25">
      <c r="A758" s="9"/>
      <c r="B758" s="9"/>
      <c r="C758" s="9"/>
      <c r="D758" s="9"/>
      <c r="E758" s="9"/>
      <c r="F758" s="9"/>
      <c r="G758" s="9"/>
      <c r="H758" s="9"/>
      <c r="I758" s="9"/>
      <c r="J758" s="9"/>
      <c r="K758" s="9"/>
      <c r="L758" s="9"/>
      <c r="M758" s="9"/>
      <c r="N758" s="9"/>
      <c r="O758" s="9"/>
      <c r="P758" s="9"/>
      <c r="Q758" s="9"/>
      <c r="R758" s="9"/>
      <c r="S758" s="9"/>
      <c r="T758" s="17"/>
      <c r="U758" s="17"/>
      <c r="V758" s="9"/>
      <c r="W758" s="17"/>
      <c r="X758" s="9"/>
      <c r="Y758" s="9"/>
      <c r="Z758" s="9"/>
      <c r="AA758" s="9"/>
      <c r="AB758" s="9"/>
      <c r="AC758" s="9"/>
      <c r="AD758" s="9"/>
      <c r="AE758" s="9"/>
      <c r="AF758" s="9"/>
      <c r="AG758" s="9"/>
      <c r="AH758" s="9"/>
    </row>
    <row r="759" spans="1:34" x14ac:dyDescent="0.25">
      <c r="A759" s="9"/>
      <c r="B759" s="9"/>
      <c r="C759" s="9"/>
      <c r="D759" s="9"/>
      <c r="E759" s="9"/>
      <c r="F759" s="9"/>
      <c r="G759" s="9"/>
      <c r="H759" s="9"/>
      <c r="I759" s="9"/>
      <c r="J759" s="9"/>
      <c r="K759" s="9"/>
      <c r="L759" s="9"/>
      <c r="M759" s="9"/>
      <c r="N759" s="9"/>
      <c r="O759" s="9"/>
      <c r="P759" s="9"/>
      <c r="Q759" s="9"/>
      <c r="R759" s="9"/>
      <c r="S759" s="9"/>
      <c r="T759" s="17"/>
      <c r="U759" s="17"/>
      <c r="V759" s="9"/>
      <c r="W759" s="17"/>
      <c r="X759" s="9"/>
      <c r="Y759" s="9"/>
      <c r="Z759" s="9"/>
      <c r="AA759" s="9"/>
      <c r="AB759" s="9"/>
      <c r="AC759" s="9"/>
      <c r="AD759" s="9"/>
      <c r="AE759" s="9"/>
      <c r="AF759" s="9"/>
      <c r="AG759" s="9"/>
      <c r="AH759" s="9"/>
    </row>
    <row r="760" spans="1:34" x14ac:dyDescent="0.25">
      <c r="A760" s="9"/>
      <c r="B760" s="9"/>
      <c r="C760" s="9"/>
      <c r="D760" s="9"/>
      <c r="E760" s="9"/>
      <c r="F760" s="9"/>
      <c r="G760" s="9"/>
      <c r="H760" s="9"/>
      <c r="I760" s="9"/>
      <c r="J760" s="9"/>
      <c r="K760" s="9"/>
      <c r="L760" s="9"/>
      <c r="M760" s="9"/>
      <c r="N760" s="9"/>
      <c r="O760" s="9"/>
      <c r="P760" s="9"/>
      <c r="Q760" s="9"/>
      <c r="R760" s="9"/>
      <c r="S760" s="9"/>
      <c r="T760" s="17"/>
      <c r="U760" s="17"/>
      <c r="V760" s="9"/>
      <c r="W760" s="17"/>
      <c r="X760" s="9"/>
      <c r="Y760" s="9"/>
      <c r="Z760" s="9"/>
      <c r="AA760" s="9"/>
      <c r="AB760" s="9"/>
      <c r="AC760" s="9"/>
      <c r="AD760" s="9"/>
      <c r="AE760" s="9"/>
      <c r="AF760" s="9"/>
      <c r="AG760" s="9"/>
      <c r="AH760" s="9"/>
    </row>
    <row r="761" spans="1:34" x14ac:dyDescent="0.25">
      <c r="A761" s="9"/>
      <c r="B761" s="9"/>
      <c r="C761" s="9"/>
      <c r="D761" s="9"/>
      <c r="E761" s="9"/>
      <c r="F761" s="9"/>
      <c r="G761" s="9"/>
      <c r="H761" s="9"/>
      <c r="I761" s="9"/>
      <c r="J761" s="9"/>
      <c r="K761" s="9"/>
      <c r="L761" s="9"/>
      <c r="M761" s="9"/>
      <c r="N761" s="9"/>
      <c r="O761" s="9"/>
      <c r="P761" s="9"/>
      <c r="Q761" s="9"/>
      <c r="R761" s="9"/>
      <c r="S761" s="9"/>
      <c r="T761" s="17"/>
      <c r="U761" s="17"/>
      <c r="V761" s="9"/>
      <c r="W761" s="17"/>
      <c r="X761" s="9"/>
      <c r="Y761" s="9"/>
      <c r="Z761" s="9"/>
      <c r="AA761" s="9"/>
      <c r="AB761" s="9"/>
      <c r="AC761" s="9"/>
      <c r="AD761" s="9"/>
      <c r="AE761" s="9"/>
      <c r="AF761" s="9"/>
      <c r="AG761" s="9"/>
      <c r="AH761" s="9"/>
    </row>
    <row r="762" spans="1:34" x14ac:dyDescent="0.25">
      <c r="A762" s="9"/>
      <c r="B762" s="9"/>
      <c r="C762" s="9"/>
      <c r="D762" s="9"/>
      <c r="E762" s="9"/>
      <c r="F762" s="9"/>
      <c r="G762" s="9"/>
      <c r="H762" s="9"/>
      <c r="I762" s="9"/>
      <c r="J762" s="9"/>
      <c r="K762" s="9"/>
      <c r="L762" s="9"/>
      <c r="M762" s="9"/>
      <c r="N762" s="9"/>
      <c r="O762" s="9"/>
      <c r="P762" s="9"/>
      <c r="Q762" s="9"/>
      <c r="R762" s="9"/>
      <c r="S762" s="9"/>
      <c r="T762" s="17"/>
      <c r="U762" s="17"/>
      <c r="V762" s="9"/>
      <c r="W762" s="17"/>
      <c r="X762" s="9"/>
      <c r="Y762" s="9"/>
      <c r="Z762" s="9"/>
      <c r="AA762" s="9"/>
      <c r="AB762" s="9"/>
      <c r="AC762" s="9"/>
      <c r="AD762" s="9"/>
      <c r="AE762" s="9"/>
      <c r="AF762" s="9"/>
      <c r="AG762" s="9"/>
      <c r="AH762" s="9"/>
    </row>
    <row r="763" spans="1:34" x14ac:dyDescent="0.25">
      <c r="A763" s="9"/>
      <c r="B763" s="9"/>
      <c r="C763" s="9"/>
      <c r="D763" s="9"/>
      <c r="E763" s="9"/>
      <c r="F763" s="9"/>
      <c r="G763" s="9"/>
      <c r="H763" s="9"/>
      <c r="I763" s="9"/>
      <c r="J763" s="9"/>
      <c r="K763" s="9"/>
      <c r="L763" s="9"/>
      <c r="M763" s="9"/>
      <c r="N763" s="9"/>
      <c r="O763" s="9"/>
      <c r="P763" s="9"/>
      <c r="Q763" s="9"/>
      <c r="R763" s="9"/>
      <c r="S763" s="9"/>
      <c r="T763" s="17"/>
      <c r="U763" s="17"/>
      <c r="V763" s="9"/>
      <c r="W763" s="17"/>
      <c r="X763" s="9"/>
      <c r="Y763" s="9"/>
      <c r="Z763" s="9"/>
      <c r="AA763" s="9"/>
      <c r="AB763" s="9"/>
      <c r="AC763" s="9"/>
      <c r="AD763" s="9"/>
      <c r="AE763" s="9"/>
      <c r="AF763" s="9"/>
      <c r="AG763" s="9"/>
      <c r="AH763" s="9"/>
    </row>
    <row r="764" spans="1:34" x14ac:dyDescent="0.25">
      <c r="A764" s="9"/>
      <c r="B764" s="9"/>
      <c r="C764" s="9"/>
      <c r="D764" s="9"/>
      <c r="E764" s="9"/>
      <c r="F764" s="9"/>
      <c r="G764" s="9"/>
      <c r="H764" s="9"/>
      <c r="I764" s="9"/>
      <c r="J764" s="9"/>
      <c r="K764" s="9"/>
      <c r="L764" s="9"/>
      <c r="M764" s="9"/>
      <c r="N764" s="9"/>
      <c r="O764" s="9"/>
      <c r="P764" s="9"/>
      <c r="Q764" s="9"/>
      <c r="R764" s="9"/>
      <c r="S764" s="9"/>
      <c r="T764" s="17"/>
      <c r="U764" s="17"/>
      <c r="V764" s="9"/>
      <c r="W764" s="17"/>
      <c r="X764" s="9"/>
      <c r="Y764" s="9"/>
      <c r="Z764" s="9"/>
      <c r="AA764" s="9"/>
      <c r="AB764" s="9"/>
      <c r="AC764" s="9"/>
      <c r="AD764" s="9"/>
      <c r="AE764" s="9"/>
      <c r="AF764" s="9"/>
      <c r="AG764" s="9"/>
      <c r="AH764" s="9"/>
    </row>
    <row r="765" spans="1:34" x14ac:dyDescent="0.25">
      <c r="A765" s="9"/>
      <c r="B765" s="9"/>
      <c r="C765" s="9"/>
      <c r="D765" s="9"/>
      <c r="E765" s="9"/>
      <c r="F765" s="9"/>
      <c r="G765" s="9"/>
      <c r="H765" s="9"/>
      <c r="I765" s="9"/>
      <c r="J765" s="9"/>
      <c r="K765" s="9"/>
      <c r="L765" s="9"/>
      <c r="M765" s="9"/>
      <c r="N765" s="9"/>
      <c r="O765" s="9"/>
      <c r="P765" s="9"/>
      <c r="Q765" s="9"/>
      <c r="R765" s="9"/>
      <c r="S765" s="9"/>
      <c r="T765" s="17"/>
      <c r="U765" s="17"/>
      <c r="V765" s="9"/>
      <c r="W765" s="17"/>
      <c r="X765" s="9"/>
      <c r="Y765" s="9"/>
      <c r="Z765" s="9"/>
      <c r="AA765" s="9"/>
      <c r="AB765" s="9"/>
      <c r="AC765" s="9"/>
      <c r="AD765" s="9"/>
      <c r="AE765" s="9"/>
      <c r="AF765" s="9"/>
      <c r="AG765" s="9"/>
      <c r="AH765" s="9"/>
    </row>
    <row r="766" spans="1:34" x14ac:dyDescent="0.25">
      <c r="A766" s="9"/>
      <c r="B766" s="9"/>
      <c r="C766" s="9"/>
      <c r="D766" s="9"/>
      <c r="E766" s="9"/>
      <c r="F766" s="9"/>
      <c r="G766" s="9"/>
      <c r="H766" s="9"/>
      <c r="I766" s="9"/>
      <c r="J766" s="9"/>
      <c r="K766" s="9"/>
      <c r="L766" s="9"/>
      <c r="M766" s="9"/>
      <c r="N766" s="9"/>
      <c r="O766" s="9"/>
      <c r="P766" s="9"/>
      <c r="Q766" s="9"/>
      <c r="R766" s="9"/>
      <c r="S766" s="9"/>
      <c r="T766" s="17"/>
      <c r="U766" s="17"/>
      <c r="V766" s="9"/>
      <c r="W766" s="17"/>
      <c r="X766" s="9"/>
      <c r="Y766" s="9"/>
      <c r="Z766" s="9"/>
      <c r="AA766" s="9"/>
      <c r="AB766" s="9"/>
      <c r="AC766" s="9"/>
      <c r="AD766" s="9"/>
      <c r="AE766" s="9"/>
      <c r="AF766" s="9"/>
      <c r="AG766" s="9"/>
      <c r="AH766" s="9"/>
    </row>
    <row r="767" spans="1:34" x14ac:dyDescent="0.25">
      <c r="A767" s="9"/>
      <c r="B767" s="9"/>
      <c r="C767" s="9"/>
      <c r="D767" s="9"/>
      <c r="E767" s="9"/>
      <c r="F767" s="9"/>
      <c r="G767" s="9"/>
      <c r="H767" s="9"/>
      <c r="I767" s="9"/>
      <c r="J767" s="9"/>
      <c r="K767" s="9"/>
      <c r="L767" s="9"/>
      <c r="M767" s="9"/>
      <c r="N767" s="9"/>
      <c r="O767" s="9"/>
      <c r="P767" s="9"/>
      <c r="Q767" s="9"/>
      <c r="R767" s="9"/>
      <c r="S767" s="9"/>
      <c r="T767" s="17"/>
      <c r="U767" s="17"/>
      <c r="V767" s="9"/>
      <c r="W767" s="17"/>
      <c r="X767" s="9"/>
      <c r="Y767" s="9"/>
      <c r="Z767" s="9"/>
      <c r="AA767" s="9"/>
      <c r="AB767" s="9"/>
      <c r="AC767" s="9"/>
      <c r="AD767" s="9"/>
      <c r="AE767" s="9"/>
      <c r="AF767" s="9"/>
      <c r="AG767" s="9"/>
      <c r="AH767" s="9"/>
    </row>
    <row r="768" spans="1:34" x14ac:dyDescent="0.25">
      <c r="A768" s="9"/>
      <c r="B768" s="9"/>
      <c r="C768" s="9"/>
      <c r="D768" s="9"/>
      <c r="E768" s="9"/>
      <c r="F768" s="9"/>
      <c r="G768" s="9"/>
      <c r="H768" s="9"/>
      <c r="I768" s="9"/>
      <c r="J768" s="9"/>
      <c r="K768" s="9"/>
      <c r="L768" s="9"/>
      <c r="M768" s="9"/>
      <c r="N768" s="9"/>
      <c r="O768" s="9"/>
      <c r="P768" s="9"/>
      <c r="Q768" s="9"/>
      <c r="R768" s="9"/>
      <c r="S768" s="9"/>
      <c r="T768" s="17"/>
      <c r="U768" s="17"/>
      <c r="V768" s="9"/>
      <c r="W768" s="17"/>
      <c r="X768" s="9"/>
      <c r="Y768" s="9"/>
      <c r="Z768" s="9"/>
      <c r="AA768" s="9"/>
      <c r="AB768" s="9"/>
      <c r="AC768" s="9"/>
      <c r="AD768" s="9"/>
      <c r="AE768" s="9"/>
      <c r="AF768" s="9"/>
      <c r="AG768" s="9"/>
      <c r="AH768" s="9"/>
    </row>
    <row r="769" spans="1:34" x14ac:dyDescent="0.25">
      <c r="A769" s="9"/>
      <c r="B769" s="9"/>
      <c r="C769" s="9"/>
      <c r="D769" s="9"/>
      <c r="E769" s="9"/>
      <c r="F769" s="9"/>
      <c r="G769" s="9"/>
      <c r="H769" s="9"/>
      <c r="I769" s="9"/>
      <c r="J769" s="9"/>
      <c r="K769" s="9"/>
      <c r="L769" s="9"/>
      <c r="M769" s="9"/>
      <c r="N769" s="9"/>
      <c r="O769" s="9"/>
      <c r="P769" s="9"/>
      <c r="Q769" s="9"/>
      <c r="R769" s="9"/>
      <c r="S769" s="9"/>
      <c r="T769" s="17"/>
      <c r="U769" s="17"/>
      <c r="V769" s="9"/>
      <c r="W769" s="17"/>
      <c r="X769" s="9"/>
      <c r="Y769" s="9"/>
      <c r="Z769" s="9"/>
      <c r="AA769" s="9"/>
      <c r="AB769" s="9"/>
      <c r="AC769" s="9"/>
      <c r="AD769" s="9"/>
      <c r="AE769" s="9"/>
      <c r="AF769" s="9"/>
      <c r="AG769" s="9"/>
      <c r="AH769" s="9"/>
    </row>
    <row r="770" spans="1:34" x14ac:dyDescent="0.25">
      <c r="A770" s="9"/>
      <c r="B770" s="9"/>
      <c r="C770" s="9"/>
      <c r="D770" s="9"/>
      <c r="E770" s="9"/>
      <c r="F770" s="9"/>
      <c r="G770" s="9"/>
      <c r="H770" s="9"/>
      <c r="I770" s="9"/>
      <c r="J770" s="9"/>
      <c r="K770" s="9"/>
      <c r="L770" s="9"/>
      <c r="M770" s="9"/>
      <c r="N770" s="9"/>
      <c r="O770" s="9"/>
      <c r="P770" s="9"/>
      <c r="Q770" s="9"/>
      <c r="R770" s="9"/>
      <c r="S770" s="9"/>
      <c r="T770" s="17"/>
      <c r="U770" s="17"/>
      <c r="V770" s="9"/>
      <c r="W770" s="17"/>
      <c r="X770" s="9"/>
      <c r="Y770" s="9"/>
      <c r="Z770" s="9"/>
      <c r="AA770" s="9"/>
      <c r="AB770" s="9"/>
      <c r="AC770" s="9"/>
      <c r="AD770" s="9"/>
      <c r="AE770" s="9"/>
      <c r="AF770" s="9"/>
      <c r="AG770" s="9"/>
      <c r="AH770" s="9"/>
    </row>
    <row r="771" spans="1:34" x14ac:dyDescent="0.25">
      <c r="A771" s="9"/>
      <c r="B771" s="9"/>
      <c r="C771" s="9"/>
      <c r="D771" s="9"/>
      <c r="E771" s="9"/>
      <c r="F771" s="9"/>
      <c r="G771" s="9"/>
      <c r="H771" s="9"/>
      <c r="I771" s="9"/>
      <c r="J771" s="9"/>
      <c r="K771" s="9"/>
      <c r="L771" s="9"/>
      <c r="M771" s="9"/>
      <c r="N771" s="9"/>
      <c r="O771" s="9"/>
      <c r="P771" s="9"/>
      <c r="Q771" s="9"/>
      <c r="R771" s="9"/>
      <c r="S771" s="9"/>
      <c r="T771" s="17"/>
      <c r="U771" s="17"/>
      <c r="V771" s="9"/>
      <c r="W771" s="17"/>
      <c r="X771" s="9"/>
      <c r="Y771" s="9"/>
      <c r="Z771" s="9"/>
      <c r="AA771" s="9"/>
      <c r="AB771" s="9"/>
      <c r="AC771" s="9"/>
      <c r="AD771" s="9"/>
      <c r="AE771" s="9"/>
      <c r="AF771" s="9"/>
      <c r="AG771" s="9"/>
      <c r="AH771" s="9"/>
    </row>
    <row r="772" spans="1:34" x14ac:dyDescent="0.25">
      <c r="A772" s="9"/>
      <c r="B772" s="9"/>
      <c r="C772" s="9"/>
      <c r="D772" s="9"/>
      <c r="E772" s="9"/>
      <c r="F772" s="9"/>
      <c r="G772" s="9"/>
      <c r="H772" s="9"/>
      <c r="I772" s="9"/>
      <c r="J772" s="9"/>
      <c r="K772" s="9"/>
      <c r="L772" s="9"/>
      <c r="M772" s="9"/>
      <c r="N772" s="9"/>
      <c r="O772" s="9"/>
      <c r="P772" s="9"/>
      <c r="Q772" s="9"/>
      <c r="R772" s="9"/>
      <c r="S772" s="9"/>
      <c r="T772" s="17"/>
      <c r="U772" s="17"/>
      <c r="V772" s="9"/>
      <c r="W772" s="17"/>
      <c r="X772" s="9"/>
      <c r="Y772" s="9"/>
      <c r="Z772" s="9"/>
      <c r="AA772" s="9"/>
      <c r="AB772" s="9"/>
      <c r="AC772" s="9"/>
      <c r="AD772" s="9"/>
      <c r="AE772" s="9"/>
      <c r="AF772" s="9"/>
      <c r="AG772" s="9"/>
      <c r="AH772" s="9"/>
    </row>
    <row r="773" spans="1:34" x14ac:dyDescent="0.25">
      <c r="A773" s="9"/>
      <c r="B773" s="9"/>
      <c r="C773" s="9"/>
      <c r="D773" s="9"/>
      <c r="E773" s="9"/>
      <c r="F773" s="9"/>
      <c r="G773" s="9"/>
      <c r="H773" s="9"/>
      <c r="I773" s="9"/>
      <c r="J773" s="9"/>
      <c r="K773" s="9"/>
      <c r="L773" s="9"/>
      <c r="M773" s="9"/>
      <c r="N773" s="9"/>
      <c r="O773" s="9"/>
      <c r="P773" s="9"/>
      <c r="Q773" s="9"/>
      <c r="R773" s="9"/>
      <c r="S773" s="9"/>
      <c r="T773" s="17"/>
      <c r="U773" s="17"/>
      <c r="V773" s="9"/>
      <c r="W773" s="17"/>
      <c r="X773" s="9"/>
      <c r="Y773" s="9"/>
      <c r="Z773" s="9"/>
      <c r="AA773" s="9"/>
      <c r="AB773" s="9"/>
      <c r="AC773" s="9"/>
      <c r="AD773" s="9"/>
      <c r="AE773" s="9"/>
      <c r="AF773" s="9"/>
      <c r="AG773" s="9"/>
      <c r="AH773" s="9"/>
    </row>
    <row r="774" spans="1:34" x14ac:dyDescent="0.25">
      <c r="A774" s="9"/>
      <c r="B774" s="9"/>
      <c r="C774" s="9"/>
      <c r="D774" s="9"/>
      <c r="E774" s="9"/>
      <c r="F774" s="9"/>
      <c r="G774" s="9"/>
      <c r="H774" s="9"/>
      <c r="I774" s="9"/>
      <c r="J774" s="9"/>
      <c r="K774" s="9"/>
      <c r="L774" s="9"/>
      <c r="M774" s="9"/>
      <c r="N774" s="9"/>
      <c r="O774" s="9"/>
      <c r="P774" s="9"/>
      <c r="Q774" s="9"/>
      <c r="R774" s="9"/>
      <c r="S774" s="9"/>
      <c r="T774" s="17"/>
      <c r="U774" s="17"/>
      <c r="V774" s="9"/>
      <c r="W774" s="17"/>
      <c r="X774" s="9"/>
      <c r="Y774" s="9"/>
      <c r="Z774" s="9"/>
      <c r="AA774" s="9"/>
      <c r="AB774" s="9"/>
      <c r="AC774" s="9"/>
      <c r="AD774" s="9"/>
      <c r="AE774" s="9"/>
      <c r="AF774" s="9"/>
      <c r="AG774" s="9"/>
      <c r="AH774" s="9"/>
    </row>
    <row r="775" spans="1:34" x14ac:dyDescent="0.25">
      <c r="A775" s="9"/>
      <c r="B775" s="9"/>
      <c r="C775" s="9"/>
      <c r="D775" s="9"/>
      <c r="E775" s="9"/>
      <c r="F775" s="9"/>
      <c r="G775" s="9"/>
      <c r="H775" s="9"/>
      <c r="I775" s="9"/>
      <c r="J775" s="9"/>
      <c r="K775" s="9"/>
      <c r="L775" s="9"/>
      <c r="M775" s="9"/>
      <c r="N775" s="9"/>
      <c r="O775" s="9"/>
      <c r="P775" s="9"/>
      <c r="Q775" s="9"/>
      <c r="R775" s="9"/>
      <c r="S775" s="9"/>
      <c r="T775" s="17"/>
      <c r="U775" s="17"/>
      <c r="V775" s="9"/>
      <c r="W775" s="17"/>
      <c r="X775" s="9"/>
      <c r="Y775" s="9"/>
      <c r="Z775" s="9"/>
      <c r="AA775" s="9"/>
      <c r="AB775" s="9"/>
      <c r="AC775" s="9"/>
      <c r="AD775" s="9"/>
      <c r="AE775" s="9"/>
      <c r="AF775" s="9"/>
      <c r="AG775" s="9"/>
      <c r="AH775" s="9"/>
    </row>
    <row r="776" spans="1:34" x14ac:dyDescent="0.25">
      <c r="A776" s="9"/>
      <c r="B776" s="9"/>
      <c r="C776" s="9"/>
      <c r="D776" s="9"/>
      <c r="E776" s="9"/>
      <c r="F776" s="9"/>
      <c r="G776" s="9"/>
      <c r="H776" s="9"/>
      <c r="I776" s="9"/>
      <c r="J776" s="9"/>
      <c r="K776" s="9"/>
      <c r="L776" s="9"/>
      <c r="M776" s="9"/>
      <c r="N776" s="9"/>
      <c r="O776" s="9"/>
      <c r="P776" s="9"/>
      <c r="Q776" s="9"/>
      <c r="R776" s="9"/>
      <c r="S776" s="9"/>
      <c r="T776" s="17"/>
      <c r="U776" s="17"/>
      <c r="V776" s="9"/>
      <c r="W776" s="17"/>
      <c r="X776" s="9"/>
      <c r="Y776" s="9"/>
      <c r="Z776" s="9"/>
      <c r="AA776" s="9"/>
      <c r="AB776" s="9"/>
      <c r="AC776" s="9"/>
      <c r="AD776" s="9"/>
      <c r="AE776" s="9"/>
      <c r="AF776" s="9"/>
      <c r="AG776" s="9"/>
      <c r="AH776" s="9"/>
    </row>
    <row r="777" spans="1:34" x14ac:dyDescent="0.25">
      <c r="A777" s="9"/>
      <c r="B777" s="9"/>
      <c r="C777" s="9"/>
      <c r="D777" s="9"/>
      <c r="E777" s="9"/>
      <c r="F777" s="9"/>
      <c r="G777" s="9"/>
      <c r="H777" s="9"/>
      <c r="I777" s="9"/>
      <c r="J777" s="9"/>
      <c r="K777" s="9"/>
      <c r="L777" s="9"/>
      <c r="M777" s="9"/>
      <c r="N777" s="9"/>
      <c r="O777" s="9"/>
      <c r="P777" s="9"/>
      <c r="Q777" s="9"/>
      <c r="R777" s="9"/>
      <c r="S777" s="9"/>
      <c r="T777" s="17"/>
      <c r="U777" s="17"/>
      <c r="V777" s="9"/>
      <c r="W777" s="17"/>
      <c r="X777" s="9"/>
      <c r="Y777" s="9"/>
      <c r="Z777" s="9"/>
      <c r="AA777" s="9"/>
      <c r="AB777" s="9"/>
      <c r="AC777" s="9"/>
      <c r="AD777" s="9"/>
      <c r="AE777" s="9"/>
      <c r="AF777" s="9"/>
      <c r="AG777" s="9"/>
      <c r="AH777" s="9"/>
    </row>
    <row r="778" spans="1:34" x14ac:dyDescent="0.25">
      <c r="A778" s="9"/>
      <c r="B778" s="9"/>
      <c r="C778" s="9"/>
      <c r="D778" s="9"/>
      <c r="E778" s="9"/>
      <c r="F778" s="9"/>
      <c r="G778" s="9"/>
      <c r="H778" s="9"/>
      <c r="I778" s="9"/>
      <c r="J778" s="9"/>
      <c r="K778" s="9"/>
      <c r="L778" s="9"/>
      <c r="M778" s="9"/>
      <c r="N778" s="9"/>
      <c r="O778" s="9"/>
      <c r="P778" s="9"/>
      <c r="Q778" s="9"/>
      <c r="R778" s="9"/>
      <c r="S778" s="9"/>
      <c r="T778" s="17"/>
      <c r="U778" s="17"/>
      <c r="V778" s="9"/>
      <c r="W778" s="17"/>
      <c r="X778" s="9"/>
      <c r="Y778" s="9"/>
      <c r="Z778" s="9"/>
      <c r="AA778" s="9"/>
      <c r="AB778" s="9"/>
      <c r="AC778" s="9"/>
      <c r="AD778" s="9"/>
      <c r="AE778" s="9"/>
      <c r="AF778" s="9"/>
      <c r="AG778" s="9"/>
      <c r="AH778" s="9"/>
    </row>
    <row r="779" spans="1:34" x14ac:dyDescent="0.25">
      <c r="A779" s="9"/>
      <c r="B779" s="9"/>
      <c r="C779" s="9"/>
      <c r="D779" s="9"/>
      <c r="E779" s="9"/>
      <c r="F779" s="9"/>
      <c r="G779" s="9"/>
      <c r="H779" s="9"/>
      <c r="I779" s="9"/>
      <c r="J779" s="9"/>
      <c r="K779" s="9"/>
      <c r="L779" s="9"/>
      <c r="M779" s="9"/>
      <c r="N779" s="9"/>
      <c r="O779" s="9"/>
      <c r="P779" s="9"/>
      <c r="Q779" s="9"/>
      <c r="R779" s="9"/>
      <c r="S779" s="9"/>
      <c r="T779" s="17"/>
      <c r="U779" s="17"/>
      <c r="V779" s="9"/>
      <c r="W779" s="17"/>
      <c r="X779" s="9"/>
      <c r="Y779" s="9"/>
      <c r="Z779" s="9"/>
      <c r="AA779" s="9"/>
      <c r="AB779" s="9"/>
      <c r="AC779" s="9"/>
      <c r="AD779" s="9"/>
      <c r="AE779" s="9"/>
      <c r="AF779" s="9"/>
      <c r="AG779" s="9"/>
      <c r="AH779" s="9"/>
    </row>
    <row r="780" spans="1:34" x14ac:dyDescent="0.25">
      <c r="A780" s="9"/>
      <c r="B780" s="9"/>
      <c r="C780" s="9"/>
      <c r="D780" s="9"/>
      <c r="E780" s="9"/>
      <c r="F780" s="9"/>
      <c r="G780" s="9"/>
      <c r="H780" s="9"/>
      <c r="I780" s="9"/>
      <c r="J780" s="9"/>
      <c r="K780" s="9"/>
      <c r="L780" s="9"/>
      <c r="M780" s="9"/>
      <c r="N780" s="9"/>
      <c r="O780" s="9"/>
      <c r="P780" s="9"/>
      <c r="Q780" s="9"/>
      <c r="R780" s="9"/>
      <c r="S780" s="9"/>
      <c r="T780" s="17"/>
      <c r="U780" s="17"/>
      <c r="V780" s="9"/>
      <c r="W780" s="17"/>
      <c r="X780" s="9"/>
      <c r="Y780" s="9"/>
      <c r="Z780" s="9"/>
      <c r="AA780" s="9"/>
      <c r="AB780" s="9"/>
      <c r="AC780" s="9"/>
      <c r="AD780" s="9"/>
      <c r="AE780" s="9"/>
      <c r="AF780" s="9"/>
      <c r="AG780" s="9"/>
      <c r="AH780" s="9"/>
    </row>
    <row r="781" spans="1:34" x14ac:dyDescent="0.25">
      <c r="A781" s="9"/>
      <c r="B781" s="9"/>
      <c r="C781" s="9"/>
      <c r="D781" s="9"/>
      <c r="E781" s="9"/>
      <c r="F781" s="9"/>
      <c r="G781" s="9"/>
      <c r="H781" s="9"/>
      <c r="I781" s="9"/>
      <c r="J781" s="9"/>
      <c r="K781" s="9"/>
      <c r="L781" s="9"/>
      <c r="M781" s="9"/>
      <c r="N781" s="9"/>
      <c r="O781" s="9"/>
      <c r="P781" s="9"/>
      <c r="Q781" s="9"/>
      <c r="R781" s="9"/>
      <c r="S781" s="9"/>
      <c r="T781" s="17"/>
      <c r="U781" s="17"/>
      <c r="V781" s="9"/>
      <c r="W781" s="17"/>
      <c r="X781" s="9"/>
      <c r="Y781" s="9"/>
      <c r="Z781" s="9"/>
      <c r="AA781" s="9"/>
      <c r="AB781" s="9"/>
      <c r="AC781" s="9"/>
      <c r="AD781" s="9"/>
      <c r="AE781" s="9"/>
      <c r="AF781" s="9"/>
      <c r="AG781" s="9"/>
      <c r="AH781" s="9"/>
    </row>
    <row r="782" spans="1:34" x14ac:dyDescent="0.25">
      <c r="A782" s="9"/>
      <c r="B782" s="9"/>
      <c r="C782" s="9"/>
      <c r="D782" s="9"/>
      <c r="E782" s="9"/>
      <c r="F782" s="9"/>
      <c r="G782" s="9"/>
      <c r="H782" s="9"/>
      <c r="I782" s="9"/>
      <c r="J782" s="9"/>
      <c r="K782" s="9"/>
      <c r="L782" s="9"/>
      <c r="M782" s="9"/>
      <c r="N782" s="9"/>
      <c r="O782" s="9"/>
      <c r="P782" s="9"/>
      <c r="Q782" s="9"/>
      <c r="R782" s="9"/>
      <c r="S782" s="9"/>
      <c r="T782" s="17"/>
      <c r="U782" s="17"/>
      <c r="V782" s="9"/>
      <c r="W782" s="17"/>
      <c r="X782" s="9"/>
      <c r="Y782" s="9"/>
      <c r="Z782" s="9"/>
      <c r="AA782" s="9"/>
      <c r="AB782" s="9"/>
      <c r="AC782" s="9"/>
      <c r="AD782" s="9"/>
      <c r="AE782" s="9"/>
      <c r="AF782" s="9"/>
      <c r="AG782" s="9"/>
      <c r="AH782" s="9"/>
    </row>
    <row r="783" spans="1:34" x14ac:dyDescent="0.25">
      <c r="A783" s="9"/>
      <c r="B783" s="9"/>
      <c r="C783" s="9"/>
      <c r="D783" s="9"/>
      <c r="E783" s="9"/>
      <c r="F783" s="9"/>
      <c r="G783" s="9"/>
      <c r="H783" s="9"/>
      <c r="I783" s="9"/>
      <c r="J783" s="9"/>
      <c r="K783" s="9"/>
      <c r="L783" s="9"/>
      <c r="M783" s="9"/>
      <c r="N783" s="9"/>
      <c r="O783" s="9"/>
      <c r="P783" s="9"/>
      <c r="Q783" s="9"/>
      <c r="R783" s="9"/>
      <c r="S783" s="9"/>
      <c r="T783" s="17"/>
      <c r="U783" s="17"/>
      <c r="V783" s="9"/>
      <c r="W783" s="17"/>
      <c r="X783" s="9"/>
      <c r="Y783" s="9"/>
      <c r="Z783" s="9"/>
      <c r="AA783" s="9"/>
      <c r="AB783" s="9"/>
      <c r="AC783" s="9"/>
      <c r="AD783" s="9"/>
      <c r="AE783" s="9"/>
      <c r="AF783" s="9"/>
      <c r="AG783" s="9"/>
      <c r="AH783" s="9"/>
    </row>
    <row r="784" spans="1:34" x14ac:dyDescent="0.25">
      <c r="A784" s="9"/>
      <c r="B784" s="9"/>
      <c r="C784" s="9"/>
      <c r="D784" s="9"/>
      <c r="E784" s="9"/>
      <c r="F784" s="9"/>
      <c r="G784" s="9"/>
      <c r="H784" s="9"/>
      <c r="I784" s="9"/>
      <c r="J784" s="9"/>
      <c r="K784" s="9"/>
      <c r="L784" s="9"/>
      <c r="M784" s="9"/>
      <c r="N784" s="9"/>
      <c r="O784" s="9"/>
      <c r="P784" s="9"/>
      <c r="Q784" s="9"/>
      <c r="R784" s="9"/>
      <c r="S784" s="9"/>
      <c r="T784" s="17"/>
      <c r="U784" s="17"/>
      <c r="V784" s="9"/>
      <c r="W784" s="17"/>
      <c r="X784" s="9"/>
      <c r="Y784" s="9"/>
      <c r="Z784" s="9"/>
      <c r="AA784" s="9"/>
      <c r="AB784" s="9"/>
      <c r="AC784" s="9"/>
      <c r="AD784" s="9"/>
      <c r="AE784" s="9"/>
      <c r="AF784" s="9"/>
      <c r="AG784" s="9"/>
      <c r="AH784" s="9"/>
    </row>
    <row r="785" spans="1:34" x14ac:dyDescent="0.25">
      <c r="A785" s="9"/>
      <c r="B785" s="9"/>
      <c r="C785" s="9"/>
      <c r="D785" s="9"/>
      <c r="E785" s="9"/>
      <c r="F785" s="9"/>
      <c r="G785" s="9"/>
      <c r="H785" s="9"/>
      <c r="I785" s="9"/>
      <c r="J785" s="9"/>
      <c r="K785" s="9"/>
      <c r="L785" s="9"/>
      <c r="M785" s="9"/>
      <c r="N785" s="9"/>
      <c r="O785" s="9"/>
      <c r="P785" s="9"/>
      <c r="Q785" s="9"/>
      <c r="R785" s="9"/>
      <c r="S785" s="9"/>
      <c r="T785" s="17"/>
      <c r="U785" s="17"/>
      <c r="V785" s="9"/>
      <c r="W785" s="17"/>
      <c r="X785" s="9"/>
      <c r="Y785" s="9"/>
      <c r="Z785" s="9"/>
      <c r="AA785" s="9"/>
      <c r="AB785" s="9"/>
      <c r="AC785" s="9"/>
      <c r="AD785" s="9"/>
      <c r="AE785" s="9"/>
      <c r="AF785" s="9"/>
      <c r="AG785" s="9"/>
      <c r="AH785" s="9"/>
    </row>
    <row r="786" spans="1:34" x14ac:dyDescent="0.25">
      <c r="A786" s="9"/>
      <c r="B786" s="9"/>
      <c r="C786" s="9"/>
      <c r="D786" s="9"/>
      <c r="E786" s="9"/>
      <c r="F786" s="9"/>
      <c r="G786" s="9"/>
      <c r="H786" s="9"/>
      <c r="I786" s="9"/>
      <c r="J786" s="9"/>
      <c r="K786" s="9"/>
      <c r="L786" s="9"/>
      <c r="M786" s="9"/>
      <c r="N786" s="9"/>
      <c r="O786" s="9"/>
      <c r="P786" s="9"/>
      <c r="Q786" s="9"/>
      <c r="R786" s="9"/>
      <c r="S786" s="9"/>
      <c r="T786" s="17"/>
      <c r="U786" s="17"/>
      <c r="V786" s="9"/>
      <c r="W786" s="17"/>
      <c r="X786" s="9"/>
      <c r="Y786" s="9"/>
      <c r="Z786" s="9"/>
      <c r="AA786" s="9"/>
      <c r="AB786" s="9"/>
      <c r="AC786" s="9"/>
      <c r="AD786" s="9"/>
      <c r="AE786" s="9"/>
      <c r="AF786" s="9"/>
      <c r="AG786" s="9"/>
      <c r="AH786" s="9"/>
    </row>
    <row r="787" spans="1:34" x14ac:dyDescent="0.25">
      <c r="A787" s="9"/>
      <c r="B787" s="9"/>
      <c r="C787" s="9"/>
      <c r="D787" s="9"/>
      <c r="E787" s="9"/>
      <c r="F787" s="9"/>
      <c r="G787" s="9"/>
      <c r="H787" s="9"/>
      <c r="I787" s="9"/>
      <c r="J787" s="9"/>
      <c r="K787" s="9"/>
      <c r="L787" s="9"/>
      <c r="M787" s="9"/>
      <c r="N787" s="9"/>
      <c r="O787" s="9"/>
      <c r="P787" s="9"/>
      <c r="Q787" s="9"/>
      <c r="R787" s="9"/>
      <c r="S787" s="9"/>
      <c r="T787" s="17"/>
      <c r="U787" s="17"/>
      <c r="V787" s="9"/>
      <c r="W787" s="17"/>
      <c r="X787" s="9"/>
      <c r="Y787" s="9"/>
      <c r="Z787" s="9"/>
      <c r="AA787" s="9"/>
      <c r="AB787" s="9"/>
      <c r="AC787" s="9"/>
      <c r="AD787" s="9"/>
      <c r="AE787" s="9"/>
      <c r="AF787" s="9"/>
      <c r="AG787" s="9"/>
      <c r="AH787" s="9"/>
    </row>
    <row r="788" spans="1:34" x14ac:dyDescent="0.25">
      <c r="A788" s="9"/>
      <c r="B788" s="9"/>
      <c r="C788" s="9"/>
      <c r="D788" s="9"/>
      <c r="E788" s="9"/>
      <c r="F788" s="9"/>
      <c r="G788" s="9"/>
      <c r="H788" s="9"/>
      <c r="I788" s="9"/>
      <c r="J788" s="9"/>
      <c r="K788" s="9"/>
      <c r="L788" s="9"/>
      <c r="M788" s="9"/>
      <c r="N788" s="9"/>
      <c r="O788" s="9"/>
      <c r="P788" s="9"/>
      <c r="Q788" s="9"/>
      <c r="R788" s="9"/>
      <c r="S788" s="9"/>
      <c r="T788" s="17"/>
      <c r="U788" s="17"/>
      <c r="V788" s="9"/>
      <c r="W788" s="17"/>
      <c r="X788" s="9"/>
      <c r="Y788" s="9"/>
      <c r="Z788" s="9"/>
      <c r="AA788" s="9"/>
      <c r="AB788" s="9"/>
      <c r="AC788" s="9"/>
      <c r="AD788" s="9"/>
      <c r="AE788" s="9"/>
      <c r="AF788" s="9"/>
      <c r="AG788" s="9"/>
      <c r="AH788" s="9"/>
    </row>
    <row r="789" spans="1:34" x14ac:dyDescent="0.25">
      <c r="A789" s="9"/>
      <c r="B789" s="9"/>
      <c r="C789" s="9"/>
      <c r="D789" s="9"/>
      <c r="E789" s="9"/>
      <c r="F789" s="9"/>
      <c r="G789" s="9"/>
      <c r="H789" s="9"/>
      <c r="I789" s="9"/>
      <c r="J789" s="9"/>
      <c r="K789" s="9"/>
      <c r="L789" s="9"/>
      <c r="M789" s="9"/>
      <c r="N789" s="9"/>
      <c r="O789" s="9"/>
      <c r="P789" s="9"/>
      <c r="Q789" s="9"/>
      <c r="R789" s="9"/>
      <c r="S789" s="9"/>
      <c r="T789" s="17"/>
      <c r="U789" s="17"/>
      <c r="V789" s="9"/>
      <c r="W789" s="17"/>
      <c r="X789" s="9"/>
      <c r="Y789" s="9"/>
      <c r="Z789" s="9"/>
      <c r="AA789" s="9"/>
      <c r="AB789" s="9"/>
      <c r="AC789" s="9"/>
      <c r="AD789" s="9"/>
      <c r="AE789" s="9"/>
      <c r="AF789" s="9"/>
      <c r="AG789" s="9"/>
      <c r="AH789" s="9"/>
    </row>
    <row r="790" spans="1:34" x14ac:dyDescent="0.25">
      <c r="A790" s="9"/>
      <c r="B790" s="9"/>
      <c r="C790" s="9"/>
      <c r="D790" s="9"/>
      <c r="E790" s="9"/>
      <c r="F790" s="9"/>
      <c r="G790" s="9"/>
      <c r="H790" s="9"/>
      <c r="I790" s="9"/>
      <c r="J790" s="9"/>
      <c r="K790" s="9"/>
      <c r="L790" s="9"/>
      <c r="M790" s="9"/>
      <c r="N790" s="9"/>
      <c r="O790" s="9"/>
      <c r="P790" s="9"/>
      <c r="Q790" s="9"/>
      <c r="R790" s="9"/>
      <c r="S790" s="9"/>
      <c r="T790" s="17"/>
      <c r="U790" s="17"/>
      <c r="V790" s="9"/>
      <c r="W790" s="17"/>
      <c r="X790" s="9"/>
      <c r="Y790" s="9"/>
      <c r="Z790" s="9"/>
      <c r="AA790" s="9"/>
      <c r="AB790" s="9"/>
      <c r="AC790" s="9"/>
      <c r="AD790" s="9"/>
      <c r="AE790" s="9"/>
      <c r="AF790" s="9"/>
      <c r="AG790" s="9"/>
      <c r="AH790" s="9"/>
    </row>
    <row r="791" spans="1:34" x14ac:dyDescent="0.25">
      <c r="A791" s="9"/>
      <c r="B791" s="9"/>
      <c r="C791" s="9"/>
      <c r="D791" s="9"/>
      <c r="E791" s="9"/>
      <c r="F791" s="9"/>
      <c r="G791" s="9"/>
      <c r="H791" s="9"/>
      <c r="I791" s="9"/>
      <c r="J791" s="9"/>
      <c r="K791" s="9"/>
      <c r="L791" s="9"/>
      <c r="M791" s="9"/>
      <c r="N791" s="9"/>
      <c r="O791" s="9"/>
      <c r="P791" s="9"/>
      <c r="Q791" s="9"/>
      <c r="R791" s="9"/>
      <c r="S791" s="9"/>
      <c r="T791" s="17"/>
      <c r="U791" s="17"/>
      <c r="V791" s="9"/>
      <c r="W791" s="17"/>
      <c r="X791" s="9"/>
      <c r="Y791" s="9"/>
      <c r="Z791" s="9"/>
      <c r="AA791" s="9"/>
      <c r="AB791" s="9"/>
      <c r="AC791" s="9"/>
      <c r="AD791" s="9"/>
      <c r="AE791" s="9"/>
      <c r="AF791" s="9"/>
      <c r="AG791" s="9"/>
      <c r="AH791" s="9"/>
    </row>
    <row r="792" spans="1:34" x14ac:dyDescent="0.25">
      <c r="A792" s="9"/>
      <c r="B792" s="9"/>
      <c r="C792" s="9"/>
      <c r="D792" s="9"/>
      <c r="E792" s="9"/>
      <c r="F792" s="9"/>
      <c r="G792" s="9"/>
      <c r="H792" s="9"/>
      <c r="I792" s="9"/>
      <c r="J792" s="9"/>
      <c r="K792" s="9"/>
      <c r="L792" s="9"/>
      <c r="M792" s="9"/>
      <c r="N792" s="9"/>
      <c r="O792" s="9"/>
      <c r="P792" s="9"/>
      <c r="Q792" s="9"/>
      <c r="R792" s="9"/>
      <c r="S792" s="9"/>
      <c r="T792" s="17"/>
      <c r="U792" s="17"/>
      <c r="V792" s="9"/>
      <c r="W792" s="17"/>
      <c r="X792" s="9"/>
      <c r="Y792" s="9"/>
      <c r="Z792" s="9"/>
      <c r="AA792" s="9"/>
      <c r="AB792" s="9"/>
      <c r="AC792" s="9"/>
      <c r="AD792" s="9"/>
      <c r="AE792" s="9"/>
      <c r="AF792" s="9"/>
      <c r="AG792" s="9"/>
      <c r="AH792" s="9"/>
    </row>
    <row r="793" spans="1:34" x14ac:dyDescent="0.25">
      <c r="A793" s="9"/>
      <c r="B793" s="9"/>
      <c r="C793" s="9"/>
      <c r="D793" s="9"/>
      <c r="E793" s="9"/>
      <c r="F793" s="9"/>
      <c r="G793" s="9"/>
      <c r="H793" s="9"/>
      <c r="I793" s="9"/>
      <c r="J793" s="9"/>
      <c r="K793" s="9"/>
      <c r="L793" s="9"/>
      <c r="M793" s="9"/>
      <c r="N793" s="9"/>
      <c r="O793" s="9"/>
      <c r="P793" s="9"/>
      <c r="Q793" s="9"/>
      <c r="R793" s="9"/>
      <c r="S793" s="9"/>
      <c r="T793" s="17"/>
      <c r="U793" s="17"/>
      <c r="V793" s="9"/>
      <c r="W793" s="17"/>
      <c r="X793" s="9"/>
      <c r="Y793" s="9"/>
      <c r="Z793" s="9"/>
      <c r="AA793" s="9"/>
      <c r="AB793" s="9"/>
      <c r="AC793" s="9"/>
      <c r="AD793" s="9"/>
      <c r="AE793" s="9"/>
      <c r="AF793" s="9"/>
      <c r="AG793" s="9"/>
      <c r="AH793" s="9"/>
    </row>
    <row r="794" spans="1:34" x14ac:dyDescent="0.25">
      <c r="A794" s="9"/>
      <c r="B794" s="9"/>
      <c r="C794" s="9"/>
      <c r="D794" s="9"/>
      <c r="E794" s="9"/>
      <c r="F794" s="9"/>
      <c r="G794" s="9"/>
      <c r="H794" s="9"/>
      <c r="I794" s="9"/>
      <c r="J794" s="9"/>
      <c r="K794" s="9"/>
      <c r="L794" s="9"/>
      <c r="M794" s="9"/>
      <c r="N794" s="9"/>
      <c r="O794" s="9"/>
      <c r="P794" s="9"/>
      <c r="Q794" s="9"/>
      <c r="R794" s="9"/>
      <c r="S794" s="9"/>
      <c r="T794" s="17"/>
      <c r="U794" s="17"/>
      <c r="V794" s="9"/>
      <c r="W794" s="17"/>
      <c r="X794" s="9"/>
      <c r="Y794" s="9"/>
      <c r="Z794" s="9"/>
      <c r="AA794" s="9"/>
      <c r="AB794" s="9"/>
      <c r="AC794" s="9"/>
      <c r="AD794" s="9"/>
      <c r="AE794" s="9"/>
      <c r="AF794" s="9"/>
      <c r="AG794" s="9"/>
      <c r="AH794" s="9"/>
    </row>
    <row r="795" spans="1:34" x14ac:dyDescent="0.25">
      <c r="A795" s="9"/>
      <c r="B795" s="9"/>
      <c r="C795" s="9"/>
      <c r="D795" s="9"/>
      <c r="E795" s="9"/>
      <c r="F795" s="9"/>
      <c r="G795" s="9"/>
      <c r="H795" s="9"/>
      <c r="I795" s="9"/>
      <c r="J795" s="9"/>
      <c r="K795" s="9"/>
      <c r="L795" s="9"/>
      <c r="M795" s="9"/>
      <c r="N795" s="9"/>
      <c r="O795" s="9"/>
      <c r="P795" s="9"/>
      <c r="Q795" s="9"/>
      <c r="R795" s="9"/>
      <c r="S795" s="9"/>
      <c r="T795" s="17"/>
      <c r="U795" s="17"/>
      <c r="V795" s="9"/>
      <c r="W795" s="17"/>
      <c r="X795" s="9"/>
      <c r="Y795" s="9"/>
      <c r="Z795" s="9"/>
      <c r="AA795" s="9"/>
      <c r="AB795" s="9"/>
      <c r="AC795" s="9"/>
      <c r="AD795" s="9"/>
      <c r="AE795" s="9"/>
      <c r="AF795" s="9"/>
      <c r="AG795" s="9"/>
      <c r="AH795" s="9"/>
    </row>
    <row r="796" spans="1:34" x14ac:dyDescent="0.25">
      <c r="A796" s="9"/>
      <c r="B796" s="9"/>
      <c r="C796" s="9"/>
      <c r="D796" s="9"/>
      <c r="E796" s="9"/>
      <c r="F796" s="9"/>
      <c r="G796" s="9"/>
      <c r="H796" s="9"/>
      <c r="I796" s="9"/>
      <c r="J796" s="9"/>
      <c r="K796" s="9"/>
      <c r="L796" s="9"/>
      <c r="M796" s="9"/>
      <c r="N796" s="9"/>
      <c r="O796" s="9"/>
      <c r="P796" s="9"/>
      <c r="Q796" s="9"/>
      <c r="R796" s="9"/>
      <c r="S796" s="9"/>
      <c r="T796" s="17"/>
      <c r="U796" s="17"/>
      <c r="V796" s="9"/>
      <c r="W796" s="17"/>
      <c r="X796" s="9"/>
      <c r="Y796" s="9"/>
      <c r="Z796" s="9"/>
      <c r="AA796" s="9"/>
      <c r="AB796" s="9"/>
      <c r="AC796" s="9"/>
      <c r="AD796" s="9"/>
      <c r="AE796" s="9"/>
      <c r="AF796" s="9"/>
      <c r="AG796" s="9"/>
      <c r="AH796" s="9"/>
    </row>
    <row r="797" spans="1:34" x14ac:dyDescent="0.25">
      <c r="A797" s="9"/>
      <c r="B797" s="9"/>
      <c r="C797" s="9"/>
      <c r="D797" s="9"/>
      <c r="E797" s="9"/>
      <c r="F797" s="9"/>
      <c r="G797" s="9"/>
      <c r="H797" s="9"/>
      <c r="I797" s="9"/>
      <c r="J797" s="9"/>
      <c r="K797" s="9"/>
      <c r="L797" s="9"/>
      <c r="M797" s="9"/>
      <c r="N797" s="9"/>
      <c r="O797" s="9"/>
      <c r="P797" s="9"/>
      <c r="Q797" s="9"/>
      <c r="R797" s="9"/>
      <c r="S797" s="9"/>
      <c r="T797" s="17"/>
      <c r="U797" s="17"/>
      <c r="V797" s="9"/>
      <c r="W797" s="17"/>
      <c r="X797" s="9"/>
      <c r="Y797" s="9"/>
      <c r="Z797" s="9"/>
      <c r="AA797" s="9"/>
      <c r="AB797" s="9"/>
      <c r="AC797" s="9"/>
      <c r="AD797" s="9"/>
      <c r="AE797" s="9"/>
      <c r="AF797" s="9"/>
      <c r="AG797" s="9"/>
      <c r="AH797" s="9"/>
    </row>
    <row r="798" spans="1:34" x14ac:dyDescent="0.25">
      <c r="A798" s="9"/>
      <c r="B798" s="9"/>
      <c r="C798" s="9"/>
      <c r="D798" s="9"/>
      <c r="E798" s="9"/>
      <c r="F798" s="9"/>
      <c r="G798" s="9"/>
      <c r="H798" s="9"/>
      <c r="I798" s="9"/>
      <c r="J798" s="9"/>
      <c r="K798" s="9"/>
      <c r="L798" s="9"/>
      <c r="M798" s="9"/>
      <c r="N798" s="9"/>
      <c r="O798" s="9"/>
      <c r="P798" s="9"/>
      <c r="Q798" s="9"/>
      <c r="R798" s="9"/>
      <c r="S798" s="9"/>
      <c r="T798" s="17"/>
      <c r="U798" s="17"/>
      <c r="V798" s="9"/>
      <c r="W798" s="17"/>
      <c r="X798" s="9"/>
      <c r="Y798" s="9"/>
      <c r="Z798" s="9"/>
      <c r="AA798" s="9"/>
      <c r="AB798" s="9"/>
      <c r="AC798" s="9"/>
      <c r="AD798" s="9"/>
      <c r="AE798" s="9"/>
      <c r="AF798" s="9"/>
      <c r="AG798" s="9"/>
      <c r="AH798" s="9"/>
    </row>
    <row r="799" spans="1:34" x14ac:dyDescent="0.25">
      <c r="A799" s="9"/>
      <c r="B799" s="9"/>
      <c r="C799" s="9"/>
      <c r="D799" s="9"/>
      <c r="E799" s="9"/>
      <c r="F799" s="9"/>
      <c r="G799" s="9"/>
      <c r="H799" s="9"/>
      <c r="I799" s="9"/>
      <c r="J799" s="9"/>
      <c r="K799" s="9"/>
      <c r="L799" s="9"/>
      <c r="M799" s="9"/>
      <c r="N799" s="9"/>
      <c r="O799" s="9"/>
      <c r="P799" s="9"/>
      <c r="Q799" s="9"/>
      <c r="R799" s="9"/>
      <c r="S799" s="9"/>
      <c r="T799" s="17"/>
      <c r="U799" s="17"/>
      <c r="V799" s="9"/>
      <c r="W799" s="17"/>
      <c r="X799" s="9"/>
      <c r="Y799" s="9"/>
      <c r="Z799" s="9"/>
      <c r="AA799" s="9"/>
      <c r="AB799" s="9"/>
      <c r="AC799" s="9"/>
      <c r="AD799" s="9"/>
      <c r="AE799" s="9"/>
      <c r="AF799" s="9"/>
      <c r="AG799" s="9"/>
      <c r="AH799" s="9"/>
    </row>
    <row r="800" spans="1:34" x14ac:dyDescent="0.25">
      <c r="A800" s="9"/>
      <c r="B800" s="9"/>
      <c r="C800" s="9"/>
      <c r="D800" s="9"/>
      <c r="E800" s="9"/>
      <c r="F800" s="9"/>
      <c r="G800" s="9"/>
      <c r="H800" s="9"/>
      <c r="I800" s="9"/>
      <c r="J800" s="9"/>
      <c r="K800" s="9"/>
      <c r="L800" s="9"/>
      <c r="M800" s="9"/>
      <c r="N800" s="9"/>
      <c r="O800" s="9"/>
      <c r="P800" s="9"/>
      <c r="Q800" s="9"/>
      <c r="R800" s="9"/>
      <c r="S800" s="9"/>
      <c r="T800" s="17"/>
      <c r="U800" s="17"/>
      <c r="V800" s="9"/>
      <c r="W800" s="17"/>
      <c r="X800" s="9"/>
      <c r="Y800" s="9"/>
      <c r="Z800" s="9"/>
      <c r="AA800" s="9"/>
      <c r="AB800" s="9"/>
      <c r="AC800" s="9"/>
      <c r="AD800" s="9"/>
      <c r="AE800" s="9"/>
      <c r="AF800" s="9"/>
      <c r="AG800" s="9"/>
      <c r="AH800" s="9"/>
    </row>
    <row r="801" spans="1:34" x14ac:dyDescent="0.25">
      <c r="A801" s="9"/>
      <c r="B801" s="9"/>
      <c r="C801" s="9"/>
      <c r="D801" s="9"/>
      <c r="E801" s="9"/>
      <c r="F801" s="9"/>
      <c r="G801" s="9"/>
      <c r="H801" s="9"/>
      <c r="I801" s="9"/>
      <c r="J801" s="9"/>
      <c r="K801" s="9"/>
      <c r="L801" s="9"/>
      <c r="M801" s="9"/>
      <c r="N801" s="9"/>
      <c r="O801" s="9"/>
      <c r="P801" s="9"/>
      <c r="Q801" s="9"/>
      <c r="R801" s="9"/>
      <c r="S801" s="9"/>
      <c r="T801" s="17"/>
      <c r="U801" s="17"/>
      <c r="V801" s="9"/>
      <c r="W801" s="17"/>
      <c r="X801" s="9"/>
      <c r="Y801" s="9"/>
      <c r="Z801" s="9"/>
      <c r="AA801" s="9"/>
      <c r="AB801" s="9"/>
      <c r="AC801" s="9"/>
      <c r="AD801" s="9"/>
      <c r="AE801" s="9"/>
      <c r="AF801" s="9"/>
      <c r="AG801" s="9"/>
      <c r="AH801" s="9"/>
    </row>
    <row r="802" spans="1:34" x14ac:dyDescent="0.25">
      <c r="A802" s="9"/>
      <c r="B802" s="9"/>
      <c r="C802" s="9"/>
      <c r="D802" s="9"/>
      <c r="E802" s="9"/>
      <c r="F802" s="9"/>
      <c r="G802" s="9"/>
      <c r="H802" s="9"/>
      <c r="I802" s="9"/>
      <c r="J802" s="9"/>
      <c r="K802" s="9"/>
      <c r="L802" s="9"/>
      <c r="M802" s="9"/>
      <c r="N802" s="9"/>
      <c r="O802" s="9"/>
      <c r="P802" s="9"/>
      <c r="Q802" s="9"/>
      <c r="R802" s="9"/>
      <c r="S802" s="9"/>
      <c r="T802" s="17"/>
      <c r="U802" s="17"/>
      <c r="V802" s="9"/>
      <c r="W802" s="17"/>
      <c r="X802" s="9"/>
      <c r="Y802" s="9"/>
      <c r="Z802" s="9"/>
      <c r="AA802" s="9"/>
      <c r="AB802" s="9"/>
      <c r="AC802" s="9"/>
      <c r="AD802" s="9"/>
      <c r="AE802" s="9"/>
      <c r="AF802" s="9"/>
      <c r="AG802" s="9"/>
      <c r="AH802" s="9"/>
    </row>
    <row r="803" spans="1:34" x14ac:dyDescent="0.25">
      <c r="A803" s="9"/>
      <c r="B803" s="9"/>
      <c r="C803" s="9"/>
      <c r="D803" s="9"/>
      <c r="E803" s="9"/>
      <c r="F803" s="9"/>
      <c r="G803" s="9"/>
      <c r="H803" s="9"/>
      <c r="I803" s="9"/>
      <c r="J803" s="9"/>
      <c r="K803" s="9"/>
      <c r="L803" s="9"/>
      <c r="M803" s="9"/>
      <c r="N803" s="9"/>
      <c r="O803" s="9"/>
      <c r="P803" s="9"/>
      <c r="Q803" s="9"/>
      <c r="R803" s="9"/>
      <c r="S803" s="9"/>
      <c r="T803" s="17"/>
      <c r="U803" s="17"/>
      <c r="V803" s="9"/>
      <c r="W803" s="17"/>
      <c r="X803" s="9"/>
      <c r="Y803" s="9"/>
      <c r="Z803" s="9"/>
      <c r="AA803" s="9"/>
      <c r="AB803" s="9"/>
      <c r="AC803" s="9"/>
      <c r="AD803" s="9"/>
      <c r="AE803" s="9"/>
      <c r="AF803" s="9"/>
      <c r="AG803" s="9"/>
      <c r="AH803" s="9"/>
    </row>
    <row r="804" spans="1:34" x14ac:dyDescent="0.25">
      <c r="A804" s="9"/>
      <c r="B804" s="9"/>
      <c r="C804" s="9"/>
      <c r="D804" s="9"/>
      <c r="E804" s="9"/>
      <c r="F804" s="9"/>
      <c r="G804" s="9"/>
      <c r="H804" s="9"/>
      <c r="I804" s="9"/>
      <c r="J804" s="9"/>
      <c r="K804" s="9"/>
      <c r="L804" s="9"/>
      <c r="M804" s="9"/>
      <c r="N804" s="9"/>
      <c r="O804" s="9"/>
      <c r="P804" s="9"/>
      <c r="Q804" s="9"/>
      <c r="R804" s="9"/>
      <c r="S804" s="9"/>
      <c r="T804" s="17"/>
      <c r="U804" s="17"/>
      <c r="V804" s="9"/>
      <c r="W804" s="17"/>
      <c r="X804" s="9"/>
      <c r="Y804" s="9"/>
      <c r="Z804" s="9"/>
      <c r="AA804" s="9"/>
      <c r="AB804" s="9"/>
      <c r="AC804" s="9"/>
      <c r="AD804" s="9"/>
      <c r="AE804" s="9"/>
      <c r="AF804" s="9"/>
      <c r="AG804" s="9"/>
      <c r="AH804" s="9"/>
    </row>
    <row r="805" spans="1:34" x14ac:dyDescent="0.25">
      <c r="A805" s="9"/>
      <c r="B805" s="9"/>
      <c r="C805" s="9"/>
      <c r="D805" s="9"/>
      <c r="E805" s="9"/>
      <c r="F805" s="9"/>
      <c r="G805" s="9"/>
      <c r="H805" s="9"/>
      <c r="I805" s="9"/>
      <c r="J805" s="9"/>
      <c r="K805" s="9"/>
      <c r="L805" s="9"/>
      <c r="M805" s="9"/>
      <c r="N805" s="9"/>
      <c r="O805" s="9"/>
      <c r="P805" s="9"/>
      <c r="Q805" s="9"/>
      <c r="R805" s="9"/>
      <c r="S805" s="9"/>
      <c r="T805" s="17"/>
      <c r="U805" s="17"/>
      <c r="V805" s="9"/>
      <c r="W805" s="17"/>
      <c r="X805" s="9"/>
      <c r="Y805" s="9"/>
      <c r="Z805" s="9"/>
      <c r="AA805" s="9"/>
      <c r="AB805" s="9"/>
      <c r="AC805" s="9"/>
      <c r="AD805" s="9"/>
      <c r="AE805" s="9"/>
      <c r="AF805" s="9"/>
      <c r="AG805" s="9"/>
      <c r="AH805" s="9"/>
    </row>
    <row r="806" spans="1:34" x14ac:dyDescent="0.25">
      <c r="A806" s="9"/>
      <c r="B806" s="9"/>
      <c r="C806" s="9"/>
      <c r="D806" s="9"/>
      <c r="E806" s="9"/>
      <c r="F806" s="9"/>
      <c r="G806" s="9"/>
      <c r="H806" s="9"/>
      <c r="I806" s="9"/>
      <c r="J806" s="9"/>
      <c r="K806" s="9"/>
      <c r="L806" s="9"/>
      <c r="M806" s="9"/>
      <c r="N806" s="9"/>
      <c r="O806" s="9"/>
      <c r="P806" s="9"/>
      <c r="Q806" s="9"/>
      <c r="R806" s="9"/>
      <c r="S806" s="9"/>
      <c r="T806" s="17"/>
      <c r="U806" s="17"/>
      <c r="V806" s="9"/>
      <c r="W806" s="17"/>
      <c r="X806" s="9"/>
      <c r="Y806" s="9"/>
      <c r="Z806" s="9"/>
      <c r="AA806" s="9"/>
      <c r="AB806" s="9"/>
      <c r="AC806" s="9"/>
      <c r="AD806" s="9"/>
      <c r="AE806" s="9"/>
      <c r="AF806" s="9"/>
      <c r="AG806" s="9"/>
      <c r="AH806" s="9"/>
    </row>
    <row r="807" spans="1:34" x14ac:dyDescent="0.25">
      <c r="A807" s="9"/>
      <c r="B807" s="9"/>
      <c r="C807" s="9"/>
      <c r="D807" s="9"/>
      <c r="E807" s="9"/>
      <c r="F807" s="9"/>
      <c r="G807" s="9"/>
      <c r="H807" s="9"/>
      <c r="I807" s="9"/>
      <c r="J807" s="9"/>
      <c r="K807" s="9"/>
      <c r="L807" s="9"/>
      <c r="M807" s="9"/>
      <c r="N807" s="9"/>
      <c r="O807" s="9"/>
      <c r="P807" s="9"/>
      <c r="Q807" s="9"/>
      <c r="R807" s="9"/>
      <c r="S807" s="9"/>
      <c r="T807" s="17"/>
      <c r="U807" s="17"/>
      <c r="V807" s="9"/>
      <c r="W807" s="17"/>
      <c r="X807" s="9"/>
      <c r="Y807" s="9"/>
      <c r="Z807" s="9"/>
      <c r="AA807" s="9"/>
      <c r="AB807" s="9"/>
      <c r="AC807" s="9"/>
      <c r="AD807" s="9"/>
      <c r="AE807" s="9"/>
      <c r="AF807" s="9"/>
      <c r="AG807" s="9"/>
      <c r="AH807" s="9"/>
    </row>
    <row r="808" spans="1:34" x14ac:dyDescent="0.25">
      <c r="A808" s="9"/>
      <c r="B808" s="9"/>
      <c r="C808" s="9"/>
      <c r="D808" s="9"/>
      <c r="E808" s="9"/>
      <c r="F808" s="9"/>
      <c r="G808" s="9"/>
      <c r="H808" s="9"/>
      <c r="I808" s="9"/>
      <c r="J808" s="9"/>
      <c r="K808" s="9"/>
      <c r="L808" s="9"/>
      <c r="M808" s="9"/>
      <c r="N808" s="9"/>
      <c r="O808" s="9"/>
      <c r="P808" s="9"/>
      <c r="Q808" s="9"/>
      <c r="R808" s="9"/>
      <c r="S808" s="9"/>
      <c r="T808" s="17"/>
      <c r="U808" s="17"/>
      <c r="V808" s="9"/>
      <c r="W808" s="17"/>
      <c r="X808" s="9"/>
      <c r="Y808" s="9"/>
      <c r="Z808" s="9"/>
      <c r="AA808" s="9"/>
      <c r="AB808" s="9"/>
      <c r="AC808" s="9"/>
      <c r="AD808" s="9"/>
      <c r="AE808" s="9"/>
      <c r="AF808" s="9"/>
      <c r="AG808" s="9"/>
      <c r="AH808" s="9"/>
    </row>
    <row r="809" spans="1:34" x14ac:dyDescent="0.25">
      <c r="A809" s="9"/>
      <c r="B809" s="9"/>
      <c r="C809" s="9"/>
      <c r="D809" s="9"/>
      <c r="E809" s="9"/>
      <c r="F809" s="9"/>
      <c r="G809" s="9"/>
      <c r="H809" s="9"/>
      <c r="I809" s="9"/>
      <c r="J809" s="9"/>
      <c r="K809" s="9"/>
      <c r="L809" s="9"/>
      <c r="M809" s="9"/>
      <c r="N809" s="9"/>
      <c r="O809" s="9"/>
      <c r="P809" s="9"/>
      <c r="Q809" s="9"/>
      <c r="R809" s="9"/>
      <c r="S809" s="9"/>
      <c r="T809" s="17"/>
      <c r="U809" s="17"/>
      <c r="V809" s="9"/>
      <c r="W809" s="17"/>
      <c r="X809" s="9"/>
      <c r="Y809" s="9"/>
      <c r="Z809" s="9"/>
      <c r="AA809" s="9"/>
      <c r="AB809" s="9"/>
      <c r="AC809" s="9"/>
      <c r="AD809" s="9"/>
      <c r="AE809" s="9"/>
      <c r="AF809" s="9"/>
      <c r="AG809" s="9"/>
      <c r="AH809" s="9"/>
    </row>
    <row r="810" spans="1:34" x14ac:dyDescent="0.25">
      <c r="A810" s="9"/>
      <c r="B810" s="9"/>
      <c r="C810" s="9"/>
      <c r="D810" s="9"/>
      <c r="E810" s="9"/>
      <c r="F810" s="9"/>
      <c r="G810" s="9"/>
      <c r="H810" s="9"/>
      <c r="I810" s="9"/>
      <c r="J810" s="9"/>
      <c r="K810" s="9"/>
      <c r="L810" s="9"/>
      <c r="M810" s="9"/>
      <c r="N810" s="9"/>
      <c r="O810" s="9"/>
      <c r="P810" s="9"/>
      <c r="Q810" s="9"/>
      <c r="R810" s="9"/>
      <c r="S810" s="9"/>
      <c r="T810" s="17"/>
      <c r="U810" s="17"/>
      <c r="V810" s="9"/>
      <c r="W810" s="17"/>
      <c r="X810" s="9"/>
      <c r="Y810" s="9"/>
      <c r="Z810" s="9"/>
      <c r="AA810" s="9"/>
      <c r="AB810" s="9"/>
      <c r="AC810" s="9"/>
      <c r="AD810" s="9"/>
      <c r="AE810" s="9"/>
      <c r="AF810" s="9"/>
      <c r="AG810" s="9"/>
      <c r="AH810" s="9"/>
    </row>
    <row r="811" spans="1:34" x14ac:dyDescent="0.25">
      <c r="A811" s="9"/>
      <c r="B811" s="9"/>
      <c r="C811" s="9"/>
      <c r="D811" s="9"/>
      <c r="E811" s="9"/>
      <c r="F811" s="9"/>
      <c r="G811" s="9"/>
      <c r="H811" s="9"/>
      <c r="I811" s="9"/>
      <c r="J811" s="9"/>
      <c r="K811" s="9"/>
      <c r="L811" s="9"/>
      <c r="M811" s="9"/>
      <c r="N811" s="9"/>
      <c r="O811" s="9"/>
      <c r="P811" s="9"/>
      <c r="Q811" s="9"/>
      <c r="R811" s="9"/>
      <c r="S811" s="9"/>
      <c r="T811" s="17"/>
      <c r="U811" s="17"/>
      <c r="V811" s="9"/>
      <c r="W811" s="17"/>
      <c r="X811" s="9"/>
      <c r="Y811" s="9"/>
      <c r="Z811" s="9"/>
      <c r="AA811" s="9"/>
      <c r="AB811" s="9"/>
      <c r="AC811" s="9"/>
      <c r="AD811" s="9"/>
      <c r="AE811" s="9"/>
      <c r="AF811" s="9"/>
      <c r="AG811" s="9"/>
      <c r="AH811" s="9"/>
    </row>
    <row r="812" spans="1:34" x14ac:dyDescent="0.25">
      <c r="A812" s="9"/>
      <c r="B812" s="9"/>
      <c r="C812" s="9"/>
      <c r="D812" s="9"/>
      <c r="E812" s="9"/>
      <c r="F812" s="9"/>
      <c r="G812" s="9"/>
      <c r="H812" s="9"/>
      <c r="I812" s="9"/>
      <c r="J812" s="9"/>
      <c r="K812" s="9"/>
      <c r="L812" s="9"/>
      <c r="M812" s="9"/>
      <c r="N812" s="9"/>
      <c r="O812" s="9"/>
      <c r="P812" s="9"/>
      <c r="Q812" s="9"/>
      <c r="R812" s="9"/>
      <c r="S812" s="9"/>
      <c r="T812" s="17"/>
      <c r="U812" s="17"/>
      <c r="V812" s="9"/>
      <c r="W812" s="17"/>
      <c r="X812" s="9"/>
      <c r="Y812" s="9"/>
      <c r="Z812" s="9"/>
      <c r="AA812" s="9"/>
      <c r="AB812" s="9"/>
      <c r="AC812" s="9"/>
      <c r="AD812" s="9"/>
      <c r="AE812" s="9"/>
      <c r="AF812" s="9"/>
      <c r="AG812" s="9"/>
      <c r="AH812" s="9"/>
    </row>
    <row r="813" spans="1:34" x14ac:dyDescent="0.25">
      <c r="A813" s="9"/>
      <c r="B813" s="9"/>
      <c r="C813" s="9"/>
      <c r="D813" s="9"/>
      <c r="E813" s="9"/>
      <c r="F813" s="9"/>
      <c r="G813" s="9"/>
      <c r="H813" s="9"/>
      <c r="I813" s="9"/>
      <c r="J813" s="9"/>
      <c r="K813" s="9"/>
      <c r="L813" s="9"/>
      <c r="M813" s="9"/>
      <c r="N813" s="9"/>
      <c r="O813" s="9"/>
      <c r="P813" s="9"/>
      <c r="Q813" s="9"/>
      <c r="R813" s="9"/>
      <c r="S813" s="9"/>
      <c r="T813" s="17"/>
      <c r="U813" s="17"/>
      <c r="V813" s="9"/>
      <c r="W813" s="17"/>
      <c r="X813" s="9"/>
      <c r="Y813" s="9"/>
      <c r="Z813" s="9"/>
      <c r="AA813" s="9"/>
      <c r="AB813" s="9"/>
      <c r="AC813" s="9"/>
      <c r="AD813" s="9"/>
      <c r="AE813" s="9"/>
      <c r="AF813" s="9"/>
      <c r="AG813" s="9"/>
      <c r="AH813" s="9"/>
    </row>
    <row r="814" spans="1:34" x14ac:dyDescent="0.25">
      <c r="A814" s="9"/>
      <c r="B814" s="9"/>
      <c r="C814" s="9"/>
      <c r="D814" s="9"/>
      <c r="E814" s="9"/>
      <c r="F814" s="9"/>
      <c r="G814" s="9"/>
      <c r="H814" s="9"/>
      <c r="I814" s="9"/>
      <c r="J814" s="9"/>
      <c r="K814" s="9"/>
      <c r="L814" s="9"/>
      <c r="M814" s="9"/>
      <c r="N814" s="9"/>
      <c r="O814" s="9"/>
      <c r="P814" s="9"/>
      <c r="Q814" s="9"/>
      <c r="R814" s="9"/>
      <c r="S814" s="9"/>
      <c r="T814" s="17"/>
      <c r="U814" s="17"/>
      <c r="V814" s="9"/>
      <c r="W814" s="17"/>
      <c r="X814" s="9"/>
      <c r="Y814" s="9"/>
      <c r="Z814" s="9"/>
      <c r="AA814" s="9"/>
      <c r="AB814" s="9"/>
      <c r="AC814" s="9"/>
      <c r="AD814" s="9"/>
      <c r="AE814" s="9"/>
      <c r="AF814" s="9"/>
      <c r="AG814" s="9"/>
      <c r="AH814" s="9"/>
    </row>
    <row r="815" spans="1:34" x14ac:dyDescent="0.25">
      <c r="A815" s="9"/>
      <c r="B815" s="9"/>
      <c r="C815" s="9"/>
      <c r="D815" s="9"/>
      <c r="E815" s="9"/>
      <c r="F815" s="9"/>
      <c r="G815" s="9"/>
      <c r="H815" s="9"/>
      <c r="I815" s="9"/>
      <c r="J815" s="9"/>
      <c r="K815" s="9"/>
      <c r="L815" s="9"/>
      <c r="M815" s="9"/>
      <c r="N815" s="9"/>
      <c r="O815" s="9"/>
      <c r="P815" s="9"/>
      <c r="Q815" s="9"/>
      <c r="R815" s="9"/>
      <c r="S815" s="9"/>
      <c r="T815" s="17"/>
      <c r="U815" s="17"/>
      <c r="V815" s="9"/>
      <c r="W815" s="17"/>
      <c r="X815" s="9"/>
      <c r="Y815" s="9"/>
      <c r="Z815" s="9"/>
      <c r="AA815" s="9"/>
      <c r="AB815" s="9"/>
      <c r="AC815" s="9"/>
      <c r="AD815" s="9"/>
      <c r="AE815" s="9"/>
      <c r="AF815" s="9"/>
      <c r="AG815" s="9"/>
      <c r="AH815" s="9"/>
    </row>
    <row r="816" spans="1:34" x14ac:dyDescent="0.25">
      <c r="A816" s="9"/>
      <c r="B816" s="9"/>
      <c r="C816" s="9"/>
      <c r="D816" s="9"/>
      <c r="E816" s="9"/>
      <c r="F816" s="9"/>
      <c r="G816" s="9"/>
      <c r="H816" s="9"/>
      <c r="I816" s="9"/>
      <c r="J816" s="9"/>
      <c r="K816" s="9"/>
      <c r="L816" s="9"/>
      <c r="M816" s="9"/>
      <c r="N816" s="9"/>
      <c r="O816" s="9"/>
      <c r="P816" s="9"/>
      <c r="Q816" s="9"/>
      <c r="R816" s="9"/>
      <c r="S816" s="9"/>
      <c r="T816" s="17"/>
      <c r="U816" s="17"/>
      <c r="V816" s="9"/>
      <c r="W816" s="17"/>
      <c r="X816" s="9"/>
      <c r="Y816" s="9"/>
      <c r="Z816" s="9"/>
      <c r="AA816" s="9"/>
      <c r="AB816" s="9"/>
      <c r="AC816" s="9"/>
      <c r="AD816" s="9"/>
      <c r="AE816" s="9"/>
      <c r="AF816" s="9"/>
      <c r="AG816" s="9"/>
      <c r="AH816" s="9"/>
    </row>
    <row r="817" spans="1:34" x14ac:dyDescent="0.25">
      <c r="A817" s="9"/>
      <c r="B817" s="9"/>
      <c r="C817" s="9"/>
      <c r="D817" s="9"/>
      <c r="E817" s="9"/>
      <c r="F817" s="9"/>
      <c r="G817" s="9"/>
      <c r="H817" s="9"/>
      <c r="I817" s="9"/>
      <c r="J817" s="9"/>
      <c r="K817" s="9"/>
      <c r="L817" s="9"/>
      <c r="M817" s="9"/>
      <c r="N817" s="9"/>
      <c r="O817" s="9"/>
      <c r="P817" s="9"/>
      <c r="Q817" s="9"/>
      <c r="R817" s="9"/>
      <c r="S817" s="9"/>
      <c r="T817" s="17"/>
      <c r="U817" s="17"/>
      <c r="V817" s="9"/>
      <c r="W817" s="17"/>
      <c r="X817" s="9"/>
      <c r="Y817" s="9"/>
      <c r="Z817" s="9"/>
      <c r="AA817" s="9"/>
      <c r="AB817" s="9"/>
      <c r="AC817" s="9"/>
      <c r="AD817" s="9"/>
      <c r="AE817" s="9"/>
      <c r="AF817" s="9"/>
      <c r="AG817" s="9"/>
      <c r="AH817" s="9"/>
    </row>
    <row r="818" spans="1:34" x14ac:dyDescent="0.25">
      <c r="A818" s="9"/>
      <c r="B818" s="9"/>
      <c r="C818" s="9"/>
      <c r="D818" s="9"/>
      <c r="E818" s="9"/>
      <c r="F818" s="9"/>
      <c r="G818" s="9"/>
      <c r="H818" s="9"/>
      <c r="I818" s="9"/>
      <c r="J818" s="9"/>
      <c r="K818" s="9"/>
      <c r="L818" s="9"/>
      <c r="M818" s="9"/>
      <c r="N818" s="9"/>
      <c r="O818" s="9"/>
      <c r="P818" s="9"/>
      <c r="Q818" s="9"/>
      <c r="R818" s="9"/>
      <c r="S818" s="9"/>
      <c r="T818" s="17"/>
      <c r="U818" s="17"/>
      <c r="V818" s="9"/>
      <c r="W818" s="17"/>
      <c r="X818" s="9"/>
      <c r="Y818" s="9"/>
      <c r="Z818" s="9"/>
      <c r="AA818" s="9"/>
      <c r="AB818" s="9"/>
      <c r="AC818" s="9"/>
      <c r="AD818" s="9"/>
      <c r="AE818" s="9"/>
      <c r="AF818" s="9"/>
      <c r="AG818" s="9"/>
      <c r="AH818" s="9"/>
    </row>
    <row r="819" spans="1:34" x14ac:dyDescent="0.25">
      <c r="A819" s="9"/>
      <c r="B819" s="9"/>
      <c r="C819" s="9"/>
      <c r="D819" s="9"/>
      <c r="E819" s="9"/>
      <c r="F819" s="9"/>
      <c r="G819" s="9"/>
      <c r="H819" s="9"/>
      <c r="I819" s="9"/>
      <c r="J819" s="9"/>
      <c r="K819" s="9"/>
      <c r="L819" s="9"/>
      <c r="M819" s="9"/>
      <c r="N819" s="9"/>
      <c r="O819" s="9"/>
      <c r="P819" s="9"/>
      <c r="Q819" s="9"/>
      <c r="R819" s="9"/>
      <c r="S819" s="9"/>
      <c r="T819" s="17"/>
      <c r="U819" s="17"/>
      <c r="V819" s="9"/>
      <c r="W819" s="17"/>
      <c r="X819" s="9"/>
      <c r="Y819" s="9"/>
      <c r="Z819" s="9"/>
      <c r="AA819" s="9"/>
      <c r="AB819" s="9"/>
      <c r="AC819" s="9"/>
      <c r="AD819" s="9"/>
      <c r="AE819" s="9"/>
      <c r="AF819" s="9"/>
      <c r="AG819" s="9"/>
      <c r="AH819" s="9"/>
    </row>
    <row r="820" spans="1:34" x14ac:dyDescent="0.25">
      <c r="A820" s="9"/>
      <c r="B820" s="9"/>
      <c r="C820" s="9"/>
      <c r="D820" s="9"/>
      <c r="E820" s="9"/>
      <c r="F820" s="9"/>
      <c r="G820" s="9"/>
      <c r="H820" s="9"/>
      <c r="I820" s="9"/>
      <c r="J820" s="9"/>
      <c r="K820" s="9"/>
      <c r="L820" s="9"/>
      <c r="M820" s="9"/>
      <c r="N820" s="9"/>
      <c r="O820" s="9"/>
      <c r="P820" s="9"/>
      <c r="Q820" s="9"/>
      <c r="R820" s="9"/>
      <c r="S820" s="9"/>
      <c r="T820" s="17"/>
      <c r="U820" s="17"/>
      <c r="V820" s="9"/>
      <c r="W820" s="17"/>
      <c r="X820" s="9"/>
      <c r="Y820" s="9"/>
      <c r="Z820" s="9"/>
      <c r="AA820" s="9"/>
      <c r="AB820" s="9"/>
      <c r="AC820" s="9"/>
      <c r="AD820" s="9"/>
      <c r="AE820" s="9"/>
      <c r="AF820" s="9"/>
      <c r="AG820" s="9"/>
      <c r="AH820" s="9"/>
    </row>
    <row r="821" spans="1:34" x14ac:dyDescent="0.25">
      <c r="A821" s="9"/>
      <c r="B821" s="9"/>
      <c r="C821" s="9"/>
      <c r="D821" s="9"/>
      <c r="E821" s="9"/>
      <c r="F821" s="9"/>
      <c r="G821" s="9"/>
      <c r="H821" s="9"/>
      <c r="I821" s="9"/>
      <c r="J821" s="9"/>
      <c r="K821" s="9"/>
      <c r="L821" s="9"/>
      <c r="M821" s="9"/>
      <c r="N821" s="9"/>
      <c r="O821" s="9"/>
      <c r="P821" s="9"/>
      <c r="Q821" s="9"/>
      <c r="R821" s="9"/>
      <c r="S821" s="9"/>
      <c r="T821" s="17"/>
      <c r="U821" s="17"/>
      <c r="V821" s="9"/>
      <c r="W821" s="17"/>
      <c r="X821" s="9"/>
      <c r="Y821" s="9"/>
      <c r="Z821" s="9"/>
      <c r="AA821" s="9"/>
      <c r="AB821" s="9"/>
      <c r="AC821" s="9"/>
      <c r="AD821" s="9"/>
      <c r="AE821" s="9"/>
      <c r="AF821" s="9"/>
      <c r="AG821" s="9"/>
      <c r="AH821" s="9"/>
    </row>
    <row r="822" spans="1:34" x14ac:dyDescent="0.25">
      <c r="A822" s="9"/>
      <c r="B822" s="9"/>
      <c r="C822" s="9"/>
      <c r="D822" s="9"/>
      <c r="E822" s="9"/>
      <c r="F822" s="9"/>
      <c r="G822" s="9"/>
      <c r="H822" s="9"/>
      <c r="I822" s="9"/>
      <c r="J822" s="9"/>
      <c r="K822" s="9"/>
      <c r="L822" s="9"/>
      <c r="M822" s="9"/>
      <c r="N822" s="9"/>
      <c r="O822" s="9"/>
      <c r="P822" s="9"/>
      <c r="Q822" s="9"/>
      <c r="R822" s="9"/>
      <c r="S822" s="9"/>
      <c r="T822" s="17"/>
      <c r="U822" s="17"/>
      <c r="V822" s="9"/>
      <c r="W822" s="17"/>
      <c r="X822" s="9"/>
      <c r="Y822" s="9"/>
      <c r="Z822" s="9"/>
      <c r="AA822" s="9"/>
      <c r="AB822" s="9"/>
      <c r="AC822" s="9"/>
      <c r="AD822" s="9"/>
      <c r="AE822" s="9"/>
      <c r="AF822" s="9"/>
      <c r="AG822" s="9"/>
      <c r="AH822" s="9"/>
    </row>
    <row r="823" spans="1:34" x14ac:dyDescent="0.25">
      <c r="A823" s="9"/>
      <c r="B823" s="9"/>
      <c r="C823" s="9"/>
      <c r="D823" s="9"/>
      <c r="E823" s="9"/>
      <c r="F823" s="9"/>
      <c r="G823" s="9"/>
      <c r="H823" s="9"/>
      <c r="I823" s="9"/>
      <c r="J823" s="9"/>
      <c r="K823" s="9"/>
      <c r="L823" s="9"/>
      <c r="M823" s="9"/>
      <c r="N823" s="9"/>
      <c r="O823" s="9"/>
      <c r="P823" s="9"/>
      <c r="Q823" s="9"/>
      <c r="R823" s="9"/>
      <c r="S823" s="9"/>
      <c r="T823" s="17"/>
      <c r="U823" s="17"/>
      <c r="V823" s="9"/>
      <c r="W823" s="17"/>
      <c r="X823" s="9"/>
      <c r="Y823" s="9"/>
      <c r="Z823" s="9"/>
      <c r="AA823" s="9"/>
      <c r="AB823" s="9"/>
      <c r="AC823" s="9"/>
      <c r="AD823" s="9"/>
      <c r="AE823" s="9"/>
      <c r="AF823" s="9"/>
      <c r="AG823" s="9"/>
      <c r="AH823" s="9"/>
    </row>
    <row r="824" spans="1:34" x14ac:dyDescent="0.25">
      <c r="A824" s="9"/>
      <c r="B824" s="9"/>
      <c r="C824" s="9"/>
      <c r="D824" s="9"/>
      <c r="E824" s="9"/>
      <c r="F824" s="9"/>
      <c r="G824" s="9"/>
      <c r="H824" s="9"/>
      <c r="I824" s="9"/>
      <c r="J824" s="9"/>
      <c r="K824" s="9"/>
      <c r="L824" s="9"/>
      <c r="M824" s="9"/>
      <c r="N824" s="9"/>
      <c r="O824" s="9"/>
      <c r="P824" s="9"/>
      <c r="Q824" s="9"/>
      <c r="R824" s="9"/>
      <c r="S824" s="9"/>
      <c r="T824" s="17"/>
      <c r="U824" s="17"/>
      <c r="V824" s="9"/>
      <c r="W824" s="17"/>
      <c r="X824" s="9"/>
      <c r="Y824" s="9"/>
      <c r="Z824" s="9"/>
      <c r="AA824" s="9"/>
      <c r="AB824" s="9"/>
      <c r="AC824" s="9"/>
      <c r="AD824" s="9"/>
      <c r="AE824" s="9"/>
      <c r="AF824" s="9"/>
      <c r="AG824" s="9"/>
      <c r="AH824" s="9"/>
    </row>
    <row r="825" spans="1:34" x14ac:dyDescent="0.25">
      <c r="A825" s="9"/>
      <c r="B825" s="9"/>
      <c r="C825" s="9"/>
      <c r="D825" s="9"/>
      <c r="E825" s="9"/>
      <c r="F825" s="9"/>
      <c r="G825" s="9"/>
      <c r="H825" s="9"/>
      <c r="I825" s="9"/>
      <c r="J825" s="9"/>
      <c r="K825" s="9"/>
      <c r="L825" s="9"/>
      <c r="M825" s="9"/>
      <c r="N825" s="9"/>
      <c r="O825" s="9"/>
      <c r="P825" s="9"/>
      <c r="Q825" s="9"/>
      <c r="R825" s="9"/>
      <c r="S825" s="9"/>
      <c r="T825" s="17"/>
      <c r="U825" s="17"/>
      <c r="V825" s="9"/>
      <c r="W825" s="17"/>
      <c r="X825" s="9"/>
      <c r="Y825" s="9"/>
      <c r="Z825" s="9"/>
      <c r="AA825" s="9"/>
      <c r="AB825" s="9"/>
      <c r="AC825" s="9"/>
      <c r="AD825" s="9"/>
      <c r="AE825" s="9"/>
      <c r="AF825" s="9"/>
      <c r="AG825" s="9"/>
      <c r="AH825" s="9"/>
    </row>
    <row r="826" spans="1:34" x14ac:dyDescent="0.25">
      <c r="A826" s="9"/>
      <c r="B826" s="9"/>
      <c r="C826" s="9"/>
      <c r="D826" s="9"/>
      <c r="E826" s="9"/>
      <c r="F826" s="9"/>
      <c r="G826" s="9"/>
      <c r="H826" s="9"/>
      <c r="I826" s="9"/>
      <c r="J826" s="9"/>
      <c r="K826" s="9"/>
      <c r="L826" s="9"/>
      <c r="M826" s="9"/>
      <c r="N826" s="9"/>
      <c r="O826" s="9"/>
      <c r="P826" s="9"/>
      <c r="Q826" s="9"/>
      <c r="R826" s="9"/>
      <c r="S826" s="9"/>
      <c r="T826" s="17"/>
      <c r="U826" s="17"/>
      <c r="V826" s="9"/>
      <c r="W826" s="17"/>
      <c r="X826" s="9"/>
      <c r="Y826" s="9"/>
      <c r="Z826" s="9"/>
      <c r="AA826" s="9"/>
      <c r="AB826" s="9"/>
      <c r="AC826" s="9"/>
      <c r="AD826" s="9"/>
      <c r="AE826" s="9"/>
      <c r="AF826" s="9"/>
      <c r="AG826" s="9"/>
      <c r="AH826" s="9"/>
    </row>
    <row r="827" spans="1:34" x14ac:dyDescent="0.25">
      <c r="A827" s="9"/>
      <c r="B827" s="9"/>
      <c r="C827" s="9"/>
      <c r="D827" s="9"/>
      <c r="E827" s="9"/>
      <c r="F827" s="9"/>
      <c r="G827" s="9"/>
      <c r="H827" s="9"/>
      <c r="I827" s="9"/>
      <c r="J827" s="9"/>
      <c r="K827" s="9"/>
      <c r="L827" s="9"/>
      <c r="M827" s="9"/>
      <c r="N827" s="9"/>
      <c r="O827" s="9"/>
      <c r="P827" s="9"/>
      <c r="Q827" s="9"/>
      <c r="R827" s="9"/>
      <c r="S827" s="9"/>
      <c r="T827" s="17"/>
      <c r="U827" s="17"/>
      <c r="V827" s="9"/>
      <c r="W827" s="17"/>
      <c r="X827" s="9"/>
      <c r="Y827" s="9"/>
      <c r="Z827" s="9"/>
      <c r="AA827" s="9"/>
      <c r="AB827" s="9"/>
      <c r="AC827" s="9"/>
      <c r="AD827" s="9"/>
      <c r="AE827" s="9"/>
      <c r="AF827" s="9"/>
      <c r="AG827" s="9"/>
      <c r="AH827" s="9"/>
    </row>
    <row r="828" spans="1:34" x14ac:dyDescent="0.25">
      <c r="A828" s="9"/>
      <c r="B828" s="9"/>
      <c r="C828" s="9"/>
      <c r="D828" s="9"/>
      <c r="E828" s="9"/>
      <c r="F828" s="9"/>
      <c r="G828" s="9"/>
      <c r="H828" s="9"/>
      <c r="I828" s="9"/>
      <c r="J828" s="9"/>
      <c r="K828" s="9"/>
      <c r="L828" s="9"/>
      <c r="M828" s="9"/>
      <c r="N828" s="9"/>
      <c r="O828" s="9"/>
      <c r="P828" s="9"/>
      <c r="Q828" s="9"/>
      <c r="R828" s="9"/>
      <c r="S828" s="9"/>
      <c r="T828" s="17"/>
      <c r="U828" s="17"/>
      <c r="V828" s="9"/>
      <c r="W828" s="17"/>
      <c r="X828" s="9"/>
      <c r="Y828" s="9"/>
      <c r="Z828" s="9"/>
      <c r="AA828" s="9"/>
      <c r="AB828" s="9"/>
      <c r="AC828" s="9"/>
      <c r="AD828" s="9"/>
      <c r="AE828" s="9"/>
      <c r="AF828" s="9"/>
      <c r="AG828" s="9"/>
      <c r="AH828" s="9"/>
    </row>
    <row r="829" spans="1:34" x14ac:dyDescent="0.25">
      <c r="A829" s="9"/>
      <c r="B829" s="9"/>
      <c r="C829" s="9"/>
      <c r="D829" s="9"/>
      <c r="E829" s="9"/>
      <c r="F829" s="9"/>
      <c r="G829" s="9"/>
      <c r="H829" s="9"/>
      <c r="I829" s="9"/>
      <c r="J829" s="9"/>
      <c r="K829" s="9"/>
      <c r="L829" s="9"/>
      <c r="M829" s="9"/>
      <c r="N829" s="9"/>
      <c r="O829" s="9"/>
      <c r="P829" s="9"/>
      <c r="Q829" s="9"/>
      <c r="R829" s="9"/>
      <c r="S829" s="9"/>
      <c r="T829" s="17"/>
      <c r="U829" s="17"/>
      <c r="V829" s="9"/>
      <c r="W829" s="17"/>
      <c r="X829" s="9"/>
      <c r="Y829" s="9"/>
      <c r="Z829" s="9"/>
      <c r="AA829" s="9"/>
      <c r="AB829" s="9"/>
      <c r="AC829" s="9"/>
      <c r="AD829" s="9"/>
      <c r="AE829" s="9"/>
      <c r="AF829" s="9"/>
      <c r="AG829" s="9"/>
      <c r="AH829" s="9"/>
    </row>
    <row r="830" spans="1:34" x14ac:dyDescent="0.25">
      <c r="A830" s="9"/>
      <c r="B830" s="9"/>
      <c r="C830" s="9"/>
      <c r="D830" s="9"/>
      <c r="E830" s="9"/>
      <c r="F830" s="9"/>
      <c r="G830" s="9"/>
      <c r="H830" s="9"/>
      <c r="I830" s="9"/>
      <c r="J830" s="9"/>
      <c r="K830" s="9"/>
      <c r="L830" s="9"/>
      <c r="M830" s="9"/>
      <c r="N830" s="9"/>
      <c r="O830" s="9"/>
      <c r="P830" s="9"/>
      <c r="Q830" s="9"/>
      <c r="R830" s="9"/>
      <c r="S830" s="9"/>
      <c r="T830" s="17"/>
      <c r="U830" s="17"/>
      <c r="V830" s="9"/>
      <c r="W830" s="17"/>
      <c r="X830" s="9"/>
      <c r="Y830" s="9"/>
      <c r="Z830" s="9"/>
      <c r="AA830" s="9"/>
      <c r="AB830" s="9"/>
      <c r="AC830" s="9"/>
      <c r="AD830" s="9"/>
      <c r="AE830" s="9"/>
      <c r="AF830" s="9"/>
      <c r="AG830" s="9"/>
      <c r="AH830" s="9"/>
    </row>
    <row r="831" spans="1:34" x14ac:dyDescent="0.25">
      <c r="A831" s="9"/>
      <c r="B831" s="9"/>
      <c r="C831" s="9"/>
      <c r="D831" s="9"/>
      <c r="E831" s="9"/>
      <c r="F831" s="9"/>
      <c r="G831" s="9"/>
      <c r="H831" s="9"/>
      <c r="I831" s="9"/>
      <c r="J831" s="9"/>
      <c r="K831" s="9"/>
      <c r="L831" s="9"/>
      <c r="M831" s="9"/>
      <c r="N831" s="9"/>
      <c r="O831" s="9"/>
      <c r="P831" s="9"/>
      <c r="Q831" s="9"/>
      <c r="R831" s="9"/>
      <c r="S831" s="9"/>
      <c r="T831" s="17"/>
      <c r="U831" s="17"/>
      <c r="V831" s="9"/>
      <c r="W831" s="17"/>
      <c r="X831" s="9"/>
      <c r="Y831" s="9"/>
      <c r="Z831" s="9"/>
      <c r="AA831" s="9"/>
      <c r="AB831" s="9"/>
      <c r="AC831" s="9"/>
      <c r="AD831" s="9"/>
      <c r="AE831" s="9"/>
      <c r="AF831" s="9"/>
      <c r="AG831" s="9"/>
      <c r="AH831" s="9"/>
    </row>
    <row r="832" spans="1:34" x14ac:dyDescent="0.25">
      <c r="A832" s="9"/>
      <c r="B832" s="9"/>
      <c r="C832" s="9"/>
      <c r="D832" s="9"/>
      <c r="E832" s="9"/>
      <c r="F832" s="9"/>
      <c r="G832" s="9"/>
      <c r="H832" s="9"/>
      <c r="I832" s="9"/>
      <c r="J832" s="9"/>
      <c r="K832" s="9"/>
      <c r="L832" s="9"/>
      <c r="M832" s="9"/>
      <c r="N832" s="9"/>
      <c r="O832" s="9"/>
      <c r="P832" s="9"/>
      <c r="Q832" s="9"/>
      <c r="R832" s="9"/>
      <c r="S832" s="9"/>
      <c r="T832" s="17"/>
      <c r="U832" s="17"/>
      <c r="V832" s="9"/>
      <c r="W832" s="17"/>
      <c r="X832" s="9"/>
      <c r="Y832" s="9"/>
      <c r="Z832" s="9"/>
      <c r="AA832" s="9"/>
      <c r="AB832" s="9"/>
      <c r="AC832" s="9"/>
      <c r="AD832" s="9"/>
      <c r="AE832" s="9"/>
      <c r="AF832" s="9"/>
      <c r="AG832" s="9"/>
      <c r="AH832" s="9"/>
    </row>
    <row r="833" spans="1:34" x14ac:dyDescent="0.25">
      <c r="A833" s="9"/>
      <c r="B833" s="9"/>
      <c r="C833" s="9"/>
      <c r="D833" s="9"/>
      <c r="E833" s="9"/>
      <c r="F833" s="9"/>
      <c r="G833" s="9"/>
      <c r="H833" s="9"/>
      <c r="I833" s="9"/>
      <c r="J833" s="9"/>
      <c r="K833" s="9"/>
      <c r="L833" s="9"/>
      <c r="M833" s="9"/>
      <c r="N833" s="9"/>
      <c r="O833" s="9"/>
      <c r="P833" s="9"/>
      <c r="Q833" s="9"/>
      <c r="R833" s="9"/>
      <c r="S833" s="9"/>
      <c r="T833" s="17"/>
      <c r="U833" s="17"/>
      <c r="V833" s="9"/>
      <c r="W833" s="17"/>
      <c r="X833" s="9"/>
      <c r="Y833" s="9"/>
      <c r="Z833" s="9"/>
      <c r="AA833" s="9"/>
      <c r="AB833" s="9"/>
      <c r="AC833" s="9"/>
      <c r="AD833" s="9"/>
      <c r="AE833" s="9"/>
      <c r="AF833" s="9"/>
      <c r="AG833" s="9"/>
      <c r="AH833" s="9"/>
    </row>
    <row r="834" spans="1:34" x14ac:dyDescent="0.25">
      <c r="A834" s="9"/>
      <c r="B834" s="9"/>
      <c r="C834" s="9"/>
      <c r="D834" s="9"/>
      <c r="E834" s="9"/>
      <c r="F834" s="9"/>
      <c r="G834" s="9"/>
      <c r="H834" s="9"/>
      <c r="I834" s="9"/>
      <c r="J834" s="9"/>
      <c r="K834" s="9"/>
      <c r="L834" s="9"/>
      <c r="M834" s="9"/>
      <c r="N834" s="9"/>
      <c r="O834" s="9"/>
      <c r="P834" s="9"/>
      <c r="Q834" s="9"/>
      <c r="R834" s="9"/>
      <c r="S834" s="9"/>
      <c r="T834" s="17"/>
      <c r="U834" s="17"/>
      <c r="V834" s="9"/>
      <c r="W834" s="17"/>
      <c r="X834" s="9"/>
      <c r="Y834" s="9"/>
      <c r="Z834" s="9"/>
      <c r="AA834" s="9"/>
      <c r="AB834" s="9"/>
      <c r="AC834" s="9"/>
      <c r="AD834" s="9"/>
      <c r="AE834" s="9"/>
      <c r="AF834" s="9"/>
      <c r="AG834" s="9"/>
      <c r="AH834" s="9"/>
    </row>
    <row r="835" spans="1:34" x14ac:dyDescent="0.25">
      <c r="A835" s="9"/>
      <c r="B835" s="9"/>
      <c r="C835" s="9"/>
      <c r="D835" s="9"/>
      <c r="E835" s="9"/>
      <c r="F835" s="9"/>
      <c r="G835" s="9"/>
      <c r="H835" s="9"/>
      <c r="I835" s="9"/>
      <c r="J835" s="9"/>
      <c r="K835" s="9"/>
      <c r="L835" s="9"/>
      <c r="M835" s="9"/>
      <c r="N835" s="9"/>
      <c r="O835" s="9"/>
      <c r="P835" s="9"/>
      <c r="Q835" s="9"/>
      <c r="R835" s="9"/>
      <c r="S835" s="9"/>
      <c r="T835" s="17"/>
      <c r="U835" s="17"/>
      <c r="V835" s="9"/>
      <c r="W835" s="17"/>
      <c r="X835" s="9"/>
      <c r="Y835" s="9"/>
      <c r="Z835" s="9"/>
      <c r="AA835" s="9"/>
      <c r="AB835" s="9"/>
      <c r="AC835" s="9"/>
      <c r="AD835" s="9"/>
      <c r="AE835" s="9"/>
      <c r="AF835" s="9"/>
      <c r="AG835" s="9"/>
      <c r="AH835" s="9"/>
    </row>
    <row r="836" spans="1:34" x14ac:dyDescent="0.25">
      <c r="A836" s="9"/>
      <c r="B836" s="9"/>
      <c r="C836" s="9"/>
      <c r="D836" s="9"/>
      <c r="E836" s="9"/>
      <c r="F836" s="9"/>
      <c r="G836" s="9"/>
      <c r="H836" s="9"/>
      <c r="I836" s="9"/>
      <c r="J836" s="9"/>
      <c r="K836" s="9"/>
      <c r="L836" s="9"/>
      <c r="M836" s="9"/>
      <c r="N836" s="9"/>
      <c r="O836" s="9"/>
      <c r="P836" s="9"/>
      <c r="Q836" s="9"/>
      <c r="R836" s="9"/>
      <c r="S836" s="9"/>
      <c r="T836" s="17"/>
      <c r="U836" s="17"/>
      <c r="V836" s="9"/>
      <c r="W836" s="17"/>
      <c r="X836" s="9"/>
      <c r="Y836" s="9"/>
      <c r="Z836" s="9"/>
      <c r="AA836" s="9"/>
      <c r="AB836" s="9"/>
      <c r="AC836" s="9"/>
      <c r="AD836" s="9"/>
      <c r="AE836" s="9"/>
      <c r="AF836" s="9"/>
      <c r="AG836" s="9"/>
      <c r="AH836" s="9"/>
    </row>
    <row r="837" spans="1:34" x14ac:dyDescent="0.25">
      <c r="A837" s="9"/>
      <c r="B837" s="9"/>
      <c r="C837" s="9"/>
      <c r="D837" s="9"/>
      <c r="E837" s="9"/>
      <c r="F837" s="9"/>
      <c r="G837" s="9"/>
      <c r="H837" s="9"/>
      <c r="I837" s="9"/>
      <c r="J837" s="9"/>
      <c r="K837" s="9"/>
      <c r="L837" s="9"/>
      <c r="M837" s="9"/>
      <c r="N837" s="9"/>
      <c r="O837" s="9"/>
      <c r="P837" s="9"/>
      <c r="Q837" s="9"/>
      <c r="R837" s="9"/>
      <c r="S837" s="9"/>
      <c r="T837" s="17"/>
      <c r="U837" s="17"/>
      <c r="V837" s="9"/>
      <c r="W837" s="17"/>
      <c r="X837" s="9"/>
      <c r="Y837" s="9"/>
      <c r="Z837" s="9"/>
      <c r="AA837" s="9"/>
      <c r="AB837" s="9"/>
      <c r="AC837" s="9"/>
      <c r="AD837" s="9"/>
      <c r="AE837" s="9"/>
      <c r="AF837" s="9"/>
      <c r="AG837" s="9"/>
      <c r="AH837" s="9"/>
    </row>
    <row r="838" spans="1:34" x14ac:dyDescent="0.25">
      <c r="A838" s="9"/>
      <c r="B838" s="9"/>
      <c r="C838" s="9"/>
      <c r="D838" s="9"/>
      <c r="E838" s="9"/>
      <c r="F838" s="9"/>
      <c r="G838" s="9"/>
      <c r="H838" s="9"/>
      <c r="I838" s="9"/>
      <c r="J838" s="9"/>
      <c r="K838" s="9"/>
      <c r="L838" s="9"/>
      <c r="M838" s="9"/>
      <c r="N838" s="9"/>
      <c r="O838" s="9"/>
      <c r="P838" s="9"/>
      <c r="Q838" s="9"/>
      <c r="R838" s="9"/>
      <c r="S838" s="9"/>
      <c r="T838" s="17"/>
      <c r="U838" s="17"/>
      <c r="V838" s="9"/>
      <c r="W838" s="17"/>
      <c r="X838" s="9"/>
      <c r="Y838" s="9"/>
      <c r="Z838" s="9"/>
      <c r="AA838" s="9"/>
      <c r="AB838" s="9"/>
      <c r="AC838" s="9"/>
      <c r="AD838" s="9"/>
      <c r="AE838" s="9"/>
      <c r="AF838" s="9"/>
      <c r="AG838" s="9"/>
      <c r="AH838" s="9"/>
    </row>
    <row r="839" spans="1:34" x14ac:dyDescent="0.25">
      <c r="A839" s="9"/>
      <c r="B839" s="9"/>
      <c r="C839" s="9"/>
      <c r="D839" s="9"/>
      <c r="E839" s="9"/>
      <c r="F839" s="9"/>
      <c r="G839" s="9"/>
      <c r="H839" s="9"/>
      <c r="I839" s="9"/>
      <c r="J839" s="9"/>
      <c r="K839" s="9"/>
      <c r="L839" s="9"/>
      <c r="M839" s="9"/>
      <c r="N839" s="9"/>
      <c r="O839" s="9"/>
      <c r="P839" s="9"/>
      <c r="Q839" s="9"/>
      <c r="R839" s="9"/>
      <c r="S839" s="9"/>
      <c r="T839" s="17"/>
      <c r="U839" s="17"/>
      <c r="V839" s="9"/>
      <c r="W839" s="17"/>
      <c r="X839" s="9"/>
      <c r="Y839" s="9"/>
      <c r="Z839" s="9"/>
      <c r="AA839" s="9"/>
      <c r="AB839" s="9"/>
      <c r="AC839" s="9"/>
      <c r="AD839" s="9"/>
      <c r="AE839" s="9"/>
      <c r="AF839" s="9"/>
      <c r="AG839" s="9"/>
      <c r="AH839" s="9"/>
    </row>
    <row r="840" spans="1:34" x14ac:dyDescent="0.25">
      <c r="A840" s="9"/>
      <c r="B840" s="9"/>
      <c r="C840" s="9"/>
      <c r="D840" s="9"/>
      <c r="E840" s="9"/>
      <c r="F840" s="9"/>
      <c r="G840" s="9"/>
      <c r="H840" s="9"/>
      <c r="I840" s="9"/>
      <c r="J840" s="9"/>
      <c r="K840" s="9"/>
      <c r="L840" s="9"/>
      <c r="M840" s="9"/>
      <c r="N840" s="9"/>
      <c r="O840" s="9"/>
      <c r="P840" s="9"/>
      <c r="Q840" s="9"/>
      <c r="R840" s="9"/>
      <c r="S840" s="9"/>
      <c r="T840" s="17"/>
      <c r="U840" s="17"/>
      <c r="V840" s="9"/>
      <c r="W840" s="17"/>
      <c r="X840" s="9"/>
      <c r="Y840" s="9"/>
      <c r="Z840" s="9"/>
      <c r="AA840" s="9"/>
      <c r="AB840" s="9"/>
      <c r="AC840" s="9"/>
      <c r="AD840" s="9"/>
      <c r="AE840" s="9"/>
      <c r="AF840" s="9"/>
      <c r="AG840" s="9"/>
      <c r="AH840" s="9"/>
    </row>
    <row r="841" spans="1:34" x14ac:dyDescent="0.25">
      <c r="A841" s="9"/>
      <c r="B841" s="9"/>
      <c r="C841" s="9"/>
      <c r="D841" s="9"/>
      <c r="E841" s="9"/>
      <c r="F841" s="9"/>
      <c r="G841" s="9"/>
      <c r="H841" s="9"/>
      <c r="I841" s="9"/>
      <c r="J841" s="9"/>
      <c r="K841" s="9"/>
      <c r="L841" s="9"/>
      <c r="M841" s="9"/>
      <c r="N841" s="9"/>
      <c r="O841" s="9"/>
      <c r="P841" s="9"/>
      <c r="Q841" s="9"/>
      <c r="R841" s="9"/>
      <c r="S841" s="9"/>
      <c r="T841" s="17"/>
      <c r="U841" s="17"/>
      <c r="V841" s="9"/>
      <c r="W841" s="17"/>
      <c r="X841" s="9"/>
      <c r="Y841" s="9"/>
      <c r="Z841" s="9"/>
      <c r="AA841" s="9"/>
      <c r="AB841" s="9"/>
      <c r="AC841" s="9"/>
      <c r="AD841" s="9"/>
      <c r="AE841" s="9"/>
      <c r="AF841" s="9"/>
      <c r="AG841" s="9"/>
      <c r="AH841" s="9"/>
    </row>
    <row r="842" spans="1:34" x14ac:dyDescent="0.25">
      <c r="A842" s="9"/>
      <c r="B842" s="9"/>
      <c r="C842" s="9"/>
      <c r="D842" s="9"/>
      <c r="E842" s="9"/>
      <c r="F842" s="9"/>
      <c r="G842" s="9"/>
      <c r="H842" s="9"/>
      <c r="I842" s="9"/>
      <c r="J842" s="9"/>
      <c r="K842" s="9"/>
      <c r="L842" s="9"/>
      <c r="M842" s="9"/>
      <c r="N842" s="9"/>
      <c r="O842" s="9"/>
      <c r="P842" s="9"/>
      <c r="Q842" s="9"/>
      <c r="R842" s="9"/>
      <c r="S842" s="9"/>
      <c r="T842" s="17"/>
      <c r="U842" s="17"/>
      <c r="V842" s="9"/>
      <c r="W842" s="17"/>
      <c r="X842" s="9"/>
      <c r="Y842" s="9"/>
      <c r="Z842" s="9"/>
      <c r="AA842" s="9"/>
      <c r="AB842" s="9"/>
      <c r="AC842" s="9"/>
      <c r="AD842" s="9"/>
      <c r="AE842" s="9"/>
      <c r="AF842" s="9"/>
      <c r="AG842" s="9"/>
      <c r="AH842" s="9"/>
    </row>
    <row r="843" spans="1:34" x14ac:dyDescent="0.25">
      <c r="A843" s="9"/>
      <c r="B843" s="9"/>
      <c r="C843" s="9"/>
      <c r="D843" s="9"/>
      <c r="E843" s="9"/>
      <c r="F843" s="9"/>
      <c r="G843" s="9"/>
      <c r="H843" s="9"/>
      <c r="I843" s="9"/>
      <c r="J843" s="9"/>
      <c r="K843" s="9"/>
      <c r="L843" s="9"/>
      <c r="M843" s="9"/>
      <c r="N843" s="9"/>
      <c r="O843" s="9"/>
      <c r="P843" s="9"/>
      <c r="Q843" s="9"/>
      <c r="R843" s="9"/>
      <c r="S843" s="9"/>
      <c r="T843" s="17"/>
      <c r="U843" s="17"/>
      <c r="V843" s="9"/>
      <c r="W843" s="17"/>
      <c r="X843" s="9"/>
      <c r="Y843" s="9"/>
      <c r="Z843" s="9"/>
      <c r="AA843" s="9"/>
      <c r="AB843" s="9"/>
      <c r="AC843" s="9"/>
      <c r="AD843" s="9"/>
      <c r="AE843" s="9"/>
      <c r="AF843" s="9"/>
      <c r="AG843" s="9"/>
      <c r="AH843" s="9"/>
    </row>
    <row r="844" spans="1:34" x14ac:dyDescent="0.25">
      <c r="A844" s="9"/>
      <c r="B844" s="9"/>
      <c r="C844" s="9"/>
      <c r="D844" s="9"/>
      <c r="E844" s="9"/>
      <c r="F844" s="9"/>
      <c r="G844" s="9"/>
      <c r="H844" s="9"/>
      <c r="I844" s="9"/>
      <c r="J844" s="9"/>
      <c r="K844" s="9"/>
      <c r="L844" s="9"/>
      <c r="M844" s="9"/>
      <c r="N844" s="9"/>
      <c r="O844" s="9"/>
      <c r="P844" s="9"/>
      <c r="Q844" s="9"/>
      <c r="R844" s="9"/>
      <c r="S844" s="9"/>
      <c r="T844" s="17"/>
      <c r="U844" s="17"/>
      <c r="V844" s="9"/>
      <c r="W844" s="17"/>
      <c r="X844" s="9"/>
      <c r="Y844" s="9"/>
      <c r="Z844" s="9"/>
      <c r="AA844" s="9"/>
      <c r="AB844" s="9"/>
      <c r="AC844" s="9"/>
      <c r="AD844" s="9"/>
      <c r="AE844" s="9"/>
      <c r="AF844" s="9"/>
      <c r="AG844" s="9"/>
      <c r="AH844" s="9"/>
    </row>
    <row r="845" spans="1:34" x14ac:dyDescent="0.25">
      <c r="A845" s="9"/>
      <c r="B845" s="9"/>
      <c r="C845" s="9"/>
      <c r="D845" s="9"/>
      <c r="E845" s="9"/>
      <c r="F845" s="9"/>
      <c r="G845" s="9"/>
      <c r="H845" s="9"/>
      <c r="I845" s="9"/>
      <c r="J845" s="9"/>
      <c r="K845" s="9"/>
      <c r="L845" s="9"/>
      <c r="M845" s="9"/>
      <c r="N845" s="9"/>
      <c r="O845" s="9"/>
      <c r="P845" s="9"/>
      <c r="Q845" s="9"/>
      <c r="R845" s="9"/>
      <c r="S845" s="9"/>
      <c r="T845" s="17"/>
      <c r="U845" s="17"/>
      <c r="V845" s="9"/>
      <c r="W845" s="17"/>
      <c r="X845" s="9"/>
      <c r="Y845" s="9"/>
      <c r="Z845" s="9"/>
      <c r="AA845" s="9"/>
      <c r="AB845" s="9"/>
      <c r="AC845" s="9"/>
      <c r="AD845" s="9"/>
      <c r="AE845" s="9"/>
      <c r="AF845" s="9"/>
      <c r="AG845" s="9"/>
      <c r="AH845" s="9"/>
    </row>
    <row r="846" spans="1:34" x14ac:dyDescent="0.25">
      <c r="A846" s="9"/>
      <c r="B846" s="9"/>
      <c r="C846" s="9"/>
      <c r="D846" s="9"/>
      <c r="E846" s="9"/>
      <c r="F846" s="9"/>
      <c r="G846" s="9"/>
      <c r="H846" s="9"/>
      <c r="I846" s="9"/>
      <c r="J846" s="9"/>
      <c r="K846" s="9"/>
      <c r="L846" s="9"/>
      <c r="M846" s="9"/>
      <c r="N846" s="9"/>
      <c r="O846" s="9"/>
      <c r="P846" s="9"/>
      <c r="Q846" s="9"/>
      <c r="R846" s="9"/>
      <c r="S846" s="9"/>
      <c r="T846" s="17"/>
      <c r="U846" s="17"/>
      <c r="V846" s="9"/>
      <c r="W846" s="17"/>
      <c r="X846" s="9"/>
      <c r="Y846" s="9"/>
      <c r="Z846" s="9"/>
      <c r="AA846" s="9"/>
      <c r="AB846" s="9"/>
      <c r="AC846" s="9"/>
      <c r="AD846" s="9"/>
      <c r="AE846" s="9"/>
      <c r="AF846" s="9"/>
      <c r="AG846" s="9"/>
      <c r="AH846" s="9"/>
    </row>
    <row r="847" spans="1:34" x14ac:dyDescent="0.25">
      <c r="A847" s="9"/>
      <c r="B847" s="9"/>
      <c r="C847" s="9"/>
      <c r="D847" s="9"/>
      <c r="E847" s="9"/>
      <c r="F847" s="9"/>
      <c r="G847" s="9"/>
      <c r="H847" s="9"/>
      <c r="I847" s="9"/>
      <c r="J847" s="9"/>
      <c r="K847" s="9"/>
      <c r="L847" s="9"/>
      <c r="M847" s="9"/>
      <c r="N847" s="9"/>
      <c r="O847" s="9"/>
      <c r="P847" s="9"/>
      <c r="Q847" s="9"/>
      <c r="R847" s="9"/>
      <c r="S847" s="9"/>
      <c r="T847" s="17"/>
      <c r="U847" s="17"/>
      <c r="V847" s="9"/>
      <c r="W847" s="17"/>
      <c r="X847" s="9"/>
      <c r="Y847" s="9"/>
      <c r="Z847" s="9"/>
      <c r="AA847" s="9"/>
      <c r="AB847" s="9"/>
      <c r="AC847" s="9"/>
      <c r="AD847" s="9"/>
      <c r="AE847" s="9"/>
      <c r="AF847" s="9"/>
      <c r="AG847" s="9"/>
      <c r="AH847" s="9"/>
    </row>
    <row r="848" spans="1:34" x14ac:dyDescent="0.25">
      <c r="A848" s="9"/>
      <c r="B848" s="9"/>
      <c r="C848" s="9"/>
      <c r="D848" s="9"/>
      <c r="E848" s="9"/>
      <c r="F848" s="9"/>
      <c r="G848" s="9"/>
      <c r="H848" s="9"/>
      <c r="I848" s="9"/>
      <c r="J848" s="9"/>
      <c r="K848" s="9"/>
      <c r="L848" s="9"/>
      <c r="M848" s="9"/>
      <c r="N848" s="9"/>
      <c r="O848" s="9"/>
      <c r="P848" s="9"/>
      <c r="Q848" s="9"/>
      <c r="R848" s="9"/>
      <c r="S848" s="9"/>
      <c r="T848" s="17"/>
      <c r="U848" s="17"/>
      <c r="V848" s="9"/>
      <c r="W848" s="17"/>
      <c r="X848" s="9"/>
      <c r="Y848" s="9"/>
      <c r="Z848" s="9"/>
      <c r="AA848" s="9"/>
      <c r="AB848" s="9"/>
      <c r="AC848" s="9"/>
      <c r="AD848" s="9"/>
      <c r="AE848" s="9"/>
      <c r="AF848" s="9"/>
      <c r="AG848" s="9"/>
      <c r="AH848" s="9"/>
    </row>
    <row r="849" spans="1:34" x14ac:dyDescent="0.25">
      <c r="A849" s="9"/>
      <c r="B849" s="9"/>
      <c r="C849" s="9"/>
      <c r="D849" s="9"/>
      <c r="E849" s="9"/>
      <c r="F849" s="9"/>
      <c r="G849" s="9"/>
      <c r="H849" s="9"/>
      <c r="I849" s="9"/>
      <c r="J849" s="9"/>
      <c r="K849" s="9"/>
      <c r="L849" s="9"/>
      <c r="M849" s="9"/>
      <c r="N849" s="9"/>
      <c r="O849" s="9"/>
      <c r="P849" s="9"/>
      <c r="Q849" s="9"/>
      <c r="R849" s="9"/>
      <c r="S849" s="9"/>
      <c r="T849" s="17"/>
      <c r="U849" s="17"/>
      <c r="V849" s="9"/>
      <c r="W849" s="17"/>
      <c r="X849" s="9"/>
      <c r="Y849" s="9"/>
      <c r="Z849" s="9"/>
      <c r="AA849" s="9"/>
      <c r="AB849" s="9"/>
      <c r="AC849" s="9"/>
      <c r="AD849" s="9"/>
      <c r="AE849" s="9"/>
      <c r="AF849" s="9"/>
      <c r="AG849" s="9"/>
      <c r="AH849" s="9"/>
    </row>
    <row r="850" spans="1:34" x14ac:dyDescent="0.25">
      <c r="A850" s="9"/>
      <c r="B850" s="9"/>
      <c r="C850" s="9"/>
      <c r="D850" s="9"/>
      <c r="E850" s="9"/>
      <c r="F850" s="9"/>
      <c r="G850" s="9"/>
      <c r="H850" s="9"/>
      <c r="I850" s="9"/>
      <c r="J850" s="9"/>
      <c r="K850" s="9"/>
      <c r="L850" s="9"/>
      <c r="M850" s="9"/>
      <c r="N850" s="9"/>
      <c r="O850" s="9"/>
      <c r="P850" s="9"/>
      <c r="Q850" s="9"/>
      <c r="R850" s="9"/>
      <c r="S850" s="9"/>
      <c r="T850" s="17"/>
      <c r="U850" s="17"/>
      <c r="V850" s="9"/>
      <c r="W850" s="17"/>
      <c r="X850" s="9"/>
      <c r="Y850" s="9"/>
      <c r="Z850" s="9"/>
      <c r="AA850" s="9"/>
      <c r="AB850" s="9"/>
      <c r="AC850" s="9"/>
      <c r="AD850" s="9"/>
      <c r="AE850" s="9"/>
      <c r="AF850" s="9"/>
      <c r="AG850" s="9"/>
      <c r="AH850" s="9"/>
    </row>
    <row r="851" spans="1:34" x14ac:dyDescent="0.25">
      <c r="A851" s="9"/>
      <c r="B851" s="9"/>
      <c r="C851" s="9"/>
      <c r="D851" s="9"/>
      <c r="E851" s="9"/>
      <c r="F851" s="9"/>
      <c r="G851" s="9"/>
      <c r="H851" s="9"/>
      <c r="I851" s="9"/>
      <c r="J851" s="9"/>
      <c r="K851" s="9"/>
      <c r="L851" s="9"/>
      <c r="M851" s="9"/>
      <c r="N851" s="9"/>
      <c r="O851" s="9"/>
      <c r="P851" s="9"/>
      <c r="Q851" s="9"/>
      <c r="R851" s="9"/>
      <c r="S851" s="9"/>
      <c r="T851" s="17"/>
      <c r="U851" s="17"/>
      <c r="V851" s="9"/>
      <c r="W851" s="17"/>
      <c r="X851" s="9"/>
      <c r="Y851" s="9"/>
      <c r="Z851" s="9"/>
      <c r="AA851" s="9"/>
      <c r="AB851" s="9"/>
      <c r="AC851" s="9"/>
      <c r="AD851" s="9"/>
      <c r="AE851" s="9"/>
      <c r="AF851" s="9"/>
      <c r="AG851" s="9"/>
      <c r="AH851" s="9"/>
    </row>
    <row r="852" spans="1:34" x14ac:dyDescent="0.25">
      <c r="A852" s="9"/>
      <c r="B852" s="9"/>
      <c r="C852" s="9"/>
      <c r="D852" s="9"/>
      <c r="E852" s="9"/>
      <c r="F852" s="9"/>
      <c r="G852" s="9"/>
      <c r="H852" s="9"/>
      <c r="I852" s="9"/>
      <c r="J852" s="9"/>
      <c r="K852" s="9"/>
      <c r="L852" s="9"/>
      <c r="M852" s="9"/>
      <c r="N852" s="9"/>
      <c r="O852" s="9"/>
      <c r="P852" s="9"/>
      <c r="Q852" s="9"/>
      <c r="R852" s="9"/>
      <c r="S852" s="9"/>
      <c r="T852" s="17"/>
      <c r="U852" s="17"/>
      <c r="V852" s="9"/>
      <c r="W852" s="17"/>
      <c r="X852" s="9"/>
      <c r="Y852" s="9"/>
      <c r="Z852" s="9"/>
      <c r="AA852" s="9"/>
      <c r="AB852" s="9"/>
      <c r="AC852" s="9"/>
      <c r="AD852" s="9"/>
      <c r="AE852" s="9"/>
      <c r="AF852" s="9"/>
      <c r="AG852" s="9"/>
      <c r="AH852" s="9"/>
    </row>
    <row r="853" spans="1:34" x14ac:dyDescent="0.25">
      <c r="A853" s="9"/>
      <c r="B853" s="9"/>
      <c r="C853" s="9"/>
      <c r="D853" s="9"/>
      <c r="E853" s="9"/>
      <c r="F853" s="9"/>
      <c r="G853" s="9"/>
      <c r="H853" s="9"/>
      <c r="I853" s="9"/>
      <c r="J853" s="9"/>
      <c r="K853" s="9"/>
      <c r="L853" s="9"/>
      <c r="M853" s="9"/>
      <c r="N853" s="9"/>
      <c r="O853" s="9"/>
      <c r="P853" s="9"/>
      <c r="Q853" s="9"/>
      <c r="R853" s="9"/>
      <c r="S853" s="9"/>
      <c r="T853" s="17"/>
      <c r="U853" s="17"/>
      <c r="V853" s="9"/>
      <c r="W853" s="17"/>
      <c r="X853" s="9"/>
      <c r="Y853" s="9"/>
      <c r="Z853" s="9"/>
      <c r="AA853" s="9"/>
      <c r="AB853" s="9"/>
      <c r="AC853" s="9"/>
      <c r="AD853" s="9"/>
      <c r="AE853" s="9"/>
      <c r="AF853" s="9"/>
      <c r="AG853" s="9"/>
      <c r="AH853" s="9"/>
    </row>
    <row r="854" spans="1:34" x14ac:dyDescent="0.25">
      <c r="A854" s="9"/>
      <c r="B854" s="9"/>
      <c r="C854" s="9"/>
      <c r="D854" s="9"/>
      <c r="E854" s="9"/>
      <c r="F854" s="9"/>
      <c r="G854" s="9"/>
      <c r="H854" s="9"/>
      <c r="I854" s="9"/>
      <c r="J854" s="9"/>
      <c r="K854" s="9"/>
      <c r="L854" s="9"/>
      <c r="M854" s="9"/>
      <c r="N854" s="9"/>
      <c r="O854" s="9"/>
      <c r="P854" s="9"/>
      <c r="Q854" s="9"/>
      <c r="R854" s="9"/>
      <c r="S854" s="9"/>
      <c r="T854" s="17"/>
      <c r="U854" s="17"/>
      <c r="V854" s="9"/>
      <c r="W854" s="17"/>
      <c r="X854" s="9"/>
      <c r="Y854" s="9"/>
      <c r="Z854" s="9"/>
      <c r="AA854" s="9"/>
      <c r="AB854" s="9"/>
      <c r="AC854" s="9"/>
      <c r="AD854" s="9"/>
      <c r="AE854" s="9"/>
      <c r="AF854" s="9"/>
      <c r="AG854" s="9"/>
      <c r="AH854" s="9"/>
    </row>
    <row r="855" spans="1:34" x14ac:dyDescent="0.25">
      <c r="A855" s="9"/>
      <c r="B855" s="9"/>
      <c r="C855" s="9"/>
      <c r="D855" s="9"/>
      <c r="E855" s="9"/>
      <c r="F855" s="9"/>
      <c r="G855" s="9"/>
      <c r="H855" s="9"/>
      <c r="I855" s="9"/>
      <c r="J855" s="9"/>
      <c r="K855" s="9"/>
      <c r="L855" s="9"/>
      <c r="M855" s="9"/>
      <c r="N855" s="9"/>
      <c r="O855" s="9"/>
      <c r="P855" s="9"/>
      <c r="Q855" s="9"/>
      <c r="R855" s="9"/>
      <c r="S855" s="9"/>
      <c r="T855" s="17"/>
      <c r="U855" s="17"/>
      <c r="V855" s="9"/>
      <c r="W855" s="17"/>
      <c r="X855" s="9"/>
      <c r="Y855" s="9"/>
      <c r="Z855" s="9"/>
      <c r="AA855" s="9"/>
      <c r="AB855" s="9"/>
      <c r="AC855" s="9"/>
      <c r="AD855" s="9"/>
      <c r="AE855" s="9"/>
      <c r="AF855" s="9"/>
      <c r="AG855" s="9"/>
      <c r="AH855" s="9"/>
    </row>
    <row r="856" spans="1:34" x14ac:dyDescent="0.25">
      <c r="A856" s="9"/>
      <c r="B856" s="9"/>
      <c r="C856" s="9"/>
      <c r="D856" s="9"/>
      <c r="E856" s="9"/>
      <c r="F856" s="9"/>
      <c r="G856" s="9"/>
      <c r="H856" s="9"/>
      <c r="I856" s="9"/>
      <c r="J856" s="9"/>
      <c r="K856" s="9"/>
      <c r="L856" s="9"/>
      <c r="M856" s="9"/>
      <c r="N856" s="9"/>
      <c r="O856" s="9"/>
      <c r="P856" s="9"/>
      <c r="Q856" s="9"/>
      <c r="R856" s="9"/>
      <c r="S856" s="9"/>
      <c r="T856" s="17"/>
      <c r="U856" s="17"/>
      <c r="V856" s="9"/>
      <c r="W856" s="17"/>
      <c r="X856" s="9"/>
      <c r="Y856" s="9"/>
      <c r="Z856" s="9"/>
      <c r="AA856" s="9"/>
      <c r="AB856" s="9"/>
      <c r="AC856" s="9"/>
      <c r="AD856" s="9"/>
      <c r="AE856" s="9"/>
      <c r="AF856" s="9"/>
      <c r="AG856" s="9"/>
      <c r="AH856" s="9"/>
    </row>
    <row r="857" spans="1:34" x14ac:dyDescent="0.25">
      <c r="A857" s="9"/>
      <c r="B857" s="9"/>
      <c r="C857" s="9"/>
      <c r="D857" s="9"/>
      <c r="E857" s="9"/>
      <c r="F857" s="9"/>
      <c r="G857" s="9"/>
      <c r="H857" s="9"/>
      <c r="I857" s="9"/>
      <c r="J857" s="9"/>
      <c r="K857" s="9"/>
      <c r="L857" s="9"/>
      <c r="M857" s="9"/>
      <c r="N857" s="9"/>
      <c r="O857" s="9"/>
      <c r="P857" s="9"/>
      <c r="Q857" s="9"/>
      <c r="R857" s="9"/>
      <c r="S857" s="9"/>
      <c r="T857" s="17"/>
      <c r="U857" s="17"/>
      <c r="V857" s="9"/>
      <c r="W857" s="17"/>
      <c r="X857" s="9"/>
      <c r="Y857" s="9"/>
      <c r="Z857" s="9"/>
      <c r="AA857" s="9"/>
      <c r="AB857" s="9"/>
      <c r="AC857" s="9"/>
      <c r="AD857" s="9"/>
      <c r="AE857" s="9"/>
      <c r="AF857" s="9"/>
      <c r="AG857" s="9"/>
      <c r="AH857" s="9"/>
    </row>
    <row r="858" spans="1:34" x14ac:dyDescent="0.25">
      <c r="A858" s="9"/>
      <c r="B858" s="9"/>
      <c r="C858" s="9"/>
      <c r="D858" s="9"/>
      <c r="E858" s="9"/>
      <c r="F858" s="9"/>
      <c r="G858" s="9"/>
      <c r="H858" s="9"/>
      <c r="I858" s="9"/>
      <c r="J858" s="9"/>
      <c r="K858" s="9"/>
      <c r="L858" s="9"/>
      <c r="M858" s="9"/>
      <c r="N858" s="9"/>
      <c r="O858" s="9"/>
      <c r="P858" s="9"/>
      <c r="Q858" s="9"/>
      <c r="R858" s="9"/>
      <c r="S858" s="9"/>
      <c r="T858" s="17"/>
      <c r="U858" s="17"/>
      <c r="V858" s="9"/>
      <c r="W858" s="17"/>
      <c r="X858" s="9"/>
      <c r="Y858" s="9"/>
      <c r="Z858" s="9"/>
      <c r="AA858" s="9"/>
      <c r="AB858" s="9"/>
      <c r="AC858" s="9"/>
      <c r="AD858" s="9"/>
      <c r="AE858" s="9"/>
      <c r="AF858" s="9"/>
      <c r="AG858" s="9"/>
      <c r="AH858" s="9"/>
    </row>
    <row r="859" spans="1:34" x14ac:dyDescent="0.25">
      <c r="A859" s="9"/>
      <c r="B859" s="9"/>
      <c r="C859" s="9"/>
      <c r="D859" s="9"/>
      <c r="E859" s="9"/>
      <c r="F859" s="9"/>
      <c r="G859" s="9"/>
      <c r="H859" s="9"/>
      <c r="I859" s="9"/>
      <c r="J859" s="9"/>
      <c r="K859" s="9"/>
      <c r="L859" s="9"/>
      <c r="M859" s="9"/>
      <c r="N859" s="9"/>
      <c r="O859" s="9"/>
      <c r="P859" s="9"/>
      <c r="Q859" s="9"/>
      <c r="R859" s="9"/>
      <c r="S859" s="9"/>
      <c r="T859" s="17"/>
      <c r="U859" s="17"/>
      <c r="V859" s="9"/>
      <c r="W859" s="17"/>
      <c r="X859" s="9"/>
      <c r="Y859" s="9"/>
      <c r="Z859" s="9"/>
      <c r="AA859" s="9"/>
      <c r="AB859" s="9"/>
      <c r="AC859" s="9"/>
      <c r="AD859" s="9"/>
      <c r="AE859" s="9"/>
      <c r="AF859" s="9"/>
      <c r="AG859" s="9"/>
      <c r="AH859" s="9"/>
    </row>
    <row r="860" spans="1:34" x14ac:dyDescent="0.25">
      <c r="A860" s="9"/>
      <c r="B860" s="9"/>
      <c r="C860" s="9"/>
      <c r="D860" s="9"/>
      <c r="E860" s="9"/>
      <c r="F860" s="9"/>
      <c r="G860" s="9"/>
      <c r="H860" s="9"/>
      <c r="I860" s="9"/>
      <c r="J860" s="9"/>
      <c r="K860" s="9"/>
      <c r="L860" s="9"/>
      <c r="M860" s="9"/>
      <c r="N860" s="9"/>
      <c r="O860" s="9"/>
      <c r="P860" s="9"/>
      <c r="Q860" s="9"/>
      <c r="R860" s="9"/>
      <c r="S860" s="9"/>
      <c r="T860" s="17"/>
      <c r="U860" s="17"/>
      <c r="V860" s="9"/>
      <c r="W860" s="17"/>
      <c r="X860" s="9"/>
      <c r="Y860" s="9"/>
      <c r="Z860" s="9"/>
      <c r="AA860" s="9"/>
      <c r="AB860" s="9"/>
      <c r="AC860" s="9"/>
      <c r="AD860" s="9"/>
      <c r="AE860" s="9"/>
      <c r="AF860" s="9"/>
      <c r="AG860" s="9"/>
      <c r="AH860" s="9"/>
    </row>
    <row r="861" spans="1:34" x14ac:dyDescent="0.25">
      <c r="A861" s="9"/>
      <c r="B861" s="9"/>
      <c r="C861" s="9"/>
      <c r="D861" s="9"/>
      <c r="E861" s="9"/>
      <c r="F861" s="9"/>
      <c r="G861" s="9"/>
      <c r="H861" s="9"/>
      <c r="I861" s="9"/>
      <c r="J861" s="9"/>
      <c r="K861" s="9"/>
      <c r="L861" s="9"/>
      <c r="M861" s="9"/>
      <c r="N861" s="9"/>
      <c r="O861" s="9"/>
      <c r="P861" s="9"/>
      <c r="Q861" s="9"/>
      <c r="R861" s="9"/>
      <c r="S861" s="9"/>
      <c r="T861" s="17"/>
      <c r="U861" s="17"/>
      <c r="V861" s="9"/>
      <c r="W861" s="17"/>
      <c r="X861" s="9"/>
      <c r="Y861" s="9"/>
      <c r="Z861" s="9"/>
      <c r="AA861" s="9"/>
      <c r="AB861" s="9"/>
      <c r="AC861" s="9"/>
      <c r="AD861" s="9"/>
      <c r="AE861" s="9"/>
      <c r="AF861" s="9"/>
      <c r="AG861" s="9"/>
      <c r="AH861" s="9"/>
    </row>
    <row r="862" spans="1:34" x14ac:dyDescent="0.25">
      <c r="A862" s="9"/>
      <c r="B862" s="9"/>
      <c r="C862" s="9"/>
      <c r="D862" s="9"/>
      <c r="E862" s="9"/>
      <c r="F862" s="9"/>
      <c r="G862" s="9"/>
      <c r="H862" s="9"/>
      <c r="I862" s="9"/>
      <c r="J862" s="9"/>
      <c r="K862" s="9"/>
      <c r="L862" s="9"/>
      <c r="M862" s="9"/>
      <c r="N862" s="9"/>
      <c r="O862" s="9"/>
      <c r="P862" s="9"/>
      <c r="Q862" s="9"/>
      <c r="R862" s="9"/>
      <c r="S862" s="9"/>
      <c r="T862" s="17"/>
      <c r="U862" s="17"/>
      <c r="V862" s="9"/>
      <c r="W862" s="17"/>
      <c r="X862" s="9"/>
      <c r="Y862" s="9"/>
      <c r="Z862" s="9"/>
      <c r="AA862" s="9"/>
      <c r="AB862" s="9"/>
      <c r="AC862" s="9"/>
      <c r="AD862" s="9"/>
      <c r="AE862" s="9"/>
      <c r="AF862" s="9"/>
      <c r="AG862" s="9"/>
      <c r="AH862" s="9"/>
    </row>
    <row r="863" spans="1:34" x14ac:dyDescent="0.25">
      <c r="A863" s="9"/>
      <c r="B863" s="9"/>
      <c r="C863" s="9"/>
      <c r="D863" s="9"/>
      <c r="E863" s="9"/>
      <c r="F863" s="9"/>
      <c r="G863" s="9"/>
      <c r="H863" s="9"/>
      <c r="I863" s="9"/>
      <c r="J863" s="9"/>
      <c r="K863" s="9"/>
      <c r="L863" s="9"/>
      <c r="M863" s="9"/>
      <c r="N863" s="9"/>
      <c r="O863" s="9"/>
      <c r="P863" s="9"/>
      <c r="Q863" s="9"/>
      <c r="R863" s="9"/>
      <c r="S863" s="9"/>
      <c r="T863" s="17"/>
      <c r="U863" s="17"/>
      <c r="V863" s="9"/>
      <c r="W863" s="17"/>
      <c r="X863" s="9"/>
      <c r="Y863" s="9"/>
      <c r="Z863" s="9"/>
      <c r="AA863" s="9"/>
      <c r="AB863" s="9"/>
      <c r="AC863" s="9"/>
      <c r="AD863" s="9"/>
      <c r="AE863" s="9"/>
      <c r="AF863" s="9"/>
      <c r="AG863" s="9"/>
      <c r="AH863" s="9"/>
    </row>
    <row r="864" spans="1:34" x14ac:dyDescent="0.25">
      <c r="A864" s="9"/>
      <c r="B864" s="9"/>
      <c r="C864" s="9"/>
      <c r="D864" s="9"/>
      <c r="E864" s="9"/>
      <c r="F864" s="9"/>
      <c r="G864" s="9"/>
      <c r="H864" s="9"/>
      <c r="I864" s="9"/>
      <c r="J864" s="9"/>
      <c r="K864" s="9"/>
      <c r="L864" s="9"/>
      <c r="M864" s="9"/>
      <c r="N864" s="9"/>
      <c r="O864" s="9"/>
      <c r="P864" s="9"/>
      <c r="Q864" s="9"/>
      <c r="R864" s="9"/>
      <c r="S864" s="9"/>
      <c r="T864" s="17"/>
      <c r="U864" s="17"/>
      <c r="V864" s="9"/>
      <c r="W864" s="17"/>
      <c r="X864" s="9"/>
      <c r="Y864" s="9"/>
      <c r="Z864" s="9"/>
      <c r="AA864" s="9"/>
      <c r="AB864" s="9"/>
      <c r="AC864" s="9"/>
      <c r="AD864" s="9"/>
      <c r="AE864" s="9"/>
      <c r="AF864" s="9"/>
      <c r="AG864" s="9"/>
      <c r="AH864" s="9"/>
    </row>
    <row r="865" spans="1:34" x14ac:dyDescent="0.25">
      <c r="A865" s="9"/>
      <c r="B865" s="9"/>
      <c r="C865" s="9"/>
      <c r="D865" s="9"/>
      <c r="E865" s="9"/>
      <c r="F865" s="9"/>
      <c r="G865" s="9"/>
      <c r="H865" s="9"/>
      <c r="I865" s="9"/>
      <c r="J865" s="9"/>
      <c r="K865" s="9"/>
      <c r="L865" s="9"/>
      <c r="M865" s="9"/>
      <c r="N865" s="9"/>
      <c r="O865" s="9"/>
      <c r="P865" s="9"/>
      <c r="Q865" s="9"/>
      <c r="R865" s="9"/>
      <c r="S865" s="9"/>
      <c r="T865" s="17"/>
      <c r="U865" s="17"/>
      <c r="V865" s="9"/>
      <c r="W865" s="17"/>
      <c r="X865" s="9"/>
      <c r="Y865" s="9"/>
      <c r="Z865" s="9"/>
      <c r="AA865" s="9"/>
      <c r="AB865" s="9"/>
      <c r="AC865" s="9"/>
      <c r="AD865" s="9"/>
      <c r="AE865" s="9"/>
      <c r="AF865" s="9"/>
      <c r="AG865" s="9"/>
      <c r="AH865" s="9"/>
    </row>
    <row r="866" spans="1:34" x14ac:dyDescent="0.25">
      <c r="A866" s="9"/>
      <c r="B866" s="9"/>
      <c r="C866" s="9"/>
      <c r="D866" s="9"/>
      <c r="E866" s="9"/>
      <c r="F866" s="9"/>
      <c r="G866" s="9"/>
      <c r="H866" s="9"/>
      <c r="I866" s="9"/>
      <c r="J866" s="9"/>
      <c r="K866" s="9"/>
      <c r="L866" s="9"/>
      <c r="M866" s="9"/>
      <c r="N866" s="9"/>
      <c r="O866" s="9"/>
      <c r="P866" s="9"/>
      <c r="Q866" s="9"/>
      <c r="R866" s="9"/>
      <c r="S866" s="9"/>
      <c r="T866" s="17"/>
      <c r="U866" s="17"/>
      <c r="V866" s="9"/>
      <c r="W866" s="17"/>
      <c r="X866" s="9"/>
      <c r="Y866" s="9"/>
      <c r="Z866" s="9"/>
      <c r="AA866" s="9"/>
      <c r="AB866" s="9"/>
      <c r="AC866" s="9"/>
      <c r="AD866" s="9"/>
      <c r="AE866" s="9"/>
      <c r="AF866" s="9"/>
      <c r="AG866" s="9"/>
      <c r="AH866" s="9"/>
    </row>
    <row r="867" spans="1:34" x14ac:dyDescent="0.25">
      <c r="A867" s="9"/>
      <c r="B867" s="9"/>
      <c r="C867" s="9"/>
      <c r="D867" s="9"/>
      <c r="E867" s="9"/>
      <c r="F867" s="9"/>
      <c r="G867" s="9"/>
      <c r="H867" s="9"/>
      <c r="I867" s="9"/>
      <c r="J867" s="9"/>
      <c r="K867" s="9"/>
      <c r="L867" s="9"/>
      <c r="M867" s="9"/>
      <c r="N867" s="9"/>
      <c r="O867" s="9"/>
      <c r="P867" s="9"/>
      <c r="Q867" s="9"/>
      <c r="R867" s="9"/>
      <c r="S867" s="9"/>
      <c r="T867" s="17"/>
      <c r="U867" s="17"/>
      <c r="V867" s="9"/>
      <c r="W867" s="17"/>
      <c r="X867" s="9"/>
      <c r="Y867" s="9"/>
      <c r="Z867" s="9"/>
      <c r="AA867" s="9"/>
      <c r="AB867" s="9"/>
      <c r="AC867" s="9"/>
      <c r="AD867" s="9"/>
      <c r="AE867" s="9"/>
      <c r="AF867" s="9"/>
      <c r="AG867" s="9"/>
      <c r="AH867" s="9"/>
    </row>
    <row r="868" spans="1:34" x14ac:dyDescent="0.25">
      <c r="A868" s="9"/>
      <c r="B868" s="9"/>
      <c r="C868" s="9"/>
      <c r="D868" s="9"/>
      <c r="E868" s="9"/>
      <c r="F868" s="9"/>
      <c r="G868" s="9"/>
      <c r="H868" s="9"/>
      <c r="I868" s="9"/>
      <c r="J868" s="9"/>
      <c r="K868" s="9"/>
      <c r="L868" s="9"/>
      <c r="M868" s="9"/>
      <c r="N868" s="9"/>
      <c r="O868" s="9"/>
      <c r="P868" s="9"/>
      <c r="Q868" s="9"/>
      <c r="R868" s="9"/>
      <c r="S868" s="9"/>
      <c r="T868" s="17"/>
      <c r="U868" s="17"/>
      <c r="V868" s="9"/>
      <c r="W868" s="17"/>
      <c r="X868" s="9"/>
      <c r="Y868" s="9"/>
      <c r="Z868" s="9"/>
      <c r="AA868" s="9"/>
      <c r="AB868" s="9"/>
      <c r="AC868" s="9"/>
      <c r="AD868" s="9"/>
      <c r="AE868" s="9"/>
      <c r="AF868" s="9"/>
      <c r="AG868" s="9"/>
      <c r="AH868" s="9"/>
    </row>
    <row r="869" spans="1:34" x14ac:dyDescent="0.25">
      <c r="A869" s="9"/>
      <c r="B869" s="9"/>
      <c r="C869" s="9"/>
      <c r="D869" s="9"/>
      <c r="E869" s="9"/>
      <c r="F869" s="9"/>
      <c r="G869" s="9"/>
      <c r="H869" s="9"/>
      <c r="I869" s="9"/>
      <c r="J869" s="9"/>
      <c r="K869" s="9"/>
      <c r="L869" s="9"/>
      <c r="M869" s="9"/>
      <c r="N869" s="9"/>
      <c r="O869" s="9"/>
      <c r="P869" s="9"/>
      <c r="Q869" s="9"/>
      <c r="R869" s="9"/>
      <c r="S869" s="9"/>
      <c r="T869" s="17"/>
      <c r="U869" s="17"/>
      <c r="V869" s="9"/>
      <c r="W869" s="17"/>
      <c r="X869" s="9"/>
      <c r="Y869" s="9"/>
      <c r="Z869" s="9"/>
      <c r="AA869" s="9"/>
      <c r="AB869" s="9"/>
      <c r="AC869" s="9"/>
      <c r="AD869" s="9"/>
      <c r="AE869" s="9"/>
      <c r="AF869" s="9"/>
      <c r="AG869" s="9"/>
      <c r="AH869" s="9"/>
    </row>
    <row r="870" spans="1:34" x14ac:dyDescent="0.25">
      <c r="A870" s="9"/>
      <c r="B870" s="9"/>
      <c r="C870" s="9"/>
      <c r="D870" s="9"/>
      <c r="E870" s="9"/>
      <c r="F870" s="9"/>
      <c r="G870" s="9"/>
      <c r="H870" s="9"/>
      <c r="I870" s="9"/>
      <c r="J870" s="9"/>
      <c r="K870" s="9"/>
      <c r="L870" s="9"/>
      <c r="M870" s="9"/>
      <c r="N870" s="9"/>
      <c r="O870" s="9"/>
      <c r="P870" s="9"/>
      <c r="Q870" s="9"/>
      <c r="R870" s="9"/>
      <c r="S870" s="9"/>
      <c r="T870" s="17"/>
      <c r="U870" s="17"/>
      <c r="V870" s="9"/>
      <c r="W870" s="17"/>
      <c r="X870" s="9"/>
      <c r="Y870" s="9"/>
      <c r="Z870" s="9"/>
      <c r="AA870" s="9"/>
      <c r="AB870" s="9"/>
      <c r="AC870" s="9"/>
      <c r="AD870" s="9"/>
      <c r="AE870" s="9"/>
      <c r="AF870" s="9"/>
      <c r="AG870" s="9"/>
      <c r="AH870" s="9"/>
    </row>
    <row r="871" spans="1:34" x14ac:dyDescent="0.25">
      <c r="A871" s="9"/>
      <c r="B871" s="9"/>
      <c r="C871" s="9"/>
      <c r="D871" s="9"/>
      <c r="E871" s="9"/>
      <c r="F871" s="9"/>
      <c r="G871" s="9"/>
      <c r="H871" s="9"/>
      <c r="I871" s="9"/>
      <c r="J871" s="9"/>
      <c r="K871" s="9"/>
      <c r="L871" s="9"/>
      <c r="M871" s="9"/>
      <c r="N871" s="9"/>
      <c r="O871" s="9"/>
      <c r="P871" s="9"/>
      <c r="Q871" s="9"/>
      <c r="R871" s="9"/>
      <c r="S871" s="9"/>
      <c r="T871" s="17"/>
      <c r="U871" s="17"/>
      <c r="V871" s="9"/>
      <c r="W871" s="17"/>
      <c r="X871" s="9"/>
      <c r="Y871" s="9"/>
      <c r="Z871" s="9"/>
      <c r="AA871" s="9"/>
      <c r="AB871" s="9"/>
      <c r="AC871" s="9"/>
      <c r="AD871" s="9"/>
      <c r="AE871" s="9"/>
      <c r="AF871" s="9"/>
      <c r="AG871" s="9"/>
      <c r="AH871" s="9"/>
    </row>
    <row r="872" spans="1:34" x14ac:dyDescent="0.25">
      <c r="A872" s="9"/>
      <c r="B872" s="9"/>
      <c r="C872" s="9"/>
      <c r="D872" s="9"/>
      <c r="E872" s="9"/>
      <c r="F872" s="9"/>
      <c r="G872" s="9"/>
      <c r="H872" s="9"/>
      <c r="I872" s="9"/>
      <c r="J872" s="9"/>
      <c r="K872" s="9"/>
      <c r="L872" s="9"/>
      <c r="M872" s="9"/>
      <c r="N872" s="9"/>
      <c r="O872" s="9"/>
      <c r="P872" s="9"/>
      <c r="Q872" s="9"/>
      <c r="R872" s="9"/>
      <c r="S872" s="9"/>
      <c r="T872" s="17"/>
      <c r="U872" s="17"/>
      <c r="V872" s="9"/>
      <c r="W872" s="17"/>
      <c r="X872" s="9"/>
      <c r="Y872" s="9"/>
      <c r="Z872" s="9"/>
      <c r="AA872" s="9"/>
      <c r="AB872" s="9"/>
      <c r="AC872" s="9"/>
      <c r="AD872" s="9"/>
      <c r="AE872" s="9"/>
      <c r="AF872" s="9"/>
      <c r="AG872" s="9"/>
      <c r="AH872" s="9"/>
    </row>
    <row r="873" spans="1:34" x14ac:dyDescent="0.25">
      <c r="A873" s="9"/>
      <c r="B873" s="9"/>
      <c r="C873" s="9"/>
      <c r="D873" s="9"/>
      <c r="E873" s="9"/>
      <c r="F873" s="9"/>
      <c r="G873" s="9"/>
      <c r="H873" s="9"/>
      <c r="I873" s="9"/>
      <c r="J873" s="9"/>
      <c r="K873" s="9"/>
      <c r="L873" s="9"/>
      <c r="M873" s="9"/>
      <c r="N873" s="9"/>
      <c r="O873" s="9"/>
      <c r="P873" s="9"/>
      <c r="Q873" s="9"/>
      <c r="R873" s="9"/>
      <c r="S873" s="9"/>
      <c r="T873" s="17"/>
      <c r="U873" s="17"/>
      <c r="V873" s="9"/>
      <c r="W873" s="17"/>
      <c r="X873" s="9"/>
      <c r="Y873" s="9"/>
      <c r="Z873" s="9"/>
      <c r="AA873" s="9"/>
      <c r="AB873" s="9"/>
      <c r="AC873" s="9"/>
      <c r="AD873" s="9"/>
      <c r="AE873" s="9"/>
      <c r="AF873" s="9"/>
      <c r="AG873" s="9"/>
      <c r="AH873" s="9"/>
    </row>
    <row r="874" spans="1:34" x14ac:dyDescent="0.25">
      <c r="A874" s="9"/>
      <c r="B874" s="9"/>
      <c r="C874" s="9"/>
      <c r="D874" s="9"/>
      <c r="E874" s="9"/>
      <c r="F874" s="9"/>
      <c r="G874" s="9"/>
      <c r="H874" s="9"/>
      <c r="I874" s="9"/>
      <c r="J874" s="9"/>
      <c r="K874" s="9"/>
      <c r="L874" s="9"/>
      <c r="M874" s="9"/>
      <c r="N874" s="9"/>
      <c r="O874" s="9"/>
      <c r="P874" s="9"/>
      <c r="Q874" s="9"/>
      <c r="R874" s="9"/>
      <c r="S874" s="9"/>
      <c r="T874" s="17"/>
      <c r="U874" s="17"/>
      <c r="V874" s="9"/>
      <c r="W874" s="17"/>
      <c r="X874" s="9"/>
      <c r="Y874" s="9"/>
      <c r="Z874" s="9"/>
      <c r="AA874" s="9"/>
      <c r="AB874" s="9"/>
      <c r="AC874" s="9"/>
      <c r="AD874" s="9"/>
      <c r="AE874" s="9"/>
      <c r="AF874" s="9"/>
      <c r="AG874" s="9"/>
      <c r="AH874" s="9"/>
    </row>
    <row r="875" spans="1:34" x14ac:dyDescent="0.25">
      <c r="A875" s="9"/>
      <c r="B875" s="9"/>
      <c r="C875" s="9"/>
      <c r="D875" s="9"/>
      <c r="E875" s="9"/>
      <c r="F875" s="9"/>
      <c r="G875" s="9"/>
      <c r="H875" s="9"/>
      <c r="I875" s="9"/>
      <c r="J875" s="9"/>
      <c r="K875" s="9"/>
      <c r="L875" s="9"/>
      <c r="M875" s="9"/>
      <c r="N875" s="9"/>
      <c r="O875" s="9"/>
      <c r="P875" s="9"/>
      <c r="Q875" s="9"/>
      <c r="R875" s="9"/>
      <c r="S875" s="9"/>
      <c r="T875" s="17"/>
      <c r="U875" s="17"/>
      <c r="V875" s="9"/>
      <c r="W875" s="17"/>
      <c r="X875" s="9"/>
      <c r="Y875" s="9"/>
      <c r="Z875" s="9"/>
      <c r="AA875" s="9"/>
      <c r="AB875" s="9"/>
      <c r="AC875" s="9"/>
      <c r="AD875" s="9"/>
      <c r="AE875" s="9"/>
      <c r="AF875" s="9"/>
      <c r="AG875" s="9"/>
      <c r="AH875" s="9"/>
    </row>
    <row r="876" spans="1:34" x14ac:dyDescent="0.25">
      <c r="A876" s="9"/>
      <c r="B876" s="9"/>
      <c r="C876" s="9"/>
      <c r="D876" s="9"/>
      <c r="E876" s="9"/>
      <c r="F876" s="9"/>
      <c r="G876" s="9"/>
      <c r="H876" s="9"/>
      <c r="I876" s="9"/>
      <c r="J876" s="9"/>
      <c r="K876" s="9"/>
      <c r="L876" s="9"/>
      <c r="M876" s="9"/>
      <c r="N876" s="9"/>
      <c r="O876" s="9"/>
      <c r="P876" s="9"/>
      <c r="Q876" s="9"/>
      <c r="R876" s="9"/>
      <c r="S876" s="9"/>
      <c r="T876" s="17"/>
      <c r="U876" s="17"/>
      <c r="V876" s="9"/>
      <c r="W876" s="17"/>
      <c r="X876" s="9"/>
      <c r="Y876" s="9"/>
      <c r="Z876" s="9"/>
      <c r="AA876" s="9"/>
      <c r="AB876" s="9"/>
      <c r="AC876" s="9"/>
      <c r="AD876" s="9"/>
      <c r="AE876" s="9"/>
      <c r="AF876" s="9"/>
      <c r="AG876" s="9"/>
      <c r="AH876" s="9"/>
    </row>
    <row r="877" spans="1:34" x14ac:dyDescent="0.25">
      <c r="A877" s="9"/>
      <c r="B877" s="9"/>
      <c r="C877" s="9"/>
      <c r="D877" s="9"/>
      <c r="E877" s="9"/>
      <c r="F877" s="9"/>
      <c r="G877" s="9"/>
      <c r="H877" s="9"/>
      <c r="I877" s="9"/>
      <c r="J877" s="9"/>
      <c r="K877" s="9"/>
      <c r="L877" s="9"/>
      <c r="M877" s="9"/>
      <c r="N877" s="9"/>
      <c r="O877" s="9"/>
      <c r="P877" s="9"/>
      <c r="Q877" s="9"/>
      <c r="R877" s="9"/>
      <c r="S877" s="9"/>
      <c r="T877" s="17"/>
      <c r="U877" s="17"/>
      <c r="V877" s="9"/>
      <c r="W877" s="17"/>
      <c r="X877" s="9"/>
      <c r="Y877" s="9"/>
      <c r="Z877" s="9"/>
      <c r="AA877" s="9"/>
      <c r="AB877" s="9"/>
      <c r="AC877" s="9"/>
      <c r="AD877" s="9"/>
      <c r="AE877" s="9"/>
      <c r="AF877" s="9"/>
      <c r="AG877" s="9"/>
      <c r="AH877" s="9"/>
    </row>
    <row r="878" spans="1:34" x14ac:dyDescent="0.25">
      <c r="A878" s="9"/>
      <c r="B878" s="9"/>
      <c r="C878" s="9"/>
      <c r="D878" s="9"/>
      <c r="E878" s="9"/>
      <c r="F878" s="9"/>
      <c r="G878" s="9"/>
      <c r="H878" s="9"/>
      <c r="I878" s="9"/>
      <c r="J878" s="9"/>
      <c r="K878" s="9"/>
      <c r="L878" s="9"/>
      <c r="M878" s="9"/>
      <c r="N878" s="9"/>
      <c r="O878" s="9"/>
      <c r="P878" s="9"/>
      <c r="Q878" s="9"/>
      <c r="R878" s="9"/>
      <c r="S878" s="9"/>
      <c r="T878" s="17"/>
      <c r="U878" s="17"/>
      <c r="V878" s="9"/>
      <c r="W878" s="17"/>
      <c r="X878" s="9"/>
      <c r="Y878" s="9"/>
      <c r="Z878" s="9"/>
      <c r="AA878" s="9"/>
      <c r="AB878" s="9"/>
      <c r="AC878" s="9"/>
      <c r="AD878" s="9"/>
      <c r="AE878" s="9"/>
      <c r="AF878" s="9"/>
      <c r="AG878" s="9"/>
      <c r="AH878" s="9"/>
    </row>
    <row r="879" spans="1:34" x14ac:dyDescent="0.25">
      <c r="A879" s="9"/>
      <c r="B879" s="9"/>
      <c r="C879" s="9"/>
      <c r="D879" s="9"/>
      <c r="E879" s="9"/>
      <c r="F879" s="9"/>
      <c r="G879" s="9"/>
      <c r="H879" s="9"/>
      <c r="I879" s="9"/>
      <c r="J879" s="9"/>
      <c r="K879" s="9"/>
      <c r="L879" s="9"/>
      <c r="M879" s="9"/>
      <c r="N879" s="9"/>
      <c r="O879" s="9"/>
      <c r="P879" s="9"/>
      <c r="Q879" s="9"/>
      <c r="R879" s="9"/>
      <c r="S879" s="9"/>
      <c r="T879" s="17"/>
      <c r="U879" s="17"/>
      <c r="V879" s="9"/>
      <c r="W879" s="17"/>
      <c r="X879" s="9"/>
      <c r="Y879" s="9"/>
      <c r="Z879" s="9"/>
      <c r="AA879" s="9"/>
      <c r="AB879" s="9"/>
      <c r="AC879" s="9"/>
      <c r="AD879" s="9"/>
      <c r="AE879" s="9"/>
      <c r="AF879" s="9"/>
      <c r="AG879" s="9"/>
      <c r="AH879" s="9"/>
    </row>
    <row r="880" spans="1:34" x14ac:dyDescent="0.25">
      <c r="A880" s="9"/>
      <c r="B880" s="9"/>
      <c r="C880" s="9"/>
      <c r="D880" s="9"/>
      <c r="E880" s="9"/>
      <c r="F880" s="9"/>
      <c r="G880" s="9"/>
      <c r="H880" s="9"/>
      <c r="I880" s="9"/>
      <c r="J880" s="9"/>
      <c r="K880" s="9"/>
      <c r="L880" s="9"/>
      <c r="M880" s="9"/>
      <c r="N880" s="9"/>
      <c r="O880" s="9"/>
      <c r="P880" s="9"/>
      <c r="Q880" s="9"/>
      <c r="R880" s="9"/>
      <c r="S880" s="9"/>
      <c r="T880" s="17"/>
      <c r="U880" s="17"/>
      <c r="V880" s="9"/>
      <c r="W880" s="17"/>
      <c r="X880" s="9"/>
      <c r="Y880" s="9"/>
      <c r="Z880" s="9"/>
      <c r="AA880" s="9"/>
      <c r="AB880" s="9"/>
      <c r="AC880" s="9"/>
      <c r="AD880" s="9"/>
      <c r="AE880" s="9"/>
      <c r="AF880" s="9"/>
      <c r="AG880" s="9"/>
      <c r="AH880" s="9"/>
    </row>
    <row r="881" spans="1:34" x14ac:dyDescent="0.25">
      <c r="A881" s="9"/>
      <c r="B881" s="9"/>
      <c r="C881" s="9"/>
      <c r="D881" s="9"/>
      <c r="E881" s="9"/>
      <c r="F881" s="9"/>
      <c r="G881" s="9"/>
      <c r="H881" s="9"/>
      <c r="I881" s="9"/>
      <c r="J881" s="9"/>
      <c r="K881" s="9"/>
      <c r="L881" s="9"/>
      <c r="M881" s="9"/>
      <c r="N881" s="9"/>
      <c r="O881" s="9"/>
      <c r="P881" s="9"/>
      <c r="Q881" s="9"/>
      <c r="R881" s="9"/>
      <c r="S881" s="9"/>
      <c r="T881" s="17"/>
      <c r="U881" s="17"/>
      <c r="V881" s="9"/>
      <c r="W881" s="17"/>
      <c r="X881" s="9"/>
      <c r="Y881" s="9"/>
      <c r="Z881" s="9"/>
      <c r="AA881" s="9"/>
      <c r="AB881" s="9"/>
      <c r="AC881" s="9"/>
      <c r="AD881" s="9"/>
      <c r="AE881" s="9"/>
      <c r="AF881" s="9"/>
      <c r="AG881" s="9"/>
      <c r="AH881" s="9"/>
    </row>
    <row r="882" spans="1:34" x14ac:dyDescent="0.25">
      <c r="A882" s="9"/>
      <c r="B882" s="9"/>
      <c r="C882" s="9"/>
      <c r="D882" s="9"/>
      <c r="E882" s="9"/>
      <c r="F882" s="9"/>
      <c r="G882" s="9"/>
      <c r="H882" s="9"/>
      <c r="I882" s="9"/>
      <c r="J882" s="9"/>
      <c r="K882" s="9"/>
      <c r="L882" s="9"/>
      <c r="M882" s="9"/>
      <c r="N882" s="9"/>
      <c r="O882" s="9"/>
      <c r="P882" s="9"/>
      <c r="Q882" s="9"/>
      <c r="R882" s="9"/>
      <c r="S882" s="9"/>
      <c r="T882" s="17"/>
      <c r="U882" s="17"/>
      <c r="V882" s="9"/>
      <c r="W882" s="17"/>
      <c r="X882" s="9"/>
      <c r="Y882" s="9"/>
      <c r="Z882" s="9"/>
      <c r="AA882" s="9"/>
      <c r="AB882" s="9"/>
      <c r="AC882" s="9"/>
      <c r="AD882" s="9"/>
      <c r="AE882" s="9"/>
      <c r="AF882" s="9"/>
      <c r="AG882" s="9"/>
      <c r="AH882" s="9"/>
    </row>
    <row r="883" spans="1:34" x14ac:dyDescent="0.25">
      <c r="A883" s="9"/>
      <c r="B883" s="9"/>
      <c r="C883" s="9"/>
      <c r="D883" s="9"/>
      <c r="E883" s="9"/>
      <c r="F883" s="9"/>
      <c r="G883" s="9"/>
      <c r="H883" s="9"/>
      <c r="I883" s="9"/>
      <c r="J883" s="9"/>
      <c r="K883" s="9"/>
      <c r="L883" s="9"/>
      <c r="M883" s="9"/>
      <c r="N883" s="9"/>
      <c r="O883" s="9"/>
      <c r="P883" s="9"/>
      <c r="Q883" s="9"/>
      <c r="R883" s="9"/>
      <c r="S883" s="9"/>
      <c r="T883" s="17"/>
      <c r="U883" s="17"/>
      <c r="V883" s="9"/>
      <c r="W883" s="17"/>
      <c r="X883" s="9"/>
      <c r="Y883" s="9"/>
      <c r="Z883" s="9"/>
      <c r="AA883" s="9"/>
      <c r="AB883" s="9"/>
      <c r="AC883" s="9"/>
      <c r="AD883" s="9"/>
      <c r="AE883" s="9"/>
      <c r="AF883" s="9"/>
      <c r="AG883" s="9"/>
      <c r="AH883" s="9"/>
    </row>
    <row r="884" spans="1:34" x14ac:dyDescent="0.25">
      <c r="A884" s="9"/>
      <c r="B884" s="9"/>
      <c r="C884" s="9"/>
      <c r="D884" s="9"/>
      <c r="E884" s="9"/>
      <c r="F884" s="9"/>
      <c r="G884" s="9"/>
      <c r="H884" s="9"/>
      <c r="I884" s="9"/>
      <c r="J884" s="9"/>
      <c r="K884" s="9"/>
      <c r="L884" s="9"/>
      <c r="M884" s="9"/>
      <c r="N884" s="9"/>
      <c r="O884" s="9"/>
      <c r="P884" s="9"/>
      <c r="Q884" s="9"/>
      <c r="R884" s="9"/>
      <c r="S884" s="9"/>
      <c r="T884" s="17"/>
      <c r="U884" s="17"/>
      <c r="V884" s="9"/>
      <c r="W884" s="17"/>
      <c r="X884" s="9"/>
      <c r="Y884" s="9"/>
      <c r="Z884" s="9"/>
      <c r="AA884" s="9"/>
      <c r="AB884" s="9"/>
      <c r="AC884" s="9"/>
      <c r="AD884" s="9"/>
      <c r="AE884" s="9"/>
      <c r="AF884" s="9"/>
      <c r="AG884" s="9"/>
      <c r="AH884" s="9"/>
    </row>
    <row r="885" spans="1:34" x14ac:dyDescent="0.25">
      <c r="A885" s="9"/>
      <c r="B885" s="9"/>
      <c r="C885" s="9"/>
      <c r="D885" s="9"/>
      <c r="E885" s="9"/>
      <c r="F885" s="9"/>
      <c r="G885" s="9"/>
      <c r="H885" s="9"/>
      <c r="I885" s="9"/>
      <c r="J885" s="9"/>
      <c r="K885" s="9"/>
      <c r="L885" s="9"/>
      <c r="M885" s="9"/>
      <c r="N885" s="9"/>
      <c r="O885" s="9"/>
      <c r="P885" s="9"/>
      <c r="Q885" s="9"/>
      <c r="R885" s="9"/>
      <c r="S885" s="9"/>
      <c r="T885" s="17"/>
      <c r="U885" s="17"/>
      <c r="V885" s="9"/>
      <c r="W885" s="17"/>
      <c r="X885" s="9"/>
      <c r="Y885" s="9"/>
      <c r="Z885" s="9"/>
      <c r="AA885" s="9"/>
      <c r="AB885" s="9"/>
      <c r="AC885" s="9"/>
      <c r="AD885" s="9"/>
      <c r="AE885" s="9"/>
      <c r="AF885" s="9"/>
      <c r="AG885" s="9"/>
      <c r="AH885" s="9"/>
    </row>
    <row r="886" spans="1:34" x14ac:dyDescent="0.25">
      <c r="A886" s="9"/>
      <c r="B886" s="9"/>
      <c r="C886" s="9"/>
      <c r="D886" s="9"/>
      <c r="E886" s="9"/>
      <c r="F886" s="9"/>
      <c r="G886" s="9"/>
      <c r="H886" s="9"/>
      <c r="I886" s="9"/>
      <c r="J886" s="9"/>
      <c r="K886" s="9"/>
      <c r="L886" s="9"/>
      <c r="M886" s="9"/>
      <c r="N886" s="9"/>
      <c r="O886" s="9"/>
      <c r="P886" s="9"/>
      <c r="Q886" s="9"/>
      <c r="R886" s="9"/>
      <c r="S886" s="9"/>
      <c r="T886" s="17"/>
      <c r="U886" s="17"/>
      <c r="V886" s="9"/>
      <c r="W886" s="17"/>
      <c r="X886" s="9"/>
      <c r="Y886" s="9"/>
      <c r="Z886" s="9"/>
      <c r="AA886" s="9"/>
      <c r="AB886" s="9"/>
      <c r="AC886" s="9"/>
      <c r="AD886" s="9"/>
      <c r="AE886" s="9"/>
      <c r="AF886" s="9"/>
      <c r="AG886" s="9"/>
      <c r="AH886" s="9"/>
    </row>
    <row r="887" spans="1:34" x14ac:dyDescent="0.25">
      <c r="A887" s="9"/>
      <c r="B887" s="9"/>
      <c r="C887" s="9"/>
      <c r="D887" s="9"/>
      <c r="E887" s="9"/>
      <c r="F887" s="9"/>
      <c r="G887" s="9"/>
      <c r="H887" s="9"/>
      <c r="I887" s="9"/>
      <c r="J887" s="9"/>
      <c r="K887" s="9"/>
      <c r="L887" s="9"/>
      <c r="M887" s="9"/>
      <c r="N887" s="9"/>
      <c r="O887" s="9"/>
      <c r="P887" s="9"/>
      <c r="Q887" s="9"/>
      <c r="R887" s="9"/>
      <c r="S887" s="9"/>
      <c r="T887" s="17"/>
      <c r="U887" s="17"/>
      <c r="V887" s="9"/>
      <c r="W887" s="17"/>
      <c r="X887" s="9"/>
      <c r="Y887" s="9"/>
      <c r="Z887" s="9"/>
      <c r="AA887" s="9"/>
      <c r="AB887" s="9"/>
      <c r="AC887" s="9"/>
      <c r="AD887" s="9"/>
      <c r="AE887" s="9"/>
      <c r="AF887" s="9"/>
      <c r="AG887" s="9"/>
      <c r="AH887" s="9"/>
    </row>
    <row r="888" spans="1:34" x14ac:dyDescent="0.25">
      <c r="A888" s="9"/>
      <c r="B888" s="9"/>
      <c r="C888" s="9"/>
      <c r="D888" s="9"/>
      <c r="E888" s="9"/>
      <c r="F888" s="9"/>
      <c r="G888" s="9"/>
      <c r="H888" s="9"/>
      <c r="I888" s="9"/>
      <c r="J888" s="9"/>
      <c r="K888" s="9"/>
      <c r="L888" s="9"/>
      <c r="M888" s="9"/>
      <c r="N888" s="9"/>
      <c r="O888" s="9"/>
      <c r="P888" s="9"/>
      <c r="Q888" s="9"/>
      <c r="R888" s="9"/>
      <c r="S888" s="9"/>
      <c r="T888" s="17"/>
      <c r="U888" s="17"/>
      <c r="V888" s="9"/>
      <c r="W888" s="17"/>
      <c r="X888" s="9"/>
      <c r="Y888" s="9"/>
      <c r="Z888" s="9"/>
      <c r="AA888" s="9"/>
      <c r="AB888" s="9"/>
      <c r="AC888" s="9"/>
      <c r="AD888" s="9"/>
      <c r="AE888" s="9"/>
      <c r="AF888" s="9"/>
      <c r="AG888" s="9"/>
      <c r="AH888" s="9"/>
    </row>
    <row r="889" spans="1:34" x14ac:dyDescent="0.25">
      <c r="A889" s="9"/>
      <c r="B889" s="9"/>
      <c r="C889" s="9"/>
      <c r="D889" s="9"/>
      <c r="E889" s="9"/>
      <c r="F889" s="9"/>
      <c r="G889" s="9"/>
      <c r="H889" s="9"/>
      <c r="I889" s="9"/>
      <c r="J889" s="9"/>
      <c r="K889" s="9"/>
      <c r="L889" s="9"/>
      <c r="M889" s="9"/>
      <c r="N889" s="9"/>
      <c r="O889" s="9"/>
      <c r="P889" s="9"/>
      <c r="Q889" s="9"/>
      <c r="R889" s="9"/>
      <c r="S889" s="9"/>
      <c r="T889" s="17"/>
      <c r="U889" s="17"/>
      <c r="V889" s="9"/>
      <c r="W889" s="17"/>
      <c r="X889" s="9"/>
      <c r="Y889" s="9"/>
      <c r="Z889" s="9"/>
      <c r="AA889" s="9"/>
      <c r="AB889" s="9"/>
      <c r="AC889" s="9"/>
      <c r="AD889" s="9"/>
      <c r="AE889" s="9"/>
      <c r="AF889" s="9"/>
      <c r="AG889" s="9"/>
      <c r="AH889" s="9"/>
    </row>
    <row r="890" spans="1:34" x14ac:dyDescent="0.25">
      <c r="A890" s="9"/>
      <c r="B890" s="9"/>
      <c r="C890" s="9"/>
      <c r="D890" s="9"/>
      <c r="E890" s="9"/>
      <c r="F890" s="9"/>
      <c r="G890" s="9"/>
      <c r="H890" s="9"/>
      <c r="I890" s="9"/>
      <c r="J890" s="9"/>
      <c r="K890" s="9"/>
      <c r="L890" s="9"/>
      <c r="M890" s="9"/>
      <c r="N890" s="9"/>
      <c r="O890" s="9"/>
      <c r="P890" s="9"/>
      <c r="Q890" s="9"/>
      <c r="R890" s="9"/>
      <c r="S890" s="9"/>
      <c r="T890" s="17"/>
      <c r="U890" s="17"/>
      <c r="V890" s="9"/>
      <c r="W890" s="17"/>
      <c r="X890" s="9"/>
      <c r="Y890" s="9"/>
      <c r="Z890" s="9"/>
      <c r="AA890" s="9"/>
      <c r="AB890" s="9"/>
      <c r="AC890" s="9"/>
      <c r="AD890" s="9"/>
      <c r="AE890" s="9"/>
      <c r="AF890" s="9"/>
      <c r="AG890" s="9"/>
      <c r="AH890" s="9"/>
    </row>
    <row r="891" spans="1:34" x14ac:dyDescent="0.25">
      <c r="A891" s="9"/>
      <c r="B891" s="9"/>
      <c r="C891" s="9"/>
      <c r="D891" s="9"/>
      <c r="E891" s="9"/>
      <c r="F891" s="9"/>
      <c r="G891" s="9"/>
      <c r="H891" s="9"/>
      <c r="I891" s="9"/>
      <c r="J891" s="9"/>
      <c r="K891" s="9"/>
      <c r="L891" s="9"/>
      <c r="M891" s="9"/>
      <c r="N891" s="9"/>
      <c r="O891" s="9"/>
      <c r="P891" s="9"/>
      <c r="Q891" s="9"/>
      <c r="R891" s="9"/>
      <c r="S891" s="9"/>
      <c r="T891" s="17"/>
      <c r="U891" s="17"/>
      <c r="V891" s="9"/>
      <c r="W891" s="17"/>
      <c r="X891" s="9"/>
      <c r="Y891" s="9"/>
      <c r="Z891" s="9"/>
      <c r="AA891" s="9"/>
      <c r="AB891" s="9"/>
      <c r="AC891" s="9"/>
      <c r="AD891" s="9"/>
      <c r="AE891" s="9"/>
      <c r="AF891" s="9"/>
      <c r="AG891" s="9"/>
      <c r="AH891" s="9"/>
    </row>
    <row r="892" spans="1:34" x14ac:dyDescent="0.25">
      <c r="A892" s="9"/>
      <c r="B892" s="9"/>
      <c r="C892" s="9"/>
      <c r="D892" s="9"/>
      <c r="E892" s="9"/>
      <c r="F892" s="9"/>
      <c r="G892" s="9"/>
      <c r="H892" s="9"/>
      <c r="I892" s="9"/>
      <c r="J892" s="9"/>
      <c r="K892" s="9"/>
      <c r="L892" s="9"/>
      <c r="M892" s="9"/>
      <c r="N892" s="9"/>
      <c r="O892" s="9"/>
      <c r="P892" s="9"/>
      <c r="Q892" s="9"/>
      <c r="R892" s="9"/>
      <c r="S892" s="9"/>
      <c r="T892" s="17"/>
      <c r="U892" s="17"/>
      <c r="V892" s="9"/>
      <c r="W892" s="17"/>
      <c r="X892" s="9"/>
      <c r="Y892" s="9"/>
      <c r="Z892" s="9"/>
      <c r="AA892" s="9"/>
      <c r="AB892" s="9"/>
      <c r="AC892" s="9"/>
      <c r="AD892" s="9"/>
      <c r="AE892" s="9"/>
      <c r="AF892" s="9"/>
      <c r="AG892" s="9"/>
      <c r="AH892" s="9"/>
    </row>
    <row r="893" spans="1:34" x14ac:dyDescent="0.25">
      <c r="A893" s="9"/>
      <c r="B893" s="9"/>
      <c r="C893" s="9"/>
      <c r="D893" s="9"/>
      <c r="E893" s="9"/>
      <c r="F893" s="9"/>
      <c r="G893" s="9"/>
      <c r="H893" s="9"/>
      <c r="I893" s="9"/>
      <c r="J893" s="9"/>
      <c r="K893" s="9"/>
      <c r="L893" s="9"/>
      <c r="M893" s="9"/>
      <c r="N893" s="9"/>
      <c r="O893" s="9"/>
      <c r="P893" s="9"/>
      <c r="Q893" s="9"/>
      <c r="R893" s="9"/>
      <c r="S893" s="9"/>
      <c r="T893" s="17"/>
      <c r="U893" s="17"/>
      <c r="V893" s="9"/>
      <c r="W893" s="17"/>
      <c r="X893" s="9"/>
      <c r="Y893" s="9"/>
      <c r="Z893" s="9"/>
      <c r="AA893" s="9"/>
      <c r="AB893" s="9"/>
      <c r="AC893" s="9"/>
      <c r="AD893" s="9"/>
      <c r="AE893" s="9"/>
      <c r="AF893" s="9"/>
      <c r="AG893" s="9"/>
      <c r="AH893" s="9"/>
    </row>
    <row r="894" spans="1:34" x14ac:dyDescent="0.25">
      <c r="A894" s="9"/>
      <c r="B894" s="9"/>
      <c r="C894" s="9"/>
      <c r="D894" s="9"/>
      <c r="E894" s="9"/>
      <c r="F894" s="9"/>
      <c r="G894" s="9"/>
      <c r="H894" s="9"/>
      <c r="I894" s="9"/>
      <c r="J894" s="9"/>
      <c r="K894" s="9"/>
      <c r="L894" s="9"/>
      <c r="M894" s="9"/>
      <c r="N894" s="9"/>
      <c r="O894" s="9"/>
      <c r="P894" s="9"/>
      <c r="Q894" s="9"/>
      <c r="R894" s="9"/>
      <c r="S894" s="9"/>
      <c r="T894" s="17"/>
      <c r="U894" s="17"/>
      <c r="V894" s="9"/>
      <c r="W894" s="17"/>
      <c r="X894" s="9"/>
      <c r="Y894" s="9"/>
      <c r="Z894" s="9"/>
      <c r="AA894" s="9"/>
      <c r="AB894" s="9"/>
      <c r="AC894" s="9"/>
      <c r="AD894" s="9"/>
      <c r="AE894" s="9"/>
      <c r="AF894" s="9"/>
      <c r="AG894" s="9"/>
      <c r="AH894" s="9"/>
    </row>
    <row r="895" spans="1:34" x14ac:dyDescent="0.25">
      <c r="A895" s="9"/>
      <c r="B895" s="9"/>
      <c r="C895" s="9"/>
      <c r="D895" s="9"/>
      <c r="E895" s="9"/>
      <c r="F895" s="9"/>
      <c r="G895" s="9"/>
      <c r="H895" s="9"/>
      <c r="I895" s="9"/>
      <c r="J895" s="9"/>
      <c r="K895" s="9"/>
      <c r="L895" s="9"/>
      <c r="M895" s="9"/>
      <c r="N895" s="9"/>
      <c r="O895" s="9"/>
      <c r="P895" s="9"/>
      <c r="Q895" s="9"/>
      <c r="R895" s="9"/>
      <c r="S895" s="9"/>
      <c r="T895" s="17"/>
      <c r="U895" s="17"/>
      <c r="V895" s="9"/>
      <c r="W895" s="17"/>
      <c r="X895" s="9"/>
      <c r="Y895" s="9"/>
      <c r="Z895" s="9"/>
      <c r="AA895" s="9"/>
      <c r="AB895" s="9"/>
      <c r="AC895" s="9"/>
      <c r="AD895" s="9"/>
      <c r="AE895" s="9"/>
      <c r="AF895" s="9"/>
      <c r="AG895" s="9"/>
      <c r="AH895" s="9"/>
    </row>
    <row r="896" spans="1:34" x14ac:dyDescent="0.25">
      <c r="A896" s="9"/>
      <c r="B896" s="9"/>
      <c r="C896" s="9"/>
      <c r="D896" s="9"/>
      <c r="E896" s="9"/>
      <c r="F896" s="9"/>
      <c r="G896" s="9"/>
      <c r="H896" s="9"/>
      <c r="I896" s="9"/>
      <c r="J896" s="9"/>
      <c r="K896" s="9"/>
      <c r="L896" s="9"/>
      <c r="M896" s="9"/>
      <c r="N896" s="9"/>
      <c r="O896" s="9"/>
      <c r="P896" s="9"/>
      <c r="Q896" s="9"/>
      <c r="R896" s="9"/>
      <c r="S896" s="9"/>
      <c r="T896" s="17"/>
      <c r="U896" s="17"/>
      <c r="V896" s="9"/>
      <c r="W896" s="17"/>
      <c r="X896" s="9"/>
      <c r="Y896" s="9"/>
      <c r="Z896" s="9"/>
      <c r="AA896" s="9"/>
      <c r="AB896" s="9"/>
      <c r="AC896" s="9"/>
      <c r="AD896" s="9"/>
      <c r="AE896" s="9"/>
      <c r="AF896" s="9"/>
      <c r="AG896" s="9"/>
      <c r="AH896" s="9"/>
    </row>
    <row r="897" spans="1:34" x14ac:dyDescent="0.25">
      <c r="A897" s="9"/>
      <c r="B897" s="9"/>
      <c r="C897" s="9"/>
      <c r="D897" s="9"/>
      <c r="E897" s="9"/>
      <c r="F897" s="9"/>
      <c r="G897" s="9"/>
      <c r="H897" s="9"/>
      <c r="I897" s="9"/>
      <c r="J897" s="9"/>
      <c r="K897" s="9"/>
      <c r="L897" s="9"/>
      <c r="M897" s="9"/>
      <c r="N897" s="9"/>
      <c r="O897" s="9"/>
      <c r="P897" s="9"/>
      <c r="Q897" s="9"/>
      <c r="R897" s="9"/>
      <c r="S897" s="9"/>
      <c r="T897" s="17"/>
      <c r="U897" s="17"/>
      <c r="V897" s="9"/>
      <c r="W897" s="17"/>
      <c r="X897" s="9"/>
      <c r="Y897" s="9"/>
      <c r="Z897" s="9"/>
      <c r="AA897" s="9"/>
      <c r="AB897" s="9"/>
      <c r="AC897" s="9"/>
      <c r="AD897" s="9"/>
      <c r="AE897" s="9"/>
      <c r="AF897" s="9"/>
      <c r="AG897" s="9"/>
      <c r="AH897" s="9"/>
    </row>
    <row r="898" spans="1:34" x14ac:dyDescent="0.25">
      <c r="A898" s="9"/>
      <c r="B898" s="9"/>
      <c r="C898" s="9"/>
      <c r="D898" s="9"/>
      <c r="E898" s="9"/>
      <c r="F898" s="9"/>
      <c r="G898" s="9"/>
      <c r="H898" s="9"/>
      <c r="I898" s="9"/>
      <c r="J898" s="9"/>
      <c r="K898" s="9"/>
      <c r="L898" s="9"/>
      <c r="M898" s="9"/>
      <c r="N898" s="9"/>
      <c r="O898" s="9"/>
      <c r="P898" s="9"/>
      <c r="Q898" s="9"/>
      <c r="R898" s="9"/>
      <c r="S898" s="9"/>
      <c r="T898" s="17"/>
      <c r="U898" s="17"/>
      <c r="V898" s="9"/>
      <c r="W898" s="17"/>
      <c r="X898" s="9"/>
      <c r="Y898" s="9"/>
      <c r="Z898" s="9"/>
      <c r="AA898" s="9"/>
      <c r="AB898" s="9"/>
      <c r="AC898" s="9"/>
      <c r="AD898" s="9"/>
      <c r="AE898" s="9"/>
      <c r="AF898" s="9"/>
      <c r="AG898" s="9"/>
      <c r="AH898" s="9"/>
    </row>
    <row r="899" spans="1:34" x14ac:dyDescent="0.25">
      <c r="A899" s="9"/>
      <c r="B899" s="9"/>
      <c r="C899" s="9"/>
      <c r="D899" s="9"/>
      <c r="E899" s="9"/>
      <c r="F899" s="9"/>
      <c r="G899" s="9"/>
      <c r="H899" s="9"/>
      <c r="I899" s="9"/>
      <c r="J899" s="9"/>
      <c r="K899" s="9"/>
      <c r="L899" s="9"/>
      <c r="M899" s="9"/>
      <c r="N899" s="9"/>
      <c r="O899" s="9"/>
      <c r="P899" s="9"/>
      <c r="Q899" s="9"/>
      <c r="R899" s="9"/>
      <c r="S899" s="9"/>
      <c r="T899" s="17"/>
      <c r="U899" s="17"/>
      <c r="V899" s="9"/>
      <c r="W899" s="17"/>
      <c r="X899" s="9"/>
      <c r="Y899" s="9"/>
      <c r="Z899" s="9"/>
      <c r="AA899" s="9"/>
      <c r="AB899" s="9"/>
      <c r="AC899" s="9"/>
      <c r="AD899" s="9"/>
      <c r="AE899" s="9"/>
      <c r="AF899" s="9"/>
      <c r="AG899" s="9"/>
      <c r="AH899" s="9"/>
    </row>
    <row r="900" spans="1:34" x14ac:dyDescent="0.25">
      <c r="A900" s="9"/>
      <c r="B900" s="9"/>
      <c r="C900" s="9"/>
      <c r="D900" s="9"/>
      <c r="E900" s="9"/>
      <c r="F900" s="9"/>
      <c r="G900" s="9"/>
      <c r="H900" s="9"/>
      <c r="I900" s="9"/>
      <c r="J900" s="9"/>
      <c r="K900" s="9"/>
      <c r="L900" s="9"/>
      <c r="M900" s="9"/>
      <c r="N900" s="9"/>
      <c r="O900" s="9"/>
      <c r="P900" s="9"/>
      <c r="Q900" s="9"/>
      <c r="R900" s="9"/>
      <c r="S900" s="9"/>
      <c r="T900" s="17"/>
      <c r="U900" s="17"/>
      <c r="V900" s="9"/>
      <c r="W900" s="17"/>
      <c r="X900" s="9"/>
      <c r="Y900" s="9"/>
      <c r="Z900" s="9"/>
      <c r="AA900" s="9"/>
      <c r="AB900" s="9"/>
      <c r="AC900" s="9"/>
      <c r="AD900" s="9"/>
      <c r="AE900" s="9"/>
      <c r="AF900" s="9"/>
      <c r="AG900" s="9"/>
      <c r="AH900" s="9"/>
    </row>
    <row r="901" spans="1:34" x14ac:dyDescent="0.25">
      <c r="A901" s="9"/>
      <c r="B901" s="9"/>
      <c r="C901" s="9"/>
      <c r="D901" s="9"/>
      <c r="E901" s="9"/>
      <c r="F901" s="9"/>
      <c r="G901" s="9"/>
      <c r="H901" s="9"/>
      <c r="I901" s="9"/>
      <c r="J901" s="9"/>
      <c r="K901" s="9"/>
      <c r="L901" s="9"/>
      <c r="M901" s="9"/>
      <c r="N901" s="9"/>
      <c r="O901" s="9"/>
      <c r="P901" s="9"/>
      <c r="Q901" s="9"/>
      <c r="R901" s="9"/>
      <c r="S901" s="9"/>
      <c r="T901" s="17"/>
      <c r="U901" s="17"/>
      <c r="V901" s="9"/>
      <c r="W901" s="17"/>
      <c r="X901" s="9"/>
      <c r="Y901" s="9"/>
      <c r="Z901" s="9"/>
      <c r="AA901" s="9"/>
      <c r="AB901" s="9"/>
      <c r="AC901" s="9"/>
      <c r="AD901" s="9"/>
      <c r="AE901" s="9"/>
      <c r="AF901" s="9"/>
      <c r="AG901" s="9"/>
      <c r="AH901" s="9"/>
    </row>
    <row r="902" spans="1:34" x14ac:dyDescent="0.25">
      <c r="A902" s="9"/>
      <c r="B902" s="9"/>
      <c r="C902" s="9"/>
      <c r="D902" s="9"/>
      <c r="E902" s="9"/>
      <c r="F902" s="9"/>
      <c r="G902" s="9"/>
      <c r="H902" s="9"/>
      <c r="I902" s="9"/>
      <c r="J902" s="9"/>
      <c r="K902" s="9"/>
      <c r="L902" s="9"/>
      <c r="M902" s="9"/>
      <c r="N902" s="9"/>
      <c r="O902" s="9"/>
      <c r="P902" s="9"/>
      <c r="Q902" s="9"/>
      <c r="R902" s="9"/>
      <c r="S902" s="9"/>
      <c r="T902" s="17"/>
      <c r="U902" s="17"/>
      <c r="V902" s="9"/>
      <c r="W902" s="17"/>
      <c r="X902" s="9"/>
      <c r="Y902" s="9"/>
      <c r="Z902" s="9"/>
      <c r="AA902" s="9"/>
      <c r="AB902" s="9"/>
      <c r="AC902" s="9"/>
      <c r="AD902" s="9"/>
      <c r="AE902" s="9"/>
      <c r="AF902" s="9"/>
      <c r="AG902" s="9"/>
      <c r="AH902" s="9"/>
    </row>
    <row r="903" spans="1:34" x14ac:dyDescent="0.25">
      <c r="A903" s="9"/>
      <c r="B903" s="9"/>
      <c r="C903" s="9"/>
      <c r="D903" s="9"/>
      <c r="E903" s="9"/>
      <c r="F903" s="9"/>
      <c r="G903" s="9"/>
      <c r="H903" s="9"/>
      <c r="I903" s="9"/>
      <c r="J903" s="9"/>
      <c r="K903" s="9"/>
      <c r="L903" s="9"/>
      <c r="M903" s="9"/>
      <c r="N903" s="9"/>
      <c r="O903" s="9"/>
      <c r="P903" s="9"/>
      <c r="Q903" s="9"/>
      <c r="R903" s="9"/>
      <c r="S903" s="9"/>
      <c r="T903" s="17"/>
      <c r="U903" s="17"/>
      <c r="V903" s="9"/>
      <c r="W903" s="17"/>
      <c r="X903" s="9"/>
      <c r="Y903" s="9"/>
      <c r="Z903" s="9"/>
      <c r="AA903" s="9"/>
      <c r="AB903" s="9"/>
      <c r="AC903" s="9"/>
      <c r="AD903" s="9"/>
      <c r="AE903" s="9"/>
      <c r="AF903" s="9"/>
      <c r="AG903" s="9"/>
      <c r="AH903" s="9"/>
    </row>
    <row r="904" spans="1:34" x14ac:dyDescent="0.25">
      <c r="A904" s="9"/>
      <c r="B904" s="9"/>
      <c r="C904" s="9"/>
      <c r="D904" s="9"/>
      <c r="E904" s="9"/>
      <c r="F904" s="9"/>
      <c r="G904" s="9"/>
      <c r="H904" s="9"/>
      <c r="I904" s="9"/>
      <c r="J904" s="9"/>
      <c r="K904" s="9"/>
      <c r="L904" s="9"/>
      <c r="M904" s="9"/>
      <c r="N904" s="9"/>
      <c r="O904" s="9"/>
      <c r="P904" s="9"/>
      <c r="Q904" s="9"/>
      <c r="R904" s="9"/>
      <c r="S904" s="9"/>
      <c r="T904" s="17"/>
      <c r="U904" s="17"/>
      <c r="V904" s="9"/>
      <c r="W904" s="17"/>
      <c r="X904" s="9"/>
      <c r="Y904" s="9"/>
      <c r="Z904" s="9"/>
      <c r="AA904" s="9"/>
      <c r="AB904" s="9"/>
      <c r="AC904" s="9"/>
      <c r="AD904" s="9"/>
      <c r="AE904" s="9"/>
      <c r="AF904" s="9"/>
      <c r="AG904" s="9"/>
      <c r="AH904" s="9"/>
    </row>
    <row r="905" spans="1:34" x14ac:dyDescent="0.25">
      <c r="A905" s="9"/>
      <c r="B905" s="9"/>
      <c r="C905" s="9"/>
      <c r="D905" s="9"/>
      <c r="E905" s="9"/>
      <c r="F905" s="9"/>
      <c r="G905" s="9"/>
      <c r="H905" s="9"/>
      <c r="I905" s="9"/>
      <c r="J905" s="9"/>
      <c r="K905" s="9"/>
      <c r="L905" s="9"/>
      <c r="M905" s="9"/>
      <c r="N905" s="9"/>
      <c r="O905" s="9"/>
      <c r="P905" s="9"/>
      <c r="Q905" s="9"/>
      <c r="R905" s="9"/>
      <c r="S905" s="9"/>
      <c r="T905" s="17"/>
      <c r="U905" s="17"/>
      <c r="V905" s="9"/>
      <c r="W905" s="17"/>
      <c r="X905" s="9"/>
      <c r="Y905" s="9"/>
      <c r="Z905" s="9"/>
      <c r="AA905" s="9"/>
      <c r="AB905" s="9"/>
      <c r="AC905" s="9"/>
      <c r="AD905" s="9"/>
      <c r="AE905" s="9"/>
      <c r="AF905" s="9"/>
      <c r="AG905" s="9"/>
      <c r="AH905" s="9"/>
    </row>
    <row r="906" spans="1:34" x14ac:dyDescent="0.25">
      <c r="A906" s="9"/>
      <c r="B906" s="9"/>
      <c r="C906" s="9"/>
      <c r="D906" s="9"/>
      <c r="E906" s="9"/>
      <c r="F906" s="9"/>
      <c r="G906" s="9"/>
      <c r="H906" s="9"/>
      <c r="I906" s="9"/>
      <c r="J906" s="9"/>
      <c r="K906" s="9"/>
      <c r="L906" s="9"/>
      <c r="M906" s="9"/>
      <c r="N906" s="9"/>
      <c r="O906" s="9"/>
      <c r="P906" s="9"/>
      <c r="Q906" s="9"/>
      <c r="R906" s="9"/>
      <c r="S906" s="9"/>
      <c r="T906" s="17"/>
      <c r="U906" s="17"/>
      <c r="V906" s="9"/>
      <c r="W906" s="17"/>
      <c r="X906" s="9"/>
      <c r="Y906" s="9"/>
      <c r="Z906" s="9"/>
      <c r="AA906" s="9"/>
      <c r="AB906" s="9"/>
      <c r="AC906" s="9"/>
      <c r="AD906" s="9"/>
      <c r="AE906" s="9"/>
      <c r="AF906" s="9"/>
      <c r="AG906" s="9"/>
      <c r="AH906" s="9"/>
    </row>
    <row r="907" spans="1:34" x14ac:dyDescent="0.25">
      <c r="A907" s="9"/>
      <c r="B907" s="9"/>
      <c r="C907" s="9"/>
      <c r="D907" s="9"/>
      <c r="E907" s="9"/>
      <c r="F907" s="9"/>
      <c r="G907" s="9"/>
      <c r="H907" s="9"/>
      <c r="I907" s="9"/>
      <c r="J907" s="9"/>
      <c r="K907" s="9"/>
      <c r="L907" s="9"/>
      <c r="M907" s="9"/>
      <c r="N907" s="9"/>
      <c r="O907" s="9"/>
      <c r="P907" s="9"/>
      <c r="Q907" s="9"/>
      <c r="R907" s="9"/>
      <c r="S907" s="9"/>
      <c r="T907" s="17"/>
      <c r="U907" s="17"/>
      <c r="V907" s="9"/>
      <c r="W907" s="17"/>
      <c r="X907" s="9"/>
      <c r="Y907" s="9"/>
      <c r="Z907" s="9"/>
      <c r="AA907" s="9"/>
      <c r="AB907" s="9"/>
      <c r="AC907" s="9"/>
      <c r="AD907" s="9"/>
      <c r="AE907" s="9"/>
      <c r="AF907" s="9"/>
      <c r="AG907" s="9"/>
      <c r="AH907" s="9"/>
    </row>
    <row r="908" spans="1:34" x14ac:dyDescent="0.25">
      <c r="A908" s="9"/>
      <c r="B908" s="9"/>
      <c r="C908" s="9"/>
      <c r="D908" s="9"/>
      <c r="E908" s="9"/>
      <c r="F908" s="9"/>
      <c r="G908" s="9"/>
      <c r="H908" s="9"/>
      <c r="I908" s="9"/>
      <c r="J908" s="9"/>
      <c r="K908" s="9"/>
      <c r="L908" s="9"/>
      <c r="M908" s="9"/>
      <c r="N908" s="9"/>
      <c r="O908" s="9"/>
      <c r="P908" s="9"/>
      <c r="Q908" s="9"/>
      <c r="R908" s="9"/>
      <c r="S908" s="9"/>
      <c r="T908" s="17"/>
      <c r="U908" s="17"/>
      <c r="V908" s="9"/>
      <c r="W908" s="17"/>
      <c r="X908" s="9"/>
      <c r="Y908" s="9"/>
      <c r="Z908" s="9"/>
      <c r="AA908" s="9"/>
      <c r="AB908" s="9"/>
      <c r="AC908" s="9"/>
      <c r="AD908" s="9"/>
      <c r="AE908" s="9"/>
      <c r="AF908" s="9"/>
      <c r="AG908" s="9"/>
      <c r="AH908" s="9"/>
    </row>
    <row r="909" spans="1:34" x14ac:dyDescent="0.25">
      <c r="A909" s="9"/>
      <c r="B909" s="9"/>
      <c r="C909" s="9"/>
      <c r="D909" s="9"/>
      <c r="E909" s="9"/>
      <c r="F909" s="9"/>
      <c r="G909" s="9"/>
      <c r="H909" s="9"/>
      <c r="I909" s="9"/>
      <c r="J909" s="9"/>
      <c r="K909" s="9"/>
      <c r="L909" s="9"/>
      <c r="M909" s="9"/>
      <c r="N909" s="9"/>
      <c r="O909" s="9"/>
      <c r="P909" s="9"/>
      <c r="Q909" s="9"/>
      <c r="R909" s="9"/>
      <c r="S909" s="9"/>
      <c r="T909" s="17"/>
      <c r="U909" s="17"/>
      <c r="V909" s="9"/>
      <c r="W909" s="17"/>
      <c r="X909" s="9"/>
      <c r="Y909" s="9"/>
      <c r="Z909" s="9"/>
      <c r="AA909" s="9"/>
      <c r="AB909" s="9"/>
      <c r="AC909" s="9"/>
      <c r="AD909" s="9"/>
      <c r="AE909" s="9"/>
      <c r="AF909" s="9"/>
      <c r="AG909" s="9"/>
      <c r="AH909" s="9"/>
    </row>
    <row r="910" spans="1:34" x14ac:dyDescent="0.25">
      <c r="A910" s="9"/>
      <c r="B910" s="9"/>
      <c r="C910" s="9"/>
      <c r="D910" s="9"/>
      <c r="E910" s="9"/>
      <c r="F910" s="9"/>
      <c r="G910" s="9"/>
      <c r="H910" s="9"/>
      <c r="I910" s="9"/>
      <c r="J910" s="9"/>
      <c r="K910" s="9"/>
      <c r="L910" s="9"/>
      <c r="M910" s="9"/>
      <c r="N910" s="9"/>
      <c r="O910" s="9"/>
      <c r="P910" s="9"/>
      <c r="Q910" s="9"/>
      <c r="R910" s="9"/>
      <c r="S910" s="9"/>
      <c r="T910" s="17"/>
      <c r="U910" s="17"/>
      <c r="V910" s="9"/>
      <c r="W910" s="17"/>
      <c r="X910" s="9"/>
      <c r="Y910" s="9"/>
      <c r="Z910" s="9"/>
      <c r="AA910" s="9"/>
      <c r="AB910" s="9"/>
      <c r="AC910" s="9"/>
      <c r="AD910" s="9"/>
      <c r="AE910" s="9"/>
      <c r="AF910" s="9"/>
      <c r="AG910" s="9"/>
      <c r="AH910" s="9"/>
    </row>
    <row r="911" spans="1:34" x14ac:dyDescent="0.25">
      <c r="A911" s="9"/>
      <c r="B911" s="9"/>
      <c r="C911" s="9"/>
      <c r="D911" s="9"/>
      <c r="E911" s="9"/>
      <c r="F911" s="9"/>
      <c r="G911" s="9"/>
      <c r="H911" s="9"/>
      <c r="I911" s="9"/>
      <c r="J911" s="9"/>
      <c r="K911" s="9"/>
      <c r="L911" s="9"/>
      <c r="M911" s="9"/>
      <c r="N911" s="9"/>
      <c r="O911" s="9"/>
      <c r="P911" s="9"/>
      <c r="Q911" s="9"/>
      <c r="R911" s="9"/>
      <c r="S911" s="9"/>
      <c r="T911" s="17"/>
      <c r="U911" s="17"/>
      <c r="V911" s="9"/>
      <c r="W911" s="17"/>
      <c r="X911" s="9"/>
      <c r="Y911" s="9"/>
      <c r="Z911" s="9"/>
      <c r="AA911" s="9"/>
      <c r="AB911" s="9"/>
      <c r="AC911" s="9"/>
      <c r="AD911" s="9"/>
      <c r="AE911" s="9"/>
      <c r="AF911" s="9"/>
      <c r="AG911" s="9"/>
      <c r="AH911" s="9"/>
    </row>
    <row r="912" spans="1:34" x14ac:dyDescent="0.25">
      <c r="A912" s="9"/>
      <c r="B912" s="9"/>
      <c r="C912" s="9"/>
      <c r="D912" s="9"/>
      <c r="E912" s="9"/>
      <c r="F912" s="9"/>
      <c r="G912" s="9"/>
      <c r="H912" s="9"/>
      <c r="I912" s="9"/>
      <c r="J912" s="9"/>
      <c r="K912" s="9"/>
      <c r="L912" s="9"/>
      <c r="M912" s="9"/>
      <c r="N912" s="9"/>
      <c r="O912" s="9"/>
      <c r="P912" s="9"/>
      <c r="Q912" s="9"/>
      <c r="R912" s="9"/>
      <c r="S912" s="9"/>
      <c r="T912" s="17"/>
      <c r="U912" s="17"/>
      <c r="V912" s="9"/>
      <c r="W912" s="17"/>
      <c r="X912" s="9"/>
      <c r="Y912" s="9"/>
      <c r="Z912" s="9"/>
      <c r="AA912" s="9"/>
      <c r="AB912" s="9"/>
      <c r="AC912" s="9"/>
      <c r="AD912" s="9"/>
      <c r="AE912" s="9"/>
      <c r="AF912" s="9"/>
      <c r="AG912" s="9"/>
      <c r="AH912" s="9"/>
    </row>
    <row r="913" spans="1:34" x14ac:dyDescent="0.25">
      <c r="A913" s="9"/>
      <c r="B913" s="9"/>
      <c r="C913" s="9"/>
      <c r="D913" s="9"/>
      <c r="E913" s="9"/>
      <c r="F913" s="9"/>
      <c r="G913" s="9"/>
      <c r="H913" s="9"/>
      <c r="I913" s="9"/>
      <c r="J913" s="9"/>
      <c r="K913" s="9"/>
      <c r="L913" s="9"/>
      <c r="M913" s="9"/>
      <c r="N913" s="9"/>
      <c r="O913" s="9"/>
      <c r="P913" s="9"/>
      <c r="Q913" s="9"/>
      <c r="R913" s="9"/>
      <c r="S913" s="9"/>
      <c r="T913" s="17"/>
      <c r="U913" s="17"/>
      <c r="V913" s="9"/>
      <c r="W913" s="17"/>
      <c r="X913" s="9"/>
      <c r="Y913" s="9"/>
      <c r="Z913" s="9"/>
      <c r="AA913" s="9"/>
      <c r="AB913" s="9"/>
      <c r="AC913" s="9"/>
      <c r="AD913" s="9"/>
      <c r="AE913" s="9"/>
      <c r="AF913" s="9"/>
      <c r="AG913" s="9"/>
      <c r="AH913" s="9"/>
    </row>
    <row r="914" spans="1:34" x14ac:dyDescent="0.25">
      <c r="A914" s="9"/>
      <c r="B914" s="9"/>
      <c r="C914" s="9"/>
      <c r="D914" s="9"/>
      <c r="E914" s="9"/>
      <c r="F914" s="9"/>
      <c r="G914" s="9"/>
      <c r="H914" s="9"/>
      <c r="I914" s="9"/>
      <c r="J914" s="9"/>
      <c r="K914" s="9"/>
      <c r="L914" s="9"/>
      <c r="M914" s="9"/>
      <c r="N914" s="9"/>
      <c r="O914" s="9"/>
      <c r="P914" s="9"/>
      <c r="Q914" s="9"/>
      <c r="R914" s="9"/>
      <c r="S914" s="9"/>
      <c r="T914" s="17"/>
      <c r="U914" s="17"/>
      <c r="V914" s="9"/>
      <c r="W914" s="17"/>
      <c r="X914" s="9"/>
      <c r="Y914" s="9"/>
      <c r="Z914" s="9"/>
      <c r="AA914" s="9"/>
      <c r="AB914" s="9"/>
      <c r="AC914" s="9"/>
      <c r="AD914" s="9"/>
      <c r="AE914" s="9"/>
      <c r="AF914" s="9"/>
      <c r="AG914" s="9"/>
      <c r="AH914" s="9"/>
    </row>
    <row r="915" spans="1:34" x14ac:dyDescent="0.25">
      <c r="A915" s="9"/>
      <c r="B915" s="9"/>
      <c r="C915" s="9"/>
      <c r="D915" s="9"/>
      <c r="E915" s="9"/>
      <c r="F915" s="9"/>
      <c r="G915" s="9"/>
      <c r="H915" s="9"/>
      <c r="I915" s="9"/>
      <c r="J915" s="9"/>
      <c r="K915" s="9"/>
      <c r="L915" s="9"/>
      <c r="M915" s="9"/>
      <c r="N915" s="9"/>
      <c r="O915" s="9"/>
      <c r="P915" s="9"/>
      <c r="Q915" s="9"/>
      <c r="R915" s="9"/>
      <c r="S915" s="9"/>
      <c r="T915" s="17"/>
      <c r="U915" s="17"/>
      <c r="V915" s="9"/>
      <c r="W915" s="17"/>
      <c r="X915" s="9"/>
      <c r="Y915" s="9"/>
      <c r="Z915" s="9"/>
      <c r="AA915" s="9"/>
      <c r="AB915" s="9"/>
      <c r="AC915" s="9"/>
      <c r="AD915" s="9"/>
      <c r="AE915" s="9"/>
      <c r="AF915" s="9"/>
      <c r="AG915" s="9"/>
      <c r="AH915" s="9"/>
    </row>
    <row r="916" spans="1:34" x14ac:dyDescent="0.25">
      <c r="A916" s="9"/>
      <c r="B916" s="9"/>
      <c r="C916" s="9"/>
      <c r="D916" s="9"/>
      <c r="E916" s="9"/>
      <c r="F916" s="9"/>
      <c r="G916" s="9"/>
      <c r="H916" s="9"/>
      <c r="I916" s="9"/>
      <c r="J916" s="9"/>
      <c r="K916" s="9"/>
      <c r="L916" s="9"/>
      <c r="M916" s="9"/>
      <c r="N916" s="9"/>
      <c r="O916" s="9"/>
      <c r="P916" s="9"/>
      <c r="Q916" s="9"/>
      <c r="R916" s="9"/>
      <c r="S916" s="9"/>
      <c r="T916" s="17"/>
      <c r="U916" s="17"/>
      <c r="V916" s="9"/>
      <c r="W916" s="17"/>
      <c r="X916" s="9"/>
      <c r="Y916" s="9"/>
      <c r="Z916" s="9"/>
      <c r="AA916" s="9"/>
      <c r="AB916" s="9"/>
      <c r="AC916" s="9"/>
      <c r="AD916" s="9"/>
      <c r="AE916" s="9"/>
      <c r="AF916" s="9"/>
      <c r="AG916" s="9"/>
      <c r="AH916" s="9"/>
    </row>
    <row r="917" spans="1:34" x14ac:dyDescent="0.25">
      <c r="A917" s="9"/>
      <c r="B917" s="9"/>
      <c r="C917" s="9"/>
      <c r="D917" s="9"/>
      <c r="E917" s="9"/>
      <c r="F917" s="9"/>
      <c r="G917" s="9"/>
      <c r="H917" s="9"/>
      <c r="I917" s="9"/>
      <c r="J917" s="9"/>
      <c r="K917" s="9"/>
      <c r="L917" s="9"/>
      <c r="M917" s="9"/>
      <c r="N917" s="9"/>
      <c r="O917" s="9"/>
      <c r="P917" s="9"/>
      <c r="Q917" s="9"/>
      <c r="R917" s="9"/>
      <c r="S917" s="9"/>
      <c r="T917" s="17"/>
      <c r="U917" s="17"/>
      <c r="V917" s="9"/>
      <c r="W917" s="17"/>
      <c r="X917" s="9"/>
      <c r="Y917" s="9"/>
      <c r="Z917" s="9"/>
      <c r="AA917" s="9"/>
      <c r="AB917" s="9"/>
      <c r="AC917" s="9"/>
      <c r="AD917" s="9"/>
      <c r="AE917" s="9"/>
      <c r="AF917" s="9"/>
      <c r="AG917" s="9"/>
      <c r="AH917" s="9"/>
    </row>
    <row r="918" spans="1:34" x14ac:dyDescent="0.25">
      <c r="A918" s="9"/>
      <c r="B918" s="9"/>
      <c r="C918" s="9"/>
      <c r="D918" s="9"/>
      <c r="E918" s="9"/>
      <c r="F918" s="9"/>
      <c r="G918" s="9"/>
      <c r="H918" s="9"/>
      <c r="I918" s="9"/>
      <c r="J918" s="9"/>
      <c r="K918" s="9"/>
      <c r="L918" s="9"/>
      <c r="M918" s="9"/>
      <c r="N918" s="9"/>
      <c r="O918" s="9"/>
      <c r="P918" s="9"/>
      <c r="Q918" s="9"/>
      <c r="R918" s="9"/>
      <c r="S918" s="9"/>
      <c r="T918" s="17"/>
      <c r="U918" s="17"/>
      <c r="V918" s="9"/>
      <c r="W918" s="17"/>
      <c r="X918" s="9"/>
      <c r="Y918" s="9"/>
      <c r="Z918" s="9"/>
      <c r="AA918" s="9"/>
      <c r="AB918" s="9"/>
      <c r="AC918" s="9"/>
      <c r="AD918" s="9"/>
      <c r="AE918" s="9"/>
      <c r="AF918" s="9"/>
      <c r="AG918" s="9"/>
      <c r="AH918" s="9"/>
    </row>
    <row r="919" spans="1:34" x14ac:dyDescent="0.25">
      <c r="A919" s="9"/>
      <c r="B919" s="9"/>
      <c r="C919" s="9"/>
      <c r="D919" s="9"/>
      <c r="E919" s="9"/>
      <c r="F919" s="9"/>
      <c r="G919" s="9"/>
      <c r="H919" s="9"/>
      <c r="I919" s="9"/>
      <c r="J919" s="9"/>
      <c r="K919" s="9"/>
      <c r="L919" s="9"/>
      <c r="M919" s="9"/>
      <c r="N919" s="9"/>
      <c r="O919" s="9"/>
      <c r="P919" s="9"/>
      <c r="Q919" s="9"/>
      <c r="R919" s="9"/>
      <c r="S919" s="9"/>
      <c r="T919" s="17"/>
      <c r="U919" s="17"/>
      <c r="V919" s="9"/>
      <c r="W919" s="17"/>
      <c r="X919" s="9"/>
      <c r="Y919" s="9"/>
      <c r="Z919" s="9"/>
      <c r="AA919" s="9"/>
      <c r="AB919" s="9"/>
      <c r="AC919" s="9"/>
      <c r="AD919" s="9"/>
      <c r="AE919" s="9"/>
      <c r="AF919" s="9"/>
      <c r="AG919" s="9"/>
      <c r="AH919" s="9"/>
    </row>
    <row r="920" spans="1:34" x14ac:dyDescent="0.25">
      <c r="A920" s="9"/>
      <c r="B920" s="9"/>
      <c r="C920" s="9"/>
      <c r="D920" s="9"/>
      <c r="E920" s="9"/>
      <c r="F920" s="9"/>
      <c r="G920" s="9"/>
      <c r="H920" s="9"/>
      <c r="I920" s="9"/>
      <c r="J920" s="9"/>
      <c r="K920" s="9"/>
      <c r="L920" s="9"/>
      <c r="M920" s="9"/>
      <c r="N920" s="9"/>
      <c r="O920" s="9"/>
      <c r="P920" s="9"/>
      <c r="Q920" s="9"/>
      <c r="R920" s="9"/>
      <c r="S920" s="9"/>
      <c r="T920" s="17"/>
      <c r="U920" s="17"/>
      <c r="V920" s="9"/>
      <c r="W920" s="17"/>
      <c r="X920" s="9"/>
      <c r="Y920" s="9"/>
      <c r="Z920" s="9"/>
      <c r="AA920" s="9"/>
      <c r="AB920" s="9"/>
      <c r="AC920" s="9"/>
      <c r="AD920" s="9"/>
      <c r="AE920" s="9"/>
      <c r="AF920" s="9"/>
      <c r="AG920" s="9"/>
      <c r="AH920" s="9"/>
    </row>
    <row r="921" spans="1:34" x14ac:dyDescent="0.25">
      <c r="A921" s="9"/>
      <c r="B921" s="9"/>
      <c r="C921" s="9"/>
      <c r="D921" s="9"/>
      <c r="E921" s="9"/>
      <c r="F921" s="9"/>
      <c r="G921" s="9"/>
      <c r="H921" s="9"/>
      <c r="I921" s="9"/>
      <c r="J921" s="9"/>
      <c r="K921" s="9"/>
      <c r="L921" s="9"/>
      <c r="M921" s="9"/>
      <c r="N921" s="9"/>
      <c r="O921" s="9"/>
      <c r="P921" s="9"/>
      <c r="Q921" s="9"/>
      <c r="R921" s="9"/>
      <c r="S921" s="9"/>
      <c r="T921" s="17"/>
      <c r="U921" s="17"/>
      <c r="V921" s="9"/>
      <c r="W921" s="17"/>
      <c r="X921" s="9"/>
      <c r="Y921" s="9"/>
      <c r="Z921" s="9"/>
      <c r="AA921" s="9"/>
      <c r="AB921" s="9"/>
      <c r="AC921" s="9"/>
      <c r="AD921" s="9"/>
      <c r="AE921" s="9"/>
      <c r="AF921" s="9"/>
      <c r="AG921" s="9"/>
      <c r="AH921" s="9"/>
    </row>
    <row r="922" spans="1:34" x14ac:dyDescent="0.25">
      <c r="A922" s="9"/>
      <c r="B922" s="9"/>
      <c r="C922" s="9"/>
      <c r="D922" s="9"/>
      <c r="E922" s="9"/>
      <c r="F922" s="9"/>
      <c r="G922" s="9"/>
      <c r="H922" s="9"/>
      <c r="I922" s="9"/>
      <c r="J922" s="9"/>
      <c r="K922" s="9"/>
      <c r="L922" s="9"/>
      <c r="M922" s="9"/>
      <c r="N922" s="9"/>
      <c r="O922" s="9"/>
      <c r="P922" s="9"/>
      <c r="Q922" s="9"/>
      <c r="R922" s="9"/>
      <c r="S922" s="9"/>
      <c r="T922" s="17"/>
      <c r="U922" s="17"/>
      <c r="V922" s="9"/>
      <c r="W922" s="17"/>
      <c r="X922" s="9"/>
      <c r="Y922" s="9"/>
      <c r="Z922" s="9"/>
      <c r="AA922" s="9"/>
      <c r="AB922" s="9"/>
      <c r="AC922" s="9"/>
      <c r="AD922" s="9"/>
      <c r="AE922" s="9"/>
      <c r="AF922" s="9"/>
      <c r="AG922" s="9"/>
      <c r="AH922" s="9"/>
    </row>
    <row r="923" spans="1:34" x14ac:dyDescent="0.25">
      <c r="A923" s="9"/>
      <c r="B923" s="9"/>
      <c r="C923" s="9"/>
      <c r="D923" s="9"/>
      <c r="E923" s="9"/>
      <c r="F923" s="9"/>
      <c r="G923" s="9"/>
      <c r="H923" s="9"/>
      <c r="I923" s="9"/>
      <c r="J923" s="9"/>
      <c r="K923" s="9"/>
      <c r="L923" s="9"/>
      <c r="M923" s="9"/>
      <c r="N923" s="9"/>
      <c r="O923" s="9"/>
      <c r="P923" s="9"/>
      <c r="Q923" s="9"/>
      <c r="R923" s="9"/>
      <c r="S923" s="9"/>
      <c r="T923" s="17"/>
      <c r="U923" s="17"/>
      <c r="V923" s="9"/>
      <c r="W923" s="17"/>
      <c r="X923" s="9"/>
      <c r="Y923" s="9"/>
      <c r="Z923" s="9"/>
      <c r="AA923" s="9"/>
      <c r="AB923" s="9"/>
      <c r="AC923" s="9"/>
      <c r="AD923" s="9"/>
      <c r="AE923" s="9"/>
      <c r="AF923" s="9"/>
      <c r="AG923" s="9"/>
      <c r="AH923" s="9"/>
    </row>
    <row r="924" spans="1:34" x14ac:dyDescent="0.25">
      <c r="A924" s="9"/>
      <c r="B924" s="9"/>
      <c r="C924" s="9"/>
      <c r="D924" s="9"/>
      <c r="E924" s="9"/>
      <c r="F924" s="9"/>
      <c r="G924" s="9"/>
      <c r="H924" s="9"/>
      <c r="I924" s="9"/>
      <c r="J924" s="9"/>
      <c r="K924" s="9"/>
      <c r="L924" s="9"/>
      <c r="M924" s="9"/>
      <c r="N924" s="9"/>
      <c r="O924" s="9"/>
      <c r="P924" s="9"/>
      <c r="Q924" s="9"/>
      <c r="R924" s="9"/>
      <c r="S924" s="9"/>
      <c r="T924" s="17"/>
      <c r="U924" s="17"/>
      <c r="V924" s="9"/>
      <c r="W924" s="17"/>
      <c r="X924" s="9"/>
      <c r="Y924" s="9"/>
      <c r="Z924" s="9"/>
      <c r="AA924" s="9"/>
      <c r="AB924" s="9"/>
      <c r="AC924" s="9"/>
      <c r="AD924" s="9"/>
      <c r="AE924" s="9"/>
      <c r="AF924" s="9"/>
      <c r="AG924" s="9"/>
      <c r="AH924" s="9"/>
    </row>
    <row r="925" spans="1:34" x14ac:dyDescent="0.25">
      <c r="A925" s="9"/>
      <c r="B925" s="9"/>
      <c r="C925" s="9"/>
      <c r="D925" s="9"/>
      <c r="E925" s="9"/>
      <c r="F925" s="9"/>
      <c r="G925" s="9"/>
      <c r="H925" s="9"/>
      <c r="I925" s="9"/>
      <c r="J925" s="9"/>
      <c r="K925" s="9"/>
      <c r="L925" s="9"/>
      <c r="M925" s="9"/>
      <c r="N925" s="9"/>
      <c r="O925" s="9"/>
      <c r="P925" s="9"/>
      <c r="Q925" s="9"/>
      <c r="R925" s="9"/>
      <c r="S925" s="9"/>
      <c r="T925" s="17"/>
      <c r="U925" s="17"/>
      <c r="V925" s="9"/>
      <c r="W925" s="17"/>
      <c r="X925" s="9"/>
      <c r="Y925" s="9"/>
      <c r="Z925" s="9"/>
      <c r="AA925" s="9"/>
      <c r="AB925" s="9"/>
      <c r="AC925" s="9"/>
      <c r="AD925" s="9"/>
      <c r="AE925" s="9"/>
      <c r="AF925" s="9"/>
      <c r="AG925" s="9"/>
      <c r="AH925" s="9"/>
    </row>
    <row r="926" spans="1:34" x14ac:dyDescent="0.25">
      <c r="A926" s="9"/>
      <c r="B926" s="9"/>
      <c r="C926" s="9"/>
      <c r="D926" s="9"/>
      <c r="E926" s="9"/>
      <c r="F926" s="9"/>
      <c r="G926" s="9"/>
      <c r="H926" s="9"/>
      <c r="I926" s="9"/>
      <c r="J926" s="9"/>
      <c r="K926" s="9"/>
      <c r="L926" s="9"/>
      <c r="M926" s="9"/>
      <c r="N926" s="9"/>
      <c r="O926" s="9"/>
      <c r="P926" s="9"/>
      <c r="Q926" s="9"/>
      <c r="R926" s="9"/>
      <c r="S926" s="9"/>
      <c r="T926" s="17"/>
      <c r="U926" s="17"/>
      <c r="V926" s="9"/>
      <c r="W926" s="17"/>
      <c r="X926" s="9"/>
      <c r="Y926" s="9"/>
      <c r="Z926" s="9"/>
      <c r="AA926" s="9"/>
      <c r="AB926" s="9"/>
      <c r="AC926" s="9"/>
      <c r="AD926" s="9"/>
      <c r="AE926" s="9"/>
      <c r="AF926" s="9"/>
      <c r="AG926" s="9"/>
      <c r="AH926" s="9"/>
    </row>
    <row r="927" spans="1:34" x14ac:dyDescent="0.25">
      <c r="A927" s="9"/>
      <c r="B927" s="9"/>
      <c r="C927" s="9"/>
      <c r="D927" s="9"/>
      <c r="E927" s="9"/>
      <c r="F927" s="9"/>
      <c r="G927" s="9"/>
      <c r="H927" s="9"/>
      <c r="I927" s="9"/>
      <c r="J927" s="9"/>
      <c r="K927" s="9"/>
      <c r="L927" s="9"/>
      <c r="M927" s="9"/>
      <c r="N927" s="9"/>
      <c r="O927" s="9"/>
      <c r="P927" s="9"/>
      <c r="Q927" s="9"/>
      <c r="R927" s="9"/>
      <c r="S927" s="9"/>
      <c r="T927" s="17"/>
      <c r="U927" s="17"/>
      <c r="V927" s="9"/>
      <c r="W927" s="17"/>
      <c r="X927" s="9"/>
      <c r="Y927" s="9"/>
      <c r="Z927" s="9"/>
      <c r="AA927" s="9"/>
      <c r="AB927" s="9"/>
      <c r="AC927" s="9"/>
      <c r="AD927" s="9"/>
      <c r="AE927" s="9"/>
      <c r="AF927" s="9"/>
      <c r="AG927" s="9"/>
      <c r="AH927" s="9"/>
    </row>
    <row r="928" spans="1:34" x14ac:dyDescent="0.25">
      <c r="A928" s="9"/>
      <c r="B928" s="9"/>
      <c r="C928" s="9"/>
      <c r="D928" s="9"/>
      <c r="E928" s="9"/>
      <c r="F928" s="9"/>
      <c r="G928" s="9"/>
      <c r="H928" s="9"/>
      <c r="I928" s="9"/>
      <c r="J928" s="9"/>
      <c r="K928" s="9"/>
      <c r="L928" s="9"/>
      <c r="M928" s="9"/>
      <c r="N928" s="9"/>
      <c r="O928" s="9"/>
      <c r="P928" s="9"/>
      <c r="Q928" s="9"/>
      <c r="R928" s="9"/>
      <c r="S928" s="9"/>
      <c r="T928" s="17"/>
      <c r="U928" s="17"/>
      <c r="V928" s="9"/>
      <c r="W928" s="17"/>
      <c r="X928" s="9"/>
      <c r="Y928" s="9"/>
      <c r="Z928" s="9"/>
      <c r="AA928" s="9"/>
      <c r="AB928" s="9"/>
      <c r="AC928" s="9"/>
      <c r="AD928" s="9"/>
      <c r="AE928" s="9"/>
      <c r="AF928" s="9"/>
      <c r="AG928" s="9"/>
      <c r="AH928" s="9"/>
    </row>
    <row r="929" spans="1:34" x14ac:dyDescent="0.25">
      <c r="A929" s="9"/>
      <c r="B929" s="9"/>
      <c r="C929" s="9"/>
      <c r="D929" s="9"/>
      <c r="E929" s="9"/>
      <c r="F929" s="9"/>
      <c r="G929" s="9"/>
      <c r="H929" s="9"/>
      <c r="I929" s="9"/>
      <c r="J929" s="9"/>
      <c r="K929" s="9"/>
      <c r="L929" s="9"/>
      <c r="M929" s="9"/>
      <c r="N929" s="9"/>
      <c r="O929" s="9"/>
      <c r="P929" s="9"/>
      <c r="Q929" s="9"/>
      <c r="R929" s="9"/>
      <c r="S929" s="9"/>
      <c r="T929" s="17"/>
      <c r="U929" s="17"/>
      <c r="V929" s="9"/>
      <c r="W929" s="17"/>
      <c r="X929" s="9"/>
      <c r="Y929" s="9"/>
      <c r="Z929" s="9"/>
      <c r="AA929" s="9"/>
      <c r="AB929" s="9"/>
      <c r="AC929" s="9"/>
      <c r="AD929" s="9"/>
      <c r="AE929" s="9"/>
      <c r="AF929" s="9"/>
      <c r="AG929" s="9"/>
      <c r="AH929" s="9"/>
    </row>
    <row r="930" spans="1:34" x14ac:dyDescent="0.25">
      <c r="A930" s="9"/>
      <c r="B930" s="9"/>
      <c r="C930" s="9"/>
      <c r="D930" s="9"/>
      <c r="E930" s="9"/>
      <c r="F930" s="9"/>
      <c r="G930" s="9"/>
      <c r="H930" s="9"/>
      <c r="I930" s="9"/>
      <c r="J930" s="9"/>
      <c r="K930" s="9"/>
      <c r="L930" s="9"/>
      <c r="M930" s="9"/>
      <c r="N930" s="9"/>
      <c r="O930" s="9"/>
      <c r="P930" s="9"/>
      <c r="Q930" s="9"/>
      <c r="R930" s="9"/>
      <c r="S930" s="9"/>
      <c r="T930" s="17"/>
      <c r="U930" s="17"/>
      <c r="V930" s="9"/>
      <c r="W930" s="17"/>
      <c r="X930" s="9"/>
      <c r="Y930" s="9"/>
      <c r="Z930" s="9"/>
      <c r="AA930" s="9"/>
      <c r="AB930" s="9"/>
      <c r="AC930" s="9"/>
      <c r="AD930" s="9"/>
      <c r="AE930" s="9"/>
      <c r="AF930" s="9"/>
      <c r="AG930" s="9"/>
      <c r="AH930" s="9"/>
    </row>
    <row r="931" spans="1:34" x14ac:dyDescent="0.25">
      <c r="A931" s="9"/>
      <c r="B931" s="9"/>
      <c r="C931" s="9"/>
      <c r="D931" s="9"/>
      <c r="E931" s="9"/>
      <c r="F931" s="9"/>
      <c r="G931" s="9"/>
      <c r="H931" s="9"/>
      <c r="I931" s="9"/>
      <c r="J931" s="9"/>
      <c r="K931" s="9"/>
      <c r="L931" s="9"/>
      <c r="M931" s="9"/>
      <c r="N931" s="9"/>
      <c r="O931" s="9"/>
      <c r="P931" s="9"/>
      <c r="Q931" s="9"/>
      <c r="R931" s="9"/>
      <c r="S931" s="9"/>
      <c r="T931" s="17"/>
      <c r="U931" s="17"/>
      <c r="V931" s="9"/>
      <c r="W931" s="17"/>
      <c r="X931" s="9"/>
      <c r="Y931" s="9"/>
      <c r="Z931" s="9"/>
      <c r="AA931" s="9"/>
      <c r="AB931" s="9"/>
      <c r="AC931" s="9"/>
      <c r="AD931" s="9"/>
      <c r="AE931" s="9"/>
      <c r="AF931" s="9"/>
      <c r="AG931" s="9"/>
      <c r="AH931" s="9"/>
    </row>
    <row r="932" spans="1:34" x14ac:dyDescent="0.25">
      <c r="A932" s="9"/>
      <c r="B932" s="9"/>
      <c r="C932" s="9"/>
      <c r="D932" s="9"/>
      <c r="E932" s="9"/>
      <c r="F932" s="9"/>
      <c r="G932" s="9"/>
      <c r="H932" s="9"/>
      <c r="I932" s="9"/>
      <c r="J932" s="9"/>
      <c r="K932" s="9"/>
      <c r="L932" s="9"/>
      <c r="M932" s="9"/>
      <c r="N932" s="9"/>
      <c r="O932" s="9"/>
      <c r="P932" s="9"/>
      <c r="Q932" s="9"/>
      <c r="R932" s="9"/>
      <c r="S932" s="9"/>
      <c r="T932" s="17"/>
      <c r="U932" s="17"/>
      <c r="V932" s="9"/>
      <c r="W932" s="17"/>
      <c r="X932" s="9"/>
      <c r="Y932" s="9"/>
      <c r="Z932" s="9"/>
      <c r="AA932" s="9"/>
      <c r="AB932" s="9"/>
      <c r="AC932" s="9"/>
      <c r="AD932" s="9"/>
      <c r="AE932" s="9"/>
      <c r="AF932" s="9"/>
      <c r="AG932" s="9"/>
      <c r="AH932" s="9"/>
    </row>
    <row r="933" spans="1:34" x14ac:dyDescent="0.25">
      <c r="A933" s="9"/>
      <c r="B933" s="9"/>
      <c r="C933" s="9"/>
      <c r="D933" s="9"/>
      <c r="E933" s="9"/>
      <c r="F933" s="9"/>
      <c r="G933" s="9"/>
      <c r="H933" s="9"/>
      <c r="I933" s="9"/>
      <c r="J933" s="9"/>
      <c r="K933" s="9"/>
      <c r="L933" s="9"/>
      <c r="M933" s="9"/>
      <c r="N933" s="9"/>
      <c r="O933" s="9"/>
      <c r="P933" s="9"/>
      <c r="Q933" s="9"/>
      <c r="R933" s="9"/>
      <c r="S933" s="9"/>
      <c r="T933" s="17"/>
      <c r="U933" s="17"/>
      <c r="V933" s="9"/>
      <c r="W933" s="17"/>
      <c r="X933" s="9"/>
      <c r="Y933" s="9"/>
      <c r="Z933" s="9"/>
      <c r="AA933" s="9"/>
      <c r="AB933" s="9"/>
      <c r="AC933" s="9"/>
      <c r="AD933" s="9"/>
      <c r="AE933" s="9"/>
      <c r="AF933" s="9"/>
      <c r="AG933" s="9"/>
      <c r="AH933" s="9"/>
    </row>
    <row r="934" spans="1:34" x14ac:dyDescent="0.25">
      <c r="A934" s="9"/>
      <c r="B934" s="9"/>
      <c r="C934" s="9"/>
      <c r="D934" s="9"/>
      <c r="E934" s="9"/>
      <c r="F934" s="9"/>
      <c r="G934" s="9"/>
      <c r="H934" s="9"/>
      <c r="I934" s="9"/>
      <c r="J934" s="9"/>
      <c r="K934" s="9"/>
      <c r="L934" s="9"/>
      <c r="M934" s="9"/>
      <c r="N934" s="9"/>
      <c r="O934" s="9"/>
      <c r="P934" s="9"/>
      <c r="Q934" s="9"/>
      <c r="R934" s="9"/>
      <c r="S934" s="9"/>
      <c r="T934" s="17"/>
      <c r="U934" s="17"/>
      <c r="V934" s="9"/>
      <c r="W934" s="17"/>
      <c r="X934" s="9"/>
      <c r="Y934" s="9"/>
      <c r="Z934" s="9"/>
      <c r="AA934" s="9"/>
      <c r="AB934" s="9"/>
      <c r="AC934" s="9"/>
      <c r="AD934" s="9"/>
      <c r="AE934" s="9"/>
      <c r="AF934" s="9"/>
      <c r="AG934" s="9"/>
      <c r="AH934" s="9"/>
    </row>
    <row r="935" spans="1:34" x14ac:dyDescent="0.25">
      <c r="A935" s="9"/>
      <c r="B935" s="9"/>
      <c r="C935" s="9"/>
      <c r="D935" s="9"/>
      <c r="E935" s="9"/>
      <c r="F935" s="9"/>
      <c r="G935" s="9"/>
      <c r="H935" s="9"/>
      <c r="I935" s="9"/>
      <c r="J935" s="9"/>
      <c r="K935" s="9"/>
      <c r="L935" s="9"/>
      <c r="M935" s="9"/>
      <c r="N935" s="9"/>
      <c r="O935" s="9"/>
      <c r="P935" s="9"/>
      <c r="Q935" s="9"/>
      <c r="R935" s="9"/>
      <c r="S935" s="9"/>
      <c r="T935" s="17"/>
      <c r="U935" s="17"/>
      <c r="V935" s="9"/>
      <c r="W935" s="17"/>
      <c r="X935" s="9"/>
      <c r="Y935" s="9"/>
      <c r="Z935" s="9"/>
      <c r="AA935" s="9"/>
      <c r="AB935" s="9"/>
      <c r="AC935" s="9"/>
      <c r="AD935" s="9"/>
      <c r="AE935" s="9"/>
      <c r="AF935" s="9"/>
      <c r="AG935" s="9"/>
      <c r="AH935" s="9"/>
    </row>
    <row r="936" spans="1:34" x14ac:dyDescent="0.25">
      <c r="A936" s="9"/>
      <c r="B936" s="9"/>
      <c r="C936" s="9"/>
      <c r="D936" s="9"/>
      <c r="E936" s="9"/>
      <c r="F936" s="9"/>
      <c r="G936" s="9"/>
      <c r="H936" s="9"/>
      <c r="I936" s="9"/>
      <c r="J936" s="9"/>
      <c r="K936" s="9"/>
      <c r="L936" s="9"/>
      <c r="M936" s="9"/>
      <c r="N936" s="9"/>
      <c r="O936" s="9"/>
      <c r="P936" s="9"/>
      <c r="Q936" s="9"/>
      <c r="R936" s="9"/>
      <c r="S936" s="9"/>
      <c r="T936" s="17"/>
      <c r="U936" s="17"/>
      <c r="V936" s="9"/>
      <c r="W936" s="17"/>
      <c r="X936" s="9"/>
      <c r="Y936" s="9"/>
      <c r="Z936" s="9"/>
      <c r="AA936" s="9"/>
      <c r="AB936" s="9"/>
      <c r="AC936" s="9"/>
      <c r="AD936" s="9"/>
      <c r="AE936" s="9"/>
      <c r="AF936" s="9"/>
      <c r="AG936" s="9"/>
      <c r="AH936" s="9"/>
    </row>
    <row r="937" spans="1:34" x14ac:dyDescent="0.25">
      <c r="A937" s="9"/>
      <c r="B937" s="9"/>
      <c r="C937" s="9"/>
      <c r="D937" s="9"/>
      <c r="E937" s="9"/>
      <c r="F937" s="9"/>
      <c r="G937" s="9"/>
      <c r="H937" s="9"/>
      <c r="I937" s="9"/>
      <c r="J937" s="9"/>
      <c r="K937" s="9"/>
      <c r="L937" s="9"/>
      <c r="M937" s="9"/>
      <c r="N937" s="9"/>
      <c r="O937" s="9"/>
      <c r="P937" s="9"/>
      <c r="Q937" s="9"/>
      <c r="R937" s="9"/>
      <c r="S937" s="9"/>
      <c r="T937" s="17"/>
      <c r="U937" s="17"/>
      <c r="V937" s="9"/>
      <c r="W937" s="17"/>
      <c r="X937" s="9"/>
      <c r="Y937" s="9"/>
      <c r="Z937" s="9"/>
      <c r="AA937" s="9"/>
      <c r="AB937" s="9"/>
      <c r="AC937" s="9"/>
      <c r="AD937" s="9"/>
      <c r="AE937" s="9"/>
      <c r="AF937" s="9"/>
      <c r="AG937" s="9"/>
      <c r="AH937" s="9"/>
    </row>
    <row r="938" spans="1:34" x14ac:dyDescent="0.25">
      <c r="A938" s="9"/>
      <c r="B938" s="9"/>
      <c r="C938" s="9"/>
      <c r="D938" s="9"/>
      <c r="E938" s="9"/>
      <c r="F938" s="9"/>
      <c r="G938" s="9"/>
      <c r="H938" s="9"/>
      <c r="I938" s="9"/>
      <c r="J938" s="9"/>
      <c r="K938" s="9"/>
      <c r="L938" s="9"/>
      <c r="M938" s="9"/>
      <c r="N938" s="9"/>
      <c r="O938" s="9"/>
      <c r="P938" s="9"/>
      <c r="Q938" s="9"/>
      <c r="R938" s="9"/>
      <c r="S938" s="9"/>
      <c r="T938" s="17"/>
      <c r="U938" s="17"/>
      <c r="V938" s="9"/>
      <c r="W938" s="17"/>
      <c r="X938" s="9"/>
      <c r="Y938" s="9"/>
      <c r="Z938" s="9"/>
      <c r="AA938" s="9"/>
      <c r="AB938" s="9"/>
      <c r="AC938" s="9"/>
      <c r="AD938" s="9"/>
      <c r="AE938" s="9"/>
      <c r="AF938" s="9"/>
      <c r="AG938" s="9"/>
      <c r="AH938" s="9"/>
    </row>
    <row r="939" spans="1:34" x14ac:dyDescent="0.25">
      <c r="A939" s="9"/>
      <c r="B939" s="9"/>
      <c r="C939" s="9"/>
      <c r="D939" s="9"/>
      <c r="E939" s="9"/>
      <c r="F939" s="9"/>
      <c r="G939" s="9"/>
      <c r="H939" s="9"/>
      <c r="I939" s="9"/>
      <c r="J939" s="9"/>
      <c r="K939" s="9"/>
      <c r="L939" s="9"/>
      <c r="M939" s="9"/>
      <c r="N939" s="9"/>
      <c r="O939" s="9"/>
      <c r="P939" s="9"/>
      <c r="Q939" s="9"/>
      <c r="R939" s="9"/>
      <c r="S939" s="9"/>
      <c r="T939" s="17"/>
      <c r="U939" s="17"/>
      <c r="V939" s="9"/>
      <c r="W939" s="17"/>
      <c r="X939" s="9"/>
      <c r="Y939" s="9"/>
      <c r="Z939" s="9"/>
      <c r="AA939" s="9"/>
      <c r="AB939" s="9"/>
      <c r="AC939" s="9"/>
      <c r="AD939" s="9"/>
      <c r="AE939" s="9"/>
      <c r="AF939" s="9"/>
      <c r="AG939" s="9"/>
      <c r="AH939" s="9"/>
    </row>
    <row r="940" spans="1:34" x14ac:dyDescent="0.25">
      <c r="A940" s="9"/>
      <c r="B940" s="9"/>
      <c r="C940" s="9"/>
      <c r="D940" s="9"/>
      <c r="E940" s="9"/>
      <c r="F940" s="9"/>
      <c r="G940" s="9"/>
      <c r="H940" s="9"/>
      <c r="I940" s="9"/>
      <c r="J940" s="9"/>
      <c r="K940" s="9"/>
      <c r="L940" s="9"/>
      <c r="M940" s="9"/>
      <c r="N940" s="9"/>
      <c r="O940" s="9"/>
      <c r="P940" s="9"/>
      <c r="Q940" s="9"/>
      <c r="R940" s="9"/>
      <c r="S940" s="9"/>
      <c r="T940" s="17"/>
      <c r="U940" s="17"/>
      <c r="V940" s="9"/>
      <c r="W940" s="17"/>
      <c r="X940" s="9"/>
      <c r="Y940" s="9"/>
      <c r="Z940" s="9"/>
      <c r="AA940" s="9"/>
      <c r="AB940" s="9"/>
      <c r="AC940" s="9"/>
      <c r="AD940" s="9"/>
      <c r="AE940" s="9"/>
      <c r="AF940" s="9"/>
      <c r="AG940" s="9"/>
      <c r="AH940" s="9"/>
    </row>
    <row r="941" spans="1:34" x14ac:dyDescent="0.25">
      <c r="A941" s="9"/>
      <c r="B941" s="9"/>
      <c r="C941" s="9"/>
      <c r="D941" s="9"/>
      <c r="E941" s="9"/>
      <c r="F941" s="9"/>
      <c r="G941" s="9"/>
      <c r="H941" s="9"/>
      <c r="I941" s="9"/>
      <c r="J941" s="9"/>
      <c r="K941" s="9"/>
      <c r="L941" s="9"/>
      <c r="M941" s="9"/>
      <c r="N941" s="9"/>
      <c r="O941" s="9"/>
      <c r="P941" s="9"/>
      <c r="Q941" s="9"/>
      <c r="R941" s="9"/>
      <c r="S941" s="9"/>
      <c r="T941" s="17"/>
      <c r="U941" s="17"/>
      <c r="V941" s="9"/>
      <c r="W941" s="17"/>
      <c r="X941" s="9"/>
      <c r="Y941" s="9"/>
      <c r="Z941" s="9"/>
      <c r="AA941" s="9"/>
      <c r="AB941" s="9"/>
      <c r="AC941" s="9"/>
      <c r="AD941" s="9"/>
      <c r="AE941" s="9"/>
      <c r="AF941" s="9"/>
      <c r="AG941" s="9"/>
      <c r="AH941" s="9"/>
    </row>
    <row r="942" spans="1:34" x14ac:dyDescent="0.25">
      <c r="A942" s="9"/>
      <c r="B942" s="9"/>
      <c r="C942" s="9"/>
      <c r="D942" s="9"/>
      <c r="E942" s="9"/>
      <c r="F942" s="9"/>
      <c r="G942" s="9"/>
      <c r="H942" s="9"/>
      <c r="I942" s="9"/>
      <c r="J942" s="9"/>
      <c r="K942" s="9"/>
      <c r="L942" s="9"/>
      <c r="M942" s="9"/>
      <c r="N942" s="9"/>
      <c r="O942" s="9"/>
      <c r="P942" s="9"/>
      <c r="Q942" s="9"/>
      <c r="R942" s="9"/>
      <c r="S942" s="9"/>
      <c r="T942" s="17"/>
      <c r="U942" s="17"/>
      <c r="V942" s="9"/>
      <c r="W942" s="17"/>
      <c r="X942" s="9"/>
      <c r="Y942" s="9"/>
      <c r="Z942" s="9"/>
      <c r="AA942" s="9"/>
      <c r="AB942" s="9"/>
      <c r="AC942" s="9"/>
      <c r="AD942" s="9"/>
      <c r="AE942" s="9"/>
      <c r="AF942" s="9"/>
      <c r="AG942" s="9"/>
      <c r="AH942" s="9"/>
    </row>
    <row r="943" spans="1:34" x14ac:dyDescent="0.25">
      <c r="A943" s="9"/>
      <c r="B943" s="9"/>
      <c r="C943" s="9"/>
      <c r="D943" s="9"/>
      <c r="E943" s="9"/>
      <c r="F943" s="9"/>
      <c r="G943" s="9"/>
      <c r="H943" s="9"/>
      <c r="I943" s="9"/>
      <c r="J943" s="9"/>
      <c r="K943" s="9"/>
      <c r="L943" s="9"/>
      <c r="M943" s="9"/>
      <c r="N943" s="9"/>
      <c r="O943" s="9"/>
      <c r="P943" s="9"/>
      <c r="Q943" s="9"/>
      <c r="R943" s="9"/>
      <c r="S943" s="9"/>
      <c r="T943" s="17"/>
      <c r="U943" s="17"/>
      <c r="V943" s="9"/>
      <c r="W943" s="17"/>
      <c r="X943" s="9"/>
      <c r="Y943" s="9"/>
      <c r="Z943" s="9"/>
      <c r="AA943" s="9"/>
      <c r="AB943" s="9"/>
      <c r="AC943" s="9"/>
      <c r="AD943" s="9"/>
      <c r="AE943" s="9"/>
      <c r="AF943" s="9"/>
      <c r="AG943" s="9"/>
      <c r="AH943" s="9"/>
    </row>
    <row r="944" spans="1:34" x14ac:dyDescent="0.25">
      <c r="A944" s="9"/>
      <c r="B944" s="9"/>
      <c r="C944" s="9"/>
      <c r="D944" s="9"/>
      <c r="E944" s="9"/>
      <c r="F944" s="9"/>
      <c r="G944" s="9"/>
      <c r="H944" s="9"/>
      <c r="I944" s="9"/>
      <c r="J944" s="9"/>
      <c r="K944" s="9"/>
      <c r="L944" s="9"/>
      <c r="M944" s="9"/>
      <c r="N944" s="9"/>
      <c r="O944" s="9"/>
      <c r="P944" s="9"/>
      <c r="Q944" s="9"/>
      <c r="R944" s="9"/>
      <c r="S944" s="9"/>
      <c r="T944" s="17"/>
      <c r="U944" s="17"/>
      <c r="V944" s="9"/>
      <c r="W944" s="17"/>
      <c r="X944" s="9"/>
      <c r="Y944" s="9"/>
      <c r="Z944" s="9"/>
      <c r="AA944" s="9"/>
      <c r="AB944" s="9"/>
      <c r="AC944" s="9"/>
      <c r="AD944" s="9"/>
      <c r="AE944" s="9"/>
      <c r="AF944" s="9"/>
      <c r="AG944" s="9"/>
      <c r="AH944" s="9"/>
    </row>
    <row r="945" spans="1:34" x14ac:dyDescent="0.25">
      <c r="A945" s="9"/>
      <c r="B945" s="9"/>
      <c r="C945" s="9"/>
      <c r="D945" s="9"/>
      <c r="E945" s="9"/>
      <c r="F945" s="9"/>
      <c r="G945" s="9"/>
      <c r="H945" s="9"/>
      <c r="I945" s="9"/>
      <c r="J945" s="9"/>
      <c r="K945" s="9"/>
      <c r="L945" s="9"/>
      <c r="M945" s="9"/>
      <c r="N945" s="9"/>
      <c r="O945" s="9"/>
      <c r="P945" s="9"/>
      <c r="Q945" s="9"/>
      <c r="R945" s="9"/>
      <c r="S945" s="9"/>
      <c r="T945" s="17"/>
      <c r="U945" s="17"/>
      <c r="V945" s="9"/>
      <c r="W945" s="17"/>
      <c r="X945" s="9"/>
      <c r="Y945" s="9"/>
      <c r="Z945" s="9"/>
      <c r="AA945" s="9"/>
      <c r="AB945" s="9"/>
      <c r="AC945" s="9"/>
      <c r="AD945" s="9"/>
      <c r="AE945" s="9"/>
      <c r="AF945" s="9"/>
      <c r="AG945" s="9"/>
      <c r="AH945" s="9"/>
    </row>
    <row r="946" spans="1:34" x14ac:dyDescent="0.25">
      <c r="A946" s="9"/>
      <c r="B946" s="9"/>
      <c r="C946" s="9"/>
      <c r="D946" s="9"/>
      <c r="E946" s="9"/>
      <c r="F946" s="9"/>
      <c r="G946" s="9"/>
      <c r="H946" s="9"/>
      <c r="I946" s="9"/>
      <c r="J946" s="9"/>
      <c r="K946" s="9"/>
      <c r="L946" s="9"/>
      <c r="M946" s="9"/>
      <c r="N946" s="9"/>
      <c r="O946" s="9"/>
      <c r="P946" s="9"/>
      <c r="Q946" s="9"/>
      <c r="R946" s="9"/>
      <c r="S946" s="9"/>
      <c r="T946" s="17"/>
      <c r="U946" s="17"/>
      <c r="V946" s="9"/>
      <c r="W946" s="17"/>
      <c r="X946" s="9"/>
      <c r="Y946" s="9"/>
      <c r="Z946" s="9"/>
      <c r="AA946" s="9"/>
      <c r="AB946" s="9"/>
      <c r="AC946" s="9"/>
      <c r="AD946" s="9"/>
      <c r="AE946" s="9"/>
      <c r="AF946" s="9"/>
      <c r="AG946" s="9"/>
      <c r="AH946" s="9"/>
    </row>
    <row r="947" spans="1:34" x14ac:dyDescent="0.25">
      <c r="A947" s="9"/>
      <c r="B947" s="9"/>
      <c r="C947" s="9"/>
      <c r="D947" s="9"/>
      <c r="E947" s="9"/>
      <c r="F947" s="9"/>
      <c r="G947" s="9"/>
      <c r="H947" s="9"/>
      <c r="I947" s="9"/>
      <c r="J947" s="9"/>
      <c r="K947" s="9"/>
      <c r="L947" s="9"/>
      <c r="M947" s="9"/>
      <c r="N947" s="9"/>
      <c r="O947" s="9"/>
      <c r="P947" s="9"/>
      <c r="Q947" s="9"/>
      <c r="R947" s="9"/>
      <c r="S947" s="9"/>
      <c r="T947" s="17"/>
      <c r="U947" s="17"/>
      <c r="V947" s="9"/>
      <c r="W947" s="17"/>
      <c r="X947" s="9"/>
      <c r="Y947" s="9"/>
      <c r="Z947" s="9"/>
      <c r="AA947" s="9"/>
      <c r="AB947" s="9"/>
      <c r="AC947" s="9"/>
      <c r="AD947" s="9"/>
      <c r="AE947" s="9"/>
      <c r="AF947" s="9"/>
      <c r="AG947" s="9"/>
      <c r="AH947" s="9"/>
    </row>
    <row r="948" spans="1:34" x14ac:dyDescent="0.25">
      <c r="A948" s="9"/>
      <c r="B948" s="9"/>
      <c r="C948" s="9"/>
      <c r="D948" s="9"/>
      <c r="E948" s="9"/>
      <c r="F948" s="9"/>
      <c r="G948" s="9"/>
      <c r="H948" s="9"/>
      <c r="I948" s="9"/>
      <c r="J948" s="9"/>
      <c r="K948" s="9"/>
      <c r="L948" s="9"/>
      <c r="M948" s="9"/>
      <c r="N948" s="9"/>
      <c r="O948" s="9"/>
      <c r="P948" s="9"/>
      <c r="Q948" s="9"/>
      <c r="R948" s="9"/>
      <c r="S948" s="9"/>
      <c r="T948" s="17"/>
      <c r="U948" s="17"/>
      <c r="V948" s="9"/>
      <c r="W948" s="17"/>
      <c r="X948" s="9"/>
      <c r="Y948" s="9"/>
      <c r="Z948" s="9"/>
      <c r="AA948" s="9"/>
      <c r="AB948" s="9"/>
      <c r="AC948" s="9"/>
      <c r="AD948" s="9"/>
      <c r="AE948" s="9"/>
      <c r="AF948" s="9"/>
      <c r="AG948" s="9"/>
      <c r="AH948" s="9"/>
    </row>
    <row r="949" spans="1:34" x14ac:dyDescent="0.25">
      <c r="A949" s="9"/>
      <c r="B949" s="9"/>
      <c r="C949" s="9"/>
      <c r="D949" s="9"/>
      <c r="E949" s="9"/>
      <c r="F949" s="9"/>
      <c r="G949" s="9"/>
      <c r="H949" s="9"/>
      <c r="I949" s="9"/>
      <c r="J949" s="9"/>
      <c r="K949" s="9"/>
      <c r="L949" s="9"/>
      <c r="M949" s="9"/>
      <c r="N949" s="9"/>
      <c r="O949" s="9"/>
      <c r="P949" s="9"/>
      <c r="Q949" s="9"/>
      <c r="R949" s="9"/>
      <c r="S949" s="9"/>
      <c r="T949" s="17"/>
      <c r="U949" s="17"/>
      <c r="V949" s="9"/>
      <c r="W949" s="17"/>
      <c r="X949" s="9"/>
      <c r="Y949" s="9"/>
      <c r="Z949" s="9"/>
      <c r="AA949" s="9"/>
      <c r="AB949" s="9"/>
      <c r="AC949" s="9"/>
      <c r="AD949" s="9"/>
      <c r="AE949" s="9"/>
      <c r="AF949" s="9"/>
      <c r="AG949" s="9"/>
      <c r="AH949" s="9"/>
    </row>
    <row r="950" spans="1:34" x14ac:dyDescent="0.25">
      <c r="A950" s="9"/>
      <c r="B950" s="9"/>
      <c r="C950" s="9"/>
      <c r="D950" s="9"/>
      <c r="E950" s="9"/>
      <c r="F950" s="9"/>
      <c r="G950" s="9"/>
      <c r="H950" s="9"/>
      <c r="I950" s="9"/>
      <c r="J950" s="9"/>
      <c r="K950" s="9"/>
      <c r="L950" s="9"/>
      <c r="M950" s="9"/>
      <c r="N950" s="9"/>
      <c r="O950" s="9"/>
      <c r="P950" s="9"/>
      <c r="Q950" s="9"/>
      <c r="R950" s="9"/>
      <c r="S950" s="9"/>
      <c r="T950" s="17"/>
      <c r="U950" s="17"/>
      <c r="V950" s="9"/>
      <c r="W950" s="17"/>
      <c r="X950" s="9"/>
      <c r="Y950" s="9"/>
      <c r="Z950" s="9"/>
      <c r="AA950" s="9"/>
      <c r="AB950" s="9"/>
      <c r="AC950" s="9"/>
      <c r="AD950" s="9"/>
      <c r="AE950" s="9"/>
      <c r="AF950" s="9"/>
      <c r="AG950" s="9"/>
      <c r="AH950" s="9"/>
    </row>
    <row r="951" spans="1:34" x14ac:dyDescent="0.25">
      <c r="A951" s="9"/>
      <c r="B951" s="9"/>
      <c r="C951" s="9"/>
      <c r="D951" s="9"/>
      <c r="E951" s="9"/>
      <c r="F951" s="9"/>
      <c r="G951" s="9"/>
      <c r="H951" s="9"/>
      <c r="I951" s="9"/>
      <c r="J951" s="9"/>
      <c r="K951" s="9"/>
      <c r="L951" s="9"/>
      <c r="M951" s="9"/>
      <c r="N951" s="9"/>
      <c r="O951" s="9"/>
      <c r="P951" s="9"/>
      <c r="Q951" s="9"/>
      <c r="R951" s="9"/>
      <c r="S951" s="9"/>
      <c r="T951" s="17"/>
      <c r="U951" s="17"/>
      <c r="V951" s="9"/>
      <c r="W951" s="17"/>
      <c r="X951" s="9"/>
      <c r="Y951" s="9"/>
      <c r="Z951" s="9"/>
      <c r="AA951" s="9"/>
      <c r="AB951" s="9"/>
      <c r="AC951" s="9"/>
      <c r="AD951" s="9"/>
      <c r="AE951" s="9"/>
      <c r="AF951" s="9"/>
      <c r="AG951" s="9"/>
      <c r="AH951" s="9"/>
    </row>
    <row r="952" spans="1:34" x14ac:dyDescent="0.25">
      <c r="A952" s="9"/>
      <c r="B952" s="9"/>
      <c r="C952" s="9"/>
      <c r="D952" s="9"/>
      <c r="E952" s="9"/>
      <c r="F952" s="9"/>
      <c r="G952" s="9"/>
      <c r="H952" s="9"/>
      <c r="I952" s="9"/>
      <c r="J952" s="9"/>
      <c r="K952" s="9"/>
      <c r="L952" s="9"/>
      <c r="M952" s="9"/>
      <c r="N952" s="9"/>
      <c r="O952" s="9"/>
      <c r="P952" s="9"/>
      <c r="Q952" s="9"/>
      <c r="R952" s="9"/>
      <c r="S952" s="9"/>
      <c r="T952" s="17"/>
      <c r="U952" s="17"/>
      <c r="V952" s="9"/>
      <c r="W952" s="17"/>
      <c r="X952" s="9"/>
      <c r="Y952" s="9"/>
      <c r="Z952" s="9"/>
      <c r="AA952" s="9"/>
      <c r="AB952" s="9"/>
      <c r="AC952" s="9"/>
      <c r="AD952" s="9"/>
      <c r="AE952" s="9"/>
      <c r="AF952" s="9"/>
      <c r="AG952" s="9"/>
      <c r="AH952" s="9"/>
    </row>
    <row r="953" spans="1:34" x14ac:dyDescent="0.25">
      <c r="A953" s="9"/>
      <c r="B953" s="9"/>
      <c r="C953" s="9"/>
      <c r="D953" s="9"/>
      <c r="E953" s="9"/>
      <c r="F953" s="9"/>
      <c r="G953" s="9"/>
      <c r="H953" s="9"/>
      <c r="I953" s="9"/>
      <c r="J953" s="9"/>
      <c r="K953" s="9"/>
      <c r="L953" s="9"/>
      <c r="M953" s="9"/>
      <c r="N953" s="9"/>
      <c r="O953" s="9"/>
      <c r="P953" s="9"/>
      <c r="Q953" s="9"/>
      <c r="R953" s="9"/>
      <c r="S953" s="9"/>
      <c r="T953" s="17"/>
      <c r="U953" s="17"/>
      <c r="V953" s="9"/>
      <c r="W953" s="17"/>
      <c r="X953" s="9"/>
      <c r="Y953" s="9"/>
      <c r="Z953" s="9"/>
      <c r="AA953" s="9"/>
      <c r="AB953" s="9"/>
      <c r="AC953" s="9"/>
      <c r="AD953" s="9"/>
      <c r="AE953" s="9"/>
      <c r="AF953" s="9"/>
      <c r="AG953" s="9"/>
      <c r="AH953" s="9"/>
    </row>
    <row r="954" spans="1:34" x14ac:dyDescent="0.25">
      <c r="A954" s="9"/>
      <c r="B954" s="9"/>
      <c r="C954" s="9"/>
      <c r="D954" s="9"/>
      <c r="E954" s="9"/>
      <c r="F954" s="9"/>
      <c r="G954" s="9"/>
      <c r="H954" s="9"/>
      <c r="I954" s="9"/>
      <c r="J954" s="9"/>
      <c r="K954" s="9"/>
      <c r="L954" s="9"/>
      <c r="M954" s="9"/>
      <c r="N954" s="9"/>
      <c r="O954" s="9"/>
      <c r="P954" s="9"/>
      <c r="Q954" s="9"/>
      <c r="R954" s="9"/>
      <c r="S954" s="9"/>
      <c r="T954" s="17"/>
      <c r="U954" s="17"/>
      <c r="V954" s="9"/>
      <c r="W954" s="17"/>
      <c r="X954" s="9"/>
      <c r="Y954" s="9"/>
      <c r="Z954" s="9"/>
      <c r="AA954" s="9"/>
      <c r="AB954" s="9"/>
      <c r="AC954" s="9"/>
      <c r="AD954" s="9"/>
      <c r="AE954" s="9"/>
      <c r="AF954" s="9"/>
      <c r="AG954" s="9"/>
      <c r="AH954" s="9"/>
    </row>
    <row r="955" spans="1:34" x14ac:dyDescent="0.25">
      <c r="A955" s="9"/>
      <c r="B955" s="9"/>
      <c r="C955" s="9"/>
      <c r="D955" s="9"/>
      <c r="E955" s="9"/>
      <c r="F955" s="9"/>
      <c r="G955" s="9"/>
      <c r="H955" s="9"/>
      <c r="I955" s="9"/>
      <c r="J955" s="9"/>
      <c r="K955" s="9"/>
      <c r="L955" s="9"/>
      <c r="M955" s="9"/>
      <c r="N955" s="9"/>
      <c r="O955" s="9"/>
      <c r="P955" s="9"/>
      <c r="Q955" s="9"/>
      <c r="R955" s="9"/>
      <c r="S955" s="9"/>
      <c r="T955" s="17"/>
      <c r="U955" s="17"/>
      <c r="V955" s="9"/>
      <c r="W955" s="17"/>
      <c r="X955" s="9"/>
      <c r="Y955" s="9"/>
      <c r="Z955" s="9"/>
      <c r="AA955" s="9"/>
      <c r="AB955" s="9"/>
      <c r="AC955" s="9"/>
      <c r="AD955" s="9"/>
      <c r="AE955" s="9"/>
      <c r="AF955" s="9"/>
      <c r="AG955" s="9"/>
      <c r="AH955" s="9"/>
    </row>
    <row r="956" spans="1:34" x14ac:dyDescent="0.25">
      <c r="A956" s="9"/>
      <c r="B956" s="9"/>
      <c r="C956" s="9"/>
      <c r="D956" s="9"/>
      <c r="E956" s="9"/>
      <c r="F956" s="9"/>
      <c r="G956" s="9"/>
      <c r="H956" s="9"/>
      <c r="I956" s="9"/>
      <c r="J956" s="9"/>
      <c r="K956" s="9"/>
      <c r="L956" s="9"/>
      <c r="M956" s="9"/>
      <c r="N956" s="9"/>
      <c r="O956" s="9"/>
      <c r="P956" s="9"/>
      <c r="Q956" s="9"/>
      <c r="R956" s="9"/>
      <c r="S956" s="9"/>
      <c r="T956" s="17"/>
      <c r="U956" s="17"/>
      <c r="V956" s="9"/>
      <c r="W956" s="17"/>
      <c r="X956" s="9"/>
      <c r="Y956" s="9"/>
      <c r="Z956" s="9"/>
      <c r="AA956" s="9"/>
      <c r="AB956" s="9"/>
      <c r="AC956" s="9"/>
      <c r="AD956" s="9"/>
      <c r="AE956" s="9"/>
      <c r="AF956" s="9"/>
      <c r="AG956" s="9"/>
      <c r="AH956" s="9"/>
    </row>
    <row r="957" spans="1:34" x14ac:dyDescent="0.25">
      <c r="A957" s="9"/>
      <c r="B957" s="9"/>
      <c r="C957" s="9"/>
      <c r="D957" s="9"/>
      <c r="E957" s="9"/>
      <c r="F957" s="9"/>
      <c r="G957" s="9"/>
      <c r="H957" s="9"/>
      <c r="I957" s="9"/>
      <c r="J957" s="9"/>
      <c r="K957" s="9"/>
      <c r="L957" s="9"/>
      <c r="M957" s="9"/>
      <c r="N957" s="9"/>
      <c r="O957" s="9"/>
      <c r="P957" s="9"/>
      <c r="Q957" s="9"/>
      <c r="R957" s="9"/>
      <c r="S957" s="9"/>
      <c r="T957" s="17"/>
      <c r="U957" s="17"/>
      <c r="V957" s="9"/>
      <c r="W957" s="17"/>
      <c r="X957" s="9"/>
      <c r="Y957" s="9"/>
      <c r="Z957" s="9"/>
      <c r="AA957" s="9"/>
      <c r="AB957" s="9"/>
      <c r="AC957" s="9"/>
      <c r="AD957" s="9"/>
      <c r="AE957" s="9"/>
      <c r="AF957" s="9"/>
      <c r="AG957" s="9"/>
      <c r="AH957" s="9"/>
    </row>
    <row r="958" spans="1:34" x14ac:dyDescent="0.25">
      <c r="A958" s="9"/>
      <c r="B958" s="9"/>
      <c r="C958" s="9"/>
      <c r="D958" s="9"/>
      <c r="E958" s="9"/>
      <c r="F958" s="9"/>
      <c r="G958" s="9"/>
      <c r="H958" s="9"/>
      <c r="I958" s="9"/>
      <c r="J958" s="9"/>
      <c r="K958" s="9"/>
      <c r="L958" s="9"/>
      <c r="M958" s="9"/>
      <c r="N958" s="9"/>
      <c r="O958" s="9"/>
      <c r="P958" s="9"/>
      <c r="Q958" s="9"/>
      <c r="R958" s="9"/>
      <c r="S958" s="9"/>
      <c r="T958" s="17"/>
      <c r="U958" s="17"/>
      <c r="V958" s="9"/>
      <c r="W958" s="17"/>
      <c r="X958" s="9"/>
      <c r="Y958" s="9"/>
      <c r="Z958" s="9"/>
      <c r="AA958" s="9"/>
      <c r="AB958" s="9"/>
      <c r="AC958" s="9"/>
      <c r="AD958" s="9"/>
      <c r="AE958" s="9"/>
      <c r="AF958" s="9"/>
      <c r="AG958" s="9"/>
      <c r="AH958" s="9"/>
    </row>
    <row r="959" spans="1:34" x14ac:dyDescent="0.25">
      <c r="A959" s="9"/>
      <c r="B959" s="9"/>
      <c r="C959" s="9"/>
      <c r="D959" s="9"/>
      <c r="E959" s="9"/>
      <c r="F959" s="9"/>
      <c r="G959" s="9"/>
      <c r="H959" s="9"/>
      <c r="I959" s="9"/>
      <c r="J959" s="9"/>
      <c r="K959" s="9"/>
      <c r="L959" s="9"/>
      <c r="M959" s="9"/>
      <c r="N959" s="9"/>
      <c r="O959" s="9"/>
      <c r="P959" s="9"/>
      <c r="Q959" s="9"/>
      <c r="R959" s="9"/>
      <c r="S959" s="9"/>
      <c r="T959" s="17"/>
      <c r="U959" s="17"/>
      <c r="V959" s="9"/>
      <c r="W959" s="17"/>
      <c r="X959" s="9"/>
      <c r="Y959" s="9"/>
      <c r="Z959" s="9"/>
      <c r="AA959" s="9"/>
      <c r="AB959" s="9"/>
      <c r="AC959" s="9"/>
      <c r="AD959" s="9"/>
      <c r="AE959" s="9"/>
      <c r="AF959" s="9"/>
      <c r="AG959" s="9"/>
      <c r="AH959" s="9"/>
    </row>
    <row r="960" spans="1:34" x14ac:dyDescent="0.25">
      <c r="A960" s="9"/>
      <c r="B960" s="9"/>
      <c r="C960" s="9"/>
      <c r="D960" s="9"/>
      <c r="E960" s="9"/>
      <c r="F960" s="9"/>
      <c r="G960" s="9"/>
      <c r="H960" s="9"/>
      <c r="I960" s="9"/>
      <c r="J960" s="9"/>
      <c r="K960" s="9"/>
      <c r="L960" s="9"/>
      <c r="M960" s="9"/>
      <c r="N960" s="9"/>
      <c r="O960" s="9"/>
      <c r="P960" s="9"/>
      <c r="Q960" s="9"/>
      <c r="R960" s="9"/>
      <c r="S960" s="9"/>
      <c r="T960" s="17"/>
      <c r="U960" s="17"/>
      <c r="V960" s="9"/>
      <c r="W960" s="17"/>
      <c r="X960" s="9"/>
      <c r="Y960" s="9"/>
      <c r="Z960" s="9"/>
      <c r="AA960" s="9"/>
      <c r="AB960" s="9"/>
      <c r="AC960" s="9"/>
      <c r="AD960" s="9"/>
      <c r="AE960" s="9"/>
      <c r="AF960" s="9"/>
      <c r="AG960" s="9"/>
      <c r="AH960" s="9"/>
    </row>
    <row r="961" spans="1:34" x14ac:dyDescent="0.25">
      <c r="A961" s="9"/>
      <c r="B961" s="9"/>
      <c r="C961" s="9"/>
      <c r="D961" s="9"/>
      <c r="E961" s="9"/>
      <c r="F961" s="9"/>
      <c r="G961" s="9"/>
      <c r="H961" s="9"/>
      <c r="I961" s="9"/>
      <c r="J961" s="9"/>
      <c r="K961" s="9"/>
      <c r="L961" s="9"/>
      <c r="M961" s="9"/>
      <c r="N961" s="9"/>
      <c r="O961" s="9"/>
      <c r="P961" s="9"/>
      <c r="Q961" s="9"/>
      <c r="R961" s="9"/>
      <c r="S961" s="9"/>
      <c r="T961" s="17"/>
      <c r="U961" s="17"/>
      <c r="V961" s="9"/>
      <c r="W961" s="17"/>
      <c r="X961" s="9"/>
      <c r="Y961" s="9"/>
      <c r="Z961" s="9"/>
      <c r="AA961" s="9"/>
      <c r="AB961" s="9"/>
      <c r="AC961" s="9"/>
      <c r="AD961" s="9"/>
      <c r="AE961" s="9"/>
      <c r="AF961" s="9"/>
      <c r="AG961" s="9"/>
      <c r="AH961" s="9"/>
    </row>
    <row r="962" spans="1:34" x14ac:dyDescent="0.25">
      <c r="A962" s="9"/>
      <c r="B962" s="9"/>
      <c r="C962" s="9"/>
      <c r="D962" s="9"/>
      <c r="E962" s="9"/>
      <c r="F962" s="9"/>
      <c r="G962" s="9"/>
      <c r="H962" s="9"/>
      <c r="I962" s="9"/>
      <c r="J962" s="9"/>
      <c r="K962" s="9"/>
      <c r="L962" s="9"/>
      <c r="M962" s="9"/>
      <c r="N962" s="9"/>
      <c r="O962" s="9"/>
      <c r="P962" s="9"/>
      <c r="Q962" s="9"/>
      <c r="R962" s="9"/>
      <c r="S962" s="9"/>
      <c r="T962" s="17"/>
      <c r="U962" s="17"/>
      <c r="V962" s="9"/>
      <c r="W962" s="17"/>
      <c r="X962" s="9"/>
      <c r="Y962" s="9"/>
      <c r="Z962" s="9"/>
      <c r="AA962" s="9"/>
      <c r="AB962" s="9"/>
      <c r="AC962" s="9"/>
      <c r="AD962" s="9"/>
      <c r="AE962" s="9"/>
      <c r="AF962" s="9"/>
      <c r="AG962" s="9"/>
      <c r="AH962" s="9"/>
    </row>
    <row r="963" spans="1:34" x14ac:dyDescent="0.25">
      <c r="A963" s="9"/>
      <c r="B963" s="9"/>
      <c r="C963" s="9"/>
      <c r="D963" s="9"/>
      <c r="E963" s="9"/>
      <c r="F963" s="9"/>
      <c r="G963" s="9"/>
      <c r="H963" s="9"/>
      <c r="I963" s="9"/>
      <c r="J963" s="9"/>
      <c r="K963" s="9"/>
      <c r="L963" s="9"/>
      <c r="M963" s="9"/>
      <c r="N963" s="9"/>
      <c r="O963" s="9"/>
      <c r="P963" s="9"/>
      <c r="Q963" s="9"/>
      <c r="R963" s="9"/>
      <c r="S963" s="9"/>
      <c r="T963" s="17"/>
      <c r="U963" s="17"/>
      <c r="V963" s="9"/>
      <c r="W963" s="17"/>
      <c r="X963" s="9"/>
      <c r="Y963" s="9"/>
      <c r="Z963" s="9"/>
      <c r="AA963" s="9"/>
      <c r="AB963" s="9"/>
      <c r="AC963" s="9"/>
      <c r="AD963" s="9"/>
      <c r="AE963" s="9"/>
      <c r="AF963" s="9"/>
      <c r="AG963" s="9"/>
      <c r="AH963" s="9"/>
    </row>
    <row r="964" spans="1:34" x14ac:dyDescent="0.25">
      <c r="A964" s="9"/>
      <c r="B964" s="9"/>
      <c r="C964" s="9"/>
      <c r="D964" s="9"/>
      <c r="E964" s="9"/>
      <c r="F964" s="9"/>
      <c r="G964" s="9"/>
      <c r="H964" s="9"/>
      <c r="I964" s="9"/>
      <c r="J964" s="9"/>
      <c r="K964" s="9"/>
      <c r="L964" s="9"/>
      <c r="M964" s="9"/>
      <c r="N964" s="9"/>
      <c r="O964" s="9"/>
      <c r="P964" s="9"/>
      <c r="Q964" s="9"/>
      <c r="R964" s="9"/>
      <c r="S964" s="9"/>
      <c r="T964" s="17"/>
      <c r="U964" s="17"/>
      <c r="V964" s="9"/>
      <c r="W964" s="17"/>
      <c r="X964" s="9"/>
      <c r="Y964" s="9"/>
      <c r="Z964" s="9"/>
      <c r="AA964" s="9"/>
      <c r="AB964" s="9"/>
      <c r="AC964" s="9"/>
      <c r="AD964" s="9"/>
      <c r="AE964" s="9"/>
      <c r="AF964" s="9"/>
      <c r="AG964" s="9"/>
      <c r="AH964" s="9"/>
    </row>
    <row r="965" spans="1:34" x14ac:dyDescent="0.25">
      <c r="A965" s="9"/>
      <c r="B965" s="9"/>
      <c r="C965" s="9"/>
      <c r="D965" s="9"/>
      <c r="E965" s="9"/>
      <c r="F965" s="9"/>
      <c r="G965" s="9"/>
      <c r="H965" s="9"/>
      <c r="I965" s="9"/>
      <c r="J965" s="9"/>
      <c r="K965" s="9"/>
      <c r="L965" s="9"/>
      <c r="M965" s="9"/>
      <c r="N965" s="9"/>
      <c r="O965" s="9"/>
      <c r="P965" s="9"/>
      <c r="Q965" s="9"/>
      <c r="R965" s="9"/>
      <c r="S965" s="9"/>
      <c r="T965" s="17"/>
      <c r="U965" s="17"/>
      <c r="V965" s="9"/>
      <c r="W965" s="17"/>
      <c r="X965" s="9"/>
      <c r="Y965" s="9"/>
      <c r="Z965" s="9"/>
      <c r="AA965" s="9"/>
      <c r="AB965" s="9"/>
      <c r="AC965" s="9"/>
      <c r="AD965" s="9"/>
      <c r="AE965" s="9"/>
      <c r="AF965" s="9"/>
      <c r="AG965" s="9"/>
      <c r="AH965" s="9"/>
    </row>
    <row r="966" spans="1:34" x14ac:dyDescent="0.25">
      <c r="A966" s="9"/>
      <c r="B966" s="9"/>
      <c r="C966" s="9"/>
      <c r="D966" s="9"/>
      <c r="E966" s="9"/>
      <c r="F966" s="9"/>
      <c r="G966" s="9"/>
      <c r="H966" s="9"/>
      <c r="I966" s="9"/>
      <c r="J966" s="9"/>
      <c r="K966" s="9"/>
      <c r="L966" s="9"/>
      <c r="M966" s="9"/>
      <c r="N966" s="9"/>
      <c r="O966" s="9"/>
      <c r="P966" s="9"/>
      <c r="Q966" s="9"/>
      <c r="R966" s="9"/>
      <c r="S966" s="9"/>
      <c r="T966" s="17"/>
      <c r="U966" s="17"/>
      <c r="V966" s="9"/>
      <c r="W966" s="17"/>
      <c r="X966" s="9"/>
      <c r="Y966" s="9"/>
      <c r="Z966" s="9"/>
      <c r="AA966" s="9"/>
      <c r="AB966" s="9"/>
      <c r="AC966" s="9"/>
      <c r="AD966" s="9"/>
      <c r="AE966" s="9"/>
      <c r="AF966" s="9"/>
      <c r="AG966" s="9"/>
      <c r="AH966" s="9"/>
    </row>
    <row r="967" spans="1:34" x14ac:dyDescent="0.25">
      <c r="A967" s="9"/>
      <c r="B967" s="9"/>
      <c r="C967" s="9"/>
      <c r="D967" s="9"/>
      <c r="E967" s="9"/>
      <c r="F967" s="9"/>
      <c r="G967" s="9"/>
      <c r="H967" s="9"/>
      <c r="I967" s="9"/>
      <c r="J967" s="9"/>
      <c r="K967" s="9"/>
      <c r="L967" s="9"/>
      <c r="M967" s="9"/>
      <c r="N967" s="9"/>
      <c r="O967" s="9"/>
      <c r="P967" s="9"/>
      <c r="Q967" s="9"/>
      <c r="R967" s="9"/>
      <c r="S967" s="9"/>
      <c r="T967" s="17"/>
      <c r="U967" s="17"/>
      <c r="V967" s="9"/>
      <c r="W967" s="17"/>
      <c r="X967" s="9"/>
      <c r="Y967" s="9"/>
      <c r="Z967" s="9"/>
      <c r="AA967" s="9"/>
      <c r="AB967" s="9"/>
      <c r="AC967" s="9"/>
      <c r="AD967" s="9"/>
      <c r="AE967" s="9"/>
      <c r="AF967" s="9"/>
      <c r="AG967" s="9"/>
      <c r="AH967" s="9"/>
    </row>
    <row r="968" spans="1:34" x14ac:dyDescent="0.25">
      <c r="A968" s="9"/>
      <c r="B968" s="9"/>
      <c r="C968" s="9"/>
      <c r="D968" s="9"/>
      <c r="E968" s="9"/>
      <c r="F968" s="9"/>
      <c r="G968" s="9"/>
      <c r="H968" s="9"/>
      <c r="I968" s="9"/>
      <c r="J968" s="9"/>
      <c r="K968" s="9"/>
      <c r="L968" s="9"/>
      <c r="M968" s="9"/>
      <c r="N968" s="9"/>
      <c r="O968" s="9"/>
      <c r="P968" s="9"/>
      <c r="Q968" s="9"/>
      <c r="R968" s="9"/>
      <c r="S968" s="9"/>
      <c r="T968" s="17"/>
      <c r="U968" s="17"/>
      <c r="V968" s="9"/>
      <c r="W968" s="17"/>
      <c r="X968" s="9"/>
      <c r="Y968" s="9"/>
      <c r="Z968" s="9"/>
      <c r="AA968" s="9"/>
      <c r="AB968" s="9"/>
      <c r="AC968" s="9"/>
      <c r="AD968" s="9"/>
      <c r="AE968" s="9"/>
      <c r="AF968" s="9"/>
      <c r="AG968" s="9"/>
      <c r="AH968" s="9"/>
    </row>
    <row r="969" spans="1:34" x14ac:dyDescent="0.25">
      <c r="A969" s="9"/>
      <c r="B969" s="9"/>
      <c r="C969" s="9"/>
      <c r="D969" s="9"/>
      <c r="E969" s="9"/>
      <c r="F969" s="9"/>
      <c r="G969" s="9"/>
      <c r="H969" s="9"/>
      <c r="I969" s="9"/>
      <c r="J969" s="9"/>
      <c r="K969" s="9"/>
      <c r="L969" s="9"/>
      <c r="M969" s="9"/>
      <c r="N969" s="9"/>
      <c r="O969" s="9"/>
      <c r="P969" s="9"/>
      <c r="Q969" s="9"/>
      <c r="R969" s="9"/>
      <c r="S969" s="9"/>
      <c r="T969" s="17"/>
      <c r="U969" s="17"/>
      <c r="V969" s="9"/>
      <c r="W969" s="17"/>
      <c r="X969" s="9"/>
      <c r="Y969" s="9"/>
      <c r="Z969" s="9"/>
      <c r="AA969" s="9"/>
      <c r="AB969" s="9"/>
      <c r="AC969" s="9"/>
      <c r="AD969" s="9"/>
      <c r="AE969" s="9"/>
      <c r="AF969" s="9"/>
      <c r="AG969" s="9"/>
      <c r="AH969" s="9"/>
    </row>
    <row r="970" spans="1:34" x14ac:dyDescent="0.25">
      <c r="A970" s="9"/>
      <c r="B970" s="9"/>
      <c r="C970" s="9"/>
      <c r="D970" s="9"/>
      <c r="E970" s="9"/>
      <c r="F970" s="9"/>
      <c r="G970" s="9"/>
      <c r="H970" s="9"/>
      <c r="I970" s="9"/>
      <c r="J970" s="9"/>
      <c r="K970" s="9"/>
      <c r="L970" s="9"/>
      <c r="M970" s="9"/>
      <c r="N970" s="9"/>
      <c r="O970" s="9"/>
      <c r="P970" s="9"/>
      <c r="Q970" s="9"/>
      <c r="R970" s="9"/>
      <c r="S970" s="9"/>
      <c r="T970" s="17"/>
      <c r="U970" s="17"/>
      <c r="V970" s="9"/>
      <c r="W970" s="17"/>
      <c r="X970" s="9"/>
      <c r="Y970" s="9"/>
      <c r="Z970" s="9"/>
      <c r="AA970" s="9"/>
      <c r="AB970" s="9"/>
      <c r="AC970" s="9"/>
      <c r="AD970" s="9"/>
      <c r="AE970" s="9"/>
      <c r="AF970" s="9"/>
      <c r="AG970" s="9"/>
      <c r="AH970" s="9"/>
    </row>
    <row r="971" spans="1:34" x14ac:dyDescent="0.25">
      <c r="A971" s="9"/>
      <c r="B971" s="9"/>
      <c r="C971" s="9"/>
      <c r="D971" s="9"/>
      <c r="E971" s="9"/>
      <c r="F971" s="9"/>
      <c r="G971" s="9"/>
      <c r="H971" s="9"/>
      <c r="I971" s="9"/>
      <c r="J971" s="9"/>
      <c r="K971" s="9"/>
      <c r="L971" s="9"/>
      <c r="M971" s="9"/>
      <c r="N971" s="9"/>
      <c r="O971" s="9"/>
      <c r="P971" s="9"/>
      <c r="Q971" s="9"/>
      <c r="R971" s="9"/>
      <c r="S971" s="9"/>
      <c r="T971" s="17"/>
      <c r="U971" s="17"/>
      <c r="V971" s="9"/>
      <c r="W971" s="17"/>
      <c r="X971" s="9"/>
      <c r="Y971" s="9"/>
      <c r="Z971" s="9"/>
      <c r="AA971" s="9"/>
      <c r="AB971" s="9"/>
      <c r="AC971" s="9"/>
      <c r="AD971" s="9"/>
      <c r="AE971" s="9"/>
      <c r="AF971" s="9"/>
      <c r="AG971" s="9"/>
      <c r="AH971" s="9"/>
    </row>
    <row r="972" spans="1:34" x14ac:dyDescent="0.25">
      <c r="A972" s="9"/>
      <c r="B972" s="9"/>
      <c r="C972" s="9"/>
      <c r="D972" s="9"/>
      <c r="E972" s="9"/>
      <c r="F972" s="9"/>
      <c r="G972" s="9"/>
      <c r="H972" s="9"/>
      <c r="I972" s="9"/>
      <c r="J972" s="9"/>
      <c r="K972" s="9"/>
      <c r="L972" s="9"/>
      <c r="M972" s="9"/>
      <c r="N972" s="9"/>
      <c r="O972" s="9"/>
      <c r="P972" s="9"/>
      <c r="Q972" s="9"/>
      <c r="R972" s="9"/>
      <c r="S972" s="9"/>
      <c r="T972" s="17"/>
      <c r="U972" s="17"/>
      <c r="V972" s="9"/>
      <c r="W972" s="17"/>
      <c r="X972" s="9"/>
      <c r="Y972" s="9"/>
      <c r="Z972" s="9"/>
      <c r="AA972" s="9"/>
      <c r="AB972" s="9"/>
      <c r="AC972" s="9"/>
      <c r="AD972" s="9"/>
      <c r="AE972" s="9"/>
      <c r="AF972" s="9"/>
      <c r="AG972" s="9"/>
      <c r="AH972" s="9"/>
    </row>
    <row r="973" spans="1:34" x14ac:dyDescent="0.25">
      <c r="A973" s="9"/>
      <c r="B973" s="9"/>
      <c r="C973" s="9"/>
      <c r="D973" s="9"/>
      <c r="E973" s="9"/>
      <c r="F973" s="9"/>
      <c r="G973" s="9"/>
      <c r="H973" s="9"/>
      <c r="I973" s="9"/>
      <c r="J973" s="9"/>
      <c r="K973" s="9"/>
      <c r="L973" s="9"/>
      <c r="M973" s="9"/>
      <c r="N973" s="9"/>
      <c r="O973" s="9"/>
      <c r="P973" s="9"/>
      <c r="Q973" s="9"/>
      <c r="R973" s="9"/>
      <c r="S973" s="9"/>
      <c r="T973" s="17"/>
      <c r="U973" s="17"/>
      <c r="V973" s="9"/>
      <c r="W973" s="17"/>
      <c r="X973" s="9"/>
      <c r="Y973" s="9"/>
      <c r="Z973" s="9"/>
      <c r="AA973" s="9"/>
      <c r="AB973" s="9"/>
      <c r="AC973" s="9"/>
      <c r="AD973" s="9"/>
      <c r="AE973" s="9"/>
      <c r="AF973" s="9"/>
      <c r="AG973" s="9"/>
      <c r="AH973" s="9"/>
    </row>
    <row r="974" spans="1:34" x14ac:dyDescent="0.25">
      <c r="A974" s="9"/>
      <c r="B974" s="9"/>
      <c r="C974" s="9"/>
      <c r="D974" s="9"/>
      <c r="E974" s="9"/>
      <c r="F974" s="9"/>
      <c r="G974" s="9"/>
      <c r="H974" s="9"/>
      <c r="I974" s="9"/>
      <c r="J974" s="9"/>
      <c r="K974" s="9"/>
      <c r="L974" s="9"/>
      <c r="M974" s="9"/>
      <c r="N974" s="9"/>
      <c r="O974" s="9"/>
      <c r="P974" s="9"/>
      <c r="Q974" s="9"/>
      <c r="R974" s="9"/>
      <c r="S974" s="9"/>
      <c r="T974" s="17"/>
      <c r="U974" s="17"/>
      <c r="V974" s="9"/>
      <c r="W974" s="17"/>
      <c r="X974" s="9"/>
      <c r="Y974" s="9"/>
      <c r="Z974" s="9"/>
      <c r="AA974" s="9"/>
      <c r="AB974" s="9"/>
      <c r="AC974" s="9"/>
      <c r="AD974" s="9"/>
      <c r="AE974" s="9"/>
      <c r="AF974" s="9"/>
      <c r="AG974" s="9"/>
      <c r="AH974" s="9"/>
    </row>
    <row r="975" spans="1:34" x14ac:dyDescent="0.25">
      <c r="A975" s="9"/>
      <c r="B975" s="9"/>
      <c r="C975" s="9"/>
      <c r="D975" s="9"/>
      <c r="E975" s="9"/>
      <c r="F975" s="9"/>
      <c r="G975" s="9"/>
      <c r="H975" s="9"/>
      <c r="I975" s="9"/>
      <c r="J975" s="9"/>
      <c r="K975" s="9"/>
      <c r="L975" s="9"/>
      <c r="M975" s="9"/>
      <c r="N975" s="9"/>
      <c r="O975" s="9"/>
      <c r="P975" s="9"/>
      <c r="Q975" s="9"/>
      <c r="R975" s="9"/>
      <c r="S975" s="9"/>
      <c r="T975" s="17"/>
      <c r="U975" s="17"/>
      <c r="V975" s="9"/>
      <c r="W975" s="17"/>
      <c r="X975" s="9"/>
      <c r="Y975" s="9"/>
      <c r="Z975" s="9"/>
      <c r="AA975" s="9"/>
      <c r="AB975" s="9"/>
      <c r="AC975" s="9"/>
      <c r="AD975" s="9"/>
      <c r="AE975" s="9"/>
      <c r="AF975" s="9"/>
      <c r="AG975" s="9"/>
      <c r="AH975" s="9"/>
    </row>
    <row r="976" spans="1:34" x14ac:dyDescent="0.25">
      <c r="A976" s="9"/>
      <c r="B976" s="9"/>
      <c r="C976" s="9"/>
      <c r="D976" s="9"/>
      <c r="E976" s="9"/>
      <c r="F976" s="9"/>
      <c r="G976" s="9"/>
      <c r="H976" s="9"/>
      <c r="I976" s="9"/>
      <c r="J976" s="9"/>
      <c r="K976" s="9"/>
      <c r="L976" s="9"/>
      <c r="M976" s="9"/>
      <c r="N976" s="9"/>
      <c r="O976" s="9"/>
      <c r="P976" s="9"/>
      <c r="Q976" s="9"/>
      <c r="R976" s="9"/>
      <c r="S976" s="9"/>
      <c r="T976" s="17"/>
      <c r="U976" s="17"/>
      <c r="V976" s="9"/>
      <c r="W976" s="17"/>
      <c r="X976" s="9"/>
      <c r="Y976" s="9"/>
      <c r="Z976" s="9"/>
      <c r="AA976" s="9"/>
      <c r="AB976" s="9"/>
      <c r="AC976" s="9"/>
      <c r="AD976" s="9"/>
      <c r="AE976" s="9"/>
      <c r="AF976" s="9"/>
      <c r="AG976" s="9"/>
      <c r="AH976" s="9"/>
    </row>
    <row r="977" spans="1:34" x14ac:dyDescent="0.25">
      <c r="A977" s="9"/>
      <c r="B977" s="9"/>
      <c r="C977" s="9"/>
      <c r="D977" s="9"/>
      <c r="E977" s="9"/>
      <c r="F977" s="9"/>
      <c r="G977" s="9"/>
      <c r="H977" s="9"/>
      <c r="I977" s="9"/>
      <c r="J977" s="9"/>
      <c r="K977" s="9"/>
      <c r="L977" s="9"/>
      <c r="M977" s="9"/>
      <c r="N977" s="9"/>
      <c r="O977" s="9"/>
      <c r="P977" s="9"/>
      <c r="Q977" s="9"/>
      <c r="R977" s="9"/>
      <c r="S977" s="9"/>
      <c r="T977" s="17"/>
      <c r="U977" s="17"/>
      <c r="V977" s="9"/>
      <c r="W977" s="17"/>
      <c r="X977" s="9"/>
      <c r="Y977" s="9"/>
      <c r="Z977" s="9"/>
      <c r="AA977" s="9"/>
      <c r="AB977" s="9"/>
      <c r="AC977" s="9"/>
      <c r="AD977" s="9"/>
      <c r="AE977" s="9"/>
      <c r="AF977" s="9"/>
      <c r="AG977" s="9"/>
      <c r="AH977" s="9"/>
    </row>
    <row r="978" spans="1:34" x14ac:dyDescent="0.25">
      <c r="A978" s="9"/>
      <c r="B978" s="9"/>
      <c r="C978" s="9"/>
      <c r="D978" s="9"/>
      <c r="E978" s="9"/>
      <c r="F978" s="9"/>
      <c r="G978" s="9"/>
      <c r="H978" s="9"/>
      <c r="I978" s="9"/>
      <c r="J978" s="9"/>
      <c r="K978" s="9"/>
      <c r="L978" s="9"/>
      <c r="M978" s="9"/>
      <c r="N978" s="9"/>
      <c r="O978" s="9"/>
      <c r="P978" s="9"/>
      <c r="Q978" s="9"/>
      <c r="R978" s="9"/>
      <c r="S978" s="9"/>
      <c r="T978" s="17"/>
      <c r="U978" s="17"/>
      <c r="V978" s="9"/>
      <c r="W978" s="17"/>
      <c r="X978" s="9"/>
      <c r="Y978" s="9"/>
      <c r="Z978" s="9"/>
      <c r="AA978" s="9"/>
      <c r="AB978" s="9"/>
      <c r="AC978" s="9"/>
      <c r="AD978" s="9"/>
      <c r="AE978" s="9"/>
      <c r="AF978" s="9"/>
      <c r="AG978" s="9"/>
      <c r="AH978" s="9"/>
    </row>
    <row r="979" spans="1:34" x14ac:dyDescent="0.25">
      <c r="A979" s="9"/>
      <c r="B979" s="9"/>
      <c r="C979" s="9"/>
      <c r="D979" s="9"/>
      <c r="E979" s="9"/>
      <c r="F979" s="9"/>
      <c r="G979" s="9"/>
      <c r="H979" s="9"/>
      <c r="I979" s="9"/>
      <c r="J979" s="9"/>
      <c r="K979" s="9"/>
      <c r="L979" s="9"/>
      <c r="M979" s="9"/>
      <c r="N979" s="9"/>
      <c r="O979" s="9"/>
      <c r="P979" s="9"/>
      <c r="Q979" s="9"/>
      <c r="R979" s="9"/>
      <c r="S979" s="9"/>
      <c r="T979" s="17"/>
      <c r="U979" s="17"/>
      <c r="V979" s="9"/>
      <c r="W979" s="17"/>
      <c r="X979" s="9"/>
      <c r="Y979" s="9"/>
      <c r="Z979" s="9"/>
      <c r="AA979" s="9"/>
      <c r="AB979" s="9"/>
      <c r="AC979" s="9"/>
      <c r="AD979" s="9"/>
      <c r="AE979" s="9"/>
      <c r="AF979" s="9"/>
      <c r="AG979" s="9"/>
      <c r="AH979" s="9"/>
    </row>
    <row r="980" spans="1:34" x14ac:dyDescent="0.25">
      <c r="A980" s="9"/>
      <c r="B980" s="9"/>
      <c r="C980" s="9"/>
      <c r="D980" s="9"/>
      <c r="E980" s="9"/>
      <c r="F980" s="9"/>
      <c r="G980" s="9"/>
      <c r="H980" s="9"/>
      <c r="I980" s="9"/>
      <c r="J980" s="9"/>
      <c r="K980" s="9"/>
      <c r="L980" s="9"/>
      <c r="M980" s="9"/>
      <c r="N980" s="9"/>
      <c r="O980" s="9"/>
      <c r="P980" s="9"/>
      <c r="Q980" s="9"/>
      <c r="R980" s="9"/>
      <c r="S980" s="9"/>
      <c r="T980" s="17"/>
      <c r="U980" s="17"/>
      <c r="V980" s="9"/>
      <c r="W980" s="17"/>
      <c r="X980" s="9"/>
      <c r="Y980" s="9"/>
      <c r="Z980" s="9"/>
      <c r="AA980" s="9"/>
      <c r="AB980" s="9"/>
      <c r="AC980" s="9"/>
      <c r="AD980" s="9"/>
      <c r="AE980" s="9"/>
      <c r="AF980" s="9"/>
      <c r="AG980" s="9"/>
      <c r="AH980" s="9"/>
    </row>
    <row r="981" spans="1:34" x14ac:dyDescent="0.25">
      <c r="A981" s="9"/>
      <c r="B981" s="9"/>
      <c r="C981" s="9"/>
      <c r="D981" s="9"/>
      <c r="E981" s="9"/>
      <c r="F981" s="9"/>
      <c r="G981" s="9"/>
      <c r="H981" s="9"/>
      <c r="I981" s="9"/>
      <c r="J981" s="9"/>
      <c r="K981" s="9"/>
      <c r="L981" s="9"/>
      <c r="M981" s="9"/>
      <c r="N981" s="9"/>
      <c r="O981" s="9"/>
      <c r="P981" s="9"/>
      <c r="Q981" s="9"/>
      <c r="R981" s="9"/>
      <c r="S981" s="9"/>
      <c r="T981" s="17"/>
      <c r="U981" s="17"/>
      <c r="V981" s="9"/>
      <c r="W981" s="17"/>
      <c r="X981" s="9"/>
      <c r="Y981" s="9"/>
      <c r="Z981" s="9"/>
      <c r="AA981" s="9"/>
      <c r="AB981" s="9"/>
      <c r="AC981" s="9"/>
      <c r="AD981" s="9"/>
      <c r="AE981" s="9"/>
      <c r="AF981" s="9"/>
      <c r="AG981" s="9"/>
      <c r="AH981" s="9"/>
    </row>
    <row r="982" spans="1:34" x14ac:dyDescent="0.25">
      <c r="A982" s="9"/>
      <c r="B982" s="9"/>
      <c r="C982" s="9"/>
      <c r="D982" s="9"/>
      <c r="E982" s="9"/>
      <c r="F982" s="9"/>
      <c r="G982" s="9"/>
      <c r="H982" s="9"/>
      <c r="I982" s="9"/>
      <c r="J982" s="9"/>
      <c r="K982" s="9"/>
      <c r="L982" s="9"/>
      <c r="M982" s="9"/>
      <c r="N982" s="9"/>
      <c r="O982" s="9"/>
      <c r="P982" s="9"/>
      <c r="Q982" s="9"/>
      <c r="R982" s="9"/>
      <c r="S982" s="9"/>
      <c r="T982" s="17"/>
      <c r="U982" s="17"/>
      <c r="V982" s="9"/>
      <c r="W982" s="17"/>
      <c r="X982" s="9"/>
      <c r="Y982" s="9"/>
      <c r="Z982" s="9"/>
      <c r="AA982" s="9"/>
      <c r="AB982" s="9"/>
      <c r="AC982" s="9"/>
      <c r="AD982" s="9"/>
      <c r="AE982" s="9"/>
      <c r="AF982" s="9"/>
      <c r="AG982" s="9"/>
      <c r="AH982" s="9"/>
    </row>
    <row r="983" spans="1:34" x14ac:dyDescent="0.25">
      <c r="A983" s="9"/>
      <c r="B983" s="9"/>
      <c r="C983" s="9"/>
      <c r="D983" s="9"/>
      <c r="E983" s="9"/>
      <c r="F983" s="9"/>
      <c r="G983" s="9"/>
      <c r="H983" s="9"/>
      <c r="I983" s="9"/>
      <c r="J983" s="9"/>
      <c r="K983" s="9"/>
      <c r="L983" s="9"/>
      <c r="M983" s="9"/>
      <c r="N983" s="9"/>
      <c r="O983" s="9"/>
      <c r="P983" s="9"/>
      <c r="Q983" s="9"/>
      <c r="R983" s="9"/>
      <c r="S983" s="9"/>
      <c r="T983" s="17"/>
      <c r="U983" s="17"/>
      <c r="V983" s="9"/>
      <c r="W983" s="17"/>
      <c r="X983" s="9"/>
      <c r="Y983" s="9"/>
      <c r="Z983" s="9"/>
      <c r="AA983" s="9"/>
      <c r="AB983" s="9"/>
      <c r="AC983" s="9"/>
      <c r="AD983" s="9"/>
      <c r="AE983" s="9"/>
      <c r="AF983" s="9"/>
      <c r="AG983" s="9"/>
      <c r="AH983" s="9"/>
    </row>
    <row r="984" spans="1:34" x14ac:dyDescent="0.25">
      <c r="A984" s="9"/>
      <c r="B984" s="9"/>
      <c r="C984" s="9"/>
      <c r="D984" s="9"/>
      <c r="E984" s="9"/>
      <c r="F984" s="9"/>
      <c r="G984" s="9"/>
      <c r="H984" s="9"/>
      <c r="I984" s="9"/>
      <c r="J984" s="9"/>
      <c r="K984" s="9"/>
      <c r="L984" s="9"/>
      <c r="M984" s="9"/>
      <c r="N984" s="9"/>
      <c r="O984" s="9"/>
      <c r="P984" s="9"/>
      <c r="Q984" s="9"/>
      <c r="R984" s="9"/>
      <c r="S984" s="9"/>
      <c r="T984" s="17"/>
      <c r="U984" s="17"/>
      <c r="V984" s="9"/>
      <c r="W984" s="17"/>
      <c r="X984" s="9"/>
      <c r="Y984" s="9"/>
      <c r="Z984" s="9"/>
      <c r="AA984" s="9"/>
      <c r="AB984" s="9"/>
      <c r="AC984" s="9"/>
      <c r="AD984" s="9"/>
      <c r="AE984" s="9"/>
      <c r="AF984" s="9"/>
      <c r="AG984" s="9"/>
      <c r="AH984" s="9"/>
    </row>
    <row r="985" spans="1:34" x14ac:dyDescent="0.25">
      <c r="A985" s="9"/>
      <c r="B985" s="9"/>
      <c r="C985" s="9"/>
      <c r="D985" s="9"/>
      <c r="E985" s="9"/>
      <c r="F985" s="9"/>
      <c r="G985" s="9"/>
      <c r="H985" s="9"/>
      <c r="I985" s="9"/>
      <c r="J985" s="9"/>
      <c r="K985" s="9"/>
      <c r="L985" s="9"/>
      <c r="M985" s="9"/>
      <c r="N985" s="9"/>
      <c r="O985" s="9"/>
      <c r="P985" s="9"/>
      <c r="Q985" s="9"/>
      <c r="R985" s="9"/>
      <c r="S985" s="9"/>
      <c r="T985" s="17"/>
      <c r="U985" s="17"/>
      <c r="V985" s="9"/>
      <c r="W985" s="17"/>
      <c r="X985" s="9"/>
      <c r="Y985" s="9"/>
      <c r="Z985" s="9"/>
      <c r="AA985" s="9"/>
      <c r="AB985" s="9"/>
      <c r="AC985" s="9"/>
      <c r="AD985" s="9"/>
      <c r="AE985" s="9"/>
      <c r="AF985" s="9"/>
      <c r="AG985" s="9"/>
      <c r="AH985" s="9"/>
    </row>
    <row r="986" spans="1:34" x14ac:dyDescent="0.25">
      <c r="A986" s="9"/>
      <c r="B986" s="9"/>
      <c r="C986" s="9"/>
      <c r="D986" s="9"/>
      <c r="E986" s="9"/>
      <c r="F986" s="9"/>
      <c r="G986" s="9"/>
      <c r="H986" s="9"/>
      <c r="I986" s="9"/>
      <c r="J986" s="9"/>
      <c r="K986" s="9"/>
      <c r="L986" s="9"/>
      <c r="M986" s="9"/>
      <c r="N986" s="9"/>
      <c r="O986" s="9"/>
      <c r="P986" s="9"/>
      <c r="Q986" s="9"/>
      <c r="R986" s="9"/>
      <c r="S986" s="9"/>
      <c r="T986" s="17"/>
      <c r="U986" s="17"/>
      <c r="V986" s="9"/>
      <c r="W986" s="17"/>
      <c r="X986" s="9"/>
      <c r="Y986" s="9"/>
      <c r="Z986" s="9"/>
      <c r="AA986" s="9"/>
      <c r="AB986" s="9"/>
      <c r="AC986" s="9"/>
      <c r="AD986" s="9"/>
      <c r="AE986" s="9"/>
      <c r="AF986" s="9"/>
      <c r="AG986" s="9"/>
      <c r="AH986" s="9"/>
    </row>
    <row r="987" spans="1:34" x14ac:dyDescent="0.25">
      <c r="A987" s="9"/>
      <c r="B987" s="9"/>
      <c r="C987" s="9"/>
      <c r="D987" s="9"/>
      <c r="E987" s="9"/>
      <c r="F987" s="9"/>
      <c r="G987" s="9"/>
      <c r="H987" s="9"/>
      <c r="I987" s="9"/>
      <c r="J987" s="9"/>
      <c r="K987" s="9"/>
      <c r="L987" s="9"/>
      <c r="M987" s="9"/>
      <c r="N987" s="9"/>
      <c r="O987" s="9"/>
      <c r="P987" s="9"/>
      <c r="Q987" s="9"/>
      <c r="R987" s="9"/>
      <c r="S987" s="9"/>
      <c r="T987" s="17"/>
      <c r="U987" s="17"/>
      <c r="V987" s="9"/>
      <c r="W987" s="17"/>
      <c r="X987" s="9"/>
      <c r="Y987" s="9"/>
      <c r="Z987" s="9"/>
      <c r="AA987" s="9"/>
      <c r="AB987" s="9"/>
      <c r="AC987" s="9"/>
      <c r="AD987" s="9"/>
      <c r="AE987" s="9"/>
      <c r="AF987" s="9"/>
      <c r="AG987" s="9"/>
      <c r="AH987" s="9"/>
    </row>
    <row r="988" spans="1:34" x14ac:dyDescent="0.25">
      <c r="A988" s="9"/>
      <c r="B988" s="9"/>
      <c r="C988" s="9"/>
      <c r="D988" s="9"/>
      <c r="E988" s="9"/>
      <c r="F988" s="9"/>
      <c r="G988" s="9"/>
      <c r="H988" s="9"/>
      <c r="I988" s="9"/>
      <c r="J988" s="9"/>
      <c r="K988" s="9"/>
      <c r="L988" s="9"/>
      <c r="M988" s="9"/>
      <c r="N988" s="9"/>
      <c r="O988" s="9"/>
      <c r="P988" s="9"/>
      <c r="Q988" s="9"/>
      <c r="R988" s="9"/>
      <c r="S988" s="9"/>
      <c r="T988" s="17"/>
      <c r="U988" s="17"/>
      <c r="V988" s="9"/>
      <c r="W988" s="17"/>
      <c r="X988" s="9"/>
      <c r="Y988" s="9"/>
      <c r="Z988" s="9"/>
      <c r="AA988" s="9"/>
      <c r="AB988" s="9"/>
      <c r="AC988" s="9"/>
      <c r="AD988" s="9"/>
      <c r="AE988" s="9"/>
      <c r="AF988" s="9"/>
      <c r="AG988" s="9"/>
      <c r="AH988" s="9"/>
    </row>
    <row r="989" spans="1:34" x14ac:dyDescent="0.25">
      <c r="A989" s="9"/>
      <c r="B989" s="9"/>
      <c r="C989" s="9"/>
      <c r="D989" s="9"/>
      <c r="E989" s="9"/>
      <c r="F989" s="9"/>
      <c r="G989" s="9"/>
      <c r="H989" s="9"/>
      <c r="I989" s="9"/>
      <c r="J989" s="9"/>
      <c r="K989" s="9"/>
      <c r="L989" s="9"/>
      <c r="M989" s="9"/>
      <c r="N989" s="9"/>
      <c r="O989" s="9"/>
      <c r="P989" s="9"/>
      <c r="Q989" s="9"/>
      <c r="R989" s="9"/>
      <c r="S989" s="9"/>
      <c r="T989" s="17"/>
      <c r="U989" s="17"/>
      <c r="V989" s="9"/>
      <c r="W989" s="17"/>
      <c r="X989" s="9"/>
      <c r="Y989" s="9"/>
      <c r="Z989" s="9"/>
      <c r="AA989" s="9"/>
      <c r="AB989" s="9"/>
      <c r="AC989" s="9"/>
      <c r="AD989" s="9"/>
      <c r="AE989" s="9"/>
      <c r="AF989" s="9"/>
      <c r="AG989" s="9"/>
      <c r="AH989" s="9"/>
    </row>
    <row r="990" spans="1:34" x14ac:dyDescent="0.25">
      <c r="A990" s="9"/>
      <c r="B990" s="9"/>
      <c r="C990" s="9"/>
      <c r="D990" s="9"/>
      <c r="E990" s="9"/>
      <c r="F990" s="9"/>
      <c r="G990" s="9"/>
      <c r="H990" s="9"/>
      <c r="I990" s="9"/>
      <c r="J990" s="9"/>
      <c r="K990" s="9"/>
      <c r="L990" s="9"/>
      <c r="M990" s="9"/>
      <c r="N990" s="9"/>
      <c r="O990" s="9"/>
      <c r="P990" s="9"/>
      <c r="Q990" s="9"/>
      <c r="R990" s="9"/>
      <c r="S990" s="9"/>
      <c r="T990" s="17"/>
      <c r="U990" s="17"/>
      <c r="V990" s="9"/>
      <c r="W990" s="17"/>
      <c r="X990" s="9"/>
      <c r="Y990" s="9"/>
      <c r="Z990" s="9"/>
      <c r="AA990" s="9"/>
      <c r="AB990" s="9"/>
      <c r="AC990" s="9"/>
      <c r="AD990" s="9"/>
      <c r="AE990" s="9"/>
      <c r="AF990" s="9"/>
      <c r="AG990" s="9"/>
      <c r="AH990" s="9"/>
    </row>
    <row r="991" spans="1:34" x14ac:dyDescent="0.25">
      <c r="A991" s="9"/>
      <c r="B991" s="9"/>
      <c r="C991" s="9"/>
      <c r="D991" s="9"/>
      <c r="E991" s="9"/>
      <c r="F991" s="9"/>
      <c r="G991" s="9"/>
      <c r="H991" s="9"/>
      <c r="I991" s="9"/>
      <c r="J991" s="9"/>
      <c r="K991" s="9"/>
      <c r="L991" s="9"/>
      <c r="M991" s="9"/>
      <c r="N991" s="9"/>
      <c r="O991" s="9"/>
      <c r="P991" s="9"/>
      <c r="Q991" s="9"/>
      <c r="R991" s="9"/>
      <c r="S991" s="9"/>
      <c r="T991" s="17"/>
      <c r="U991" s="17"/>
      <c r="V991" s="9"/>
      <c r="W991" s="17"/>
      <c r="X991" s="9"/>
      <c r="Y991" s="9"/>
      <c r="Z991" s="9"/>
      <c r="AA991" s="9"/>
      <c r="AB991" s="9"/>
      <c r="AC991" s="9"/>
      <c r="AD991" s="9"/>
      <c r="AE991" s="9"/>
      <c r="AF991" s="9"/>
      <c r="AG991" s="9"/>
      <c r="AH991" s="9"/>
    </row>
    <row r="992" spans="1:34" x14ac:dyDescent="0.25">
      <c r="A992" s="9"/>
      <c r="B992" s="9"/>
      <c r="C992" s="9"/>
      <c r="D992" s="9"/>
      <c r="E992" s="9"/>
      <c r="F992" s="9"/>
      <c r="G992" s="9"/>
      <c r="H992" s="9"/>
      <c r="I992" s="9"/>
      <c r="J992" s="9"/>
      <c r="K992" s="9"/>
      <c r="L992" s="9"/>
      <c r="M992" s="9"/>
      <c r="N992" s="9"/>
      <c r="O992" s="9"/>
      <c r="P992" s="9"/>
      <c r="Q992" s="9"/>
      <c r="R992" s="9"/>
      <c r="S992" s="9"/>
      <c r="T992" s="17"/>
      <c r="U992" s="17"/>
      <c r="V992" s="9"/>
      <c r="W992" s="17"/>
      <c r="X992" s="9"/>
      <c r="Y992" s="9"/>
      <c r="Z992" s="9"/>
      <c r="AA992" s="9"/>
      <c r="AB992" s="9"/>
      <c r="AC992" s="9"/>
      <c r="AD992" s="9"/>
      <c r="AE992" s="9"/>
      <c r="AF992" s="9"/>
      <c r="AG992" s="9"/>
      <c r="AH992" s="9"/>
    </row>
    <row r="993" spans="1:34" x14ac:dyDescent="0.25">
      <c r="A993" s="9"/>
      <c r="B993" s="9"/>
      <c r="C993" s="9"/>
      <c r="D993" s="9"/>
      <c r="E993" s="9"/>
      <c r="F993" s="9"/>
      <c r="G993" s="9"/>
      <c r="H993" s="9"/>
      <c r="I993" s="9"/>
      <c r="J993" s="9"/>
      <c r="K993" s="9"/>
      <c r="L993" s="9"/>
      <c r="M993" s="9"/>
      <c r="N993" s="9"/>
      <c r="O993" s="9"/>
      <c r="P993" s="9"/>
      <c r="Q993" s="9"/>
      <c r="R993" s="9"/>
      <c r="S993" s="9"/>
      <c r="T993" s="17"/>
      <c r="U993" s="17"/>
      <c r="V993" s="9"/>
      <c r="W993" s="17"/>
      <c r="X993" s="9"/>
      <c r="Y993" s="9"/>
      <c r="Z993" s="9"/>
      <c r="AA993" s="9"/>
      <c r="AB993" s="9"/>
      <c r="AC993" s="9"/>
      <c r="AD993" s="9"/>
      <c r="AE993" s="9"/>
      <c r="AF993" s="9"/>
      <c r="AG993" s="9"/>
      <c r="AH993" s="9"/>
    </row>
    <row r="994" spans="1:34" x14ac:dyDescent="0.25">
      <c r="A994" s="9"/>
      <c r="B994" s="9"/>
      <c r="C994" s="9"/>
      <c r="D994" s="9"/>
      <c r="E994" s="9"/>
      <c r="F994" s="9"/>
      <c r="G994" s="9"/>
      <c r="H994" s="9"/>
      <c r="I994" s="9"/>
      <c r="J994" s="9"/>
      <c r="K994" s="9"/>
      <c r="L994" s="9"/>
      <c r="M994" s="9"/>
      <c r="N994" s="9"/>
      <c r="O994" s="9"/>
      <c r="P994" s="9"/>
      <c r="Q994" s="9"/>
      <c r="R994" s="9"/>
      <c r="S994" s="9"/>
      <c r="T994" s="17"/>
      <c r="U994" s="17"/>
      <c r="V994" s="9"/>
      <c r="W994" s="17"/>
      <c r="X994" s="9"/>
      <c r="Y994" s="9"/>
      <c r="Z994" s="9"/>
      <c r="AA994" s="9"/>
      <c r="AB994" s="9"/>
      <c r="AC994" s="9"/>
      <c r="AD994" s="9"/>
      <c r="AE994" s="9"/>
      <c r="AF994" s="9"/>
      <c r="AG994" s="9"/>
      <c r="AH994" s="9"/>
    </row>
    <row r="995" spans="1:34" x14ac:dyDescent="0.25">
      <c r="A995" s="9"/>
      <c r="B995" s="9"/>
      <c r="C995" s="9"/>
      <c r="D995" s="9"/>
      <c r="E995" s="9"/>
      <c r="F995" s="9"/>
      <c r="G995" s="9"/>
      <c r="H995" s="9"/>
      <c r="I995" s="9"/>
      <c r="J995" s="9"/>
      <c r="K995" s="9"/>
      <c r="L995" s="9"/>
      <c r="M995" s="9"/>
      <c r="N995" s="9"/>
      <c r="O995" s="9"/>
      <c r="P995" s="9"/>
      <c r="Q995" s="9"/>
      <c r="R995" s="9"/>
      <c r="S995" s="9"/>
      <c r="T995" s="17"/>
      <c r="U995" s="17"/>
      <c r="V995" s="9"/>
      <c r="W995" s="17"/>
      <c r="X995" s="9"/>
      <c r="Y995" s="9"/>
      <c r="Z995" s="9"/>
      <c r="AA995" s="9"/>
      <c r="AB995" s="9"/>
      <c r="AC995" s="9"/>
      <c r="AD995" s="9"/>
      <c r="AE995" s="9"/>
      <c r="AF995" s="9"/>
      <c r="AG995" s="9"/>
      <c r="AH995" s="9"/>
    </row>
    <row r="996" spans="1:34" x14ac:dyDescent="0.25">
      <c r="A996" s="9"/>
      <c r="B996" s="9"/>
      <c r="C996" s="9"/>
      <c r="D996" s="9"/>
      <c r="E996" s="9"/>
      <c r="F996" s="9"/>
      <c r="G996" s="9"/>
      <c r="H996" s="9"/>
      <c r="I996" s="9"/>
      <c r="J996" s="9"/>
      <c r="K996" s="9"/>
      <c r="L996" s="9"/>
      <c r="M996" s="9"/>
      <c r="N996" s="9"/>
      <c r="O996" s="9"/>
      <c r="P996" s="9"/>
      <c r="Q996" s="9"/>
      <c r="R996" s="9"/>
      <c r="S996" s="9"/>
      <c r="T996" s="17"/>
      <c r="U996" s="17"/>
      <c r="V996" s="9"/>
      <c r="W996" s="17"/>
      <c r="X996" s="9"/>
      <c r="Y996" s="9"/>
      <c r="Z996" s="9"/>
      <c r="AA996" s="9"/>
      <c r="AB996" s="9"/>
      <c r="AC996" s="9"/>
      <c r="AD996" s="9"/>
      <c r="AE996" s="9"/>
      <c r="AF996" s="9"/>
      <c r="AG996" s="9"/>
      <c r="AH996" s="9"/>
    </row>
    <row r="997" spans="1:34" x14ac:dyDescent="0.25">
      <c r="A997" s="9"/>
      <c r="B997" s="9"/>
      <c r="C997" s="9"/>
      <c r="D997" s="9"/>
      <c r="E997" s="9"/>
      <c r="F997" s="9"/>
      <c r="G997" s="9"/>
      <c r="H997" s="9"/>
      <c r="I997" s="9"/>
      <c r="J997" s="9"/>
      <c r="K997" s="9"/>
      <c r="L997" s="9"/>
      <c r="M997" s="9"/>
      <c r="N997" s="9"/>
      <c r="O997" s="9"/>
      <c r="P997" s="9"/>
      <c r="Q997" s="9"/>
      <c r="R997" s="9"/>
      <c r="S997" s="9"/>
      <c r="T997" s="17"/>
      <c r="U997" s="17"/>
      <c r="V997" s="9"/>
      <c r="W997" s="17"/>
      <c r="X997" s="9"/>
      <c r="Y997" s="9"/>
      <c r="Z997" s="9"/>
      <c r="AA997" s="9"/>
      <c r="AB997" s="9"/>
      <c r="AC997" s="9"/>
      <c r="AD997" s="9"/>
      <c r="AE997" s="9"/>
      <c r="AF997" s="9"/>
      <c r="AG997" s="9"/>
      <c r="AH997" s="9"/>
    </row>
    <row r="998" spans="1:34" x14ac:dyDescent="0.25">
      <c r="A998" s="9"/>
      <c r="B998" s="9"/>
      <c r="C998" s="9"/>
      <c r="D998" s="9"/>
      <c r="E998" s="9"/>
      <c r="F998" s="9"/>
      <c r="G998" s="9"/>
      <c r="H998" s="9"/>
      <c r="I998" s="9"/>
      <c r="J998" s="9"/>
      <c r="K998" s="9"/>
      <c r="L998" s="9"/>
      <c r="M998" s="9"/>
      <c r="N998" s="9"/>
      <c r="O998" s="9"/>
      <c r="P998" s="9"/>
      <c r="Q998" s="9"/>
      <c r="R998" s="9"/>
      <c r="S998" s="9"/>
      <c r="T998" s="17"/>
      <c r="U998" s="17"/>
      <c r="V998" s="9"/>
      <c r="W998" s="17"/>
      <c r="X998" s="9"/>
      <c r="Y998" s="9"/>
      <c r="Z998" s="9"/>
      <c r="AA998" s="9"/>
      <c r="AB998" s="9"/>
      <c r="AC998" s="9"/>
      <c r="AD998" s="9"/>
      <c r="AE998" s="9"/>
      <c r="AF998" s="9"/>
      <c r="AG998" s="9"/>
      <c r="AH998" s="9"/>
    </row>
    <row r="999" spans="1:34" x14ac:dyDescent="0.25">
      <c r="A999" s="9"/>
      <c r="B999" s="9"/>
      <c r="C999" s="9"/>
      <c r="D999" s="9"/>
      <c r="E999" s="9"/>
      <c r="F999" s="9"/>
      <c r="G999" s="9"/>
      <c r="H999" s="9"/>
      <c r="I999" s="9"/>
      <c r="J999" s="9"/>
      <c r="K999" s="9"/>
      <c r="L999" s="9"/>
      <c r="M999" s="9"/>
      <c r="N999" s="9"/>
      <c r="O999" s="9"/>
      <c r="P999" s="9"/>
      <c r="Q999" s="9"/>
      <c r="R999" s="9"/>
      <c r="S999" s="9"/>
      <c r="T999" s="17"/>
      <c r="U999" s="17"/>
      <c r="V999" s="9"/>
      <c r="W999" s="17"/>
      <c r="X999" s="9"/>
      <c r="Y999" s="9"/>
      <c r="Z999" s="9"/>
      <c r="AA999" s="9"/>
      <c r="AB999" s="9"/>
      <c r="AC999" s="9"/>
      <c r="AD999" s="9"/>
      <c r="AE999" s="9"/>
      <c r="AF999" s="9"/>
      <c r="AG999" s="9"/>
      <c r="AH999" s="9"/>
    </row>
    <row r="1000" spans="1:34" x14ac:dyDescent="0.25">
      <c r="A1000" s="9"/>
      <c r="B1000" s="9"/>
      <c r="C1000" s="9"/>
      <c r="D1000" s="9"/>
      <c r="E1000" s="9"/>
      <c r="F1000" s="9"/>
      <c r="G1000" s="9"/>
      <c r="H1000" s="9"/>
      <c r="I1000" s="9"/>
      <c r="J1000" s="9"/>
      <c r="K1000" s="9"/>
      <c r="L1000" s="9"/>
      <c r="M1000" s="9"/>
      <c r="N1000" s="9"/>
      <c r="O1000" s="9"/>
      <c r="P1000" s="9"/>
      <c r="Q1000" s="9"/>
      <c r="R1000" s="9"/>
      <c r="S1000" s="9"/>
      <c r="T1000" s="17"/>
      <c r="U1000" s="17"/>
      <c r="V1000" s="9"/>
      <c r="W1000" s="17"/>
      <c r="X1000" s="9"/>
      <c r="Y1000" s="9"/>
      <c r="Z1000" s="9"/>
      <c r="AA1000" s="9"/>
      <c r="AB1000" s="9"/>
      <c r="AC1000" s="9"/>
      <c r="AD1000" s="9"/>
      <c r="AE1000" s="9"/>
      <c r="AF1000" s="9"/>
      <c r="AG1000" s="9"/>
      <c r="AH1000" s="9"/>
    </row>
  </sheetData>
  <sheetProtection password="DEB6" sheet="1" objects="1" scenarios="1"/>
  <autoFilter ref="A39:AH64"/>
  <mergeCells count="24">
    <mergeCell ref="A27:C27"/>
    <mergeCell ref="U24:W24"/>
    <mergeCell ref="U21:W21"/>
    <mergeCell ref="U22:W22"/>
    <mergeCell ref="A21:C24"/>
    <mergeCell ref="A26:C26"/>
    <mergeCell ref="D21:T24"/>
    <mergeCell ref="L27:M27"/>
    <mergeCell ref="P27:V27"/>
    <mergeCell ref="I26:M26"/>
    <mergeCell ref="F26:G26"/>
    <mergeCell ref="I27:K27"/>
    <mergeCell ref="A38:G38"/>
    <mergeCell ref="T38:W38"/>
    <mergeCell ref="M33:M34"/>
    <mergeCell ref="I31:M31"/>
    <mergeCell ref="I28:K28"/>
    <mergeCell ref="Q38:S38"/>
    <mergeCell ref="H38:P38"/>
    <mergeCell ref="L30:M30"/>
    <mergeCell ref="I30:K30"/>
    <mergeCell ref="L28:M28"/>
    <mergeCell ref="I29:K29"/>
    <mergeCell ref="L29:M29"/>
  </mergeCells>
  <conditionalFormatting sqref="X40:X64">
    <cfRule type="cellIs" dxfId="169" priority="1" operator="greaterThan">
      <formula>SI($P$40-$X$38)&gt;0</formula>
    </cfRule>
  </conditionalFormatting>
  <conditionalFormatting sqref="V40:V64">
    <cfRule type="cellIs" dxfId="168" priority="2" operator="equal">
      <formula>$J$6</formula>
    </cfRule>
  </conditionalFormatting>
  <conditionalFormatting sqref="V40:V64">
    <cfRule type="cellIs" dxfId="167" priority="3" operator="equal">
      <formula>$J$5</formula>
    </cfRule>
  </conditionalFormatting>
  <conditionalFormatting sqref="V40:V64">
    <cfRule type="cellIs" dxfId="166" priority="4" operator="equal">
      <formula>$J$4</formula>
    </cfRule>
  </conditionalFormatting>
  <dataValidations count="7">
    <dataValidation type="list" allowBlank="1" showInputMessage="1" showErrorMessage="1" prompt=" -  - " sqref="I40:I64">
      <formula1>$H$2:$H$5</formula1>
    </dataValidation>
    <dataValidation type="list" allowBlank="1" showInputMessage="1" showErrorMessage="1" prompt=" -  - " sqref="F40 F43 F46 F49 F52 F55 F58 F61:F62">
      <formula1>$G$2:$G$3</formula1>
    </dataValidation>
    <dataValidation type="list" allowBlank="1" showInputMessage="1" showErrorMessage="1" prompt=" -  - " sqref="A27">
      <formula1>$C$2:$C$17</formula1>
    </dataValidation>
    <dataValidation type="list" allowBlank="1" showInputMessage="1" showErrorMessage="1" prompt=" -  - " sqref="J40:J64">
      <formula1>$I$2:$I$8</formula1>
    </dataValidation>
    <dataValidation type="list" allowBlank="1" showInputMessage="1" showErrorMessage="1" prompt=" -  - " sqref="V40:V64">
      <formula1>$J$3:$J$6</formula1>
    </dataValidation>
    <dataValidation type="list" allowBlank="1" showInputMessage="1" showErrorMessage="1" prompt=" -  - " sqref="C40 C43 C46 C49 C52 C55 C58 C61:C62">
      <formula1>$D$2:$D$14</formula1>
    </dataValidation>
    <dataValidation type="list" allowBlank="1" showInputMessage="1" showErrorMessage="1" prompt=" -  - " sqref="B40 B43 B46 B49 B52 B55 B58 B61:B62">
      <formula1>$F$2:$F$10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H1000"/>
  <sheetViews>
    <sheetView showGridLines="0" topLeftCell="A26" zoomScale="70" zoomScaleNormal="70" workbookViewId="0">
      <selection activeCell="F26" sqref="F26:G35"/>
    </sheetView>
  </sheetViews>
  <sheetFormatPr baseColWidth="10" defaultColWidth="15.140625" defaultRowHeight="15" customHeight="1" x14ac:dyDescent="0.25"/>
  <cols>
    <col min="1" max="1" width="7.5703125" customWidth="1"/>
    <col min="2" max="2" width="10" customWidth="1"/>
    <col min="3" max="3" width="17" customWidth="1"/>
    <col min="4" max="4" width="14.85546875" customWidth="1"/>
    <col min="5" max="5" width="36.42578125" customWidth="1"/>
    <col min="6" max="6" width="24" customWidth="1"/>
    <col min="7" max="7" width="26.28515625" customWidth="1"/>
    <col min="8" max="8" width="31.7109375" customWidth="1"/>
    <col min="9" max="9" width="13.42578125" customWidth="1"/>
    <col min="10" max="10" width="14.85546875" customWidth="1"/>
    <col min="11" max="11" width="23.42578125" customWidth="1"/>
    <col min="12" max="12" width="14" customWidth="1"/>
    <col min="13" max="13" width="11.7109375" customWidth="1"/>
    <col min="14" max="14" width="14.140625" customWidth="1"/>
    <col min="15" max="15" width="13.7109375" customWidth="1"/>
    <col min="16" max="16" width="14.140625" customWidth="1"/>
    <col min="17" max="17" width="54.42578125" customWidth="1"/>
    <col min="18" max="18" width="16.42578125" customWidth="1"/>
    <col min="19" max="19" width="17" customWidth="1"/>
    <col min="20" max="20" width="95.7109375" customWidth="1"/>
    <col min="21" max="21" width="20.5703125" customWidth="1"/>
    <col min="22" max="22" width="18.7109375" customWidth="1"/>
    <col min="23" max="23" width="29.5703125" customWidth="1"/>
    <col min="24" max="24" width="16" hidden="1" customWidth="1"/>
    <col min="25" max="25" width="17.85546875" customWidth="1"/>
    <col min="26" max="34" width="7.5703125" customWidth="1"/>
  </cols>
  <sheetData>
    <row r="1" spans="1:34" ht="12" hidden="1" customHeight="1" x14ac:dyDescent="0.35">
      <c r="A1" s="1"/>
      <c r="B1" s="677" t="s">
        <v>0</v>
      </c>
      <c r="C1" s="3" t="s">
        <v>1</v>
      </c>
      <c r="D1" s="3" t="s">
        <v>2</v>
      </c>
      <c r="E1" s="4"/>
      <c r="F1" s="5" t="s">
        <v>3</v>
      </c>
      <c r="G1" s="5" t="s">
        <v>4</v>
      </c>
      <c r="H1" s="5" t="s">
        <v>5</v>
      </c>
      <c r="I1" s="5" t="s">
        <v>6</v>
      </c>
      <c r="J1" s="5" t="s">
        <v>7</v>
      </c>
      <c r="K1" s="7"/>
      <c r="L1" s="7"/>
      <c r="M1" s="7"/>
      <c r="N1" s="7"/>
      <c r="O1" s="7"/>
      <c r="P1" s="7"/>
      <c r="Q1" s="7"/>
      <c r="R1" s="7"/>
      <c r="S1" s="7"/>
      <c r="T1" s="7"/>
      <c r="U1" s="7"/>
      <c r="V1" s="7"/>
      <c r="W1" s="7"/>
      <c r="X1" s="7"/>
      <c r="Y1" s="7"/>
      <c r="Z1" s="7"/>
      <c r="AA1" s="7"/>
      <c r="AB1" s="9"/>
      <c r="AC1" s="9"/>
      <c r="AD1" s="9"/>
      <c r="AE1" s="9"/>
      <c r="AF1" s="9"/>
      <c r="AG1" s="9"/>
      <c r="AH1" s="9"/>
    </row>
    <row r="2" spans="1:34" ht="24" hidden="1" customHeight="1" x14ac:dyDescent="0.35">
      <c r="A2" s="1"/>
      <c r="B2" s="678" t="s">
        <v>8</v>
      </c>
      <c r="C2" s="11" t="s">
        <v>9</v>
      </c>
      <c r="D2" s="11" t="s">
        <v>10</v>
      </c>
      <c r="E2" s="12"/>
      <c r="F2" s="11" t="s">
        <v>11</v>
      </c>
      <c r="G2" s="11" t="s">
        <v>12</v>
      </c>
      <c r="H2" s="10" t="s">
        <v>13</v>
      </c>
      <c r="I2" s="11" t="s">
        <v>14</v>
      </c>
      <c r="J2" s="11"/>
      <c r="K2" s="7"/>
      <c r="L2" s="7"/>
      <c r="M2" s="7"/>
      <c r="N2" s="7"/>
      <c r="O2" s="7"/>
      <c r="P2" s="7"/>
      <c r="Q2" s="7"/>
      <c r="R2" s="7"/>
      <c r="S2" s="7"/>
      <c r="T2" s="7"/>
      <c r="U2" s="7"/>
      <c r="V2" s="7"/>
      <c r="W2" s="7"/>
      <c r="X2" s="7"/>
      <c r="Y2" s="7"/>
      <c r="Z2" s="7"/>
      <c r="AA2" s="7"/>
      <c r="AB2" s="9"/>
      <c r="AC2" s="9"/>
      <c r="AD2" s="9"/>
      <c r="AE2" s="9"/>
      <c r="AF2" s="9"/>
      <c r="AG2" s="9"/>
      <c r="AH2" s="9"/>
    </row>
    <row r="3" spans="1:34" ht="24" hidden="1" customHeight="1" x14ac:dyDescent="0.35">
      <c r="A3" s="1"/>
      <c r="B3" s="678" t="s">
        <v>15</v>
      </c>
      <c r="C3" s="11" t="s">
        <v>16</v>
      </c>
      <c r="D3" s="11" t="s">
        <v>17</v>
      </c>
      <c r="E3" s="12"/>
      <c r="F3" s="11" t="s">
        <v>18</v>
      </c>
      <c r="G3" s="11" t="s">
        <v>19</v>
      </c>
      <c r="H3" s="10" t="s">
        <v>20</v>
      </c>
      <c r="I3" s="11" t="s">
        <v>21</v>
      </c>
      <c r="J3" s="11" t="s">
        <v>22</v>
      </c>
      <c r="K3" s="7"/>
      <c r="L3" s="7"/>
      <c r="M3" s="7"/>
      <c r="N3" s="7"/>
      <c r="O3" s="7"/>
      <c r="P3" s="7"/>
      <c r="Q3" s="7"/>
      <c r="R3" s="7"/>
      <c r="S3" s="7"/>
      <c r="T3" s="7"/>
      <c r="U3" s="7"/>
      <c r="V3" s="7"/>
      <c r="W3" s="7"/>
      <c r="X3" s="7"/>
      <c r="Y3" s="7"/>
      <c r="Z3" s="7"/>
      <c r="AA3" s="7"/>
      <c r="AB3" s="9"/>
      <c r="AC3" s="9"/>
      <c r="AD3" s="9"/>
      <c r="AE3" s="9"/>
      <c r="AF3" s="9"/>
      <c r="AG3" s="9"/>
      <c r="AH3" s="9"/>
    </row>
    <row r="4" spans="1:34" ht="12" hidden="1" customHeight="1" x14ac:dyDescent="0.35">
      <c r="A4" s="1"/>
      <c r="B4" s="678" t="s">
        <v>23</v>
      </c>
      <c r="C4" s="11" t="s">
        <v>24</v>
      </c>
      <c r="D4" s="11" t="s">
        <v>25</v>
      </c>
      <c r="E4" s="12"/>
      <c r="F4" s="11" t="s">
        <v>26</v>
      </c>
      <c r="G4" s="11"/>
      <c r="H4" s="10" t="s">
        <v>27</v>
      </c>
      <c r="I4" s="11" t="s">
        <v>28</v>
      </c>
      <c r="J4" s="11" t="s">
        <v>29</v>
      </c>
      <c r="K4" s="7"/>
      <c r="L4" s="7"/>
      <c r="M4" s="7"/>
      <c r="N4" s="7"/>
      <c r="O4" s="7"/>
      <c r="P4" s="7"/>
      <c r="Q4" s="7"/>
      <c r="R4" s="7"/>
      <c r="S4" s="7"/>
      <c r="T4" s="7"/>
      <c r="U4" s="7"/>
      <c r="V4" s="7"/>
      <c r="W4" s="7"/>
      <c r="X4" s="7"/>
      <c r="Y4" s="7"/>
      <c r="Z4" s="7"/>
      <c r="AA4" s="7"/>
      <c r="AB4" s="9"/>
      <c r="AC4" s="9"/>
      <c r="AD4" s="9"/>
      <c r="AE4" s="9"/>
      <c r="AF4" s="9"/>
      <c r="AG4" s="9"/>
      <c r="AH4" s="9"/>
    </row>
    <row r="5" spans="1:34" ht="12" hidden="1" customHeight="1" x14ac:dyDescent="0.35">
      <c r="A5" s="1"/>
      <c r="B5" s="678" t="s">
        <v>30</v>
      </c>
      <c r="C5" s="11" t="s">
        <v>31</v>
      </c>
      <c r="D5" s="11" t="s">
        <v>32</v>
      </c>
      <c r="E5" s="12"/>
      <c r="F5" s="11" t="s">
        <v>33</v>
      </c>
      <c r="G5" s="11"/>
      <c r="H5" s="10" t="s">
        <v>34</v>
      </c>
      <c r="I5" s="11" t="s">
        <v>35</v>
      </c>
      <c r="J5" s="11" t="s">
        <v>36</v>
      </c>
      <c r="K5" s="7"/>
      <c r="L5" s="7"/>
      <c r="M5" s="7"/>
      <c r="N5" s="7"/>
      <c r="O5" s="7"/>
      <c r="P5" s="7"/>
      <c r="Q5" s="7"/>
      <c r="R5" s="7"/>
      <c r="S5" s="7"/>
      <c r="T5" s="7"/>
      <c r="U5" s="7"/>
      <c r="V5" s="7"/>
      <c r="W5" s="7"/>
      <c r="X5" s="7"/>
      <c r="Y5" s="7"/>
      <c r="Z5" s="7"/>
      <c r="AA5" s="7"/>
      <c r="AB5" s="9"/>
      <c r="AC5" s="9"/>
      <c r="AD5" s="9"/>
      <c r="AE5" s="9"/>
      <c r="AF5" s="9"/>
      <c r="AG5" s="9"/>
      <c r="AH5" s="9"/>
    </row>
    <row r="6" spans="1:34" ht="12" hidden="1" customHeight="1" x14ac:dyDescent="0.35">
      <c r="A6" s="1"/>
      <c r="B6" s="678" t="s">
        <v>37</v>
      </c>
      <c r="C6" s="11" t="s">
        <v>38</v>
      </c>
      <c r="D6" s="11" t="s">
        <v>39</v>
      </c>
      <c r="E6" s="12"/>
      <c r="F6" s="11" t="s">
        <v>40</v>
      </c>
      <c r="G6" s="11"/>
      <c r="H6" s="10"/>
      <c r="I6" s="11" t="s">
        <v>41</v>
      </c>
      <c r="J6" s="11" t="s">
        <v>42</v>
      </c>
      <c r="K6" s="7"/>
      <c r="L6" s="7"/>
      <c r="M6" s="7"/>
      <c r="N6" s="7"/>
      <c r="O6" s="7"/>
      <c r="P6" s="7"/>
      <c r="Q6" s="7"/>
      <c r="R6" s="7"/>
      <c r="S6" s="7"/>
      <c r="T6" s="7"/>
      <c r="U6" s="7"/>
      <c r="V6" s="7"/>
      <c r="W6" s="7"/>
      <c r="X6" s="7"/>
      <c r="Y6" s="7"/>
      <c r="Z6" s="7"/>
      <c r="AA6" s="7"/>
      <c r="AB6" s="9"/>
      <c r="AC6" s="9"/>
      <c r="AD6" s="9"/>
      <c r="AE6" s="9"/>
      <c r="AF6" s="9"/>
      <c r="AG6" s="9"/>
      <c r="AH6" s="9"/>
    </row>
    <row r="7" spans="1:34" ht="12" hidden="1" customHeight="1" x14ac:dyDescent="0.35">
      <c r="A7" s="1"/>
      <c r="B7" s="678" t="s">
        <v>43</v>
      </c>
      <c r="C7" s="11" t="s">
        <v>44</v>
      </c>
      <c r="D7" s="11" t="s">
        <v>45</v>
      </c>
      <c r="E7" s="12"/>
      <c r="F7" s="11" t="s">
        <v>46</v>
      </c>
      <c r="G7" s="11"/>
      <c r="H7" s="10"/>
      <c r="I7" s="11" t="s">
        <v>47</v>
      </c>
      <c r="J7" s="11"/>
      <c r="K7" s="7"/>
      <c r="L7" s="7"/>
      <c r="M7" s="7"/>
      <c r="N7" s="7"/>
      <c r="O7" s="7"/>
      <c r="P7" s="7"/>
      <c r="Q7" s="7"/>
      <c r="R7" s="7"/>
      <c r="S7" s="7"/>
      <c r="T7" s="7"/>
      <c r="U7" s="7"/>
      <c r="V7" s="7"/>
      <c r="W7" s="7"/>
      <c r="X7" s="7"/>
      <c r="Y7" s="7"/>
      <c r="Z7" s="7"/>
      <c r="AA7" s="7"/>
      <c r="AB7" s="9"/>
      <c r="AC7" s="9"/>
      <c r="AD7" s="9"/>
      <c r="AE7" s="9"/>
      <c r="AF7" s="9"/>
      <c r="AG7" s="9"/>
      <c r="AH7" s="9"/>
    </row>
    <row r="8" spans="1:34" ht="12" hidden="1" customHeight="1" x14ac:dyDescent="0.35">
      <c r="A8" s="1"/>
      <c r="B8" s="678" t="s">
        <v>48</v>
      </c>
      <c r="C8" s="11" t="s">
        <v>49</v>
      </c>
      <c r="D8" s="11" t="s">
        <v>50</v>
      </c>
      <c r="E8" s="12"/>
      <c r="F8" s="11" t="s">
        <v>51</v>
      </c>
      <c r="G8" s="11"/>
      <c r="H8" s="10"/>
      <c r="I8" s="11" t="s">
        <v>52</v>
      </c>
      <c r="J8" s="11"/>
      <c r="K8" s="7"/>
      <c r="L8" s="7"/>
      <c r="M8" s="7"/>
      <c r="N8" s="7"/>
      <c r="O8" s="7"/>
      <c r="P8" s="7"/>
      <c r="Q8" s="7"/>
      <c r="R8" s="7"/>
      <c r="S8" s="7"/>
      <c r="T8" s="7"/>
      <c r="U8" s="7"/>
      <c r="V8" s="7"/>
      <c r="W8" s="7"/>
      <c r="X8" s="7"/>
      <c r="Y8" s="7"/>
      <c r="Z8" s="7"/>
      <c r="AA8" s="7"/>
      <c r="AB8" s="9"/>
      <c r="AC8" s="9"/>
      <c r="AD8" s="9"/>
      <c r="AE8" s="9"/>
      <c r="AF8" s="9"/>
      <c r="AG8" s="9"/>
      <c r="AH8" s="9"/>
    </row>
    <row r="9" spans="1:34" ht="12" hidden="1" customHeight="1" x14ac:dyDescent="0.35">
      <c r="A9" s="1"/>
      <c r="B9" s="678" t="s">
        <v>53</v>
      </c>
      <c r="C9" s="11" t="s">
        <v>54</v>
      </c>
      <c r="D9" s="11" t="s">
        <v>55</v>
      </c>
      <c r="E9" s="12"/>
      <c r="F9" s="11" t="s">
        <v>56</v>
      </c>
      <c r="G9" s="11"/>
      <c r="H9" s="10"/>
      <c r="I9" s="11"/>
      <c r="J9" s="11"/>
      <c r="K9" s="7"/>
      <c r="L9" s="7"/>
      <c r="M9" s="7"/>
      <c r="N9" s="7"/>
      <c r="O9" s="7"/>
      <c r="P9" s="7"/>
      <c r="Q9" s="7"/>
      <c r="R9" s="7"/>
      <c r="S9" s="7"/>
      <c r="T9" s="7"/>
      <c r="U9" s="7"/>
      <c r="V9" s="7"/>
      <c r="W9" s="7"/>
      <c r="X9" s="7"/>
      <c r="Y9" s="7"/>
      <c r="Z9" s="7"/>
      <c r="AA9" s="7"/>
      <c r="AB9" s="9"/>
      <c r="AC9" s="9"/>
      <c r="AD9" s="9"/>
      <c r="AE9" s="9"/>
      <c r="AF9" s="9"/>
      <c r="AG9" s="9"/>
      <c r="AH9" s="9"/>
    </row>
    <row r="10" spans="1:34" ht="12" hidden="1" customHeight="1" x14ac:dyDescent="0.35">
      <c r="A10" s="1"/>
      <c r="B10" s="678" t="s">
        <v>57</v>
      </c>
      <c r="C10" s="11" t="s">
        <v>58</v>
      </c>
      <c r="D10" s="11" t="s">
        <v>59</v>
      </c>
      <c r="E10" s="12"/>
      <c r="F10" s="11" t="s">
        <v>60</v>
      </c>
      <c r="G10" s="11"/>
      <c r="H10" s="10"/>
      <c r="I10" s="11"/>
      <c r="J10" s="11"/>
      <c r="K10" s="7"/>
      <c r="L10" s="7"/>
      <c r="M10" s="7"/>
      <c r="N10" s="7"/>
      <c r="O10" s="7"/>
      <c r="P10" s="7"/>
      <c r="Q10" s="7"/>
      <c r="R10" s="7"/>
      <c r="S10" s="7"/>
      <c r="T10" s="7"/>
      <c r="U10" s="7"/>
      <c r="V10" s="7"/>
      <c r="W10" s="7"/>
      <c r="X10" s="7"/>
      <c r="Y10" s="7"/>
      <c r="Z10" s="7"/>
      <c r="AA10" s="7"/>
      <c r="AB10" s="9"/>
      <c r="AC10" s="9"/>
      <c r="AD10" s="9"/>
      <c r="AE10" s="9"/>
      <c r="AF10" s="9"/>
      <c r="AG10" s="9"/>
      <c r="AH10" s="9"/>
    </row>
    <row r="11" spans="1:34" ht="12" hidden="1" customHeight="1" x14ac:dyDescent="0.35">
      <c r="A11" s="1"/>
      <c r="B11" s="678" t="s">
        <v>61</v>
      </c>
      <c r="C11" s="11" t="s">
        <v>62</v>
      </c>
      <c r="D11" s="11" t="s">
        <v>63</v>
      </c>
      <c r="E11" s="12"/>
      <c r="F11" s="13"/>
      <c r="G11" s="13"/>
      <c r="H11" s="14"/>
      <c r="I11" s="13"/>
      <c r="J11" s="7"/>
      <c r="K11" s="7"/>
      <c r="L11" s="7"/>
      <c r="M11" s="7"/>
      <c r="N11" s="7"/>
      <c r="O11" s="7"/>
      <c r="P11" s="7"/>
      <c r="Q11" s="7"/>
      <c r="R11" s="7"/>
      <c r="S11" s="7"/>
      <c r="T11" s="7"/>
      <c r="U11" s="7"/>
      <c r="V11" s="7"/>
      <c r="W11" s="7"/>
      <c r="X11" s="7"/>
      <c r="Y11" s="7"/>
      <c r="Z11" s="7"/>
      <c r="AA11" s="7"/>
      <c r="AB11" s="9"/>
      <c r="AC11" s="9"/>
      <c r="AD11" s="9"/>
      <c r="AE11" s="9"/>
      <c r="AF11" s="9"/>
      <c r="AG11" s="9"/>
      <c r="AH11" s="9"/>
    </row>
    <row r="12" spans="1:34" ht="12" hidden="1" customHeight="1" x14ac:dyDescent="0.35">
      <c r="A12" s="1"/>
      <c r="B12" s="678" t="s">
        <v>64</v>
      </c>
      <c r="C12" s="11" t="s">
        <v>65</v>
      </c>
      <c r="D12" s="11" t="s">
        <v>66</v>
      </c>
      <c r="E12" s="12"/>
      <c r="F12" s="13"/>
      <c r="G12" s="13"/>
      <c r="H12" s="14"/>
      <c r="I12" s="13"/>
      <c r="J12" s="7"/>
      <c r="K12" s="7"/>
      <c r="L12" s="7"/>
      <c r="M12" s="7"/>
      <c r="N12" s="7"/>
      <c r="O12" s="7"/>
      <c r="P12" s="7"/>
      <c r="Q12" s="7"/>
      <c r="R12" s="7"/>
      <c r="S12" s="7"/>
      <c r="T12" s="7"/>
      <c r="U12" s="7"/>
      <c r="V12" s="7"/>
      <c r="W12" s="7"/>
      <c r="X12" s="7"/>
      <c r="Y12" s="7"/>
      <c r="Z12" s="7"/>
      <c r="AA12" s="7"/>
      <c r="AB12" s="9"/>
      <c r="AC12" s="9"/>
      <c r="AD12" s="9"/>
      <c r="AE12" s="9"/>
      <c r="AF12" s="9"/>
      <c r="AG12" s="9"/>
      <c r="AH12" s="9"/>
    </row>
    <row r="13" spans="1:34" ht="12" hidden="1" customHeight="1" x14ac:dyDescent="0.35">
      <c r="A13" s="1"/>
      <c r="B13" s="678" t="s">
        <v>67</v>
      </c>
      <c r="C13" s="11" t="s">
        <v>68</v>
      </c>
      <c r="D13" s="11" t="s">
        <v>69</v>
      </c>
      <c r="E13" s="12"/>
      <c r="F13" s="13"/>
      <c r="G13" s="13"/>
      <c r="H13" s="14"/>
      <c r="I13" s="13"/>
      <c r="J13" s="7"/>
      <c r="K13" s="7"/>
      <c r="L13" s="7"/>
      <c r="M13" s="7"/>
      <c r="N13" s="7"/>
      <c r="O13" s="7"/>
      <c r="P13" s="7"/>
      <c r="Q13" s="7"/>
      <c r="R13" s="7"/>
      <c r="S13" s="7"/>
      <c r="T13" s="7"/>
      <c r="U13" s="7"/>
      <c r="V13" s="7"/>
      <c r="W13" s="7"/>
      <c r="X13" s="7"/>
      <c r="Y13" s="7"/>
      <c r="Z13" s="7"/>
      <c r="AA13" s="7"/>
      <c r="AB13" s="9"/>
      <c r="AC13" s="9"/>
      <c r="AD13" s="9"/>
      <c r="AE13" s="9"/>
      <c r="AF13" s="9"/>
      <c r="AG13" s="9"/>
      <c r="AH13" s="9"/>
    </row>
    <row r="14" spans="1:34" ht="12" hidden="1" customHeight="1" x14ac:dyDescent="0.35">
      <c r="A14" s="1"/>
      <c r="B14" s="678" t="s">
        <v>70</v>
      </c>
      <c r="C14" s="11" t="s">
        <v>71</v>
      </c>
      <c r="D14" s="11" t="s">
        <v>72</v>
      </c>
      <c r="E14" s="12"/>
      <c r="F14" s="13"/>
      <c r="G14" s="13"/>
      <c r="H14" s="14"/>
      <c r="I14" s="13"/>
      <c r="J14" s="7"/>
      <c r="K14" s="7"/>
      <c r="L14" s="7"/>
      <c r="M14" s="7"/>
      <c r="N14" s="7"/>
      <c r="O14" s="7"/>
      <c r="P14" s="7"/>
      <c r="Q14" s="7"/>
      <c r="R14" s="7"/>
      <c r="S14" s="7"/>
      <c r="T14" s="7"/>
      <c r="U14" s="7"/>
      <c r="V14" s="7"/>
      <c r="W14" s="7"/>
      <c r="X14" s="7"/>
      <c r="Y14" s="7"/>
      <c r="Z14" s="7"/>
      <c r="AA14" s="7"/>
      <c r="AB14" s="9"/>
      <c r="AC14" s="9"/>
      <c r="AD14" s="9"/>
      <c r="AE14" s="9"/>
      <c r="AF14" s="9"/>
      <c r="AG14" s="9"/>
      <c r="AH14" s="9"/>
    </row>
    <row r="15" spans="1:34" ht="12" hidden="1" customHeight="1" x14ac:dyDescent="0.35">
      <c r="A15" s="1"/>
      <c r="B15" s="678" t="s">
        <v>73</v>
      </c>
      <c r="C15" s="11" t="s">
        <v>74</v>
      </c>
      <c r="D15" s="11"/>
      <c r="E15" s="12"/>
      <c r="F15" s="13"/>
      <c r="G15" s="13"/>
      <c r="H15" s="14"/>
      <c r="I15" s="13"/>
      <c r="J15" s="7"/>
      <c r="K15" s="7"/>
      <c r="L15" s="7"/>
      <c r="M15" s="7"/>
      <c r="N15" s="7"/>
      <c r="O15" s="7"/>
      <c r="P15" s="7"/>
      <c r="Q15" s="7"/>
      <c r="R15" s="7"/>
      <c r="S15" s="7"/>
      <c r="T15" s="7"/>
      <c r="U15" s="7"/>
      <c r="V15" s="7"/>
      <c r="W15" s="7"/>
      <c r="X15" s="7"/>
      <c r="Y15" s="7"/>
      <c r="Z15" s="7"/>
      <c r="AA15" s="7"/>
      <c r="AB15" s="9"/>
      <c r="AC15" s="9"/>
      <c r="AD15" s="9"/>
      <c r="AE15" s="9"/>
      <c r="AF15" s="9"/>
      <c r="AG15" s="9"/>
      <c r="AH15" s="9"/>
    </row>
    <row r="16" spans="1:34" ht="12" hidden="1" customHeight="1" x14ac:dyDescent="0.35">
      <c r="A16" s="1"/>
      <c r="B16" s="678" t="s">
        <v>75</v>
      </c>
      <c r="C16" s="11" t="s">
        <v>76</v>
      </c>
      <c r="D16" s="11"/>
      <c r="E16" s="12"/>
      <c r="F16" s="13"/>
      <c r="G16" s="13"/>
      <c r="H16" s="14"/>
      <c r="I16" s="13"/>
      <c r="J16" s="7"/>
      <c r="K16" s="7"/>
      <c r="L16" s="7"/>
      <c r="M16" s="7"/>
      <c r="N16" s="7"/>
      <c r="O16" s="7"/>
      <c r="P16" s="7"/>
      <c r="Q16" s="7"/>
      <c r="R16" s="7"/>
      <c r="S16" s="7"/>
      <c r="T16" s="7"/>
      <c r="U16" s="7"/>
      <c r="V16" s="7"/>
      <c r="W16" s="7"/>
      <c r="X16" s="7"/>
      <c r="Y16" s="7"/>
      <c r="Z16" s="7"/>
      <c r="AA16" s="7"/>
      <c r="AB16" s="9"/>
      <c r="AC16" s="9"/>
      <c r="AD16" s="9"/>
      <c r="AE16" s="9"/>
      <c r="AF16" s="9"/>
      <c r="AG16" s="9"/>
      <c r="AH16" s="9"/>
    </row>
    <row r="17" spans="1:34" ht="12" hidden="1" customHeight="1" x14ac:dyDescent="0.35">
      <c r="A17" s="1"/>
      <c r="B17" s="678" t="s">
        <v>77</v>
      </c>
      <c r="C17" s="11" t="s">
        <v>78</v>
      </c>
      <c r="D17" s="11"/>
      <c r="E17" s="12"/>
      <c r="F17" s="13"/>
      <c r="G17" s="13"/>
      <c r="H17" s="6"/>
      <c r="I17" s="13"/>
      <c r="J17" s="7"/>
      <c r="K17" s="7"/>
      <c r="L17" s="7"/>
      <c r="M17" s="7"/>
      <c r="N17" s="7"/>
      <c r="O17" s="7"/>
      <c r="P17" s="7"/>
      <c r="Q17" s="7"/>
      <c r="R17" s="7"/>
      <c r="S17" s="7"/>
      <c r="T17" s="7"/>
      <c r="U17" s="7"/>
      <c r="V17" s="7"/>
      <c r="W17" s="7"/>
      <c r="X17" s="7"/>
      <c r="Y17" s="7"/>
      <c r="Z17" s="7"/>
      <c r="AA17" s="7"/>
      <c r="AB17" s="9"/>
      <c r="AC17" s="9"/>
      <c r="AD17" s="9"/>
      <c r="AE17" s="9"/>
      <c r="AF17" s="9"/>
      <c r="AG17" s="9"/>
      <c r="AH17" s="9"/>
    </row>
    <row r="18" spans="1:34" ht="12" hidden="1" customHeight="1" x14ac:dyDescent="0.35">
      <c r="A18" s="1"/>
      <c r="B18" s="7"/>
      <c r="C18" s="7"/>
      <c r="D18" s="7"/>
      <c r="E18" s="6"/>
      <c r="F18" s="7"/>
      <c r="G18" s="7"/>
      <c r="H18" s="6"/>
      <c r="I18" s="7"/>
      <c r="J18" s="7"/>
      <c r="K18" s="7"/>
      <c r="L18" s="7"/>
      <c r="M18" s="7"/>
      <c r="N18" s="7"/>
      <c r="O18" s="7"/>
      <c r="P18" s="7"/>
      <c r="Q18" s="7"/>
      <c r="R18" s="7"/>
      <c r="S18" s="7"/>
      <c r="T18" s="7"/>
      <c r="U18" s="7"/>
      <c r="V18" s="7"/>
      <c r="W18" s="7"/>
      <c r="X18" s="7"/>
      <c r="Y18" s="7"/>
      <c r="Z18" s="7"/>
      <c r="AA18" s="7"/>
      <c r="AB18" s="9"/>
      <c r="AC18" s="9"/>
      <c r="AD18" s="9"/>
      <c r="AE18" s="9"/>
      <c r="AF18" s="9"/>
      <c r="AG18" s="9"/>
      <c r="AH18" s="9"/>
    </row>
    <row r="19" spans="1:34" ht="12" hidden="1" customHeight="1" x14ac:dyDescent="0.35">
      <c r="A19" s="1"/>
      <c r="B19" s="7"/>
      <c r="C19" s="7"/>
      <c r="D19" s="7"/>
      <c r="E19" s="6"/>
      <c r="F19" s="7"/>
      <c r="G19" s="7"/>
      <c r="H19" s="6"/>
      <c r="I19" s="7"/>
      <c r="J19" s="7"/>
      <c r="K19" s="7"/>
      <c r="L19" s="7"/>
      <c r="M19" s="7"/>
      <c r="N19" s="7"/>
      <c r="O19" s="7"/>
      <c r="P19" s="7"/>
      <c r="Q19" s="7"/>
      <c r="R19" s="7"/>
      <c r="S19" s="7"/>
      <c r="T19" s="7"/>
      <c r="U19" s="7"/>
      <c r="V19" s="7"/>
      <c r="W19" s="7"/>
      <c r="X19" s="7"/>
      <c r="Y19" s="7"/>
      <c r="Z19" s="7"/>
      <c r="AA19" s="7"/>
      <c r="AB19" s="9"/>
      <c r="AC19" s="9"/>
      <c r="AD19" s="9"/>
      <c r="AE19" s="9"/>
      <c r="AF19" s="9"/>
      <c r="AG19" s="9"/>
      <c r="AH19" s="9"/>
    </row>
    <row r="20" spans="1:34" ht="12" hidden="1" customHeight="1" x14ac:dyDescent="0.35">
      <c r="A20" s="1"/>
      <c r="B20" s="7"/>
      <c r="C20" s="7"/>
      <c r="D20" s="7"/>
      <c r="E20" s="6"/>
      <c r="F20" s="7"/>
      <c r="G20" s="7"/>
      <c r="H20" s="6"/>
      <c r="I20" s="7"/>
      <c r="J20" s="7"/>
      <c r="K20" s="7"/>
      <c r="L20" s="7"/>
      <c r="M20" s="7"/>
      <c r="N20" s="7"/>
      <c r="O20" s="7"/>
      <c r="P20" s="7"/>
      <c r="Q20" s="7"/>
      <c r="R20" s="7"/>
      <c r="S20" s="7"/>
      <c r="T20" s="7"/>
      <c r="U20" s="7"/>
      <c r="V20" s="7"/>
      <c r="W20" s="7"/>
      <c r="X20" s="7"/>
      <c r="Y20" s="7"/>
      <c r="Z20" s="7"/>
      <c r="AA20" s="7"/>
      <c r="AB20" s="9"/>
      <c r="AC20" s="9"/>
      <c r="AD20" s="9"/>
      <c r="AE20" s="9"/>
      <c r="AF20" s="9"/>
      <c r="AG20" s="9"/>
      <c r="AH20" s="9"/>
    </row>
    <row r="21" spans="1:34" ht="37.5" customHeight="1" x14ac:dyDescent="0.25">
      <c r="A21" s="1461"/>
      <c r="B21" s="1391"/>
      <c r="C21" s="1384"/>
      <c r="D21" s="1448" t="s">
        <v>79</v>
      </c>
      <c r="E21" s="1391"/>
      <c r="F21" s="1391"/>
      <c r="G21" s="1391"/>
      <c r="H21" s="1391"/>
      <c r="I21" s="1391"/>
      <c r="J21" s="1391"/>
      <c r="K21" s="1391"/>
      <c r="L21" s="1391"/>
      <c r="M21" s="1391"/>
      <c r="N21" s="1391"/>
      <c r="O21" s="1391"/>
      <c r="P21" s="1391"/>
      <c r="Q21" s="1391"/>
      <c r="R21" s="1391"/>
      <c r="S21" s="1391"/>
      <c r="T21" s="1384"/>
      <c r="U21" s="1499" t="s">
        <v>80</v>
      </c>
      <c r="V21" s="1393"/>
      <c r="W21" s="1382"/>
      <c r="X21" s="7"/>
      <c r="Y21" s="7"/>
      <c r="Z21" s="7"/>
      <c r="AA21" s="7"/>
      <c r="AB21" s="9"/>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4"/>
      <c r="R22" s="1454"/>
      <c r="S22" s="1454"/>
      <c r="T22" s="1400"/>
      <c r="U22" s="1513" t="s">
        <v>81</v>
      </c>
      <c r="V22" s="1363"/>
      <c r="W22" s="1369"/>
      <c r="X22" s="7"/>
      <c r="Y22" s="7"/>
      <c r="Z22" s="7"/>
      <c r="AA22" s="7"/>
      <c r="AB22" s="9"/>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4"/>
      <c r="R23" s="1454"/>
      <c r="S23" s="1454"/>
      <c r="T23" s="1400"/>
      <c r="U23" s="19" t="s">
        <v>83</v>
      </c>
      <c r="V23" s="20"/>
      <c r="W23" s="21"/>
      <c r="X23" s="7"/>
      <c r="Y23" s="7"/>
      <c r="Z23" s="7"/>
      <c r="AA23" s="7"/>
      <c r="AB23" s="9"/>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367"/>
      <c r="R24" s="1367"/>
      <c r="S24" s="1367"/>
      <c r="T24" s="1406"/>
      <c r="U24" s="1515" t="s">
        <v>84</v>
      </c>
      <c r="V24" s="1396"/>
      <c r="W24" s="1371"/>
      <c r="X24" s="7"/>
      <c r="Y24" s="7"/>
      <c r="Z24" s="7"/>
      <c r="AA24" s="7"/>
      <c r="AB24" s="9"/>
      <c r="AC24" s="9"/>
      <c r="AD24" s="9"/>
      <c r="AE24" s="9"/>
      <c r="AF24" s="9"/>
      <c r="AG24" s="9"/>
      <c r="AH24" s="9"/>
    </row>
    <row r="25" spans="1:34" ht="36.75" customHeight="1" x14ac:dyDescent="0.25">
      <c r="A25" s="22"/>
      <c r="B25" s="23"/>
      <c r="C25" s="23"/>
      <c r="D25" s="23"/>
      <c r="E25" s="23"/>
      <c r="F25" s="25"/>
      <c r="G25" s="25"/>
      <c r="H25" s="25"/>
      <c r="I25" s="25"/>
      <c r="J25" s="25"/>
      <c r="K25" s="25"/>
      <c r="L25" s="25"/>
      <c r="M25" s="25"/>
      <c r="N25" s="25"/>
      <c r="O25" s="25"/>
      <c r="P25" s="25"/>
      <c r="Q25" s="692"/>
      <c r="R25" s="25"/>
      <c r="S25" s="25"/>
      <c r="T25" s="25"/>
      <c r="U25" s="26"/>
      <c r="V25" s="27"/>
      <c r="W25" s="27"/>
      <c r="X25" s="27"/>
      <c r="Y25" s="7"/>
      <c r="Z25" s="7"/>
      <c r="AA25" s="7"/>
      <c r="AB25" s="9"/>
      <c r="AC25" s="9"/>
      <c r="AD25" s="9"/>
      <c r="AE25" s="9"/>
      <c r="AF25" s="9"/>
      <c r="AG25" s="9"/>
      <c r="AH25" s="9"/>
    </row>
    <row r="26" spans="1:34" ht="63" customHeight="1" x14ac:dyDescent="0.25">
      <c r="A26" s="1436" t="s">
        <v>85</v>
      </c>
      <c r="B26" s="1389"/>
      <c r="C26" s="1378"/>
      <c r="D26" s="18"/>
      <c r="E26" s="37"/>
      <c r="F26" s="1440" t="str">
        <f>CONCATENATE("INFORME DE SEGUIMIENTO DEL PROCESO ",A27)</f>
        <v>INFORME DE SEGUIMIENTO DEL PROCESO GESTIÓN DE RECURSOS FÍSICOS</v>
      </c>
      <c r="G26" s="1382"/>
      <c r="H26" s="695"/>
      <c r="I26" s="1442" t="s">
        <v>86</v>
      </c>
      <c r="J26" s="1389"/>
      <c r="K26" s="1389"/>
      <c r="L26" s="1389"/>
      <c r="M26" s="1378"/>
      <c r="N26" s="179"/>
      <c r="O26" s="25"/>
      <c r="P26" s="32"/>
      <c r="Q26" s="697"/>
      <c r="R26" s="18"/>
      <c r="S26" s="546"/>
      <c r="T26" s="18"/>
      <c r="U26" s="33"/>
      <c r="V26" s="18"/>
      <c r="W26" s="33"/>
      <c r="X26" s="18"/>
      <c r="Y26" s="7"/>
      <c r="Z26" s="7"/>
      <c r="AA26" s="7"/>
      <c r="AB26" s="9"/>
      <c r="AC26" s="9"/>
      <c r="AD26" s="9"/>
      <c r="AE26" s="9"/>
      <c r="AF26" s="9"/>
      <c r="AG26" s="9"/>
      <c r="AH26" s="9"/>
    </row>
    <row r="27" spans="1:34" ht="53.25" customHeight="1" x14ac:dyDescent="0.25">
      <c r="A27" s="1436" t="s">
        <v>65</v>
      </c>
      <c r="B27" s="1389"/>
      <c r="C27" s="1378"/>
      <c r="D27" s="18"/>
      <c r="E27" s="37"/>
      <c r="F27" s="34" t="s">
        <v>87</v>
      </c>
      <c r="G27" s="35">
        <f>+COUNTA(E40:E150)</f>
        <v>25</v>
      </c>
      <c r="H27" s="96"/>
      <c r="I27" s="1443" t="s">
        <v>88</v>
      </c>
      <c r="J27" s="1393"/>
      <c r="K27" s="1382"/>
      <c r="L27" s="1444">
        <f>COUNTIF(I40:I140,"CORRECCIÓN")</f>
        <v>1</v>
      </c>
      <c r="M27" s="1382"/>
      <c r="N27" s="30"/>
      <c r="O27" s="18"/>
      <c r="P27" s="1497" t="s">
        <v>89</v>
      </c>
      <c r="Q27" s="1359"/>
      <c r="R27" s="1359"/>
      <c r="S27" s="1359"/>
      <c r="T27" s="1359"/>
      <c r="U27" s="1359"/>
      <c r="V27" s="1359"/>
      <c r="W27" s="33"/>
      <c r="X27" s="18"/>
      <c r="Y27" s="7"/>
      <c r="Z27" s="7"/>
      <c r="AA27" s="7"/>
      <c r="AB27" s="9"/>
      <c r="AC27" s="9"/>
      <c r="AD27" s="9"/>
      <c r="AE27" s="9"/>
      <c r="AF27" s="9"/>
      <c r="AG27" s="9"/>
      <c r="AH27" s="9"/>
    </row>
    <row r="28" spans="1:34" ht="56.25" customHeight="1" x14ac:dyDescent="0.35">
      <c r="A28" s="38"/>
      <c r="B28" s="18"/>
      <c r="C28" s="18"/>
      <c r="D28" s="39"/>
      <c r="E28" s="37"/>
      <c r="F28" s="34" t="s">
        <v>90</v>
      </c>
      <c r="G28" s="40">
        <f>+COUNTA(H40:H150)</f>
        <v>29</v>
      </c>
      <c r="H28" s="96"/>
      <c r="I28" s="1432" t="s">
        <v>91</v>
      </c>
      <c r="J28" s="1363"/>
      <c r="K28" s="1369"/>
      <c r="L28" s="1433">
        <f>COUNTIF(I40:I140,"ACCIÓN PREVENTIVA")</f>
        <v>16</v>
      </c>
      <c r="M28" s="1369"/>
      <c r="N28" s="18"/>
      <c r="O28" s="18"/>
      <c r="P28" s="187" t="s">
        <v>92</v>
      </c>
      <c r="Q28" s="702" t="s">
        <v>93</v>
      </c>
      <c r="R28" s="188" t="s">
        <v>94</v>
      </c>
      <c r="S28" s="189" t="s">
        <v>95</v>
      </c>
      <c r="T28" s="42" t="s">
        <v>96</v>
      </c>
      <c r="U28" s="45" t="s">
        <v>97</v>
      </c>
      <c r="V28" s="42" t="s">
        <v>98</v>
      </c>
      <c r="W28" s="33"/>
      <c r="X28" s="18"/>
      <c r="Y28" s="7"/>
      <c r="Z28" s="7"/>
      <c r="AA28" s="7"/>
      <c r="AB28" s="9"/>
      <c r="AC28" s="9"/>
      <c r="AD28" s="9"/>
      <c r="AE28" s="9"/>
      <c r="AF28" s="9"/>
      <c r="AG28" s="9"/>
      <c r="AH28" s="9"/>
    </row>
    <row r="29" spans="1:34" ht="53.25" customHeight="1" x14ac:dyDescent="0.35">
      <c r="A29" s="38"/>
      <c r="B29" s="18"/>
      <c r="C29" s="18"/>
      <c r="D29" s="46"/>
      <c r="E29" s="37"/>
      <c r="F29" s="47" t="s">
        <v>99</v>
      </c>
      <c r="G29" s="48">
        <f>+COUNTIF(V40:V150,"Cerrada")</f>
        <v>20</v>
      </c>
      <c r="H29" s="96"/>
      <c r="I29" s="1432" t="s">
        <v>100</v>
      </c>
      <c r="J29" s="1363"/>
      <c r="K29" s="1369"/>
      <c r="L29" s="1433">
        <f>COUNTIF(I40:I140,"ACCIÓN CORRECTIVA")</f>
        <v>10</v>
      </c>
      <c r="M29" s="1369"/>
      <c r="N29" s="30"/>
      <c r="O29" s="18"/>
      <c r="P29" s="187">
        <v>2011</v>
      </c>
      <c r="Q29" s="702">
        <v>0</v>
      </c>
      <c r="R29" s="187">
        <v>0</v>
      </c>
      <c r="S29" s="187">
        <v>0</v>
      </c>
      <c r="T29" s="188">
        <f t="shared" ref="T29:T32" si="0">+Q29+R29+S29</f>
        <v>0</v>
      </c>
      <c r="U29" s="190">
        <v>0</v>
      </c>
      <c r="V29" s="188">
        <v>0</v>
      </c>
      <c r="W29" s="33"/>
      <c r="X29" s="18"/>
      <c r="Y29" s="7"/>
      <c r="Z29" s="7"/>
      <c r="AA29" s="7"/>
      <c r="AB29" s="9"/>
      <c r="AC29" s="9"/>
      <c r="AD29" s="9"/>
      <c r="AE29" s="9"/>
      <c r="AF29" s="9"/>
      <c r="AG29" s="9"/>
      <c r="AH29" s="9"/>
    </row>
    <row r="30" spans="1:34" ht="48.75" customHeight="1" x14ac:dyDescent="0.35">
      <c r="A30" s="38"/>
      <c r="B30" s="18"/>
      <c r="C30" s="18"/>
      <c r="D30" s="39"/>
      <c r="E30" s="37"/>
      <c r="F30" s="52" t="s">
        <v>101</v>
      </c>
      <c r="G30" s="53">
        <f>+COUNTIF(V40:V150,"Cerrada Condicional")</f>
        <v>1</v>
      </c>
      <c r="H30" s="96"/>
      <c r="I30" s="1434" t="s">
        <v>102</v>
      </c>
      <c r="J30" s="1435"/>
      <c r="K30" s="1380"/>
      <c r="L30" s="1431">
        <f>COUNTIF(I40:I140,"ACCIÓN DE MEJORA")</f>
        <v>2</v>
      </c>
      <c r="M30" s="1380"/>
      <c r="N30" s="18"/>
      <c r="O30" s="18"/>
      <c r="P30" s="191">
        <v>2012</v>
      </c>
      <c r="Q30" s="709">
        <v>0</v>
      </c>
      <c r="R30" s="191">
        <v>0</v>
      </c>
      <c r="S30" s="191">
        <v>4</v>
      </c>
      <c r="T30" s="60">
        <f t="shared" si="0"/>
        <v>4</v>
      </c>
      <c r="U30" s="61">
        <v>4</v>
      </c>
      <c r="V30" s="60">
        <v>4</v>
      </c>
      <c r="W30" s="33"/>
      <c r="X30" s="18"/>
      <c r="Y30" s="7"/>
      <c r="Z30" s="7"/>
      <c r="AA30" s="7"/>
      <c r="AB30" s="9"/>
      <c r="AC30" s="9"/>
      <c r="AD30" s="9"/>
      <c r="AE30" s="9"/>
      <c r="AF30" s="9"/>
      <c r="AG30" s="9"/>
      <c r="AH30" s="9"/>
    </row>
    <row r="31" spans="1:34" ht="58.5" customHeight="1" x14ac:dyDescent="0.35">
      <c r="A31" s="38"/>
      <c r="B31" s="18"/>
      <c r="C31" s="18"/>
      <c r="D31" s="46"/>
      <c r="E31" s="37"/>
      <c r="F31" s="34" t="s">
        <v>104</v>
      </c>
      <c r="G31" s="35">
        <f>+COUNTIF(V40:V150,"Abierta - en Desarrollo")</f>
        <v>0</v>
      </c>
      <c r="H31" s="96"/>
      <c r="I31" s="1430" t="s">
        <v>105</v>
      </c>
      <c r="J31" s="1389"/>
      <c r="K31" s="1389"/>
      <c r="L31" s="1389"/>
      <c r="M31" s="1378"/>
      <c r="N31" s="18"/>
      <c r="O31" s="18"/>
      <c r="P31" s="191">
        <v>2013</v>
      </c>
      <c r="Q31" s="709">
        <v>3</v>
      </c>
      <c r="R31" s="191">
        <v>9</v>
      </c>
      <c r="S31" s="191">
        <v>0</v>
      </c>
      <c r="T31" s="60">
        <f t="shared" si="0"/>
        <v>12</v>
      </c>
      <c r="U31" s="61">
        <v>12</v>
      </c>
      <c r="V31" s="60">
        <v>12</v>
      </c>
      <c r="W31" s="33"/>
      <c r="X31" s="18"/>
      <c r="Y31" s="7"/>
      <c r="Z31" s="7"/>
      <c r="AA31" s="7"/>
      <c r="AB31" s="9"/>
      <c r="AC31" s="9"/>
      <c r="AD31" s="9"/>
      <c r="AE31" s="9"/>
      <c r="AF31" s="9"/>
      <c r="AG31" s="9"/>
      <c r="AH31" s="9"/>
    </row>
    <row r="32" spans="1:34" ht="63" customHeight="1" x14ac:dyDescent="0.35">
      <c r="A32" s="38"/>
      <c r="B32" s="18"/>
      <c r="C32" s="18"/>
      <c r="D32" s="39"/>
      <c r="E32" s="37"/>
      <c r="F32" s="64" t="s">
        <v>106</v>
      </c>
      <c r="G32" s="48">
        <f>+COUNTIF(V40:V150,"Abierta - Vencida")</f>
        <v>8</v>
      </c>
      <c r="H32" s="96"/>
      <c r="I32" s="65" t="s">
        <v>14</v>
      </c>
      <c r="J32" s="66">
        <f>COUNTIF(J40:J115,"SGC")</f>
        <v>24</v>
      </c>
      <c r="K32" s="67" t="s">
        <v>35</v>
      </c>
      <c r="L32" s="68">
        <f>COUNTIF(J40:J115,"S&amp;SO")</f>
        <v>0</v>
      </c>
      <c r="M32" s="461" t="s">
        <v>96</v>
      </c>
      <c r="N32" s="18"/>
      <c r="O32" s="25"/>
      <c r="P32" s="191">
        <v>2014</v>
      </c>
      <c r="Q32" s="709">
        <v>0</v>
      </c>
      <c r="R32" s="191">
        <v>10</v>
      </c>
      <c r="S32" s="191">
        <v>2</v>
      </c>
      <c r="T32" s="60">
        <f t="shared" si="0"/>
        <v>12</v>
      </c>
      <c r="U32" s="61">
        <v>12</v>
      </c>
      <c r="V32" s="60">
        <v>12</v>
      </c>
      <c r="W32" s="33"/>
      <c r="X32" s="18"/>
      <c r="Y32" s="7"/>
      <c r="Z32" s="7"/>
      <c r="AA32" s="7"/>
      <c r="AB32" s="9"/>
      <c r="AC32" s="9"/>
      <c r="AD32" s="9"/>
      <c r="AE32" s="9"/>
      <c r="AF32" s="9"/>
      <c r="AG32" s="9"/>
      <c r="AH32" s="9"/>
    </row>
    <row r="33" spans="1:34" ht="42.75" customHeight="1" x14ac:dyDescent="0.35">
      <c r="A33" s="38"/>
      <c r="B33" s="18"/>
      <c r="C33" s="18"/>
      <c r="D33" s="18"/>
      <c r="E33" s="37"/>
      <c r="F33" s="70" t="s">
        <v>107</v>
      </c>
      <c r="G33" s="71">
        <f>SUM(G31:G32)</f>
        <v>8</v>
      </c>
      <c r="H33" s="96"/>
      <c r="I33" s="72" t="s">
        <v>52</v>
      </c>
      <c r="J33" s="73">
        <f>COUNTIF(J40:J115,"SCI")</f>
        <v>3</v>
      </c>
      <c r="K33" s="74" t="s">
        <v>28</v>
      </c>
      <c r="L33" s="75">
        <f>COUNTIF(J40:J115,"SGSI")</f>
        <v>0</v>
      </c>
      <c r="M33" s="1501">
        <f>+J32+J33+J34+J35+L32+L33+L34</f>
        <v>29</v>
      </c>
      <c r="N33" s="18"/>
      <c r="O33" s="25"/>
      <c r="P33" s="203" t="s">
        <v>108</v>
      </c>
      <c r="Q33" s="719">
        <f t="shared" ref="Q33:V33" si="1">SUM(Q29:Q32)</f>
        <v>3</v>
      </c>
      <c r="R33" s="77">
        <f t="shared" si="1"/>
        <v>19</v>
      </c>
      <c r="S33" s="77">
        <f t="shared" si="1"/>
        <v>6</v>
      </c>
      <c r="T33" s="77">
        <f t="shared" si="1"/>
        <v>28</v>
      </c>
      <c r="U33" s="78">
        <f t="shared" si="1"/>
        <v>28</v>
      </c>
      <c r="V33" s="77">
        <f t="shared" si="1"/>
        <v>28</v>
      </c>
      <c r="W33" s="33"/>
      <c r="X33" s="18"/>
      <c r="Y33" s="7"/>
      <c r="Z33" s="7"/>
      <c r="AA33" s="7"/>
      <c r="AB33" s="9"/>
      <c r="AC33" s="9"/>
      <c r="AD33" s="9"/>
      <c r="AE33" s="9"/>
      <c r="AF33" s="9"/>
      <c r="AG33" s="9"/>
      <c r="AH33" s="9"/>
    </row>
    <row r="34" spans="1:34" ht="54.75" customHeight="1" x14ac:dyDescent="0.35">
      <c r="A34" s="38"/>
      <c r="B34" s="18"/>
      <c r="C34" s="18"/>
      <c r="D34" s="18"/>
      <c r="E34" s="37"/>
      <c r="F34" s="34" t="s">
        <v>109</v>
      </c>
      <c r="G34" s="40">
        <f>+COUNTA(Q40:Q150)</f>
        <v>29</v>
      </c>
      <c r="H34" s="37"/>
      <c r="I34" s="72" t="s">
        <v>47</v>
      </c>
      <c r="J34" s="73">
        <f>COUNTIF(J40:J115,"SGA")</f>
        <v>0</v>
      </c>
      <c r="K34" s="79" t="s">
        <v>21</v>
      </c>
      <c r="L34" s="80">
        <f>COUNTIF(J40:J115,"SIGA")</f>
        <v>2</v>
      </c>
      <c r="M34" s="1467"/>
      <c r="N34" s="18"/>
      <c r="O34" s="25"/>
      <c r="P34" s="82"/>
      <c r="Q34" s="720"/>
      <c r="R34" s="18"/>
      <c r="S34" s="546"/>
      <c r="T34" s="18"/>
      <c r="U34" s="33"/>
      <c r="V34" s="18"/>
      <c r="W34" s="33"/>
      <c r="X34" s="18"/>
      <c r="Y34" s="7"/>
      <c r="Z34" s="7"/>
      <c r="AA34" s="7"/>
      <c r="AB34" s="9"/>
      <c r="AC34" s="9"/>
      <c r="AD34" s="9"/>
      <c r="AE34" s="9"/>
      <c r="AF34" s="9"/>
      <c r="AG34" s="9"/>
      <c r="AH34" s="9"/>
    </row>
    <row r="35" spans="1:34" ht="42.75" customHeight="1" x14ac:dyDescent="0.35">
      <c r="A35" s="38"/>
      <c r="B35" s="18"/>
      <c r="C35" s="18"/>
      <c r="D35" s="30"/>
      <c r="E35" s="30"/>
      <c r="F35" s="84" t="s">
        <v>110</v>
      </c>
      <c r="G35" s="88">
        <f>+COUNTA(T40:T150)</f>
        <v>29</v>
      </c>
      <c r="H35" s="37"/>
      <c r="I35" s="89" t="s">
        <v>41</v>
      </c>
      <c r="J35" s="80">
        <f>COUNTIF(J40:J115,"SRS")</f>
        <v>0</v>
      </c>
      <c r="K35" s="18"/>
      <c r="L35" s="18"/>
      <c r="M35" s="18"/>
      <c r="N35" s="18"/>
      <c r="O35" s="18"/>
      <c r="P35" s="18"/>
      <c r="Q35" s="720"/>
      <c r="R35" s="82"/>
      <c r="S35" s="23"/>
      <c r="T35" s="91"/>
      <c r="U35" s="93"/>
      <c r="V35" s="18"/>
      <c r="W35" s="33"/>
      <c r="X35" s="18"/>
      <c r="Y35" s="7"/>
      <c r="Z35" s="7"/>
      <c r="AA35" s="7"/>
      <c r="AB35" s="9"/>
      <c r="AC35" s="9"/>
      <c r="AD35" s="9"/>
      <c r="AE35" s="9"/>
      <c r="AF35" s="9"/>
      <c r="AG35" s="9"/>
      <c r="AH35" s="9"/>
    </row>
    <row r="36" spans="1:34" ht="42.75" customHeight="1" x14ac:dyDescent="0.35">
      <c r="A36" s="38"/>
      <c r="B36" s="18"/>
      <c r="C36" s="18"/>
      <c r="D36" s="30"/>
      <c r="E36" s="30"/>
      <c r="F36" s="30"/>
      <c r="G36" s="30"/>
      <c r="H36" s="37"/>
      <c r="I36" s="30"/>
      <c r="J36" s="30"/>
      <c r="K36" s="18"/>
      <c r="L36" s="18"/>
      <c r="M36" s="18"/>
      <c r="N36" s="18"/>
      <c r="O36" s="18"/>
      <c r="P36" s="18"/>
      <c r="Q36" s="720"/>
      <c r="R36" s="82"/>
      <c r="S36" s="23"/>
      <c r="T36" s="91"/>
      <c r="U36" s="93"/>
      <c r="V36" s="18"/>
      <c r="W36" s="33"/>
      <c r="X36" s="18"/>
      <c r="Y36" s="7"/>
      <c r="Z36" s="7"/>
      <c r="AA36" s="7"/>
      <c r="AB36" s="9"/>
      <c r="AC36" s="9"/>
      <c r="AD36" s="9"/>
      <c r="AE36" s="9"/>
      <c r="AF36" s="9"/>
      <c r="AG36" s="9"/>
      <c r="AH36" s="9"/>
    </row>
    <row r="37" spans="1:34" ht="42.75" customHeight="1" x14ac:dyDescent="0.35">
      <c r="A37" s="38"/>
      <c r="B37" s="18"/>
      <c r="C37" s="18"/>
      <c r="D37" s="30"/>
      <c r="E37" s="30"/>
      <c r="F37" s="30"/>
      <c r="G37" s="30"/>
      <c r="H37" s="30"/>
      <c r="I37" s="30"/>
      <c r="J37" s="30"/>
      <c r="K37" s="30"/>
      <c r="L37" s="30"/>
      <c r="M37" s="30"/>
      <c r="N37" s="18"/>
      <c r="O37" s="18"/>
      <c r="P37" s="18"/>
      <c r="Q37" s="724"/>
      <c r="R37" s="32"/>
      <c r="S37" s="81"/>
      <c r="T37" s="82"/>
      <c r="U37" s="98"/>
      <c r="V37" s="91"/>
      <c r="W37" s="24"/>
      <c r="X37" s="32"/>
      <c r="Y37" s="7"/>
      <c r="Z37" s="7"/>
      <c r="AA37" s="7"/>
      <c r="AB37" s="9"/>
      <c r="AC37" s="9"/>
      <c r="AD37" s="9"/>
      <c r="AE37" s="9"/>
      <c r="AF37" s="9"/>
      <c r="AG37" s="9"/>
      <c r="AH37" s="9"/>
    </row>
    <row r="38" spans="1:34" ht="42" customHeight="1" x14ac:dyDescent="0.25">
      <c r="A38" s="1465" t="s">
        <v>114</v>
      </c>
      <c r="B38" s="1389"/>
      <c r="C38" s="1389"/>
      <c r="D38" s="1389"/>
      <c r="E38" s="1389"/>
      <c r="F38" s="1389"/>
      <c r="G38" s="1389"/>
      <c r="H38" s="1479" t="s">
        <v>116</v>
      </c>
      <c r="I38" s="1389"/>
      <c r="J38" s="1389"/>
      <c r="K38" s="1389"/>
      <c r="L38" s="1389"/>
      <c r="M38" s="1389"/>
      <c r="N38" s="1389"/>
      <c r="O38" s="1389"/>
      <c r="P38" s="1378"/>
      <c r="Q38" s="1546" t="s">
        <v>293</v>
      </c>
      <c r="R38" s="1391"/>
      <c r="S38" s="1384"/>
      <c r="T38" s="1462" t="s">
        <v>118</v>
      </c>
      <c r="U38" s="1389"/>
      <c r="V38" s="1389"/>
      <c r="W38" s="1378"/>
      <c r="X38" s="219" t="s">
        <v>119</v>
      </c>
      <c r="Y38" s="101"/>
      <c r="Z38" s="102"/>
      <c r="AA38" s="7"/>
      <c r="AB38" s="9"/>
      <c r="AC38" s="9"/>
      <c r="AD38" s="9"/>
      <c r="AE38" s="9"/>
      <c r="AF38" s="9"/>
      <c r="AG38" s="9"/>
      <c r="AH38" s="9"/>
    </row>
    <row r="39" spans="1:34" ht="67.5" customHeight="1" thickBot="1" x14ac:dyDescent="0.3">
      <c r="A39" s="221" t="s">
        <v>120</v>
      </c>
      <c r="B39" s="104" t="s">
        <v>3</v>
      </c>
      <c r="C39" s="104" t="s">
        <v>121</v>
      </c>
      <c r="D39" s="104" t="s">
        <v>122</v>
      </c>
      <c r="E39" s="104" t="s">
        <v>123</v>
      </c>
      <c r="F39" s="104" t="s">
        <v>4</v>
      </c>
      <c r="G39" s="464" t="s">
        <v>124</v>
      </c>
      <c r="H39" s="726" t="s">
        <v>125</v>
      </c>
      <c r="I39" s="104" t="s">
        <v>5</v>
      </c>
      <c r="J39" s="104" t="s">
        <v>126</v>
      </c>
      <c r="K39" s="104" t="s">
        <v>127</v>
      </c>
      <c r="L39" s="727" t="s">
        <v>128</v>
      </c>
      <c r="M39" s="682" t="s">
        <v>129</v>
      </c>
      <c r="N39" s="682" t="s">
        <v>130</v>
      </c>
      <c r="O39" s="682" t="s">
        <v>131</v>
      </c>
      <c r="P39" s="683" t="s">
        <v>132</v>
      </c>
      <c r="Q39" s="111" t="s">
        <v>133</v>
      </c>
      <c r="R39" s="112" t="s">
        <v>134</v>
      </c>
      <c r="S39" s="728" t="s">
        <v>135</v>
      </c>
      <c r="T39" s="682" t="s">
        <v>133</v>
      </c>
      <c r="U39" s="729" t="s">
        <v>134</v>
      </c>
      <c r="V39" s="682" t="s">
        <v>136</v>
      </c>
      <c r="W39" s="730" t="s">
        <v>137</v>
      </c>
      <c r="X39" s="480"/>
      <c r="Y39" s="102"/>
      <c r="Z39" s="102"/>
      <c r="AA39" s="7"/>
      <c r="AB39" s="9"/>
      <c r="AC39" s="9"/>
      <c r="AD39" s="9"/>
      <c r="AE39" s="9"/>
      <c r="AF39" s="9"/>
      <c r="AG39" s="9"/>
      <c r="AH39" s="9"/>
    </row>
    <row r="40" spans="1:34" ht="288.75" hidden="1" customHeight="1" x14ac:dyDescent="0.25">
      <c r="A40" s="731">
        <v>1</v>
      </c>
      <c r="B40" s="698" t="s">
        <v>11</v>
      </c>
      <c r="C40" s="698" t="s">
        <v>63</v>
      </c>
      <c r="D40" s="699">
        <v>42199</v>
      </c>
      <c r="E40" s="211" t="s">
        <v>1109</v>
      </c>
      <c r="F40" s="698" t="s">
        <v>12</v>
      </c>
      <c r="G40" s="211" t="s">
        <v>1110</v>
      </c>
      <c r="H40" s="732" t="s">
        <v>1111</v>
      </c>
      <c r="I40" s="700" t="s">
        <v>34</v>
      </c>
      <c r="J40" s="700" t="s">
        <v>14</v>
      </c>
      <c r="K40" s="164" t="s">
        <v>1112</v>
      </c>
      <c r="L40" s="164" t="s">
        <v>1113</v>
      </c>
      <c r="M40" s="164" t="s">
        <v>1114</v>
      </c>
      <c r="N40" s="594">
        <v>42247</v>
      </c>
      <c r="O40" s="594">
        <v>42247</v>
      </c>
      <c r="P40" s="594">
        <v>42277</v>
      </c>
      <c r="Q40" s="603" t="s">
        <v>1118</v>
      </c>
      <c r="R40" s="734" t="s">
        <v>1119</v>
      </c>
      <c r="S40" s="699" t="s">
        <v>1123</v>
      </c>
      <c r="T40" s="119" t="s">
        <v>1127</v>
      </c>
      <c r="U40" s="164" t="s">
        <v>1128</v>
      </c>
      <c r="V40" s="737" t="s">
        <v>36</v>
      </c>
      <c r="W40" s="739" t="s">
        <v>1130</v>
      </c>
      <c r="X40" s="742" t="str">
        <f t="shared" ref="X40:X115" ca="1" si="2">+IF(P40="","",IF(TODAY()-P40&gt;0,"VENCIDA","EN DESARROLLO"))</f>
        <v>VENCIDA</v>
      </c>
      <c r="Y40" s="743"/>
      <c r="Z40" s="743"/>
      <c r="AA40" s="7"/>
      <c r="AB40" s="9"/>
      <c r="AC40" s="9"/>
      <c r="AD40" s="9"/>
      <c r="AE40" s="9"/>
      <c r="AF40" s="9"/>
      <c r="AG40" s="9"/>
      <c r="AH40" s="9"/>
    </row>
    <row r="41" spans="1:34" ht="382.5" customHeight="1" thickBot="1" x14ac:dyDescent="0.3">
      <c r="A41" s="744"/>
      <c r="B41" s="736"/>
      <c r="C41" s="736"/>
      <c r="D41" s="745"/>
      <c r="E41" s="261"/>
      <c r="F41" s="736"/>
      <c r="G41" s="261"/>
      <c r="H41" s="746" t="s">
        <v>1136</v>
      </c>
      <c r="I41" s="596" t="s">
        <v>34</v>
      </c>
      <c r="J41" s="596" t="s">
        <v>14</v>
      </c>
      <c r="K41" s="600" t="s">
        <v>1143</v>
      </c>
      <c r="L41" s="600" t="s">
        <v>1113</v>
      </c>
      <c r="M41" s="600" t="s">
        <v>1114</v>
      </c>
      <c r="N41" s="616">
        <v>42247</v>
      </c>
      <c r="O41" s="616">
        <v>42308</v>
      </c>
      <c r="P41" s="616">
        <v>42338</v>
      </c>
      <c r="Q41" s="1314" t="s">
        <v>2332</v>
      </c>
      <c r="R41" s="747" t="s">
        <v>1149</v>
      </c>
      <c r="S41" s="596" t="s">
        <v>1156</v>
      </c>
      <c r="T41" s="1355" t="s">
        <v>2400</v>
      </c>
      <c r="U41" s="129" t="s">
        <v>1160</v>
      </c>
      <c r="V41" s="132" t="s">
        <v>29</v>
      </c>
      <c r="W41" s="750" t="s">
        <v>1161</v>
      </c>
      <c r="X41" s="751" t="str">
        <f t="shared" ca="1" si="2"/>
        <v>VENCIDA</v>
      </c>
      <c r="Y41" s="743"/>
      <c r="Z41" s="743"/>
      <c r="AA41" s="7"/>
      <c r="AB41" s="9"/>
      <c r="AC41" s="9"/>
      <c r="AD41" s="9"/>
      <c r="AE41" s="9"/>
      <c r="AF41" s="9"/>
      <c r="AG41" s="9"/>
      <c r="AH41" s="9"/>
    </row>
    <row r="42" spans="1:34" ht="62.25" hidden="1" customHeight="1" x14ac:dyDescent="0.25">
      <c r="A42" s="133"/>
      <c r="B42" s="134"/>
      <c r="C42" s="134"/>
      <c r="D42" s="134"/>
      <c r="E42" s="753"/>
      <c r="F42" s="134"/>
      <c r="G42" s="134"/>
      <c r="H42" s="755" t="s">
        <v>1171</v>
      </c>
      <c r="I42" s="473" t="s">
        <v>20</v>
      </c>
      <c r="J42" s="473" t="s">
        <v>14</v>
      </c>
      <c r="K42" s="473" t="s">
        <v>1143</v>
      </c>
      <c r="L42" s="473" t="s">
        <v>1113</v>
      </c>
      <c r="M42" s="473" t="s">
        <v>1114</v>
      </c>
      <c r="N42" s="757">
        <v>42247</v>
      </c>
      <c r="O42" s="757">
        <v>42247</v>
      </c>
      <c r="P42" s="757">
        <v>42428</v>
      </c>
      <c r="Q42" s="759" t="s">
        <v>1172</v>
      </c>
      <c r="R42" s="761" t="s">
        <v>1173</v>
      </c>
      <c r="S42" s="763" t="s">
        <v>1174</v>
      </c>
      <c r="T42" s="474" t="s">
        <v>1175</v>
      </c>
      <c r="U42" s="136" t="s">
        <v>1176</v>
      </c>
      <c r="V42" s="139" t="s">
        <v>36</v>
      </c>
      <c r="W42" s="765" t="s">
        <v>1177</v>
      </c>
      <c r="X42" s="767" t="str">
        <f t="shared" ca="1" si="2"/>
        <v>VENCIDA</v>
      </c>
      <c r="Y42" s="743"/>
      <c r="Z42" s="743"/>
      <c r="AA42" s="7"/>
      <c r="AB42" s="9"/>
      <c r="AC42" s="9"/>
      <c r="AD42" s="9"/>
      <c r="AE42" s="9"/>
      <c r="AF42" s="9"/>
      <c r="AG42" s="9"/>
      <c r="AH42" s="9"/>
    </row>
    <row r="43" spans="1:34" ht="74.25" hidden="1" customHeight="1" x14ac:dyDescent="0.25">
      <c r="A43" s="731">
        <v>2</v>
      </c>
      <c r="B43" s="698" t="s">
        <v>11</v>
      </c>
      <c r="C43" s="698" t="s">
        <v>63</v>
      </c>
      <c r="D43" s="699">
        <v>42199</v>
      </c>
      <c r="E43" s="698" t="s">
        <v>1178</v>
      </c>
      <c r="F43" s="698" t="s">
        <v>12</v>
      </c>
      <c r="G43" s="211" t="s">
        <v>1179</v>
      </c>
      <c r="H43" s="700" t="s">
        <v>1180</v>
      </c>
      <c r="I43" s="164" t="s">
        <v>20</v>
      </c>
      <c r="J43" s="164" t="s">
        <v>14</v>
      </c>
      <c r="K43" s="164" t="s">
        <v>1181</v>
      </c>
      <c r="L43" s="769" t="s">
        <v>1113</v>
      </c>
      <c r="M43" s="732" t="s">
        <v>1114</v>
      </c>
      <c r="N43" s="594">
        <v>42247</v>
      </c>
      <c r="O43" s="594">
        <v>42247</v>
      </c>
      <c r="P43" s="594">
        <v>42247</v>
      </c>
      <c r="Q43" s="771" t="s">
        <v>1182</v>
      </c>
      <c r="R43" s="771" t="s">
        <v>1183</v>
      </c>
      <c r="S43" s="773" t="s">
        <v>1184</v>
      </c>
      <c r="T43" s="771" t="s">
        <v>1185</v>
      </c>
      <c r="U43" s="164"/>
      <c r="V43" s="737" t="s">
        <v>36</v>
      </c>
      <c r="W43" s="775" t="s">
        <v>1186</v>
      </c>
      <c r="X43" s="742" t="str">
        <f t="shared" ca="1" si="2"/>
        <v>VENCIDA</v>
      </c>
      <c r="Y43" s="743"/>
      <c r="Z43" s="743"/>
      <c r="AA43" s="7"/>
      <c r="AB43" s="9"/>
      <c r="AC43" s="9"/>
      <c r="AD43" s="9"/>
      <c r="AE43" s="9"/>
      <c r="AF43" s="9"/>
      <c r="AG43" s="9"/>
      <c r="AH43" s="9"/>
    </row>
    <row r="44" spans="1:34" ht="129.75" hidden="1" customHeight="1" x14ac:dyDescent="0.25">
      <c r="A44" s="126"/>
      <c r="B44" s="127"/>
      <c r="C44" s="127"/>
      <c r="D44" s="127"/>
      <c r="E44" s="760"/>
      <c r="F44" s="127"/>
      <c r="G44" s="127"/>
      <c r="H44" s="596" t="s">
        <v>1187</v>
      </c>
      <c r="I44" s="600" t="s">
        <v>20</v>
      </c>
      <c r="J44" s="600" t="s">
        <v>14</v>
      </c>
      <c r="K44" s="600" t="s">
        <v>1188</v>
      </c>
      <c r="L44" s="600" t="s">
        <v>1113</v>
      </c>
      <c r="M44" s="600" t="s">
        <v>1114</v>
      </c>
      <c r="N44" s="616">
        <v>42247</v>
      </c>
      <c r="O44" s="616">
        <v>42247</v>
      </c>
      <c r="P44" s="616">
        <v>42277</v>
      </c>
      <c r="Q44" s="776" t="s">
        <v>1189</v>
      </c>
      <c r="R44" s="776" t="s">
        <v>1190</v>
      </c>
      <c r="S44" s="773" t="s">
        <v>1191</v>
      </c>
      <c r="T44" s="515" t="s">
        <v>1192</v>
      </c>
      <c r="U44" s="780" t="str">
        <f>HYPERLINK("http://overlay-context=/","http://www.idep.edu.co/?q=content/grf-11-proceso-de-gesti%C3%B3n-de-recursos-f%C3%ADsicos#overlay-context=")</f>
        <v>http://www.idep.edu.co/?q=content/grf-11-proceso-de-gesti%C3%B3n-de-recursos-f%C3%ADsicos#overlay-context=</v>
      </c>
      <c r="V44" s="781" t="s">
        <v>36</v>
      </c>
      <c r="W44" s="782" t="s">
        <v>1193</v>
      </c>
      <c r="X44" s="751" t="str">
        <f t="shared" ca="1" si="2"/>
        <v>VENCIDA</v>
      </c>
      <c r="Y44" s="743"/>
      <c r="Z44" s="743"/>
      <c r="AA44" s="7"/>
      <c r="AB44" s="9"/>
      <c r="AC44" s="9"/>
      <c r="AD44" s="9"/>
      <c r="AE44" s="9"/>
      <c r="AF44" s="9"/>
      <c r="AG44" s="9"/>
      <c r="AH44" s="9"/>
    </row>
    <row r="45" spans="1:34" ht="64.5" hidden="1" customHeight="1" x14ac:dyDescent="0.25">
      <c r="A45" s="133"/>
      <c r="B45" s="134"/>
      <c r="C45" s="134"/>
      <c r="D45" s="134"/>
      <c r="E45" s="753"/>
      <c r="F45" s="134"/>
      <c r="G45" s="134"/>
      <c r="H45" s="714"/>
      <c r="I45" s="473"/>
      <c r="J45" s="473"/>
      <c r="K45" s="473"/>
      <c r="L45" s="473"/>
      <c r="M45" s="473"/>
      <c r="N45" s="757"/>
      <c r="O45" s="757"/>
      <c r="P45" s="757"/>
      <c r="Q45" s="783"/>
      <c r="R45" s="783"/>
      <c r="S45" s="759"/>
      <c r="T45" s="474"/>
      <c r="U45" s="473"/>
      <c r="V45" s="784"/>
      <c r="W45" s="765" t="s">
        <v>1186</v>
      </c>
      <c r="X45" s="767" t="str">
        <f t="shared" ca="1" si="2"/>
        <v/>
      </c>
      <c r="Y45" s="743"/>
      <c r="Z45" s="743"/>
      <c r="AA45" s="7"/>
      <c r="AB45" s="9"/>
      <c r="AC45" s="9"/>
      <c r="AD45" s="9"/>
      <c r="AE45" s="9"/>
      <c r="AF45" s="9"/>
      <c r="AG45" s="9"/>
      <c r="AH45" s="9"/>
    </row>
    <row r="46" spans="1:34" ht="207.75" hidden="1" customHeight="1" x14ac:dyDescent="0.25">
      <c r="A46" s="744">
        <v>3</v>
      </c>
      <c r="B46" s="736" t="s">
        <v>11</v>
      </c>
      <c r="C46" s="736" t="s">
        <v>63</v>
      </c>
      <c r="D46" s="745">
        <v>42199</v>
      </c>
      <c r="E46" s="736" t="s">
        <v>1194</v>
      </c>
      <c r="F46" s="736" t="s">
        <v>12</v>
      </c>
      <c r="G46" s="261" t="s">
        <v>1195</v>
      </c>
      <c r="H46" s="711" t="s">
        <v>1171</v>
      </c>
      <c r="I46" s="711" t="s">
        <v>20</v>
      </c>
      <c r="J46" s="711" t="s">
        <v>14</v>
      </c>
      <c r="K46" s="712" t="s">
        <v>1196</v>
      </c>
      <c r="L46" s="712" t="s">
        <v>1113</v>
      </c>
      <c r="M46" s="712" t="s">
        <v>1114</v>
      </c>
      <c r="N46" s="713">
        <v>42247</v>
      </c>
      <c r="O46" s="713">
        <v>42247</v>
      </c>
      <c r="P46" s="713">
        <v>42369</v>
      </c>
      <c r="Q46" s="785" t="s">
        <v>1197</v>
      </c>
      <c r="R46" s="785" t="s">
        <v>1198</v>
      </c>
      <c r="S46" s="786" t="s">
        <v>1199</v>
      </c>
      <c r="T46" s="524" t="s">
        <v>1200</v>
      </c>
      <c r="U46" s="712" t="s">
        <v>1201</v>
      </c>
      <c r="V46" s="787" t="s">
        <v>36</v>
      </c>
      <c r="W46" s="788" t="s">
        <v>1202</v>
      </c>
      <c r="X46" s="742" t="str">
        <f t="shared" ca="1" si="2"/>
        <v>VENCIDA</v>
      </c>
      <c r="Y46" s="743"/>
      <c r="Z46" s="743"/>
      <c r="AA46" s="7"/>
      <c r="AB46" s="9"/>
      <c r="AC46" s="9"/>
      <c r="AD46" s="9"/>
      <c r="AE46" s="9"/>
      <c r="AF46" s="9"/>
      <c r="AG46" s="9"/>
      <c r="AH46" s="9"/>
    </row>
    <row r="47" spans="1:34" ht="64.5" hidden="1" customHeight="1" x14ac:dyDescent="0.25">
      <c r="A47" s="126"/>
      <c r="B47" s="127"/>
      <c r="C47" s="127"/>
      <c r="D47" s="127"/>
      <c r="E47" s="760"/>
      <c r="F47" s="127"/>
      <c r="G47" s="127"/>
      <c r="H47" s="596"/>
      <c r="I47" s="596"/>
      <c r="J47" s="596"/>
      <c r="K47" s="600"/>
      <c r="L47" s="600"/>
      <c r="M47" s="600"/>
      <c r="N47" s="616"/>
      <c r="O47" s="596"/>
      <c r="P47" s="596"/>
      <c r="Q47" s="776"/>
      <c r="R47" s="776"/>
      <c r="S47" s="776"/>
      <c r="T47" s="776"/>
      <c r="U47" s="600"/>
      <c r="V47" s="781"/>
      <c r="W47" s="789" t="s">
        <v>1186</v>
      </c>
      <c r="X47" s="742" t="str">
        <f t="shared" ca="1" si="2"/>
        <v/>
      </c>
      <c r="Y47" s="743"/>
      <c r="Z47" s="743"/>
      <c r="AA47" s="7"/>
      <c r="AB47" s="9"/>
      <c r="AC47" s="9"/>
      <c r="AD47" s="9"/>
      <c r="AE47" s="9"/>
      <c r="AF47" s="9"/>
      <c r="AG47" s="9"/>
      <c r="AH47" s="9"/>
    </row>
    <row r="48" spans="1:34" ht="53.25" hidden="1" customHeight="1" x14ac:dyDescent="0.25">
      <c r="A48" s="133"/>
      <c r="B48" s="134"/>
      <c r="C48" s="134"/>
      <c r="D48" s="134"/>
      <c r="E48" s="753"/>
      <c r="F48" s="134"/>
      <c r="G48" s="134"/>
      <c r="H48" s="714"/>
      <c r="I48" s="714"/>
      <c r="J48" s="714"/>
      <c r="K48" s="473"/>
      <c r="L48" s="473"/>
      <c r="M48" s="473"/>
      <c r="N48" s="757"/>
      <c r="O48" s="714"/>
      <c r="P48" s="714"/>
      <c r="Q48" s="783"/>
      <c r="R48" s="783"/>
      <c r="S48" s="783"/>
      <c r="T48" s="783"/>
      <c r="U48" s="473"/>
      <c r="V48" s="784"/>
      <c r="W48" s="789" t="s">
        <v>1186</v>
      </c>
      <c r="X48" s="742" t="str">
        <f t="shared" ca="1" si="2"/>
        <v/>
      </c>
      <c r="Y48" s="743"/>
      <c r="Z48" s="743"/>
      <c r="AA48" s="7"/>
      <c r="AB48" s="9"/>
      <c r="AC48" s="9"/>
      <c r="AD48" s="9"/>
      <c r="AE48" s="9"/>
      <c r="AF48" s="9"/>
      <c r="AG48" s="9"/>
      <c r="AH48" s="9"/>
    </row>
    <row r="49" spans="1:34" ht="166.5" hidden="1" customHeight="1" x14ac:dyDescent="0.25">
      <c r="A49" s="731">
        <v>4</v>
      </c>
      <c r="B49" s="698" t="s">
        <v>11</v>
      </c>
      <c r="C49" s="698" t="s">
        <v>63</v>
      </c>
      <c r="D49" s="699">
        <v>42199</v>
      </c>
      <c r="E49" s="698" t="s">
        <v>1203</v>
      </c>
      <c r="F49" s="698" t="s">
        <v>12</v>
      </c>
      <c r="G49" s="211" t="s">
        <v>1195</v>
      </c>
      <c r="H49" s="700" t="s">
        <v>1204</v>
      </c>
      <c r="I49" s="700" t="s">
        <v>27</v>
      </c>
      <c r="J49" s="700" t="s">
        <v>14</v>
      </c>
      <c r="K49" s="164" t="s">
        <v>1205</v>
      </c>
      <c r="L49" s="164" t="s">
        <v>1113</v>
      </c>
      <c r="M49" s="164" t="s">
        <v>1114</v>
      </c>
      <c r="N49" s="594">
        <v>42247</v>
      </c>
      <c r="O49" s="594">
        <v>42247</v>
      </c>
      <c r="P49" s="594">
        <v>42581</v>
      </c>
      <c r="Q49" s="771" t="s">
        <v>1206</v>
      </c>
      <c r="R49" s="771" t="s">
        <v>1207</v>
      </c>
      <c r="S49" s="773" t="s">
        <v>1208</v>
      </c>
      <c r="T49" s="519" t="s">
        <v>1209</v>
      </c>
      <c r="U49" s="164" t="s">
        <v>1210</v>
      </c>
      <c r="V49" s="737" t="s">
        <v>36</v>
      </c>
      <c r="W49" s="789" t="s">
        <v>1211</v>
      </c>
      <c r="X49" s="737" t="str">
        <f t="shared" ca="1" si="2"/>
        <v>VENCIDA</v>
      </c>
      <c r="Y49" s="743"/>
      <c r="Z49" s="743"/>
      <c r="AA49" s="7"/>
      <c r="AB49" s="9"/>
      <c r="AC49" s="9"/>
      <c r="AD49" s="9"/>
      <c r="AE49" s="9"/>
      <c r="AF49" s="9"/>
      <c r="AG49" s="9"/>
      <c r="AH49" s="9"/>
    </row>
    <row r="50" spans="1:34" ht="64.5" hidden="1" customHeight="1" x14ac:dyDescent="0.25">
      <c r="A50" s="126"/>
      <c r="B50" s="127"/>
      <c r="C50" s="127"/>
      <c r="D50" s="127"/>
      <c r="E50" s="760"/>
      <c r="F50" s="127"/>
      <c r="G50" s="127"/>
      <c r="H50" s="596"/>
      <c r="I50" s="596"/>
      <c r="J50" s="596"/>
      <c r="K50" s="600"/>
      <c r="L50" s="600"/>
      <c r="M50" s="600"/>
      <c r="N50" s="616"/>
      <c r="O50" s="596"/>
      <c r="P50" s="596"/>
      <c r="Q50" s="776"/>
      <c r="R50" s="776"/>
      <c r="S50" s="776"/>
      <c r="T50" s="776"/>
      <c r="U50" s="600"/>
      <c r="V50" s="781"/>
      <c r="W50" s="789" t="s">
        <v>1186</v>
      </c>
      <c r="X50" s="781" t="str">
        <f t="shared" ca="1" si="2"/>
        <v/>
      </c>
      <c r="Y50" s="743"/>
      <c r="Z50" s="743"/>
      <c r="AA50" s="7"/>
      <c r="AB50" s="9"/>
      <c r="AC50" s="9"/>
      <c r="AD50" s="9"/>
      <c r="AE50" s="9"/>
      <c r="AF50" s="9"/>
      <c r="AG50" s="9"/>
      <c r="AH50" s="9"/>
    </row>
    <row r="51" spans="1:34" ht="64.5" hidden="1" customHeight="1" x14ac:dyDescent="0.25">
      <c r="A51" s="133"/>
      <c r="B51" s="134"/>
      <c r="C51" s="134"/>
      <c r="D51" s="134"/>
      <c r="E51" s="753"/>
      <c r="F51" s="134"/>
      <c r="G51" s="134"/>
      <c r="H51" s="714"/>
      <c r="I51" s="714"/>
      <c r="J51" s="714"/>
      <c r="K51" s="473"/>
      <c r="L51" s="473"/>
      <c r="M51" s="473"/>
      <c r="N51" s="757"/>
      <c r="O51" s="714"/>
      <c r="P51" s="714"/>
      <c r="Q51" s="783"/>
      <c r="R51" s="783"/>
      <c r="S51" s="783"/>
      <c r="T51" s="783"/>
      <c r="U51" s="473"/>
      <c r="V51" s="784"/>
      <c r="W51" s="789" t="s">
        <v>1186</v>
      </c>
      <c r="X51" s="787" t="str">
        <f t="shared" ca="1" si="2"/>
        <v/>
      </c>
      <c r="Y51" s="743"/>
      <c r="Z51" s="743"/>
      <c r="AA51" s="7"/>
      <c r="AB51" s="9"/>
      <c r="AC51" s="9"/>
      <c r="AD51" s="9"/>
      <c r="AE51" s="9"/>
      <c r="AF51" s="9"/>
      <c r="AG51" s="9"/>
      <c r="AH51" s="9"/>
    </row>
    <row r="52" spans="1:34" ht="140.25" hidden="1" customHeight="1" x14ac:dyDescent="0.25">
      <c r="A52" s="731">
        <v>5</v>
      </c>
      <c r="B52" s="698" t="s">
        <v>11</v>
      </c>
      <c r="C52" s="698" t="s">
        <v>63</v>
      </c>
      <c r="D52" s="699">
        <v>42199</v>
      </c>
      <c r="E52" s="698" t="s">
        <v>1212</v>
      </c>
      <c r="F52" s="698" t="s">
        <v>12</v>
      </c>
      <c r="G52" s="211" t="s">
        <v>1213</v>
      </c>
      <c r="H52" s="700" t="s">
        <v>1214</v>
      </c>
      <c r="I52" s="700" t="s">
        <v>20</v>
      </c>
      <c r="J52" s="700" t="s">
        <v>14</v>
      </c>
      <c r="K52" s="164" t="s">
        <v>1215</v>
      </c>
      <c r="L52" s="164" t="s">
        <v>1216</v>
      </c>
      <c r="M52" s="164" t="s">
        <v>1217</v>
      </c>
      <c r="N52" s="594">
        <v>42247</v>
      </c>
      <c r="O52" s="594">
        <v>42247</v>
      </c>
      <c r="P52" s="594">
        <v>42292</v>
      </c>
      <c r="Q52" s="771" t="s">
        <v>1218</v>
      </c>
      <c r="R52" s="773" t="s">
        <v>1219</v>
      </c>
      <c r="S52" s="773" t="s">
        <v>1220</v>
      </c>
      <c r="T52" s="519" t="s">
        <v>1221</v>
      </c>
      <c r="U52" s="164"/>
      <c r="V52" s="737" t="s">
        <v>42</v>
      </c>
      <c r="W52" s="782" t="s">
        <v>1193</v>
      </c>
      <c r="X52" s="737" t="str">
        <f t="shared" ca="1" si="2"/>
        <v>VENCIDA</v>
      </c>
      <c r="Y52" s="743"/>
      <c r="Z52" s="743"/>
      <c r="AA52" s="7"/>
      <c r="AB52" s="9"/>
      <c r="AC52" s="9"/>
      <c r="AD52" s="9"/>
      <c r="AE52" s="9"/>
      <c r="AF52" s="9"/>
      <c r="AG52" s="9"/>
      <c r="AH52" s="9"/>
    </row>
    <row r="53" spans="1:34" ht="64.5" hidden="1" customHeight="1" x14ac:dyDescent="0.25">
      <c r="A53" s="126"/>
      <c r="B53" s="127"/>
      <c r="C53" s="127"/>
      <c r="D53" s="127"/>
      <c r="E53" s="760"/>
      <c r="F53" s="127"/>
      <c r="G53" s="127"/>
      <c r="H53" s="596"/>
      <c r="I53" s="596"/>
      <c r="J53" s="596"/>
      <c r="K53" s="600"/>
      <c r="L53" s="600"/>
      <c r="M53" s="600"/>
      <c r="N53" s="616"/>
      <c r="O53" s="596"/>
      <c r="P53" s="596"/>
      <c r="Q53" s="776"/>
      <c r="R53" s="776"/>
      <c r="S53" s="773">
        <v>42247</v>
      </c>
      <c r="T53" s="776"/>
      <c r="U53" s="600"/>
      <c r="V53" s="781"/>
      <c r="W53" s="789" t="s">
        <v>1186</v>
      </c>
      <c r="X53" s="781" t="str">
        <f t="shared" ca="1" si="2"/>
        <v/>
      </c>
      <c r="Y53" s="743"/>
      <c r="Z53" s="743"/>
      <c r="AA53" s="7"/>
      <c r="AB53" s="9"/>
      <c r="AC53" s="9"/>
      <c r="AD53" s="9"/>
      <c r="AE53" s="9"/>
      <c r="AF53" s="9"/>
      <c r="AG53" s="9"/>
      <c r="AH53" s="9"/>
    </row>
    <row r="54" spans="1:34" ht="64.5" hidden="1" customHeight="1" x14ac:dyDescent="0.25">
      <c r="A54" s="133"/>
      <c r="B54" s="134"/>
      <c r="C54" s="134"/>
      <c r="D54" s="134"/>
      <c r="E54" s="753"/>
      <c r="F54" s="134"/>
      <c r="G54" s="134"/>
      <c r="H54" s="714"/>
      <c r="I54" s="714"/>
      <c r="J54" s="714"/>
      <c r="K54" s="473"/>
      <c r="L54" s="473"/>
      <c r="M54" s="473"/>
      <c r="N54" s="757"/>
      <c r="O54" s="714"/>
      <c r="P54" s="714"/>
      <c r="Q54" s="783"/>
      <c r="R54" s="783"/>
      <c r="S54" s="773">
        <v>42248</v>
      </c>
      <c r="T54" s="783"/>
      <c r="U54" s="473"/>
      <c r="V54" s="784"/>
      <c r="W54" s="789" t="s">
        <v>1186</v>
      </c>
      <c r="X54" s="787" t="str">
        <f t="shared" ca="1" si="2"/>
        <v/>
      </c>
      <c r="Y54" s="743"/>
      <c r="Z54" s="743"/>
      <c r="AA54" s="7"/>
      <c r="AB54" s="9"/>
      <c r="AC54" s="9"/>
      <c r="AD54" s="9"/>
      <c r="AE54" s="9"/>
      <c r="AF54" s="9"/>
      <c r="AG54" s="9"/>
      <c r="AH54" s="9"/>
    </row>
    <row r="55" spans="1:34" ht="129.75" hidden="1" customHeight="1" x14ac:dyDescent="0.25">
      <c r="A55" s="731">
        <v>6</v>
      </c>
      <c r="B55" s="698" t="s">
        <v>11</v>
      </c>
      <c r="C55" s="698" t="s">
        <v>63</v>
      </c>
      <c r="D55" s="699">
        <v>42199</v>
      </c>
      <c r="E55" s="698" t="s">
        <v>1222</v>
      </c>
      <c r="F55" s="698" t="s">
        <v>19</v>
      </c>
      <c r="G55" s="211" t="s">
        <v>1223</v>
      </c>
      <c r="H55" s="700" t="s">
        <v>1224</v>
      </c>
      <c r="I55" s="700" t="s">
        <v>20</v>
      </c>
      <c r="J55" s="700" t="s">
        <v>14</v>
      </c>
      <c r="K55" s="164" t="s">
        <v>1225</v>
      </c>
      <c r="L55" s="164" t="s">
        <v>1113</v>
      </c>
      <c r="M55" s="164" t="s">
        <v>1114</v>
      </c>
      <c r="N55" s="594">
        <v>42247</v>
      </c>
      <c r="O55" s="594">
        <v>42247</v>
      </c>
      <c r="P55" s="594">
        <v>42277</v>
      </c>
      <c r="Q55" s="771" t="s">
        <v>1226</v>
      </c>
      <c r="R55" s="771" t="s">
        <v>1227</v>
      </c>
      <c r="S55" s="773" t="s">
        <v>1228</v>
      </c>
      <c r="T55" s="519" t="s">
        <v>1229</v>
      </c>
      <c r="U55" s="780" t="str">
        <f t="shared" ref="U55:U56" si="3">HYPERLINK("http://overlay-context=/","http://www.idep.edu.co/?q=content/grf-11-proceso-de-gesti%C3%B3n-de-recursos-f%C3%ADsicos#overlay-context=")</f>
        <v>http://www.idep.edu.co/?q=content/grf-11-proceso-de-gesti%C3%B3n-de-recursos-f%C3%ADsicos#overlay-context=</v>
      </c>
      <c r="V55" s="737" t="s">
        <v>36</v>
      </c>
      <c r="W55" s="782" t="s">
        <v>1193</v>
      </c>
      <c r="X55" s="737" t="str">
        <f t="shared" ca="1" si="2"/>
        <v>VENCIDA</v>
      </c>
      <c r="Y55" s="743"/>
      <c r="Z55" s="743"/>
      <c r="AA55" s="7"/>
      <c r="AB55" s="9"/>
      <c r="AC55" s="9"/>
      <c r="AD55" s="9"/>
      <c r="AE55" s="9"/>
      <c r="AF55" s="9"/>
      <c r="AG55" s="9"/>
      <c r="AH55" s="9"/>
    </row>
    <row r="56" spans="1:34" ht="129.75" hidden="1" customHeight="1" x14ac:dyDescent="0.25">
      <c r="A56" s="126"/>
      <c r="B56" s="127"/>
      <c r="C56" s="127"/>
      <c r="D56" s="127"/>
      <c r="E56" s="760"/>
      <c r="F56" s="127"/>
      <c r="G56" s="127"/>
      <c r="H56" s="596" t="s">
        <v>1230</v>
      </c>
      <c r="I56" s="596" t="s">
        <v>20</v>
      </c>
      <c r="J56" s="596" t="s">
        <v>14</v>
      </c>
      <c r="K56" s="600" t="s">
        <v>1225</v>
      </c>
      <c r="L56" s="600" t="s">
        <v>1113</v>
      </c>
      <c r="M56" s="600" t="s">
        <v>1114</v>
      </c>
      <c r="N56" s="616">
        <v>42247</v>
      </c>
      <c r="O56" s="616">
        <v>42247</v>
      </c>
      <c r="P56" s="616">
        <v>42308</v>
      </c>
      <c r="Q56" s="771" t="s">
        <v>1226</v>
      </c>
      <c r="R56" s="771" t="s">
        <v>1227</v>
      </c>
      <c r="S56" s="773" t="s">
        <v>1228</v>
      </c>
      <c r="T56" s="519" t="s">
        <v>1231</v>
      </c>
      <c r="U56" s="780" t="str">
        <f t="shared" si="3"/>
        <v>http://www.idep.edu.co/?q=content/grf-11-proceso-de-gesti%C3%B3n-de-recursos-f%C3%ADsicos#overlay-context=</v>
      </c>
      <c r="V56" s="781" t="s">
        <v>36</v>
      </c>
      <c r="W56" s="782" t="s">
        <v>1193</v>
      </c>
      <c r="X56" s="781" t="str">
        <f t="shared" ca="1" si="2"/>
        <v>VENCIDA</v>
      </c>
      <c r="Y56" s="743"/>
      <c r="Z56" s="743"/>
      <c r="AA56" s="7"/>
      <c r="AB56" s="9"/>
      <c r="AC56" s="9"/>
      <c r="AD56" s="9"/>
      <c r="AE56" s="9"/>
      <c r="AF56" s="9"/>
      <c r="AG56" s="9"/>
      <c r="AH56" s="9"/>
    </row>
    <row r="57" spans="1:34" ht="64.5" hidden="1" customHeight="1" x14ac:dyDescent="0.25">
      <c r="A57" s="133"/>
      <c r="B57" s="134"/>
      <c r="C57" s="134"/>
      <c r="D57" s="134"/>
      <c r="E57" s="753"/>
      <c r="F57" s="134"/>
      <c r="G57" s="134"/>
      <c r="H57" s="714"/>
      <c r="I57" s="714"/>
      <c r="J57" s="714"/>
      <c r="K57" s="473"/>
      <c r="L57" s="473"/>
      <c r="M57" s="473"/>
      <c r="N57" s="757"/>
      <c r="O57" s="714"/>
      <c r="P57" s="714"/>
      <c r="Q57" s="783"/>
      <c r="R57" s="783"/>
      <c r="S57" s="783"/>
      <c r="T57" s="783"/>
      <c r="U57" s="473"/>
      <c r="V57" s="784"/>
      <c r="W57" s="789" t="s">
        <v>1186</v>
      </c>
      <c r="X57" s="787" t="str">
        <f t="shared" ca="1" si="2"/>
        <v/>
      </c>
      <c r="Y57" s="743"/>
      <c r="Z57" s="743"/>
      <c r="AA57" s="7"/>
      <c r="AB57" s="9"/>
      <c r="AC57" s="9"/>
      <c r="AD57" s="9"/>
      <c r="AE57" s="9"/>
      <c r="AF57" s="9"/>
      <c r="AG57" s="9"/>
      <c r="AH57" s="9"/>
    </row>
    <row r="58" spans="1:34" ht="152.25" hidden="1" customHeight="1" x14ac:dyDescent="0.25">
      <c r="A58" s="731">
        <v>7</v>
      </c>
      <c r="B58" s="698" t="s">
        <v>11</v>
      </c>
      <c r="C58" s="698" t="s">
        <v>63</v>
      </c>
      <c r="D58" s="699">
        <v>42199</v>
      </c>
      <c r="E58" s="698" t="s">
        <v>1232</v>
      </c>
      <c r="F58" s="698" t="s">
        <v>19</v>
      </c>
      <c r="G58" s="211" t="s">
        <v>1233</v>
      </c>
      <c r="H58" s="700" t="s">
        <v>1234</v>
      </c>
      <c r="I58" s="700" t="s">
        <v>20</v>
      </c>
      <c r="J58" s="700" t="s">
        <v>14</v>
      </c>
      <c r="K58" s="164" t="s">
        <v>1225</v>
      </c>
      <c r="L58" s="164" t="s">
        <v>1113</v>
      </c>
      <c r="M58" s="164" t="s">
        <v>1114</v>
      </c>
      <c r="N58" s="594">
        <v>42247</v>
      </c>
      <c r="O58" s="594">
        <v>42247</v>
      </c>
      <c r="P58" s="594">
        <v>42308</v>
      </c>
      <c r="Q58" s="771" t="s">
        <v>1226</v>
      </c>
      <c r="R58" s="771" t="s">
        <v>1227</v>
      </c>
      <c r="S58" s="773" t="s">
        <v>1228</v>
      </c>
      <c r="T58" s="519" t="s">
        <v>1235</v>
      </c>
      <c r="U58" s="780" t="str">
        <f>HYPERLINK("http://overlay-context=/","http://www.idep.edu.co/?q=content/grf-11-proceso-de-gesti%C3%B3n-de-recursos-f%C3%ADsicos#overlay-context=")</f>
        <v>http://www.idep.edu.co/?q=content/grf-11-proceso-de-gesti%C3%B3n-de-recursos-f%C3%ADsicos#overlay-context=</v>
      </c>
      <c r="V58" s="737" t="s">
        <v>36</v>
      </c>
      <c r="W58" s="782" t="s">
        <v>1193</v>
      </c>
      <c r="X58" s="737" t="str">
        <f t="shared" ca="1" si="2"/>
        <v>VENCIDA</v>
      </c>
      <c r="Y58" s="743"/>
      <c r="Z58" s="743"/>
      <c r="AA58" s="7"/>
      <c r="AB58" s="9"/>
      <c r="AC58" s="9"/>
      <c r="AD58" s="9"/>
      <c r="AE58" s="9"/>
      <c r="AF58" s="9"/>
      <c r="AG58" s="9"/>
      <c r="AH58" s="9"/>
    </row>
    <row r="59" spans="1:34" ht="64.5" hidden="1" customHeight="1" x14ac:dyDescent="0.25">
      <c r="A59" s="126"/>
      <c r="B59" s="127"/>
      <c r="C59" s="127"/>
      <c r="D59" s="127"/>
      <c r="E59" s="760"/>
      <c r="F59" s="127"/>
      <c r="G59" s="127"/>
      <c r="H59" s="596"/>
      <c r="I59" s="596"/>
      <c r="J59" s="596"/>
      <c r="K59" s="600"/>
      <c r="L59" s="600"/>
      <c r="M59" s="600"/>
      <c r="N59" s="616"/>
      <c r="O59" s="596"/>
      <c r="P59" s="596"/>
      <c r="Q59" s="776"/>
      <c r="R59" s="776"/>
      <c r="S59" s="776"/>
      <c r="T59" s="776"/>
      <c r="U59" s="600"/>
      <c r="V59" s="781"/>
      <c r="W59" s="789" t="s">
        <v>1186</v>
      </c>
      <c r="X59" s="781" t="str">
        <f t="shared" ca="1" si="2"/>
        <v/>
      </c>
      <c r="Y59" s="743"/>
      <c r="Z59" s="743"/>
      <c r="AA59" s="7"/>
      <c r="AB59" s="9"/>
      <c r="AC59" s="9"/>
      <c r="AD59" s="9"/>
      <c r="AE59" s="9"/>
      <c r="AF59" s="9"/>
      <c r="AG59" s="9"/>
      <c r="AH59" s="9"/>
    </row>
    <row r="60" spans="1:34" ht="64.5" hidden="1" customHeight="1" x14ac:dyDescent="0.25">
      <c r="A60" s="133"/>
      <c r="B60" s="134"/>
      <c r="C60" s="134"/>
      <c r="D60" s="134"/>
      <c r="E60" s="753"/>
      <c r="F60" s="134"/>
      <c r="G60" s="134"/>
      <c r="H60" s="714"/>
      <c r="I60" s="714"/>
      <c r="J60" s="714"/>
      <c r="K60" s="473"/>
      <c r="L60" s="473"/>
      <c r="M60" s="473"/>
      <c r="N60" s="757"/>
      <c r="O60" s="714"/>
      <c r="P60" s="714"/>
      <c r="Q60" s="783"/>
      <c r="R60" s="783"/>
      <c r="S60" s="783"/>
      <c r="T60" s="783"/>
      <c r="U60" s="473"/>
      <c r="V60" s="784"/>
      <c r="W60" s="789" t="s">
        <v>1186</v>
      </c>
      <c r="X60" s="787" t="str">
        <f t="shared" ca="1" si="2"/>
        <v/>
      </c>
      <c r="Y60" s="743"/>
      <c r="Z60" s="743"/>
      <c r="AA60" s="7"/>
      <c r="AB60" s="9"/>
      <c r="AC60" s="9"/>
      <c r="AD60" s="9"/>
      <c r="AE60" s="9"/>
      <c r="AF60" s="9"/>
      <c r="AG60" s="9"/>
      <c r="AH60" s="9"/>
    </row>
    <row r="61" spans="1:34" ht="113.25" hidden="1" customHeight="1" x14ac:dyDescent="0.25">
      <c r="A61" s="731">
        <v>8</v>
      </c>
      <c r="B61" s="698" t="s">
        <v>11</v>
      </c>
      <c r="C61" s="698" t="s">
        <v>63</v>
      </c>
      <c r="D61" s="699">
        <v>42199</v>
      </c>
      <c r="E61" s="698" t="s">
        <v>1236</v>
      </c>
      <c r="F61" s="698" t="s">
        <v>19</v>
      </c>
      <c r="G61" s="211" t="s">
        <v>1237</v>
      </c>
      <c r="H61" s="700" t="s">
        <v>1238</v>
      </c>
      <c r="I61" s="700" t="s">
        <v>20</v>
      </c>
      <c r="J61" s="700" t="s">
        <v>14</v>
      </c>
      <c r="K61" s="164" t="s">
        <v>1225</v>
      </c>
      <c r="L61" s="164" t="s">
        <v>1113</v>
      </c>
      <c r="M61" s="164" t="s">
        <v>1114</v>
      </c>
      <c r="N61" s="594">
        <v>42247</v>
      </c>
      <c r="O61" s="594">
        <v>42247</v>
      </c>
      <c r="P61" s="594">
        <v>42308</v>
      </c>
      <c r="Q61" s="771" t="s">
        <v>1239</v>
      </c>
      <c r="R61" s="771" t="s">
        <v>1240</v>
      </c>
      <c r="S61" s="773" t="s">
        <v>1228</v>
      </c>
      <c r="T61" s="519" t="s">
        <v>1241</v>
      </c>
      <c r="U61" s="780" t="str">
        <f>HYPERLINK("http://overlay-context=/","http://www.idep.edu.co/?q=content/grf-11-proceso-de-gesti%C3%B3n-de-recursos-f%C3%ADsicos#overlay-context=")</f>
        <v>http://www.idep.edu.co/?q=content/grf-11-proceso-de-gesti%C3%B3n-de-recursos-f%C3%ADsicos#overlay-context=</v>
      </c>
      <c r="V61" s="737" t="s">
        <v>36</v>
      </c>
      <c r="W61" s="789" t="s">
        <v>1186</v>
      </c>
      <c r="X61" s="737" t="str">
        <f t="shared" ca="1" si="2"/>
        <v>VENCIDA</v>
      </c>
      <c r="Y61" s="743"/>
      <c r="Z61" s="743"/>
      <c r="AA61" s="7"/>
      <c r="AB61" s="9"/>
      <c r="AC61" s="9"/>
      <c r="AD61" s="9"/>
      <c r="AE61" s="9"/>
      <c r="AF61" s="9"/>
      <c r="AG61" s="9"/>
      <c r="AH61" s="9"/>
    </row>
    <row r="62" spans="1:34" ht="64.5" hidden="1" customHeight="1" x14ac:dyDescent="0.25">
      <c r="A62" s="126"/>
      <c r="B62" s="127"/>
      <c r="C62" s="127"/>
      <c r="D62" s="127"/>
      <c r="E62" s="760"/>
      <c r="F62" s="127"/>
      <c r="G62" s="127"/>
      <c r="H62" s="596"/>
      <c r="I62" s="596"/>
      <c r="J62" s="596"/>
      <c r="K62" s="600"/>
      <c r="L62" s="600"/>
      <c r="M62" s="600"/>
      <c r="N62" s="616"/>
      <c r="O62" s="596"/>
      <c r="P62" s="596"/>
      <c r="Q62" s="776"/>
      <c r="R62" s="776"/>
      <c r="S62" s="790"/>
      <c r="T62" s="515"/>
      <c r="U62" s="600"/>
      <c r="V62" s="781"/>
      <c r="W62" s="789" t="s">
        <v>1186</v>
      </c>
      <c r="X62" s="781" t="str">
        <f t="shared" ca="1" si="2"/>
        <v/>
      </c>
      <c r="Y62" s="743"/>
      <c r="Z62" s="743"/>
      <c r="AA62" s="7"/>
      <c r="AB62" s="9"/>
      <c r="AC62" s="9"/>
      <c r="AD62" s="9"/>
      <c r="AE62" s="9"/>
      <c r="AF62" s="9"/>
      <c r="AG62" s="9"/>
      <c r="AH62" s="9"/>
    </row>
    <row r="63" spans="1:34" ht="64.5" hidden="1" customHeight="1" x14ac:dyDescent="0.25">
      <c r="A63" s="133"/>
      <c r="B63" s="134"/>
      <c r="C63" s="134"/>
      <c r="D63" s="134"/>
      <c r="E63" s="753"/>
      <c r="F63" s="134"/>
      <c r="G63" s="134"/>
      <c r="H63" s="714"/>
      <c r="I63" s="714"/>
      <c r="J63" s="714"/>
      <c r="K63" s="473"/>
      <c r="L63" s="473"/>
      <c r="M63" s="473"/>
      <c r="N63" s="757"/>
      <c r="O63" s="714"/>
      <c r="P63" s="714"/>
      <c r="Q63" s="776"/>
      <c r="R63" s="776"/>
      <c r="S63" s="786"/>
      <c r="T63" s="474"/>
      <c r="U63" s="473"/>
      <c r="V63" s="784"/>
      <c r="W63" s="789" t="s">
        <v>1186</v>
      </c>
      <c r="X63" s="787" t="str">
        <f t="shared" ca="1" si="2"/>
        <v/>
      </c>
      <c r="Y63" s="743"/>
      <c r="Z63" s="743"/>
      <c r="AA63" s="7"/>
      <c r="AB63" s="9"/>
      <c r="AC63" s="9"/>
      <c r="AD63" s="9"/>
      <c r="AE63" s="9"/>
      <c r="AF63" s="9"/>
      <c r="AG63" s="9"/>
      <c r="AH63" s="9"/>
    </row>
    <row r="64" spans="1:34" ht="203.25" hidden="1" customHeight="1" x14ac:dyDescent="0.25">
      <c r="A64" s="731">
        <v>9</v>
      </c>
      <c r="B64" s="698" t="s">
        <v>11</v>
      </c>
      <c r="C64" s="698" t="s">
        <v>63</v>
      </c>
      <c r="D64" s="699">
        <v>42199</v>
      </c>
      <c r="E64" s="698" t="s">
        <v>1242</v>
      </c>
      <c r="F64" s="698" t="s">
        <v>19</v>
      </c>
      <c r="G64" s="211" t="s">
        <v>1243</v>
      </c>
      <c r="H64" s="700" t="s">
        <v>1244</v>
      </c>
      <c r="I64" s="700" t="s">
        <v>20</v>
      </c>
      <c r="J64" s="700" t="s">
        <v>14</v>
      </c>
      <c r="K64" s="164" t="s">
        <v>1225</v>
      </c>
      <c r="L64" s="164" t="s">
        <v>1113</v>
      </c>
      <c r="M64" s="164" t="s">
        <v>1114</v>
      </c>
      <c r="N64" s="594">
        <v>42247</v>
      </c>
      <c r="O64" s="594">
        <v>42247</v>
      </c>
      <c r="P64" s="594">
        <v>42308</v>
      </c>
      <c r="Q64" s="771" t="s">
        <v>1245</v>
      </c>
      <c r="R64" s="771" t="s">
        <v>1246</v>
      </c>
      <c r="S64" s="773" t="s">
        <v>1228</v>
      </c>
      <c r="T64" s="519" t="s">
        <v>1247</v>
      </c>
      <c r="U64" s="780" t="str">
        <f>HYPERLINK("http://overlay-context=/","http://www.idep.edu.co/?q=content/grf-11-proceso-de-gesti%C3%B3n-de-recursos-f%C3%ADsicos#overlay-context=")</f>
        <v>http://www.idep.edu.co/?q=content/grf-11-proceso-de-gesti%C3%B3n-de-recursos-f%C3%ADsicos#overlay-context=</v>
      </c>
      <c r="V64" s="737" t="s">
        <v>36</v>
      </c>
      <c r="W64" s="782" t="s">
        <v>1193</v>
      </c>
      <c r="X64" s="737" t="str">
        <f t="shared" ca="1" si="2"/>
        <v>VENCIDA</v>
      </c>
      <c r="Y64" s="743"/>
      <c r="Z64" s="743"/>
      <c r="AA64" s="7"/>
      <c r="AB64" s="9"/>
      <c r="AC64" s="9"/>
      <c r="AD64" s="9"/>
      <c r="AE64" s="9"/>
      <c r="AF64" s="9"/>
      <c r="AG64" s="9"/>
      <c r="AH64" s="9"/>
    </row>
    <row r="65" spans="1:34" ht="64.5" hidden="1" customHeight="1" x14ac:dyDescent="0.25">
      <c r="A65" s="126"/>
      <c r="B65" s="127"/>
      <c r="C65" s="127"/>
      <c r="D65" s="127"/>
      <c r="E65" s="760"/>
      <c r="F65" s="127"/>
      <c r="G65" s="127"/>
      <c r="H65" s="596"/>
      <c r="I65" s="596"/>
      <c r="J65" s="596"/>
      <c r="K65" s="600"/>
      <c r="L65" s="600"/>
      <c r="M65" s="600"/>
      <c r="N65" s="616"/>
      <c r="O65" s="596"/>
      <c r="P65" s="596"/>
      <c r="Q65" s="776"/>
      <c r="R65" s="776"/>
      <c r="S65" s="776"/>
      <c r="T65" s="515"/>
      <c r="U65" s="600"/>
      <c r="V65" s="781"/>
      <c r="W65" s="782" t="s">
        <v>1186</v>
      </c>
      <c r="X65" s="781" t="str">
        <f t="shared" ca="1" si="2"/>
        <v/>
      </c>
      <c r="Y65" s="743"/>
      <c r="Z65" s="743"/>
      <c r="AA65" s="7"/>
      <c r="AB65" s="9"/>
      <c r="AC65" s="9"/>
      <c r="AD65" s="9"/>
      <c r="AE65" s="9"/>
      <c r="AF65" s="9"/>
      <c r="AG65" s="9"/>
      <c r="AH65" s="9"/>
    </row>
    <row r="66" spans="1:34" ht="64.5" hidden="1" customHeight="1" x14ac:dyDescent="0.25">
      <c r="A66" s="133"/>
      <c r="B66" s="134"/>
      <c r="C66" s="134"/>
      <c r="D66" s="134"/>
      <c r="E66" s="753"/>
      <c r="F66" s="134"/>
      <c r="G66" s="134"/>
      <c r="H66" s="714"/>
      <c r="I66" s="714"/>
      <c r="J66" s="714"/>
      <c r="K66" s="473"/>
      <c r="L66" s="473"/>
      <c r="M66" s="473"/>
      <c r="N66" s="757"/>
      <c r="O66" s="714"/>
      <c r="P66" s="714"/>
      <c r="Q66" s="783"/>
      <c r="R66" s="783"/>
      <c r="S66" s="783"/>
      <c r="T66" s="474"/>
      <c r="U66" s="473"/>
      <c r="V66" s="784"/>
      <c r="W66" s="782" t="s">
        <v>1186</v>
      </c>
      <c r="X66" s="787" t="str">
        <f t="shared" ca="1" si="2"/>
        <v/>
      </c>
      <c r="Y66" s="743"/>
      <c r="Z66" s="743"/>
      <c r="AA66" s="7"/>
      <c r="AB66" s="9"/>
      <c r="AC66" s="9"/>
      <c r="AD66" s="9"/>
      <c r="AE66" s="9"/>
      <c r="AF66" s="9"/>
      <c r="AG66" s="9"/>
      <c r="AH66" s="9"/>
    </row>
    <row r="67" spans="1:34" ht="231.75" hidden="1" customHeight="1" x14ac:dyDescent="0.25">
      <c r="A67" s="731">
        <v>10</v>
      </c>
      <c r="B67" s="698" t="s">
        <v>11</v>
      </c>
      <c r="C67" s="698" t="s">
        <v>63</v>
      </c>
      <c r="D67" s="699">
        <v>42199</v>
      </c>
      <c r="E67" s="698" t="s">
        <v>1248</v>
      </c>
      <c r="F67" s="698" t="s">
        <v>19</v>
      </c>
      <c r="G67" s="211" t="s">
        <v>1249</v>
      </c>
      <c r="H67" s="700" t="s">
        <v>1250</v>
      </c>
      <c r="I67" s="700" t="s">
        <v>20</v>
      </c>
      <c r="J67" s="700" t="s">
        <v>14</v>
      </c>
      <c r="K67" s="164" t="s">
        <v>1225</v>
      </c>
      <c r="L67" s="164" t="s">
        <v>1113</v>
      </c>
      <c r="M67" s="164" t="s">
        <v>1114</v>
      </c>
      <c r="N67" s="594">
        <v>42247</v>
      </c>
      <c r="O67" s="594">
        <v>42247</v>
      </c>
      <c r="P67" s="594">
        <v>42308</v>
      </c>
      <c r="Q67" s="771" t="s">
        <v>1226</v>
      </c>
      <c r="R67" s="771" t="s">
        <v>1227</v>
      </c>
      <c r="S67" s="773" t="s">
        <v>1228</v>
      </c>
      <c r="T67" s="519" t="s">
        <v>1251</v>
      </c>
      <c r="U67" s="780" t="str">
        <f>HYPERLINK("http://overlay-context=/","http://www.idep.edu.co/?q=content/grf-11-proceso-de-gesti%C3%B3n-de-recursos-f%C3%ADsicos#overlay-context=")</f>
        <v>http://www.idep.edu.co/?q=content/grf-11-proceso-de-gesti%C3%B3n-de-recursos-f%C3%ADsicos#overlay-context=</v>
      </c>
      <c r="V67" s="737" t="s">
        <v>36</v>
      </c>
      <c r="W67" s="782" t="s">
        <v>1193</v>
      </c>
      <c r="X67" s="737" t="str">
        <f t="shared" ca="1" si="2"/>
        <v>VENCIDA</v>
      </c>
      <c r="Y67" s="743"/>
      <c r="Z67" s="743"/>
      <c r="AA67" s="7"/>
      <c r="AB67" s="9"/>
      <c r="AC67" s="9"/>
      <c r="AD67" s="9"/>
      <c r="AE67" s="9"/>
      <c r="AF67" s="9"/>
      <c r="AG67" s="9"/>
      <c r="AH67" s="9"/>
    </row>
    <row r="68" spans="1:34" ht="64.5" hidden="1" customHeight="1" x14ac:dyDescent="0.25">
      <c r="A68" s="126"/>
      <c r="B68" s="127"/>
      <c r="C68" s="127"/>
      <c r="D68" s="127"/>
      <c r="E68" s="760"/>
      <c r="F68" s="127"/>
      <c r="G68" s="127"/>
      <c r="H68" s="596"/>
      <c r="I68" s="596"/>
      <c r="J68" s="596"/>
      <c r="K68" s="600"/>
      <c r="L68" s="600"/>
      <c r="M68" s="600"/>
      <c r="N68" s="616"/>
      <c r="O68" s="596"/>
      <c r="P68" s="596"/>
      <c r="Q68" s="776"/>
      <c r="R68" s="776"/>
      <c r="S68" s="776"/>
      <c r="T68" s="776"/>
      <c r="U68" s="600"/>
      <c r="V68" s="781"/>
      <c r="W68" s="789" t="s">
        <v>1186</v>
      </c>
      <c r="X68" s="781" t="str">
        <f t="shared" ca="1" si="2"/>
        <v/>
      </c>
      <c r="Y68" s="743"/>
      <c r="Z68" s="743"/>
      <c r="AA68" s="7"/>
      <c r="AB68" s="9"/>
      <c r="AC68" s="9"/>
      <c r="AD68" s="9"/>
      <c r="AE68" s="9"/>
      <c r="AF68" s="9"/>
      <c r="AG68" s="9"/>
      <c r="AH68" s="9"/>
    </row>
    <row r="69" spans="1:34" ht="64.5" hidden="1" customHeight="1" x14ac:dyDescent="0.25">
      <c r="A69" s="133"/>
      <c r="B69" s="134"/>
      <c r="C69" s="134"/>
      <c r="D69" s="134"/>
      <c r="E69" s="753"/>
      <c r="F69" s="134"/>
      <c r="G69" s="134"/>
      <c r="H69" s="714"/>
      <c r="I69" s="714"/>
      <c r="J69" s="714"/>
      <c r="K69" s="473"/>
      <c r="L69" s="473"/>
      <c r="M69" s="473"/>
      <c r="N69" s="757"/>
      <c r="O69" s="714"/>
      <c r="P69" s="714"/>
      <c r="Q69" s="783"/>
      <c r="R69" s="783"/>
      <c r="S69" s="783"/>
      <c r="T69" s="783"/>
      <c r="U69" s="473"/>
      <c r="V69" s="784"/>
      <c r="W69" s="789" t="s">
        <v>1186</v>
      </c>
      <c r="X69" s="787" t="str">
        <f t="shared" ca="1" si="2"/>
        <v/>
      </c>
      <c r="Y69" s="743"/>
      <c r="Z69" s="743"/>
      <c r="AA69" s="7"/>
      <c r="AB69" s="9"/>
      <c r="AC69" s="9"/>
      <c r="AD69" s="9"/>
      <c r="AE69" s="9"/>
      <c r="AF69" s="9"/>
      <c r="AG69" s="9"/>
      <c r="AH69" s="9"/>
    </row>
    <row r="70" spans="1:34" ht="132" hidden="1" customHeight="1" x14ac:dyDescent="0.25">
      <c r="A70" s="731">
        <v>11</v>
      </c>
      <c r="B70" s="698" t="s">
        <v>11</v>
      </c>
      <c r="C70" s="698" t="s">
        <v>63</v>
      </c>
      <c r="D70" s="699">
        <v>42199</v>
      </c>
      <c r="E70" s="698" t="s">
        <v>1252</v>
      </c>
      <c r="F70" s="698" t="s">
        <v>19</v>
      </c>
      <c r="G70" s="211" t="s">
        <v>1253</v>
      </c>
      <c r="H70" s="700" t="s">
        <v>1254</v>
      </c>
      <c r="I70" s="700" t="s">
        <v>20</v>
      </c>
      <c r="J70" s="700" t="s">
        <v>14</v>
      </c>
      <c r="K70" s="164" t="s">
        <v>1225</v>
      </c>
      <c r="L70" s="164" t="s">
        <v>1113</v>
      </c>
      <c r="M70" s="164" t="s">
        <v>1114</v>
      </c>
      <c r="N70" s="594">
        <v>42247</v>
      </c>
      <c r="O70" s="594">
        <v>42247</v>
      </c>
      <c r="P70" s="594">
        <v>42308</v>
      </c>
      <c r="Q70" s="771" t="s">
        <v>1226</v>
      </c>
      <c r="R70" s="771" t="s">
        <v>1227</v>
      </c>
      <c r="S70" s="773" t="s">
        <v>1228</v>
      </c>
      <c r="T70" s="519" t="s">
        <v>1255</v>
      </c>
      <c r="U70" s="780" t="str">
        <f>HYPERLINK("http://overlay-context=/","http://www.idep.edu.co/?q=content/grf-11-proceso-de-gesti%C3%B3n-de-recursos-f%C3%ADsicos#overlay-context=")</f>
        <v>http://www.idep.edu.co/?q=content/grf-11-proceso-de-gesti%C3%B3n-de-recursos-f%C3%ADsicos#overlay-context=</v>
      </c>
      <c r="V70" s="737" t="s">
        <v>36</v>
      </c>
      <c r="W70" s="782" t="s">
        <v>1193</v>
      </c>
      <c r="X70" s="737" t="str">
        <f t="shared" ca="1" si="2"/>
        <v>VENCIDA</v>
      </c>
      <c r="Y70" s="743"/>
      <c r="Z70" s="743"/>
      <c r="AA70" s="7"/>
      <c r="AB70" s="9"/>
      <c r="AC70" s="9"/>
      <c r="AD70" s="9"/>
      <c r="AE70" s="9"/>
      <c r="AF70" s="9"/>
      <c r="AG70" s="9"/>
      <c r="AH70" s="9"/>
    </row>
    <row r="71" spans="1:34" ht="64.5" hidden="1" customHeight="1" x14ac:dyDescent="0.25">
      <c r="A71" s="126"/>
      <c r="B71" s="127"/>
      <c r="C71" s="127"/>
      <c r="D71" s="127"/>
      <c r="E71" s="760"/>
      <c r="F71" s="127"/>
      <c r="G71" s="127"/>
      <c r="H71" s="596"/>
      <c r="I71" s="596"/>
      <c r="J71" s="596"/>
      <c r="K71" s="600"/>
      <c r="L71" s="600"/>
      <c r="M71" s="600"/>
      <c r="N71" s="616"/>
      <c r="O71" s="596"/>
      <c r="P71" s="596"/>
      <c r="Q71" s="776"/>
      <c r="R71" s="776"/>
      <c r="S71" s="776"/>
      <c r="T71" s="776"/>
      <c r="U71" s="600"/>
      <c r="V71" s="781"/>
      <c r="W71" s="596"/>
      <c r="X71" s="781" t="str">
        <f t="shared" ca="1" si="2"/>
        <v/>
      </c>
      <c r="Y71" s="743"/>
      <c r="Z71" s="743"/>
      <c r="AA71" s="7"/>
      <c r="AB71" s="9"/>
      <c r="AC71" s="9"/>
      <c r="AD71" s="9"/>
      <c r="AE71" s="9"/>
      <c r="AF71" s="9"/>
      <c r="AG71" s="9"/>
      <c r="AH71" s="9"/>
    </row>
    <row r="72" spans="1:34" ht="64.5" hidden="1" customHeight="1" x14ac:dyDescent="0.25">
      <c r="A72" s="133"/>
      <c r="B72" s="134"/>
      <c r="C72" s="134"/>
      <c r="D72" s="134"/>
      <c r="E72" s="753"/>
      <c r="F72" s="134"/>
      <c r="G72" s="134"/>
      <c r="H72" s="714"/>
      <c r="I72" s="714"/>
      <c r="J72" s="714"/>
      <c r="K72" s="473"/>
      <c r="L72" s="473"/>
      <c r="M72" s="473"/>
      <c r="N72" s="757"/>
      <c r="O72" s="714"/>
      <c r="P72" s="714"/>
      <c r="Q72" s="783"/>
      <c r="R72" s="783"/>
      <c r="S72" s="783"/>
      <c r="T72" s="783"/>
      <c r="U72" s="473"/>
      <c r="V72" s="784"/>
      <c r="W72" s="714"/>
      <c r="X72" s="787" t="str">
        <f t="shared" ca="1" si="2"/>
        <v/>
      </c>
      <c r="Y72" s="743"/>
      <c r="Z72" s="743"/>
      <c r="AA72" s="7"/>
      <c r="AB72" s="9"/>
      <c r="AC72" s="9"/>
      <c r="AD72" s="9"/>
      <c r="AE72" s="9"/>
      <c r="AF72" s="9"/>
      <c r="AG72" s="9"/>
      <c r="AH72" s="9"/>
    </row>
    <row r="73" spans="1:34" ht="156" customHeight="1" thickBot="1" x14ac:dyDescent="0.3">
      <c r="A73" s="791">
        <v>12</v>
      </c>
      <c r="B73" s="611" t="s">
        <v>11</v>
      </c>
      <c r="C73" s="611" t="s">
        <v>63</v>
      </c>
      <c r="D73" s="615">
        <v>42551</v>
      </c>
      <c r="E73" s="792" t="s">
        <v>1256</v>
      </c>
      <c r="F73" s="611" t="s">
        <v>12</v>
      </c>
      <c r="G73" s="490" t="s">
        <v>1257</v>
      </c>
      <c r="H73" s="1215" t="s">
        <v>1258</v>
      </c>
      <c r="I73" s="1322" t="s">
        <v>27</v>
      </c>
      <c r="J73" s="611" t="s">
        <v>14</v>
      </c>
      <c r="K73" s="490" t="s">
        <v>1259</v>
      </c>
      <c r="L73" s="490" t="s">
        <v>1113</v>
      </c>
      <c r="M73" s="490" t="s">
        <v>1114</v>
      </c>
      <c r="N73" s="615">
        <v>42566</v>
      </c>
      <c r="O73" s="615">
        <v>42566</v>
      </c>
      <c r="P73" s="615">
        <v>42673</v>
      </c>
      <c r="Q73" s="1321" t="s">
        <v>1260</v>
      </c>
      <c r="R73" s="761"/>
      <c r="S73" s="615">
        <v>42755</v>
      </c>
      <c r="T73" s="1327" t="s">
        <v>2337</v>
      </c>
      <c r="U73" s="490"/>
      <c r="V73" s="793" t="s">
        <v>29</v>
      </c>
      <c r="W73" s="1316" t="s">
        <v>2335</v>
      </c>
      <c r="X73" s="737" t="str">
        <f t="shared" ca="1" si="2"/>
        <v>VENCIDA</v>
      </c>
      <c r="Y73" s="743"/>
      <c r="Z73" s="743"/>
      <c r="AA73" s="7"/>
      <c r="AB73" s="9"/>
      <c r="AC73" s="9"/>
      <c r="AD73" s="9"/>
      <c r="AE73" s="9"/>
      <c r="AF73" s="9"/>
      <c r="AG73" s="9"/>
      <c r="AH73" s="9"/>
    </row>
    <row r="74" spans="1:34" ht="40.5" hidden="1" customHeight="1" x14ac:dyDescent="0.25">
      <c r="A74" s="126"/>
      <c r="B74" s="127"/>
      <c r="C74" s="127"/>
      <c r="D74" s="127"/>
      <c r="E74" s="760"/>
      <c r="F74" s="127"/>
      <c r="G74" s="127"/>
      <c r="H74" s="711"/>
      <c r="I74" s="711"/>
      <c r="J74" s="711"/>
      <c r="K74" s="712"/>
      <c r="L74" s="712"/>
      <c r="M74" s="712"/>
      <c r="N74" s="713"/>
      <c r="O74" s="711"/>
      <c r="P74" s="711"/>
      <c r="Q74" s="785"/>
      <c r="R74" s="785"/>
      <c r="S74" s="785"/>
      <c r="T74" s="785"/>
      <c r="U74" s="712"/>
      <c r="V74" s="787"/>
      <c r="W74" s="711"/>
      <c r="X74" s="781" t="str">
        <f t="shared" ca="1" si="2"/>
        <v/>
      </c>
      <c r="Y74" s="743"/>
      <c r="Z74" s="743"/>
      <c r="AA74" s="7"/>
      <c r="AB74" s="9"/>
      <c r="AC74" s="9"/>
      <c r="AD74" s="9"/>
      <c r="AE74" s="9"/>
      <c r="AF74" s="9"/>
      <c r="AG74" s="9"/>
      <c r="AH74" s="9"/>
    </row>
    <row r="75" spans="1:34" ht="40.5" hidden="1" customHeight="1" x14ac:dyDescent="0.25">
      <c r="A75" s="133"/>
      <c r="B75" s="134"/>
      <c r="C75" s="134"/>
      <c r="D75" s="134"/>
      <c r="E75" s="753"/>
      <c r="F75" s="134"/>
      <c r="G75" s="134"/>
      <c r="H75" s="714"/>
      <c r="I75" s="714"/>
      <c r="J75" s="714"/>
      <c r="K75" s="473"/>
      <c r="L75" s="473"/>
      <c r="M75" s="473"/>
      <c r="N75" s="757"/>
      <c r="O75" s="714"/>
      <c r="P75" s="714"/>
      <c r="Q75" s="783"/>
      <c r="R75" s="783"/>
      <c r="S75" s="783"/>
      <c r="T75" s="783"/>
      <c r="U75" s="473"/>
      <c r="V75" s="784"/>
      <c r="W75" s="714"/>
      <c r="X75" s="787" t="str">
        <f t="shared" ca="1" si="2"/>
        <v/>
      </c>
      <c r="Y75" s="743"/>
      <c r="Z75" s="743"/>
      <c r="AA75" s="7"/>
      <c r="AB75" s="9"/>
      <c r="AC75" s="9"/>
      <c r="AD75" s="9"/>
      <c r="AE75" s="9"/>
      <c r="AF75" s="9"/>
      <c r="AG75" s="9"/>
      <c r="AH75" s="9"/>
    </row>
    <row r="76" spans="1:34" ht="122.25" customHeight="1" thickBot="1" x14ac:dyDescent="0.3">
      <c r="A76" s="791">
        <v>13</v>
      </c>
      <c r="B76" s="611" t="s">
        <v>11</v>
      </c>
      <c r="C76" s="611" t="s">
        <v>63</v>
      </c>
      <c r="D76" s="615">
        <v>42551</v>
      </c>
      <c r="E76" s="490" t="s">
        <v>1261</v>
      </c>
      <c r="F76" s="611" t="s">
        <v>12</v>
      </c>
      <c r="G76" s="490" t="s">
        <v>1262</v>
      </c>
      <c r="H76" s="490" t="s">
        <v>1263</v>
      </c>
      <c r="I76" s="611" t="s">
        <v>27</v>
      </c>
      <c r="J76" s="611" t="s">
        <v>14</v>
      </c>
      <c r="K76" s="490" t="s">
        <v>1264</v>
      </c>
      <c r="L76" s="490" t="s">
        <v>1113</v>
      </c>
      <c r="M76" s="490" t="s">
        <v>1265</v>
      </c>
      <c r="N76" s="615">
        <v>42566</v>
      </c>
      <c r="O76" s="615">
        <v>42566</v>
      </c>
      <c r="P76" s="615">
        <v>42673</v>
      </c>
      <c r="Q76" s="1315" t="s">
        <v>1266</v>
      </c>
      <c r="R76" s="761"/>
      <c r="S76" s="615">
        <v>42755</v>
      </c>
      <c r="T76" s="1327" t="s">
        <v>2338</v>
      </c>
      <c r="U76" s="490"/>
      <c r="V76" s="793" t="s">
        <v>29</v>
      </c>
      <c r="W76" s="1316" t="s">
        <v>2333</v>
      </c>
      <c r="X76" s="737" t="str">
        <f t="shared" ca="1" si="2"/>
        <v>VENCIDA</v>
      </c>
      <c r="Y76" s="743"/>
      <c r="Z76" s="743"/>
      <c r="AA76" s="7"/>
      <c r="AB76" s="9"/>
      <c r="AC76" s="9"/>
      <c r="AD76" s="9"/>
      <c r="AE76" s="9"/>
      <c r="AF76" s="9"/>
      <c r="AG76" s="9"/>
      <c r="AH76" s="9"/>
    </row>
    <row r="77" spans="1:34" ht="64.5" hidden="1" customHeight="1" x14ac:dyDescent="0.25">
      <c r="A77" s="126"/>
      <c r="B77" s="127"/>
      <c r="C77" s="127"/>
      <c r="D77" s="127"/>
      <c r="E77" s="760"/>
      <c r="F77" s="127"/>
      <c r="G77" s="127"/>
      <c r="H77" s="711"/>
      <c r="I77" s="711"/>
      <c r="J77" s="711"/>
      <c r="K77" s="712"/>
      <c r="L77" s="712"/>
      <c r="M77" s="712"/>
      <c r="N77" s="713"/>
      <c r="O77" s="711"/>
      <c r="P77" s="711"/>
      <c r="Q77" s="785"/>
      <c r="R77" s="785"/>
      <c r="S77" s="785"/>
      <c r="T77" s="785"/>
      <c r="U77" s="712"/>
      <c r="V77" s="787"/>
      <c r="W77" s="711"/>
      <c r="X77" s="781" t="str">
        <f t="shared" ca="1" si="2"/>
        <v/>
      </c>
      <c r="Y77" s="743"/>
      <c r="Z77" s="743"/>
      <c r="AA77" s="7"/>
      <c r="AB77" s="9"/>
      <c r="AC77" s="9"/>
      <c r="AD77" s="9"/>
      <c r="AE77" s="9"/>
      <c r="AF77" s="9"/>
      <c r="AG77" s="9"/>
      <c r="AH77" s="9"/>
    </row>
    <row r="78" spans="1:34" ht="64.5" hidden="1" customHeight="1" x14ac:dyDescent="0.25">
      <c r="A78" s="133"/>
      <c r="B78" s="134"/>
      <c r="C78" s="134"/>
      <c r="D78" s="134"/>
      <c r="E78" s="753"/>
      <c r="F78" s="134"/>
      <c r="G78" s="134"/>
      <c r="H78" s="714"/>
      <c r="I78" s="714"/>
      <c r="J78" s="714"/>
      <c r="K78" s="473"/>
      <c r="L78" s="473"/>
      <c r="M78" s="473"/>
      <c r="N78" s="757"/>
      <c r="O78" s="714"/>
      <c r="P78" s="714"/>
      <c r="Q78" s="783"/>
      <c r="R78" s="783"/>
      <c r="S78" s="783"/>
      <c r="T78" s="783"/>
      <c r="U78" s="473"/>
      <c r="V78" s="784"/>
      <c r="W78" s="714"/>
      <c r="X78" s="787" t="str">
        <f t="shared" ca="1" si="2"/>
        <v/>
      </c>
      <c r="Y78" s="743"/>
      <c r="Z78" s="743"/>
      <c r="AA78" s="7"/>
      <c r="AB78" s="9"/>
      <c r="AC78" s="9"/>
      <c r="AD78" s="9"/>
      <c r="AE78" s="9"/>
      <c r="AF78" s="9"/>
      <c r="AG78" s="9"/>
      <c r="AH78" s="9"/>
    </row>
    <row r="79" spans="1:34" ht="111.75" hidden="1" customHeight="1" x14ac:dyDescent="0.25">
      <c r="A79" s="731">
        <v>14</v>
      </c>
      <c r="B79" s="698" t="s">
        <v>11</v>
      </c>
      <c r="C79" s="698" t="s">
        <v>63</v>
      </c>
      <c r="D79" s="699">
        <v>42551</v>
      </c>
      <c r="E79" s="211" t="s">
        <v>1267</v>
      </c>
      <c r="F79" s="698" t="s">
        <v>12</v>
      </c>
      <c r="G79" s="211" t="s">
        <v>1268</v>
      </c>
      <c r="H79" s="164" t="s">
        <v>1269</v>
      </c>
      <c r="I79" s="700" t="s">
        <v>27</v>
      </c>
      <c r="J79" s="700" t="s">
        <v>52</v>
      </c>
      <c r="K79" s="164" t="s">
        <v>1270</v>
      </c>
      <c r="L79" s="164" t="s">
        <v>1113</v>
      </c>
      <c r="M79" s="164" t="s">
        <v>1265</v>
      </c>
      <c r="N79" s="594">
        <v>42566</v>
      </c>
      <c r="O79" s="594">
        <v>42566</v>
      </c>
      <c r="P79" s="594">
        <v>42735</v>
      </c>
      <c r="Q79" s="164" t="s">
        <v>1271</v>
      </c>
      <c r="R79" s="771"/>
      <c r="S79" s="594">
        <v>42755</v>
      </c>
      <c r="T79" s="796" t="s">
        <v>1272</v>
      </c>
      <c r="U79" s="164" t="s">
        <v>1273</v>
      </c>
      <c r="V79" s="737" t="s">
        <v>36</v>
      </c>
      <c r="W79" s="164" t="s">
        <v>1274</v>
      </c>
      <c r="X79" s="737" t="str">
        <f t="shared" ca="1" si="2"/>
        <v>VENCIDA</v>
      </c>
      <c r="Y79" s="743"/>
      <c r="Z79" s="743"/>
      <c r="AA79" s="7"/>
      <c r="AB79" s="9"/>
      <c r="AC79" s="9"/>
      <c r="AD79" s="9"/>
      <c r="AE79" s="9"/>
      <c r="AF79" s="9"/>
      <c r="AG79" s="9"/>
      <c r="AH79" s="9"/>
    </row>
    <row r="80" spans="1:34" ht="64.5" hidden="1" customHeight="1" x14ac:dyDescent="0.25">
      <c r="A80" s="126"/>
      <c r="B80" s="127"/>
      <c r="C80" s="127"/>
      <c r="D80" s="127"/>
      <c r="E80" s="760"/>
      <c r="F80" s="127"/>
      <c r="G80" s="127"/>
      <c r="H80" s="596"/>
      <c r="I80" s="596"/>
      <c r="J80" s="596"/>
      <c r="K80" s="600"/>
      <c r="L80" s="600"/>
      <c r="M80" s="600"/>
      <c r="N80" s="616"/>
      <c r="O80" s="596"/>
      <c r="P80" s="596"/>
      <c r="Q80" s="776"/>
      <c r="R80" s="776"/>
      <c r="S80" s="776"/>
      <c r="T80" s="776"/>
      <c r="U80" s="600"/>
      <c r="V80" s="781"/>
      <c r="W80" s="596"/>
      <c r="X80" s="781" t="str">
        <f t="shared" ca="1" si="2"/>
        <v/>
      </c>
      <c r="Y80" s="743"/>
      <c r="Z80" s="743"/>
      <c r="AA80" s="7"/>
      <c r="AB80" s="9"/>
      <c r="AC80" s="9"/>
      <c r="AD80" s="9"/>
      <c r="AE80" s="9"/>
      <c r="AF80" s="9"/>
      <c r="AG80" s="9"/>
      <c r="AH80" s="9"/>
    </row>
    <row r="81" spans="1:34" ht="64.5" hidden="1" customHeight="1" x14ac:dyDescent="0.25">
      <c r="A81" s="133"/>
      <c r="B81" s="134"/>
      <c r="C81" s="134"/>
      <c r="D81" s="134"/>
      <c r="E81" s="753"/>
      <c r="F81" s="134"/>
      <c r="G81" s="134"/>
      <c r="H81" s="714"/>
      <c r="I81" s="714"/>
      <c r="J81" s="714"/>
      <c r="K81" s="473"/>
      <c r="L81" s="473"/>
      <c r="M81" s="473"/>
      <c r="N81" s="757"/>
      <c r="O81" s="714"/>
      <c r="P81" s="714"/>
      <c r="Q81" s="783"/>
      <c r="R81" s="783"/>
      <c r="S81" s="783"/>
      <c r="T81" s="783"/>
      <c r="U81" s="473"/>
      <c r="V81" s="784"/>
      <c r="W81" s="714"/>
      <c r="X81" s="787" t="str">
        <f t="shared" ca="1" si="2"/>
        <v/>
      </c>
      <c r="Y81" s="743"/>
      <c r="Z81" s="743"/>
      <c r="AA81" s="7"/>
      <c r="AB81" s="9"/>
      <c r="AC81" s="9"/>
      <c r="AD81" s="9"/>
      <c r="AE81" s="9"/>
      <c r="AF81" s="9"/>
      <c r="AG81" s="9"/>
      <c r="AH81" s="9"/>
    </row>
    <row r="82" spans="1:34" ht="101.25" hidden="1" customHeight="1" x14ac:dyDescent="0.25">
      <c r="A82" s="791">
        <v>15</v>
      </c>
      <c r="B82" s="611" t="s">
        <v>11</v>
      </c>
      <c r="C82" s="611" t="s">
        <v>63</v>
      </c>
      <c r="D82" s="615">
        <v>42551</v>
      </c>
      <c r="E82" s="490" t="s">
        <v>1275</v>
      </c>
      <c r="F82" s="611" t="s">
        <v>12</v>
      </c>
      <c r="G82" s="490" t="s">
        <v>1276</v>
      </c>
      <c r="H82" s="490" t="s">
        <v>1277</v>
      </c>
      <c r="I82" s="611" t="s">
        <v>27</v>
      </c>
      <c r="J82" s="611" t="s">
        <v>21</v>
      </c>
      <c r="K82" s="490" t="s">
        <v>1278</v>
      </c>
      <c r="L82" s="490" t="s">
        <v>1113</v>
      </c>
      <c r="M82" s="490" t="s">
        <v>1265</v>
      </c>
      <c r="N82" s="615">
        <v>42566</v>
      </c>
      <c r="O82" s="615">
        <v>42566</v>
      </c>
      <c r="P82" s="615">
        <v>42735</v>
      </c>
      <c r="Q82" s="490" t="s">
        <v>1279</v>
      </c>
      <c r="R82" s="761" t="s">
        <v>1280</v>
      </c>
      <c r="S82" s="615">
        <v>42755</v>
      </c>
      <c r="T82" s="796" t="s">
        <v>1281</v>
      </c>
      <c r="U82" s="164" t="s">
        <v>1273</v>
      </c>
      <c r="V82" s="793" t="s">
        <v>36</v>
      </c>
      <c r="W82" s="490" t="s">
        <v>1282</v>
      </c>
      <c r="X82" s="737" t="str">
        <f t="shared" ca="1" si="2"/>
        <v>VENCIDA</v>
      </c>
      <c r="Y82" s="743"/>
      <c r="Z82" s="743"/>
      <c r="AA82" s="7"/>
      <c r="AB82" s="9"/>
      <c r="AC82" s="9"/>
      <c r="AD82" s="9"/>
      <c r="AE82" s="9"/>
      <c r="AF82" s="9"/>
      <c r="AG82" s="9"/>
      <c r="AH82" s="9"/>
    </row>
    <row r="83" spans="1:34" ht="64.5" hidden="1" customHeight="1" x14ac:dyDescent="0.25">
      <c r="A83" s="126"/>
      <c r="B83" s="127"/>
      <c r="C83" s="127"/>
      <c r="D83" s="127"/>
      <c r="E83" s="760"/>
      <c r="F83" s="127"/>
      <c r="G83" s="127"/>
      <c r="H83" s="711"/>
      <c r="I83" s="711"/>
      <c r="J83" s="711"/>
      <c r="K83" s="712"/>
      <c r="L83" s="712"/>
      <c r="M83" s="712"/>
      <c r="N83" s="713"/>
      <c r="O83" s="711"/>
      <c r="P83" s="711"/>
      <c r="Q83" s="712"/>
      <c r="R83" s="712"/>
      <c r="S83" s="711"/>
      <c r="T83" s="712"/>
      <c r="U83" s="712"/>
      <c r="V83" s="787"/>
      <c r="W83" s="711"/>
      <c r="X83" s="781" t="str">
        <f t="shared" ca="1" si="2"/>
        <v/>
      </c>
      <c r="Y83" s="743"/>
      <c r="Z83" s="743"/>
      <c r="AA83" s="7"/>
      <c r="AB83" s="9"/>
      <c r="AC83" s="9"/>
      <c r="AD83" s="9"/>
      <c r="AE83" s="9"/>
      <c r="AF83" s="9"/>
      <c r="AG83" s="9"/>
      <c r="AH83" s="9"/>
    </row>
    <row r="84" spans="1:34" ht="64.5" hidden="1" customHeight="1" x14ac:dyDescent="0.25">
      <c r="A84" s="133"/>
      <c r="B84" s="134"/>
      <c r="C84" s="134"/>
      <c r="D84" s="134"/>
      <c r="E84" s="753"/>
      <c r="F84" s="134"/>
      <c r="G84" s="134"/>
      <c r="H84" s="714"/>
      <c r="I84" s="714"/>
      <c r="J84" s="714"/>
      <c r="K84" s="473"/>
      <c r="L84" s="473"/>
      <c r="M84" s="473"/>
      <c r="N84" s="757"/>
      <c r="O84" s="714"/>
      <c r="P84" s="714"/>
      <c r="Q84" s="473"/>
      <c r="R84" s="473"/>
      <c r="S84" s="714"/>
      <c r="T84" s="473"/>
      <c r="U84" s="473"/>
      <c r="V84" s="784"/>
      <c r="W84" s="714"/>
      <c r="X84" s="787" t="str">
        <f t="shared" ca="1" si="2"/>
        <v/>
      </c>
      <c r="Y84" s="743"/>
      <c r="Z84" s="743"/>
      <c r="AA84" s="7"/>
      <c r="AB84" s="9"/>
      <c r="AC84" s="9"/>
      <c r="AD84" s="9"/>
      <c r="AE84" s="9"/>
      <c r="AF84" s="9"/>
      <c r="AG84" s="9"/>
      <c r="AH84" s="9"/>
    </row>
    <row r="85" spans="1:34" ht="105.75" hidden="1" customHeight="1" x14ac:dyDescent="0.25">
      <c r="A85" s="791">
        <v>16</v>
      </c>
      <c r="B85" s="611" t="s">
        <v>11</v>
      </c>
      <c r="C85" s="611" t="s">
        <v>63</v>
      </c>
      <c r="D85" s="615">
        <v>42551</v>
      </c>
      <c r="E85" s="490" t="s">
        <v>1283</v>
      </c>
      <c r="F85" s="611" t="s">
        <v>12</v>
      </c>
      <c r="G85" s="490" t="s">
        <v>1284</v>
      </c>
      <c r="H85" s="490" t="s">
        <v>1285</v>
      </c>
      <c r="I85" s="611" t="s">
        <v>27</v>
      </c>
      <c r="J85" s="611" t="s">
        <v>21</v>
      </c>
      <c r="K85" s="490" t="s">
        <v>1286</v>
      </c>
      <c r="L85" s="490" t="s">
        <v>1113</v>
      </c>
      <c r="M85" s="490" t="s">
        <v>1265</v>
      </c>
      <c r="N85" s="615">
        <v>42566</v>
      </c>
      <c r="O85" s="615">
        <v>42566</v>
      </c>
      <c r="P85" s="615">
        <v>42735</v>
      </c>
      <c r="Q85" s="490" t="s">
        <v>1287</v>
      </c>
      <c r="R85" s="490" t="s">
        <v>1288</v>
      </c>
      <c r="S85" s="615">
        <v>42755</v>
      </c>
      <c r="T85" s="796" t="s">
        <v>1289</v>
      </c>
      <c r="U85" s="164" t="s">
        <v>1273</v>
      </c>
      <c r="V85" s="793" t="s">
        <v>36</v>
      </c>
      <c r="W85" s="490" t="s">
        <v>1290</v>
      </c>
      <c r="X85" s="737" t="str">
        <f t="shared" ca="1" si="2"/>
        <v>VENCIDA</v>
      </c>
      <c r="Y85" s="743"/>
      <c r="Z85" s="743"/>
      <c r="AA85" s="7"/>
      <c r="AB85" s="9"/>
      <c r="AC85" s="9"/>
      <c r="AD85" s="9"/>
      <c r="AE85" s="9"/>
      <c r="AF85" s="9"/>
      <c r="AG85" s="9"/>
      <c r="AH85" s="9"/>
    </row>
    <row r="86" spans="1:34" ht="64.5" hidden="1" customHeight="1" x14ac:dyDescent="0.25">
      <c r="A86" s="126"/>
      <c r="B86" s="127"/>
      <c r="C86" s="127"/>
      <c r="D86" s="127"/>
      <c r="E86" s="760"/>
      <c r="F86" s="127"/>
      <c r="G86" s="127"/>
      <c r="H86" s="711"/>
      <c r="I86" s="711"/>
      <c r="J86" s="711"/>
      <c r="K86" s="712"/>
      <c r="L86" s="712"/>
      <c r="M86" s="712"/>
      <c r="N86" s="713"/>
      <c r="O86" s="711"/>
      <c r="P86" s="711"/>
      <c r="Q86" s="712"/>
      <c r="R86" s="712"/>
      <c r="S86" s="711"/>
      <c r="T86" s="712"/>
      <c r="U86" s="712"/>
      <c r="V86" s="787"/>
      <c r="W86" s="711"/>
      <c r="X86" s="781" t="str">
        <f t="shared" ca="1" si="2"/>
        <v/>
      </c>
      <c r="Y86" s="743"/>
      <c r="Z86" s="743"/>
      <c r="AA86" s="7"/>
      <c r="AB86" s="9"/>
      <c r="AC86" s="9"/>
      <c r="AD86" s="9"/>
      <c r="AE86" s="9"/>
      <c r="AF86" s="9"/>
      <c r="AG86" s="9"/>
      <c r="AH86" s="9"/>
    </row>
    <row r="87" spans="1:34" ht="1.5" hidden="1" customHeight="1" x14ac:dyDescent="0.25">
      <c r="A87" s="133"/>
      <c r="B87" s="134"/>
      <c r="C87" s="134"/>
      <c r="D87" s="134"/>
      <c r="E87" s="753"/>
      <c r="F87" s="134"/>
      <c r="G87" s="134"/>
      <c r="H87" s="714"/>
      <c r="I87" s="714"/>
      <c r="J87" s="714"/>
      <c r="K87" s="473"/>
      <c r="L87" s="473"/>
      <c r="M87" s="473"/>
      <c r="N87" s="757"/>
      <c r="O87" s="714"/>
      <c r="P87" s="714"/>
      <c r="Q87" s="473"/>
      <c r="R87" s="473"/>
      <c r="S87" s="714"/>
      <c r="T87" s="473"/>
      <c r="U87" s="473"/>
      <c r="V87" s="784"/>
      <c r="W87" s="714"/>
      <c r="X87" s="787" t="str">
        <f t="shared" ca="1" si="2"/>
        <v/>
      </c>
      <c r="Y87" s="743"/>
      <c r="Z87" s="743"/>
      <c r="AA87" s="7"/>
      <c r="AB87" s="9"/>
      <c r="AC87" s="9"/>
      <c r="AD87" s="9"/>
      <c r="AE87" s="9"/>
      <c r="AF87" s="9"/>
      <c r="AG87" s="9"/>
      <c r="AH87" s="9"/>
    </row>
    <row r="88" spans="1:34" ht="166.5" customHeight="1" thickBot="1" x14ac:dyDescent="0.3">
      <c r="A88" s="791">
        <v>17</v>
      </c>
      <c r="B88" s="611" t="s">
        <v>11</v>
      </c>
      <c r="C88" s="611" t="s">
        <v>63</v>
      </c>
      <c r="D88" s="615">
        <v>42551</v>
      </c>
      <c r="E88" s="490" t="s">
        <v>1291</v>
      </c>
      <c r="F88" s="611" t="s">
        <v>12</v>
      </c>
      <c r="G88" s="490" t="s">
        <v>1292</v>
      </c>
      <c r="H88" s="490" t="s">
        <v>1293</v>
      </c>
      <c r="I88" s="611" t="s">
        <v>27</v>
      </c>
      <c r="J88" s="611" t="s">
        <v>52</v>
      </c>
      <c r="K88" s="490" t="s">
        <v>1294</v>
      </c>
      <c r="L88" s="490" t="s">
        <v>1113</v>
      </c>
      <c r="M88" s="490" t="s">
        <v>1265</v>
      </c>
      <c r="N88" s="615">
        <v>42566</v>
      </c>
      <c r="O88" s="615">
        <v>42566</v>
      </c>
      <c r="P88" s="615">
        <v>42735</v>
      </c>
      <c r="Q88" s="1315" t="s">
        <v>1295</v>
      </c>
      <c r="R88" s="794" t="s">
        <v>1296</v>
      </c>
      <c r="S88" s="615">
        <v>42755</v>
      </c>
      <c r="T88" s="1328" t="s">
        <v>2339</v>
      </c>
      <c r="U88" s="490" t="s">
        <v>1297</v>
      </c>
      <c r="V88" s="793" t="s">
        <v>29</v>
      </c>
      <c r="W88" s="1215" t="s">
        <v>2334</v>
      </c>
      <c r="X88" s="737" t="str">
        <f t="shared" ca="1" si="2"/>
        <v>VENCIDA</v>
      </c>
      <c r="Y88" s="743"/>
      <c r="Z88" s="743"/>
      <c r="AA88" s="7"/>
      <c r="AB88" s="9"/>
      <c r="AC88" s="9"/>
      <c r="AD88" s="9"/>
      <c r="AE88" s="9"/>
      <c r="AF88" s="9"/>
      <c r="AG88" s="9"/>
      <c r="AH88" s="9"/>
    </row>
    <row r="89" spans="1:34" ht="64.5" hidden="1" customHeight="1" x14ac:dyDescent="0.25">
      <c r="A89" s="126"/>
      <c r="B89" s="127"/>
      <c r="C89" s="127"/>
      <c r="D89" s="127"/>
      <c r="E89" s="760"/>
      <c r="F89" s="127"/>
      <c r="G89" s="127"/>
      <c r="H89" s="711"/>
      <c r="I89" s="711"/>
      <c r="J89" s="711"/>
      <c r="K89" s="712"/>
      <c r="L89" s="712"/>
      <c r="M89" s="712"/>
      <c r="N89" s="713"/>
      <c r="O89" s="711"/>
      <c r="P89" s="711"/>
      <c r="Q89" s="712"/>
      <c r="R89" s="712"/>
      <c r="S89" s="711"/>
      <c r="T89" s="712"/>
      <c r="U89" s="712"/>
      <c r="V89" s="787"/>
      <c r="W89" s="711"/>
      <c r="X89" s="781" t="str">
        <f t="shared" ca="1" si="2"/>
        <v/>
      </c>
      <c r="Y89" s="743"/>
      <c r="Z89" s="743"/>
      <c r="AA89" s="7"/>
      <c r="AB89" s="9"/>
      <c r="AC89" s="9"/>
      <c r="AD89" s="9"/>
      <c r="AE89" s="9"/>
      <c r="AF89" s="9"/>
      <c r="AG89" s="9"/>
      <c r="AH89" s="9"/>
    </row>
    <row r="90" spans="1:34" ht="9.75" hidden="1" customHeight="1" x14ac:dyDescent="0.25">
      <c r="A90" s="133"/>
      <c r="B90" s="134"/>
      <c r="C90" s="134"/>
      <c r="D90" s="134"/>
      <c r="E90" s="753"/>
      <c r="F90" s="134"/>
      <c r="G90" s="134"/>
      <c r="H90" s="714"/>
      <c r="I90" s="714"/>
      <c r="J90" s="714"/>
      <c r="K90" s="473"/>
      <c r="L90" s="473"/>
      <c r="M90" s="473"/>
      <c r="N90" s="757"/>
      <c r="O90" s="714"/>
      <c r="P90" s="714"/>
      <c r="Q90" s="473"/>
      <c r="R90" s="473"/>
      <c r="S90" s="714"/>
      <c r="T90" s="473"/>
      <c r="U90" s="473"/>
      <c r="V90" s="784"/>
      <c r="W90" s="714"/>
      <c r="X90" s="787" t="str">
        <f t="shared" ca="1" si="2"/>
        <v/>
      </c>
      <c r="Y90" s="743"/>
      <c r="Z90" s="743"/>
      <c r="AA90" s="7"/>
      <c r="AB90" s="9"/>
      <c r="AC90" s="9"/>
      <c r="AD90" s="9"/>
      <c r="AE90" s="9"/>
      <c r="AF90" s="9"/>
      <c r="AG90" s="9"/>
      <c r="AH90" s="9"/>
    </row>
    <row r="91" spans="1:34" ht="144" customHeight="1" thickBot="1" x14ac:dyDescent="0.3">
      <c r="A91" s="731">
        <v>18</v>
      </c>
      <c r="B91" s="698" t="s">
        <v>11</v>
      </c>
      <c r="C91" s="698" t="s">
        <v>63</v>
      </c>
      <c r="D91" s="699">
        <v>42551</v>
      </c>
      <c r="E91" s="211" t="s">
        <v>1298</v>
      </c>
      <c r="F91" s="698" t="s">
        <v>12</v>
      </c>
      <c r="G91" s="211" t="s">
        <v>1299</v>
      </c>
      <c r="H91" s="164" t="s">
        <v>1300</v>
      </c>
      <c r="I91" s="700" t="s">
        <v>13</v>
      </c>
      <c r="J91" s="700" t="s">
        <v>14</v>
      </c>
      <c r="K91" s="164" t="s">
        <v>1301</v>
      </c>
      <c r="L91" s="164" t="s">
        <v>1113</v>
      </c>
      <c r="M91" s="164" t="s">
        <v>1265</v>
      </c>
      <c r="N91" s="594">
        <v>42566</v>
      </c>
      <c r="O91" s="594">
        <v>42566</v>
      </c>
      <c r="P91" s="594">
        <v>42735</v>
      </c>
      <c r="Q91" s="797" t="s">
        <v>1302</v>
      </c>
      <c r="R91" s="164"/>
      <c r="S91" s="594">
        <v>42755</v>
      </c>
      <c r="T91" s="1317" t="s">
        <v>2364</v>
      </c>
      <c r="U91" s="1329" t="s">
        <v>2365</v>
      </c>
      <c r="V91" s="737" t="s">
        <v>29</v>
      </c>
      <c r="W91" s="1318" t="s">
        <v>2366</v>
      </c>
      <c r="X91" s="737" t="str">
        <f t="shared" ca="1" si="2"/>
        <v>VENCIDA</v>
      </c>
      <c r="Y91" s="743"/>
      <c r="Z91" s="743"/>
      <c r="AA91" s="7"/>
      <c r="AB91" s="9"/>
      <c r="AC91" s="9"/>
      <c r="AD91" s="9"/>
      <c r="AE91" s="9"/>
      <c r="AF91" s="9"/>
      <c r="AG91" s="9"/>
      <c r="AH91" s="9"/>
    </row>
    <row r="92" spans="1:34" ht="64.5" hidden="1" customHeight="1" x14ac:dyDescent="0.25">
      <c r="A92" s="126"/>
      <c r="B92" s="127"/>
      <c r="C92" s="127"/>
      <c r="D92" s="127"/>
      <c r="E92" s="760"/>
      <c r="F92" s="127"/>
      <c r="G92" s="127"/>
      <c r="H92" s="596"/>
      <c r="I92" s="596"/>
      <c r="J92" s="596"/>
      <c r="K92" s="600"/>
      <c r="L92" s="600"/>
      <c r="M92" s="600"/>
      <c r="N92" s="616"/>
      <c r="O92" s="596"/>
      <c r="P92" s="596"/>
      <c r="Q92" s="600"/>
      <c r="R92" s="600"/>
      <c r="S92" s="596"/>
      <c r="T92" s="600"/>
      <c r="U92" s="600"/>
      <c r="V92" s="781"/>
      <c r="W92" s="596"/>
      <c r="X92" s="781" t="str">
        <f t="shared" ca="1" si="2"/>
        <v/>
      </c>
      <c r="Y92" s="743"/>
      <c r="Z92" s="743"/>
      <c r="AA92" s="7"/>
      <c r="AB92" s="9"/>
      <c r="AC92" s="9"/>
      <c r="AD92" s="9"/>
      <c r="AE92" s="9"/>
      <c r="AF92" s="9"/>
      <c r="AG92" s="9"/>
      <c r="AH92" s="9"/>
    </row>
    <row r="93" spans="1:34" ht="64.5" hidden="1" customHeight="1" x14ac:dyDescent="0.25">
      <c r="A93" s="133"/>
      <c r="B93" s="134"/>
      <c r="C93" s="134"/>
      <c r="D93" s="134"/>
      <c r="E93" s="753"/>
      <c r="F93" s="134"/>
      <c r="G93" s="134"/>
      <c r="H93" s="714"/>
      <c r="I93" s="714"/>
      <c r="J93" s="714"/>
      <c r="K93" s="473"/>
      <c r="L93" s="473"/>
      <c r="M93" s="473"/>
      <c r="N93" s="757"/>
      <c r="O93" s="714"/>
      <c r="P93" s="714"/>
      <c r="Q93" s="473"/>
      <c r="R93" s="473"/>
      <c r="S93" s="714"/>
      <c r="T93" s="473"/>
      <c r="U93" s="473"/>
      <c r="V93" s="784"/>
      <c r="W93" s="714"/>
      <c r="X93" s="787" t="str">
        <f t="shared" ca="1" si="2"/>
        <v/>
      </c>
      <c r="Y93" s="743"/>
      <c r="Z93" s="743"/>
      <c r="AA93" s="7"/>
      <c r="AB93" s="9"/>
      <c r="AC93" s="9"/>
      <c r="AD93" s="9"/>
      <c r="AE93" s="9"/>
      <c r="AF93" s="9"/>
      <c r="AG93" s="9"/>
      <c r="AH93" s="9"/>
    </row>
    <row r="94" spans="1:34" ht="157.5" customHeight="1" thickBot="1" x14ac:dyDescent="0.3">
      <c r="A94" s="731">
        <v>19</v>
      </c>
      <c r="B94" s="698" t="s">
        <v>11</v>
      </c>
      <c r="C94" s="698" t="s">
        <v>63</v>
      </c>
      <c r="D94" s="699">
        <v>42551</v>
      </c>
      <c r="E94" s="211" t="s">
        <v>1303</v>
      </c>
      <c r="F94" s="698" t="s">
        <v>12</v>
      </c>
      <c r="G94" s="211" t="s">
        <v>1304</v>
      </c>
      <c r="H94" s="164" t="s">
        <v>1305</v>
      </c>
      <c r="I94" s="700" t="s">
        <v>27</v>
      </c>
      <c r="J94" s="700" t="s">
        <v>52</v>
      </c>
      <c r="K94" s="164" t="s">
        <v>1306</v>
      </c>
      <c r="L94" s="164" t="s">
        <v>1113</v>
      </c>
      <c r="M94" s="164" t="s">
        <v>1265</v>
      </c>
      <c r="N94" s="594">
        <v>42566</v>
      </c>
      <c r="O94" s="594">
        <v>42566</v>
      </c>
      <c r="P94" s="594">
        <v>42735</v>
      </c>
      <c r="Q94" s="797" t="s">
        <v>1307</v>
      </c>
      <c r="R94" s="164"/>
      <c r="S94" s="594">
        <v>42755</v>
      </c>
      <c r="T94" s="1317" t="s">
        <v>2368</v>
      </c>
      <c r="U94" s="1330" t="s">
        <v>2367</v>
      </c>
      <c r="V94" s="737" t="s">
        <v>29</v>
      </c>
      <c r="W94" s="1318" t="s">
        <v>2369</v>
      </c>
      <c r="X94" s="737" t="str">
        <f t="shared" ca="1" si="2"/>
        <v>VENCIDA</v>
      </c>
      <c r="Y94" s="743"/>
      <c r="Z94" s="743"/>
      <c r="AA94" s="7"/>
      <c r="AB94" s="9"/>
      <c r="AC94" s="9"/>
      <c r="AD94" s="9"/>
      <c r="AE94" s="9"/>
      <c r="AF94" s="9"/>
      <c r="AG94" s="9"/>
      <c r="AH94" s="9"/>
    </row>
    <row r="95" spans="1:34" ht="64.5" hidden="1" customHeight="1" x14ac:dyDescent="0.25">
      <c r="A95" s="126"/>
      <c r="B95" s="127"/>
      <c r="C95" s="127"/>
      <c r="D95" s="127"/>
      <c r="E95" s="760"/>
      <c r="F95" s="127"/>
      <c r="G95" s="127"/>
      <c r="H95" s="596"/>
      <c r="I95" s="596"/>
      <c r="J95" s="596"/>
      <c r="K95" s="600"/>
      <c r="L95" s="600"/>
      <c r="M95" s="600"/>
      <c r="N95" s="616"/>
      <c r="O95" s="596"/>
      <c r="P95" s="596"/>
      <c r="Q95" s="600"/>
      <c r="R95" s="600"/>
      <c r="S95" s="596"/>
      <c r="T95" s="600"/>
      <c r="U95" s="600"/>
      <c r="V95" s="781"/>
      <c r="W95" s="596"/>
      <c r="X95" s="781" t="str">
        <f t="shared" ca="1" si="2"/>
        <v/>
      </c>
      <c r="Y95" s="743"/>
      <c r="Z95" s="743"/>
      <c r="AA95" s="7"/>
      <c r="AB95" s="9"/>
      <c r="AC95" s="9"/>
      <c r="AD95" s="9"/>
      <c r="AE95" s="9"/>
      <c r="AF95" s="9"/>
      <c r="AG95" s="9"/>
      <c r="AH95" s="9"/>
    </row>
    <row r="96" spans="1:34" ht="64.5" hidden="1" customHeight="1" x14ac:dyDescent="0.25">
      <c r="A96" s="133"/>
      <c r="B96" s="134"/>
      <c r="C96" s="134"/>
      <c r="D96" s="134"/>
      <c r="E96" s="753"/>
      <c r="F96" s="134"/>
      <c r="G96" s="134"/>
      <c r="H96" s="714"/>
      <c r="I96" s="714"/>
      <c r="J96" s="714"/>
      <c r="K96" s="473"/>
      <c r="L96" s="473"/>
      <c r="M96" s="473"/>
      <c r="N96" s="757"/>
      <c r="O96" s="714"/>
      <c r="P96" s="714"/>
      <c r="Q96" s="473"/>
      <c r="R96" s="473"/>
      <c r="S96" s="714"/>
      <c r="T96" s="473"/>
      <c r="U96" s="473"/>
      <c r="V96" s="784"/>
      <c r="W96" s="714"/>
      <c r="X96" s="787" t="str">
        <f t="shared" ca="1" si="2"/>
        <v/>
      </c>
      <c r="Y96" s="743"/>
      <c r="Z96" s="743"/>
      <c r="AA96" s="7"/>
      <c r="AB96" s="9"/>
      <c r="AC96" s="9"/>
      <c r="AD96" s="9"/>
      <c r="AE96" s="9"/>
      <c r="AF96" s="9"/>
      <c r="AG96" s="9"/>
      <c r="AH96" s="9"/>
    </row>
    <row r="97" spans="1:34" ht="102" hidden="1" customHeight="1" x14ac:dyDescent="0.25">
      <c r="A97" s="731">
        <v>20</v>
      </c>
      <c r="B97" s="698" t="s">
        <v>11</v>
      </c>
      <c r="C97" s="698" t="s">
        <v>63</v>
      </c>
      <c r="D97" s="699">
        <v>42551</v>
      </c>
      <c r="E97" s="211" t="s">
        <v>1308</v>
      </c>
      <c r="F97" s="698" t="s">
        <v>12</v>
      </c>
      <c r="G97" s="211" t="s">
        <v>1309</v>
      </c>
      <c r="H97" s="164" t="s">
        <v>1310</v>
      </c>
      <c r="I97" s="700" t="s">
        <v>27</v>
      </c>
      <c r="J97" s="700" t="s">
        <v>14</v>
      </c>
      <c r="K97" s="164" t="s">
        <v>1311</v>
      </c>
      <c r="L97" s="164" t="s">
        <v>1113</v>
      </c>
      <c r="M97" s="164" t="s">
        <v>1265</v>
      </c>
      <c r="N97" s="594">
        <v>42566</v>
      </c>
      <c r="O97" s="594">
        <v>42566</v>
      </c>
      <c r="P97" s="594">
        <v>42673</v>
      </c>
      <c r="Q97" s="164" t="s">
        <v>1312</v>
      </c>
      <c r="R97" s="164" t="s">
        <v>1313</v>
      </c>
      <c r="S97" s="594">
        <v>42755</v>
      </c>
      <c r="T97" s="164" t="s">
        <v>1314</v>
      </c>
      <c r="U97" s="164" t="s">
        <v>1315</v>
      </c>
      <c r="V97" s="737" t="s">
        <v>36</v>
      </c>
      <c r="W97" s="164" t="s">
        <v>1316</v>
      </c>
      <c r="X97" s="737" t="str">
        <f t="shared" ca="1" si="2"/>
        <v>VENCIDA</v>
      </c>
      <c r="Y97" s="743"/>
      <c r="Z97" s="743"/>
      <c r="AA97" s="7"/>
      <c r="AB97" s="9"/>
      <c r="AC97" s="9"/>
      <c r="AD97" s="9"/>
      <c r="AE97" s="9"/>
      <c r="AF97" s="9"/>
      <c r="AG97" s="9"/>
      <c r="AH97" s="9"/>
    </row>
    <row r="98" spans="1:34" ht="64.5" hidden="1" customHeight="1" x14ac:dyDescent="0.25">
      <c r="A98" s="126"/>
      <c r="B98" s="127"/>
      <c r="C98" s="127"/>
      <c r="D98" s="127"/>
      <c r="E98" s="760"/>
      <c r="F98" s="127"/>
      <c r="G98" s="127"/>
      <c r="H98" s="596"/>
      <c r="I98" s="596"/>
      <c r="J98" s="596"/>
      <c r="K98" s="600"/>
      <c r="L98" s="600"/>
      <c r="M98" s="600"/>
      <c r="N98" s="616"/>
      <c r="O98" s="596"/>
      <c r="P98" s="596"/>
      <c r="Q98" s="600"/>
      <c r="R98" s="600"/>
      <c r="S98" s="596"/>
      <c r="T98" s="600"/>
      <c r="U98" s="600"/>
      <c r="V98" s="781"/>
      <c r="W98" s="596"/>
      <c r="X98" s="781" t="str">
        <f t="shared" ca="1" si="2"/>
        <v/>
      </c>
      <c r="Y98" s="743"/>
      <c r="Z98" s="743"/>
      <c r="AA98" s="7"/>
      <c r="AB98" s="9"/>
      <c r="AC98" s="9"/>
      <c r="AD98" s="9"/>
      <c r="AE98" s="9"/>
      <c r="AF98" s="9"/>
      <c r="AG98" s="9"/>
      <c r="AH98" s="9"/>
    </row>
    <row r="99" spans="1:34" ht="17.25" hidden="1" customHeight="1" x14ac:dyDescent="0.25">
      <c r="A99" s="133"/>
      <c r="B99" s="134"/>
      <c r="C99" s="134"/>
      <c r="D99" s="134"/>
      <c r="E99" s="753"/>
      <c r="F99" s="134"/>
      <c r="G99" s="134"/>
      <c r="H99" s="714"/>
      <c r="I99" s="714"/>
      <c r="J99" s="714"/>
      <c r="K99" s="473"/>
      <c r="L99" s="473"/>
      <c r="M99" s="473"/>
      <c r="N99" s="757"/>
      <c r="O99" s="714"/>
      <c r="P99" s="714"/>
      <c r="Q99" s="473"/>
      <c r="R99" s="473"/>
      <c r="S99" s="714"/>
      <c r="T99" s="473"/>
      <c r="U99" s="473"/>
      <c r="V99" s="784"/>
      <c r="W99" s="714"/>
      <c r="X99" s="787" t="str">
        <f t="shared" ca="1" si="2"/>
        <v/>
      </c>
      <c r="Y99" s="743"/>
      <c r="Z99" s="743"/>
      <c r="AA99" s="7"/>
      <c r="AB99" s="9"/>
      <c r="AC99" s="9"/>
      <c r="AD99" s="9"/>
      <c r="AE99" s="9"/>
      <c r="AF99" s="9"/>
      <c r="AG99" s="9"/>
      <c r="AH99" s="9"/>
    </row>
    <row r="100" spans="1:34" ht="89.25" hidden="1" customHeight="1" x14ac:dyDescent="0.25">
      <c r="A100" s="731">
        <v>21</v>
      </c>
      <c r="B100" s="698" t="s">
        <v>11</v>
      </c>
      <c r="C100" s="698" t="s">
        <v>63</v>
      </c>
      <c r="D100" s="699">
        <v>42551</v>
      </c>
      <c r="E100" s="211" t="s">
        <v>1317</v>
      </c>
      <c r="F100" s="698" t="s">
        <v>12</v>
      </c>
      <c r="G100" s="211" t="s">
        <v>1318</v>
      </c>
      <c r="H100" s="164" t="s">
        <v>1319</v>
      </c>
      <c r="I100" s="700" t="s">
        <v>27</v>
      </c>
      <c r="J100" s="700" t="s">
        <v>14</v>
      </c>
      <c r="K100" s="164" t="s">
        <v>1320</v>
      </c>
      <c r="L100" s="164" t="s">
        <v>1113</v>
      </c>
      <c r="M100" s="164" t="s">
        <v>1265</v>
      </c>
      <c r="N100" s="594">
        <v>42566</v>
      </c>
      <c r="O100" s="594">
        <v>42566</v>
      </c>
      <c r="P100" s="594">
        <v>42643</v>
      </c>
      <c r="Q100" s="164" t="s">
        <v>1321</v>
      </c>
      <c r="R100" s="164" t="s">
        <v>1322</v>
      </c>
      <c r="S100" s="594">
        <v>42755</v>
      </c>
      <c r="T100" s="164" t="s">
        <v>1323</v>
      </c>
      <c r="U100" s="164"/>
      <c r="V100" s="737" t="s">
        <v>36</v>
      </c>
      <c r="W100" s="164" t="s">
        <v>1324</v>
      </c>
      <c r="X100" s="737" t="str">
        <f t="shared" ca="1" si="2"/>
        <v>VENCIDA</v>
      </c>
      <c r="Y100" s="743"/>
      <c r="Z100" s="743"/>
      <c r="AA100" s="7"/>
      <c r="AB100" s="9"/>
      <c r="AC100" s="9"/>
      <c r="AD100" s="9"/>
      <c r="AE100" s="9"/>
      <c r="AF100" s="9"/>
      <c r="AG100" s="9"/>
      <c r="AH100" s="9"/>
    </row>
    <row r="101" spans="1:34" ht="64.5" hidden="1" customHeight="1" x14ac:dyDescent="0.25">
      <c r="A101" s="126"/>
      <c r="B101" s="127"/>
      <c r="C101" s="127"/>
      <c r="D101" s="127"/>
      <c r="E101" s="760"/>
      <c r="F101" s="127"/>
      <c r="G101" s="127"/>
      <c r="H101" s="596"/>
      <c r="I101" s="596"/>
      <c r="J101" s="596"/>
      <c r="K101" s="600"/>
      <c r="L101" s="600"/>
      <c r="M101" s="600"/>
      <c r="N101" s="616"/>
      <c r="O101" s="596"/>
      <c r="P101" s="596"/>
      <c r="Q101" s="600"/>
      <c r="R101" s="600"/>
      <c r="S101" s="596"/>
      <c r="T101" s="600"/>
      <c r="U101" s="600"/>
      <c r="V101" s="781"/>
      <c r="W101" s="596"/>
      <c r="X101" s="781" t="str">
        <f t="shared" ca="1" si="2"/>
        <v/>
      </c>
      <c r="Y101" s="743"/>
      <c r="Z101" s="743"/>
      <c r="AA101" s="7"/>
      <c r="AB101" s="9"/>
      <c r="AC101" s="9"/>
      <c r="AD101" s="9"/>
      <c r="AE101" s="9"/>
      <c r="AF101" s="9"/>
      <c r="AG101" s="9"/>
      <c r="AH101" s="9"/>
    </row>
    <row r="102" spans="1:34" ht="64.5" hidden="1" customHeight="1" x14ac:dyDescent="0.25">
      <c r="A102" s="133"/>
      <c r="B102" s="134"/>
      <c r="C102" s="134"/>
      <c r="D102" s="134"/>
      <c r="E102" s="753"/>
      <c r="F102" s="134"/>
      <c r="G102" s="134"/>
      <c r="H102" s="714"/>
      <c r="I102" s="714"/>
      <c r="J102" s="714"/>
      <c r="K102" s="473"/>
      <c r="L102" s="473"/>
      <c r="M102" s="473"/>
      <c r="N102" s="757"/>
      <c r="O102" s="714"/>
      <c r="P102" s="714"/>
      <c r="Q102" s="473"/>
      <c r="R102" s="473"/>
      <c r="S102" s="714"/>
      <c r="T102" s="473"/>
      <c r="U102" s="473"/>
      <c r="V102" s="784"/>
      <c r="W102" s="714"/>
      <c r="X102" s="787" t="str">
        <f t="shared" ca="1" si="2"/>
        <v/>
      </c>
      <c r="Y102" s="743"/>
      <c r="Z102" s="743"/>
      <c r="AA102" s="7"/>
      <c r="AB102" s="9"/>
      <c r="AC102" s="9"/>
      <c r="AD102" s="9"/>
      <c r="AE102" s="9"/>
      <c r="AF102" s="9"/>
      <c r="AG102" s="9"/>
      <c r="AH102" s="9"/>
    </row>
    <row r="103" spans="1:34" ht="105.75" customHeight="1" thickBot="1" x14ac:dyDescent="0.3">
      <c r="A103" s="731">
        <v>22</v>
      </c>
      <c r="B103" s="698" t="s">
        <v>11</v>
      </c>
      <c r="C103" s="698" t="s">
        <v>63</v>
      </c>
      <c r="D103" s="699">
        <v>42551</v>
      </c>
      <c r="E103" s="211" t="s">
        <v>1325</v>
      </c>
      <c r="F103" s="698" t="s">
        <v>19</v>
      </c>
      <c r="G103" s="211" t="s">
        <v>1326</v>
      </c>
      <c r="H103" s="164" t="s">
        <v>1327</v>
      </c>
      <c r="I103" s="700" t="s">
        <v>20</v>
      </c>
      <c r="J103" s="700" t="s">
        <v>14</v>
      </c>
      <c r="K103" s="164" t="s">
        <v>1328</v>
      </c>
      <c r="L103" s="164" t="s">
        <v>1113</v>
      </c>
      <c r="M103" s="164" t="s">
        <v>1265</v>
      </c>
      <c r="N103" s="594">
        <v>42566</v>
      </c>
      <c r="O103" s="594">
        <v>42566</v>
      </c>
      <c r="P103" s="594">
        <v>42735</v>
      </c>
      <c r="Q103" s="797" t="s">
        <v>1329</v>
      </c>
      <c r="R103" s="164"/>
      <c r="S103" s="594">
        <v>42755</v>
      </c>
      <c r="T103" s="1320" t="s">
        <v>2340</v>
      </c>
      <c r="U103" s="164" t="s">
        <v>1330</v>
      </c>
      <c r="V103" s="737" t="s">
        <v>29</v>
      </c>
      <c r="W103" s="1318" t="s">
        <v>2370</v>
      </c>
      <c r="X103" s="737" t="str">
        <f t="shared" ca="1" si="2"/>
        <v>VENCIDA</v>
      </c>
      <c r="Y103" s="743"/>
      <c r="Z103" s="743"/>
      <c r="AA103" s="7"/>
      <c r="AB103" s="9"/>
      <c r="AC103" s="9"/>
      <c r="AD103" s="9"/>
      <c r="AE103" s="9"/>
      <c r="AF103" s="9"/>
      <c r="AG103" s="9"/>
      <c r="AH103" s="9"/>
    </row>
    <row r="104" spans="1:34" ht="64.5" hidden="1" customHeight="1" x14ac:dyDescent="0.25">
      <c r="A104" s="126"/>
      <c r="B104" s="127"/>
      <c r="C104" s="127"/>
      <c r="D104" s="127"/>
      <c r="E104" s="760"/>
      <c r="F104" s="127"/>
      <c r="G104" s="127"/>
      <c r="H104" s="596"/>
      <c r="I104" s="596"/>
      <c r="J104" s="596"/>
      <c r="K104" s="600"/>
      <c r="L104" s="600"/>
      <c r="M104" s="600"/>
      <c r="N104" s="616"/>
      <c r="O104" s="596"/>
      <c r="P104" s="596"/>
      <c r="Q104" s="600"/>
      <c r="R104" s="600"/>
      <c r="S104" s="596"/>
      <c r="T104" s="600"/>
      <c r="U104" s="600"/>
      <c r="V104" s="781"/>
      <c r="W104" s="596"/>
      <c r="X104" s="781" t="str">
        <f t="shared" ca="1" si="2"/>
        <v/>
      </c>
      <c r="Y104" s="743"/>
      <c r="Z104" s="743"/>
      <c r="AA104" s="7"/>
      <c r="AB104" s="9"/>
      <c r="AC104" s="9"/>
      <c r="AD104" s="9"/>
      <c r="AE104" s="9"/>
      <c r="AF104" s="9"/>
      <c r="AG104" s="9"/>
      <c r="AH104" s="9"/>
    </row>
    <row r="105" spans="1:34" ht="1.5" hidden="1" customHeight="1" x14ac:dyDescent="0.25">
      <c r="A105" s="133"/>
      <c r="B105" s="134"/>
      <c r="C105" s="134"/>
      <c r="D105" s="134"/>
      <c r="E105" s="753"/>
      <c r="F105" s="134"/>
      <c r="G105" s="134"/>
      <c r="H105" s="714"/>
      <c r="I105" s="714"/>
      <c r="J105" s="714"/>
      <c r="K105" s="473"/>
      <c r="L105" s="473"/>
      <c r="M105" s="473"/>
      <c r="N105" s="757"/>
      <c r="O105" s="714"/>
      <c r="P105" s="714"/>
      <c r="Q105" s="473"/>
      <c r="R105" s="473"/>
      <c r="S105" s="714"/>
      <c r="T105" s="473"/>
      <c r="U105" s="473"/>
      <c r="V105" s="784"/>
      <c r="W105" s="714"/>
      <c r="X105" s="787" t="str">
        <f t="shared" ca="1" si="2"/>
        <v/>
      </c>
      <c r="Y105" s="743"/>
      <c r="Z105" s="743"/>
      <c r="AA105" s="7"/>
      <c r="AB105" s="9"/>
      <c r="AC105" s="9"/>
      <c r="AD105" s="9"/>
      <c r="AE105" s="9"/>
      <c r="AF105" s="9"/>
      <c r="AG105" s="9"/>
      <c r="AH105" s="9"/>
    </row>
    <row r="106" spans="1:34" ht="337.5" customHeight="1" thickBot="1" x14ac:dyDescent="0.3">
      <c r="A106" s="798">
        <v>23</v>
      </c>
      <c r="B106" s="700" t="s">
        <v>11</v>
      </c>
      <c r="C106" s="700" t="s">
        <v>63</v>
      </c>
      <c r="D106" s="594">
        <v>42551</v>
      </c>
      <c r="E106" s="603" t="s">
        <v>1331</v>
      </c>
      <c r="F106" s="700" t="s">
        <v>19</v>
      </c>
      <c r="G106" s="164"/>
      <c r="H106" s="164" t="s">
        <v>1332</v>
      </c>
      <c r="I106" s="700" t="s">
        <v>20</v>
      </c>
      <c r="J106" s="700" t="s">
        <v>14</v>
      </c>
      <c r="K106" s="1318" t="s">
        <v>1333</v>
      </c>
      <c r="L106" s="164" t="s">
        <v>1113</v>
      </c>
      <c r="M106" s="164" t="s">
        <v>1265</v>
      </c>
      <c r="N106" s="594">
        <v>42566</v>
      </c>
      <c r="O106" s="594">
        <v>42566</v>
      </c>
      <c r="P106" s="594">
        <v>42735</v>
      </c>
      <c r="Q106" s="794" t="s">
        <v>2392</v>
      </c>
      <c r="R106" s="164"/>
      <c r="S106" s="594">
        <v>42755</v>
      </c>
      <c r="T106" s="1320" t="s">
        <v>2336</v>
      </c>
      <c r="U106" s="799" t="str">
        <f>HYPERLINK("http://www.idep.edu.co/?q=content/gc-08-proceso-de-gesti%C3%B3n-contractual#overlay-context=","http://www.idep.edu.co/?q=content/gc-08-proceso-de-gesti%C3%B3n-contractual#overlay-context=")</f>
        <v>http://www.idep.edu.co/?q=content/gc-08-proceso-de-gesti%C3%B3n-contractual#overlay-context=</v>
      </c>
      <c r="V106" s="737" t="s">
        <v>29</v>
      </c>
      <c r="W106" s="1319" t="s">
        <v>2371</v>
      </c>
      <c r="X106" s="737" t="str">
        <f t="shared" ca="1" si="2"/>
        <v>VENCIDA</v>
      </c>
      <c r="Y106" s="743"/>
      <c r="Z106" s="743"/>
      <c r="AA106" s="7"/>
      <c r="AB106" s="9"/>
      <c r="AC106" s="9"/>
      <c r="AD106" s="9"/>
      <c r="AE106" s="9"/>
      <c r="AF106" s="9"/>
      <c r="AG106" s="9"/>
      <c r="AH106" s="9"/>
    </row>
    <row r="107" spans="1:34" ht="64.5" hidden="1" customHeight="1" x14ac:dyDescent="0.25">
      <c r="A107" s="126"/>
      <c r="B107" s="127"/>
      <c r="C107" s="127"/>
      <c r="D107" s="127"/>
      <c r="E107" s="760"/>
      <c r="F107" s="127"/>
      <c r="G107" s="127"/>
      <c r="H107" s="711"/>
      <c r="I107" s="711"/>
      <c r="J107" s="711"/>
      <c r="K107" s="712"/>
      <c r="L107" s="712"/>
      <c r="M107" s="712"/>
      <c r="N107" s="713"/>
      <c r="O107" s="711"/>
      <c r="P107" s="711"/>
      <c r="Q107" s="712"/>
      <c r="R107" s="712"/>
      <c r="S107" s="711"/>
      <c r="T107" s="712"/>
      <c r="U107" s="712"/>
      <c r="V107" s="787"/>
      <c r="W107" s="711"/>
      <c r="X107" s="787" t="str">
        <f t="shared" ca="1" si="2"/>
        <v/>
      </c>
      <c r="Y107" s="743"/>
      <c r="Z107" s="743"/>
      <c r="AA107" s="7"/>
      <c r="AB107" s="9"/>
      <c r="AC107" s="9"/>
      <c r="AD107" s="9"/>
      <c r="AE107" s="9"/>
      <c r="AF107" s="9"/>
      <c r="AG107" s="9"/>
      <c r="AH107" s="9"/>
    </row>
    <row r="108" spans="1:34" ht="64.5" hidden="1" customHeight="1" x14ac:dyDescent="0.25">
      <c r="A108" s="133"/>
      <c r="B108" s="134"/>
      <c r="C108" s="134"/>
      <c r="D108" s="134"/>
      <c r="E108" s="753"/>
      <c r="F108" s="134"/>
      <c r="G108" s="134"/>
      <c r="H108" s="714"/>
      <c r="I108" s="714"/>
      <c r="J108" s="714"/>
      <c r="K108" s="473"/>
      <c r="L108" s="473"/>
      <c r="M108" s="473"/>
      <c r="N108" s="757"/>
      <c r="O108" s="714"/>
      <c r="P108" s="714"/>
      <c r="Q108" s="473"/>
      <c r="R108" s="473"/>
      <c r="S108" s="714"/>
      <c r="T108" s="473"/>
      <c r="U108" s="473"/>
      <c r="V108" s="784"/>
      <c r="W108" s="714"/>
      <c r="X108" s="737" t="str">
        <f t="shared" ca="1" si="2"/>
        <v/>
      </c>
      <c r="Y108" s="743"/>
      <c r="Z108" s="743"/>
      <c r="AA108" s="7"/>
      <c r="AB108" s="9"/>
      <c r="AC108" s="9"/>
      <c r="AD108" s="9"/>
      <c r="AE108" s="9"/>
      <c r="AF108" s="9"/>
      <c r="AG108" s="9"/>
      <c r="AH108" s="9"/>
    </row>
    <row r="109" spans="1:34" ht="84" hidden="1" customHeight="1" x14ac:dyDescent="0.25">
      <c r="A109" s="731">
        <v>24</v>
      </c>
      <c r="B109" s="698" t="s">
        <v>11</v>
      </c>
      <c r="C109" s="698" t="s">
        <v>63</v>
      </c>
      <c r="D109" s="699">
        <v>42551</v>
      </c>
      <c r="E109" s="211" t="s">
        <v>1334</v>
      </c>
      <c r="F109" s="698" t="s">
        <v>19</v>
      </c>
      <c r="G109" s="211"/>
      <c r="H109" s="164" t="s">
        <v>1335</v>
      </c>
      <c r="I109" s="700" t="s">
        <v>20</v>
      </c>
      <c r="J109" s="700" t="s">
        <v>14</v>
      </c>
      <c r="K109" s="164" t="s">
        <v>1336</v>
      </c>
      <c r="L109" s="164" t="s">
        <v>1113</v>
      </c>
      <c r="M109" s="164" t="s">
        <v>1265</v>
      </c>
      <c r="N109" s="800">
        <v>42566</v>
      </c>
      <c r="O109" s="594">
        <v>42566</v>
      </c>
      <c r="P109" s="594">
        <v>42735</v>
      </c>
      <c r="Q109" s="164" t="s">
        <v>1337</v>
      </c>
      <c r="R109" s="164" t="s">
        <v>1338</v>
      </c>
      <c r="S109" s="594">
        <v>42755</v>
      </c>
      <c r="T109" s="796" t="s">
        <v>1339</v>
      </c>
      <c r="U109" s="164" t="s">
        <v>1340</v>
      </c>
      <c r="V109" s="737" t="s">
        <v>36</v>
      </c>
      <c r="W109" s="164" t="s">
        <v>1341</v>
      </c>
      <c r="X109" s="737" t="str">
        <f t="shared" ca="1" si="2"/>
        <v>VENCIDA</v>
      </c>
      <c r="Y109" s="743"/>
      <c r="Z109" s="743"/>
      <c r="AA109" s="7"/>
      <c r="AB109" s="9"/>
      <c r="AC109" s="9"/>
      <c r="AD109" s="9"/>
      <c r="AE109" s="9"/>
      <c r="AF109" s="9"/>
      <c r="AG109" s="9"/>
      <c r="AH109" s="9"/>
    </row>
    <row r="110" spans="1:34" ht="64.5" hidden="1" customHeight="1" x14ac:dyDescent="0.25">
      <c r="A110" s="126"/>
      <c r="B110" s="127"/>
      <c r="C110" s="127"/>
      <c r="D110" s="127"/>
      <c r="E110" s="760"/>
      <c r="F110" s="127"/>
      <c r="G110" s="127"/>
      <c r="H110" s="596"/>
      <c r="I110" s="596"/>
      <c r="J110" s="596"/>
      <c r="K110" s="600"/>
      <c r="L110" s="600"/>
      <c r="M110" s="600"/>
      <c r="N110" s="616"/>
      <c r="O110" s="596"/>
      <c r="P110" s="596"/>
      <c r="Q110" s="600"/>
      <c r="R110" s="600"/>
      <c r="S110" s="596"/>
      <c r="T110" s="600"/>
      <c r="U110" s="600"/>
      <c r="V110" s="781"/>
      <c r="W110" s="596"/>
      <c r="X110" s="737" t="str">
        <f t="shared" ca="1" si="2"/>
        <v/>
      </c>
      <c r="Y110" s="743"/>
      <c r="Z110" s="743"/>
      <c r="AA110" s="7"/>
      <c r="AB110" s="9"/>
      <c r="AC110" s="9"/>
      <c r="AD110" s="9"/>
      <c r="AE110" s="9"/>
      <c r="AF110" s="9"/>
      <c r="AG110" s="9"/>
      <c r="AH110" s="9"/>
    </row>
    <row r="111" spans="1:34" ht="64.5" hidden="1" customHeight="1" x14ac:dyDescent="0.25">
      <c r="A111" s="133"/>
      <c r="B111" s="134"/>
      <c r="C111" s="134"/>
      <c r="D111" s="134"/>
      <c r="E111" s="753"/>
      <c r="F111" s="134"/>
      <c r="G111" s="134"/>
      <c r="H111" s="714"/>
      <c r="I111" s="714"/>
      <c r="J111" s="714"/>
      <c r="K111" s="473"/>
      <c r="L111" s="473"/>
      <c r="M111" s="473"/>
      <c r="N111" s="757"/>
      <c r="O111" s="714"/>
      <c r="P111" s="714"/>
      <c r="Q111" s="473"/>
      <c r="R111" s="473"/>
      <c r="S111" s="714"/>
      <c r="T111" s="473"/>
      <c r="U111" s="473"/>
      <c r="V111" s="784"/>
      <c r="W111" s="714"/>
      <c r="X111" s="737" t="str">
        <f t="shared" ca="1" si="2"/>
        <v/>
      </c>
      <c r="Y111" s="743"/>
      <c r="Z111" s="743"/>
      <c r="AA111" s="7"/>
      <c r="AB111" s="9"/>
      <c r="AC111" s="9"/>
      <c r="AD111" s="9"/>
      <c r="AE111" s="9"/>
      <c r="AF111" s="9"/>
      <c r="AG111" s="9"/>
      <c r="AH111" s="9"/>
    </row>
    <row r="112" spans="1:34" ht="88.5" hidden="1" customHeight="1" x14ac:dyDescent="0.25">
      <c r="A112" s="791">
        <v>25</v>
      </c>
      <c r="B112" s="611" t="s">
        <v>11</v>
      </c>
      <c r="C112" s="611" t="s">
        <v>63</v>
      </c>
      <c r="D112" s="615">
        <v>42541</v>
      </c>
      <c r="E112" s="490" t="s">
        <v>1342</v>
      </c>
      <c r="F112" s="611" t="s">
        <v>19</v>
      </c>
      <c r="G112" s="490"/>
      <c r="H112" s="490" t="s">
        <v>1343</v>
      </c>
      <c r="I112" s="611" t="s">
        <v>20</v>
      </c>
      <c r="J112" s="611" t="s">
        <v>14</v>
      </c>
      <c r="K112" s="490" t="s">
        <v>1344</v>
      </c>
      <c r="L112" s="490" t="s">
        <v>1113</v>
      </c>
      <c r="M112" s="490" t="s">
        <v>1265</v>
      </c>
      <c r="N112" s="801">
        <v>42566</v>
      </c>
      <c r="O112" s="615">
        <v>42566</v>
      </c>
      <c r="P112" s="615">
        <v>42613</v>
      </c>
      <c r="Q112" s="490" t="s">
        <v>1345</v>
      </c>
      <c r="R112" s="490" t="s">
        <v>1346</v>
      </c>
      <c r="S112" s="615">
        <v>42755</v>
      </c>
      <c r="T112" s="795" t="s">
        <v>1347</v>
      </c>
      <c r="U112" s="490" t="s">
        <v>1348</v>
      </c>
      <c r="V112" s="793" t="s">
        <v>36</v>
      </c>
      <c r="W112" s="490" t="s">
        <v>1349</v>
      </c>
      <c r="X112" s="737" t="str">
        <f t="shared" ca="1" si="2"/>
        <v>VENCIDA</v>
      </c>
      <c r="Y112" s="743"/>
      <c r="Z112" s="743"/>
      <c r="AA112" s="7"/>
      <c r="AB112" s="9"/>
      <c r="AC112" s="9"/>
      <c r="AD112" s="9"/>
      <c r="AE112" s="9"/>
      <c r="AF112" s="9"/>
      <c r="AG112" s="9"/>
      <c r="AH112" s="9"/>
    </row>
    <row r="113" spans="1:34" ht="18" hidden="1" customHeight="1" x14ac:dyDescent="0.25">
      <c r="A113" s="731">
        <v>26</v>
      </c>
      <c r="B113" s="698"/>
      <c r="C113" s="698"/>
      <c r="D113" s="698"/>
      <c r="E113" s="698"/>
      <c r="F113" s="698"/>
      <c r="G113" s="211"/>
      <c r="H113" s="700"/>
      <c r="I113" s="700"/>
      <c r="J113" s="700"/>
      <c r="K113" s="164"/>
      <c r="L113" s="164"/>
      <c r="M113" s="164"/>
      <c r="N113" s="594"/>
      <c r="O113" s="700"/>
      <c r="P113" s="700"/>
      <c r="Q113" s="164"/>
      <c r="R113" s="164"/>
      <c r="S113" s="700"/>
      <c r="T113" s="164"/>
      <c r="U113" s="164"/>
      <c r="V113" s="737"/>
      <c r="W113" s="700"/>
      <c r="X113" s="737" t="str">
        <f t="shared" ca="1" si="2"/>
        <v/>
      </c>
      <c r="Y113" s="743"/>
      <c r="Z113" s="743"/>
      <c r="AA113" s="7"/>
      <c r="AB113" s="9"/>
      <c r="AC113" s="9"/>
      <c r="AD113" s="9"/>
      <c r="AE113" s="9"/>
      <c r="AF113" s="9"/>
      <c r="AG113" s="9"/>
      <c r="AH113" s="9"/>
    </row>
    <row r="114" spans="1:34" ht="18" hidden="1" customHeight="1" x14ac:dyDescent="0.25">
      <c r="A114" s="126"/>
      <c r="B114" s="127"/>
      <c r="C114" s="127"/>
      <c r="D114" s="127"/>
      <c r="E114" s="760"/>
      <c r="F114" s="127"/>
      <c r="G114" s="127"/>
      <c r="H114" s="596"/>
      <c r="I114" s="596"/>
      <c r="J114" s="596"/>
      <c r="K114" s="600"/>
      <c r="L114" s="600"/>
      <c r="M114" s="600"/>
      <c r="N114" s="616"/>
      <c r="O114" s="596"/>
      <c r="P114" s="596"/>
      <c r="Q114" s="600"/>
      <c r="R114" s="600"/>
      <c r="S114" s="596"/>
      <c r="T114" s="600"/>
      <c r="U114" s="600"/>
      <c r="V114" s="781"/>
      <c r="W114" s="596"/>
      <c r="X114" s="781" t="str">
        <f t="shared" ca="1" si="2"/>
        <v/>
      </c>
      <c r="Y114" s="743"/>
      <c r="Z114" s="743"/>
      <c r="AA114" s="7"/>
      <c r="AB114" s="9"/>
      <c r="AC114" s="9"/>
      <c r="AD114" s="9"/>
      <c r="AE114" s="9"/>
      <c r="AF114" s="9"/>
      <c r="AG114" s="9"/>
      <c r="AH114" s="9"/>
    </row>
    <row r="115" spans="1:34" ht="18" hidden="1" customHeight="1" x14ac:dyDescent="0.25">
      <c r="A115" s="133"/>
      <c r="B115" s="134"/>
      <c r="C115" s="134"/>
      <c r="D115" s="134"/>
      <c r="E115" s="753"/>
      <c r="F115" s="134"/>
      <c r="G115" s="134"/>
      <c r="H115" s="714"/>
      <c r="I115" s="714"/>
      <c r="J115" s="714"/>
      <c r="K115" s="473"/>
      <c r="L115" s="473"/>
      <c r="M115" s="473"/>
      <c r="N115" s="757"/>
      <c r="O115" s="714"/>
      <c r="P115" s="714"/>
      <c r="Q115" s="473"/>
      <c r="R115" s="473"/>
      <c r="S115" s="714"/>
      <c r="T115" s="473"/>
      <c r="U115" s="473"/>
      <c r="V115" s="784"/>
      <c r="W115" s="714"/>
      <c r="X115" s="787" t="str">
        <f t="shared" ca="1" si="2"/>
        <v/>
      </c>
      <c r="Y115" s="743"/>
      <c r="Z115" s="743"/>
      <c r="AA115" s="7"/>
      <c r="AB115" s="9"/>
      <c r="AC115" s="9"/>
      <c r="AD115" s="9"/>
      <c r="AE115" s="9"/>
      <c r="AF115" s="9"/>
      <c r="AG115" s="9"/>
      <c r="AH115" s="9"/>
    </row>
    <row r="116" spans="1:34" ht="12" customHeight="1" x14ac:dyDescent="0.35">
      <c r="A116" s="802"/>
      <c r="B116" s="722"/>
      <c r="C116" s="722"/>
      <c r="D116" s="722"/>
      <c r="E116" s="722"/>
      <c r="F116" s="803"/>
      <c r="G116" s="804"/>
      <c r="H116" s="722"/>
      <c r="I116" s="803"/>
      <c r="J116" s="803"/>
      <c r="K116" s="804"/>
      <c r="L116" s="804"/>
      <c r="M116" s="804"/>
      <c r="N116" s="803"/>
      <c r="O116" s="803"/>
      <c r="P116" s="803"/>
      <c r="Q116" s="805"/>
      <c r="R116" s="804"/>
      <c r="S116" s="803"/>
      <c r="T116" s="804"/>
      <c r="U116" s="804"/>
      <c r="V116" s="806"/>
      <c r="W116" s="804"/>
      <c r="X116" s="722"/>
      <c r="Y116" s="807"/>
      <c r="Z116" s="808"/>
      <c r="AA116" s="7"/>
      <c r="AB116" s="9"/>
      <c r="AC116" s="9"/>
      <c r="AD116" s="9"/>
      <c r="AE116" s="9"/>
      <c r="AF116" s="9"/>
      <c r="AG116" s="9"/>
      <c r="AH116" s="9"/>
    </row>
    <row r="117" spans="1:34" ht="33" customHeight="1" x14ac:dyDescent="0.35">
      <c r="A117" s="802"/>
      <c r="B117" s="722"/>
      <c r="C117" s="722"/>
      <c r="D117" s="722"/>
      <c r="E117" s="722"/>
      <c r="F117" s="803"/>
      <c r="G117" s="804"/>
      <c r="H117" s="722"/>
      <c r="I117" s="803"/>
      <c r="J117" s="803"/>
      <c r="K117" s="804"/>
      <c r="L117" s="804"/>
      <c r="M117" s="804"/>
      <c r="N117" s="803"/>
      <c r="O117" s="803"/>
      <c r="P117" s="803"/>
      <c r="Q117" s="805"/>
      <c r="R117" s="804"/>
      <c r="S117" s="803"/>
      <c r="T117" s="804"/>
      <c r="U117" s="804"/>
      <c r="V117" s="806"/>
      <c r="W117" s="804"/>
      <c r="X117" s="722"/>
      <c r="Y117" s="807"/>
      <c r="Z117" s="808"/>
      <c r="AA117" s="7"/>
      <c r="AB117" s="9"/>
      <c r="AC117" s="9"/>
      <c r="AD117" s="9"/>
      <c r="AE117" s="9"/>
      <c r="AF117" s="9"/>
      <c r="AG117" s="9"/>
      <c r="AH117" s="9"/>
    </row>
    <row r="118" spans="1:34" ht="12" customHeight="1" x14ac:dyDescent="0.35">
      <c r="A118" s="1"/>
      <c r="B118" s="543"/>
      <c r="C118" s="543"/>
      <c r="D118" s="543"/>
      <c r="E118" s="543"/>
      <c r="F118" s="421"/>
      <c r="G118" s="420"/>
      <c r="H118" s="543"/>
      <c r="I118" s="421"/>
      <c r="J118" s="421"/>
      <c r="K118" s="420"/>
      <c r="L118" s="420"/>
      <c r="M118" s="420"/>
      <c r="N118" s="421"/>
      <c r="O118" s="421"/>
      <c r="P118" s="421"/>
      <c r="Q118" s="809"/>
      <c r="R118" s="420"/>
      <c r="S118" s="421"/>
      <c r="T118" s="420"/>
      <c r="U118" s="420"/>
      <c r="V118" s="608"/>
      <c r="W118" s="420"/>
      <c r="X118" s="543"/>
      <c r="Y118" s="419"/>
      <c r="Z118" s="7"/>
      <c r="AA118" s="7"/>
      <c r="AB118" s="9"/>
      <c r="AC118" s="9"/>
      <c r="AD118" s="9"/>
      <c r="AE118" s="9"/>
      <c r="AF118" s="9"/>
      <c r="AG118" s="9"/>
      <c r="AH118" s="9"/>
    </row>
    <row r="119" spans="1:34" ht="12" customHeight="1" x14ac:dyDescent="0.35">
      <c r="A119" s="1"/>
      <c r="B119" s="8"/>
      <c r="C119" s="8"/>
      <c r="D119" s="8"/>
      <c r="E119" s="8"/>
      <c r="F119" s="6"/>
      <c r="G119" s="423"/>
      <c r="H119" s="8"/>
      <c r="I119" s="6"/>
      <c r="J119" s="6"/>
      <c r="K119" s="423"/>
      <c r="L119" s="423"/>
      <c r="M119" s="423"/>
      <c r="N119" s="6"/>
      <c r="O119" s="6"/>
      <c r="P119" s="6"/>
      <c r="Q119" s="779"/>
      <c r="R119" s="423"/>
      <c r="S119" s="6"/>
      <c r="T119" s="423"/>
      <c r="U119" s="423"/>
      <c r="V119" s="610"/>
      <c r="W119" s="423"/>
      <c r="X119" s="8"/>
      <c r="Y119" s="7"/>
      <c r="Z119" s="7"/>
      <c r="AA119" s="7"/>
      <c r="AB119" s="9"/>
      <c r="AC119" s="9"/>
      <c r="AD119" s="9"/>
      <c r="AE119" s="9"/>
      <c r="AF119" s="9"/>
      <c r="AG119" s="9"/>
      <c r="AH119" s="9"/>
    </row>
    <row r="120" spans="1:34" x14ac:dyDescent="0.25">
      <c r="A120" s="7"/>
      <c r="B120" s="7"/>
      <c r="C120" s="7"/>
      <c r="D120" s="7"/>
      <c r="E120" s="6"/>
      <c r="F120" s="7"/>
      <c r="G120" s="7"/>
      <c r="H120" s="6"/>
      <c r="I120" s="7"/>
      <c r="J120" s="7"/>
      <c r="K120" s="7"/>
      <c r="L120" s="7"/>
      <c r="M120" s="7"/>
      <c r="N120" s="7"/>
      <c r="O120" s="7"/>
      <c r="P120" s="7"/>
      <c r="Q120" s="810"/>
      <c r="R120" s="7"/>
      <c r="S120" s="15"/>
      <c r="T120" s="7"/>
      <c r="U120" s="17"/>
      <c r="V120" s="7"/>
      <c r="W120" s="17"/>
      <c r="X120" s="7"/>
      <c r="Y120" s="7"/>
      <c r="Z120" s="7"/>
      <c r="AA120" s="7"/>
      <c r="AB120" s="9"/>
      <c r="AC120" s="9"/>
      <c r="AD120" s="9"/>
      <c r="AE120" s="9"/>
      <c r="AF120" s="9"/>
      <c r="AG120" s="9"/>
      <c r="AH120" s="9"/>
    </row>
    <row r="121" spans="1:34" x14ac:dyDescent="0.25">
      <c r="A121" s="9"/>
      <c r="B121" s="9"/>
      <c r="C121" s="9"/>
      <c r="D121" s="9"/>
      <c r="E121" s="9"/>
      <c r="F121" s="9"/>
      <c r="G121" s="9"/>
      <c r="H121" s="9"/>
      <c r="I121" s="9"/>
      <c r="J121" s="9"/>
      <c r="K121" s="9"/>
      <c r="L121" s="9"/>
      <c r="M121" s="9"/>
      <c r="N121" s="9"/>
      <c r="O121" s="9"/>
      <c r="P121" s="9"/>
      <c r="Q121" s="810"/>
      <c r="R121" s="9"/>
      <c r="S121" s="15"/>
      <c r="T121" s="9"/>
      <c r="U121" s="17"/>
      <c r="V121" s="9"/>
      <c r="W121" s="17"/>
      <c r="X121" s="9"/>
      <c r="Y121" s="9"/>
      <c r="Z121" s="9"/>
      <c r="AA121" s="9"/>
      <c r="AB121" s="9"/>
      <c r="AC121" s="9"/>
      <c r="AD121" s="9"/>
      <c r="AE121" s="9"/>
      <c r="AF121" s="9"/>
      <c r="AG121" s="9"/>
      <c r="AH121" s="9"/>
    </row>
    <row r="122" spans="1:34" x14ac:dyDescent="0.25">
      <c r="A122" s="9"/>
      <c r="B122" s="9"/>
      <c r="C122" s="9"/>
      <c r="D122" s="9"/>
      <c r="E122" s="9"/>
      <c r="F122" s="9"/>
      <c r="G122" s="9"/>
      <c r="H122" s="9"/>
      <c r="I122" s="9"/>
      <c r="J122" s="9"/>
      <c r="K122" s="9"/>
      <c r="L122" s="9"/>
      <c r="M122" s="9"/>
      <c r="N122" s="9"/>
      <c r="O122" s="9"/>
      <c r="P122" s="9"/>
      <c r="Q122" s="810"/>
      <c r="R122" s="9"/>
      <c r="S122" s="15"/>
      <c r="T122" s="9"/>
      <c r="U122" s="17"/>
      <c r="V122" s="9"/>
      <c r="W122" s="17"/>
      <c r="X122" s="9"/>
      <c r="Y122" s="9"/>
      <c r="Z122" s="9"/>
      <c r="AA122" s="9"/>
      <c r="AB122" s="9"/>
      <c r="AC122" s="9"/>
      <c r="AD122" s="9"/>
      <c r="AE122" s="9"/>
      <c r="AF122" s="9"/>
      <c r="AG122" s="9"/>
      <c r="AH122" s="9"/>
    </row>
    <row r="123" spans="1:34" x14ac:dyDescent="0.25">
      <c r="A123" s="9"/>
      <c r="B123" s="9"/>
      <c r="C123" s="9"/>
      <c r="D123" s="9"/>
      <c r="E123" s="9"/>
      <c r="F123" s="9"/>
      <c r="G123" s="9"/>
      <c r="H123" s="9"/>
      <c r="I123" s="9"/>
      <c r="J123" s="9"/>
      <c r="K123" s="9"/>
      <c r="L123" s="9"/>
      <c r="M123" s="9"/>
      <c r="N123" s="9"/>
      <c r="O123" s="9"/>
      <c r="P123" s="9"/>
      <c r="Q123" s="810"/>
      <c r="R123" s="9"/>
      <c r="S123" s="15"/>
      <c r="T123" s="9"/>
      <c r="U123" s="17"/>
      <c r="V123" s="9"/>
      <c r="W123" s="17"/>
      <c r="X123" s="9"/>
      <c r="Y123" s="9"/>
      <c r="Z123" s="9"/>
      <c r="AA123" s="9"/>
      <c r="AB123" s="9"/>
      <c r="AC123" s="9"/>
      <c r="AD123" s="9"/>
      <c r="AE123" s="9"/>
      <c r="AF123" s="9"/>
      <c r="AG123" s="9"/>
      <c r="AH123" s="9"/>
    </row>
    <row r="124" spans="1:34" x14ac:dyDescent="0.25">
      <c r="A124" s="9"/>
      <c r="B124" s="9"/>
      <c r="C124" s="9"/>
      <c r="D124" s="9"/>
      <c r="E124" s="9"/>
      <c r="F124" s="9"/>
      <c r="G124" s="9"/>
      <c r="H124" s="9"/>
      <c r="I124" s="9"/>
      <c r="J124" s="9"/>
      <c r="K124" s="9"/>
      <c r="L124" s="9"/>
      <c r="M124" s="9"/>
      <c r="N124" s="9"/>
      <c r="O124" s="9"/>
      <c r="P124" s="9"/>
      <c r="Q124" s="810"/>
      <c r="R124" s="9"/>
      <c r="S124" s="15"/>
      <c r="T124" s="9"/>
      <c r="U124" s="17"/>
      <c r="V124" s="9"/>
      <c r="W124" s="17"/>
      <c r="X124" s="9"/>
      <c r="Y124" s="9"/>
      <c r="Z124" s="9"/>
      <c r="AA124" s="9"/>
      <c r="AB124" s="9"/>
      <c r="AC124" s="9"/>
      <c r="AD124" s="9"/>
      <c r="AE124" s="9"/>
      <c r="AF124" s="9"/>
      <c r="AG124" s="9"/>
      <c r="AH124" s="9"/>
    </row>
    <row r="125" spans="1:34" x14ac:dyDescent="0.25">
      <c r="A125" s="9"/>
      <c r="B125" s="9"/>
      <c r="C125" s="9"/>
      <c r="D125" s="9"/>
      <c r="E125" s="9"/>
      <c r="F125" s="9"/>
      <c r="G125" s="9"/>
      <c r="H125" s="9"/>
      <c r="I125" s="9"/>
      <c r="J125" s="9"/>
      <c r="K125" s="9"/>
      <c r="L125" s="9"/>
      <c r="M125" s="9"/>
      <c r="N125" s="9"/>
      <c r="O125" s="9"/>
      <c r="P125" s="9"/>
      <c r="Q125" s="810"/>
      <c r="R125" s="9"/>
      <c r="S125" s="15"/>
      <c r="T125" s="9"/>
      <c r="U125" s="17"/>
      <c r="V125" s="9"/>
      <c r="W125" s="17"/>
      <c r="X125" s="9"/>
      <c r="Y125" s="9"/>
      <c r="Z125" s="9"/>
      <c r="AA125" s="9"/>
      <c r="AB125" s="9"/>
      <c r="AC125" s="9"/>
      <c r="AD125" s="9"/>
      <c r="AE125" s="9"/>
      <c r="AF125" s="9"/>
      <c r="AG125" s="9"/>
      <c r="AH125" s="9"/>
    </row>
    <row r="126" spans="1:34" x14ac:dyDescent="0.25">
      <c r="A126" s="9"/>
      <c r="B126" s="9"/>
      <c r="C126" s="9"/>
      <c r="D126" s="9"/>
      <c r="E126" s="9"/>
      <c r="F126" s="9"/>
      <c r="G126" s="9"/>
      <c r="H126" s="9"/>
      <c r="I126" s="9"/>
      <c r="J126" s="9"/>
      <c r="K126" s="9"/>
      <c r="L126" s="9"/>
      <c r="M126" s="9"/>
      <c r="N126" s="9"/>
      <c r="O126" s="9"/>
      <c r="P126" s="9"/>
      <c r="Q126" s="810"/>
      <c r="R126" s="9"/>
      <c r="S126" s="15"/>
      <c r="T126" s="9"/>
      <c r="U126" s="17"/>
      <c r="V126" s="9"/>
      <c r="W126" s="17"/>
      <c r="X126" s="9"/>
      <c r="Y126" s="9"/>
      <c r="Z126" s="9"/>
      <c r="AA126" s="9"/>
      <c r="AB126" s="9"/>
      <c r="AC126" s="9"/>
      <c r="AD126" s="9"/>
      <c r="AE126" s="9"/>
      <c r="AF126" s="9"/>
      <c r="AG126" s="9"/>
      <c r="AH126" s="9"/>
    </row>
    <row r="127" spans="1:34" x14ac:dyDescent="0.25">
      <c r="A127" s="9"/>
      <c r="B127" s="9"/>
      <c r="C127" s="9"/>
      <c r="D127" s="9"/>
      <c r="E127" s="9"/>
      <c r="F127" s="9"/>
      <c r="G127" s="9"/>
      <c r="H127" s="9"/>
      <c r="I127" s="9"/>
      <c r="J127" s="9"/>
      <c r="K127" s="9"/>
      <c r="L127" s="9"/>
      <c r="M127" s="9"/>
      <c r="N127" s="9"/>
      <c r="O127" s="9"/>
      <c r="P127" s="9"/>
      <c r="Q127" s="810"/>
      <c r="R127" s="9"/>
      <c r="S127" s="15"/>
      <c r="T127" s="9"/>
      <c r="U127" s="17"/>
      <c r="V127" s="9"/>
      <c r="W127" s="17"/>
      <c r="X127" s="9"/>
      <c r="Y127" s="9"/>
      <c r="Z127" s="9"/>
      <c r="AA127" s="9"/>
      <c r="AB127" s="9"/>
      <c r="AC127" s="9"/>
      <c r="AD127" s="9"/>
      <c r="AE127" s="9"/>
      <c r="AF127" s="9"/>
      <c r="AG127" s="9"/>
      <c r="AH127" s="9"/>
    </row>
    <row r="128" spans="1:34" x14ac:dyDescent="0.25">
      <c r="A128" s="9"/>
      <c r="B128" s="9"/>
      <c r="C128" s="9"/>
      <c r="D128" s="9"/>
      <c r="E128" s="9"/>
      <c r="F128" s="9"/>
      <c r="G128" s="9"/>
      <c r="H128" s="9"/>
      <c r="I128" s="9"/>
      <c r="J128" s="9"/>
      <c r="K128" s="9"/>
      <c r="L128" s="9"/>
      <c r="M128" s="9"/>
      <c r="N128" s="9"/>
      <c r="O128" s="9"/>
      <c r="P128" s="9"/>
      <c r="Q128" s="810"/>
      <c r="R128" s="9"/>
      <c r="S128" s="15"/>
      <c r="T128" s="9"/>
      <c r="U128" s="17"/>
      <c r="V128" s="9"/>
      <c r="W128" s="17"/>
      <c r="X128" s="9"/>
      <c r="Y128" s="9"/>
      <c r="Z128" s="9"/>
      <c r="AA128" s="9"/>
      <c r="AB128" s="9"/>
      <c r="AC128" s="9"/>
      <c r="AD128" s="9"/>
      <c r="AE128" s="9"/>
      <c r="AF128" s="9"/>
      <c r="AG128" s="9"/>
      <c r="AH128" s="9"/>
    </row>
    <row r="129" spans="1:34" x14ac:dyDescent="0.25">
      <c r="A129" s="9"/>
      <c r="B129" s="9"/>
      <c r="C129" s="9"/>
      <c r="D129" s="9"/>
      <c r="E129" s="9"/>
      <c r="F129" s="9"/>
      <c r="G129" s="9"/>
      <c r="H129" s="9"/>
      <c r="I129" s="9"/>
      <c r="J129" s="9"/>
      <c r="K129" s="9"/>
      <c r="L129" s="9"/>
      <c r="M129" s="9"/>
      <c r="N129" s="9"/>
      <c r="O129" s="9"/>
      <c r="P129" s="9"/>
      <c r="Q129" s="810"/>
      <c r="R129" s="9"/>
      <c r="S129" s="15"/>
      <c r="T129" s="9"/>
      <c r="U129" s="17"/>
      <c r="V129" s="9"/>
      <c r="W129" s="17"/>
      <c r="X129" s="9"/>
      <c r="Y129" s="9"/>
      <c r="Z129" s="9"/>
      <c r="AA129" s="9"/>
      <c r="AB129" s="9"/>
      <c r="AC129" s="9"/>
      <c r="AD129" s="9"/>
      <c r="AE129" s="9"/>
      <c r="AF129" s="9"/>
      <c r="AG129" s="9"/>
      <c r="AH129" s="9"/>
    </row>
    <row r="130" spans="1:34" x14ac:dyDescent="0.25">
      <c r="A130" s="9"/>
      <c r="B130" s="9"/>
      <c r="C130" s="9"/>
      <c r="D130" s="9"/>
      <c r="E130" s="9"/>
      <c r="F130" s="9"/>
      <c r="G130" s="9"/>
      <c r="H130" s="9"/>
      <c r="I130" s="9"/>
      <c r="J130" s="9"/>
      <c r="K130" s="9"/>
      <c r="L130" s="9"/>
      <c r="M130" s="9"/>
      <c r="N130" s="9"/>
      <c r="O130" s="9"/>
      <c r="P130" s="9"/>
      <c r="Q130" s="810"/>
      <c r="R130" s="9"/>
      <c r="S130" s="15"/>
      <c r="T130" s="9"/>
      <c r="U130" s="17"/>
      <c r="V130" s="9"/>
      <c r="W130" s="17"/>
      <c r="X130" s="9"/>
      <c r="Y130" s="9"/>
      <c r="Z130" s="9"/>
      <c r="AA130" s="9"/>
      <c r="AB130" s="9"/>
      <c r="AC130" s="9"/>
      <c r="AD130" s="9"/>
      <c r="AE130" s="9"/>
      <c r="AF130" s="9"/>
      <c r="AG130" s="9"/>
      <c r="AH130" s="9"/>
    </row>
    <row r="131" spans="1:34" x14ac:dyDescent="0.25">
      <c r="A131" s="9"/>
      <c r="B131" s="9"/>
      <c r="C131" s="9"/>
      <c r="D131" s="9"/>
      <c r="E131" s="9"/>
      <c r="F131" s="9"/>
      <c r="G131" s="9"/>
      <c r="H131" s="9"/>
      <c r="I131" s="9"/>
      <c r="J131" s="9"/>
      <c r="K131" s="9"/>
      <c r="L131" s="9"/>
      <c r="M131" s="9"/>
      <c r="N131" s="9"/>
      <c r="O131" s="9"/>
      <c r="P131" s="9"/>
      <c r="Q131" s="810"/>
      <c r="R131" s="9"/>
      <c r="S131" s="15"/>
      <c r="T131" s="9"/>
      <c r="U131" s="17"/>
      <c r="V131" s="9"/>
      <c r="W131" s="17"/>
      <c r="X131" s="9"/>
      <c r="Y131" s="9"/>
      <c r="Z131" s="9"/>
      <c r="AA131" s="9"/>
      <c r="AB131" s="9"/>
      <c r="AC131" s="9"/>
      <c r="AD131" s="9"/>
      <c r="AE131" s="9"/>
      <c r="AF131" s="9"/>
      <c r="AG131" s="9"/>
      <c r="AH131" s="9"/>
    </row>
    <row r="132" spans="1:34" x14ac:dyDescent="0.25">
      <c r="A132" s="9"/>
      <c r="B132" s="9"/>
      <c r="C132" s="9"/>
      <c r="D132" s="9"/>
      <c r="E132" s="9"/>
      <c r="F132" s="9"/>
      <c r="G132" s="9"/>
      <c r="H132" s="9"/>
      <c r="I132" s="9"/>
      <c r="J132" s="9"/>
      <c r="K132" s="9"/>
      <c r="L132" s="9"/>
      <c r="M132" s="9"/>
      <c r="N132" s="9"/>
      <c r="O132" s="9"/>
      <c r="P132" s="9"/>
      <c r="Q132" s="810"/>
      <c r="R132" s="9"/>
      <c r="S132" s="15"/>
      <c r="T132" s="9"/>
      <c r="U132" s="17"/>
      <c r="V132" s="9"/>
      <c r="W132" s="17"/>
      <c r="X132" s="9"/>
      <c r="Y132" s="9"/>
      <c r="Z132" s="9"/>
      <c r="AA132" s="9"/>
      <c r="AB132" s="9"/>
      <c r="AC132" s="9"/>
      <c r="AD132" s="9"/>
      <c r="AE132" s="9"/>
      <c r="AF132" s="9"/>
      <c r="AG132" s="9"/>
      <c r="AH132" s="9"/>
    </row>
    <row r="133" spans="1:34" x14ac:dyDescent="0.25">
      <c r="A133" s="9"/>
      <c r="B133" s="9"/>
      <c r="C133" s="9"/>
      <c r="D133" s="9"/>
      <c r="E133" s="9"/>
      <c r="F133" s="9"/>
      <c r="G133" s="9"/>
      <c r="H133" s="9"/>
      <c r="I133" s="9"/>
      <c r="J133" s="9"/>
      <c r="K133" s="9"/>
      <c r="L133" s="9"/>
      <c r="M133" s="9"/>
      <c r="N133" s="9"/>
      <c r="O133" s="9"/>
      <c r="P133" s="9"/>
      <c r="Q133" s="810"/>
      <c r="R133" s="9"/>
      <c r="S133" s="15"/>
      <c r="T133" s="9"/>
      <c r="U133" s="17"/>
      <c r="V133" s="9"/>
      <c r="W133" s="17"/>
      <c r="X133" s="9"/>
      <c r="Y133" s="9"/>
      <c r="Z133" s="9"/>
      <c r="AA133" s="9"/>
      <c r="AB133" s="9"/>
      <c r="AC133" s="9"/>
      <c r="AD133" s="9"/>
      <c r="AE133" s="9"/>
      <c r="AF133" s="9"/>
      <c r="AG133" s="9"/>
      <c r="AH133" s="9"/>
    </row>
    <row r="134" spans="1:34" x14ac:dyDescent="0.25">
      <c r="A134" s="9"/>
      <c r="B134" s="9"/>
      <c r="C134" s="9"/>
      <c r="D134" s="9"/>
      <c r="E134" s="9"/>
      <c r="F134" s="9"/>
      <c r="G134" s="9"/>
      <c r="H134" s="9"/>
      <c r="I134" s="9"/>
      <c r="J134" s="9"/>
      <c r="K134" s="9"/>
      <c r="L134" s="9"/>
      <c r="M134" s="9"/>
      <c r="N134" s="9"/>
      <c r="O134" s="9"/>
      <c r="P134" s="9"/>
      <c r="Q134" s="810"/>
      <c r="R134" s="9"/>
      <c r="S134" s="15"/>
      <c r="T134" s="9"/>
      <c r="U134" s="17"/>
      <c r="V134" s="9"/>
      <c r="W134" s="17"/>
      <c r="X134" s="9"/>
      <c r="Y134" s="9"/>
      <c r="Z134" s="9"/>
      <c r="AA134" s="9"/>
      <c r="AB134" s="9"/>
      <c r="AC134" s="9"/>
      <c r="AD134" s="9"/>
      <c r="AE134" s="9"/>
      <c r="AF134" s="9"/>
      <c r="AG134" s="9"/>
      <c r="AH134" s="9"/>
    </row>
    <row r="135" spans="1:34" x14ac:dyDescent="0.25">
      <c r="A135" s="9"/>
      <c r="B135" s="9"/>
      <c r="C135" s="9"/>
      <c r="D135" s="9"/>
      <c r="E135" s="9"/>
      <c r="F135" s="9"/>
      <c r="G135" s="9"/>
      <c r="H135" s="9"/>
      <c r="I135" s="9"/>
      <c r="J135" s="9"/>
      <c r="K135" s="9"/>
      <c r="L135" s="9"/>
      <c r="M135" s="9"/>
      <c r="N135" s="9"/>
      <c r="O135" s="9"/>
      <c r="P135" s="9"/>
      <c r="Q135" s="810"/>
      <c r="R135" s="9"/>
      <c r="S135" s="15"/>
      <c r="T135" s="9"/>
      <c r="U135" s="17"/>
      <c r="V135" s="9"/>
      <c r="W135" s="17"/>
      <c r="X135" s="9"/>
      <c r="Y135" s="9"/>
      <c r="Z135" s="9"/>
      <c r="AA135" s="9"/>
      <c r="AB135" s="9"/>
      <c r="AC135" s="9"/>
      <c r="AD135" s="9"/>
      <c r="AE135" s="9"/>
      <c r="AF135" s="9"/>
      <c r="AG135" s="9"/>
      <c r="AH135" s="9"/>
    </row>
    <row r="136" spans="1:34" x14ac:dyDescent="0.25">
      <c r="A136" s="9"/>
      <c r="B136" s="9"/>
      <c r="C136" s="9"/>
      <c r="D136" s="9"/>
      <c r="E136" s="9"/>
      <c r="F136" s="9"/>
      <c r="G136" s="9"/>
      <c r="H136" s="9"/>
      <c r="I136" s="9"/>
      <c r="J136" s="9"/>
      <c r="K136" s="9"/>
      <c r="L136" s="9"/>
      <c r="M136" s="9"/>
      <c r="N136" s="9"/>
      <c r="O136" s="9"/>
      <c r="P136" s="9"/>
      <c r="Q136" s="810"/>
      <c r="R136" s="9"/>
      <c r="S136" s="15"/>
      <c r="T136" s="9"/>
      <c r="U136" s="17"/>
      <c r="V136" s="9"/>
      <c r="W136" s="17"/>
      <c r="X136" s="9"/>
      <c r="Y136" s="9"/>
      <c r="Z136" s="9"/>
      <c r="AA136" s="9"/>
      <c r="AB136" s="9"/>
      <c r="AC136" s="9"/>
      <c r="AD136" s="9"/>
      <c r="AE136" s="9"/>
      <c r="AF136" s="9"/>
      <c r="AG136" s="9"/>
      <c r="AH136" s="9"/>
    </row>
    <row r="137" spans="1:34" x14ac:dyDescent="0.25">
      <c r="A137" s="9"/>
      <c r="B137" s="9"/>
      <c r="C137" s="9"/>
      <c r="D137" s="9"/>
      <c r="E137" s="9"/>
      <c r="F137" s="9"/>
      <c r="G137" s="9"/>
      <c r="H137" s="9"/>
      <c r="I137" s="9"/>
      <c r="J137" s="9"/>
      <c r="K137" s="9"/>
      <c r="L137" s="9"/>
      <c r="M137" s="9"/>
      <c r="N137" s="9"/>
      <c r="O137" s="9"/>
      <c r="P137" s="9"/>
      <c r="Q137" s="810"/>
      <c r="R137" s="9"/>
      <c r="S137" s="15"/>
      <c r="T137" s="9"/>
      <c r="U137" s="17"/>
      <c r="V137" s="9"/>
      <c r="W137" s="17"/>
      <c r="X137" s="9"/>
      <c r="Y137" s="9"/>
      <c r="Z137" s="9"/>
      <c r="AA137" s="9"/>
      <c r="AB137" s="9"/>
      <c r="AC137" s="9"/>
      <c r="AD137" s="9"/>
      <c r="AE137" s="9"/>
      <c r="AF137" s="9"/>
      <c r="AG137" s="9"/>
      <c r="AH137" s="9"/>
    </row>
    <row r="138" spans="1:34" x14ac:dyDescent="0.25">
      <c r="A138" s="9"/>
      <c r="B138" s="9"/>
      <c r="C138" s="9"/>
      <c r="D138" s="9"/>
      <c r="E138" s="9"/>
      <c r="F138" s="9"/>
      <c r="G138" s="9"/>
      <c r="H138" s="9"/>
      <c r="I138" s="9"/>
      <c r="J138" s="9"/>
      <c r="K138" s="9"/>
      <c r="L138" s="9"/>
      <c r="M138" s="9"/>
      <c r="N138" s="9"/>
      <c r="O138" s="9"/>
      <c r="P138" s="9"/>
      <c r="Q138" s="810"/>
      <c r="R138" s="9"/>
      <c r="S138" s="15"/>
      <c r="T138" s="9"/>
      <c r="U138" s="17"/>
      <c r="V138" s="9"/>
      <c r="W138" s="17"/>
      <c r="X138" s="9"/>
      <c r="Y138" s="9"/>
      <c r="Z138" s="9"/>
      <c r="AA138" s="9"/>
      <c r="AB138" s="9"/>
      <c r="AC138" s="9"/>
      <c r="AD138" s="9"/>
      <c r="AE138" s="9"/>
      <c r="AF138" s="9"/>
      <c r="AG138" s="9"/>
      <c r="AH138" s="9"/>
    </row>
    <row r="139" spans="1:34" x14ac:dyDescent="0.25">
      <c r="A139" s="9"/>
      <c r="B139" s="9"/>
      <c r="C139" s="9"/>
      <c r="D139" s="9"/>
      <c r="E139" s="9"/>
      <c r="F139" s="9"/>
      <c r="G139" s="9"/>
      <c r="H139" s="9"/>
      <c r="I139" s="9"/>
      <c r="J139" s="9"/>
      <c r="K139" s="9"/>
      <c r="L139" s="9"/>
      <c r="M139" s="9"/>
      <c r="N139" s="9"/>
      <c r="O139" s="9"/>
      <c r="P139" s="9"/>
      <c r="Q139" s="810"/>
      <c r="R139" s="9"/>
      <c r="S139" s="15"/>
      <c r="T139" s="9"/>
      <c r="U139" s="17"/>
      <c r="V139" s="9"/>
      <c r="W139" s="17"/>
      <c r="X139" s="9"/>
      <c r="Y139" s="9"/>
      <c r="Z139" s="9"/>
      <c r="AA139" s="9"/>
      <c r="AB139" s="9"/>
      <c r="AC139" s="9"/>
      <c r="AD139" s="9"/>
      <c r="AE139" s="9"/>
      <c r="AF139" s="9"/>
      <c r="AG139" s="9"/>
      <c r="AH139" s="9"/>
    </row>
    <row r="140" spans="1:34" x14ac:dyDescent="0.25">
      <c r="A140" s="9"/>
      <c r="B140" s="9"/>
      <c r="C140" s="9"/>
      <c r="D140" s="9"/>
      <c r="E140" s="9"/>
      <c r="F140" s="9"/>
      <c r="G140" s="9"/>
      <c r="H140" s="9"/>
      <c r="I140" s="9"/>
      <c r="J140" s="9"/>
      <c r="K140" s="9"/>
      <c r="L140" s="9"/>
      <c r="M140" s="9"/>
      <c r="N140" s="9"/>
      <c r="O140" s="9"/>
      <c r="P140" s="9"/>
      <c r="Q140" s="810"/>
      <c r="R140" s="9"/>
      <c r="S140" s="15"/>
      <c r="T140" s="9"/>
      <c r="U140" s="17"/>
      <c r="V140" s="9"/>
      <c r="W140" s="17"/>
      <c r="X140" s="9"/>
      <c r="Y140" s="9"/>
      <c r="Z140" s="9"/>
      <c r="AA140" s="9"/>
      <c r="AB140" s="9"/>
      <c r="AC140" s="9"/>
      <c r="AD140" s="9"/>
      <c r="AE140" s="9"/>
      <c r="AF140" s="9"/>
      <c r="AG140" s="9"/>
      <c r="AH140" s="9"/>
    </row>
    <row r="141" spans="1:34" x14ac:dyDescent="0.25">
      <c r="A141" s="9"/>
      <c r="B141" s="9"/>
      <c r="C141" s="9"/>
      <c r="D141" s="9"/>
      <c r="E141" s="9"/>
      <c r="F141" s="9"/>
      <c r="G141" s="9"/>
      <c r="H141" s="9"/>
      <c r="I141" s="9"/>
      <c r="J141" s="9"/>
      <c r="K141" s="9"/>
      <c r="L141" s="9"/>
      <c r="M141" s="9"/>
      <c r="N141" s="9"/>
      <c r="O141" s="9"/>
      <c r="P141" s="9"/>
      <c r="Q141" s="810"/>
      <c r="R141" s="9"/>
      <c r="S141" s="15"/>
      <c r="T141" s="9"/>
      <c r="U141" s="17"/>
      <c r="V141" s="9"/>
      <c r="W141" s="17"/>
      <c r="X141" s="9"/>
      <c r="Y141" s="9"/>
      <c r="Z141" s="9"/>
      <c r="AA141" s="9"/>
      <c r="AB141" s="9"/>
      <c r="AC141" s="9"/>
      <c r="AD141" s="9"/>
      <c r="AE141" s="9"/>
      <c r="AF141" s="9"/>
      <c r="AG141" s="9"/>
      <c r="AH141" s="9"/>
    </row>
    <row r="142" spans="1:34" x14ac:dyDescent="0.25">
      <c r="A142" s="9"/>
      <c r="B142" s="9"/>
      <c r="C142" s="9"/>
      <c r="D142" s="9"/>
      <c r="E142" s="9"/>
      <c r="F142" s="9"/>
      <c r="G142" s="9"/>
      <c r="H142" s="9"/>
      <c r="I142" s="9"/>
      <c r="J142" s="9"/>
      <c r="K142" s="9"/>
      <c r="L142" s="9"/>
      <c r="M142" s="9"/>
      <c r="N142" s="9"/>
      <c r="O142" s="9"/>
      <c r="P142" s="9"/>
      <c r="Q142" s="810"/>
      <c r="R142" s="9"/>
      <c r="S142" s="15"/>
      <c r="T142" s="9"/>
      <c r="U142" s="17"/>
      <c r="V142" s="9"/>
      <c r="W142" s="17"/>
      <c r="X142" s="9"/>
      <c r="Y142" s="9"/>
      <c r="Z142" s="9"/>
      <c r="AA142" s="9"/>
      <c r="AB142" s="9"/>
      <c r="AC142" s="9"/>
      <c r="AD142" s="9"/>
      <c r="AE142" s="9"/>
      <c r="AF142" s="9"/>
      <c r="AG142" s="9"/>
      <c r="AH142" s="9"/>
    </row>
    <row r="143" spans="1:34" x14ac:dyDescent="0.25">
      <c r="A143" s="9"/>
      <c r="B143" s="9"/>
      <c r="C143" s="9"/>
      <c r="D143" s="9"/>
      <c r="E143" s="9"/>
      <c r="F143" s="9"/>
      <c r="G143" s="9"/>
      <c r="H143" s="9"/>
      <c r="I143" s="9"/>
      <c r="J143" s="9"/>
      <c r="K143" s="9"/>
      <c r="L143" s="9"/>
      <c r="M143" s="9"/>
      <c r="N143" s="9"/>
      <c r="O143" s="9"/>
      <c r="P143" s="9"/>
      <c r="Q143" s="810"/>
      <c r="R143" s="9"/>
      <c r="S143" s="15"/>
      <c r="T143" s="9"/>
      <c r="U143" s="17"/>
      <c r="V143" s="9"/>
      <c r="W143" s="17"/>
      <c r="X143" s="9"/>
      <c r="Y143" s="9"/>
      <c r="Z143" s="9"/>
      <c r="AA143" s="9"/>
      <c r="AB143" s="9"/>
      <c r="AC143" s="9"/>
      <c r="AD143" s="9"/>
      <c r="AE143" s="9"/>
      <c r="AF143" s="9"/>
      <c r="AG143" s="9"/>
      <c r="AH143" s="9"/>
    </row>
    <row r="144" spans="1:34" x14ac:dyDescent="0.25">
      <c r="A144" s="9"/>
      <c r="B144" s="9"/>
      <c r="C144" s="9"/>
      <c r="D144" s="9"/>
      <c r="E144" s="9"/>
      <c r="F144" s="9"/>
      <c r="G144" s="9"/>
      <c r="H144" s="9"/>
      <c r="I144" s="9"/>
      <c r="J144" s="9"/>
      <c r="K144" s="9"/>
      <c r="L144" s="9"/>
      <c r="M144" s="9"/>
      <c r="N144" s="9"/>
      <c r="O144" s="9"/>
      <c r="P144" s="9"/>
      <c r="Q144" s="810"/>
      <c r="R144" s="9"/>
      <c r="S144" s="15"/>
      <c r="T144" s="9"/>
      <c r="U144" s="17"/>
      <c r="V144" s="9"/>
      <c r="W144" s="17"/>
      <c r="X144" s="9"/>
      <c r="Y144" s="9"/>
      <c r="Z144" s="9"/>
      <c r="AA144" s="9"/>
      <c r="AB144" s="9"/>
      <c r="AC144" s="9"/>
      <c r="AD144" s="9"/>
      <c r="AE144" s="9"/>
      <c r="AF144" s="9"/>
      <c r="AG144" s="9"/>
      <c r="AH144" s="9"/>
    </row>
    <row r="145" spans="1:34" x14ac:dyDescent="0.25">
      <c r="A145" s="9"/>
      <c r="B145" s="9"/>
      <c r="C145" s="9"/>
      <c r="D145" s="9"/>
      <c r="E145" s="9"/>
      <c r="F145" s="9"/>
      <c r="G145" s="9"/>
      <c r="H145" s="9"/>
      <c r="I145" s="9"/>
      <c r="J145" s="9"/>
      <c r="K145" s="9"/>
      <c r="L145" s="9"/>
      <c r="M145" s="9"/>
      <c r="N145" s="9"/>
      <c r="O145" s="9"/>
      <c r="P145" s="9"/>
      <c r="Q145" s="810"/>
      <c r="R145" s="9"/>
      <c r="S145" s="15"/>
      <c r="T145" s="9"/>
      <c r="U145" s="17"/>
      <c r="V145" s="9"/>
      <c r="W145" s="17"/>
      <c r="X145" s="9"/>
      <c r="Y145" s="9"/>
      <c r="Z145" s="9"/>
      <c r="AA145" s="9"/>
      <c r="AB145" s="9"/>
      <c r="AC145" s="9"/>
      <c r="AD145" s="9"/>
      <c r="AE145" s="9"/>
      <c r="AF145" s="9"/>
      <c r="AG145" s="9"/>
      <c r="AH145" s="9"/>
    </row>
    <row r="146" spans="1:34" x14ac:dyDescent="0.25">
      <c r="A146" s="9"/>
      <c r="B146" s="9"/>
      <c r="C146" s="9"/>
      <c r="D146" s="9"/>
      <c r="E146" s="9"/>
      <c r="F146" s="9"/>
      <c r="G146" s="9"/>
      <c r="H146" s="9"/>
      <c r="I146" s="9"/>
      <c r="J146" s="9"/>
      <c r="K146" s="9"/>
      <c r="L146" s="9"/>
      <c r="M146" s="9"/>
      <c r="N146" s="9"/>
      <c r="O146" s="9"/>
      <c r="P146" s="9"/>
      <c r="Q146" s="810"/>
      <c r="R146" s="9"/>
      <c r="S146" s="15"/>
      <c r="T146" s="9"/>
      <c r="U146" s="17"/>
      <c r="V146" s="9"/>
      <c r="W146" s="17"/>
      <c r="X146" s="9"/>
      <c r="Y146" s="9"/>
      <c r="Z146" s="9"/>
      <c r="AA146" s="9"/>
      <c r="AB146" s="9"/>
      <c r="AC146" s="9"/>
      <c r="AD146" s="9"/>
      <c r="AE146" s="9"/>
      <c r="AF146" s="9"/>
      <c r="AG146" s="9"/>
      <c r="AH146" s="9"/>
    </row>
    <row r="147" spans="1:34" x14ac:dyDescent="0.25">
      <c r="A147" s="9"/>
      <c r="B147" s="9"/>
      <c r="C147" s="9"/>
      <c r="D147" s="9"/>
      <c r="E147" s="9"/>
      <c r="F147" s="9"/>
      <c r="G147" s="9"/>
      <c r="H147" s="9"/>
      <c r="I147" s="9"/>
      <c r="J147" s="9"/>
      <c r="K147" s="9"/>
      <c r="L147" s="9"/>
      <c r="M147" s="9"/>
      <c r="N147" s="9"/>
      <c r="O147" s="9"/>
      <c r="P147" s="9"/>
      <c r="Q147" s="810"/>
      <c r="R147" s="9"/>
      <c r="S147" s="15"/>
      <c r="T147" s="9"/>
      <c r="U147" s="17"/>
      <c r="V147" s="9"/>
      <c r="W147" s="17"/>
      <c r="X147" s="9"/>
      <c r="Y147" s="9"/>
      <c r="Z147" s="9"/>
      <c r="AA147" s="9"/>
      <c r="AB147" s="9"/>
      <c r="AC147" s="9"/>
      <c r="AD147" s="9"/>
      <c r="AE147" s="9"/>
      <c r="AF147" s="9"/>
      <c r="AG147" s="9"/>
      <c r="AH147" s="9"/>
    </row>
    <row r="148" spans="1:34" x14ac:dyDescent="0.25">
      <c r="A148" s="9"/>
      <c r="B148" s="9"/>
      <c r="C148" s="9"/>
      <c r="D148" s="9"/>
      <c r="E148" s="9"/>
      <c r="F148" s="9"/>
      <c r="G148" s="9"/>
      <c r="H148" s="9"/>
      <c r="I148" s="9"/>
      <c r="J148" s="9"/>
      <c r="K148" s="9"/>
      <c r="L148" s="9"/>
      <c r="M148" s="9"/>
      <c r="N148" s="9"/>
      <c r="O148" s="9"/>
      <c r="P148" s="9"/>
      <c r="Q148" s="810"/>
      <c r="R148" s="9"/>
      <c r="S148" s="15"/>
      <c r="T148" s="9"/>
      <c r="U148" s="17"/>
      <c r="V148" s="9"/>
      <c r="W148" s="17"/>
      <c r="X148" s="9"/>
      <c r="Y148" s="9"/>
      <c r="Z148" s="9"/>
      <c r="AA148" s="9"/>
      <c r="AB148" s="9"/>
      <c r="AC148" s="9"/>
      <c r="AD148" s="9"/>
      <c r="AE148" s="9"/>
      <c r="AF148" s="9"/>
      <c r="AG148" s="9"/>
      <c r="AH148" s="9"/>
    </row>
    <row r="149" spans="1:34" x14ac:dyDescent="0.25">
      <c r="A149" s="9"/>
      <c r="B149" s="9"/>
      <c r="C149" s="9"/>
      <c r="D149" s="9"/>
      <c r="E149" s="9"/>
      <c r="F149" s="9"/>
      <c r="G149" s="9"/>
      <c r="H149" s="9"/>
      <c r="I149" s="9"/>
      <c r="J149" s="9"/>
      <c r="K149" s="9"/>
      <c r="L149" s="9"/>
      <c r="M149" s="9"/>
      <c r="N149" s="9"/>
      <c r="O149" s="9"/>
      <c r="P149" s="9"/>
      <c r="Q149" s="810"/>
      <c r="R149" s="9"/>
      <c r="S149" s="15"/>
      <c r="T149" s="9"/>
      <c r="U149" s="17"/>
      <c r="V149" s="9"/>
      <c r="W149" s="17"/>
      <c r="X149" s="9"/>
      <c r="Y149" s="9"/>
      <c r="Z149" s="9"/>
      <c r="AA149" s="9"/>
      <c r="AB149" s="9"/>
      <c r="AC149" s="9"/>
      <c r="AD149" s="9"/>
      <c r="AE149" s="9"/>
      <c r="AF149" s="9"/>
      <c r="AG149" s="9"/>
      <c r="AH149" s="9"/>
    </row>
    <row r="150" spans="1:34" x14ac:dyDescent="0.25">
      <c r="A150" s="9"/>
      <c r="B150" s="9"/>
      <c r="C150" s="9"/>
      <c r="D150" s="9"/>
      <c r="E150" s="9"/>
      <c r="F150" s="9"/>
      <c r="G150" s="9"/>
      <c r="H150" s="9"/>
      <c r="I150" s="9"/>
      <c r="J150" s="9"/>
      <c r="K150" s="9"/>
      <c r="L150" s="9"/>
      <c r="M150" s="9"/>
      <c r="N150" s="9"/>
      <c r="O150" s="9"/>
      <c r="P150" s="9"/>
      <c r="Q150" s="810"/>
      <c r="R150" s="9"/>
      <c r="S150" s="15"/>
      <c r="T150" s="9"/>
      <c r="U150" s="17"/>
      <c r="V150" s="9"/>
      <c r="W150" s="17"/>
      <c r="X150" s="9"/>
      <c r="Y150" s="9"/>
      <c r="Z150" s="9"/>
      <c r="AA150" s="9"/>
      <c r="AB150" s="9"/>
      <c r="AC150" s="9"/>
      <c r="AD150" s="9"/>
      <c r="AE150" s="9"/>
      <c r="AF150" s="9"/>
      <c r="AG150" s="9"/>
      <c r="AH150" s="9"/>
    </row>
    <row r="151" spans="1:34" x14ac:dyDescent="0.25">
      <c r="A151" s="9"/>
      <c r="B151" s="9"/>
      <c r="C151" s="9"/>
      <c r="D151" s="9"/>
      <c r="E151" s="9"/>
      <c r="F151" s="9"/>
      <c r="G151" s="9"/>
      <c r="H151" s="9"/>
      <c r="I151" s="9"/>
      <c r="J151" s="9"/>
      <c r="K151" s="9"/>
      <c r="L151" s="9"/>
      <c r="M151" s="9"/>
      <c r="N151" s="9"/>
      <c r="O151" s="9"/>
      <c r="P151" s="9"/>
      <c r="Q151" s="810"/>
      <c r="R151" s="9"/>
      <c r="S151" s="15"/>
      <c r="T151" s="9"/>
      <c r="U151" s="17"/>
      <c r="V151" s="9"/>
      <c r="W151" s="17"/>
      <c r="X151" s="9"/>
      <c r="Y151" s="9"/>
      <c r="Z151" s="9"/>
      <c r="AA151" s="9"/>
      <c r="AB151" s="9"/>
      <c r="AC151" s="9"/>
      <c r="AD151" s="9"/>
      <c r="AE151" s="9"/>
      <c r="AF151" s="9"/>
      <c r="AG151" s="9"/>
      <c r="AH151" s="9"/>
    </row>
    <row r="152" spans="1:34" x14ac:dyDescent="0.25">
      <c r="A152" s="9"/>
      <c r="B152" s="9"/>
      <c r="C152" s="9"/>
      <c r="D152" s="9"/>
      <c r="E152" s="9"/>
      <c r="F152" s="9"/>
      <c r="G152" s="9"/>
      <c r="H152" s="9"/>
      <c r="I152" s="9"/>
      <c r="J152" s="9"/>
      <c r="K152" s="9"/>
      <c r="L152" s="9"/>
      <c r="M152" s="9"/>
      <c r="N152" s="9"/>
      <c r="O152" s="9"/>
      <c r="P152" s="9"/>
      <c r="Q152" s="810"/>
      <c r="R152" s="9"/>
      <c r="S152" s="15"/>
      <c r="T152" s="9"/>
      <c r="U152" s="17"/>
      <c r="V152" s="9"/>
      <c r="W152" s="17"/>
      <c r="X152" s="9"/>
      <c r="Y152" s="9"/>
      <c r="Z152" s="9"/>
      <c r="AA152" s="9"/>
      <c r="AB152" s="9"/>
      <c r="AC152" s="9"/>
      <c r="AD152" s="9"/>
      <c r="AE152" s="9"/>
      <c r="AF152" s="9"/>
      <c r="AG152" s="9"/>
      <c r="AH152" s="9"/>
    </row>
    <row r="153" spans="1:34" x14ac:dyDescent="0.25">
      <c r="A153" s="9"/>
      <c r="B153" s="9"/>
      <c r="C153" s="9"/>
      <c r="D153" s="9"/>
      <c r="E153" s="9"/>
      <c r="F153" s="9"/>
      <c r="G153" s="9"/>
      <c r="H153" s="9"/>
      <c r="I153" s="9"/>
      <c r="J153" s="9"/>
      <c r="K153" s="9"/>
      <c r="L153" s="9"/>
      <c r="M153" s="9"/>
      <c r="N153" s="9"/>
      <c r="O153" s="9"/>
      <c r="P153" s="9"/>
      <c r="Q153" s="810"/>
      <c r="R153" s="9"/>
      <c r="S153" s="15"/>
      <c r="T153" s="9"/>
      <c r="U153" s="17"/>
      <c r="V153" s="9"/>
      <c r="W153" s="17"/>
      <c r="X153" s="9"/>
      <c r="Y153" s="9"/>
      <c r="Z153" s="9"/>
      <c r="AA153" s="9"/>
      <c r="AB153" s="9"/>
      <c r="AC153" s="9"/>
      <c r="AD153" s="9"/>
      <c r="AE153" s="9"/>
      <c r="AF153" s="9"/>
      <c r="AG153" s="9"/>
      <c r="AH153" s="9"/>
    </row>
    <row r="154" spans="1:34" x14ac:dyDescent="0.25">
      <c r="A154" s="9"/>
      <c r="B154" s="9"/>
      <c r="C154" s="9"/>
      <c r="D154" s="9"/>
      <c r="E154" s="9"/>
      <c r="F154" s="9"/>
      <c r="G154" s="9"/>
      <c r="H154" s="9"/>
      <c r="I154" s="9"/>
      <c r="J154" s="9"/>
      <c r="K154" s="9"/>
      <c r="L154" s="9"/>
      <c r="M154" s="9"/>
      <c r="N154" s="9"/>
      <c r="O154" s="9"/>
      <c r="P154" s="9"/>
      <c r="Q154" s="810"/>
      <c r="R154" s="9"/>
      <c r="S154" s="15"/>
      <c r="T154" s="9"/>
      <c r="U154" s="17"/>
      <c r="V154" s="9"/>
      <c r="W154" s="17"/>
      <c r="X154" s="9"/>
      <c r="Y154" s="9"/>
      <c r="Z154" s="9"/>
      <c r="AA154" s="9"/>
      <c r="AB154" s="9"/>
      <c r="AC154" s="9"/>
      <c r="AD154" s="9"/>
      <c r="AE154" s="9"/>
      <c r="AF154" s="9"/>
      <c r="AG154" s="9"/>
      <c r="AH154" s="9"/>
    </row>
    <row r="155" spans="1:34" x14ac:dyDescent="0.25">
      <c r="A155" s="9"/>
      <c r="B155" s="9"/>
      <c r="C155" s="9"/>
      <c r="D155" s="9"/>
      <c r="E155" s="9"/>
      <c r="F155" s="9"/>
      <c r="G155" s="9"/>
      <c r="H155" s="9"/>
      <c r="I155" s="9"/>
      <c r="J155" s="9"/>
      <c r="K155" s="9"/>
      <c r="L155" s="9"/>
      <c r="M155" s="9"/>
      <c r="N155" s="9"/>
      <c r="O155" s="9"/>
      <c r="P155" s="9"/>
      <c r="Q155" s="810"/>
      <c r="R155" s="9"/>
      <c r="S155" s="15"/>
      <c r="T155" s="9"/>
      <c r="U155" s="17"/>
      <c r="V155" s="9"/>
      <c r="W155" s="17"/>
      <c r="X155" s="9"/>
      <c r="Y155" s="9"/>
      <c r="Z155" s="9"/>
      <c r="AA155" s="9"/>
      <c r="AB155" s="9"/>
      <c r="AC155" s="9"/>
      <c r="AD155" s="9"/>
      <c r="AE155" s="9"/>
      <c r="AF155" s="9"/>
      <c r="AG155" s="9"/>
      <c r="AH155" s="9"/>
    </row>
    <row r="156" spans="1:34" x14ac:dyDescent="0.25">
      <c r="A156" s="9"/>
      <c r="B156" s="9"/>
      <c r="C156" s="9"/>
      <c r="D156" s="9"/>
      <c r="E156" s="9"/>
      <c r="F156" s="9"/>
      <c r="G156" s="9"/>
      <c r="H156" s="9"/>
      <c r="I156" s="9"/>
      <c r="J156" s="9"/>
      <c r="K156" s="9"/>
      <c r="L156" s="9"/>
      <c r="M156" s="9"/>
      <c r="N156" s="9"/>
      <c r="O156" s="9"/>
      <c r="P156" s="9"/>
      <c r="Q156" s="810"/>
      <c r="R156" s="9"/>
      <c r="S156" s="15"/>
      <c r="T156" s="9"/>
      <c r="U156" s="17"/>
      <c r="V156" s="9"/>
      <c r="W156" s="17"/>
      <c r="X156" s="9"/>
      <c r="Y156" s="9"/>
      <c r="Z156" s="9"/>
      <c r="AA156" s="9"/>
      <c r="AB156" s="9"/>
      <c r="AC156" s="9"/>
      <c r="AD156" s="9"/>
      <c r="AE156" s="9"/>
      <c r="AF156" s="9"/>
      <c r="AG156" s="9"/>
      <c r="AH156" s="9"/>
    </row>
    <row r="157" spans="1:34" x14ac:dyDescent="0.25">
      <c r="A157" s="9"/>
      <c r="B157" s="9"/>
      <c r="C157" s="9"/>
      <c r="D157" s="9"/>
      <c r="E157" s="9"/>
      <c r="F157" s="9"/>
      <c r="G157" s="9"/>
      <c r="H157" s="9"/>
      <c r="I157" s="9"/>
      <c r="J157" s="9"/>
      <c r="K157" s="9"/>
      <c r="L157" s="9"/>
      <c r="M157" s="9"/>
      <c r="N157" s="9"/>
      <c r="O157" s="9"/>
      <c r="P157" s="9"/>
      <c r="Q157" s="810"/>
      <c r="R157" s="9"/>
      <c r="S157" s="15"/>
      <c r="T157" s="9"/>
      <c r="U157" s="17"/>
      <c r="V157" s="9"/>
      <c r="W157" s="17"/>
      <c r="X157" s="9"/>
      <c r="Y157" s="9"/>
      <c r="Z157" s="9"/>
      <c r="AA157" s="9"/>
      <c r="AB157" s="9"/>
      <c r="AC157" s="9"/>
      <c r="AD157" s="9"/>
      <c r="AE157" s="9"/>
      <c r="AF157" s="9"/>
      <c r="AG157" s="9"/>
      <c r="AH157" s="9"/>
    </row>
    <row r="158" spans="1:34" x14ac:dyDescent="0.25">
      <c r="A158" s="9"/>
      <c r="B158" s="9"/>
      <c r="C158" s="9"/>
      <c r="D158" s="9"/>
      <c r="E158" s="9"/>
      <c r="F158" s="9"/>
      <c r="G158" s="9"/>
      <c r="H158" s="9"/>
      <c r="I158" s="9"/>
      <c r="J158" s="9"/>
      <c r="K158" s="9"/>
      <c r="L158" s="9"/>
      <c r="M158" s="9"/>
      <c r="N158" s="9"/>
      <c r="O158" s="9"/>
      <c r="P158" s="9"/>
      <c r="Q158" s="810"/>
      <c r="R158" s="9"/>
      <c r="S158" s="15"/>
      <c r="T158" s="9"/>
      <c r="U158" s="17"/>
      <c r="V158" s="9"/>
      <c r="W158" s="17"/>
      <c r="X158" s="9"/>
      <c r="Y158" s="9"/>
      <c r="Z158" s="9"/>
      <c r="AA158" s="9"/>
      <c r="AB158" s="9"/>
      <c r="AC158" s="9"/>
      <c r="AD158" s="9"/>
      <c r="AE158" s="9"/>
      <c r="AF158" s="9"/>
      <c r="AG158" s="9"/>
      <c r="AH158" s="9"/>
    </row>
    <row r="159" spans="1:34" x14ac:dyDescent="0.25">
      <c r="A159" s="9"/>
      <c r="B159" s="9"/>
      <c r="C159" s="9"/>
      <c r="D159" s="9"/>
      <c r="E159" s="9"/>
      <c r="F159" s="9"/>
      <c r="G159" s="9"/>
      <c r="H159" s="9"/>
      <c r="I159" s="9"/>
      <c r="J159" s="9"/>
      <c r="K159" s="9"/>
      <c r="L159" s="9"/>
      <c r="M159" s="9"/>
      <c r="N159" s="9"/>
      <c r="O159" s="9"/>
      <c r="P159" s="9"/>
      <c r="Q159" s="810"/>
      <c r="R159" s="9"/>
      <c r="S159" s="15"/>
      <c r="T159" s="9"/>
      <c r="U159" s="17"/>
      <c r="V159" s="9"/>
      <c r="W159" s="17"/>
      <c r="X159" s="9"/>
      <c r="Y159" s="9"/>
      <c r="Z159" s="9"/>
      <c r="AA159" s="9"/>
      <c r="AB159" s="9"/>
      <c r="AC159" s="9"/>
      <c r="AD159" s="9"/>
      <c r="AE159" s="9"/>
      <c r="AF159" s="9"/>
      <c r="AG159" s="9"/>
      <c r="AH159" s="9"/>
    </row>
    <row r="160" spans="1:34" x14ac:dyDescent="0.25">
      <c r="A160" s="9"/>
      <c r="B160" s="9"/>
      <c r="C160" s="9"/>
      <c r="D160" s="9"/>
      <c r="E160" s="9"/>
      <c r="F160" s="9"/>
      <c r="G160" s="9"/>
      <c r="H160" s="9"/>
      <c r="I160" s="9"/>
      <c r="J160" s="9"/>
      <c r="K160" s="9"/>
      <c r="L160" s="9"/>
      <c r="M160" s="9"/>
      <c r="N160" s="9"/>
      <c r="O160" s="9"/>
      <c r="P160" s="9"/>
      <c r="Q160" s="810"/>
      <c r="R160" s="9"/>
      <c r="S160" s="15"/>
      <c r="T160" s="9"/>
      <c r="U160" s="17"/>
      <c r="V160" s="9"/>
      <c r="W160" s="17"/>
      <c r="X160" s="9"/>
      <c r="Y160" s="9"/>
      <c r="Z160" s="9"/>
      <c r="AA160" s="9"/>
      <c r="AB160" s="9"/>
      <c r="AC160" s="9"/>
      <c r="AD160" s="9"/>
      <c r="AE160" s="9"/>
      <c r="AF160" s="9"/>
      <c r="AG160" s="9"/>
      <c r="AH160" s="9"/>
    </row>
    <row r="161" spans="1:34" x14ac:dyDescent="0.25">
      <c r="A161" s="9"/>
      <c r="B161" s="9"/>
      <c r="C161" s="9"/>
      <c r="D161" s="9"/>
      <c r="E161" s="9"/>
      <c r="F161" s="9"/>
      <c r="G161" s="9"/>
      <c r="H161" s="9"/>
      <c r="I161" s="9"/>
      <c r="J161" s="9"/>
      <c r="K161" s="9"/>
      <c r="L161" s="9"/>
      <c r="M161" s="9"/>
      <c r="N161" s="9"/>
      <c r="O161" s="9"/>
      <c r="P161" s="9"/>
      <c r="Q161" s="810"/>
      <c r="R161" s="9"/>
      <c r="S161" s="15"/>
      <c r="T161" s="9"/>
      <c r="U161" s="17"/>
      <c r="V161" s="9"/>
      <c r="W161" s="17"/>
      <c r="X161" s="9"/>
      <c r="Y161" s="9"/>
      <c r="Z161" s="9"/>
      <c r="AA161" s="9"/>
      <c r="AB161" s="9"/>
      <c r="AC161" s="9"/>
      <c r="AD161" s="9"/>
      <c r="AE161" s="9"/>
      <c r="AF161" s="9"/>
      <c r="AG161" s="9"/>
      <c r="AH161" s="9"/>
    </row>
    <row r="162" spans="1:34" x14ac:dyDescent="0.25">
      <c r="A162" s="9"/>
      <c r="B162" s="9"/>
      <c r="C162" s="9"/>
      <c r="D162" s="9"/>
      <c r="E162" s="9"/>
      <c r="F162" s="9"/>
      <c r="G162" s="9"/>
      <c r="H162" s="9"/>
      <c r="I162" s="9"/>
      <c r="J162" s="9"/>
      <c r="K162" s="9"/>
      <c r="L162" s="9"/>
      <c r="M162" s="9"/>
      <c r="N162" s="9"/>
      <c r="O162" s="9"/>
      <c r="P162" s="9"/>
      <c r="Q162" s="810"/>
      <c r="R162" s="9"/>
      <c r="S162" s="15"/>
      <c r="T162" s="9"/>
      <c r="U162" s="17"/>
      <c r="V162" s="9"/>
      <c r="W162" s="17"/>
      <c r="X162" s="9"/>
      <c r="Y162" s="9"/>
      <c r="Z162" s="9"/>
      <c r="AA162" s="9"/>
      <c r="AB162" s="9"/>
      <c r="AC162" s="9"/>
      <c r="AD162" s="9"/>
      <c r="AE162" s="9"/>
      <c r="AF162" s="9"/>
      <c r="AG162" s="9"/>
      <c r="AH162" s="9"/>
    </row>
    <row r="163" spans="1:34" x14ac:dyDescent="0.25">
      <c r="A163" s="9"/>
      <c r="B163" s="9"/>
      <c r="C163" s="9"/>
      <c r="D163" s="9"/>
      <c r="E163" s="9"/>
      <c r="F163" s="9"/>
      <c r="G163" s="9"/>
      <c r="H163" s="9"/>
      <c r="I163" s="9"/>
      <c r="J163" s="9"/>
      <c r="K163" s="9"/>
      <c r="L163" s="9"/>
      <c r="M163" s="9"/>
      <c r="N163" s="9"/>
      <c r="O163" s="9"/>
      <c r="P163" s="9"/>
      <c r="Q163" s="810"/>
      <c r="R163" s="9"/>
      <c r="S163" s="15"/>
      <c r="T163" s="9"/>
      <c r="U163" s="17"/>
      <c r="V163" s="9"/>
      <c r="W163" s="17"/>
      <c r="X163" s="9"/>
      <c r="Y163" s="9"/>
      <c r="Z163" s="9"/>
      <c r="AA163" s="9"/>
      <c r="AB163" s="9"/>
      <c r="AC163" s="9"/>
      <c r="AD163" s="9"/>
      <c r="AE163" s="9"/>
      <c r="AF163" s="9"/>
      <c r="AG163" s="9"/>
      <c r="AH163" s="9"/>
    </row>
    <row r="164" spans="1:34" x14ac:dyDescent="0.25">
      <c r="A164" s="9"/>
      <c r="B164" s="9"/>
      <c r="C164" s="9"/>
      <c r="D164" s="9"/>
      <c r="E164" s="9"/>
      <c r="F164" s="9"/>
      <c r="G164" s="9"/>
      <c r="H164" s="9"/>
      <c r="I164" s="9"/>
      <c r="J164" s="9"/>
      <c r="K164" s="9"/>
      <c r="L164" s="9"/>
      <c r="M164" s="9"/>
      <c r="N164" s="9"/>
      <c r="O164" s="9"/>
      <c r="P164" s="9"/>
      <c r="Q164" s="810"/>
      <c r="R164" s="9"/>
      <c r="S164" s="15"/>
      <c r="T164" s="9"/>
      <c r="U164" s="17"/>
      <c r="V164" s="9"/>
      <c r="W164" s="17"/>
      <c r="X164" s="9"/>
      <c r="Y164" s="9"/>
      <c r="Z164" s="9"/>
      <c r="AA164" s="9"/>
      <c r="AB164" s="9"/>
      <c r="AC164" s="9"/>
      <c r="AD164" s="9"/>
      <c r="AE164" s="9"/>
      <c r="AF164" s="9"/>
      <c r="AG164" s="9"/>
      <c r="AH164" s="9"/>
    </row>
    <row r="165" spans="1:34" x14ac:dyDescent="0.25">
      <c r="A165" s="9"/>
      <c r="B165" s="9"/>
      <c r="C165" s="9"/>
      <c r="D165" s="9"/>
      <c r="E165" s="9"/>
      <c r="F165" s="9"/>
      <c r="G165" s="9"/>
      <c r="H165" s="9"/>
      <c r="I165" s="9"/>
      <c r="J165" s="9"/>
      <c r="K165" s="9"/>
      <c r="L165" s="9"/>
      <c r="M165" s="9"/>
      <c r="N165" s="9"/>
      <c r="O165" s="9"/>
      <c r="P165" s="9"/>
      <c r="Q165" s="810"/>
      <c r="R165" s="9"/>
      <c r="S165" s="15"/>
      <c r="T165" s="9"/>
      <c r="U165" s="17"/>
      <c r="V165" s="9"/>
      <c r="W165" s="17"/>
      <c r="X165" s="9"/>
      <c r="Y165" s="9"/>
      <c r="Z165" s="9"/>
      <c r="AA165" s="9"/>
      <c r="AB165" s="9"/>
      <c r="AC165" s="9"/>
      <c r="AD165" s="9"/>
      <c r="AE165" s="9"/>
      <c r="AF165" s="9"/>
      <c r="AG165" s="9"/>
      <c r="AH165" s="9"/>
    </row>
    <row r="166" spans="1:34" x14ac:dyDescent="0.25">
      <c r="A166" s="9"/>
      <c r="B166" s="9"/>
      <c r="C166" s="9"/>
      <c r="D166" s="9"/>
      <c r="E166" s="9"/>
      <c r="F166" s="9"/>
      <c r="G166" s="9"/>
      <c r="H166" s="9"/>
      <c r="I166" s="9"/>
      <c r="J166" s="9"/>
      <c r="K166" s="9"/>
      <c r="L166" s="9"/>
      <c r="M166" s="9"/>
      <c r="N166" s="9"/>
      <c r="O166" s="9"/>
      <c r="P166" s="9"/>
      <c r="Q166" s="810"/>
      <c r="R166" s="9"/>
      <c r="S166" s="15"/>
      <c r="T166" s="9"/>
      <c r="U166" s="17"/>
      <c r="V166" s="9"/>
      <c r="W166" s="17"/>
      <c r="X166" s="9"/>
      <c r="Y166" s="9"/>
      <c r="Z166" s="9"/>
      <c r="AA166" s="9"/>
      <c r="AB166" s="9"/>
      <c r="AC166" s="9"/>
      <c r="AD166" s="9"/>
      <c r="AE166" s="9"/>
      <c r="AF166" s="9"/>
      <c r="AG166" s="9"/>
      <c r="AH166" s="9"/>
    </row>
    <row r="167" spans="1:34" x14ac:dyDescent="0.25">
      <c r="A167" s="9"/>
      <c r="B167" s="9"/>
      <c r="C167" s="9"/>
      <c r="D167" s="9"/>
      <c r="E167" s="9"/>
      <c r="F167" s="9"/>
      <c r="G167" s="9"/>
      <c r="H167" s="9"/>
      <c r="I167" s="9"/>
      <c r="J167" s="9"/>
      <c r="K167" s="9"/>
      <c r="L167" s="9"/>
      <c r="M167" s="9"/>
      <c r="N167" s="9"/>
      <c r="O167" s="9"/>
      <c r="P167" s="9"/>
      <c r="Q167" s="810"/>
      <c r="R167" s="9"/>
      <c r="S167" s="15"/>
      <c r="T167" s="9"/>
      <c r="U167" s="17"/>
      <c r="V167" s="9"/>
      <c r="W167" s="17"/>
      <c r="X167" s="9"/>
      <c r="Y167" s="9"/>
      <c r="Z167" s="9"/>
      <c r="AA167" s="9"/>
      <c r="AB167" s="9"/>
      <c r="AC167" s="9"/>
      <c r="AD167" s="9"/>
      <c r="AE167" s="9"/>
      <c r="AF167" s="9"/>
      <c r="AG167" s="9"/>
      <c r="AH167" s="9"/>
    </row>
    <row r="168" spans="1:34" x14ac:dyDescent="0.25">
      <c r="A168" s="9"/>
      <c r="B168" s="9"/>
      <c r="C168" s="9"/>
      <c r="D168" s="9"/>
      <c r="E168" s="9"/>
      <c r="F168" s="9"/>
      <c r="G168" s="9"/>
      <c r="H168" s="9"/>
      <c r="I168" s="9"/>
      <c r="J168" s="9"/>
      <c r="K168" s="9"/>
      <c r="L168" s="9"/>
      <c r="M168" s="9"/>
      <c r="N168" s="9"/>
      <c r="O168" s="9"/>
      <c r="P168" s="9"/>
      <c r="Q168" s="810"/>
      <c r="R168" s="9"/>
      <c r="S168" s="15"/>
      <c r="T168" s="9"/>
      <c r="U168" s="17"/>
      <c r="V168" s="9"/>
      <c r="W168" s="17"/>
      <c r="X168" s="9"/>
      <c r="Y168" s="9"/>
      <c r="Z168" s="9"/>
      <c r="AA168" s="9"/>
      <c r="AB168" s="9"/>
      <c r="AC168" s="9"/>
      <c r="AD168" s="9"/>
      <c r="AE168" s="9"/>
      <c r="AF168" s="9"/>
      <c r="AG168" s="9"/>
      <c r="AH168" s="9"/>
    </row>
    <row r="169" spans="1:34" x14ac:dyDescent="0.25">
      <c r="A169" s="9"/>
      <c r="B169" s="9"/>
      <c r="C169" s="9"/>
      <c r="D169" s="9"/>
      <c r="E169" s="9"/>
      <c r="F169" s="9"/>
      <c r="G169" s="9"/>
      <c r="H169" s="9"/>
      <c r="I169" s="9"/>
      <c r="J169" s="9"/>
      <c r="K169" s="9"/>
      <c r="L169" s="9"/>
      <c r="M169" s="9"/>
      <c r="N169" s="9"/>
      <c r="O169" s="9"/>
      <c r="P169" s="9"/>
      <c r="Q169" s="810"/>
      <c r="R169" s="9"/>
      <c r="S169" s="15"/>
      <c r="T169" s="9"/>
      <c r="U169" s="17"/>
      <c r="V169" s="9"/>
      <c r="W169" s="17"/>
      <c r="X169" s="9"/>
      <c r="Y169" s="9"/>
      <c r="Z169" s="9"/>
      <c r="AA169" s="9"/>
      <c r="AB169" s="9"/>
      <c r="AC169" s="9"/>
      <c r="AD169" s="9"/>
      <c r="AE169" s="9"/>
      <c r="AF169" s="9"/>
      <c r="AG169" s="9"/>
      <c r="AH169" s="9"/>
    </row>
    <row r="170" spans="1:34" x14ac:dyDescent="0.25">
      <c r="A170" s="9"/>
      <c r="B170" s="9"/>
      <c r="C170" s="9"/>
      <c r="D170" s="9"/>
      <c r="E170" s="9"/>
      <c r="F170" s="9"/>
      <c r="G170" s="9"/>
      <c r="H170" s="9"/>
      <c r="I170" s="9"/>
      <c r="J170" s="9"/>
      <c r="K170" s="9"/>
      <c r="L170" s="9"/>
      <c r="M170" s="9"/>
      <c r="N170" s="9"/>
      <c r="O170" s="9"/>
      <c r="P170" s="9"/>
      <c r="Q170" s="810"/>
      <c r="R170" s="9"/>
      <c r="S170" s="15"/>
      <c r="T170" s="9"/>
      <c r="U170" s="17"/>
      <c r="V170" s="9"/>
      <c r="W170" s="17"/>
      <c r="X170" s="9"/>
      <c r="Y170" s="9"/>
      <c r="Z170" s="9"/>
      <c r="AA170" s="9"/>
      <c r="AB170" s="9"/>
      <c r="AC170" s="9"/>
      <c r="AD170" s="9"/>
      <c r="AE170" s="9"/>
      <c r="AF170" s="9"/>
      <c r="AG170" s="9"/>
      <c r="AH170" s="9"/>
    </row>
    <row r="171" spans="1:34" x14ac:dyDescent="0.25">
      <c r="A171" s="9"/>
      <c r="B171" s="9"/>
      <c r="C171" s="9"/>
      <c r="D171" s="9"/>
      <c r="E171" s="9"/>
      <c r="F171" s="9"/>
      <c r="G171" s="9"/>
      <c r="H171" s="9"/>
      <c r="I171" s="9"/>
      <c r="J171" s="9"/>
      <c r="K171" s="9"/>
      <c r="L171" s="9"/>
      <c r="M171" s="9"/>
      <c r="N171" s="9"/>
      <c r="O171" s="9"/>
      <c r="P171" s="9"/>
      <c r="Q171" s="810"/>
      <c r="R171" s="9"/>
      <c r="S171" s="15"/>
      <c r="T171" s="9"/>
      <c r="U171" s="17"/>
      <c r="V171" s="9"/>
      <c r="W171" s="17"/>
      <c r="X171" s="9"/>
      <c r="Y171" s="9"/>
      <c r="Z171" s="9"/>
      <c r="AA171" s="9"/>
      <c r="AB171" s="9"/>
      <c r="AC171" s="9"/>
      <c r="AD171" s="9"/>
      <c r="AE171" s="9"/>
      <c r="AF171" s="9"/>
      <c r="AG171" s="9"/>
      <c r="AH171" s="9"/>
    </row>
    <row r="172" spans="1:34" x14ac:dyDescent="0.25">
      <c r="A172" s="9"/>
      <c r="B172" s="9"/>
      <c r="C172" s="9"/>
      <c r="D172" s="9"/>
      <c r="E172" s="9"/>
      <c r="F172" s="9"/>
      <c r="G172" s="9"/>
      <c r="H172" s="9"/>
      <c r="I172" s="9"/>
      <c r="J172" s="9"/>
      <c r="K172" s="9"/>
      <c r="L172" s="9"/>
      <c r="M172" s="9"/>
      <c r="N172" s="9"/>
      <c r="O172" s="9"/>
      <c r="P172" s="9"/>
      <c r="Q172" s="810"/>
      <c r="R172" s="9"/>
      <c r="S172" s="15"/>
      <c r="T172" s="9"/>
      <c r="U172" s="17"/>
      <c r="V172" s="9"/>
      <c r="W172" s="17"/>
      <c r="X172" s="9"/>
      <c r="Y172" s="9"/>
      <c r="Z172" s="9"/>
      <c r="AA172" s="9"/>
      <c r="AB172" s="9"/>
      <c r="AC172" s="9"/>
      <c r="AD172" s="9"/>
      <c r="AE172" s="9"/>
      <c r="AF172" s="9"/>
      <c r="AG172" s="9"/>
      <c r="AH172" s="9"/>
    </row>
    <row r="173" spans="1:34" x14ac:dyDescent="0.25">
      <c r="A173" s="9"/>
      <c r="B173" s="9"/>
      <c r="C173" s="9"/>
      <c r="D173" s="9"/>
      <c r="E173" s="9"/>
      <c r="F173" s="9"/>
      <c r="G173" s="9"/>
      <c r="H173" s="9"/>
      <c r="I173" s="9"/>
      <c r="J173" s="9"/>
      <c r="K173" s="9"/>
      <c r="L173" s="9"/>
      <c r="M173" s="9"/>
      <c r="N173" s="9"/>
      <c r="O173" s="9"/>
      <c r="P173" s="9"/>
      <c r="Q173" s="810"/>
      <c r="R173" s="9"/>
      <c r="S173" s="15"/>
      <c r="T173" s="9"/>
      <c r="U173" s="17"/>
      <c r="V173" s="9"/>
      <c r="W173" s="17"/>
      <c r="X173" s="9"/>
      <c r="Y173" s="9"/>
      <c r="Z173" s="9"/>
      <c r="AA173" s="9"/>
      <c r="AB173" s="9"/>
      <c r="AC173" s="9"/>
      <c r="AD173" s="9"/>
      <c r="AE173" s="9"/>
      <c r="AF173" s="9"/>
      <c r="AG173" s="9"/>
      <c r="AH173" s="9"/>
    </row>
    <row r="174" spans="1:34" x14ac:dyDescent="0.25">
      <c r="A174" s="9"/>
      <c r="B174" s="9"/>
      <c r="C174" s="9"/>
      <c r="D174" s="9"/>
      <c r="E174" s="9"/>
      <c r="F174" s="9"/>
      <c r="G174" s="9"/>
      <c r="H174" s="9"/>
      <c r="I174" s="9"/>
      <c r="J174" s="9"/>
      <c r="K174" s="9"/>
      <c r="L174" s="9"/>
      <c r="M174" s="9"/>
      <c r="N174" s="9"/>
      <c r="O174" s="9"/>
      <c r="P174" s="9"/>
      <c r="Q174" s="810"/>
      <c r="R174" s="9"/>
      <c r="S174" s="15"/>
      <c r="T174" s="9"/>
      <c r="U174" s="17"/>
      <c r="V174" s="9"/>
      <c r="W174" s="17"/>
      <c r="X174" s="9"/>
      <c r="Y174" s="9"/>
      <c r="Z174" s="9"/>
      <c r="AA174" s="9"/>
      <c r="AB174" s="9"/>
      <c r="AC174" s="9"/>
      <c r="AD174" s="9"/>
      <c r="AE174" s="9"/>
      <c r="AF174" s="9"/>
      <c r="AG174" s="9"/>
      <c r="AH174" s="9"/>
    </row>
    <row r="175" spans="1:34" x14ac:dyDescent="0.25">
      <c r="A175" s="9"/>
      <c r="B175" s="9"/>
      <c r="C175" s="9"/>
      <c r="D175" s="9"/>
      <c r="E175" s="9"/>
      <c r="F175" s="9"/>
      <c r="G175" s="9"/>
      <c r="H175" s="9"/>
      <c r="I175" s="9"/>
      <c r="J175" s="9"/>
      <c r="K175" s="9"/>
      <c r="L175" s="9"/>
      <c r="M175" s="9"/>
      <c r="N175" s="9"/>
      <c r="O175" s="9"/>
      <c r="P175" s="9"/>
      <c r="Q175" s="810"/>
      <c r="R175" s="9"/>
      <c r="S175" s="15"/>
      <c r="T175" s="9"/>
      <c r="U175" s="17"/>
      <c r="V175" s="9"/>
      <c r="W175" s="17"/>
      <c r="X175" s="9"/>
      <c r="Y175" s="9"/>
      <c r="Z175" s="9"/>
      <c r="AA175" s="9"/>
      <c r="AB175" s="9"/>
      <c r="AC175" s="9"/>
      <c r="AD175" s="9"/>
      <c r="AE175" s="9"/>
      <c r="AF175" s="9"/>
      <c r="AG175" s="9"/>
      <c r="AH175" s="9"/>
    </row>
    <row r="176" spans="1:34" x14ac:dyDescent="0.25">
      <c r="A176" s="9"/>
      <c r="B176" s="9"/>
      <c r="C176" s="9"/>
      <c r="D176" s="9"/>
      <c r="E176" s="9"/>
      <c r="F176" s="9"/>
      <c r="G176" s="9"/>
      <c r="H176" s="9"/>
      <c r="I176" s="9"/>
      <c r="J176" s="9"/>
      <c r="K176" s="9"/>
      <c r="L176" s="9"/>
      <c r="M176" s="9"/>
      <c r="N176" s="9"/>
      <c r="O176" s="9"/>
      <c r="P176" s="9"/>
      <c r="Q176" s="810"/>
      <c r="R176" s="9"/>
      <c r="S176" s="15"/>
      <c r="T176" s="9"/>
      <c r="U176" s="17"/>
      <c r="V176" s="9"/>
      <c r="W176" s="17"/>
      <c r="X176" s="9"/>
      <c r="Y176" s="9"/>
      <c r="Z176" s="9"/>
      <c r="AA176" s="9"/>
      <c r="AB176" s="9"/>
      <c r="AC176" s="9"/>
      <c r="AD176" s="9"/>
      <c r="AE176" s="9"/>
      <c r="AF176" s="9"/>
      <c r="AG176" s="9"/>
      <c r="AH176" s="9"/>
    </row>
    <row r="177" spans="1:34" x14ac:dyDescent="0.25">
      <c r="A177" s="9"/>
      <c r="B177" s="9"/>
      <c r="C177" s="9"/>
      <c r="D177" s="9"/>
      <c r="E177" s="9"/>
      <c r="F177" s="9"/>
      <c r="G177" s="9"/>
      <c r="H177" s="9"/>
      <c r="I177" s="9"/>
      <c r="J177" s="9"/>
      <c r="K177" s="9"/>
      <c r="L177" s="9"/>
      <c r="M177" s="9"/>
      <c r="N177" s="9"/>
      <c r="O177" s="9"/>
      <c r="P177" s="9"/>
      <c r="Q177" s="810"/>
      <c r="R177" s="9"/>
      <c r="S177" s="15"/>
      <c r="T177" s="9"/>
      <c r="U177" s="17"/>
      <c r="V177" s="9"/>
      <c r="W177" s="17"/>
      <c r="X177" s="9"/>
      <c r="Y177" s="9"/>
      <c r="Z177" s="9"/>
      <c r="AA177" s="9"/>
      <c r="AB177" s="9"/>
      <c r="AC177" s="9"/>
      <c r="AD177" s="9"/>
      <c r="AE177" s="9"/>
      <c r="AF177" s="9"/>
      <c r="AG177" s="9"/>
      <c r="AH177" s="9"/>
    </row>
    <row r="178" spans="1:34" x14ac:dyDescent="0.25">
      <c r="A178" s="9"/>
      <c r="B178" s="9"/>
      <c r="C178" s="9"/>
      <c r="D178" s="9"/>
      <c r="E178" s="9"/>
      <c r="F178" s="9"/>
      <c r="G178" s="9"/>
      <c r="H178" s="9"/>
      <c r="I178" s="9"/>
      <c r="J178" s="9"/>
      <c r="K178" s="9"/>
      <c r="L178" s="9"/>
      <c r="M178" s="9"/>
      <c r="N178" s="9"/>
      <c r="O178" s="9"/>
      <c r="P178" s="9"/>
      <c r="Q178" s="810"/>
      <c r="R178" s="9"/>
      <c r="S178" s="15"/>
      <c r="T178" s="9"/>
      <c r="U178" s="17"/>
      <c r="V178" s="9"/>
      <c r="W178" s="17"/>
      <c r="X178" s="9"/>
      <c r="Y178" s="9"/>
      <c r="Z178" s="9"/>
      <c r="AA178" s="9"/>
      <c r="AB178" s="9"/>
      <c r="AC178" s="9"/>
      <c r="AD178" s="9"/>
      <c r="AE178" s="9"/>
      <c r="AF178" s="9"/>
      <c r="AG178" s="9"/>
      <c r="AH178" s="9"/>
    </row>
    <row r="179" spans="1:34" x14ac:dyDescent="0.25">
      <c r="A179" s="9"/>
      <c r="B179" s="9"/>
      <c r="C179" s="9"/>
      <c r="D179" s="9"/>
      <c r="E179" s="9"/>
      <c r="F179" s="9"/>
      <c r="G179" s="9"/>
      <c r="H179" s="9"/>
      <c r="I179" s="9"/>
      <c r="J179" s="9"/>
      <c r="K179" s="9"/>
      <c r="L179" s="9"/>
      <c r="M179" s="9"/>
      <c r="N179" s="9"/>
      <c r="O179" s="9"/>
      <c r="P179" s="9"/>
      <c r="Q179" s="810"/>
      <c r="R179" s="9"/>
      <c r="S179" s="15"/>
      <c r="T179" s="9"/>
      <c r="U179" s="17"/>
      <c r="V179" s="9"/>
      <c r="W179" s="17"/>
      <c r="X179" s="9"/>
      <c r="Y179" s="9"/>
      <c r="Z179" s="9"/>
      <c r="AA179" s="9"/>
      <c r="AB179" s="9"/>
      <c r="AC179" s="9"/>
      <c r="AD179" s="9"/>
      <c r="AE179" s="9"/>
      <c r="AF179" s="9"/>
      <c r="AG179" s="9"/>
      <c r="AH179" s="9"/>
    </row>
    <row r="180" spans="1:34" x14ac:dyDescent="0.25">
      <c r="A180" s="9"/>
      <c r="B180" s="9"/>
      <c r="C180" s="9"/>
      <c r="D180" s="9"/>
      <c r="E180" s="9"/>
      <c r="F180" s="9"/>
      <c r="G180" s="9"/>
      <c r="H180" s="9"/>
      <c r="I180" s="9"/>
      <c r="J180" s="9"/>
      <c r="K180" s="9"/>
      <c r="L180" s="9"/>
      <c r="M180" s="9"/>
      <c r="N180" s="9"/>
      <c r="O180" s="9"/>
      <c r="P180" s="9"/>
      <c r="Q180" s="810"/>
      <c r="R180" s="9"/>
      <c r="S180" s="15"/>
      <c r="T180" s="9"/>
      <c r="U180" s="17"/>
      <c r="V180" s="9"/>
      <c r="W180" s="17"/>
      <c r="X180" s="9"/>
      <c r="Y180" s="9"/>
      <c r="Z180" s="9"/>
      <c r="AA180" s="9"/>
      <c r="AB180" s="9"/>
      <c r="AC180" s="9"/>
      <c r="AD180" s="9"/>
      <c r="AE180" s="9"/>
      <c r="AF180" s="9"/>
      <c r="AG180" s="9"/>
      <c r="AH180" s="9"/>
    </row>
    <row r="181" spans="1:34" x14ac:dyDescent="0.25">
      <c r="A181" s="9"/>
      <c r="B181" s="9"/>
      <c r="C181" s="9"/>
      <c r="D181" s="9"/>
      <c r="E181" s="9"/>
      <c r="F181" s="9"/>
      <c r="G181" s="9"/>
      <c r="H181" s="9"/>
      <c r="I181" s="9"/>
      <c r="J181" s="9"/>
      <c r="K181" s="9"/>
      <c r="L181" s="9"/>
      <c r="M181" s="9"/>
      <c r="N181" s="9"/>
      <c r="O181" s="9"/>
      <c r="P181" s="9"/>
      <c r="Q181" s="810"/>
      <c r="R181" s="9"/>
      <c r="S181" s="15"/>
      <c r="T181" s="9"/>
      <c r="U181" s="17"/>
      <c r="V181" s="9"/>
      <c r="W181" s="17"/>
      <c r="X181" s="9"/>
      <c r="Y181" s="9"/>
      <c r="Z181" s="9"/>
      <c r="AA181" s="9"/>
      <c r="AB181" s="9"/>
      <c r="AC181" s="9"/>
      <c r="AD181" s="9"/>
      <c r="AE181" s="9"/>
      <c r="AF181" s="9"/>
      <c r="AG181" s="9"/>
      <c r="AH181" s="9"/>
    </row>
    <row r="182" spans="1:34" x14ac:dyDescent="0.25">
      <c r="A182" s="9"/>
      <c r="B182" s="9"/>
      <c r="C182" s="9"/>
      <c r="D182" s="9"/>
      <c r="E182" s="9"/>
      <c r="F182" s="9"/>
      <c r="G182" s="9"/>
      <c r="H182" s="9"/>
      <c r="I182" s="9"/>
      <c r="J182" s="9"/>
      <c r="K182" s="9"/>
      <c r="L182" s="9"/>
      <c r="M182" s="9"/>
      <c r="N182" s="9"/>
      <c r="O182" s="9"/>
      <c r="P182" s="9"/>
      <c r="Q182" s="810"/>
      <c r="R182" s="9"/>
      <c r="S182" s="15"/>
      <c r="T182" s="9"/>
      <c r="U182" s="17"/>
      <c r="V182" s="9"/>
      <c r="W182" s="17"/>
      <c r="X182" s="9"/>
      <c r="Y182" s="9"/>
      <c r="Z182" s="9"/>
      <c r="AA182" s="9"/>
      <c r="AB182" s="9"/>
      <c r="AC182" s="9"/>
      <c r="AD182" s="9"/>
      <c r="AE182" s="9"/>
      <c r="AF182" s="9"/>
      <c r="AG182" s="9"/>
      <c r="AH182" s="9"/>
    </row>
    <row r="183" spans="1:34" x14ac:dyDescent="0.25">
      <c r="A183" s="9"/>
      <c r="B183" s="9"/>
      <c r="C183" s="9"/>
      <c r="D183" s="9"/>
      <c r="E183" s="9"/>
      <c r="F183" s="9"/>
      <c r="G183" s="9"/>
      <c r="H183" s="9"/>
      <c r="I183" s="9"/>
      <c r="J183" s="9"/>
      <c r="K183" s="9"/>
      <c r="L183" s="9"/>
      <c r="M183" s="9"/>
      <c r="N183" s="9"/>
      <c r="O183" s="9"/>
      <c r="P183" s="9"/>
      <c r="Q183" s="810"/>
      <c r="R183" s="9"/>
      <c r="S183" s="15"/>
      <c r="T183" s="9"/>
      <c r="U183" s="17"/>
      <c r="V183" s="9"/>
      <c r="W183" s="17"/>
      <c r="X183" s="9"/>
      <c r="Y183" s="9"/>
      <c r="Z183" s="9"/>
      <c r="AA183" s="9"/>
      <c r="AB183" s="9"/>
      <c r="AC183" s="9"/>
      <c r="AD183" s="9"/>
      <c r="AE183" s="9"/>
      <c r="AF183" s="9"/>
      <c r="AG183" s="9"/>
      <c r="AH183" s="9"/>
    </row>
    <row r="184" spans="1:34" x14ac:dyDescent="0.25">
      <c r="A184" s="9"/>
      <c r="B184" s="9"/>
      <c r="C184" s="9"/>
      <c r="D184" s="9"/>
      <c r="E184" s="9"/>
      <c r="F184" s="9"/>
      <c r="G184" s="9"/>
      <c r="H184" s="9"/>
      <c r="I184" s="9"/>
      <c r="J184" s="9"/>
      <c r="K184" s="9"/>
      <c r="L184" s="9"/>
      <c r="M184" s="9"/>
      <c r="N184" s="9"/>
      <c r="O184" s="9"/>
      <c r="P184" s="9"/>
      <c r="Q184" s="810"/>
      <c r="R184" s="9"/>
      <c r="S184" s="15"/>
      <c r="T184" s="9"/>
      <c r="U184" s="17"/>
      <c r="V184" s="9"/>
      <c r="W184" s="17"/>
      <c r="X184" s="9"/>
      <c r="Y184" s="9"/>
      <c r="Z184" s="9"/>
      <c r="AA184" s="9"/>
      <c r="AB184" s="9"/>
      <c r="AC184" s="9"/>
      <c r="AD184" s="9"/>
      <c r="AE184" s="9"/>
      <c r="AF184" s="9"/>
      <c r="AG184" s="9"/>
      <c r="AH184" s="9"/>
    </row>
    <row r="185" spans="1:34" x14ac:dyDescent="0.25">
      <c r="A185" s="9"/>
      <c r="B185" s="9"/>
      <c r="C185" s="9"/>
      <c r="D185" s="9"/>
      <c r="E185" s="9"/>
      <c r="F185" s="9"/>
      <c r="G185" s="9"/>
      <c r="H185" s="9"/>
      <c r="I185" s="9"/>
      <c r="J185" s="9"/>
      <c r="K185" s="9"/>
      <c r="L185" s="9"/>
      <c r="M185" s="9"/>
      <c r="N185" s="9"/>
      <c r="O185" s="9"/>
      <c r="P185" s="9"/>
      <c r="Q185" s="810"/>
      <c r="R185" s="9"/>
      <c r="S185" s="15"/>
      <c r="T185" s="9"/>
      <c r="U185" s="17"/>
      <c r="V185" s="9"/>
      <c r="W185" s="17"/>
      <c r="X185" s="9"/>
      <c r="Y185" s="9"/>
      <c r="Z185" s="9"/>
      <c r="AA185" s="9"/>
      <c r="AB185" s="9"/>
      <c r="AC185" s="9"/>
      <c r="AD185" s="9"/>
      <c r="AE185" s="9"/>
      <c r="AF185" s="9"/>
      <c r="AG185" s="9"/>
      <c r="AH185" s="9"/>
    </row>
    <row r="186" spans="1:34" x14ac:dyDescent="0.25">
      <c r="A186" s="9"/>
      <c r="B186" s="9"/>
      <c r="C186" s="9"/>
      <c r="D186" s="9"/>
      <c r="E186" s="9"/>
      <c r="F186" s="9"/>
      <c r="G186" s="9"/>
      <c r="H186" s="9"/>
      <c r="I186" s="9"/>
      <c r="J186" s="9"/>
      <c r="K186" s="9"/>
      <c r="L186" s="9"/>
      <c r="M186" s="9"/>
      <c r="N186" s="9"/>
      <c r="O186" s="9"/>
      <c r="P186" s="9"/>
      <c r="Q186" s="810"/>
      <c r="R186" s="9"/>
      <c r="S186" s="15"/>
      <c r="T186" s="9"/>
      <c r="U186" s="17"/>
      <c r="V186" s="9"/>
      <c r="W186" s="17"/>
      <c r="X186" s="9"/>
      <c r="Y186" s="9"/>
      <c r="Z186" s="9"/>
      <c r="AA186" s="9"/>
      <c r="AB186" s="9"/>
      <c r="AC186" s="9"/>
      <c r="AD186" s="9"/>
      <c r="AE186" s="9"/>
      <c r="AF186" s="9"/>
      <c r="AG186" s="9"/>
      <c r="AH186" s="9"/>
    </row>
    <row r="187" spans="1:34" x14ac:dyDescent="0.25">
      <c r="A187" s="9"/>
      <c r="B187" s="9"/>
      <c r="C187" s="9"/>
      <c r="D187" s="9"/>
      <c r="E187" s="9"/>
      <c r="F187" s="9"/>
      <c r="G187" s="9"/>
      <c r="H187" s="9"/>
      <c r="I187" s="9"/>
      <c r="J187" s="9"/>
      <c r="K187" s="9"/>
      <c r="L187" s="9"/>
      <c r="M187" s="9"/>
      <c r="N187" s="9"/>
      <c r="O187" s="9"/>
      <c r="P187" s="9"/>
      <c r="Q187" s="810"/>
      <c r="R187" s="9"/>
      <c r="S187" s="15"/>
      <c r="T187" s="9"/>
      <c r="U187" s="17"/>
      <c r="V187" s="9"/>
      <c r="W187" s="17"/>
      <c r="X187" s="9"/>
      <c r="Y187" s="9"/>
      <c r="Z187" s="9"/>
      <c r="AA187" s="9"/>
      <c r="AB187" s="9"/>
      <c r="AC187" s="9"/>
      <c r="AD187" s="9"/>
      <c r="AE187" s="9"/>
      <c r="AF187" s="9"/>
      <c r="AG187" s="9"/>
      <c r="AH187" s="9"/>
    </row>
    <row r="188" spans="1:34" x14ac:dyDescent="0.25">
      <c r="A188" s="9"/>
      <c r="B188" s="9"/>
      <c r="C188" s="9"/>
      <c r="D188" s="9"/>
      <c r="E188" s="9"/>
      <c r="F188" s="9"/>
      <c r="G188" s="9"/>
      <c r="H188" s="9"/>
      <c r="I188" s="9"/>
      <c r="J188" s="9"/>
      <c r="K188" s="9"/>
      <c r="L188" s="9"/>
      <c r="M188" s="9"/>
      <c r="N188" s="9"/>
      <c r="O188" s="9"/>
      <c r="P188" s="9"/>
      <c r="Q188" s="810"/>
      <c r="R188" s="9"/>
      <c r="S188" s="15"/>
      <c r="T188" s="9"/>
      <c r="U188" s="17"/>
      <c r="V188" s="9"/>
      <c r="W188" s="17"/>
      <c r="X188" s="9"/>
      <c r="Y188" s="9"/>
      <c r="Z188" s="9"/>
      <c r="AA188" s="9"/>
      <c r="AB188" s="9"/>
      <c r="AC188" s="9"/>
      <c r="AD188" s="9"/>
      <c r="AE188" s="9"/>
      <c r="AF188" s="9"/>
      <c r="AG188" s="9"/>
      <c r="AH188" s="9"/>
    </row>
    <row r="189" spans="1:34" x14ac:dyDescent="0.25">
      <c r="A189" s="9"/>
      <c r="B189" s="9"/>
      <c r="C189" s="9"/>
      <c r="D189" s="9"/>
      <c r="E189" s="9"/>
      <c r="F189" s="9"/>
      <c r="G189" s="9"/>
      <c r="H189" s="9"/>
      <c r="I189" s="9"/>
      <c r="J189" s="9"/>
      <c r="K189" s="9"/>
      <c r="L189" s="9"/>
      <c r="M189" s="9"/>
      <c r="N189" s="9"/>
      <c r="O189" s="9"/>
      <c r="P189" s="9"/>
      <c r="Q189" s="810"/>
      <c r="R189" s="9"/>
      <c r="S189" s="15"/>
      <c r="T189" s="9"/>
      <c r="U189" s="17"/>
      <c r="V189" s="9"/>
      <c r="W189" s="17"/>
      <c r="X189" s="9"/>
      <c r="Y189" s="9"/>
      <c r="Z189" s="9"/>
      <c r="AA189" s="9"/>
      <c r="AB189" s="9"/>
      <c r="AC189" s="9"/>
      <c r="AD189" s="9"/>
      <c r="AE189" s="9"/>
      <c r="AF189" s="9"/>
      <c r="AG189" s="9"/>
      <c r="AH189" s="9"/>
    </row>
    <row r="190" spans="1:34" x14ac:dyDescent="0.25">
      <c r="A190" s="9"/>
      <c r="B190" s="9"/>
      <c r="C190" s="9"/>
      <c r="D190" s="9"/>
      <c r="E190" s="9"/>
      <c r="F190" s="9"/>
      <c r="G190" s="9"/>
      <c r="H190" s="9"/>
      <c r="I190" s="9"/>
      <c r="J190" s="9"/>
      <c r="K190" s="9"/>
      <c r="L190" s="9"/>
      <c r="M190" s="9"/>
      <c r="N190" s="9"/>
      <c r="O190" s="9"/>
      <c r="P190" s="9"/>
      <c r="Q190" s="810"/>
      <c r="R190" s="9"/>
      <c r="S190" s="15"/>
      <c r="T190" s="9"/>
      <c r="U190" s="17"/>
      <c r="V190" s="9"/>
      <c r="W190" s="17"/>
      <c r="X190" s="9"/>
      <c r="Y190" s="9"/>
      <c r="Z190" s="9"/>
      <c r="AA190" s="9"/>
      <c r="AB190" s="9"/>
      <c r="AC190" s="9"/>
      <c r="AD190" s="9"/>
      <c r="AE190" s="9"/>
      <c r="AF190" s="9"/>
      <c r="AG190" s="9"/>
      <c r="AH190" s="9"/>
    </row>
    <row r="191" spans="1:34" x14ac:dyDescent="0.25">
      <c r="A191" s="9"/>
      <c r="B191" s="9"/>
      <c r="C191" s="9"/>
      <c r="D191" s="9"/>
      <c r="E191" s="9"/>
      <c r="F191" s="9"/>
      <c r="G191" s="9"/>
      <c r="H191" s="9"/>
      <c r="I191" s="9"/>
      <c r="J191" s="9"/>
      <c r="K191" s="9"/>
      <c r="L191" s="9"/>
      <c r="M191" s="9"/>
      <c r="N191" s="9"/>
      <c r="O191" s="9"/>
      <c r="P191" s="9"/>
      <c r="Q191" s="810"/>
      <c r="R191" s="9"/>
      <c r="S191" s="15"/>
      <c r="T191" s="9"/>
      <c r="U191" s="17"/>
      <c r="V191" s="9"/>
      <c r="W191" s="17"/>
      <c r="X191" s="9"/>
      <c r="Y191" s="9"/>
      <c r="Z191" s="9"/>
      <c r="AA191" s="9"/>
      <c r="AB191" s="9"/>
      <c r="AC191" s="9"/>
      <c r="AD191" s="9"/>
      <c r="AE191" s="9"/>
      <c r="AF191" s="9"/>
      <c r="AG191" s="9"/>
      <c r="AH191" s="9"/>
    </row>
    <row r="192" spans="1:34" x14ac:dyDescent="0.25">
      <c r="A192" s="9"/>
      <c r="B192" s="9"/>
      <c r="C192" s="9"/>
      <c r="D192" s="9"/>
      <c r="E192" s="9"/>
      <c r="F192" s="9"/>
      <c r="G192" s="9"/>
      <c r="H192" s="9"/>
      <c r="I192" s="9"/>
      <c r="J192" s="9"/>
      <c r="K192" s="9"/>
      <c r="L192" s="9"/>
      <c r="M192" s="9"/>
      <c r="N192" s="9"/>
      <c r="O192" s="9"/>
      <c r="P192" s="9"/>
      <c r="Q192" s="810"/>
      <c r="R192" s="9"/>
      <c r="S192" s="15"/>
      <c r="T192" s="9"/>
      <c r="U192" s="17"/>
      <c r="V192" s="9"/>
      <c r="W192" s="17"/>
      <c r="X192" s="9"/>
      <c r="Y192" s="9"/>
      <c r="Z192" s="9"/>
      <c r="AA192" s="9"/>
      <c r="AB192" s="9"/>
      <c r="AC192" s="9"/>
      <c r="AD192" s="9"/>
      <c r="AE192" s="9"/>
      <c r="AF192" s="9"/>
      <c r="AG192" s="9"/>
      <c r="AH192" s="9"/>
    </row>
    <row r="193" spans="1:34" x14ac:dyDescent="0.25">
      <c r="A193" s="9"/>
      <c r="B193" s="9"/>
      <c r="C193" s="9"/>
      <c r="D193" s="9"/>
      <c r="E193" s="9"/>
      <c r="F193" s="9"/>
      <c r="G193" s="9"/>
      <c r="H193" s="9"/>
      <c r="I193" s="9"/>
      <c r="J193" s="9"/>
      <c r="K193" s="9"/>
      <c r="L193" s="9"/>
      <c r="M193" s="9"/>
      <c r="N193" s="9"/>
      <c r="O193" s="9"/>
      <c r="P193" s="9"/>
      <c r="Q193" s="810"/>
      <c r="R193" s="9"/>
      <c r="S193" s="15"/>
      <c r="T193" s="9"/>
      <c r="U193" s="17"/>
      <c r="V193" s="9"/>
      <c r="W193" s="17"/>
      <c r="X193" s="9"/>
      <c r="Y193" s="9"/>
      <c r="Z193" s="9"/>
      <c r="AA193" s="9"/>
      <c r="AB193" s="9"/>
      <c r="AC193" s="9"/>
      <c r="AD193" s="9"/>
      <c r="AE193" s="9"/>
      <c r="AF193" s="9"/>
      <c r="AG193" s="9"/>
      <c r="AH193" s="9"/>
    </row>
    <row r="194" spans="1:34" x14ac:dyDescent="0.25">
      <c r="A194" s="9"/>
      <c r="B194" s="9"/>
      <c r="C194" s="9"/>
      <c r="D194" s="9"/>
      <c r="E194" s="9"/>
      <c r="F194" s="9"/>
      <c r="G194" s="9"/>
      <c r="H194" s="9"/>
      <c r="I194" s="9"/>
      <c r="J194" s="9"/>
      <c r="K194" s="9"/>
      <c r="L194" s="9"/>
      <c r="M194" s="9"/>
      <c r="N194" s="9"/>
      <c r="O194" s="9"/>
      <c r="P194" s="9"/>
      <c r="Q194" s="810"/>
      <c r="R194" s="9"/>
      <c r="S194" s="15"/>
      <c r="T194" s="9"/>
      <c r="U194" s="17"/>
      <c r="V194" s="9"/>
      <c r="W194" s="17"/>
      <c r="X194" s="9"/>
      <c r="Y194" s="9"/>
      <c r="Z194" s="9"/>
      <c r="AA194" s="9"/>
      <c r="AB194" s="9"/>
      <c r="AC194" s="9"/>
      <c r="AD194" s="9"/>
      <c r="AE194" s="9"/>
      <c r="AF194" s="9"/>
      <c r="AG194" s="9"/>
      <c r="AH194" s="9"/>
    </row>
    <row r="195" spans="1:34" x14ac:dyDescent="0.25">
      <c r="A195" s="9"/>
      <c r="B195" s="9"/>
      <c r="C195" s="9"/>
      <c r="D195" s="9"/>
      <c r="E195" s="9"/>
      <c r="F195" s="9"/>
      <c r="G195" s="9"/>
      <c r="H195" s="9"/>
      <c r="I195" s="9"/>
      <c r="J195" s="9"/>
      <c r="K195" s="9"/>
      <c r="L195" s="9"/>
      <c r="M195" s="9"/>
      <c r="N195" s="9"/>
      <c r="O195" s="9"/>
      <c r="P195" s="9"/>
      <c r="Q195" s="810"/>
      <c r="R195" s="9"/>
      <c r="S195" s="15"/>
      <c r="T195" s="9"/>
      <c r="U195" s="17"/>
      <c r="V195" s="9"/>
      <c r="W195" s="17"/>
      <c r="X195" s="9"/>
      <c r="Y195" s="9"/>
      <c r="Z195" s="9"/>
      <c r="AA195" s="9"/>
      <c r="AB195" s="9"/>
      <c r="AC195" s="9"/>
      <c r="AD195" s="9"/>
      <c r="AE195" s="9"/>
      <c r="AF195" s="9"/>
      <c r="AG195" s="9"/>
      <c r="AH195" s="9"/>
    </row>
    <row r="196" spans="1:34" x14ac:dyDescent="0.25">
      <c r="A196" s="9"/>
      <c r="B196" s="9"/>
      <c r="C196" s="9"/>
      <c r="D196" s="9"/>
      <c r="E196" s="9"/>
      <c r="F196" s="9"/>
      <c r="G196" s="9"/>
      <c r="H196" s="9"/>
      <c r="I196" s="9"/>
      <c r="J196" s="9"/>
      <c r="K196" s="9"/>
      <c r="L196" s="9"/>
      <c r="M196" s="9"/>
      <c r="N196" s="9"/>
      <c r="O196" s="9"/>
      <c r="P196" s="9"/>
      <c r="Q196" s="810"/>
      <c r="R196" s="9"/>
      <c r="S196" s="15"/>
      <c r="T196" s="9"/>
      <c r="U196" s="17"/>
      <c r="V196" s="9"/>
      <c r="W196" s="17"/>
      <c r="X196" s="9"/>
      <c r="Y196" s="9"/>
      <c r="Z196" s="9"/>
      <c r="AA196" s="9"/>
      <c r="AB196" s="9"/>
      <c r="AC196" s="9"/>
      <c r="AD196" s="9"/>
      <c r="AE196" s="9"/>
      <c r="AF196" s="9"/>
      <c r="AG196" s="9"/>
      <c r="AH196" s="9"/>
    </row>
    <row r="197" spans="1:34" x14ac:dyDescent="0.25">
      <c r="A197" s="9"/>
      <c r="B197" s="9"/>
      <c r="C197" s="9"/>
      <c r="D197" s="9"/>
      <c r="E197" s="9"/>
      <c r="F197" s="9"/>
      <c r="G197" s="9"/>
      <c r="H197" s="9"/>
      <c r="I197" s="9"/>
      <c r="J197" s="9"/>
      <c r="K197" s="9"/>
      <c r="L197" s="9"/>
      <c r="M197" s="9"/>
      <c r="N197" s="9"/>
      <c r="O197" s="9"/>
      <c r="P197" s="9"/>
      <c r="Q197" s="810"/>
      <c r="R197" s="9"/>
      <c r="S197" s="15"/>
      <c r="T197" s="9"/>
      <c r="U197" s="17"/>
      <c r="V197" s="9"/>
      <c r="W197" s="17"/>
      <c r="X197" s="9"/>
      <c r="Y197" s="9"/>
      <c r="Z197" s="9"/>
      <c r="AA197" s="9"/>
      <c r="AB197" s="9"/>
      <c r="AC197" s="9"/>
      <c r="AD197" s="9"/>
      <c r="AE197" s="9"/>
      <c r="AF197" s="9"/>
      <c r="AG197" s="9"/>
      <c r="AH197" s="9"/>
    </row>
    <row r="198" spans="1:34" x14ac:dyDescent="0.25">
      <c r="A198" s="9"/>
      <c r="B198" s="9"/>
      <c r="C198" s="9"/>
      <c r="D198" s="9"/>
      <c r="E198" s="9"/>
      <c r="F198" s="9"/>
      <c r="G198" s="9"/>
      <c r="H198" s="9"/>
      <c r="I198" s="9"/>
      <c r="J198" s="9"/>
      <c r="K198" s="9"/>
      <c r="L198" s="9"/>
      <c r="M198" s="9"/>
      <c r="N198" s="9"/>
      <c r="O198" s="9"/>
      <c r="P198" s="9"/>
      <c r="Q198" s="810"/>
      <c r="R198" s="9"/>
      <c r="S198" s="15"/>
      <c r="T198" s="9"/>
      <c r="U198" s="17"/>
      <c r="V198" s="9"/>
      <c r="W198" s="17"/>
      <c r="X198" s="9"/>
      <c r="Y198" s="9"/>
      <c r="Z198" s="9"/>
      <c r="AA198" s="9"/>
      <c r="AB198" s="9"/>
      <c r="AC198" s="9"/>
      <c r="AD198" s="9"/>
      <c r="AE198" s="9"/>
      <c r="AF198" s="9"/>
      <c r="AG198" s="9"/>
      <c r="AH198" s="9"/>
    </row>
    <row r="199" spans="1:34" x14ac:dyDescent="0.25">
      <c r="A199" s="9"/>
      <c r="B199" s="9"/>
      <c r="C199" s="9"/>
      <c r="D199" s="9"/>
      <c r="E199" s="9"/>
      <c r="F199" s="9"/>
      <c r="G199" s="9"/>
      <c r="H199" s="9"/>
      <c r="I199" s="9"/>
      <c r="J199" s="9"/>
      <c r="K199" s="9"/>
      <c r="L199" s="9"/>
      <c r="M199" s="9"/>
      <c r="N199" s="9"/>
      <c r="O199" s="9"/>
      <c r="P199" s="9"/>
      <c r="Q199" s="810"/>
      <c r="R199" s="9"/>
      <c r="S199" s="15"/>
      <c r="T199" s="9"/>
      <c r="U199" s="17"/>
      <c r="V199" s="9"/>
      <c r="W199" s="17"/>
      <c r="X199" s="9"/>
      <c r="Y199" s="9"/>
      <c r="Z199" s="9"/>
      <c r="AA199" s="9"/>
      <c r="AB199" s="9"/>
      <c r="AC199" s="9"/>
      <c r="AD199" s="9"/>
      <c r="AE199" s="9"/>
      <c r="AF199" s="9"/>
      <c r="AG199" s="9"/>
      <c r="AH199" s="9"/>
    </row>
    <row r="200" spans="1:34" x14ac:dyDescent="0.25">
      <c r="A200" s="9"/>
      <c r="B200" s="9"/>
      <c r="C200" s="9"/>
      <c r="D200" s="9"/>
      <c r="E200" s="9"/>
      <c r="F200" s="9"/>
      <c r="G200" s="9"/>
      <c r="H200" s="9"/>
      <c r="I200" s="9"/>
      <c r="J200" s="9"/>
      <c r="K200" s="9"/>
      <c r="L200" s="9"/>
      <c r="M200" s="9"/>
      <c r="N200" s="9"/>
      <c r="O200" s="9"/>
      <c r="P200" s="9"/>
      <c r="Q200" s="810"/>
      <c r="R200" s="9"/>
      <c r="S200" s="15"/>
      <c r="T200" s="9"/>
      <c r="U200" s="17"/>
      <c r="V200" s="9"/>
      <c r="W200" s="17"/>
      <c r="X200" s="9"/>
      <c r="Y200" s="9"/>
      <c r="Z200" s="9"/>
      <c r="AA200" s="9"/>
      <c r="AB200" s="9"/>
      <c r="AC200" s="9"/>
      <c r="AD200" s="9"/>
      <c r="AE200" s="9"/>
      <c r="AF200" s="9"/>
      <c r="AG200" s="9"/>
      <c r="AH200" s="9"/>
    </row>
    <row r="201" spans="1:34" x14ac:dyDescent="0.25">
      <c r="A201" s="9"/>
      <c r="B201" s="9"/>
      <c r="C201" s="9"/>
      <c r="D201" s="9"/>
      <c r="E201" s="9"/>
      <c r="F201" s="9"/>
      <c r="G201" s="9"/>
      <c r="H201" s="9"/>
      <c r="I201" s="9"/>
      <c r="J201" s="9"/>
      <c r="K201" s="9"/>
      <c r="L201" s="9"/>
      <c r="M201" s="9"/>
      <c r="N201" s="9"/>
      <c r="O201" s="9"/>
      <c r="P201" s="9"/>
      <c r="Q201" s="810"/>
      <c r="R201" s="9"/>
      <c r="S201" s="15"/>
      <c r="T201" s="9"/>
      <c r="U201" s="17"/>
      <c r="V201" s="9"/>
      <c r="W201" s="17"/>
      <c r="X201" s="9"/>
      <c r="Y201" s="9"/>
      <c r="Z201" s="9"/>
      <c r="AA201" s="9"/>
      <c r="AB201" s="9"/>
      <c r="AC201" s="9"/>
      <c r="AD201" s="9"/>
      <c r="AE201" s="9"/>
      <c r="AF201" s="9"/>
      <c r="AG201" s="9"/>
      <c r="AH201" s="9"/>
    </row>
    <row r="202" spans="1:34" x14ac:dyDescent="0.25">
      <c r="A202" s="9"/>
      <c r="B202" s="9"/>
      <c r="C202" s="9"/>
      <c r="D202" s="9"/>
      <c r="E202" s="9"/>
      <c r="F202" s="9"/>
      <c r="G202" s="9"/>
      <c r="H202" s="9"/>
      <c r="I202" s="9"/>
      <c r="J202" s="9"/>
      <c r="K202" s="9"/>
      <c r="L202" s="9"/>
      <c r="M202" s="9"/>
      <c r="N202" s="9"/>
      <c r="O202" s="9"/>
      <c r="P202" s="9"/>
      <c r="Q202" s="810"/>
      <c r="R202" s="9"/>
      <c r="S202" s="15"/>
      <c r="T202" s="9"/>
      <c r="U202" s="17"/>
      <c r="V202" s="9"/>
      <c r="W202" s="17"/>
      <c r="X202" s="9"/>
      <c r="Y202" s="9"/>
      <c r="Z202" s="9"/>
      <c r="AA202" s="9"/>
      <c r="AB202" s="9"/>
      <c r="AC202" s="9"/>
      <c r="AD202" s="9"/>
      <c r="AE202" s="9"/>
      <c r="AF202" s="9"/>
      <c r="AG202" s="9"/>
      <c r="AH202" s="9"/>
    </row>
    <row r="203" spans="1:34" x14ac:dyDescent="0.25">
      <c r="A203" s="9"/>
      <c r="B203" s="9"/>
      <c r="C203" s="9"/>
      <c r="D203" s="9"/>
      <c r="E203" s="9"/>
      <c r="F203" s="9"/>
      <c r="G203" s="9"/>
      <c r="H203" s="9"/>
      <c r="I203" s="9"/>
      <c r="J203" s="9"/>
      <c r="K203" s="9"/>
      <c r="L203" s="9"/>
      <c r="M203" s="9"/>
      <c r="N203" s="9"/>
      <c r="O203" s="9"/>
      <c r="P203" s="9"/>
      <c r="Q203" s="810"/>
      <c r="R203" s="9"/>
      <c r="S203" s="15"/>
      <c r="T203" s="9"/>
      <c r="U203" s="17"/>
      <c r="V203" s="9"/>
      <c r="W203" s="17"/>
      <c r="X203" s="9"/>
      <c r="Y203" s="9"/>
      <c r="Z203" s="9"/>
      <c r="AA203" s="9"/>
      <c r="AB203" s="9"/>
      <c r="AC203" s="9"/>
      <c r="AD203" s="9"/>
      <c r="AE203" s="9"/>
      <c r="AF203" s="9"/>
      <c r="AG203" s="9"/>
      <c r="AH203" s="9"/>
    </row>
    <row r="204" spans="1:34" x14ac:dyDescent="0.25">
      <c r="A204" s="9"/>
      <c r="B204" s="9"/>
      <c r="C204" s="9"/>
      <c r="D204" s="9"/>
      <c r="E204" s="9"/>
      <c r="F204" s="9"/>
      <c r="G204" s="9"/>
      <c r="H204" s="9"/>
      <c r="I204" s="9"/>
      <c r="J204" s="9"/>
      <c r="K204" s="9"/>
      <c r="L204" s="9"/>
      <c r="M204" s="9"/>
      <c r="N204" s="9"/>
      <c r="O204" s="9"/>
      <c r="P204" s="9"/>
      <c r="Q204" s="810"/>
      <c r="R204" s="9"/>
      <c r="S204" s="15"/>
      <c r="T204" s="9"/>
      <c r="U204" s="17"/>
      <c r="V204" s="9"/>
      <c r="W204" s="17"/>
      <c r="X204" s="9"/>
      <c r="Y204" s="9"/>
      <c r="Z204" s="9"/>
      <c r="AA204" s="9"/>
      <c r="AB204" s="9"/>
      <c r="AC204" s="9"/>
      <c r="AD204" s="9"/>
      <c r="AE204" s="9"/>
      <c r="AF204" s="9"/>
      <c r="AG204" s="9"/>
      <c r="AH204" s="9"/>
    </row>
    <row r="205" spans="1:34" x14ac:dyDescent="0.25">
      <c r="A205" s="9"/>
      <c r="B205" s="9"/>
      <c r="C205" s="9"/>
      <c r="D205" s="9"/>
      <c r="E205" s="9"/>
      <c r="F205" s="9"/>
      <c r="G205" s="9"/>
      <c r="H205" s="9"/>
      <c r="I205" s="9"/>
      <c r="J205" s="9"/>
      <c r="K205" s="9"/>
      <c r="L205" s="9"/>
      <c r="M205" s="9"/>
      <c r="N205" s="9"/>
      <c r="O205" s="9"/>
      <c r="P205" s="9"/>
      <c r="Q205" s="810"/>
      <c r="R205" s="9"/>
      <c r="S205" s="15"/>
      <c r="T205" s="9"/>
      <c r="U205" s="17"/>
      <c r="V205" s="9"/>
      <c r="W205" s="17"/>
      <c r="X205" s="9"/>
      <c r="Y205" s="9"/>
      <c r="Z205" s="9"/>
      <c r="AA205" s="9"/>
      <c r="AB205" s="9"/>
      <c r="AC205" s="9"/>
      <c r="AD205" s="9"/>
      <c r="AE205" s="9"/>
      <c r="AF205" s="9"/>
      <c r="AG205" s="9"/>
      <c r="AH205" s="9"/>
    </row>
    <row r="206" spans="1:34" x14ac:dyDescent="0.25">
      <c r="A206" s="9"/>
      <c r="B206" s="9"/>
      <c r="C206" s="9"/>
      <c r="D206" s="9"/>
      <c r="E206" s="9"/>
      <c r="F206" s="9"/>
      <c r="G206" s="9"/>
      <c r="H206" s="9"/>
      <c r="I206" s="9"/>
      <c r="J206" s="9"/>
      <c r="K206" s="9"/>
      <c r="L206" s="9"/>
      <c r="M206" s="9"/>
      <c r="N206" s="9"/>
      <c r="O206" s="9"/>
      <c r="P206" s="9"/>
      <c r="Q206" s="810"/>
      <c r="R206" s="9"/>
      <c r="S206" s="15"/>
      <c r="T206" s="9"/>
      <c r="U206" s="17"/>
      <c r="V206" s="9"/>
      <c r="W206" s="17"/>
      <c r="X206" s="9"/>
      <c r="Y206" s="9"/>
      <c r="Z206" s="9"/>
      <c r="AA206" s="9"/>
      <c r="AB206" s="9"/>
      <c r="AC206" s="9"/>
      <c r="AD206" s="9"/>
      <c r="AE206" s="9"/>
      <c r="AF206" s="9"/>
      <c r="AG206" s="9"/>
      <c r="AH206" s="9"/>
    </row>
    <row r="207" spans="1:34" x14ac:dyDescent="0.25">
      <c r="A207" s="9"/>
      <c r="B207" s="9"/>
      <c r="C207" s="9"/>
      <c r="D207" s="9"/>
      <c r="E207" s="9"/>
      <c r="F207" s="9"/>
      <c r="G207" s="9"/>
      <c r="H207" s="9"/>
      <c r="I207" s="9"/>
      <c r="J207" s="9"/>
      <c r="K207" s="9"/>
      <c r="L207" s="9"/>
      <c r="M207" s="9"/>
      <c r="N207" s="9"/>
      <c r="O207" s="9"/>
      <c r="P207" s="9"/>
      <c r="Q207" s="810"/>
      <c r="R207" s="9"/>
      <c r="S207" s="15"/>
      <c r="T207" s="9"/>
      <c r="U207" s="17"/>
      <c r="V207" s="9"/>
      <c r="W207" s="17"/>
      <c r="X207" s="9"/>
      <c r="Y207" s="9"/>
      <c r="Z207" s="9"/>
      <c r="AA207" s="9"/>
      <c r="AB207" s="9"/>
      <c r="AC207" s="9"/>
      <c r="AD207" s="9"/>
      <c r="AE207" s="9"/>
      <c r="AF207" s="9"/>
      <c r="AG207" s="9"/>
      <c r="AH207" s="9"/>
    </row>
    <row r="208" spans="1:34" x14ac:dyDescent="0.25">
      <c r="A208" s="9"/>
      <c r="B208" s="9"/>
      <c r="C208" s="9"/>
      <c r="D208" s="9"/>
      <c r="E208" s="9"/>
      <c r="F208" s="9"/>
      <c r="G208" s="9"/>
      <c r="H208" s="9"/>
      <c r="I208" s="9"/>
      <c r="J208" s="9"/>
      <c r="K208" s="9"/>
      <c r="L208" s="9"/>
      <c r="M208" s="9"/>
      <c r="N208" s="9"/>
      <c r="O208" s="9"/>
      <c r="P208" s="9"/>
      <c r="Q208" s="810"/>
      <c r="R208" s="9"/>
      <c r="S208" s="15"/>
      <c r="T208" s="9"/>
      <c r="U208" s="17"/>
      <c r="V208" s="9"/>
      <c r="W208" s="17"/>
      <c r="X208" s="9"/>
      <c r="Y208" s="9"/>
      <c r="Z208" s="9"/>
      <c r="AA208" s="9"/>
      <c r="AB208" s="9"/>
      <c r="AC208" s="9"/>
      <c r="AD208" s="9"/>
      <c r="AE208" s="9"/>
      <c r="AF208" s="9"/>
      <c r="AG208" s="9"/>
      <c r="AH208" s="9"/>
    </row>
    <row r="209" spans="1:34" x14ac:dyDescent="0.25">
      <c r="A209" s="9"/>
      <c r="B209" s="9"/>
      <c r="C209" s="9"/>
      <c r="D209" s="9"/>
      <c r="E209" s="9"/>
      <c r="F209" s="9"/>
      <c r="G209" s="9"/>
      <c r="H209" s="9"/>
      <c r="I209" s="9"/>
      <c r="J209" s="9"/>
      <c r="K209" s="9"/>
      <c r="L209" s="9"/>
      <c r="M209" s="9"/>
      <c r="N209" s="9"/>
      <c r="O209" s="9"/>
      <c r="P209" s="9"/>
      <c r="Q209" s="810"/>
      <c r="R209" s="9"/>
      <c r="S209" s="15"/>
      <c r="T209" s="9"/>
      <c r="U209" s="17"/>
      <c r="V209" s="9"/>
      <c r="W209" s="17"/>
      <c r="X209" s="9"/>
      <c r="Y209" s="9"/>
      <c r="Z209" s="9"/>
      <c r="AA209" s="9"/>
      <c r="AB209" s="9"/>
      <c r="AC209" s="9"/>
      <c r="AD209" s="9"/>
      <c r="AE209" s="9"/>
      <c r="AF209" s="9"/>
      <c r="AG209" s="9"/>
      <c r="AH209" s="9"/>
    </row>
    <row r="210" spans="1:34" x14ac:dyDescent="0.25">
      <c r="A210" s="9"/>
      <c r="B210" s="9"/>
      <c r="C210" s="9"/>
      <c r="D210" s="9"/>
      <c r="E210" s="9"/>
      <c r="F210" s="9"/>
      <c r="G210" s="9"/>
      <c r="H210" s="9"/>
      <c r="I210" s="9"/>
      <c r="J210" s="9"/>
      <c r="K210" s="9"/>
      <c r="L210" s="9"/>
      <c r="M210" s="9"/>
      <c r="N210" s="9"/>
      <c r="O210" s="9"/>
      <c r="P210" s="9"/>
      <c r="Q210" s="810"/>
      <c r="R210" s="9"/>
      <c r="S210" s="15"/>
      <c r="T210" s="9"/>
      <c r="U210" s="17"/>
      <c r="V210" s="9"/>
      <c r="W210" s="17"/>
      <c r="X210" s="9"/>
      <c r="Y210" s="9"/>
      <c r="Z210" s="9"/>
      <c r="AA210" s="9"/>
      <c r="AB210" s="9"/>
      <c r="AC210" s="9"/>
      <c r="AD210" s="9"/>
      <c r="AE210" s="9"/>
      <c r="AF210" s="9"/>
      <c r="AG210" s="9"/>
      <c r="AH210" s="9"/>
    </row>
    <row r="211" spans="1:34" x14ac:dyDescent="0.25">
      <c r="A211" s="9"/>
      <c r="B211" s="9"/>
      <c r="C211" s="9"/>
      <c r="D211" s="9"/>
      <c r="E211" s="9"/>
      <c r="F211" s="9"/>
      <c r="G211" s="9"/>
      <c r="H211" s="9"/>
      <c r="I211" s="9"/>
      <c r="J211" s="9"/>
      <c r="K211" s="9"/>
      <c r="L211" s="9"/>
      <c r="M211" s="9"/>
      <c r="N211" s="9"/>
      <c r="O211" s="9"/>
      <c r="P211" s="9"/>
      <c r="Q211" s="810"/>
      <c r="R211" s="9"/>
      <c r="S211" s="15"/>
      <c r="T211" s="9"/>
      <c r="U211" s="17"/>
      <c r="V211" s="9"/>
      <c r="W211" s="17"/>
      <c r="X211" s="9"/>
      <c r="Y211" s="9"/>
      <c r="Z211" s="9"/>
      <c r="AA211" s="9"/>
      <c r="AB211" s="9"/>
      <c r="AC211" s="9"/>
      <c r="AD211" s="9"/>
      <c r="AE211" s="9"/>
      <c r="AF211" s="9"/>
      <c r="AG211" s="9"/>
      <c r="AH211" s="9"/>
    </row>
    <row r="212" spans="1:34" x14ac:dyDescent="0.25">
      <c r="A212" s="9"/>
      <c r="B212" s="9"/>
      <c r="C212" s="9"/>
      <c r="D212" s="9"/>
      <c r="E212" s="9"/>
      <c r="F212" s="9"/>
      <c r="G212" s="9"/>
      <c r="H212" s="9"/>
      <c r="I212" s="9"/>
      <c r="J212" s="9"/>
      <c r="K212" s="9"/>
      <c r="L212" s="9"/>
      <c r="M212" s="9"/>
      <c r="N212" s="9"/>
      <c r="O212" s="9"/>
      <c r="P212" s="9"/>
      <c r="Q212" s="810"/>
      <c r="R212" s="9"/>
      <c r="S212" s="15"/>
      <c r="T212" s="9"/>
      <c r="U212" s="17"/>
      <c r="V212" s="9"/>
      <c r="W212" s="17"/>
      <c r="X212" s="9"/>
      <c r="Y212" s="9"/>
      <c r="Z212" s="9"/>
      <c r="AA212" s="9"/>
      <c r="AB212" s="9"/>
      <c r="AC212" s="9"/>
      <c r="AD212" s="9"/>
      <c r="AE212" s="9"/>
      <c r="AF212" s="9"/>
      <c r="AG212" s="9"/>
      <c r="AH212" s="9"/>
    </row>
    <row r="213" spans="1:34" x14ac:dyDescent="0.25">
      <c r="A213" s="9"/>
      <c r="B213" s="9"/>
      <c r="C213" s="9"/>
      <c r="D213" s="9"/>
      <c r="E213" s="9"/>
      <c r="F213" s="9"/>
      <c r="G213" s="9"/>
      <c r="H213" s="9"/>
      <c r="I213" s="9"/>
      <c r="J213" s="9"/>
      <c r="K213" s="9"/>
      <c r="L213" s="9"/>
      <c r="M213" s="9"/>
      <c r="N213" s="9"/>
      <c r="O213" s="9"/>
      <c r="P213" s="9"/>
      <c r="Q213" s="810"/>
      <c r="R213" s="9"/>
      <c r="S213" s="15"/>
      <c r="T213" s="9"/>
      <c r="U213" s="17"/>
      <c r="V213" s="9"/>
      <c r="W213" s="17"/>
      <c r="X213" s="9"/>
      <c r="Y213" s="9"/>
      <c r="Z213" s="9"/>
      <c r="AA213" s="9"/>
      <c r="AB213" s="9"/>
      <c r="AC213" s="9"/>
      <c r="AD213" s="9"/>
      <c r="AE213" s="9"/>
      <c r="AF213" s="9"/>
      <c r="AG213" s="9"/>
      <c r="AH213" s="9"/>
    </row>
    <row r="214" spans="1:34" x14ac:dyDescent="0.25">
      <c r="A214" s="9"/>
      <c r="B214" s="9"/>
      <c r="C214" s="9"/>
      <c r="D214" s="9"/>
      <c r="E214" s="9"/>
      <c r="F214" s="9"/>
      <c r="G214" s="9"/>
      <c r="H214" s="9"/>
      <c r="I214" s="9"/>
      <c r="J214" s="9"/>
      <c r="K214" s="9"/>
      <c r="L214" s="9"/>
      <c r="M214" s="9"/>
      <c r="N214" s="9"/>
      <c r="O214" s="9"/>
      <c r="P214" s="9"/>
      <c r="Q214" s="810"/>
      <c r="R214" s="9"/>
      <c r="S214" s="15"/>
      <c r="T214" s="9"/>
      <c r="U214" s="17"/>
      <c r="V214" s="9"/>
      <c r="W214" s="17"/>
      <c r="X214" s="9"/>
      <c r="Y214" s="9"/>
      <c r="Z214" s="9"/>
      <c r="AA214" s="9"/>
      <c r="AB214" s="9"/>
      <c r="AC214" s="9"/>
      <c r="AD214" s="9"/>
      <c r="AE214" s="9"/>
      <c r="AF214" s="9"/>
      <c r="AG214" s="9"/>
      <c r="AH214" s="9"/>
    </row>
    <row r="215" spans="1:34" x14ac:dyDescent="0.25">
      <c r="A215" s="9"/>
      <c r="B215" s="9"/>
      <c r="C215" s="9"/>
      <c r="D215" s="9"/>
      <c r="E215" s="9"/>
      <c r="F215" s="9"/>
      <c r="G215" s="9"/>
      <c r="H215" s="9"/>
      <c r="I215" s="9"/>
      <c r="J215" s="9"/>
      <c r="K215" s="9"/>
      <c r="L215" s="9"/>
      <c r="M215" s="9"/>
      <c r="N215" s="9"/>
      <c r="O215" s="9"/>
      <c r="P215" s="9"/>
      <c r="Q215" s="810"/>
      <c r="R215" s="9"/>
      <c r="S215" s="15"/>
      <c r="T215" s="9"/>
      <c r="U215" s="17"/>
      <c r="V215" s="9"/>
      <c r="W215" s="17"/>
      <c r="X215" s="9"/>
      <c r="Y215" s="9"/>
      <c r="Z215" s="9"/>
      <c r="AA215" s="9"/>
      <c r="AB215" s="9"/>
      <c r="AC215" s="9"/>
      <c r="AD215" s="9"/>
      <c r="AE215" s="9"/>
      <c r="AF215" s="9"/>
      <c r="AG215" s="9"/>
      <c r="AH215" s="9"/>
    </row>
    <row r="216" spans="1:34" x14ac:dyDescent="0.25">
      <c r="A216" s="9"/>
      <c r="B216" s="9"/>
      <c r="C216" s="9"/>
      <c r="D216" s="9"/>
      <c r="E216" s="9"/>
      <c r="F216" s="9"/>
      <c r="G216" s="9"/>
      <c r="H216" s="9"/>
      <c r="I216" s="9"/>
      <c r="J216" s="9"/>
      <c r="K216" s="9"/>
      <c r="L216" s="9"/>
      <c r="M216" s="9"/>
      <c r="N216" s="9"/>
      <c r="O216" s="9"/>
      <c r="P216" s="9"/>
      <c r="Q216" s="810"/>
      <c r="R216" s="9"/>
      <c r="S216" s="15"/>
      <c r="T216" s="9"/>
      <c r="U216" s="17"/>
      <c r="V216" s="9"/>
      <c r="W216" s="17"/>
      <c r="X216" s="9"/>
      <c r="Y216" s="9"/>
      <c r="Z216" s="9"/>
      <c r="AA216" s="9"/>
      <c r="AB216" s="9"/>
      <c r="AC216" s="9"/>
      <c r="AD216" s="9"/>
      <c r="AE216" s="9"/>
      <c r="AF216" s="9"/>
      <c r="AG216" s="9"/>
      <c r="AH216" s="9"/>
    </row>
    <row r="217" spans="1:34" x14ac:dyDescent="0.25">
      <c r="A217" s="9"/>
      <c r="B217" s="9"/>
      <c r="C217" s="9"/>
      <c r="D217" s="9"/>
      <c r="E217" s="9"/>
      <c r="F217" s="9"/>
      <c r="G217" s="9"/>
      <c r="H217" s="9"/>
      <c r="I217" s="9"/>
      <c r="J217" s="9"/>
      <c r="K217" s="9"/>
      <c r="L217" s="9"/>
      <c r="M217" s="9"/>
      <c r="N217" s="9"/>
      <c r="O217" s="9"/>
      <c r="P217" s="9"/>
      <c r="Q217" s="810"/>
      <c r="R217" s="9"/>
      <c r="S217" s="15"/>
      <c r="T217" s="9"/>
      <c r="U217" s="17"/>
      <c r="V217" s="9"/>
      <c r="W217" s="17"/>
      <c r="X217" s="9"/>
      <c r="Y217" s="9"/>
      <c r="Z217" s="9"/>
      <c r="AA217" s="9"/>
      <c r="AB217" s="9"/>
      <c r="AC217" s="9"/>
      <c r="AD217" s="9"/>
      <c r="AE217" s="9"/>
      <c r="AF217" s="9"/>
      <c r="AG217" s="9"/>
      <c r="AH217" s="9"/>
    </row>
    <row r="218" spans="1:34" x14ac:dyDescent="0.25">
      <c r="A218" s="9"/>
      <c r="B218" s="9"/>
      <c r="C218" s="9"/>
      <c r="D218" s="9"/>
      <c r="E218" s="9"/>
      <c r="F218" s="9"/>
      <c r="G218" s="9"/>
      <c r="H218" s="9"/>
      <c r="I218" s="9"/>
      <c r="J218" s="9"/>
      <c r="K218" s="9"/>
      <c r="L218" s="9"/>
      <c r="M218" s="9"/>
      <c r="N218" s="9"/>
      <c r="O218" s="9"/>
      <c r="P218" s="9"/>
      <c r="Q218" s="810"/>
      <c r="R218" s="9"/>
      <c r="S218" s="15"/>
      <c r="T218" s="9"/>
      <c r="U218" s="17"/>
      <c r="V218" s="9"/>
      <c r="W218" s="17"/>
      <c r="X218" s="9"/>
      <c r="Y218" s="9"/>
      <c r="Z218" s="9"/>
      <c r="AA218" s="9"/>
      <c r="AB218" s="9"/>
      <c r="AC218" s="9"/>
      <c r="AD218" s="9"/>
      <c r="AE218" s="9"/>
      <c r="AF218" s="9"/>
      <c r="AG218" s="9"/>
      <c r="AH218" s="9"/>
    </row>
    <row r="219" spans="1:34" x14ac:dyDescent="0.25">
      <c r="A219" s="9"/>
      <c r="B219" s="9"/>
      <c r="C219" s="9"/>
      <c r="D219" s="9"/>
      <c r="E219" s="9"/>
      <c r="F219" s="9"/>
      <c r="G219" s="9"/>
      <c r="H219" s="9"/>
      <c r="I219" s="9"/>
      <c r="J219" s="9"/>
      <c r="K219" s="9"/>
      <c r="L219" s="9"/>
      <c r="M219" s="9"/>
      <c r="N219" s="9"/>
      <c r="O219" s="9"/>
      <c r="P219" s="9"/>
      <c r="Q219" s="810"/>
      <c r="R219" s="9"/>
      <c r="S219" s="15"/>
      <c r="T219" s="9"/>
      <c r="U219" s="17"/>
      <c r="V219" s="9"/>
      <c r="W219" s="17"/>
      <c r="X219" s="9"/>
      <c r="Y219" s="9"/>
      <c r="Z219" s="9"/>
      <c r="AA219" s="9"/>
      <c r="AB219" s="9"/>
      <c r="AC219" s="9"/>
      <c r="AD219" s="9"/>
      <c r="AE219" s="9"/>
      <c r="AF219" s="9"/>
      <c r="AG219" s="9"/>
      <c r="AH219" s="9"/>
    </row>
    <row r="220" spans="1:34" x14ac:dyDescent="0.25">
      <c r="A220" s="9"/>
      <c r="B220" s="9"/>
      <c r="C220" s="9"/>
      <c r="D220" s="9"/>
      <c r="E220" s="9"/>
      <c r="F220" s="9"/>
      <c r="G220" s="9"/>
      <c r="H220" s="9"/>
      <c r="I220" s="9"/>
      <c r="J220" s="9"/>
      <c r="K220" s="9"/>
      <c r="L220" s="9"/>
      <c r="M220" s="9"/>
      <c r="N220" s="9"/>
      <c r="O220" s="9"/>
      <c r="P220" s="9"/>
      <c r="Q220" s="810"/>
      <c r="R220" s="9"/>
      <c r="S220" s="15"/>
      <c r="T220" s="9"/>
      <c r="U220" s="17"/>
      <c r="V220" s="9"/>
      <c r="W220" s="17"/>
      <c r="X220" s="9"/>
      <c r="Y220" s="9"/>
      <c r="Z220" s="9"/>
      <c r="AA220" s="9"/>
      <c r="AB220" s="9"/>
      <c r="AC220" s="9"/>
      <c r="AD220" s="9"/>
      <c r="AE220" s="9"/>
      <c r="AF220" s="9"/>
      <c r="AG220" s="9"/>
      <c r="AH220" s="9"/>
    </row>
    <row r="221" spans="1:34" x14ac:dyDescent="0.25">
      <c r="A221" s="9"/>
      <c r="B221" s="9"/>
      <c r="C221" s="9"/>
      <c r="D221" s="9"/>
      <c r="E221" s="9"/>
      <c r="F221" s="9"/>
      <c r="G221" s="9"/>
      <c r="H221" s="9"/>
      <c r="I221" s="9"/>
      <c r="J221" s="9"/>
      <c r="K221" s="9"/>
      <c r="L221" s="9"/>
      <c r="M221" s="9"/>
      <c r="N221" s="9"/>
      <c r="O221" s="9"/>
      <c r="P221" s="9"/>
      <c r="Q221" s="810"/>
      <c r="R221" s="9"/>
      <c r="S221" s="15"/>
      <c r="T221" s="9"/>
      <c r="U221" s="17"/>
      <c r="V221" s="9"/>
      <c r="W221" s="17"/>
      <c r="X221" s="9"/>
      <c r="Y221" s="9"/>
      <c r="Z221" s="9"/>
      <c r="AA221" s="9"/>
      <c r="AB221" s="9"/>
      <c r="AC221" s="9"/>
      <c r="AD221" s="9"/>
      <c r="AE221" s="9"/>
      <c r="AF221" s="9"/>
      <c r="AG221" s="9"/>
      <c r="AH221" s="9"/>
    </row>
    <row r="222" spans="1:34" x14ac:dyDescent="0.25">
      <c r="A222" s="9"/>
      <c r="B222" s="9"/>
      <c r="C222" s="9"/>
      <c r="D222" s="9"/>
      <c r="E222" s="9"/>
      <c r="F222" s="9"/>
      <c r="G222" s="9"/>
      <c r="H222" s="9"/>
      <c r="I222" s="9"/>
      <c r="J222" s="9"/>
      <c r="K222" s="9"/>
      <c r="L222" s="9"/>
      <c r="M222" s="9"/>
      <c r="N222" s="9"/>
      <c r="O222" s="9"/>
      <c r="P222" s="9"/>
      <c r="Q222" s="810"/>
      <c r="R222" s="9"/>
      <c r="S222" s="15"/>
      <c r="T222" s="9"/>
      <c r="U222" s="17"/>
      <c r="V222" s="9"/>
      <c r="W222" s="17"/>
      <c r="X222" s="9"/>
      <c r="Y222" s="9"/>
      <c r="Z222" s="9"/>
      <c r="AA222" s="9"/>
      <c r="AB222" s="9"/>
      <c r="AC222" s="9"/>
      <c r="AD222" s="9"/>
      <c r="AE222" s="9"/>
      <c r="AF222" s="9"/>
      <c r="AG222" s="9"/>
      <c r="AH222" s="9"/>
    </row>
    <row r="223" spans="1:34" x14ac:dyDescent="0.25">
      <c r="A223" s="9"/>
      <c r="B223" s="9"/>
      <c r="C223" s="9"/>
      <c r="D223" s="9"/>
      <c r="E223" s="9"/>
      <c r="F223" s="9"/>
      <c r="G223" s="9"/>
      <c r="H223" s="9"/>
      <c r="I223" s="9"/>
      <c r="J223" s="9"/>
      <c r="K223" s="9"/>
      <c r="L223" s="9"/>
      <c r="M223" s="9"/>
      <c r="N223" s="9"/>
      <c r="O223" s="9"/>
      <c r="P223" s="9"/>
      <c r="Q223" s="810"/>
      <c r="R223" s="9"/>
      <c r="S223" s="15"/>
      <c r="T223" s="9"/>
      <c r="U223" s="17"/>
      <c r="V223" s="9"/>
      <c r="W223" s="17"/>
      <c r="X223" s="9"/>
      <c r="Y223" s="9"/>
      <c r="Z223" s="9"/>
      <c r="AA223" s="9"/>
      <c r="AB223" s="9"/>
      <c r="AC223" s="9"/>
      <c r="AD223" s="9"/>
      <c r="AE223" s="9"/>
      <c r="AF223" s="9"/>
      <c r="AG223" s="9"/>
      <c r="AH223" s="9"/>
    </row>
    <row r="224" spans="1:34" x14ac:dyDescent="0.25">
      <c r="A224" s="9"/>
      <c r="B224" s="9"/>
      <c r="C224" s="9"/>
      <c r="D224" s="9"/>
      <c r="E224" s="9"/>
      <c r="F224" s="9"/>
      <c r="G224" s="9"/>
      <c r="H224" s="9"/>
      <c r="I224" s="9"/>
      <c r="J224" s="9"/>
      <c r="K224" s="9"/>
      <c r="L224" s="9"/>
      <c r="M224" s="9"/>
      <c r="N224" s="9"/>
      <c r="O224" s="9"/>
      <c r="P224" s="9"/>
      <c r="Q224" s="810"/>
      <c r="R224" s="9"/>
      <c r="S224" s="15"/>
      <c r="T224" s="9"/>
      <c r="U224" s="17"/>
      <c r="V224" s="9"/>
      <c r="W224" s="17"/>
      <c r="X224" s="9"/>
      <c r="Y224" s="9"/>
      <c r="Z224" s="9"/>
      <c r="AA224" s="9"/>
      <c r="AB224" s="9"/>
      <c r="AC224" s="9"/>
      <c r="AD224" s="9"/>
      <c r="AE224" s="9"/>
      <c r="AF224" s="9"/>
      <c r="AG224" s="9"/>
      <c r="AH224" s="9"/>
    </row>
    <row r="225" spans="1:34" x14ac:dyDescent="0.25">
      <c r="A225" s="9"/>
      <c r="B225" s="9"/>
      <c r="C225" s="9"/>
      <c r="D225" s="9"/>
      <c r="E225" s="9"/>
      <c r="F225" s="9"/>
      <c r="G225" s="9"/>
      <c r="H225" s="9"/>
      <c r="I225" s="9"/>
      <c r="J225" s="9"/>
      <c r="K225" s="9"/>
      <c r="L225" s="9"/>
      <c r="M225" s="9"/>
      <c r="N225" s="9"/>
      <c r="O225" s="9"/>
      <c r="P225" s="9"/>
      <c r="Q225" s="810"/>
      <c r="R225" s="9"/>
      <c r="S225" s="15"/>
      <c r="T225" s="9"/>
      <c r="U225" s="17"/>
      <c r="V225" s="9"/>
      <c r="W225" s="17"/>
      <c r="X225" s="9"/>
      <c r="Y225" s="9"/>
      <c r="Z225" s="9"/>
      <c r="AA225" s="9"/>
      <c r="AB225" s="9"/>
      <c r="AC225" s="9"/>
      <c r="AD225" s="9"/>
      <c r="AE225" s="9"/>
      <c r="AF225" s="9"/>
      <c r="AG225" s="9"/>
      <c r="AH225" s="9"/>
    </row>
    <row r="226" spans="1:34" x14ac:dyDescent="0.25">
      <c r="A226" s="9"/>
      <c r="B226" s="9"/>
      <c r="C226" s="9"/>
      <c r="D226" s="9"/>
      <c r="E226" s="9"/>
      <c r="F226" s="9"/>
      <c r="G226" s="9"/>
      <c r="H226" s="9"/>
      <c r="I226" s="9"/>
      <c r="J226" s="9"/>
      <c r="K226" s="9"/>
      <c r="L226" s="9"/>
      <c r="M226" s="9"/>
      <c r="N226" s="9"/>
      <c r="O226" s="9"/>
      <c r="P226" s="9"/>
      <c r="Q226" s="810"/>
      <c r="R226" s="9"/>
      <c r="S226" s="15"/>
      <c r="T226" s="9"/>
      <c r="U226" s="17"/>
      <c r="V226" s="9"/>
      <c r="W226" s="17"/>
      <c r="X226" s="9"/>
      <c r="Y226" s="9"/>
      <c r="Z226" s="9"/>
      <c r="AA226" s="9"/>
      <c r="AB226" s="9"/>
      <c r="AC226" s="9"/>
      <c r="AD226" s="9"/>
      <c r="AE226" s="9"/>
      <c r="AF226" s="9"/>
      <c r="AG226" s="9"/>
      <c r="AH226" s="9"/>
    </row>
    <row r="227" spans="1:34" x14ac:dyDescent="0.25">
      <c r="A227" s="9"/>
      <c r="B227" s="9"/>
      <c r="C227" s="9"/>
      <c r="D227" s="9"/>
      <c r="E227" s="9"/>
      <c r="F227" s="9"/>
      <c r="G227" s="9"/>
      <c r="H227" s="9"/>
      <c r="I227" s="9"/>
      <c r="J227" s="9"/>
      <c r="K227" s="9"/>
      <c r="L227" s="9"/>
      <c r="M227" s="9"/>
      <c r="N227" s="9"/>
      <c r="O227" s="9"/>
      <c r="P227" s="9"/>
      <c r="Q227" s="810"/>
      <c r="R227" s="9"/>
      <c r="S227" s="15"/>
      <c r="T227" s="9"/>
      <c r="U227" s="17"/>
      <c r="V227" s="9"/>
      <c r="W227" s="17"/>
      <c r="X227" s="9"/>
      <c r="Y227" s="9"/>
      <c r="Z227" s="9"/>
      <c r="AA227" s="9"/>
      <c r="AB227" s="9"/>
      <c r="AC227" s="9"/>
      <c r="AD227" s="9"/>
      <c r="AE227" s="9"/>
      <c r="AF227" s="9"/>
      <c r="AG227" s="9"/>
      <c r="AH227" s="9"/>
    </row>
    <row r="228" spans="1:34" x14ac:dyDescent="0.25">
      <c r="A228" s="9"/>
      <c r="B228" s="9"/>
      <c r="C228" s="9"/>
      <c r="D228" s="9"/>
      <c r="E228" s="9"/>
      <c r="F228" s="9"/>
      <c r="G228" s="9"/>
      <c r="H228" s="9"/>
      <c r="I228" s="9"/>
      <c r="J228" s="9"/>
      <c r="K228" s="9"/>
      <c r="L228" s="9"/>
      <c r="M228" s="9"/>
      <c r="N228" s="9"/>
      <c r="O228" s="9"/>
      <c r="P228" s="9"/>
      <c r="Q228" s="810"/>
      <c r="R228" s="9"/>
      <c r="S228" s="15"/>
      <c r="T228" s="9"/>
      <c r="U228" s="17"/>
      <c r="V228" s="9"/>
      <c r="W228" s="17"/>
      <c r="X228" s="9"/>
      <c r="Y228" s="9"/>
      <c r="Z228" s="9"/>
      <c r="AA228" s="9"/>
      <c r="AB228" s="9"/>
      <c r="AC228" s="9"/>
      <c r="AD228" s="9"/>
      <c r="AE228" s="9"/>
      <c r="AF228" s="9"/>
      <c r="AG228" s="9"/>
      <c r="AH228" s="9"/>
    </row>
    <row r="229" spans="1:34" x14ac:dyDescent="0.25">
      <c r="A229" s="9"/>
      <c r="B229" s="9"/>
      <c r="C229" s="9"/>
      <c r="D229" s="9"/>
      <c r="E229" s="9"/>
      <c r="F229" s="9"/>
      <c r="G229" s="9"/>
      <c r="H229" s="9"/>
      <c r="I229" s="9"/>
      <c r="J229" s="9"/>
      <c r="K229" s="9"/>
      <c r="L229" s="9"/>
      <c r="M229" s="9"/>
      <c r="N229" s="9"/>
      <c r="O229" s="9"/>
      <c r="P229" s="9"/>
      <c r="Q229" s="810"/>
      <c r="R229" s="9"/>
      <c r="S229" s="15"/>
      <c r="T229" s="9"/>
      <c r="U229" s="17"/>
      <c r="V229" s="9"/>
      <c r="W229" s="17"/>
      <c r="X229" s="9"/>
      <c r="Y229" s="9"/>
      <c r="Z229" s="9"/>
      <c r="AA229" s="9"/>
      <c r="AB229" s="9"/>
      <c r="AC229" s="9"/>
      <c r="AD229" s="9"/>
      <c r="AE229" s="9"/>
      <c r="AF229" s="9"/>
      <c r="AG229" s="9"/>
      <c r="AH229" s="9"/>
    </row>
    <row r="230" spans="1:34" x14ac:dyDescent="0.25">
      <c r="A230" s="9"/>
      <c r="B230" s="9"/>
      <c r="C230" s="9"/>
      <c r="D230" s="9"/>
      <c r="E230" s="9"/>
      <c r="F230" s="9"/>
      <c r="G230" s="9"/>
      <c r="H230" s="9"/>
      <c r="I230" s="9"/>
      <c r="J230" s="9"/>
      <c r="K230" s="9"/>
      <c r="L230" s="9"/>
      <c r="M230" s="9"/>
      <c r="N230" s="9"/>
      <c r="O230" s="9"/>
      <c r="P230" s="9"/>
      <c r="Q230" s="810"/>
      <c r="R230" s="9"/>
      <c r="S230" s="15"/>
      <c r="T230" s="9"/>
      <c r="U230" s="17"/>
      <c r="V230" s="9"/>
      <c r="W230" s="17"/>
      <c r="X230" s="9"/>
      <c r="Y230" s="9"/>
      <c r="Z230" s="9"/>
      <c r="AA230" s="9"/>
      <c r="AB230" s="9"/>
      <c r="AC230" s="9"/>
      <c r="AD230" s="9"/>
      <c r="AE230" s="9"/>
      <c r="AF230" s="9"/>
      <c r="AG230" s="9"/>
      <c r="AH230" s="9"/>
    </row>
    <row r="231" spans="1:34" x14ac:dyDescent="0.25">
      <c r="A231" s="9"/>
      <c r="B231" s="9"/>
      <c r="C231" s="9"/>
      <c r="D231" s="9"/>
      <c r="E231" s="9"/>
      <c r="F231" s="9"/>
      <c r="G231" s="9"/>
      <c r="H231" s="9"/>
      <c r="I231" s="9"/>
      <c r="J231" s="9"/>
      <c r="K231" s="9"/>
      <c r="L231" s="9"/>
      <c r="M231" s="9"/>
      <c r="N231" s="9"/>
      <c r="O231" s="9"/>
      <c r="P231" s="9"/>
      <c r="Q231" s="810"/>
      <c r="R231" s="9"/>
      <c r="S231" s="15"/>
      <c r="T231" s="9"/>
      <c r="U231" s="17"/>
      <c r="V231" s="9"/>
      <c r="W231" s="17"/>
      <c r="X231" s="9"/>
      <c r="Y231" s="9"/>
      <c r="Z231" s="9"/>
      <c r="AA231" s="9"/>
      <c r="AB231" s="9"/>
      <c r="AC231" s="9"/>
      <c r="AD231" s="9"/>
      <c r="AE231" s="9"/>
      <c r="AF231" s="9"/>
      <c r="AG231" s="9"/>
      <c r="AH231" s="9"/>
    </row>
    <row r="232" spans="1:34" x14ac:dyDescent="0.25">
      <c r="A232" s="9"/>
      <c r="B232" s="9"/>
      <c r="C232" s="9"/>
      <c r="D232" s="9"/>
      <c r="E232" s="9"/>
      <c r="F232" s="9"/>
      <c r="G232" s="9"/>
      <c r="H232" s="9"/>
      <c r="I232" s="9"/>
      <c r="J232" s="9"/>
      <c r="K232" s="9"/>
      <c r="L232" s="9"/>
      <c r="M232" s="9"/>
      <c r="N232" s="9"/>
      <c r="O232" s="9"/>
      <c r="P232" s="9"/>
      <c r="Q232" s="810"/>
      <c r="R232" s="9"/>
      <c r="S232" s="15"/>
      <c r="T232" s="9"/>
      <c r="U232" s="17"/>
      <c r="V232" s="9"/>
      <c r="W232" s="17"/>
      <c r="X232" s="9"/>
      <c r="Y232" s="9"/>
      <c r="Z232" s="9"/>
      <c r="AA232" s="9"/>
      <c r="AB232" s="9"/>
      <c r="AC232" s="9"/>
      <c r="AD232" s="9"/>
      <c r="AE232" s="9"/>
      <c r="AF232" s="9"/>
      <c r="AG232" s="9"/>
      <c r="AH232" s="9"/>
    </row>
    <row r="233" spans="1:34" x14ac:dyDescent="0.25">
      <c r="A233" s="9"/>
      <c r="B233" s="9"/>
      <c r="C233" s="9"/>
      <c r="D233" s="9"/>
      <c r="E233" s="9"/>
      <c r="F233" s="9"/>
      <c r="G233" s="9"/>
      <c r="H233" s="9"/>
      <c r="I233" s="9"/>
      <c r="J233" s="9"/>
      <c r="K233" s="9"/>
      <c r="L233" s="9"/>
      <c r="M233" s="9"/>
      <c r="N233" s="9"/>
      <c r="O233" s="9"/>
      <c r="P233" s="9"/>
      <c r="Q233" s="810"/>
      <c r="R233" s="9"/>
      <c r="S233" s="15"/>
      <c r="T233" s="9"/>
      <c r="U233" s="17"/>
      <c r="V233" s="9"/>
      <c r="W233" s="17"/>
      <c r="X233" s="9"/>
      <c r="Y233" s="9"/>
      <c r="Z233" s="9"/>
      <c r="AA233" s="9"/>
      <c r="AB233" s="9"/>
      <c r="AC233" s="9"/>
      <c r="AD233" s="9"/>
      <c r="AE233" s="9"/>
      <c r="AF233" s="9"/>
      <c r="AG233" s="9"/>
      <c r="AH233" s="9"/>
    </row>
    <row r="234" spans="1:34" x14ac:dyDescent="0.25">
      <c r="A234" s="9"/>
      <c r="B234" s="9"/>
      <c r="C234" s="9"/>
      <c r="D234" s="9"/>
      <c r="E234" s="9"/>
      <c r="F234" s="9"/>
      <c r="G234" s="9"/>
      <c r="H234" s="9"/>
      <c r="I234" s="9"/>
      <c r="J234" s="9"/>
      <c r="K234" s="9"/>
      <c r="L234" s="9"/>
      <c r="M234" s="9"/>
      <c r="N234" s="9"/>
      <c r="O234" s="9"/>
      <c r="P234" s="9"/>
      <c r="Q234" s="810"/>
      <c r="R234" s="9"/>
      <c r="S234" s="15"/>
      <c r="T234" s="9"/>
      <c r="U234" s="17"/>
      <c r="V234" s="9"/>
      <c r="W234" s="17"/>
      <c r="X234" s="9"/>
      <c r="Y234" s="9"/>
      <c r="Z234" s="9"/>
      <c r="AA234" s="9"/>
      <c r="AB234" s="9"/>
      <c r="AC234" s="9"/>
      <c r="AD234" s="9"/>
      <c r="AE234" s="9"/>
      <c r="AF234" s="9"/>
      <c r="AG234" s="9"/>
      <c r="AH234" s="9"/>
    </row>
    <row r="235" spans="1:34" x14ac:dyDescent="0.25">
      <c r="A235" s="9"/>
      <c r="B235" s="9"/>
      <c r="C235" s="9"/>
      <c r="D235" s="9"/>
      <c r="E235" s="9"/>
      <c r="F235" s="9"/>
      <c r="G235" s="9"/>
      <c r="H235" s="9"/>
      <c r="I235" s="9"/>
      <c r="J235" s="9"/>
      <c r="K235" s="9"/>
      <c r="L235" s="9"/>
      <c r="M235" s="9"/>
      <c r="N235" s="9"/>
      <c r="O235" s="9"/>
      <c r="P235" s="9"/>
      <c r="Q235" s="810"/>
      <c r="R235" s="9"/>
      <c r="S235" s="15"/>
      <c r="T235" s="9"/>
      <c r="U235" s="17"/>
      <c r="V235" s="9"/>
      <c r="W235" s="17"/>
      <c r="X235" s="9"/>
      <c r="Y235" s="9"/>
      <c r="Z235" s="9"/>
      <c r="AA235" s="9"/>
      <c r="AB235" s="9"/>
      <c r="AC235" s="9"/>
      <c r="AD235" s="9"/>
      <c r="AE235" s="9"/>
      <c r="AF235" s="9"/>
      <c r="AG235" s="9"/>
      <c r="AH235" s="9"/>
    </row>
    <row r="236" spans="1:34" x14ac:dyDescent="0.25">
      <c r="A236" s="9"/>
      <c r="B236" s="9"/>
      <c r="C236" s="9"/>
      <c r="D236" s="9"/>
      <c r="E236" s="9"/>
      <c r="F236" s="9"/>
      <c r="G236" s="9"/>
      <c r="H236" s="9"/>
      <c r="I236" s="9"/>
      <c r="J236" s="9"/>
      <c r="K236" s="9"/>
      <c r="L236" s="9"/>
      <c r="M236" s="9"/>
      <c r="N236" s="9"/>
      <c r="O236" s="9"/>
      <c r="P236" s="9"/>
      <c r="Q236" s="810"/>
      <c r="R236" s="9"/>
      <c r="S236" s="15"/>
      <c r="T236" s="9"/>
      <c r="U236" s="17"/>
      <c r="V236" s="9"/>
      <c r="W236" s="17"/>
      <c r="X236" s="9"/>
      <c r="Y236" s="9"/>
      <c r="Z236" s="9"/>
      <c r="AA236" s="9"/>
      <c r="AB236" s="9"/>
      <c r="AC236" s="9"/>
      <c r="AD236" s="9"/>
      <c r="AE236" s="9"/>
      <c r="AF236" s="9"/>
      <c r="AG236" s="9"/>
      <c r="AH236" s="9"/>
    </row>
    <row r="237" spans="1:34" x14ac:dyDescent="0.25">
      <c r="A237" s="9"/>
      <c r="B237" s="9"/>
      <c r="C237" s="9"/>
      <c r="D237" s="9"/>
      <c r="E237" s="9"/>
      <c r="F237" s="9"/>
      <c r="G237" s="9"/>
      <c r="H237" s="9"/>
      <c r="I237" s="9"/>
      <c r="J237" s="9"/>
      <c r="K237" s="9"/>
      <c r="L237" s="9"/>
      <c r="M237" s="9"/>
      <c r="N237" s="9"/>
      <c r="O237" s="9"/>
      <c r="P237" s="9"/>
      <c r="Q237" s="810"/>
      <c r="R237" s="9"/>
      <c r="S237" s="15"/>
      <c r="T237" s="9"/>
      <c r="U237" s="17"/>
      <c r="V237" s="9"/>
      <c r="W237" s="17"/>
      <c r="X237" s="9"/>
      <c r="Y237" s="9"/>
      <c r="Z237" s="9"/>
      <c r="AA237" s="9"/>
      <c r="AB237" s="9"/>
      <c r="AC237" s="9"/>
      <c r="AD237" s="9"/>
      <c r="AE237" s="9"/>
      <c r="AF237" s="9"/>
      <c r="AG237" s="9"/>
      <c r="AH237" s="9"/>
    </row>
    <row r="238" spans="1:34" x14ac:dyDescent="0.25">
      <c r="A238" s="9"/>
      <c r="B238" s="9"/>
      <c r="C238" s="9"/>
      <c r="D238" s="9"/>
      <c r="E238" s="9"/>
      <c r="F238" s="9"/>
      <c r="G238" s="9"/>
      <c r="H238" s="9"/>
      <c r="I238" s="9"/>
      <c r="J238" s="9"/>
      <c r="K238" s="9"/>
      <c r="L238" s="9"/>
      <c r="M238" s="9"/>
      <c r="N238" s="9"/>
      <c r="O238" s="9"/>
      <c r="P238" s="9"/>
      <c r="Q238" s="810"/>
      <c r="R238" s="9"/>
      <c r="S238" s="15"/>
      <c r="T238" s="9"/>
      <c r="U238" s="17"/>
      <c r="V238" s="9"/>
      <c r="W238" s="17"/>
      <c r="X238" s="9"/>
      <c r="Y238" s="9"/>
      <c r="Z238" s="9"/>
      <c r="AA238" s="9"/>
      <c r="AB238" s="9"/>
      <c r="AC238" s="9"/>
      <c r="AD238" s="9"/>
      <c r="AE238" s="9"/>
      <c r="AF238" s="9"/>
      <c r="AG238" s="9"/>
      <c r="AH238" s="9"/>
    </row>
    <row r="239" spans="1:34" x14ac:dyDescent="0.25">
      <c r="A239" s="9"/>
      <c r="B239" s="9"/>
      <c r="C239" s="9"/>
      <c r="D239" s="9"/>
      <c r="E239" s="9"/>
      <c r="F239" s="9"/>
      <c r="G239" s="9"/>
      <c r="H239" s="9"/>
      <c r="I239" s="9"/>
      <c r="J239" s="9"/>
      <c r="K239" s="9"/>
      <c r="L239" s="9"/>
      <c r="M239" s="9"/>
      <c r="N239" s="9"/>
      <c r="O239" s="9"/>
      <c r="P239" s="9"/>
      <c r="Q239" s="810"/>
      <c r="R239" s="9"/>
      <c r="S239" s="15"/>
      <c r="T239" s="9"/>
      <c r="U239" s="17"/>
      <c r="V239" s="9"/>
      <c r="W239" s="17"/>
      <c r="X239" s="9"/>
      <c r="Y239" s="9"/>
      <c r="Z239" s="9"/>
      <c r="AA239" s="9"/>
      <c r="AB239" s="9"/>
      <c r="AC239" s="9"/>
      <c r="AD239" s="9"/>
      <c r="AE239" s="9"/>
      <c r="AF239" s="9"/>
      <c r="AG239" s="9"/>
      <c r="AH239" s="9"/>
    </row>
    <row r="240" spans="1:34" x14ac:dyDescent="0.25">
      <c r="A240" s="9"/>
      <c r="B240" s="9"/>
      <c r="C240" s="9"/>
      <c r="D240" s="9"/>
      <c r="E240" s="9"/>
      <c r="F240" s="9"/>
      <c r="G240" s="9"/>
      <c r="H240" s="9"/>
      <c r="I240" s="9"/>
      <c r="J240" s="9"/>
      <c r="K240" s="9"/>
      <c r="L240" s="9"/>
      <c r="M240" s="9"/>
      <c r="N240" s="9"/>
      <c r="O240" s="9"/>
      <c r="P240" s="9"/>
      <c r="Q240" s="810"/>
      <c r="R240" s="9"/>
      <c r="S240" s="15"/>
      <c r="T240" s="9"/>
      <c r="U240" s="17"/>
      <c r="V240" s="9"/>
      <c r="W240" s="17"/>
      <c r="X240" s="9"/>
      <c r="Y240" s="9"/>
      <c r="Z240" s="9"/>
      <c r="AA240" s="9"/>
      <c r="AB240" s="9"/>
      <c r="AC240" s="9"/>
      <c r="AD240" s="9"/>
      <c r="AE240" s="9"/>
      <c r="AF240" s="9"/>
      <c r="AG240" s="9"/>
      <c r="AH240" s="9"/>
    </row>
    <row r="241" spans="1:34" x14ac:dyDescent="0.25">
      <c r="A241" s="9"/>
      <c r="B241" s="9"/>
      <c r="C241" s="9"/>
      <c r="D241" s="9"/>
      <c r="E241" s="9"/>
      <c r="F241" s="9"/>
      <c r="G241" s="9"/>
      <c r="H241" s="9"/>
      <c r="I241" s="9"/>
      <c r="J241" s="9"/>
      <c r="K241" s="9"/>
      <c r="L241" s="9"/>
      <c r="M241" s="9"/>
      <c r="N241" s="9"/>
      <c r="O241" s="9"/>
      <c r="P241" s="9"/>
      <c r="Q241" s="810"/>
      <c r="R241" s="9"/>
      <c r="S241" s="15"/>
      <c r="T241" s="9"/>
      <c r="U241" s="17"/>
      <c r="V241" s="9"/>
      <c r="W241" s="17"/>
      <c r="X241" s="9"/>
      <c r="Y241" s="9"/>
      <c r="Z241" s="9"/>
      <c r="AA241" s="9"/>
      <c r="AB241" s="9"/>
      <c r="AC241" s="9"/>
      <c r="AD241" s="9"/>
      <c r="AE241" s="9"/>
      <c r="AF241" s="9"/>
      <c r="AG241" s="9"/>
      <c r="AH241" s="9"/>
    </row>
    <row r="242" spans="1:34" x14ac:dyDescent="0.25">
      <c r="A242" s="9"/>
      <c r="B242" s="9"/>
      <c r="C242" s="9"/>
      <c r="D242" s="9"/>
      <c r="E242" s="9"/>
      <c r="F242" s="9"/>
      <c r="G242" s="9"/>
      <c r="H242" s="9"/>
      <c r="I242" s="9"/>
      <c r="J242" s="9"/>
      <c r="K242" s="9"/>
      <c r="L242" s="9"/>
      <c r="M242" s="9"/>
      <c r="N242" s="9"/>
      <c r="O242" s="9"/>
      <c r="P242" s="9"/>
      <c r="Q242" s="810"/>
      <c r="R242" s="9"/>
      <c r="S242" s="15"/>
      <c r="T242" s="9"/>
      <c r="U242" s="17"/>
      <c r="V242" s="9"/>
      <c r="W242" s="17"/>
      <c r="X242" s="9"/>
      <c r="Y242" s="9"/>
      <c r="Z242" s="9"/>
      <c r="AA242" s="9"/>
      <c r="AB242" s="9"/>
      <c r="AC242" s="9"/>
      <c r="AD242" s="9"/>
      <c r="AE242" s="9"/>
      <c r="AF242" s="9"/>
      <c r="AG242" s="9"/>
      <c r="AH242" s="9"/>
    </row>
    <row r="243" spans="1:34" x14ac:dyDescent="0.25">
      <c r="A243" s="9"/>
      <c r="B243" s="9"/>
      <c r="C243" s="9"/>
      <c r="D243" s="9"/>
      <c r="E243" s="9"/>
      <c r="F243" s="9"/>
      <c r="G243" s="9"/>
      <c r="H243" s="9"/>
      <c r="I243" s="9"/>
      <c r="J243" s="9"/>
      <c r="K243" s="9"/>
      <c r="L243" s="9"/>
      <c r="M243" s="9"/>
      <c r="N243" s="9"/>
      <c r="O243" s="9"/>
      <c r="P243" s="9"/>
      <c r="Q243" s="810"/>
      <c r="R243" s="9"/>
      <c r="S243" s="15"/>
      <c r="T243" s="9"/>
      <c r="U243" s="17"/>
      <c r="V243" s="9"/>
      <c r="W243" s="17"/>
      <c r="X243" s="9"/>
      <c r="Y243" s="9"/>
      <c r="Z243" s="9"/>
      <c r="AA243" s="9"/>
      <c r="AB243" s="9"/>
      <c r="AC243" s="9"/>
      <c r="AD243" s="9"/>
      <c r="AE243" s="9"/>
      <c r="AF243" s="9"/>
      <c r="AG243" s="9"/>
      <c r="AH243" s="9"/>
    </row>
    <row r="244" spans="1:34" x14ac:dyDescent="0.25">
      <c r="A244" s="9"/>
      <c r="B244" s="9"/>
      <c r="C244" s="9"/>
      <c r="D244" s="9"/>
      <c r="E244" s="9"/>
      <c r="F244" s="9"/>
      <c r="G244" s="9"/>
      <c r="H244" s="9"/>
      <c r="I244" s="9"/>
      <c r="J244" s="9"/>
      <c r="K244" s="9"/>
      <c r="L244" s="9"/>
      <c r="M244" s="9"/>
      <c r="N244" s="9"/>
      <c r="O244" s="9"/>
      <c r="P244" s="9"/>
      <c r="Q244" s="810"/>
      <c r="R244" s="9"/>
      <c r="S244" s="15"/>
      <c r="T244" s="9"/>
      <c r="U244" s="17"/>
      <c r="V244" s="9"/>
      <c r="W244" s="17"/>
      <c r="X244" s="9"/>
      <c r="Y244" s="9"/>
      <c r="Z244" s="9"/>
      <c r="AA244" s="9"/>
      <c r="AB244" s="9"/>
      <c r="AC244" s="9"/>
      <c r="AD244" s="9"/>
      <c r="AE244" s="9"/>
      <c r="AF244" s="9"/>
      <c r="AG244" s="9"/>
      <c r="AH244" s="9"/>
    </row>
    <row r="245" spans="1:34" x14ac:dyDescent="0.25">
      <c r="A245" s="9"/>
      <c r="B245" s="9"/>
      <c r="C245" s="9"/>
      <c r="D245" s="9"/>
      <c r="E245" s="9"/>
      <c r="F245" s="9"/>
      <c r="G245" s="9"/>
      <c r="H245" s="9"/>
      <c r="I245" s="9"/>
      <c r="J245" s="9"/>
      <c r="K245" s="9"/>
      <c r="L245" s="9"/>
      <c r="M245" s="9"/>
      <c r="N245" s="9"/>
      <c r="O245" s="9"/>
      <c r="P245" s="9"/>
      <c r="Q245" s="810"/>
      <c r="R245" s="9"/>
      <c r="S245" s="15"/>
      <c r="T245" s="9"/>
      <c r="U245" s="17"/>
      <c r="V245" s="9"/>
      <c r="W245" s="17"/>
      <c r="X245" s="9"/>
      <c r="Y245" s="9"/>
      <c r="Z245" s="9"/>
      <c r="AA245" s="9"/>
      <c r="AB245" s="9"/>
      <c r="AC245" s="9"/>
      <c r="AD245" s="9"/>
      <c r="AE245" s="9"/>
      <c r="AF245" s="9"/>
      <c r="AG245" s="9"/>
      <c r="AH245" s="9"/>
    </row>
    <row r="246" spans="1:34" x14ac:dyDescent="0.25">
      <c r="A246" s="9"/>
      <c r="B246" s="9"/>
      <c r="C246" s="9"/>
      <c r="D246" s="9"/>
      <c r="E246" s="9"/>
      <c r="F246" s="9"/>
      <c r="G246" s="9"/>
      <c r="H246" s="9"/>
      <c r="I246" s="9"/>
      <c r="J246" s="9"/>
      <c r="K246" s="9"/>
      <c r="L246" s="9"/>
      <c r="M246" s="9"/>
      <c r="N246" s="9"/>
      <c r="O246" s="9"/>
      <c r="P246" s="9"/>
      <c r="Q246" s="810"/>
      <c r="R246" s="9"/>
      <c r="S246" s="15"/>
      <c r="T246" s="9"/>
      <c r="U246" s="17"/>
      <c r="V246" s="9"/>
      <c r="W246" s="17"/>
      <c r="X246" s="9"/>
      <c r="Y246" s="9"/>
      <c r="Z246" s="9"/>
      <c r="AA246" s="9"/>
      <c r="AB246" s="9"/>
      <c r="AC246" s="9"/>
      <c r="AD246" s="9"/>
      <c r="AE246" s="9"/>
      <c r="AF246" s="9"/>
      <c r="AG246" s="9"/>
      <c r="AH246" s="9"/>
    </row>
    <row r="247" spans="1:34" x14ac:dyDescent="0.25">
      <c r="A247" s="9"/>
      <c r="B247" s="9"/>
      <c r="C247" s="9"/>
      <c r="D247" s="9"/>
      <c r="E247" s="9"/>
      <c r="F247" s="9"/>
      <c r="G247" s="9"/>
      <c r="H247" s="9"/>
      <c r="I247" s="9"/>
      <c r="J247" s="9"/>
      <c r="K247" s="9"/>
      <c r="L247" s="9"/>
      <c r="M247" s="9"/>
      <c r="N247" s="9"/>
      <c r="O247" s="9"/>
      <c r="P247" s="9"/>
      <c r="Q247" s="810"/>
      <c r="R247" s="9"/>
      <c r="S247" s="15"/>
      <c r="T247" s="9"/>
      <c r="U247" s="17"/>
      <c r="V247" s="9"/>
      <c r="W247" s="17"/>
      <c r="X247" s="9"/>
      <c r="Y247" s="9"/>
      <c r="Z247" s="9"/>
      <c r="AA247" s="9"/>
      <c r="AB247" s="9"/>
      <c r="AC247" s="9"/>
      <c r="AD247" s="9"/>
      <c r="AE247" s="9"/>
      <c r="AF247" s="9"/>
      <c r="AG247" s="9"/>
      <c r="AH247" s="9"/>
    </row>
    <row r="248" spans="1:34" x14ac:dyDescent="0.25">
      <c r="A248" s="9"/>
      <c r="B248" s="9"/>
      <c r="C248" s="9"/>
      <c r="D248" s="9"/>
      <c r="E248" s="9"/>
      <c r="F248" s="9"/>
      <c r="G248" s="9"/>
      <c r="H248" s="9"/>
      <c r="I248" s="9"/>
      <c r="J248" s="9"/>
      <c r="K248" s="9"/>
      <c r="L248" s="9"/>
      <c r="M248" s="9"/>
      <c r="N248" s="9"/>
      <c r="O248" s="9"/>
      <c r="P248" s="9"/>
      <c r="Q248" s="810"/>
      <c r="R248" s="9"/>
      <c r="S248" s="15"/>
      <c r="T248" s="9"/>
      <c r="U248" s="17"/>
      <c r="V248" s="9"/>
      <c r="W248" s="17"/>
      <c r="X248" s="9"/>
      <c r="Y248" s="9"/>
      <c r="Z248" s="9"/>
      <c r="AA248" s="9"/>
      <c r="AB248" s="9"/>
      <c r="AC248" s="9"/>
      <c r="AD248" s="9"/>
      <c r="AE248" s="9"/>
      <c r="AF248" s="9"/>
      <c r="AG248" s="9"/>
      <c r="AH248" s="9"/>
    </row>
    <row r="249" spans="1:34" x14ac:dyDescent="0.25">
      <c r="A249" s="9"/>
      <c r="B249" s="9"/>
      <c r="C249" s="9"/>
      <c r="D249" s="9"/>
      <c r="E249" s="9"/>
      <c r="F249" s="9"/>
      <c r="G249" s="9"/>
      <c r="H249" s="9"/>
      <c r="I249" s="9"/>
      <c r="J249" s="9"/>
      <c r="K249" s="9"/>
      <c r="L249" s="9"/>
      <c r="M249" s="9"/>
      <c r="N249" s="9"/>
      <c r="O249" s="9"/>
      <c r="P249" s="9"/>
      <c r="Q249" s="810"/>
      <c r="R249" s="9"/>
      <c r="S249" s="15"/>
      <c r="T249" s="9"/>
      <c r="U249" s="17"/>
      <c r="V249" s="9"/>
      <c r="W249" s="17"/>
      <c r="X249" s="9"/>
      <c r="Y249" s="9"/>
      <c r="Z249" s="9"/>
      <c r="AA249" s="9"/>
      <c r="AB249" s="9"/>
      <c r="AC249" s="9"/>
      <c r="AD249" s="9"/>
      <c r="AE249" s="9"/>
      <c r="AF249" s="9"/>
      <c r="AG249" s="9"/>
      <c r="AH249" s="9"/>
    </row>
    <row r="250" spans="1:34" x14ac:dyDescent="0.25">
      <c r="A250" s="9"/>
      <c r="B250" s="9"/>
      <c r="C250" s="9"/>
      <c r="D250" s="9"/>
      <c r="E250" s="9"/>
      <c r="F250" s="9"/>
      <c r="G250" s="9"/>
      <c r="H250" s="9"/>
      <c r="I250" s="9"/>
      <c r="J250" s="9"/>
      <c r="K250" s="9"/>
      <c r="L250" s="9"/>
      <c r="M250" s="9"/>
      <c r="N250" s="9"/>
      <c r="O250" s="9"/>
      <c r="P250" s="9"/>
      <c r="Q250" s="810"/>
      <c r="R250" s="9"/>
      <c r="S250" s="15"/>
      <c r="T250" s="9"/>
      <c r="U250" s="17"/>
      <c r="V250" s="9"/>
      <c r="W250" s="17"/>
      <c r="X250" s="9"/>
      <c r="Y250" s="9"/>
      <c r="Z250" s="9"/>
      <c r="AA250" s="9"/>
      <c r="AB250" s="9"/>
      <c r="AC250" s="9"/>
      <c r="AD250" s="9"/>
      <c r="AE250" s="9"/>
      <c r="AF250" s="9"/>
      <c r="AG250" s="9"/>
      <c r="AH250" s="9"/>
    </row>
    <row r="251" spans="1:34" x14ac:dyDescent="0.25">
      <c r="A251" s="9"/>
      <c r="B251" s="9"/>
      <c r="C251" s="9"/>
      <c r="D251" s="9"/>
      <c r="E251" s="9"/>
      <c r="F251" s="9"/>
      <c r="G251" s="9"/>
      <c r="H251" s="9"/>
      <c r="I251" s="9"/>
      <c r="J251" s="9"/>
      <c r="K251" s="9"/>
      <c r="L251" s="9"/>
      <c r="M251" s="9"/>
      <c r="N251" s="9"/>
      <c r="O251" s="9"/>
      <c r="P251" s="9"/>
      <c r="Q251" s="810"/>
      <c r="R251" s="9"/>
      <c r="S251" s="15"/>
      <c r="T251" s="9"/>
      <c r="U251" s="17"/>
      <c r="V251" s="9"/>
      <c r="W251" s="17"/>
      <c r="X251" s="9"/>
      <c r="Y251" s="9"/>
      <c r="Z251" s="9"/>
      <c r="AA251" s="9"/>
      <c r="AB251" s="9"/>
      <c r="AC251" s="9"/>
      <c r="AD251" s="9"/>
      <c r="AE251" s="9"/>
      <c r="AF251" s="9"/>
      <c r="AG251" s="9"/>
      <c r="AH251" s="9"/>
    </row>
    <row r="252" spans="1:34" x14ac:dyDescent="0.25">
      <c r="A252" s="9"/>
      <c r="B252" s="9"/>
      <c r="C252" s="9"/>
      <c r="D252" s="9"/>
      <c r="E252" s="9"/>
      <c r="F252" s="9"/>
      <c r="G252" s="9"/>
      <c r="H252" s="9"/>
      <c r="I252" s="9"/>
      <c r="J252" s="9"/>
      <c r="K252" s="9"/>
      <c r="L252" s="9"/>
      <c r="M252" s="9"/>
      <c r="N252" s="9"/>
      <c r="O252" s="9"/>
      <c r="P252" s="9"/>
      <c r="Q252" s="810"/>
      <c r="R252" s="9"/>
      <c r="S252" s="15"/>
      <c r="T252" s="9"/>
      <c r="U252" s="17"/>
      <c r="V252" s="9"/>
      <c r="W252" s="17"/>
      <c r="X252" s="9"/>
      <c r="Y252" s="9"/>
      <c r="Z252" s="9"/>
      <c r="AA252" s="9"/>
      <c r="AB252" s="9"/>
      <c r="AC252" s="9"/>
      <c r="AD252" s="9"/>
      <c r="AE252" s="9"/>
      <c r="AF252" s="9"/>
      <c r="AG252" s="9"/>
      <c r="AH252" s="9"/>
    </row>
    <row r="253" spans="1:34" x14ac:dyDescent="0.25">
      <c r="A253" s="9"/>
      <c r="B253" s="9"/>
      <c r="C253" s="9"/>
      <c r="D253" s="9"/>
      <c r="E253" s="9"/>
      <c r="F253" s="9"/>
      <c r="G253" s="9"/>
      <c r="H253" s="9"/>
      <c r="I253" s="9"/>
      <c r="J253" s="9"/>
      <c r="K253" s="9"/>
      <c r="L253" s="9"/>
      <c r="M253" s="9"/>
      <c r="N253" s="9"/>
      <c r="O253" s="9"/>
      <c r="P253" s="9"/>
      <c r="Q253" s="810"/>
      <c r="R253" s="9"/>
      <c r="S253" s="15"/>
      <c r="T253" s="9"/>
      <c r="U253" s="17"/>
      <c r="V253" s="9"/>
      <c r="W253" s="17"/>
      <c r="X253" s="9"/>
      <c r="Y253" s="9"/>
      <c r="Z253" s="9"/>
      <c r="AA253" s="9"/>
      <c r="AB253" s="9"/>
      <c r="AC253" s="9"/>
      <c r="AD253" s="9"/>
      <c r="AE253" s="9"/>
      <c r="AF253" s="9"/>
      <c r="AG253" s="9"/>
      <c r="AH253" s="9"/>
    </row>
    <row r="254" spans="1:34" x14ac:dyDescent="0.25">
      <c r="A254" s="9"/>
      <c r="B254" s="9"/>
      <c r="C254" s="9"/>
      <c r="D254" s="9"/>
      <c r="E254" s="9"/>
      <c r="F254" s="9"/>
      <c r="G254" s="9"/>
      <c r="H254" s="9"/>
      <c r="I254" s="9"/>
      <c r="J254" s="9"/>
      <c r="K254" s="9"/>
      <c r="L254" s="9"/>
      <c r="M254" s="9"/>
      <c r="N254" s="9"/>
      <c r="O254" s="9"/>
      <c r="P254" s="9"/>
      <c r="Q254" s="810"/>
      <c r="R254" s="9"/>
      <c r="S254" s="15"/>
      <c r="T254" s="9"/>
      <c r="U254" s="17"/>
      <c r="V254" s="9"/>
      <c r="W254" s="17"/>
      <c r="X254" s="9"/>
      <c r="Y254" s="9"/>
      <c r="Z254" s="9"/>
      <c r="AA254" s="9"/>
      <c r="AB254" s="9"/>
      <c r="AC254" s="9"/>
      <c r="AD254" s="9"/>
      <c r="AE254" s="9"/>
      <c r="AF254" s="9"/>
      <c r="AG254" s="9"/>
      <c r="AH254" s="9"/>
    </row>
    <row r="255" spans="1:34" x14ac:dyDescent="0.25">
      <c r="A255" s="9"/>
      <c r="B255" s="9"/>
      <c r="C255" s="9"/>
      <c r="D255" s="9"/>
      <c r="E255" s="9"/>
      <c r="F255" s="9"/>
      <c r="G255" s="9"/>
      <c r="H255" s="9"/>
      <c r="I255" s="9"/>
      <c r="J255" s="9"/>
      <c r="K255" s="9"/>
      <c r="L255" s="9"/>
      <c r="M255" s="9"/>
      <c r="N255" s="9"/>
      <c r="O255" s="9"/>
      <c r="P255" s="9"/>
      <c r="Q255" s="810"/>
      <c r="R255" s="9"/>
      <c r="S255" s="15"/>
      <c r="T255" s="9"/>
      <c r="U255" s="17"/>
      <c r="V255" s="9"/>
      <c r="W255" s="17"/>
      <c r="X255" s="9"/>
      <c r="Y255" s="9"/>
      <c r="Z255" s="9"/>
      <c r="AA255" s="9"/>
      <c r="AB255" s="9"/>
      <c r="AC255" s="9"/>
      <c r="AD255" s="9"/>
      <c r="AE255" s="9"/>
      <c r="AF255" s="9"/>
      <c r="AG255" s="9"/>
      <c r="AH255" s="9"/>
    </row>
    <row r="256" spans="1:34" x14ac:dyDescent="0.25">
      <c r="A256" s="9"/>
      <c r="B256" s="9"/>
      <c r="C256" s="9"/>
      <c r="D256" s="9"/>
      <c r="E256" s="9"/>
      <c r="F256" s="9"/>
      <c r="G256" s="9"/>
      <c r="H256" s="9"/>
      <c r="I256" s="9"/>
      <c r="J256" s="9"/>
      <c r="K256" s="9"/>
      <c r="L256" s="9"/>
      <c r="M256" s="9"/>
      <c r="N256" s="9"/>
      <c r="O256" s="9"/>
      <c r="P256" s="9"/>
      <c r="Q256" s="810"/>
      <c r="R256" s="9"/>
      <c r="S256" s="15"/>
      <c r="T256" s="9"/>
      <c r="U256" s="17"/>
      <c r="V256" s="9"/>
      <c r="W256" s="17"/>
      <c r="X256" s="9"/>
      <c r="Y256" s="9"/>
      <c r="Z256" s="9"/>
      <c r="AA256" s="9"/>
      <c r="AB256" s="9"/>
      <c r="AC256" s="9"/>
      <c r="AD256" s="9"/>
      <c r="AE256" s="9"/>
      <c r="AF256" s="9"/>
      <c r="AG256" s="9"/>
      <c r="AH256" s="9"/>
    </row>
    <row r="257" spans="1:34" x14ac:dyDescent="0.25">
      <c r="A257" s="9"/>
      <c r="B257" s="9"/>
      <c r="C257" s="9"/>
      <c r="D257" s="9"/>
      <c r="E257" s="9"/>
      <c r="F257" s="9"/>
      <c r="G257" s="9"/>
      <c r="H257" s="9"/>
      <c r="I257" s="9"/>
      <c r="J257" s="9"/>
      <c r="K257" s="9"/>
      <c r="L257" s="9"/>
      <c r="M257" s="9"/>
      <c r="N257" s="9"/>
      <c r="O257" s="9"/>
      <c r="P257" s="9"/>
      <c r="Q257" s="810"/>
      <c r="R257" s="9"/>
      <c r="S257" s="15"/>
      <c r="T257" s="9"/>
      <c r="U257" s="17"/>
      <c r="V257" s="9"/>
      <c r="W257" s="17"/>
      <c r="X257" s="9"/>
      <c r="Y257" s="9"/>
      <c r="Z257" s="9"/>
      <c r="AA257" s="9"/>
      <c r="AB257" s="9"/>
      <c r="AC257" s="9"/>
      <c r="AD257" s="9"/>
      <c r="AE257" s="9"/>
      <c r="AF257" s="9"/>
      <c r="AG257" s="9"/>
      <c r="AH257" s="9"/>
    </row>
    <row r="258" spans="1:34" x14ac:dyDescent="0.25">
      <c r="A258" s="9"/>
      <c r="B258" s="9"/>
      <c r="C258" s="9"/>
      <c r="D258" s="9"/>
      <c r="E258" s="9"/>
      <c r="F258" s="9"/>
      <c r="G258" s="9"/>
      <c r="H258" s="9"/>
      <c r="I258" s="9"/>
      <c r="J258" s="9"/>
      <c r="K258" s="9"/>
      <c r="L258" s="9"/>
      <c r="M258" s="9"/>
      <c r="N258" s="9"/>
      <c r="O258" s="9"/>
      <c r="P258" s="9"/>
      <c r="Q258" s="810"/>
      <c r="R258" s="9"/>
      <c r="S258" s="15"/>
      <c r="T258" s="9"/>
      <c r="U258" s="17"/>
      <c r="V258" s="9"/>
      <c r="W258" s="17"/>
      <c r="X258" s="9"/>
      <c r="Y258" s="9"/>
      <c r="Z258" s="9"/>
      <c r="AA258" s="9"/>
      <c r="AB258" s="9"/>
      <c r="AC258" s="9"/>
      <c r="AD258" s="9"/>
      <c r="AE258" s="9"/>
      <c r="AF258" s="9"/>
      <c r="AG258" s="9"/>
      <c r="AH258" s="9"/>
    </row>
    <row r="259" spans="1:34" x14ac:dyDescent="0.25">
      <c r="A259" s="9"/>
      <c r="B259" s="9"/>
      <c r="C259" s="9"/>
      <c r="D259" s="9"/>
      <c r="E259" s="9"/>
      <c r="F259" s="9"/>
      <c r="G259" s="9"/>
      <c r="H259" s="9"/>
      <c r="I259" s="9"/>
      <c r="J259" s="9"/>
      <c r="K259" s="9"/>
      <c r="L259" s="9"/>
      <c r="M259" s="9"/>
      <c r="N259" s="9"/>
      <c r="O259" s="9"/>
      <c r="P259" s="9"/>
      <c r="Q259" s="810"/>
      <c r="R259" s="9"/>
      <c r="S259" s="15"/>
      <c r="T259" s="9"/>
      <c r="U259" s="17"/>
      <c r="V259" s="9"/>
      <c r="W259" s="17"/>
      <c r="X259" s="9"/>
      <c r="Y259" s="9"/>
      <c r="Z259" s="9"/>
      <c r="AA259" s="9"/>
      <c r="AB259" s="9"/>
      <c r="AC259" s="9"/>
      <c r="AD259" s="9"/>
      <c r="AE259" s="9"/>
      <c r="AF259" s="9"/>
      <c r="AG259" s="9"/>
      <c r="AH259" s="9"/>
    </row>
    <row r="260" spans="1:34" x14ac:dyDescent="0.25">
      <c r="A260" s="9"/>
      <c r="B260" s="9"/>
      <c r="C260" s="9"/>
      <c r="D260" s="9"/>
      <c r="E260" s="9"/>
      <c r="F260" s="9"/>
      <c r="G260" s="9"/>
      <c r="H260" s="9"/>
      <c r="I260" s="9"/>
      <c r="J260" s="9"/>
      <c r="K260" s="9"/>
      <c r="L260" s="9"/>
      <c r="M260" s="9"/>
      <c r="N260" s="9"/>
      <c r="O260" s="9"/>
      <c r="P260" s="9"/>
      <c r="Q260" s="810"/>
      <c r="R260" s="9"/>
      <c r="S260" s="15"/>
      <c r="T260" s="9"/>
      <c r="U260" s="17"/>
      <c r="V260" s="9"/>
      <c r="W260" s="17"/>
      <c r="X260" s="9"/>
      <c r="Y260" s="9"/>
      <c r="Z260" s="9"/>
      <c r="AA260" s="9"/>
      <c r="AB260" s="9"/>
      <c r="AC260" s="9"/>
      <c r="AD260" s="9"/>
      <c r="AE260" s="9"/>
      <c r="AF260" s="9"/>
      <c r="AG260" s="9"/>
      <c r="AH260" s="9"/>
    </row>
    <row r="261" spans="1:34" x14ac:dyDescent="0.25">
      <c r="A261" s="9"/>
      <c r="B261" s="9"/>
      <c r="C261" s="9"/>
      <c r="D261" s="9"/>
      <c r="E261" s="9"/>
      <c r="F261" s="9"/>
      <c r="G261" s="9"/>
      <c r="H261" s="9"/>
      <c r="I261" s="9"/>
      <c r="J261" s="9"/>
      <c r="K261" s="9"/>
      <c r="L261" s="9"/>
      <c r="M261" s="9"/>
      <c r="N261" s="9"/>
      <c r="O261" s="9"/>
      <c r="P261" s="9"/>
      <c r="Q261" s="810"/>
      <c r="R261" s="9"/>
      <c r="S261" s="15"/>
      <c r="T261" s="9"/>
      <c r="U261" s="17"/>
      <c r="V261" s="9"/>
      <c r="W261" s="17"/>
      <c r="X261" s="9"/>
      <c r="Y261" s="9"/>
      <c r="Z261" s="9"/>
      <c r="AA261" s="9"/>
      <c r="AB261" s="9"/>
      <c r="AC261" s="9"/>
      <c r="AD261" s="9"/>
      <c r="AE261" s="9"/>
      <c r="AF261" s="9"/>
      <c r="AG261" s="9"/>
      <c r="AH261" s="9"/>
    </row>
    <row r="262" spans="1:34" x14ac:dyDescent="0.25">
      <c r="A262" s="9"/>
      <c r="B262" s="9"/>
      <c r="C262" s="9"/>
      <c r="D262" s="9"/>
      <c r="E262" s="9"/>
      <c r="F262" s="9"/>
      <c r="G262" s="9"/>
      <c r="H262" s="9"/>
      <c r="I262" s="9"/>
      <c r="J262" s="9"/>
      <c r="K262" s="9"/>
      <c r="L262" s="9"/>
      <c r="M262" s="9"/>
      <c r="N262" s="9"/>
      <c r="O262" s="9"/>
      <c r="P262" s="9"/>
      <c r="Q262" s="810"/>
      <c r="R262" s="9"/>
      <c r="S262" s="15"/>
      <c r="T262" s="9"/>
      <c r="U262" s="17"/>
      <c r="V262" s="9"/>
      <c r="W262" s="17"/>
      <c r="X262" s="9"/>
      <c r="Y262" s="9"/>
      <c r="Z262" s="9"/>
      <c r="AA262" s="9"/>
      <c r="AB262" s="9"/>
      <c r="AC262" s="9"/>
      <c r="AD262" s="9"/>
      <c r="AE262" s="9"/>
      <c r="AF262" s="9"/>
      <c r="AG262" s="9"/>
      <c r="AH262" s="9"/>
    </row>
    <row r="263" spans="1:34" x14ac:dyDescent="0.25">
      <c r="A263" s="9"/>
      <c r="B263" s="9"/>
      <c r="C263" s="9"/>
      <c r="D263" s="9"/>
      <c r="E263" s="9"/>
      <c r="F263" s="9"/>
      <c r="G263" s="9"/>
      <c r="H263" s="9"/>
      <c r="I263" s="9"/>
      <c r="J263" s="9"/>
      <c r="K263" s="9"/>
      <c r="L263" s="9"/>
      <c r="M263" s="9"/>
      <c r="N263" s="9"/>
      <c r="O263" s="9"/>
      <c r="P263" s="9"/>
      <c r="Q263" s="810"/>
      <c r="R263" s="9"/>
      <c r="S263" s="15"/>
      <c r="T263" s="9"/>
      <c r="U263" s="17"/>
      <c r="V263" s="9"/>
      <c r="W263" s="17"/>
      <c r="X263" s="9"/>
      <c r="Y263" s="9"/>
      <c r="Z263" s="9"/>
      <c r="AA263" s="9"/>
      <c r="AB263" s="9"/>
      <c r="AC263" s="9"/>
      <c r="AD263" s="9"/>
      <c r="AE263" s="9"/>
      <c r="AF263" s="9"/>
      <c r="AG263" s="9"/>
      <c r="AH263" s="9"/>
    </row>
    <row r="264" spans="1:34" x14ac:dyDescent="0.25">
      <c r="A264" s="9"/>
      <c r="B264" s="9"/>
      <c r="C264" s="9"/>
      <c r="D264" s="9"/>
      <c r="E264" s="9"/>
      <c r="F264" s="9"/>
      <c r="G264" s="9"/>
      <c r="H264" s="9"/>
      <c r="I264" s="9"/>
      <c r="J264" s="9"/>
      <c r="K264" s="9"/>
      <c r="L264" s="9"/>
      <c r="M264" s="9"/>
      <c r="N264" s="9"/>
      <c r="O264" s="9"/>
      <c r="P264" s="9"/>
      <c r="Q264" s="810"/>
      <c r="R264" s="9"/>
      <c r="S264" s="15"/>
      <c r="T264" s="9"/>
      <c r="U264" s="17"/>
      <c r="V264" s="9"/>
      <c r="W264" s="17"/>
      <c r="X264" s="9"/>
      <c r="Y264" s="9"/>
      <c r="Z264" s="9"/>
      <c r="AA264" s="9"/>
      <c r="AB264" s="9"/>
      <c r="AC264" s="9"/>
      <c r="AD264" s="9"/>
      <c r="AE264" s="9"/>
      <c r="AF264" s="9"/>
      <c r="AG264" s="9"/>
      <c r="AH264" s="9"/>
    </row>
    <row r="265" spans="1:34" x14ac:dyDescent="0.25">
      <c r="A265" s="9"/>
      <c r="B265" s="9"/>
      <c r="C265" s="9"/>
      <c r="D265" s="9"/>
      <c r="E265" s="9"/>
      <c r="F265" s="9"/>
      <c r="G265" s="9"/>
      <c r="H265" s="9"/>
      <c r="I265" s="9"/>
      <c r="J265" s="9"/>
      <c r="K265" s="9"/>
      <c r="L265" s="9"/>
      <c r="M265" s="9"/>
      <c r="N265" s="9"/>
      <c r="O265" s="9"/>
      <c r="P265" s="9"/>
      <c r="Q265" s="810"/>
      <c r="R265" s="9"/>
      <c r="S265" s="15"/>
      <c r="T265" s="9"/>
      <c r="U265" s="17"/>
      <c r="V265" s="9"/>
      <c r="W265" s="17"/>
      <c r="X265" s="9"/>
      <c r="Y265" s="9"/>
      <c r="Z265" s="9"/>
      <c r="AA265" s="9"/>
      <c r="AB265" s="9"/>
      <c r="AC265" s="9"/>
      <c r="AD265" s="9"/>
      <c r="AE265" s="9"/>
      <c r="AF265" s="9"/>
      <c r="AG265" s="9"/>
      <c r="AH265" s="9"/>
    </row>
    <row r="266" spans="1:34" x14ac:dyDescent="0.25">
      <c r="A266" s="9"/>
      <c r="B266" s="9"/>
      <c r="C266" s="9"/>
      <c r="D266" s="9"/>
      <c r="E266" s="9"/>
      <c r="F266" s="9"/>
      <c r="G266" s="9"/>
      <c r="H266" s="9"/>
      <c r="I266" s="9"/>
      <c r="J266" s="9"/>
      <c r="K266" s="9"/>
      <c r="L266" s="9"/>
      <c r="M266" s="9"/>
      <c r="N266" s="9"/>
      <c r="O266" s="9"/>
      <c r="P266" s="9"/>
      <c r="Q266" s="810"/>
      <c r="R266" s="9"/>
      <c r="S266" s="15"/>
      <c r="T266" s="9"/>
      <c r="U266" s="17"/>
      <c r="V266" s="9"/>
      <c r="W266" s="17"/>
      <c r="X266" s="9"/>
      <c r="Y266" s="9"/>
      <c r="Z266" s="9"/>
      <c r="AA266" s="9"/>
      <c r="AB266" s="9"/>
      <c r="AC266" s="9"/>
      <c r="AD266" s="9"/>
      <c r="AE266" s="9"/>
      <c r="AF266" s="9"/>
      <c r="AG266" s="9"/>
      <c r="AH266" s="9"/>
    </row>
    <row r="267" spans="1:34" x14ac:dyDescent="0.25">
      <c r="A267" s="9"/>
      <c r="B267" s="9"/>
      <c r="C267" s="9"/>
      <c r="D267" s="9"/>
      <c r="E267" s="9"/>
      <c r="F267" s="9"/>
      <c r="G267" s="9"/>
      <c r="H267" s="9"/>
      <c r="I267" s="9"/>
      <c r="J267" s="9"/>
      <c r="K267" s="9"/>
      <c r="L267" s="9"/>
      <c r="M267" s="9"/>
      <c r="N267" s="9"/>
      <c r="O267" s="9"/>
      <c r="P267" s="9"/>
      <c r="Q267" s="810"/>
      <c r="R267" s="9"/>
      <c r="S267" s="15"/>
      <c r="T267" s="9"/>
      <c r="U267" s="17"/>
      <c r="V267" s="9"/>
      <c r="W267" s="17"/>
      <c r="X267" s="9"/>
      <c r="Y267" s="9"/>
      <c r="Z267" s="9"/>
      <c r="AA267" s="9"/>
      <c r="AB267" s="9"/>
      <c r="AC267" s="9"/>
      <c r="AD267" s="9"/>
      <c r="AE267" s="9"/>
      <c r="AF267" s="9"/>
      <c r="AG267" s="9"/>
      <c r="AH267" s="9"/>
    </row>
    <row r="268" spans="1:34" x14ac:dyDescent="0.25">
      <c r="A268" s="9"/>
      <c r="B268" s="9"/>
      <c r="C268" s="9"/>
      <c r="D268" s="9"/>
      <c r="E268" s="9"/>
      <c r="F268" s="9"/>
      <c r="G268" s="9"/>
      <c r="H268" s="9"/>
      <c r="I268" s="9"/>
      <c r="J268" s="9"/>
      <c r="K268" s="9"/>
      <c r="L268" s="9"/>
      <c r="M268" s="9"/>
      <c r="N268" s="9"/>
      <c r="O268" s="9"/>
      <c r="P268" s="9"/>
      <c r="Q268" s="810"/>
      <c r="R268" s="9"/>
      <c r="S268" s="15"/>
      <c r="T268" s="9"/>
      <c r="U268" s="17"/>
      <c r="V268" s="9"/>
      <c r="W268" s="17"/>
      <c r="X268" s="9"/>
      <c r="Y268" s="9"/>
      <c r="Z268" s="9"/>
      <c r="AA268" s="9"/>
      <c r="AB268" s="9"/>
      <c r="AC268" s="9"/>
      <c r="AD268" s="9"/>
      <c r="AE268" s="9"/>
      <c r="AF268" s="9"/>
      <c r="AG268" s="9"/>
      <c r="AH268" s="9"/>
    </row>
    <row r="269" spans="1:34" x14ac:dyDescent="0.25">
      <c r="A269" s="9"/>
      <c r="B269" s="9"/>
      <c r="C269" s="9"/>
      <c r="D269" s="9"/>
      <c r="E269" s="9"/>
      <c r="F269" s="9"/>
      <c r="G269" s="9"/>
      <c r="H269" s="9"/>
      <c r="I269" s="9"/>
      <c r="J269" s="9"/>
      <c r="K269" s="9"/>
      <c r="L269" s="9"/>
      <c r="M269" s="9"/>
      <c r="N269" s="9"/>
      <c r="O269" s="9"/>
      <c r="P269" s="9"/>
      <c r="Q269" s="810"/>
      <c r="R269" s="9"/>
      <c r="S269" s="15"/>
      <c r="T269" s="9"/>
      <c r="U269" s="17"/>
      <c r="V269" s="9"/>
      <c r="W269" s="17"/>
      <c r="X269" s="9"/>
      <c r="Y269" s="9"/>
      <c r="Z269" s="9"/>
      <c r="AA269" s="9"/>
      <c r="AB269" s="9"/>
      <c r="AC269" s="9"/>
      <c r="AD269" s="9"/>
      <c r="AE269" s="9"/>
      <c r="AF269" s="9"/>
      <c r="AG269" s="9"/>
      <c r="AH269" s="9"/>
    </row>
    <row r="270" spans="1:34" x14ac:dyDescent="0.25">
      <c r="A270" s="9"/>
      <c r="B270" s="9"/>
      <c r="C270" s="9"/>
      <c r="D270" s="9"/>
      <c r="E270" s="9"/>
      <c r="F270" s="9"/>
      <c r="G270" s="9"/>
      <c r="H270" s="9"/>
      <c r="I270" s="9"/>
      <c r="J270" s="9"/>
      <c r="K270" s="9"/>
      <c r="L270" s="9"/>
      <c r="M270" s="9"/>
      <c r="N270" s="9"/>
      <c r="O270" s="9"/>
      <c r="P270" s="9"/>
      <c r="Q270" s="810"/>
      <c r="R270" s="9"/>
      <c r="S270" s="15"/>
      <c r="T270" s="9"/>
      <c r="U270" s="17"/>
      <c r="V270" s="9"/>
      <c r="W270" s="17"/>
      <c r="X270" s="9"/>
      <c r="Y270" s="9"/>
      <c r="Z270" s="9"/>
      <c r="AA270" s="9"/>
      <c r="AB270" s="9"/>
      <c r="AC270" s="9"/>
      <c r="AD270" s="9"/>
      <c r="AE270" s="9"/>
      <c r="AF270" s="9"/>
      <c r="AG270" s="9"/>
      <c r="AH270" s="9"/>
    </row>
    <row r="271" spans="1:34" x14ac:dyDescent="0.25">
      <c r="A271" s="9"/>
      <c r="B271" s="9"/>
      <c r="C271" s="9"/>
      <c r="D271" s="9"/>
      <c r="E271" s="9"/>
      <c r="F271" s="9"/>
      <c r="G271" s="9"/>
      <c r="H271" s="9"/>
      <c r="I271" s="9"/>
      <c r="J271" s="9"/>
      <c r="K271" s="9"/>
      <c r="L271" s="9"/>
      <c r="M271" s="9"/>
      <c r="N271" s="9"/>
      <c r="O271" s="9"/>
      <c r="P271" s="9"/>
      <c r="Q271" s="810"/>
      <c r="R271" s="9"/>
      <c r="S271" s="15"/>
      <c r="T271" s="9"/>
      <c r="U271" s="17"/>
      <c r="V271" s="9"/>
      <c r="W271" s="17"/>
      <c r="X271" s="9"/>
      <c r="Y271" s="9"/>
      <c r="Z271" s="9"/>
      <c r="AA271" s="9"/>
      <c r="AB271" s="9"/>
      <c r="AC271" s="9"/>
      <c r="AD271" s="9"/>
      <c r="AE271" s="9"/>
      <c r="AF271" s="9"/>
      <c r="AG271" s="9"/>
      <c r="AH271" s="9"/>
    </row>
    <row r="272" spans="1:34" x14ac:dyDescent="0.25">
      <c r="A272" s="9"/>
      <c r="B272" s="9"/>
      <c r="C272" s="9"/>
      <c r="D272" s="9"/>
      <c r="E272" s="9"/>
      <c r="F272" s="9"/>
      <c r="G272" s="9"/>
      <c r="H272" s="9"/>
      <c r="I272" s="9"/>
      <c r="J272" s="9"/>
      <c r="K272" s="9"/>
      <c r="L272" s="9"/>
      <c r="M272" s="9"/>
      <c r="N272" s="9"/>
      <c r="O272" s="9"/>
      <c r="P272" s="9"/>
      <c r="Q272" s="810"/>
      <c r="R272" s="9"/>
      <c r="S272" s="15"/>
      <c r="T272" s="9"/>
      <c r="U272" s="17"/>
      <c r="V272" s="9"/>
      <c r="W272" s="17"/>
      <c r="X272" s="9"/>
      <c r="Y272" s="9"/>
      <c r="Z272" s="9"/>
      <c r="AA272" s="9"/>
      <c r="AB272" s="9"/>
      <c r="AC272" s="9"/>
      <c r="AD272" s="9"/>
      <c r="AE272" s="9"/>
      <c r="AF272" s="9"/>
      <c r="AG272" s="9"/>
      <c r="AH272" s="9"/>
    </row>
    <row r="273" spans="1:34" x14ac:dyDescent="0.25">
      <c r="A273" s="9"/>
      <c r="B273" s="9"/>
      <c r="C273" s="9"/>
      <c r="D273" s="9"/>
      <c r="E273" s="9"/>
      <c r="F273" s="9"/>
      <c r="G273" s="9"/>
      <c r="H273" s="9"/>
      <c r="I273" s="9"/>
      <c r="J273" s="9"/>
      <c r="K273" s="9"/>
      <c r="L273" s="9"/>
      <c r="M273" s="9"/>
      <c r="N273" s="9"/>
      <c r="O273" s="9"/>
      <c r="P273" s="9"/>
      <c r="Q273" s="810"/>
      <c r="R273" s="9"/>
      <c r="S273" s="15"/>
      <c r="T273" s="9"/>
      <c r="U273" s="17"/>
      <c r="V273" s="9"/>
      <c r="W273" s="17"/>
      <c r="X273" s="9"/>
      <c r="Y273" s="9"/>
      <c r="Z273" s="9"/>
      <c r="AA273" s="9"/>
      <c r="AB273" s="9"/>
      <c r="AC273" s="9"/>
      <c r="AD273" s="9"/>
      <c r="AE273" s="9"/>
      <c r="AF273" s="9"/>
      <c r="AG273" s="9"/>
      <c r="AH273" s="9"/>
    </row>
    <row r="274" spans="1:34" x14ac:dyDescent="0.25">
      <c r="A274" s="9"/>
      <c r="B274" s="9"/>
      <c r="C274" s="9"/>
      <c r="D274" s="9"/>
      <c r="E274" s="9"/>
      <c r="F274" s="9"/>
      <c r="G274" s="9"/>
      <c r="H274" s="9"/>
      <c r="I274" s="9"/>
      <c r="J274" s="9"/>
      <c r="K274" s="9"/>
      <c r="L274" s="9"/>
      <c r="M274" s="9"/>
      <c r="N274" s="9"/>
      <c r="O274" s="9"/>
      <c r="P274" s="9"/>
      <c r="Q274" s="810"/>
      <c r="R274" s="9"/>
      <c r="S274" s="15"/>
      <c r="T274" s="9"/>
      <c r="U274" s="17"/>
      <c r="V274" s="9"/>
      <c r="W274" s="17"/>
      <c r="X274" s="9"/>
      <c r="Y274" s="9"/>
      <c r="Z274" s="9"/>
      <c r="AA274" s="9"/>
      <c r="AB274" s="9"/>
      <c r="AC274" s="9"/>
      <c r="AD274" s="9"/>
      <c r="AE274" s="9"/>
      <c r="AF274" s="9"/>
      <c r="AG274" s="9"/>
      <c r="AH274" s="9"/>
    </row>
    <row r="275" spans="1:34" x14ac:dyDescent="0.25">
      <c r="A275" s="9"/>
      <c r="B275" s="9"/>
      <c r="C275" s="9"/>
      <c r="D275" s="9"/>
      <c r="E275" s="9"/>
      <c r="F275" s="9"/>
      <c r="G275" s="9"/>
      <c r="H275" s="9"/>
      <c r="I275" s="9"/>
      <c r="J275" s="9"/>
      <c r="K275" s="9"/>
      <c r="L275" s="9"/>
      <c r="M275" s="9"/>
      <c r="N275" s="9"/>
      <c r="O275" s="9"/>
      <c r="P275" s="9"/>
      <c r="Q275" s="810"/>
      <c r="R275" s="9"/>
      <c r="S275" s="15"/>
      <c r="T275" s="9"/>
      <c r="U275" s="17"/>
      <c r="V275" s="9"/>
      <c r="W275" s="17"/>
      <c r="X275" s="9"/>
      <c r="Y275" s="9"/>
      <c r="Z275" s="9"/>
      <c r="AA275" s="9"/>
      <c r="AB275" s="9"/>
      <c r="AC275" s="9"/>
      <c r="AD275" s="9"/>
      <c r="AE275" s="9"/>
      <c r="AF275" s="9"/>
      <c r="AG275" s="9"/>
      <c r="AH275" s="9"/>
    </row>
    <row r="276" spans="1:34" x14ac:dyDescent="0.25">
      <c r="A276" s="9"/>
      <c r="B276" s="9"/>
      <c r="C276" s="9"/>
      <c r="D276" s="9"/>
      <c r="E276" s="9"/>
      <c r="F276" s="9"/>
      <c r="G276" s="9"/>
      <c r="H276" s="9"/>
      <c r="I276" s="9"/>
      <c r="J276" s="9"/>
      <c r="K276" s="9"/>
      <c r="L276" s="9"/>
      <c r="M276" s="9"/>
      <c r="N276" s="9"/>
      <c r="O276" s="9"/>
      <c r="P276" s="9"/>
      <c r="Q276" s="810"/>
      <c r="R276" s="9"/>
      <c r="S276" s="15"/>
      <c r="T276" s="9"/>
      <c r="U276" s="17"/>
      <c r="V276" s="9"/>
      <c r="W276" s="17"/>
      <c r="X276" s="9"/>
      <c r="Y276" s="9"/>
      <c r="Z276" s="9"/>
      <c r="AA276" s="9"/>
      <c r="AB276" s="9"/>
      <c r="AC276" s="9"/>
      <c r="AD276" s="9"/>
      <c r="AE276" s="9"/>
      <c r="AF276" s="9"/>
      <c r="AG276" s="9"/>
      <c r="AH276" s="9"/>
    </row>
    <row r="277" spans="1:34" x14ac:dyDescent="0.25">
      <c r="A277" s="9"/>
      <c r="B277" s="9"/>
      <c r="C277" s="9"/>
      <c r="D277" s="9"/>
      <c r="E277" s="9"/>
      <c r="F277" s="9"/>
      <c r="G277" s="9"/>
      <c r="H277" s="9"/>
      <c r="I277" s="9"/>
      <c r="J277" s="9"/>
      <c r="K277" s="9"/>
      <c r="L277" s="9"/>
      <c r="M277" s="9"/>
      <c r="N277" s="9"/>
      <c r="O277" s="9"/>
      <c r="P277" s="9"/>
      <c r="Q277" s="810"/>
      <c r="R277" s="9"/>
      <c r="S277" s="15"/>
      <c r="T277" s="9"/>
      <c r="U277" s="17"/>
      <c r="V277" s="9"/>
      <c r="W277" s="17"/>
      <c r="X277" s="9"/>
      <c r="Y277" s="9"/>
      <c r="Z277" s="9"/>
      <c r="AA277" s="9"/>
      <c r="AB277" s="9"/>
      <c r="AC277" s="9"/>
      <c r="AD277" s="9"/>
      <c r="AE277" s="9"/>
      <c r="AF277" s="9"/>
      <c r="AG277" s="9"/>
      <c r="AH277" s="9"/>
    </row>
    <row r="278" spans="1:34" x14ac:dyDescent="0.25">
      <c r="A278" s="9"/>
      <c r="B278" s="9"/>
      <c r="C278" s="9"/>
      <c r="D278" s="9"/>
      <c r="E278" s="9"/>
      <c r="F278" s="9"/>
      <c r="G278" s="9"/>
      <c r="H278" s="9"/>
      <c r="I278" s="9"/>
      <c r="J278" s="9"/>
      <c r="K278" s="9"/>
      <c r="L278" s="9"/>
      <c r="M278" s="9"/>
      <c r="N278" s="9"/>
      <c r="O278" s="9"/>
      <c r="P278" s="9"/>
      <c r="Q278" s="810"/>
      <c r="R278" s="9"/>
      <c r="S278" s="15"/>
      <c r="T278" s="9"/>
      <c r="U278" s="17"/>
      <c r="V278" s="9"/>
      <c r="W278" s="17"/>
      <c r="X278" s="9"/>
      <c r="Y278" s="9"/>
      <c r="Z278" s="9"/>
      <c r="AA278" s="9"/>
      <c r="AB278" s="9"/>
      <c r="AC278" s="9"/>
      <c r="AD278" s="9"/>
      <c r="AE278" s="9"/>
      <c r="AF278" s="9"/>
      <c r="AG278" s="9"/>
      <c r="AH278" s="9"/>
    </row>
    <row r="279" spans="1:34" x14ac:dyDescent="0.25">
      <c r="A279" s="9"/>
      <c r="B279" s="9"/>
      <c r="C279" s="9"/>
      <c r="D279" s="9"/>
      <c r="E279" s="9"/>
      <c r="F279" s="9"/>
      <c r="G279" s="9"/>
      <c r="H279" s="9"/>
      <c r="I279" s="9"/>
      <c r="J279" s="9"/>
      <c r="K279" s="9"/>
      <c r="L279" s="9"/>
      <c r="M279" s="9"/>
      <c r="N279" s="9"/>
      <c r="O279" s="9"/>
      <c r="P279" s="9"/>
      <c r="Q279" s="810"/>
      <c r="R279" s="9"/>
      <c r="S279" s="15"/>
      <c r="T279" s="9"/>
      <c r="U279" s="17"/>
      <c r="V279" s="9"/>
      <c r="W279" s="17"/>
      <c r="X279" s="9"/>
      <c r="Y279" s="9"/>
      <c r="Z279" s="9"/>
      <c r="AA279" s="9"/>
      <c r="AB279" s="9"/>
      <c r="AC279" s="9"/>
      <c r="AD279" s="9"/>
      <c r="AE279" s="9"/>
      <c r="AF279" s="9"/>
      <c r="AG279" s="9"/>
      <c r="AH279" s="9"/>
    </row>
    <row r="280" spans="1:34" x14ac:dyDescent="0.25">
      <c r="A280" s="9"/>
      <c r="B280" s="9"/>
      <c r="C280" s="9"/>
      <c r="D280" s="9"/>
      <c r="E280" s="9"/>
      <c r="F280" s="9"/>
      <c r="G280" s="9"/>
      <c r="H280" s="9"/>
      <c r="I280" s="9"/>
      <c r="J280" s="9"/>
      <c r="K280" s="9"/>
      <c r="L280" s="9"/>
      <c r="M280" s="9"/>
      <c r="N280" s="9"/>
      <c r="O280" s="9"/>
      <c r="P280" s="9"/>
      <c r="Q280" s="810"/>
      <c r="R280" s="9"/>
      <c r="S280" s="15"/>
      <c r="T280" s="9"/>
      <c r="U280" s="17"/>
      <c r="V280" s="9"/>
      <c r="W280" s="17"/>
      <c r="X280" s="9"/>
      <c r="Y280" s="9"/>
      <c r="Z280" s="9"/>
      <c r="AA280" s="9"/>
      <c r="AB280" s="9"/>
      <c r="AC280" s="9"/>
      <c r="AD280" s="9"/>
      <c r="AE280" s="9"/>
      <c r="AF280" s="9"/>
      <c r="AG280" s="9"/>
      <c r="AH280" s="9"/>
    </row>
    <row r="281" spans="1:34" x14ac:dyDescent="0.25">
      <c r="A281" s="9"/>
      <c r="B281" s="9"/>
      <c r="C281" s="9"/>
      <c r="D281" s="9"/>
      <c r="E281" s="9"/>
      <c r="F281" s="9"/>
      <c r="G281" s="9"/>
      <c r="H281" s="9"/>
      <c r="I281" s="9"/>
      <c r="J281" s="9"/>
      <c r="K281" s="9"/>
      <c r="L281" s="9"/>
      <c r="M281" s="9"/>
      <c r="N281" s="9"/>
      <c r="O281" s="9"/>
      <c r="P281" s="9"/>
      <c r="Q281" s="810"/>
      <c r="R281" s="9"/>
      <c r="S281" s="15"/>
      <c r="T281" s="9"/>
      <c r="U281" s="17"/>
      <c r="V281" s="9"/>
      <c r="W281" s="17"/>
      <c r="X281" s="9"/>
      <c r="Y281" s="9"/>
      <c r="Z281" s="9"/>
      <c r="AA281" s="9"/>
      <c r="AB281" s="9"/>
      <c r="AC281" s="9"/>
      <c r="AD281" s="9"/>
      <c r="AE281" s="9"/>
      <c r="AF281" s="9"/>
      <c r="AG281" s="9"/>
      <c r="AH281" s="9"/>
    </row>
    <row r="282" spans="1:34" x14ac:dyDescent="0.25">
      <c r="A282" s="9"/>
      <c r="B282" s="9"/>
      <c r="C282" s="9"/>
      <c r="D282" s="9"/>
      <c r="E282" s="9"/>
      <c r="F282" s="9"/>
      <c r="G282" s="9"/>
      <c r="H282" s="9"/>
      <c r="I282" s="9"/>
      <c r="J282" s="9"/>
      <c r="K282" s="9"/>
      <c r="L282" s="9"/>
      <c r="M282" s="9"/>
      <c r="N282" s="9"/>
      <c r="O282" s="9"/>
      <c r="P282" s="9"/>
      <c r="Q282" s="810"/>
      <c r="R282" s="9"/>
      <c r="S282" s="15"/>
      <c r="T282" s="9"/>
      <c r="U282" s="17"/>
      <c r="V282" s="9"/>
      <c r="W282" s="17"/>
      <c r="X282" s="9"/>
      <c r="Y282" s="9"/>
      <c r="Z282" s="9"/>
      <c r="AA282" s="9"/>
      <c r="AB282" s="9"/>
      <c r="AC282" s="9"/>
      <c r="AD282" s="9"/>
      <c r="AE282" s="9"/>
      <c r="AF282" s="9"/>
      <c r="AG282" s="9"/>
      <c r="AH282" s="9"/>
    </row>
    <row r="283" spans="1:34" x14ac:dyDescent="0.25">
      <c r="A283" s="9"/>
      <c r="B283" s="9"/>
      <c r="C283" s="9"/>
      <c r="D283" s="9"/>
      <c r="E283" s="9"/>
      <c r="F283" s="9"/>
      <c r="G283" s="9"/>
      <c r="H283" s="9"/>
      <c r="I283" s="9"/>
      <c r="J283" s="9"/>
      <c r="K283" s="9"/>
      <c r="L283" s="9"/>
      <c r="M283" s="9"/>
      <c r="N283" s="9"/>
      <c r="O283" s="9"/>
      <c r="P283" s="9"/>
      <c r="Q283" s="810"/>
      <c r="R283" s="9"/>
      <c r="S283" s="15"/>
      <c r="T283" s="9"/>
      <c r="U283" s="17"/>
      <c r="V283" s="9"/>
      <c r="W283" s="17"/>
      <c r="X283" s="9"/>
      <c r="Y283" s="9"/>
      <c r="Z283" s="9"/>
      <c r="AA283" s="9"/>
      <c r="AB283" s="9"/>
      <c r="AC283" s="9"/>
      <c r="AD283" s="9"/>
      <c r="AE283" s="9"/>
      <c r="AF283" s="9"/>
      <c r="AG283" s="9"/>
      <c r="AH283" s="9"/>
    </row>
    <row r="284" spans="1:34" x14ac:dyDescent="0.25">
      <c r="A284" s="9"/>
      <c r="B284" s="9"/>
      <c r="C284" s="9"/>
      <c r="D284" s="9"/>
      <c r="E284" s="9"/>
      <c r="F284" s="9"/>
      <c r="G284" s="9"/>
      <c r="H284" s="9"/>
      <c r="I284" s="9"/>
      <c r="J284" s="9"/>
      <c r="K284" s="9"/>
      <c r="L284" s="9"/>
      <c r="M284" s="9"/>
      <c r="N284" s="9"/>
      <c r="O284" s="9"/>
      <c r="P284" s="9"/>
      <c r="Q284" s="810"/>
      <c r="R284" s="9"/>
      <c r="S284" s="15"/>
      <c r="T284" s="9"/>
      <c r="U284" s="17"/>
      <c r="V284" s="9"/>
      <c r="W284" s="17"/>
      <c r="X284" s="9"/>
      <c r="Y284" s="9"/>
      <c r="Z284" s="9"/>
      <c r="AA284" s="9"/>
      <c r="AB284" s="9"/>
      <c r="AC284" s="9"/>
      <c r="AD284" s="9"/>
      <c r="AE284" s="9"/>
      <c r="AF284" s="9"/>
      <c r="AG284" s="9"/>
      <c r="AH284" s="9"/>
    </row>
    <row r="285" spans="1:34" x14ac:dyDescent="0.25">
      <c r="A285" s="9"/>
      <c r="B285" s="9"/>
      <c r="C285" s="9"/>
      <c r="D285" s="9"/>
      <c r="E285" s="9"/>
      <c r="F285" s="9"/>
      <c r="G285" s="9"/>
      <c r="H285" s="9"/>
      <c r="I285" s="9"/>
      <c r="J285" s="9"/>
      <c r="K285" s="9"/>
      <c r="L285" s="9"/>
      <c r="M285" s="9"/>
      <c r="N285" s="9"/>
      <c r="O285" s="9"/>
      <c r="P285" s="9"/>
      <c r="Q285" s="810"/>
      <c r="R285" s="9"/>
      <c r="S285" s="15"/>
      <c r="T285" s="9"/>
      <c r="U285" s="17"/>
      <c r="V285" s="9"/>
      <c r="W285" s="17"/>
      <c r="X285" s="9"/>
      <c r="Y285" s="9"/>
      <c r="Z285" s="9"/>
      <c r="AA285" s="9"/>
      <c r="AB285" s="9"/>
      <c r="AC285" s="9"/>
      <c r="AD285" s="9"/>
      <c r="AE285" s="9"/>
      <c r="AF285" s="9"/>
      <c r="AG285" s="9"/>
      <c r="AH285" s="9"/>
    </row>
    <row r="286" spans="1:34" x14ac:dyDescent="0.25">
      <c r="A286" s="9"/>
      <c r="B286" s="9"/>
      <c r="C286" s="9"/>
      <c r="D286" s="9"/>
      <c r="E286" s="9"/>
      <c r="F286" s="9"/>
      <c r="G286" s="9"/>
      <c r="H286" s="9"/>
      <c r="I286" s="9"/>
      <c r="J286" s="9"/>
      <c r="K286" s="9"/>
      <c r="L286" s="9"/>
      <c r="M286" s="9"/>
      <c r="N286" s="9"/>
      <c r="O286" s="9"/>
      <c r="P286" s="9"/>
      <c r="Q286" s="810"/>
      <c r="R286" s="9"/>
      <c r="S286" s="15"/>
      <c r="T286" s="9"/>
      <c r="U286" s="17"/>
      <c r="V286" s="9"/>
      <c r="W286" s="17"/>
      <c r="X286" s="9"/>
      <c r="Y286" s="9"/>
      <c r="Z286" s="9"/>
      <c r="AA286" s="9"/>
      <c r="AB286" s="9"/>
      <c r="AC286" s="9"/>
      <c r="AD286" s="9"/>
      <c r="AE286" s="9"/>
      <c r="AF286" s="9"/>
      <c r="AG286" s="9"/>
      <c r="AH286" s="9"/>
    </row>
    <row r="287" spans="1:34" x14ac:dyDescent="0.25">
      <c r="A287" s="9"/>
      <c r="B287" s="9"/>
      <c r="C287" s="9"/>
      <c r="D287" s="9"/>
      <c r="E287" s="9"/>
      <c r="F287" s="9"/>
      <c r="G287" s="9"/>
      <c r="H287" s="9"/>
      <c r="I287" s="9"/>
      <c r="J287" s="9"/>
      <c r="K287" s="9"/>
      <c r="L287" s="9"/>
      <c r="M287" s="9"/>
      <c r="N287" s="9"/>
      <c r="O287" s="9"/>
      <c r="P287" s="9"/>
      <c r="Q287" s="810"/>
      <c r="R287" s="9"/>
      <c r="S287" s="15"/>
      <c r="T287" s="9"/>
      <c r="U287" s="17"/>
      <c r="V287" s="9"/>
      <c r="W287" s="17"/>
      <c r="X287" s="9"/>
      <c r="Y287" s="9"/>
      <c r="Z287" s="9"/>
      <c r="AA287" s="9"/>
      <c r="AB287" s="9"/>
      <c r="AC287" s="9"/>
      <c r="AD287" s="9"/>
      <c r="AE287" s="9"/>
      <c r="AF287" s="9"/>
      <c r="AG287" s="9"/>
      <c r="AH287" s="9"/>
    </row>
    <row r="288" spans="1:34" x14ac:dyDescent="0.25">
      <c r="A288" s="9"/>
      <c r="B288" s="9"/>
      <c r="C288" s="9"/>
      <c r="D288" s="9"/>
      <c r="E288" s="9"/>
      <c r="F288" s="9"/>
      <c r="G288" s="9"/>
      <c r="H288" s="9"/>
      <c r="I288" s="9"/>
      <c r="J288" s="9"/>
      <c r="K288" s="9"/>
      <c r="L288" s="9"/>
      <c r="M288" s="9"/>
      <c r="N288" s="9"/>
      <c r="O288" s="9"/>
      <c r="P288" s="9"/>
      <c r="Q288" s="810"/>
      <c r="R288" s="9"/>
      <c r="S288" s="15"/>
      <c r="T288" s="9"/>
      <c r="U288" s="17"/>
      <c r="V288" s="9"/>
      <c r="W288" s="17"/>
      <c r="X288" s="9"/>
      <c r="Y288" s="9"/>
      <c r="Z288" s="9"/>
      <c r="AA288" s="9"/>
      <c r="AB288" s="9"/>
      <c r="AC288" s="9"/>
      <c r="AD288" s="9"/>
      <c r="AE288" s="9"/>
      <c r="AF288" s="9"/>
      <c r="AG288" s="9"/>
      <c r="AH288" s="9"/>
    </row>
    <row r="289" spans="1:34" x14ac:dyDescent="0.25">
      <c r="A289" s="9"/>
      <c r="B289" s="9"/>
      <c r="C289" s="9"/>
      <c r="D289" s="9"/>
      <c r="E289" s="9"/>
      <c r="F289" s="9"/>
      <c r="G289" s="9"/>
      <c r="H289" s="9"/>
      <c r="I289" s="9"/>
      <c r="J289" s="9"/>
      <c r="K289" s="9"/>
      <c r="L289" s="9"/>
      <c r="M289" s="9"/>
      <c r="N289" s="9"/>
      <c r="O289" s="9"/>
      <c r="P289" s="9"/>
      <c r="Q289" s="810"/>
      <c r="R289" s="9"/>
      <c r="S289" s="15"/>
      <c r="T289" s="9"/>
      <c r="U289" s="17"/>
      <c r="V289" s="9"/>
      <c r="W289" s="17"/>
      <c r="X289" s="9"/>
      <c r="Y289" s="9"/>
      <c r="Z289" s="9"/>
      <c r="AA289" s="9"/>
      <c r="AB289" s="9"/>
      <c r="AC289" s="9"/>
      <c r="AD289" s="9"/>
      <c r="AE289" s="9"/>
      <c r="AF289" s="9"/>
      <c r="AG289" s="9"/>
      <c r="AH289" s="9"/>
    </row>
    <row r="290" spans="1:34" x14ac:dyDescent="0.25">
      <c r="A290" s="9"/>
      <c r="B290" s="9"/>
      <c r="C290" s="9"/>
      <c r="D290" s="9"/>
      <c r="E290" s="9"/>
      <c r="F290" s="9"/>
      <c r="G290" s="9"/>
      <c r="H290" s="9"/>
      <c r="I290" s="9"/>
      <c r="J290" s="9"/>
      <c r="K290" s="9"/>
      <c r="L290" s="9"/>
      <c r="M290" s="9"/>
      <c r="N290" s="9"/>
      <c r="O290" s="9"/>
      <c r="P290" s="9"/>
      <c r="Q290" s="810"/>
      <c r="R290" s="9"/>
      <c r="S290" s="15"/>
      <c r="T290" s="9"/>
      <c r="U290" s="17"/>
      <c r="V290" s="9"/>
      <c r="W290" s="17"/>
      <c r="X290" s="9"/>
      <c r="Y290" s="9"/>
      <c r="Z290" s="9"/>
      <c r="AA290" s="9"/>
      <c r="AB290" s="9"/>
      <c r="AC290" s="9"/>
      <c r="AD290" s="9"/>
      <c r="AE290" s="9"/>
      <c r="AF290" s="9"/>
      <c r="AG290" s="9"/>
      <c r="AH290" s="9"/>
    </row>
    <row r="291" spans="1:34" x14ac:dyDescent="0.25">
      <c r="A291" s="9"/>
      <c r="B291" s="9"/>
      <c r="C291" s="9"/>
      <c r="D291" s="9"/>
      <c r="E291" s="9"/>
      <c r="F291" s="9"/>
      <c r="G291" s="9"/>
      <c r="H291" s="9"/>
      <c r="I291" s="9"/>
      <c r="J291" s="9"/>
      <c r="K291" s="9"/>
      <c r="L291" s="9"/>
      <c r="M291" s="9"/>
      <c r="N291" s="9"/>
      <c r="O291" s="9"/>
      <c r="P291" s="9"/>
      <c r="Q291" s="810"/>
      <c r="R291" s="9"/>
      <c r="S291" s="15"/>
      <c r="T291" s="9"/>
      <c r="U291" s="17"/>
      <c r="V291" s="9"/>
      <c r="W291" s="17"/>
      <c r="X291" s="9"/>
      <c r="Y291" s="9"/>
      <c r="Z291" s="9"/>
      <c r="AA291" s="9"/>
      <c r="AB291" s="9"/>
      <c r="AC291" s="9"/>
      <c r="AD291" s="9"/>
      <c r="AE291" s="9"/>
      <c r="AF291" s="9"/>
      <c r="AG291" s="9"/>
      <c r="AH291" s="9"/>
    </row>
    <row r="292" spans="1:34" x14ac:dyDescent="0.25">
      <c r="A292" s="9"/>
      <c r="B292" s="9"/>
      <c r="C292" s="9"/>
      <c r="D292" s="9"/>
      <c r="E292" s="9"/>
      <c r="F292" s="9"/>
      <c r="G292" s="9"/>
      <c r="H292" s="9"/>
      <c r="I292" s="9"/>
      <c r="J292" s="9"/>
      <c r="K292" s="9"/>
      <c r="L292" s="9"/>
      <c r="M292" s="9"/>
      <c r="N292" s="9"/>
      <c r="O292" s="9"/>
      <c r="P292" s="9"/>
      <c r="Q292" s="810"/>
      <c r="R292" s="9"/>
      <c r="S292" s="15"/>
      <c r="T292" s="9"/>
      <c r="U292" s="17"/>
      <c r="V292" s="9"/>
      <c r="W292" s="17"/>
      <c r="X292" s="9"/>
      <c r="Y292" s="9"/>
      <c r="Z292" s="9"/>
      <c r="AA292" s="9"/>
      <c r="AB292" s="9"/>
      <c r="AC292" s="9"/>
      <c r="AD292" s="9"/>
      <c r="AE292" s="9"/>
      <c r="AF292" s="9"/>
      <c r="AG292" s="9"/>
      <c r="AH292" s="9"/>
    </row>
    <row r="293" spans="1:34" x14ac:dyDescent="0.25">
      <c r="A293" s="9"/>
      <c r="B293" s="9"/>
      <c r="C293" s="9"/>
      <c r="D293" s="9"/>
      <c r="E293" s="9"/>
      <c r="F293" s="9"/>
      <c r="G293" s="9"/>
      <c r="H293" s="9"/>
      <c r="I293" s="9"/>
      <c r="J293" s="9"/>
      <c r="K293" s="9"/>
      <c r="L293" s="9"/>
      <c r="M293" s="9"/>
      <c r="N293" s="9"/>
      <c r="O293" s="9"/>
      <c r="P293" s="9"/>
      <c r="Q293" s="810"/>
      <c r="R293" s="9"/>
      <c r="S293" s="15"/>
      <c r="T293" s="9"/>
      <c r="U293" s="17"/>
      <c r="V293" s="9"/>
      <c r="W293" s="17"/>
      <c r="X293" s="9"/>
      <c r="Y293" s="9"/>
      <c r="Z293" s="9"/>
      <c r="AA293" s="9"/>
      <c r="AB293" s="9"/>
      <c r="AC293" s="9"/>
      <c r="AD293" s="9"/>
      <c r="AE293" s="9"/>
      <c r="AF293" s="9"/>
      <c r="AG293" s="9"/>
      <c r="AH293" s="9"/>
    </row>
    <row r="294" spans="1:34" x14ac:dyDescent="0.25">
      <c r="A294" s="9"/>
      <c r="B294" s="9"/>
      <c r="C294" s="9"/>
      <c r="D294" s="9"/>
      <c r="E294" s="9"/>
      <c r="F294" s="9"/>
      <c r="G294" s="9"/>
      <c r="H294" s="9"/>
      <c r="I294" s="9"/>
      <c r="J294" s="9"/>
      <c r="K294" s="9"/>
      <c r="L294" s="9"/>
      <c r="M294" s="9"/>
      <c r="N294" s="9"/>
      <c r="O294" s="9"/>
      <c r="P294" s="9"/>
      <c r="Q294" s="810"/>
      <c r="R294" s="9"/>
      <c r="S294" s="15"/>
      <c r="T294" s="9"/>
      <c r="U294" s="17"/>
      <c r="V294" s="9"/>
      <c r="W294" s="17"/>
      <c r="X294" s="9"/>
      <c r="Y294" s="9"/>
      <c r="Z294" s="9"/>
      <c r="AA294" s="9"/>
      <c r="AB294" s="9"/>
      <c r="AC294" s="9"/>
      <c r="AD294" s="9"/>
      <c r="AE294" s="9"/>
      <c r="AF294" s="9"/>
      <c r="AG294" s="9"/>
      <c r="AH294" s="9"/>
    </row>
    <row r="295" spans="1:34" x14ac:dyDescent="0.25">
      <c r="A295" s="9"/>
      <c r="B295" s="9"/>
      <c r="C295" s="9"/>
      <c r="D295" s="9"/>
      <c r="E295" s="9"/>
      <c r="F295" s="9"/>
      <c r="G295" s="9"/>
      <c r="H295" s="9"/>
      <c r="I295" s="9"/>
      <c r="J295" s="9"/>
      <c r="K295" s="9"/>
      <c r="L295" s="9"/>
      <c r="M295" s="9"/>
      <c r="N295" s="9"/>
      <c r="O295" s="9"/>
      <c r="P295" s="9"/>
      <c r="Q295" s="810"/>
      <c r="R295" s="9"/>
      <c r="S295" s="15"/>
      <c r="T295" s="9"/>
      <c r="U295" s="17"/>
      <c r="V295" s="9"/>
      <c r="W295" s="17"/>
      <c r="X295" s="9"/>
      <c r="Y295" s="9"/>
      <c r="Z295" s="9"/>
      <c r="AA295" s="9"/>
      <c r="AB295" s="9"/>
      <c r="AC295" s="9"/>
      <c r="AD295" s="9"/>
      <c r="AE295" s="9"/>
      <c r="AF295" s="9"/>
      <c r="AG295" s="9"/>
      <c r="AH295" s="9"/>
    </row>
    <row r="296" spans="1:34" x14ac:dyDescent="0.25">
      <c r="A296" s="9"/>
      <c r="B296" s="9"/>
      <c r="C296" s="9"/>
      <c r="D296" s="9"/>
      <c r="E296" s="9"/>
      <c r="F296" s="9"/>
      <c r="G296" s="9"/>
      <c r="H296" s="9"/>
      <c r="I296" s="9"/>
      <c r="J296" s="9"/>
      <c r="K296" s="9"/>
      <c r="L296" s="9"/>
      <c r="M296" s="9"/>
      <c r="N296" s="9"/>
      <c r="O296" s="9"/>
      <c r="P296" s="9"/>
      <c r="Q296" s="810"/>
      <c r="R296" s="9"/>
      <c r="S296" s="15"/>
      <c r="T296" s="9"/>
      <c r="U296" s="17"/>
      <c r="V296" s="9"/>
      <c r="W296" s="17"/>
      <c r="X296" s="9"/>
      <c r="Y296" s="9"/>
      <c r="Z296" s="9"/>
      <c r="AA296" s="9"/>
      <c r="AB296" s="9"/>
      <c r="AC296" s="9"/>
      <c r="AD296" s="9"/>
      <c r="AE296" s="9"/>
      <c r="AF296" s="9"/>
      <c r="AG296" s="9"/>
      <c r="AH296" s="9"/>
    </row>
    <row r="297" spans="1:34" x14ac:dyDescent="0.25">
      <c r="A297" s="9"/>
      <c r="B297" s="9"/>
      <c r="C297" s="9"/>
      <c r="D297" s="9"/>
      <c r="E297" s="9"/>
      <c r="F297" s="9"/>
      <c r="G297" s="9"/>
      <c r="H297" s="9"/>
      <c r="I297" s="9"/>
      <c r="J297" s="9"/>
      <c r="K297" s="9"/>
      <c r="L297" s="9"/>
      <c r="M297" s="9"/>
      <c r="N297" s="9"/>
      <c r="O297" s="9"/>
      <c r="P297" s="9"/>
      <c r="Q297" s="810"/>
      <c r="R297" s="9"/>
      <c r="S297" s="15"/>
      <c r="T297" s="9"/>
      <c r="U297" s="17"/>
      <c r="V297" s="9"/>
      <c r="W297" s="17"/>
      <c r="X297" s="9"/>
      <c r="Y297" s="9"/>
      <c r="Z297" s="9"/>
      <c r="AA297" s="9"/>
      <c r="AB297" s="9"/>
      <c r="AC297" s="9"/>
      <c r="AD297" s="9"/>
      <c r="AE297" s="9"/>
      <c r="AF297" s="9"/>
      <c r="AG297" s="9"/>
      <c r="AH297" s="9"/>
    </row>
    <row r="298" spans="1:34" x14ac:dyDescent="0.25">
      <c r="A298" s="9"/>
      <c r="B298" s="9"/>
      <c r="C298" s="9"/>
      <c r="D298" s="9"/>
      <c r="E298" s="9"/>
      <c r="F298" s="9"/>
      <c r="G298" s="9"/>
      <c r="H298" s="9"/>
      <c r="I298" s="9"/>
      <c r="J298" s="9"/>
      <c r="K298" s="9"/>
      <c r="L298" s="9"/>
      <c r="M298" s="9"/>
      <c r="N298" s="9"/>
      <c r="O298" s="9"/>
      <c r="P298" s="9"/>
      <c r="Q298" s="810"/>
      <c r="R298" s="9"/>
      <c r="S298" s="15"/>
      <c r="T298" s="9"/>
      <c r="U298" s="17"/>
      <c r="V298" s="9"/>
      <c r="W298" s="17"/>
      <c r="X298" s="9"/>
      <c r="Y298" s="9"/>
      <c r="Z298" s="9"/>
      <c r="AA298" s="9"/>
      <c r="AB298" s="9"/>
      <c r="AC298" s="9"/>
      <c r="AD298" s="9"/>
      <c r="AE298" s="9"/>
      <c r="AF298" s="9"/>
      <c r="AG298" s="9"/>
      <c r="AH298" s="9"/>
    </row>
    <row r="299" spans="1:34" x14ac:dyDescent="0.25">
      <c r="A299" s="9"/>
      <c r="B299" s="9"/>
      <c r="C299" s="9"/>
      <c r="D299" s="9"/>
      <c r="E299" s="9"/>
      <c r="F299" s="9"/>
      <c r="G299" s="9"/>
      <c r="H299" s="9"/>
      <c r="I299" s="9"/>
      <c r="J299" s="9"/>
      <c r="K299" s="9"/>
      <c r="L299" s="9"/>
      <c r="M299" s="9"/>
      <c r="N299" s="9"/>
      <c r="O299" s="9"/>
      <c r="P299" s="9"/>
      <c r="Q299" s="810"/>
      <c r="R299" s="9"/>
      <c r="S299" s="15"/>
      <c r="T299" s="9"/>
      <c r="U299" s="17"/>
      <c r="V299" s="9"/>
      <c r="W299" s="17"/>
      <c r="X299" s="9"/>
      <c r="Y299" s="9"/>
      <c r="Z299" s="9"/>
      <c r="AA299" s="9"/>
      <c r="AB299" s="9"/>
      <c r="AC299" s="9"/>
      <c r="AD299" s="9"/>
      <c r="AE299" s="9"/>
      <c r="AF299" s="9"/>
      <c r="AG299" s="9"/>
      <c r="AH299" s="9"/>
    </row>
    <row r="300" spans="1:34" x14ac:dyDescent="0.25">
      <c r="A300" s="9"/>
      <c r="B300" s="9"/>
      <c r="C300" s="9"/>
      <c r="D300" s="9"/>
      <c r="E300" s="9"/>
      <c r="F300" s="9"/>
      <c r="G300" s="9"/>
      <c r="H300" s="9"/>
      <c r="I300" s="9"/>
      <c r="J300" s="9"/>
      <c r="K300" s="9"/>
      <c r="L300" s="9"/>
      <c r="M300" s="9"/>
      <c r="N300" s="9"/>
      <c r="O300" s="9"/>
      <c r="P300" s="9"/>
      <c r="Q300" s="810"/>
      <c r="R300" s="9"/>
      <c r="S300" s="15"/>
      <c r="T300" s="9"/>
      <c r="U300" s="17"/>
      <c r="V300" s="9"/>
      <c r="W300" s="17"/>
      <c r="X300" s="9"/>
      <c r="Y300" s="9"/>
      <c r="Z300" s="9"/>
      <c r="AA300" s="9"/>
      <c r="AB300" s="9"/>
      <c r="AC300" s="9"/>
      <c r="AD300" s="9"/>
      <c r="AE300" s="9"/>
      <c r="AF300" s="9"/>
      <c r="AG300" s="9"/>
      <c r="AH300" s="9"/>
    </row>
    <row r="301" spans="1:34" x14ac:dyDescent="0.25">
      <c r="A301" s="9"/>
      <c r="B301" s="9"/>
      <c r="C301" s="9"/>
      <c r="D301" s="9"/>
      <c r="E301" s="9"/>
      <c r="F301" s="9"/>
      <c r="G301" s="9"/>
      <c r="H301" s="9"/>
      <c r="I301" s="9"/>
      <c r="J301" s="9"/>
      <c r="K301" s="9"/>
      <c r="L301" s="9"/>
      <c r="M301" s="9"/>
      <c r="N301" s="9"/>
      <c r="O301" s="9"/>
      <c r="P301" s="9"/>
      <c r="Q301" s="810"/>
      <c r="R301" s="9"/>
      <c r="S301" s="15"/>
      <c r="T301" s="9"/>
      <c r="U301" s="17"/>
      <c r="V301" s="9"/>
      <c r="W301" s="17"/>
      <c r="X301" s="9"/>
      <c r="Y301" s="9"/>
      <c r="Z301" s="9"/>
      <c r="AA301" s="9"/>
      <c r="AB301" s="9"/>
      <c r="AC301" s="9"/>
      <c r="AD301" s="9"/>
      <c r="AE301" s="9"/>
      <c r="AF301" s="9"/>
      <c r="AG301" s="9"/>
      <c r="AH301" s="9"/>
    </row>
    <row r="302" spans="1:34" x14ac:dyDescent="0.25">
      <c r="A302" s="9"/>
      <c r="B302" s="9"/>
      <c r="C302" s="9"/>
      <c r="D302" s="9"/>
      <c r="E302" s="9"/>
      <c r="F302" s="9"/>
      <c r="G302" s="9"/>
      <c r="H302" s="9"/>
      <c r="I302" s="9"/>
      <c r="J302" s="9"/>
      <c r="K302" s="9"/>
      <c r="L302" s="9"/>
      <c r="M302" s="9"/>
      <c r="N302" s="9"/>
      <c r="O302" s="9"/>
      <c r="P302" s="9"/>
      <c r="Q302" s="810"/>
      <c r="R302" s="9"/>
      <c r="S302" s="15"/>
      <c r="T302" s="9"/>
      <c r="U302" s="17"/>
      <c r="V302" s="9"/>
      <c r="W302" s="17"/>
      <c r="X302" s="9"/>
      <c r="Y302" s="9"/>
      <c r="Z302" s="9"/>
      <c r="AA302" s="9"/>
      <c r="AB302" s="9"/>
      <c r="AC302" s="9"/>
      <c r="AD302" s="9"/>
      <c r="AE302" s="9"/>
      <c r="AF302" s="9"/>
      <c r="AG302" s="9"/>
      <c r="AH302" s="9"/>
    </row>
    <row r="303" spans="1:34" x14ac:dyDescent="0.25">
      <c r="A303" s="9"/>
      <c r="B303" s="9"/>
      <c r="C303" s="9"/>
      <c r="D303" s="9"/>
      <c r="E303" s="9"/>
      <c r="F303" s="9"/>
      <c r="G303" s="9"/>
      <c r="H303" s="9"/>
      <c r="I303" s="9"/>
      <c r="J303" s="9"/>
      <c r="K303" s="9"/>
      <c r="L303" s="9"/>
      <c r="M303" s="9"/>
      <c r="N303" s="9"/>
      <c r="O303" s="9"/>
      <c r="P303" s="9"/>
      <c r="Q303" s="810"/>
      <c r="R303" s="9"/>
      <c r="S303" s="15"/>
      <c r="T303" s="9"/>
      <c r="U303" s="17"/>
      <c r="V303" s="9"/>
      <c r="W303" s="17"/>
      <c r="X303" s="9"/>
      <c r="Y303" s="9"/>
      <c r="Z303" s="9"/>
      <c r="AA303" s="9"/>
      <c r="AB303" s="9"/>
      <c r="AC303" s="9"/>
      <c r="AD303" s="9"/>
      <c r="AE303" s="9"/>
      <c r="AF303" s="9"/>
      <c r="AG303" s="9"/>
      <c r="AH303" s="9"/>
    </row>
    <row r="304" spans="1:34" x14ac:dyDescent="0.25">
      <c r="A304" s="9"/>
      <c r="B304" s="9"/>
      <c r="C304" s="9"/>
      <c r="D304" s="9"/>
      <c r="E304" s="9"/>
      <c r="F304" s="9"/>
      <c r="G304" s="9"/>
      <c r="H304" s="9"/>
      <c r="I304" s="9"/>
      <c r="J304" s="9"/>
      <c r="K304" s="9"/>
      <c r="L304" s="9"/>
      <c r="M304" s="9"/>
      <c r="N304" s="9"/>
      <c r="O304" s="9"/>
      <c r="P304" s="9"/>
      <c r="Q304" s="810"/>
      <c r="R304" s="9"/>
      <c r="S304" s="15"/>
      <c r="T304" s="9"/>
      <c r="U304" s="17"/>
      <c r="V304" s="9"/>
      <c r="W304" s="17"/>
      <c r="X304" s="9"/>
      <c r="Y304" s="9"/>
      <c r="Z304" s="9"/>
      <c r="AA304" s="9"/>
      <c r="AB304" s="9"/>
      <c r="AC304" s="9"/>
      <c r="AD304" s="9"/>
      <c r="AE304" s="9"/>
      <c r="AF304" s="9"/>
      <c r="AG304" s="9"/>
      <c r="AH304" s="9"/>
    </row>
    <row r="305" spans="1:34" x14ac:dyDescent="0.25">
      <c r="A305" s="9"/>
      <c r="B305" s="9"/>
      <c r="C305" s="9"/>
      <c r="D305" s="9"/>
      <c r="E305" s="9"/>
      <c r="F305" s="9"/>
      <c r="G305" s="9"/>
      <c r="H305" s="9"/>
      <c r="I305" s="9"/>
      <c r="J305" s="9"/>
      <c r="K305" s="9"/>
      <c r="L305" s="9"/>
      <c r="M305" s="9"/>
      <c r="N305" s="9"/>
      <c r="O305" s="9"/>
      <c r="P305" s="9"/>
      <c r="Q305" s="810"/>
      <c r="R305" s="9"/>
      <c r="S305" s="15"/>
      <c r="T305" s="9"/>
      <c r="U305" s="17"/>
      <c r="V305" s="9"/>
      <c r="W305" s="17"/>
      <c r="X305" s="9"/>
      <c r="Y305" s="9"/>
      <c r="Z305" s="9"/>
      <c r="AA305" s="9"/>
      <c r="AB305" s="9"/>
      <c r="AC305" s="9"/>
      <c r="AD305" s="9"/>
      <c r="AE305" s="9"/>
      <c r="AF305" s="9"/>
      <c r="AG305" s="9"/>
      <c r="AH305" s="9"/>
    </row>
    <row r="306" spans="1:34" x14ac:dyDescent="0.25">
      <c r="A306" s="9"/>
      <c r="B306" s="9"/>
      <c r="C306" s="9"/>
      <c r="D306" s="9"/>
      <c r="E306" s="9"/>
      <c r="F306" s="9"/>
      <c r="G306" s="9"/>
      <c r="H306" s="9"/>
      <c r="I306" s="9"/>
      <c r="J306" s="9"/>
      <c r="K306" s="9"/>
      <c r="L306" s="9"/>
      <c r="M306" s="9"/>
      <c r="N306" s="9"/>
      <c r="O306" s="9"/>
      <c r="P306" s="9"/>
      <c r="Q306" s="810"/>
      <c r="R306" s="9"/>
      <c r="S306" s="15"/>
      <c r="T306" s="9"/>
      <c r="U306" s="17"/>
      <c r="V306" s="9"/>
      <c r="W306" s="17"/>
      <c r="X306" s="9"/>
      <c r="Y306" s="9"/>
      <c r="Z306" s="9"/>
      <c r="AA306" s="9"/>
      <c r="AB306" s="9"/>
      <c r="AC306" s="9"/>
      <c r="AD306" s="9"/>
      <c r="AE306" s="9"/>
      <c r="AF306" s="9"/>
      <c r="AG306" s="9"/>
      <c r="AH306" s="9"/>
    </row>
    <row r="307" spans="1:34" x14ac:dyDescent="0.25">
      <c r="A307" s="9"/>
      <c r="B307" s="9"/>
      <c r="C307" s="9"/>
      <c r="D307" s="9"/>
      <c r="E307" s="9"/>
      <c r="F307" s="9"/>
      <c r="G307" s="9"/>
      <c r="H307" s="9"/>
      <c r="I307" s="9"/>
      <c r="J307" s="9"/>
      <c r="K307" s="9"/>
      <c r="L307" s="9"/>
      <c r="M307" s="9"/>
      <c r="N307" s="9"/>
      <c r="O307" s="9"/>
      <c r="P307" s="9"/>
      <c r="Q307" s="810"/>
      <c r="R307" s="9"/>
      <c r="S307" s="15"/>
      <c r="T307" s="9"/>
      <c r="U307" s="17"/>
      <c r="V307" s="9"/>
      <c r="W307" s="17"/>
      <c r="X307" s="9"/>
      <c r="Y307" s="9"/>
      <c r="Z307" s="9"/>
      <c r="AA307" s="9"/>
      <c r="AB307" s="9"/>
      <c r="AC307" s="9"/>
      <c r="AD307" s="9"/>
      <c r="AE307" s="9"/>
      <c r="AF307" s="9"/>
      <c r="AG307" s="9"/>
      <c r="AH307" s="9"/>
    </row>
    <row r="308" spans="1:34" x14ac:dyDescent="0.25">
      <c r="A308" s="9"/>
      <c r="B308" s="9"/>
      <c r="C308" s="9"/>
      <c r="D308" s="9"/>
      <c r="E308" s="9"/>
      <c r="F308" s="9"/>
      <c r="G308" s="9"/>
      <c r="H308" s="9"/>
      <c r="I308" s="9"/>
      <c r="J308" s="9"/>
      <c r="K308" s="9"/>
      <c r="L308" s="9"/>
      <c r="M308" s="9"/>
      <c r="N308" s="9"/>
      <c r="O308" s="9"/>
      <c r="P308" s="9"/>
      <c r="Q308" s="810"/>
      <c r="R308" s="9"/>
      <c r="S308" s="15"/>
      <c r="T308" s="9"/>
      <c r="U308" s="17"/>
      <c r="V308" s="9"/>
      <c r="W308" s="17"/>
      <c r="X308" s="9"/>
      <c r="Y308" s="9"/>
      <c r="Z308" s="9"/>
      <c r="AA308" s="9"/>
      <c r="AB308" s="9"/>
      <c r="AC308" s="9"/>
      <c r="AD308" s="9"/>
      <c r="AE308" s="9"/>
      <c r="AF308" s="9"/>
      <c r="AG308" s="9"/>
      <c r="AH308" s="9"/>
    </row>
    <row r="309" spans="1:34" x14ac:dyDescent="0.25">
      <c r="A309" s="9"/>
      <c r="B309" s="9"/>
      <c r="C309" s="9"/>
      <c r="D309" s="9"/>
      <c r="E309" s="9"/>
      <c r="F309" s="9"/>
      <c r="G309" s="9"/>
      <c r="H309" s="9"/>
      <c r="I309" s="9"/>
      <c r="J309" s="9"/>
      <c r="K309" s="9"/>
      <c r="L309" s="9"/>
      <c r="M309" s="9"/>
      <c r="N309" s="9"/>
      <c r="O309" s="9"/>
      <c r="P309" s="9"/>
      <c r="Q309" s="810"/>
      <c r="R309" s="9"/>
      <c r="S309" s="15"/>
      <c r="T309" s="9"/>
      <c r="U309" s="17"/>
      <c r="V309" s="9"/>
      <c r="W309" s="17"/>
      <c r="X309" s="9"/>
      <c r="Y309" s="9"/>
      <c r="Z309" s="9"/>
      <c r="AA309" s="9"/>
      <c r="AB309" s="9"/>
      <c r="AC309" s="9"/>
      <c r="AD309" s="9"/>
      <c r="AE309" s="9"/>
      <c r="AF309" s="9"/>
      <c r="AG309" s="9"/>
      <c r="AH309" s="9"/>
    </row>
    <row r="310" spans="1:34" x14ac:dyDescent="0.25">
      <c r="A310" s="9"/>
      <c r="B310" s="9"/>
      <c r="C310" s="9"/>
      <c r="D310" s="9"/>
      <c r="E310" s="9"/>
      <c r="F310" s="9"/>
      <c r="G310" s="9"/>
      <c r="H310" s="9"/>
      <c r="I310" s="9"/>
      <c r="J310" s="9"/>
      <c r="K310" s="9"/>
      <c r="L310" s="9"/>
      <c r="M310" s="9"/>
      <c r="N310" s="9"/>
      <c r="O310" s="9"/>
      <c r="P310" s="9"/>
      <c r="Q310" s="810"/>
      <c r="R310" s="9"/>
      <c r="S310" s="15"/>
      <c r="T310" s="9"/>
      <c r="U310" s="17"/>
      <c r="V310" s="9"/>
      <c r="W310" s="17"/>
      <c r="X310" s="9"/>
      <c r="Y310" s="9"/>
      <c r="Z310" s="9"/>
      <c r="AA310" s="9"/>
      <c r="AB310" s="9"/>
      <c r="AC310" s="9"/>
      <c r="AD310" s="9"/>
      <c r="AE310" s="9"/>
      <c r="AF310" s="9"/>
      <c r="AG310" s="9"/>
      <c r="AH310" s="9"/>
    </row>
    <row r="311" spans="1:34" x14ac:dyDescent="0.25">
      <c r="A311" s="9"/>
      <c r="B311" s="9"/>
      <c r="C311" s="9"/>
      <c r="D311" s="9"/>
      <c r="E311" s="9"/>
      <c r="F311" s="9"/>
      <c r="G311" s="9"/>
      <c r="H311" s="9"/>
      <c r="I311" s="9"/>
      <c r="J311" s="9"/>
      <c r="K311" s="9"/>
      <c r="L311" s="9"/>
      <c r="M311" s="9"/>
      <c r="N311" s="9"/>
      <c r="O311" s="9"/>
      <c r="P311" s="9"/>
      <c r="Q311" s="810"/>
      <c r="R311" s="9"/>
      <c r="S311" s="15"/>
      <c r="T311" s="9"/>
      <c r="U311" s="17"/>
      <c r="V311" s="9"/>
      <c r="W311" s="17"/>
      <c r="X311" s="9"/>
      <c r="Y311" s="9"/>
      <c r="Z311" s="9"/>
      <c r="AA311" s="9"/>
      <c r="AB311" s="9"/>
      <c r="AC311" s="9"/>
      <c r="AD311" s="9"/>
      <c r="AE311" s="9"/>
      <c r="AF311" s="9"/>
      <c r="AG311" s="9"/>
      <c r="AH311" s="9"/>
    </row>
    <row r="312" spans="1:34" x14ac:dyDescent="0.25">
      <c r="A312" s="9"/>
      <c r="B312" s="9"/>
      <c r="C312" s="9"/>
      <c r="D312" s="9"/>
      <c r="E312" s="9"/>
      <c r="F312" s="9"/>
      <c r="G312" s="9"/>
      <c r="H312" s="9"/>
      <c r="I312" s="9"/>
      <c r="J312" s="9"/>
      <c r="K312" s="9"/>
      <c r="L312" s="9"/>
      <c r="M312" s="9"/>
      <c r="N312" s="9"/>
      <c r="O312" s="9"/>
      <c r="P312" s="9"/>
      <c r="Q312" s="810"/>
      <c r="R312" s="9"/>
      <c r="S312" s="15"/>
      <c r="T312" s="9"/>
      <c r="U312" s="17"/>
      <c r="V312" s="9"/>
      <c r="W312" s="17"/>
      <c r="X312" s="9"/>
      <c r="Y312" s="9"/>
      <c r="Z312" s="9"/>
      <c r="AA312" s="9"/>
      <c r="AB312" s="9"/>
      <c r="AC312" s="9"/>
      <c r="AD312" s="9"/>
      <c r="AE312" s="9"/>
      <c r="AF312" s="9"/>
      <c r="AG312" s="9"/>
      <c r="AH312" s="9"/>
    </row>
    <row r="313" spans="1:34" x14ac:dyDescent="0.25">
      <c r="A313" s="9"/>
      <c r="B313" s="9"/>
      <c r="C313" s="9"/>
      <c r="D313" s="9"/>
      <c r="E313" s="9"/>
      <c r="F313" s="9"/>
      <c r="G313" s="9"/>
      <c r="H313" s="9"/>
      <c r="I313" s="9"/>
      <c r="J313" s="9"/>
      <c r="K313" s="9"/>
      <c r="L313" s="9"/>
      <c r="M313" s="9"/>
      <c r="N313" s="9"/>
      <c r="O313" s="9"/>
      <c r="P313" s="9"/>
      <c r="Q313" s="810"/>
      <c r="R313" s="9"/>
      <c r="S313" s="15"/>
      <c r="T313" s="9"/>
      <c r="U313" s="17"/>
      <c r="V313" s="9"/>
      <c r="W313" s="17"/>
      <c r="X313" s="9"/>
      <c r="Y313" s="9"/>
      <c r="Z313" s="9"/>
      <c r="AA313" s="9"/>
      <c r="AB313" s="9"/>
      <c r="AC313" s="9"/>
      <c r="AD313" s="9"/>
      <c r="AE313" s="9"/>
      <c r="AF313" s="9"/>
      <c r="AG313" s="9"/>
      <c r="AH313" s="9"/>
    </row>
    <row r="314" spans="1:34" x14ac:dyDescent="0.25">
      <c r="A314" s="9"/>
      <c r="B314" s="9"/>
      <c r="C314" s="9"/>
      <c r="D314" s="9"/>
      <c r="E314" s="9"/>
      <c r="F314" s="9"/>
      <c r="G314" s="9"/>
      <c r="H314" s="9"/>
      <c r="I314" s="9"/>
      <c r="J314" s="9"/>
      <c r="K314" s="9"/>
      <c r="L314" s="9"/>
      <c r="M314" s="9"/>
      <c r="N314" s="9"/>
      <c r="O314" s="9"/>
      <c r="P314" s="9"/>
      <c r="Q314" s="810"/>
      <c r="R314" s="9"/>
      <c r="S314" s="15"/>
      <c r="T314" s="9"/>
      <c r="U314" s="17"/>
      <c r="V314" s="9"/>
      <c r="W314" s="17"/>
      <c r="X314" s="9"/>
      <c r="Y314" s="9"/>
      <c r="Z314" s="9"/>
      <c r="AA314" s="9"/>
      <c r="AB314" s="9"/>
      <c r="AC314" s="9"/>
      <c r="AD314" s="9"/>
      <c r="AE314" s="9"/>
      <c r="AF314" s="9"/>
      <c r="AG314" s="9"/>
      <c r="AH314" s="9"/>
    </row>
    <row r="315" spans="1:34" x14ac:dyDescent="0.25">
      <c r="A315" s="9"/>
      <c r="B315" s="9"/>
      <c r="C315" s="9"/>
      <c r="D315" s="9"/>
      <c r="E315" s="9"/>
      <c r="F315" s="9"/>
      <c r="G315" s="9"/>
      <c r="H315" s="9"/>
      <c r="I315" s="9"/>
      <c r="J315" s="9"/>
      <c r="K315" s="9"/>
      <c r="L315" s="9"/>
      <c r="M315" s="9"/>
      <c r="N315" s="9"/>
      <c r="O315" s="9"/>
      <c r="P315" s="9"/>
      <c r="Q315" s="810"/>
      <c r="R315" s="9"/>
      <c r="S315" s="15"/>
      <c r="T315" s="9"/>
      <c r="U315" s="17"/>
      <c r="V315" s="9"/>
      <c r="W315" s="17"/>
      <c r="X315" s="9"/>
      <c r="Y315" s="9"/>
      <c r="Z315" s="9"/>
      <c r="AA315" s="9"/>
      <c r="AB315" s="9"/>
      <c r="AC315" s="9"/>
      <c r="AD315" s="9"/>
      <c r="AE315" s="9"/>
      <c r="AF315" s="9"/>
      <c r="AG315" s="9"/>
      <c r="AH315" s="9"/>
    </row>
    <row r="316" spans="1:34" x14ac:dyDescent="0.25">
      <c r="A316" s="9"/>
      <c r="B316" s="9"/>
      <c r="C316" s="9"/>
      <c r="D316" s="9"/>
      <c r="E316" s="9"/>
      <c r="F316" s="9"/>
      <c r="G316" s="9"/>
      <c r="H316" s="9"/>
      <c r="I316" s="9"/>
      <c r="J316" s="9"/>
      <c r="K316" s="9"/>
      <c r="L316" s="9"/>
      <c r="M316" s="9"/>
      <c r="N316" s="9"/>
      <c r="O316" s="9"/>
      <c r="P316" s="9"/>
      <c r="Q316" s="810"/>
      <c r="R316" s="9"/>
      <c r="S316" s="15"/>
      <c r="T316" s="9"/>
      <c r="U316" s="17"/>
      <c r="V316" s="9"/>
      <c r="W316" s="17"/>
      <c r="X316" s="9"/>
      <c r="Y316" s="9"/>
      <c r="Z316" s="9"/>
      <c r="AA316" s="9"/>
      <c r="AB316" s="9"/>
      <c r="AC316" s="9"/>
      <c r="AD316" s="9"/>
      <c r="AE316" s="9"/>
      <c r="AF316" s="9"/>
      <c r="AG316" s="9"/>
      <c r="AH316" s="9"/>
    </row>
    <row r="317" spans="1:34" x14ac:dyDescent="0.25">
      <c r="A317" s="9"/>
      <c r="B317" s="9"/>
      <c r="C317" s="9"/>
      <c r="D317" s="9"/>
      <c r="E317" s="9"/>
      <c r="F317" s="9"/>
      <c r="G317" s="9"/>
      <c r="H317" s="9"/>
      <c r="I317" s="9"/>
      <c r="J317" s="9"/>
      <c r="K317" s="9"/>
      <c r="L317" s="9"/>
      <c r="M317" s="9"/>
      <c r="N317" s="9"/>
      <c r="O317" s="9"/>
      <c r="P317" s="9"/>
      <c r="Q317" s="810"/>
      <c r="R317" s="9"/>
      <c r="S317" s="15"/>
      <c r="T317" s="9"/>
      <c r="U317" s="17"/>
      <c r="V317" s="9"/>
      <c r="W317" s="17"/>
      <c r="X317" s="9"/>
      <c r="Y317" s="9"/>
      <c r="Z317" s="9"/>
      <c r="AA317" s="9"/>
      <c r="AB317" s="9"/>
      <c r="AC317" s="9"/>
      <c r="AD317" s="9"/>
      <c r="AE317" s="9"/>
      <c r="AF317" s="9"/>
      <c r="AG317" s="9"/>
      <c r="AH317" s="9"/>
    </row>
    <row r="318" spans="1:34" x14ac:dyDescent="0.25">
      <c r="A318" s="9"/>
      <c r="B318" s="9"/>
      <c r="C318" s="9"/>
      <c r="D318" s="9"/>
      <c r="E318" s="9"/>
      <c r="F318" s="9"/>
      <c r="G318" s="9"/>
      <c r="H318" s="9"/>
      <c r="I318" s="9"/>
      <c r="J318" s="9"/>
      <c r="K318" s="9"/>
      <c r="L318" s="9"/>
      <c r="M318" s="9"/>
      <c r="N318" s="9"/>
      <c r="O318" s="9"/>
      <c r="P318" s="9"/>
      <c r="Q318" s="810"/>
      <c r="R318" s="9"/>
      <c r="S318" s="15"/>
      <c r="T318" s="9"/>
      <c r="U318" s="17"/>
      <c r="V318" s="9"/>
      <c r="W318" s="17"/>
      <c r="X318" s="9"/>
      <c r="Y318" s="9"/>
      <c r="Z318" s="9"/>
      <c r="AA318" s="9"/>
      <c r="AB318" s="9"/>
      <c r="AC318" s="9"/>
      <c r="AD318" s="9"/>
      <c r="AE318" s="9"/>
      <c r="AF318" s="9"/>
      <c r="AG318" s="9"/>
      <c r="AH318" s="9"/>
    </row>
    <row r="319" spans="1:34" x14ac:dyDescent="0.25">
      <c r="A319" s="9"/>
      <c r="B319" s="9"/>
      <c r="C319" s="9"/>
      <c r="D319" s="9"/>
      <c r="E319" s="9"/>
      <c r="F319" s="9"/>
      <c r="G319" s="9"/>
      <c r="H319" s="9"/>
      <c r="I319" s="9"/>
      <c r="J319" s="9"/>
      <c r="K319" s="9"/>
      <c r="L319" s="9"/>
      <c r="M319" s="9"/>
      <c r="N319" s="9"/>
      <c r="O319" s="9"/>
      <c r="P319" s="9"/>
      <c r="Q319" s="810"/>
      <c r="R319" s="9"/>
      <c r="S319" s="15"/>
      <c r="T319" s="9"/>
      <c r="U319" s="17"/>
      <c r="V319" s="9"/>
      <c r="W319" s="17"/>
      <c r="X319" s="9"/>
      <c r="Y319" s="9"/>
      <c r="Z319" s="9"/>
      <c r="AA319" s="9"/>
      <c r="AB319" s="9"/>
      <c r="AC319" s="9"/>
      <c r="AD319" s="9"/>
      <c r="AE319" s="9"/>
      <c r="AF319" s="9"/>
      <c r="AG319" s="9"/>
      <c r="AH319" s="9"/>
    </row>
    <row r="320" spans="1:34" x14ac:dyDescent="0.25">
      <c r="A320" s="9"/>
      <c r="B320" s="9"/>
      <c r="C320" s="9"/>
      <c r="D320" s="9"/>
      <c r="E320" s="9"/>
      <c r="F320" s="9"/>
      <c r="G320" s="9"/>
      <c r="H320" s="9"/>
      <c r="I320" s="9"/>
      <c r="J320" s="9"/>
      <c r="K320" s="9"/>
      <c r="L320" s="9"/>
      <c r="M320" s="9"/>
      <c r="N320" s="9"/>
      <c r="O320" s="9"/>
      <c r="P320" s="9"/>
      <c r="Q320" s="810"/>
      <c r="R320" s="9"/>
      <c r="S320" s="15"/>
      <c r="T320" s="9"/>
      <c r="U320" s="17"/>
      <c r="V320" s="9"/>
      <c r="W320" s="17"/>
      <c r="X320" s="9"/>
      <c r="Y320" s="9"/>
      <c r="Z320" s="9"/>
      <c r="AA320" s="9"/>
      <c r="AB320" s="9"/>
      <c r="AC320" s="9"/>
      <c r="AD320" s="9"/>
      <c r="AE320" s="9"/>
      <c r="AF320" s="9"/>
      <c r="AG320" s="9"/>
      <c r="AH320" s="9"/>
    </row>
    <row r="321" spans="1:34" x14ac:dyDescent="0.25">
      <c r="A321" s="9"/>
      <c r="B321" s="9"/>
      <c r="C321" s="9"/>
      <c r="D321" s="9"/>
      <c r="E321" s="9"/>
      <c r="F321" s="9"/>
      <c r="G321" s="9"/>
      <c r="H321" s="9"/>
      <c r="I321" s="9"/>
      <c r="J321" s="9"/>
      <c r="K321" s="9"/>
      <c r="L321" s="9"/>
      <c r="M321" s="9"/>
      <c r="N321" s="9"/>
      <c r="O321" s="9"/>
      <c r="P321" s="9"/>
      <c r="Q321" s="810"/>
      <c r="R321" s="9"/>
      <c r="S321" s="15"/>
      <c r="T321" s="9"/>
      <c r="U321" s="17"/>
      <c r="V321" s="9"/>
      <c r="W321" s="17"/>
      <c r="X321" s="9"/>
      <c r="Y321" s="9"/>
      <c r="Z321" s="9"/>
      <c r="AA321" s="9"/>
      <c r="AB321" s="9"/>
      <c r="AC321" s="9"/>
      <c r="AD321" s="9"/>
      <c r="AE321" s="9"/>
      <c r="AF321" s="9"/>
      <c r="AG321" s="9"/>
      <c r="AH321" s="9"/>
    </row>
    <row r="322" spans="1:34" x14ac:dyDescent="0.25">
      <c r="A322" s="9"/>
      <c r="B322" s="9"/>
      <c r="C322" s="9"/>
      <c r="D322" s="9"/>
      <c r="E322" s="9"/>
      <c r="F322" s="9"/>
      <c r="G322" s="9"/>
      <c r="H322" s="9"/>
      <c r="I322" s="9"/>
      <c r="J322" s="9"/>
      <c r="K322" s="9"/>
      <c r="L322" s="9"/>
      <c r="M322" s="9"/>
      <c r="N322" s="9"/>
      <c r="O322" s="9"/>
      <c r="P322" s="9"/>
      <c r="Q322" s="810"/>
      <c r="R322" s="9"/>
      <c r="S322" s="15"/>
      <c r="T322" s="9"/>
      <c r="U322" s="17"/>
      <c r="V322" s="9"/>
      <c r="W322" s="17"/>
      <c r="X322" s="9"/>
      <c r="Y322" s="9"/>
      <c r="Z322" s="9"/>
      <c r="AA322" s="9"/>
      <c r="AB322" s="9"/>
      <c r="AC322" s="9"/>
      <c r="AD322" s="9"/>
      <c r="AE322" s="9"/>
      <c r="AF322" s="9"/>
      <c r="AG322" s="9"/>
      <c r="AH322" s="9"/>
    </row>
    <row r="323" spans="1:34" x14ac:dyDescent="0.25">
      <c r="A323" s="9"/>
      <c r="B323" s="9"/>
      <c r="C323" s="9"/>
      <c r="D323" s="9"/>
      <c r="E323" s="9"/>
      <c r="F323" s="9"/>
      <c r="G323" s="9"/>
      <c r="H323" s="9"/>
      <c r="I323" s="9"/>
      <c r="J323" s="9"/>
      <c r="K323" s="9"/>
      <c r="L323" s="9"/>
      <c r="M323" s="9"/>
      <c r="N323" s="9"/>
      <c r="O323" s="9"/>
      <c r="P323" s="9"/>
      <c r="Q323" s="810"/>
      <c r="R323" s="9"/>
      <c r="S323" s="15"/>
      <c r="T323" s="9"/>
      <c r="U323" s="17"/>
      <c r="V323" s="9"/>
      <c r="W323" s="17"/>
      <c r="X323" s="9"/>
      <c r="Y323" s="9"/>
      <c r="Z323" s="9"/>
      <c r="AA323" s="9"/>
      <c r="AB323" s="9"/>
      <c r="AC323" s="9"/>
      <c r="AD323" s="9"/>
      <c r="AE323" s="9"/>
      <c r="AF323" s="9"/>
      <c r="AG323" s="9"/>
      <c r="AH323" s="9"/>
    </row>
    <row r="324" spans="1:34" x14ac:dyDescent="0.25">
      <c r="A324" s="9"/>
      <c r="B324" s="9"/>
      <c r="C324" s="9"/>
      <c r="D324" s="9"/>
      <c r="E324" s="9"/>
      <c r="F324" s="9"/>
      <c r="G324" s="9"/>
      <c r="H324" s="9"/>
      <c r="I324" s="9"/>
      <c r="J324" s="9"/>
      <c r="K324" s="9"/>
      <c r="L324" s="9"/>
      <c r="M324" s="9"/>
      <c r="N324" s="9"/>
      <c r="O324" s="9"/>
      <c r="P324" s="9"/>
      <c r="Q324" s="810"/>
      <c r="R324" s="9"/>
      <c r="S324" s="15"/>
      <c r="T324" s="9"/>
      <c r="U324" s="17"/>
      <c r="V324" s="9"/>
      <c r="W324" s="17"/>
      <c r="X324" s="9"/>
      <c r="Y324" s="9"/>
      <c r="Z324" s="9"/>
      <c r="AA324" s="9"/>
      <c r="AB324" s="9"/>
      <c r="AC324" s="9"/>
      <c r="AD324" s="9"/>
      <c r="AE324" s="9"/>
      <c r="AF324" s="9"/>
      <c r="AG324" s="9"/>
      <c r="AH324" s="9"/>
    </row>
    <row r="325" spans="1:34" x14ac:dyDescent="0.25">
      <c r="A325" s="9"/>
      <c r="B325" s="9"/>
      <c r="C325" s="9"/>
      <c r="D325" s="9"/>
      <c r="E325" s="9"/>
      <c r="F325" s="9"/>
      <c r="G325" s="9"/>
      <c r="H325" s="9"/>
      <c r="I325" s="9"/>
      <c r="J325" s="9"/>
      <c r="K325" s="9"/>
      <c r="L325" s="9"/>
      <c r="M325" s="9"/>
      <c r="N325" s="9"/>
      <c r="O325" s="9"/>
      <c r="P325" s="9"/>
      <c r="Q325" s="810"/>
      <c r="R325" s="9"/>
      <c r="S325" s="15"/>
      <c r="T325" s="9"/>
      <c r="U325" s="17"/>
      <c r="V325" s="9"/>
      <c r="W325" s="17"/>
      <c r="X325" s="9"/>
      <c r="Y325" s="9"/>
      <c r="Z325" s="9"/>
      <c r="AA325" s="9"/>
      <c r="AB325" s="9"/>
      <c r="AC325" s="9"/>
      <c r="AD325" s="9"/>
      <c r="AE325" s="9"/>
      <c r="AF325" s="9"/>
      <c r="AG325" s="9"/>
      <c r="AH325" s="9"/>
    </row>
    <row r="326" spans="1:34" x14ac:dyDescent="0.25">
      <c r="A326" s="9"/>
      <c r="B326" s="9"/>
      <c r="C326" s="9"/>
      <c r="D326" s="9"/>
      <c r="E326" s="9"/>
      <c r="F326" s="9"/>
      <c r="G326" s="9"/>
      <c r="H326" s="9"/>
      <c r="I326" s="9"/>
      <c r="J326" s="9"/>
      <c r="K326" s="9"/>
      <c r="L326" s="9"/>
      <c r="M326" s="9"/>
      <c r="N326" s="9"/>
      <c r="O326" s="9"/>
      <c r="P326" s="9"/>
      <c r="Q326" s="810"/>
      <c r="R326" s="9"/>
      <c r="S326" s="15"/>
      <c r="T326" s="9"/>
      <c r="U326" s="17"/>
      <c r="V326" s="9"/>
      <c r="W326" s="17"/>
      <c r="X326" s="9"/>
      <c r="Y326" s="9"/>
      <c r="Z326" s="9"/>
      <c r="AA326" s="9"/>
      <c r="AB326" s="9"/>
      <c r="AC326" s="9"/>
      <c r="AD326" s="9"/>
      <c r="AE326" s="9"/>
      <c r="AF326" s="9"/>
      <c r="AG326" s="9"/>
      <c r="AH326" s="9"/>
    </row>
    <row r="327" spans="1:34" x14ac:dyDescent="0.25">
      <c r="A327" s="9"/>
      <c r="B327" s="9"/>
      <c r="C327" s="9"/>
      <c r="D327" s="9"/>
      <c r="E327" s="9"/>
      <c r="F327" s="9"/>
      <c r="G327" s="9"/>
      <c r="H327" s="9"/>
      <c r="I327" s="9"/>
      <c r="J327" s="9"/>
      <c r="K327" s="9"/>
      <c r="L327" s="9"/>
      <c r="M327" s="9"/>
      <c r="N327" s="9"/>
      <c r="O327" s="9"/>
      <c r="P327" s="9"/>
      <c r="Q327" s="810"/>
      <c r="R327" s="9"/>
      <c r="S327" s="15"/>
      <c r="T327" s="9"/>
      <c r="U327" s="17"/>
      <c r="V327" s="9"/>
      <c r="W327" s="17"/>
      <c r="X327" s="9"/>
      <c r="Y327" s="9"/>
      <c r="Z327" s="9"/>
      <c r="AA327" s="9"/>
      <c r="AB327" s="9"/>
      <c r="AC327" s="9"/>
      <c r="AD327" s="9"/>
      <c r="AE327" s="9"/>
      <c r="AF327" s="9"/>
      <c r="AG327" s="9"/>
      <c r="AH327" s="9"/>
    </row>
    <row r="328" spans="1:34" x14ac:dyDescent="0.25">
      <c r="A328" s="9"/>
      <c r="B328" s="9"/>
      <c r="C328" s="9"/>
      <c r="D328" s="9"/>
      <c r="E328" s="9"/>
      <c r="F328" s="9"/>
      <c r="G328" s="9"/>
      <c r="H328" s="9"/>
      <c r="I328" s="9"/>
      <c r="J328" s="9"/>
      <c r="K328" s="9"/>
      <c r="L328" s="9"/>
      <c r="M328" s="9"/>
      <c r="N328" s="9"/>
      <c r="O328" s="9"/>
      <c r="P328" s="9"/>
      <c r="Q328" s="810"/>
      <c r="R328" s="9"/>
      <c r="S328" s="15"/>
      <c r="T328" s="9"/>
      <c r="U328" s="17"/>
      <c r="V328" s="9"/>
      <c r="W328" s="17"/>
      <c r="X328" s="9"/>
      <c r="Y328" s="9"/>
      <c r="Z328" s="9"/>
      <c r="AA328" s="9"/>
      <c r="AB328" s="9"/>
      <c r="AC328" s="9"/>
      <c r="AD328" s="9"/>
      <c r="AE328" s="9"/>
      <c r="AF328" s="9"/>
      <c r="AG328" s="9"/>
      <c r="AH328" s="9"/>
    </row>
    <row r="329" spans="1:34" x14ac:dyDescent="0.25">
      <c r="A329" s="9"/>
      <c r="B329" s="9"/>
      <c r="C329" s="9"/>
      <c r="D329" s="9"/>
      <c r="E329" s="9"/>
      <c r="F329" s="9"/>
      <c r="G329" s="9"/>
      <c r="H329" s="9"/>
      <c r="I329" s="9"/>
      <c r="J329" s="9"/>
      <c r="K329" s="9"/>
      <c r="L329" s="9"/>
      <c r="M329" s="9"/>
      <c r="N329" s="9"/>
      <c r="O329" s="9"/>
      <c r="P329" s="9"/>
      <c r="Q329" s="810"/>
      <c r="R329" s="9"/>
      <c r="S329" s="15"/>
      <c r="T329" s="9"/>
      <c r="U329" s="17"/>
      <c r="V329" s="9"/>
      <c r="W329" s="17"/>
      <c r="X329" s="9"/>
      <c r="Y329" s="9"/>
      <c r="Z329" s="9"/>
      <c r="AA329" s="9"/>
      <c r="AB329" s="9"/>
      <c r="AC329" s="9"/>
      <c r="AD329" s="9"/>
      <c r="AE329" s="9"/>
      <c r="AF329" s="9"/>
      <c r="AG329" s="9"/>
      <c r="AH329" s="9"/>
    </row>
    <row r="330" spans="1:34" x14ac:dyDescent="0.25">
      <c r="A330" s="9"/>
      <c r="B330" s="9"/>
      <c r="C330" s="9"/>
      <c r="D330" s="9"/>
      <c r="E330" s="9"/>
      <c r="F330" s="9"/>
      <c r="G330" s="9"/>
      <c r="H330" s="9"/>
      <c r="I330" s="9"/>
      <c r="J330" s="9"/>
      <c r="K330" s="9"/>
      <c r="L330" s="9"/>
      <c r="M330" s="9"/>
      <c r="N330" s="9"/>
      <c r="O330" s="9"/>
      <c r="P330" s="9"/>
      <c r="Q330" s="810"/>
      <c r="R330" s="9"/>
      <c r="S330" s="15"/>
      <c r="T330" s="9"/>
      <c r="U330" s="17"/>
      <c r="V330" s="9"/>
      <c r="W330" s="17"/>
      <c r="X330" s="9"/>
      <c r="Y330" s="9"/>
      <c r="Z330" s="9"/>
      <c r="AA330" s="9"/>
      <c r="AB330" s="9"/>
      <c r="AC330" s="9"/>
      <c r="AD330" s="9"/>
      <c r="AE330" s="9"/>
      <c r="AF330" s="9"/>
      <c r="AG330" s="9"/>
      <c r="AH330" s="9"/>
    </row>
    <row r="331" spans="1:34" x14ac:dyDescent="0.25">
      <c r="A331" s="9"/>
      <c r="B331" s="9"/>
      <c r="C331" s="9"/>
      <c r="D331" s="9"/>
      <c r="E331" s="9"/>
      <c r="F331" s="9"/>
      <c r="G331" s="9"/>
      <c r="H331" s="9"/>
      <c r="I331" s="9"/>
      <c r="J331" s="9"/>
      <c r="K331" s="9"/>
      <c r="L331" s="9"/>
      <c r="M331" s="9"/>
      <c r="N331" s="9"/>
      <c r="O331" s="9"/>
      <c r="P331" s="9"/>
      <c r="Q331" s="810"/>
      <c r="R331" s="9"/>
      <c r="S331" s="15"/>
      <c r="T331" s="9"/>
      <c r="U331" s="17"/>
      <c r="V331" s="9"/>
      <c r="W331" s="17"/>
      <c r="X331" s="9"/>
      <c r="Y331" s="9"/>
      <c r="Z331" s="9"/>
      <c r="AA331" s="9"/>
      <c r="AB331" s="9"/>
      <c r="AC331" s="9"/>
      <c r="AD331" s="9"/>
      <c r="AE331" s="9"/>
      <c r="AF331" s="9"/>
      <c r="AG331" s="9"/>
      <c r="AH331" s="9"/>
    </row>
    <row r="332" spans="1:34" x14ac:dyDescent="0.25">
      <c r="A332" s="9"/>
      <c r="B332" s="9"/>
      <c r="C332" s="9"/>
      <c r="D332" s="9"/>
      <c r="E332" s="9"/>
      <c r="F332" s="9"/>
      <c r="G332" s="9"/>
      <c r="H332" s="9"/>
      <c r="I332" s="9"/>
      <c r="J332" s="9"/>
      <c r="K332" s="9"/>
      <c r="L332" s="9"/>
      <c r="M332" s="9"/>
      <c r="N332" s="9"/>
      <c r="O332" s="9"/>
      <c r="P332" s="9"/>
      <c r="Q332" s="810"/>
      <c r="R332" s="9"/>
      <c r="S332" s="15"/>
      <c r="T332" s="9"/>
      <c r="U332" s="17"/>
      <c r="V332" s="9"/>
      <c r="W332" s="17"/>
      <c r="X332" s="9"/>
      <c r="Y332" s="9"/>
      <c r="Z332" s="9"/>
      <c r="AA332" s="9"/>
      <c r="AB332" s="9"/>
      <c r="AC332" s="9"/>
      <c r="AD332" s="9"/>
      <c r="AE332" s="9"/>
      <c r="AF332" s="9"/>
      <c r="AG332" s="9"/>
      <c r="AH332" s="9"/>
    </row>
    <row r="333" spans="1:34" x14ac:dyDescent="0.25">
      <c r="A333" s="9"/>
      <c r="B333" s="9"/>
      <c r="C333" s="9"/>
      <c r="D333" s="9"/>
      <c r="E333" s="9"/>
      <c r="F333" s="9"/>
      <c r="G333" s="9"/>
      <c r="H333" s="9"/>
      <c r="I333" s="9"/>
      <c r="J333" s="9"/>
      <c r="K333" s="9"/>
      <c r="L333" s="9"/>
      <c r="M333" s="9"/>
      <c r="N333" s="9"/>
      <c r="O333" s="9"/>
      <c r="P333" s="9"/>
      <c r="Q333" s="810"/>
      <c r="R333" s="9"/>
      <c r="S333" s="15"/>
      <c r="T333" s="9"/>
      <c r="U333" s="17"/>
      <c r="V333" s="9"/>
      <c r="W333" s="17"/>
      <c r="X333" s="9"/>
      <c r="Y333" s="9"/>
      <c r="Z333" s="9"/>
      <c r="AA333" s="9"/>
      <c r="AB333" s="9"/>
      <c r="AC333" s="9"/>
      <c r="AD333" s="9"/>
      <c r="AE333" s="9"/>
      <c r="AF333" s="9"/>
      <c r="AG333" s="9"/>
      <c r="AH333" s="9"/>
    </row>
    <row r="334" spans="1:34" x14ac:dyDescent="0.25">
      <c r="A334" s="9"/>
      <c r="B334" s="9"/>
      <c r="C334" s="9"/>
      <c r="D334" s="9"/>
      <c r="E334" s="9"/>
      <c r="F334" s="9"/>
      <c r="G334" s="9"/>
      <c r="H334" s="9"/>
      <c r="I334" s="9"/>
      <c r="J334" s="9"/>
      <c r="K334" s="9"/>
      <c r="L334" s="9"/>
      <c r="M334" s="9"/>
      <c r="N334" s="9"/>
      <c r="O334" s="9"/>
      <c r="P334" s="9"/>
      <c r="Q334" s="810"/>
      <c r="R334" s="9"/>
      <c r="S334" s="15"/>
      <c r="T334" s="9"/>
      <c r="U334" s="17"/>
      <c r="V334" s="9"/>
      <c r="W334" s="17"/>
      <c r="X334" s="9"/>
      <c r="Y334" s="9"/>
      <c r="Z334" s="9"/>
      <c r="AA334" s="9"/>
      <c r="AB334" s="9"/>
      <c r="AC334" s="9"/>
      <c r="AD334" s="9"/>
      <c r="AE334" s="9"/>
      <c r="AF334" s="9"/>
      <c r="AG334" s="9"/>
      <c r="AH334" s="9"/>
    </row>
    <row r="335" spans="1:34" x14ac:dyDescent="0.25">
      <c r="A335" s="9"/>
      <c r="B335" s="9"/>
      <c r="C335" s="9"/>
      <c r="D335" s="9"/>
      <c r="E335" s="9"/>
      <c r="F335" s="9"/>
      <c r="G335" s="9"/>
      <c r="H335" s="9"/>
      <c r="I335" s="9"/>
      <c r="J335" s="9"/>
      <c r="K335" s="9"/>
      <c r="L335" s="9"/>
      <c r="M335" s="9"/>
      <c r="N335" s="9"/>
      <c r="O335" s="9"/>
      <c r="P335" s="9"/>
      <c r="Q335" s="810"/>
      <c r="R335" s="9"/>
      <c r="S335" s="15"/>
      <c r="T335" s="9"/>
      <c r="U335" s="17"/>
      <c r="V335" s="9"/>
      <c r="W335" s="17"/>
      <c r="X335" s="9"/>
      <c r="Y335" s="9"/>
      <c r="Z335" s="9"/>
      <c r="AA335" s="9"/>
      <c r="AB335" s="9"/>
      <c r="AC335" s="9"/>
      <c r="AD335" s="9"/>
      <c r="AE335" s="9"/>
      <c r="AF335" s="9"/>
      <c r="AG335" s="9"/>
      <c r="AH335" s="9"/>
    </row>
    <row r="336" spans="1:34" x14ac:dyDescent="0.25">
      <c r="A336" s="9"/>
      <c r="B336" s="9"/>
      <c r="C336" s="9"/>
      <c r="D336" s="9"/>
      <c r="E336" s="9"/>
      <c r="F336" s="9"/>
      <c r="G336" s="9"/>
      <c r="H336" s="9"/>
      <c r="I336" s="9"/>
      <c r="J336" s="9"/>
      <c r="K336" s="9"/>
      <c r="L336" s="9"/>
      <c r="M336" s="9"/>
      <c r="N336" s="9"/>
      <c r="O336" s="9"/>
      <c r="P336" s="9"/>
      <c r="Q336" s="810"/>
      <c r="R336" s="9"/>
      <c r="S336" s="15"/>
      <c r="T336" s="9"/>
      <c r="U336" s="17"/>
      <c r="V336" s="9"/>
      <c r="W336" s="17"/>
      <c r="X336" s="9"/>
      <c r="Y336" s="9"/>
      <c r="Z336" s="9"/>
      <c r="AA336" s="9"/>
      <c r="AB336" s="9"/>
      <c r="AC336" s="9"/>
      <c r="AD336" s="9"/>
      <c r="AE336" s="9"/>
      <c r="AF336" s="9"/>
      <c r="AG336" s="9"/>
      <c r="AH336" s="9"/>
    </row>
    <row r="337" spans="1:34" x14ac:dyDescent="0.25">
      <c r="A337" s="9"/>
      <c r="B337" s="9"/>
      <c r="C337" s="9"/>
      <c r="D337" s="9"/>
      <c r="E337" s="9"/>
      <c r="F337" s="9"/>
      <c r="G337" s="9"/>
      <c r="H337" s="9"/>
      <c r="I337" s="9"/>
      <c r="J337" s="9"/>
      <c r="K337" s="9"/>
      <c r="L337" s="9"/>
      <c r="M337" s="9"/>
      <c r="N337" s="9"/>
      <c r="O337" s="9"/>
      <c r="P337" s="9"/>
      <c r="Q337" s="810"/>
      <c r="R337" s="9"/>
      <c r="S337" s="15"/>
      <c r="T337" s="9"/>
      <c r="U337" s="17"/>
      <c r="V337" s="9"/>
      <c r="W337" s="17"/>
      <c r="X337" s="9"/>
      <c r="Y337" s="9"/>
      <c r="Z337" s="9"/>
      <c r="AA337" s="9"/>
      <c r="AB337" s="9"/>
      <c r="AC337" s="9"/>
      <c r="AD337" s="9"/>
      <c r="AE337" s="9"/>
      <c r="AF337" s="9"/>
      <c r="AG337" s="9"/>
      <c r="AH337" s="9"/>
    </row>
    <row r="338" spans="1:34" x14ac:dyDescent="0.25">
      <c r="A338" s="9"/>
      <c r="B338" s="9"/>
      <c r="C338" s="9"/>
      <c r="D338" s="9"/>
      <c r="E338" s="9"/>
      <c r="F338" s="9"/>
      <c r="G338" s="9"/>
      <c r="H338" s="9"/>
      <c r="I338" s="9"/>
      <c r="J338" s="9"/>
      <c r="K338" s="9"/>
      <c r="L338" s="9"/>
      <c r="M338" s="9"/>
      <c r="N338" s="9"/>
      <c r="O338" s="9"/>
      <c r="P338" s="9"/>
      <c r="Q338" s="810"/>
      <c r="R338" s="9"/>
      <c r="S338" s="15"/>
      <c r="T338" s="9"/>
      <c r="U338" s="17"/>
      <c r="V338" s="9"/>
      <c r="W338" s="17"/>
      <c r="X338" s="9"/>
      <c r="Y338" s="9"/>
      <c r="Z338" s="9"/>
      <c r="AA338" s="9"/>
      <c r="AB338" s="9"/>
      <c r="AC338" s="9"/>
      <c r="AD338" s="9"/>
      <c r="AE338" s="9"/>
      <c r="AF338" s="9"/>
      <c r="AG338" s="9"/>
      <c r="AH338" s="9"/>
    </row>
    <row r="339" spans="1:34" x14ac:dyDescent="0.25">
      <c r="A339" s="9"/>
      <c r="B339" s="9"/>
      <c r="C339" s="9"/>
      <c r="D339" s="9"/>
      <c r="E339" s="9"/>
      <c r="F339" s="9"/>
      <c r="G339" s="9"/>
      <c r="H339" s="9"/>
      <c r="I339" s="9"/>
      <c r="J339" s="9"/>
      <c r="K339" s="9"/>
      <c r="L339" s="9"/>
      <c r="M339" s="9"/>
      <c r="N339" s="9"/>
      <c r="O339" s="9"/>
      <c r="P339" s="9"/>
      <c r="Q339" s="810"/>
      <c r="R339" s="9"/>
      <c r="S339" s="15"/>
      <c r="T339" s="9"/>
      <c r="U339" s="17"/>
      <c r="V339" s="9"/>
      <c r="W339" s="17"/>
      <c r="X339" s="9"/>
      <c r="Y339" s="9"/>
      <c r="Z339" s="9"/>
      <c r="AA339" s="9"/>
      <c r="AB339" s="9"/>
      <c r="AC339" s="9"/>
      <c r="AD339" s="9"/>
      <c r="AE339" s="9"/>
      <c r="AF339" s="9"/>
      <c r="AG339" s="9"/>
      <c r="AH339" s="9"/>
    </row>
    <row r="340" spans="1:34" x14ac:dyDescent="0.25">
      <c r="A340" s="9"/>
      <c r="B340" s="9"/>
      <c r="C340" s="9"/>
      <c r="D340" s="9"/>
      <c r="E340" s="9"/>
      <c r="F340" s="9"/>
      <c r="G340" s="9"/>
      <c r="H340" s="9"/>
      <c r="I340" s="9"/>
      <c r="J340" s="9"/>
      <c r="K340" s="9"/>
      <c r="L340" s="9"/>
      <c r="M340" s="9"/>
      <c r="N340" s="9"/>
      <c r="O340" s="9"/>
      <c r="P340" s="9"/>
      <c r="Q340" s="810"/>
      <c r="R340" s="9"/>
      <c r="S340" s="15"/>
      <c r="T340" s="9"/>
      <c r="U340" s="17"/>
      <c r="V340" s="9"/>
      <c r="W340" s="17"/>
      <c r="X340" s="9"/>
      <c r="Y340" s="9"/>
      <c r="Z340" s="9"/>
      <c r="AA340" s="9"/>
      <c r="AB340" s="9"/>
      <c r="AC340" s="9"/>
      <c r="AD340" s="9"/>
      <c r="AE340" s="9"/>
      <c r="AF340" s="9"/>
      <c r="AG340" s="9"/>
      <c r="AH340" s="9"/>
    </row>
    <row r="341" spans="1:34" x14ac:dyDescent="0.25">
      <c r="A341" s="9"/>
      <c r="B341" s="9"/>
      <c r="C341" s="9"/>
      <c r="D341" s="9"/>
      <c r="E341" s="9"/>
      <c r="F341" s="9"/>
      <c r="G341" s="9"/>
      <c r="H341" s="9"/>
      <c r="I341" s="9"/>
      <c r="J341" s="9"/>
      <c r="K341" s="9"/>
      <c r="L341" s="9"/>
      <c r="M341" s="9"/>
      <c r="N341" s="9"/>
      <c r="O341" s="9"/>
      <c r="P341" s="9"/>
      <c r="Q341" s="810"/>
      <c r="R341" s="9"/>
      <c r="S341" s="15"/>
      <c r="T341" s="9"/>
      <c r="U341" s="17"/>
      <c r="V341" s="9"/>
      <c r="W341" s="17"/>
      <c r="X341" s="9"/>
      <c r="Y341" s="9"/>
      <c r="Z341" s="9"/>
      <c r="AA341" s="9"/>
      <c r="AB341" s="9"/>
      <c r="AC341" s="9"/>
      <c r="AD341" s="9"/>
      <c r="AE341" s="9"/>
      <c r="AF341" s="9"/>
      <c r="AG341" s="9"/>
      <c r="AH341" s="9"/>
    </row>
    <row r="342" spans="1:34" x14ac:dyDescent="0.25">
      <c r="A342" s="9"/>
      <c r="B342" s="9"/>
      <c r="C342" s="9"/>
      <c r="D342" s="9"/>
      <c r="E342" s="9"/>
      <c r="F342" s="9"/>
      <c r="G342" s="9"/>
      <c r="H342" s="9"/>
      <c r="I342" s="9"/>
      <c r="J342" s="9"/>
      <c r="K342" s="9"/>
      <c r="L342" s="9"/>
      <c r="M342" s="9"/>
      <c r="N342" s="9"/>
      <c r="O342" s="9"/>
      <c r="P342" s="9"/>
      <c r="Q342" s="810"/>
      <c r="R342" s="9"/>
      <c r="S342" s="15"/>
      <c r="T342" s="9"/>
      <c r="U342" s="17"/>
      <c r="V342" s="9"/>
      <c r="W342" s="17"/>
      <c r="X342" s="9"/>
      <c r="Y342" s="9"/>
      <c r="Z342" s="9"/>
      <c r="AA342" s="9"/>
      <c r="AB342" s="9"/>
      <c r="AC342" s="9"/>
      <c r="AD342" s="9"/>
      <c r="AE342" s="9"/>
      <c r="AF342" s="9"/>
      <c r="AG342" s="9"/>
      <c r="AH342" s="9"/>
    </row>
    <row r="343" spans="1:34" x14ac:dyDescent="0.25">
      <c r="A343" s="9"/>
      <c r="B343" s="9"/>
      <c r="C343" s="9"/>
      <c r="D343" s="9"/>
      <c r="E343" s="9"/>
      <c r="F343" s="9"/>
      <c r="G343" s="9"/>
      <c r="H343" s="9"/>
      <c r="I343" s="9"/>
      <c r="J343" s="9"/>
      <c r="K343" s="9"/>
      <c r="L343" s="9"/>
      <c r="M343" s="9"/>
      <c r="N343" s="9"/>
      <c r="O343" s="9"/>
      <c r="P343" s="9"/>
      <c r="Q343" s="810"/>
      <c r="R343" s="9"/>
      <c r="S343" s="15"/>
      <c r="T343" s="9"/>
      <c r="U343" s="17"/>
      <c r="V343" s="9"/>
      <c r="W343" s="17"/>
      <c r="X343" s="9"/>
      <c r="Y343" s="9"/>
      <c r="Z343" s="9"/>
      <c r="AA343" s="9"/>
      <c r="AB343" s="9"/>
      <c r="AC343" s="9"/>
      <c r="AD343" s="9"/>
      <c r="AE343" s="9"/>
      <c r="AF343" s="9"/>
      <c r="AG343" s="9"/>
      <c r="AH343" s="9"/>
    </row>
    <row r="344" spans="1:34" x14ac:dyDescent="0.25">
      <c r="A344" s="9"/>
      <c r="B344" s="9"/>
      <c r="C344" s="9"/>
      <c r="D344" s="9"/>
      <c r="E344" s="9"/>
      <c r="F344" s="9"/>
      <c r="G344" s="9"/>
      <c r="H344" s="9"/>
      <c r="I344" s="9"/>
      <c r="J344" s="9"/>
      <c r="K344" s="9"/>
      <c r="L344" s="9"/>
      <c r="M344" s="9"/>
      <c r="N344" s="9"/>
      <c r="O344" s="9"/>
      <c r="P344" s="9"/>
      <c r="Q344" s="810"/>
      <c r="R344" s="9"/>
      <c r="S344" s="15"/>
      <c r="T344" s="9"/>
      <c r="U344" s="17"/>
      <c r="V344" s="9"/>
      <c r="W344" s="17"/>
      <c r="X344" s="9"/>
      <c r="Y344" s="9"/>
      <c r="Z344" s="9"/>
      <c r="AA344" s="9"/>
      <c r="AB344" s="9"/>
      <c r="AC344" s="9"/>
      <c r="AD344" s="9"/>
      <c r="AE344" s="9"/>
      <c r="AF344" s="9"/>
      <c r="AG344" s="9"/>
      <c r="AH344" s="9"/>
    </row>
    <row r="345" spans="1:34" x14ac:dyDescent="0.25">
      <c r="A345" s="9"/>
      <c r="B345" s="9"/>
      <c r="C345" s="9"/>
      <c r="D345" s="9"/>
      <c r="E345" s="9"/>
      <c r="F345" s="9"/>
      <c r="G345" s="9"/>
      <c r="H345" s="9"/>
      <c r="I345" s="9"/>
      <c r="J345" s="9"/>
      <c r="K345" s="9"/>
      <c r="L345" s="9"/>
      <c r="M345" s="9"/>
      <c r="N345" s="9"/>
      <c r="O345" s="9"/>
      <c r="P345" s="9"/>
      <c r="Q345" s="810"/>
      <c r="R345" s="9"/>
      <c r="S345" s="15"/>
      <c r="T345" s="9"/>
      <c r="U345" s="17"/>
      <c r="V345" s="9"/>
      <c r="W345" s="17"/>
      <c r="X345" s="9"/>
      <c r="Y345" s="9"/>
      <c r="Z345" s="9"/>
      <c r="AA345" s="9"/>
      <c r="AB345" s="9"/>
      <c r="AC345" s="9"/>
      <c r="AD345" s="9"/>
      <c r="AE345" s="9"/>
      <c r="AF345" s="9"/>
      <c r="AG345" s="9"/>
      <c r="AH345" s="9"/>
    </row>
    <row r="346" spans="1:34" x14ac:dyDescent="0.25">
      <c r="A346" s="9"/>
      <c r="B346" s="9"/>
      <c r="C346" s="9"/>
      <c r="D346" s="9"/>
      <c r="E346" s="9"/>
      <c r="F346" s="9"/>
      <c r="G346" s="9"/>
      <c r="H346" s="9"/>
      <c r="I346" s="9"/>
      <c r="J346" s="9"/>
      <c r="K346" s="9"/>
      <c r="L346" s="9"/>
      <c r="M346" s="9"/>
      <c r="N346" s="9"/>
      <c r="O346" s="9"/>
      <c r="P346" s="9"/>
      <c r="Q346" s="810"/>
      <c r="R346" s="9"/>
      <c r="S346" s="15"/>
      <c r="T346" s="9"/>
      <c r="U346" s="17"/>
      <c r="V346" s="9"/>
      <c r="W346" s="17"/>
      <c r="X346" s="9"/>
      <c r="Y346" s="9"/>
      <c r="Z346" s="9"/>
      <c r="AA346" s="9"/>
      <c r="AB346" s="9"/>
      <c r="AC346" s="9"/>
      <c r="AD346" s="9"/>
      <c r="AE346" s="9"/>
      <c r="AF346" s="9"/>
      <c r="AG346" s="9"/>
      <c r="AH346" s="9"/>
    </row>
    <row r="347" spans="1:34" x14ac:dyDescent="0.25">
      <c r="A347" s="9"/>
      <c r="B347" s="9"/>
      <c r="C347" s="9"/>
      <c r="D347" s="9"/>
      <c r="E347" s="9"/>
      <c r="F347" s="9"/>
      <c r="G347" s="9"/>
      <c r="H347" s="9"/>
      <c r="I347" s="9"/>
      <c r="J347" s="9"/>
      <c r="K347" s="9"/>
      <c r="L347" s="9"/>
      <c r="M347" s="9"/>
      <c r="N347" s="9"/>
      <c r="O347" s="9"/>
      <c r="P347" s="9"/>
      <c r="Q347" s="810"/>
      <c r="R347" s="9"/>
      <c r="S347" s="15"/>
      <c r="T347" s="9"/>
      <c r="U347" s="17"/>
      <c r="V347" s="9"/>
      <c r="W347" s="17"/>
      <c r="X347" s="9"/>
      <c r="Y347" s="9"/>
      <c r="Z347" s="9"/>
      <c r="AA347" s="9"/>
      <c r="AB347" s="9"/>
      <c r="AC347" s="9"/>
      <c r="AD347" s="9"/>
      <c r="AE347" s="9"/>
      <c r="AF347" s="9"/>
      <c r="AG347" s="9"/>
      <c r="AH347" s="9"/>
    </row>
    <row r="348" spans="1:34" x14ac:dyDescent="0.25">
      <c r="A348" s="9"/>
      <c r="B348" s="9"/>
      <c r="C348" s="9"/>
      <c r="D348" s="9"/>
      <c r="E348" s="9"/>
      <c r="F348" s="9"/>
      <c r="G348" s="9"/>
      <c r="H348" s="9"/>
      <c r="I348" s="9"/>
      <c r="J348" s="9"/>
      <c r="K348" s="9"/>
      <c r="L348" s="9"/>
      <c r="M348" s="9"/>
      <c r="N348" s="9"/>
      <c r="O348" s="9"/>
      <c r="P348" s="9"/>
      <c r="Q348" s="810"/>
      <c r="R348" s="9"/>
      <c r="S348" s="15"/>
      <c r="T348" s="9"/>
      <c r="U348" s="17"/>
      <c r="V348" s="9"/>
      <c r="W348" s="17"/>
      <c r="X348" s="9"/>
      <c r="Y348" s="9"/>
      <c r="Z348" s="9"/>
      <c r="AA348" s="9"/>
      <c r="AB348" s="9"/>
      <c r="AC348" s="9"/>
      <c r="AD348" s="9"/>
      <c r="AE348" s="9"/>
      <c r="AF348" s="9"/>
      <c r="AG348" s="9"/>
      <c r="AH348" s="9"/>
    </row>
    <row r="349" spans="1:34" x14ac:dyDescent="0.25">
      <c r="A349" s="9"/>
      <c r="B349" s="9"/>
      <c r="C349" s="9"/>
      <c r="D349" s="9"/>
      <c r="E349" s="9"/>
      <c r="F349" s="9"/>
      <c r="G349" s="9"/>
      <c r="H349" s="9"/>
      <c r="I349" s="9"/>
      <c r="J349" s="9"/>
      <c r="K349" s="9"/>
      <c r="L349" s="9"/>
      <c r="M349" s="9"/>
      <c r="N349" s="9"/>
      <c r="O349" s="9"/>
      <c r="P349" s="9"/>
      <c r="Q349" s="810"/>
      <c r="R349" s="9"/>
      <c r="S349" s="15"/>
      <c r="T349" s="9"/>
      <c r="U349" s="17"/>
      <c r="V349" s="9"/>
      <c r="W349" s="17"/>
      <c r="X349" s="9"/>
      <c r="Y349" s="9"/>
      <c r="Z349" s="9"/>
      <c r="AA349" s="9"/>
      <c r="AB349" s="9"/>
      <c r="AC349" s="9"/>
      <c r="AD349" s="9"/>
      <c r="AE349" s="9"/>
      <c r="AF349" s="9"/>
      <c r="AG349" s="9"/>
      <c r="AH349" s="9"/>
    </row>
    <row r="350" spans="1:34" x14ac:dyDescent="0.25">
      <c r="A350" s="9"/>
      <c r="B350" s="9"/>
      <c r="C350" s="9"/>
      <c r="D350" s="9"/>
      <c r="E350" s="9"/>
      <c r="F350" s="9"/>
      <c r="G350" s="9"/>
      <c r="H350" s="9"/>
      <c r="I350" s="9"/>
      <c r="J350" s="9"/>
      <c r="K350" s="9"/>
      <c r="L350" s="9"/>
      <c r="M350" s="9"/>
      <c r="N350" s="9"/>
      <c r="O350" s="9"/>
      <c r="P350" s="9"/>
      <c r="Q350" s="810"/>
      <c r="R350" s="9"/>
      <c r="S350" s="15"/>
      <c r="T350" s="9"/>
      <c r="U350" s="17"/>
      <c r="V350" s="9"/>
      <c r="W350" s="17"/>
      <c r="X350" s="9"/>
      <c r="Y350" s="9"/>
      <c r="Z350" s="9"/>
      <c r="AA350" s="9"/>
      <c r="AB350" s="9"/>
      <c r="AC350" s="9"/>
      <c r="AD350" s="9"/>
      <c r="AE350" s="9"/>
      <c r="AF350" s="9"/>
      <c r="AG350" s="9"/>
      <c r="AH350" s="9"/>
    </row>
    <row r="351" spans="1:34" x14ac:dyDescent="0.25">
      <c r="A351" s="9"/>
      <c r="B351" s="9"/>
      <c r="C351" s="9"/>
      <c r="D351" s="9"/>
      <c r="E351" s="9"/>
      <c r="F351" s="9"/>
      <c r="G351" s="9"/>
      <c r="H351" s="9"/>
      <c r="I351" s="9"/>
      <c r="J351" s="9"/>
      <c r="K351" s="9"/>
      <c r="L351" s="9"/>
      <c r="M351" s="9"/>
      <c r="N351" s="9"/>
      <c r="O351" s="9"/>
      <c r="P351" s="9"/>
      <c r="Q351" s="810"/>
      <c r="R351" s="9"/>
      <c r="S351" s="15"/>
      <c r="T351" s="9"/>
      <c r="U351" s="17"/>
      <c r="V351" s="9"/>
      <c r="W351" s="17"/>
      <c r="X351" s="9"/>
      <c r="Y351" s="9"/>
      <c r="Z351" s="9"/>
      <c r="AA351" s="9"/>
      <c r="AB351" s="9"/>
      <c r="AC351" s="9"/>
      <c r="AD351" s="9"/>
      <c r="AE351" s="9"/>
      <c r="AF351" s="9"/>
      <c r="AG351" s="9"/>
      <c r="AH351" s="9"/>
    </row>
    <row r="352" spans="1:34" x14ac:dyDescent="0.25">
      <c r="A352" s="9"/>
      <c r="B352" s="9"/>
      <c r="C352" s="9"/>
      <c r="D352" s="9"/>
      <c r="E352" s="9"/>
      <c r="F352" s="9"/>
      <c r="G352" s="9"/>
      <c r="H352" s="9"/>
      <c r="I352" s="9"/>
      <c r="J352" s="9"/>
      <c r="K352" s="9"/>
      <c r="L352" s="9"/>
      <c r="M352" s="9"/>
      <c r="N352" s="9"/>
      <c r="O352" s="9"/>
      <c r="P352" s="9"/>
      <c r="Q352" s="810"/>
      <c r="R352" s="9"/>
      <c r="S352" s="15"/>
      <c r="T352" s="9"/>
      <c r="U352" s="17"/>
      <c r="V352" s="9"/>
      <c r="W352" s="17"/>
      <c r="X352" s="9"/>
      <c r="Y352" s="9"/>
      <c r="Z352" s="9"/>
      <c r="AA352" s="9"/>
      <c r="AB352" s="9"/>
      <c r="AC352" s="9"/>
      <c r="AD352" s="9"/>
      <c r="AE352" s="9"/>
      <c r="AF352" s="9"/>
      <c r="AG352" s="9"/>
      <c r="AH352" s="9"/>
    </row>
    <row r="353" spans="1:34" x14ac:dyDescent="0.25">
      <c r="A353" s="9"/>
      <c r="B353" s="9"/>
      <c r="C353" s="9"/>
      <c r="D353" s="9"/>
      <c r="E353" s="9"/>
      <c r="F353" s="9"/>
      <c r="G353" s="9"/>
      <c r="H353" s="9"/>
      <c r="I353" s="9"/>
      <c r="J353" s="9"/>
      <c r="K353" s="9"/>
      <c r="L353" s="9"/>
      <c r="M353" s="9"/>
      <c r="N353" s="9"/>
      <c r="O353" s="9"/>
      <c r="P353" s="9"/>
      <c r="Q353" s="810"/>
      <c r="R353" s="9"/>
      <c r="S353" s="15"/>
      <c r="T353" s="9"/>
      <c r="U353" s="17"/>
      <c r="V353" s="9"/>
      <c r="W353" s="17"/>
      <c r="X353" s="9"/>
      <c r="Y353" s="9"/>
      <c r="Z353" s="9"/>
      <c r="AA353" s="9"/>
      <c r="AB353" s="9"/>
      <c r="AC353" s="9"/>
      <c r="AD353" s="9"/>
      <c r="AE353" s="9"/>
      <c r="AF353" s="9"/>
      <c r="AG353" s="9"/>
      <c r="AH353" s="9"/>
    </row>
    <row r="354" spans="1:34" x14ac:dyDescent="0.25">
      <c r="A354" s="9"/>
      <c r="B354" s="9"/>
      <c r="C354" s="9"/>
      <c r="D354" s="9"/>
      <c r="E354" s="9"/>
      <c r="F354" s="9"/>
      <c r="G354" s="9"/>
      <c r="H354" s="9"/>
      <c r="I354" s="9"/>
      <c r="J354" s="9"/>
      <c r="K354" s="9"/>
      <c r="L354" s="9"/>
      <c r="M354" s="9"/>
      <c r="N354" s="9"/>
      <c r="O354" s="9"/>
      <c r="P354" s="9"/>
      <c r="Q354" s="810"/>
      <c r="R354" s="9"/>
      <c r="S354" s="15"/>
      <c r="T354" s="9"/>
      <c r="U354" s="17"/>
      <c r="V354" s="9"/>
      <c r="W354" s="17"/>
      <c r="X354" s="9"/>
      <c r="Y354" s="9"/>
      <c r="Z354" s="9"/>
      <c r="AA354" s="9"/>
      <c r="AB354" s="9"/>
      <c r="AC354" s="9"/>
      <c r="AD354" s="9"/>
      <c r="AE354" s="9"/>
      <c r="AF354" s="9"/>
      <c r="AG354" s="9"/>
      <c r="AH354" s="9"/>
    </row>
    <row r="355" spans="1:34" x14ac:dyDescent="0.25">
      <c r="A355" s="9"/>
      <c r="B355" s="9"/>
      <c r="C355" s="9"/>
      <c r="D355" s="9"/>
      <c r="E355" s="9"/>
      <c r="F355" s="9"/>
      <c r="G355" s="9"/>
      <c r="H355" s="9"/>
      <c r="I355" s="9"/>
      <c r="J355" s="9"/>
      <c r="K355" s="9"/>
      <c r="L355" s="9"/>
      <c r="M355" s="9"/>
      <c r="N355" s="9"/>
      <c r="O355" s="9"/>
      <c r="P355" s="9"/>
      <c r="Q355" s="810"/>
      <c r="R355" s="9"/>
      <c r="S355" s="15"/>
      <c r="T355" s="9"/>
      <c r="U355" s="17"/>
      <c r="V355" s="9"/>
      <c r="W355" s="17"/>
      <c r="X355" s="9"/>
      <c r="Y355" s="9"/>
      <c r="Z355" s="9"/>
      <c r="AA355" s="9"/>
      <c r="AB355" s="9"/>
      <c r="AC355" s="9"/>
      <c r="AD355" s="9"/>
      <c r="AE355" s="9"/>
      <c r="AF355" s="9"/>
      <c r="AG355" s="9"/>
      <c r="AH355" s="9"/>
    </row>
    <row r="356" spans="1:34" x14ac:dyDescent="0.25">
      <c r="A356" s="9"/>
      <c r="B356" s="9"/>
      <c r="C356" s="9"/>
      <c r="D356" s="9"/>
      <c r="E356" s="9"/>
      <c r="F356" s="9"/>
      <c r="G356" s="9"/>
      <c r="H356" s="9"/>
      <c r="I356" s="9"/>
      <c r="J356" s="9"/>
      <c r="K356" s="9"/>
      <c r="L356" s="9"/>
      <c r="M356" s="9"/>
      <c r="N356" s="9"/>
      <c r="O356" s="9"/>
      <c r="P356" s="9"/>
      <c r="Q356" s="810"/>
      <c r="R356" s="9"/>
      <c r="S356" s="15"/>
      <c r="T356" s="9"/>
      <c r="U356" s="17"/>
      <c r="V356" s="9"/>
      <c r="W356" s="17"/>
      <c r="X356" s="9"/>
      <c r="Y356" s="9"/>
      <c r="Z356" s="9"/>
      <c r="AA356" s="9"/>
      <c r="AB356" s="9"/>
      <c r="AC356" s="9"/>
      <c r="AD356" s="9"/>
      <c r="AE356" s="9"/>
      <c r="AF356" s="9"/>
      <c r="AG356" s="9"/>
      <c r="AH356" s="9"/>
    </row>
    <row r="357" spans="1:34" x14ac:dyDescent="0.25">
      <c r="A357" s="9"/>
      <c r="B357" s="9"/>
      <c r="C357" s="9"/>
      <c r="D357" s="9"/>
      <c r="E357" s="9"/>
      <c r="F357" s="9"/>
      <c r="G357" s="9"/>
      <c r="H357" s="9"/>
      <c r="I357" s="9"/>
      <c r="J357" s="9"/>
      <c r="K357" s="9"/>
      <c r="L357" s="9"/>
      <c r="M357" s="9"/>
      <c r="N357" s="9"/>
      <c r="O357" s="9"/>
      <c r="P357" s="9"/>
      <c r="Q357" s="810"/>
      <c r="R357" s="9"/>
      <c r="S357" s="15"/>
      <c r="T357" s="9"/>
      <c r="U357" s="17"/>
      <c r="V357" s="9"/>
      <c r="W357" s="17"/>
      <c r="X357" s="9"/>
      <c r="Y357" s="9"/>
      <c r="Z357" s="9"/>
      <c r="AA357" s="9"/>
      <c r="AB357" s="9"/>
      <c r="AC357" s="9"/>
      <c r="AD357" s="9"/>
      <c r="AE357" s="9"/>
      <c r="AF357" s="9"/>
      <c r="AG357" s="9"/>
      <c r="AH357" s="9"/>
    </row>
    <row r="358" spans="1:34" x14ac:dyDescent="0.25">
      <c r="A358" s="9"/>
      <c r="B358" s="9"/>
      <c r="C358" s="9"/>
      <c r="D358" s="9"/>
      <c r="E358" s="9"/>
      <c r="F358" s="9"/>
      <c r="G358" s="9"/>
      <c r="H358" s="9"/>
      <c r="I358" s="9"/>
      <c r="J358" s="9"/>
      <c r="K358" s="9"/>
      <c r="L358" s="9"/>
      <c r="M358" s="9"/>
      <c r="N358" s="9"/>
      <c r="O358" s="9"/>
      <c r="P358" s="9"/>
      <c r="Q358" s="810"/>
      <c r="R358" s="9"/>
      <c r="S358" s="15"/>
      <c r="T358" s="9"/>
      <c r="U358" s="17"/>
      <c r="V358" s="9"/>
      <c r="W358" s="17"/>
      <c r="X358" s="9"/>
      <c r="Y358" s="9"/>
      <c r="Z358" s="9"/>
      <c r="AA358" s="9"/>
      <c r="AB358" s="9"/>
      <c r="AC358" s="9"/>
      <c r="AD358" s="9"/>
      <c r="AE358" s="9"/>
      <c r="AF358" s="9"/>
      <c r="AG358" s="9"/>
      <c r="AH358" s="9"/>
    </row>
    <row r="359" spans="1:34" x14ac:dyDescent="0.25">
      <c r="A359" s="9"/>
      <c r="B359" s="9"/>
      <c r="C359" s="9"/>
      <c r="D359" s="9"/>
      <c r="E359" s="9"/>
      <c r="F359" s="9"/>
      <c r="G359" s="9"/>
      <c r="H359" s="9"/>
      <c r="I359" s="9"/>
      <c r="J359" s="9"/>
      <c r="K359" s="9"/>
      <c r="L359" s="9"/>
      <c r="M359" s="9"/>
      <c r="N359" s="9"/>
      <c r="O359" s="9"/>
      <c r="P359" s="9"/>
      <c r="Q359" s="810"/>
      <c r="R359" s="9"/>
      <c r="S359" s="15"/>
      <c r="T359" s="9"/>
      <c r="U359" s="17"/>
      <c r="V359" s="9"/>
      <c r="W359" s="17"/>
      <c r="X359" s="9"/>
      <c r="Y359" s="9"/>
      <c r="Z359" s="9"/>
      <c r="AA359" s="9"/>
      <c r="AB359" s="9"/>
      <c r="AC359" s="9"/>
      <c r="AD359" s="9"/>
      <c r="AE359" s="9"/>
      <c r="AF359" s="9"/>
      <c r="AG359" s="9"/>
      <c r="AH359" s="9"/>
    </row>
    <row r="360" spans="1:34" x14ac:dyDescent="0.25">
      <c r="A360" s="9"/>
      <c r="B360" s="9"/>
      <c r="C360" s="9"/>
      <c r="D360" s="9"/>
      <c r="E360" s="9"/>
      <c r="F360" s="9"/>
      <c r="G360" s="9"/>
      <c r="H360" s="9"/>
      <c r="I360" s="9"/>
      <c r="J360" s="9"/>
      <c r="K360" s="9"/>
      <c r="L360" s="9"/>
      <c r="M360" s="9"/>
      <c r="N360" s="9"/>
      <c r="O360" s="9"/>
      <c r="P360" s="9"/>
      <c r="Q360" s="810"/>
      <c r="R360" s="9"/>
      <c r="S360" s="15"/>
      <c r="T360" s="9"/>
      <c r="U360" s="17"/>
      <c r="V360" s="9"/>
      <c r="W360" s="17"/>
      <c r="X360" s="9"/>
      <c r="Y360" s="9"/>
      <c r="Z360" s="9"/>
      <c r="AA360" s="9"/>
      <c r="AB360" s="9"/>
      <c r="AC360" s="9"/>
      <c r="AD360" s="9"/>
      <c r="AE360" s="9"/>
      <c r="AF360" s="9"/>
      <c r="AG360" s="9"/>
      <c r="AH360" s="9"/>
    </row>
    <row r="361" spans="1:34" x14ac:dyDescent="0.25">
      <c r="A361" s="9"/>
      <c r="B361" s="9"/>
      <c r="C361" s="9"/>
      <c r="D361" s="9"/>
      <c r="E361" s="9"/>
      <c r="F361" s="9"/>
      <c r="G361" s="9"/>
      <c r="H361" s="9"/>
      <c r="I361" s="9"/>
      <c r="J361" s="9"/>
      <c r="K361" s="9"/>
      <c r="L361" s="9"/>
      <c r="M361" s="9"/>
      <c r="N361" s="9"/>
      <c r="O361" s="9"/>
      <c r="P361" s="9"/>
      <c r="Q361" s="810"/>
      <c r="R361" s="9"/>
      <c r="S361" s="15"/>
      <c r="T361" s="9"/>
      <c r="U361" s="17"/>
      <c r="V361" s="9"/>
      <c r="W361" s="17"/>
      <c r="X361" s="9"/>
      <c r="Y361" s="9"/>
      <c r="Z361" s="9"/>
      <c r="AA361" s="9"/>
      <c r="AB361" s="9"/>
      <c r="AC361" s="9"/>
      <c r="AD361" s="9"/>
      <c r="AE361" s="9"/>
      <c r="AF361" s="9"/>
      <c r="AG361" s="9"/>
      <c r="AH361" s="9"/>
    </row>
    <row r="362" spans="1:34" x14ac:dyDescent="0.25">
      <c r="A362" s="9"/>
      <c r="B362" s="9"/>
      <c r="C362" s="9"/>
      <c r="D362" s="9"/>
      <c r="E362" s="9"/>
      <c r="F362" s="9"/>
      <c r="G362" s="9"/>
      <c r="H362" s="9"/>
      <c r="I362" s="9"/>
      <c r="J362" s="9"/>
      <c r="K362" s="9"/>
      <c r="L362" s="9"/>
      <c r="M362" s="9"/>
      <c r="N362" s="9"/>
      <c r="O362" s="9"/>
      <c r="P362" s="9"/>
      <c r="Q362" s="810"/>
      <c r="R362" s="9"/>
      <c r="S362" s="15"/>
      <c r="T362" s="9"/>
      <c r="U362" s="17"/>
      <c r="V362" s="9"/>
      <c r="W362" s="17"/>
      <c r="X362" s="9"/>
      <c r="Y362" s="9"/>
      <c r="Z362" s="9"/>
      <c r="AA362" s="9"/>
      <c r="AB362" s="9"/>
      <c r="AC362" s="9"/>
      <c r="AD362" s="9"/>
      <c r="AE362" s="9"/>
      <c r="AF362" s="9"/>
      <c r="AG362" s="9"/>
      <c r="AH362" s="9"/>
    </row>
    <row r="363" spans="1:34" x14ac:dyDescent="0.25">
      <c r="A363" s="9"/>
      <c r="B363" s="9"/>
      <c r="C363" s="9"/>
      <c r="D363" s="9"/>
      <c r="E363" s="9"/>
      <c r="F363" s="9"/>
      <c r="G363" s="9"/>
      <c r="H363" s="9"/>
      <c r="I363" s="9"/>
      <c r="J363" s="9"/>
      <c r="K363" s="9"/>
      <c r="L363" s="9"/>
      <c r="M363" s="9"/>
      <c r="N363" s="9"/>
      <c r="O363" s="9"/>
      <c r="P363" s="9"/>
      <c r="Q363" s="810"/>
      <c r="R363" s="9"/>
      <c r="S363" s="15"/>
      <c r="T363" s="9"/>
      <c r="U363" s="17"/>
      <c r="V363" s="9"/>
      <c r="W363" s="17"/>
      <c r="X363" s="9"/>
      <c r="Y363" s="9"/>
      <c r="Z363" s="9"/>
      <c r="AA363" s="9"/>
      <c r="AB363" s="9"/>
      <c r="AC363" s="9"/>
      <c r="AD363" s="9"/>
      <c r="AE363" s="9"/>
      <c r="AF363" s="9"/>
      <c r="AG363" s="9"/>
      <c r="AH363" s="9"/>
    </row>
    <row r="364" spans="1:34" x14ac:dyDescent="0.25">
      <c r="A364" s="9"/>
      <c r="B364" s="9"/>
      <c r="C364" s="9"/>
      <c r="D364" s="9"/>
      <c r="E364" s="9"/>
      <c r="F364" s="9"/>
      <c r="G364" s="9"/>
      <c r="H364" s="9"/>
      <c r="I364" s="9"/>
      <c r="J364" s="9"/>
      <c r="K364" s="9"/>
      <c r="L364" s="9"/>
      <c r="M364" s="9"/>
      <c r="N364" s="9"/>
      <c r="O364" s="9"/>
      <c r="P364" s="9"/>
      <c r="Q364" s="810"/>
      <c r="R364" s="9"/>
      <c r="S364" s="15"/>
      <c r="T364" s="9"/>
      <c r="U364" s="17"/>
      <c r="V364" s="9"/>
      <c r="W364" s="17"/>
      <c r="X364" s="9"/>
      <c r="Y364" s="9"/>
      <c r="Z364" s="9"/>
      <c r="AA364" s="9"/>
      <c r="AB364" s="9"/>
      <c r="AC364" s="9"/>
      <c r="AD364" s="9"/>
      <c r="AE364" s="9"/>
      <c r="AF364" s="9"/>
      <c r="AG364" s="9"/>
      <c r="AH364" s="9"/>
    </row>
    <row r="365" spans="1:34" x14ac:dyDescent="0.25">
      <c r="A365" s="9"/>
      <c r="B365" s="9"/>
      <c r="C365" s="9"/>
      <c r="D365" s="9"/>
      <c r="E365" s="9"/>
      <c r="F365" s="9"/>
      <c r="G365" s="9"/>
      <c r="H365" s="9"/>
      <c r="I365" s="9"/>
      <c r="J365" s="9"/>
      <c r="K365" s="9"/>
      <c r="L365" s="9"/>
      <c r="M365" s="9"/>
      <c r="N365" s="9"/>
      <c r="O365" s="9"/>
      <c r="P365" s="9"/>
      <c r="Q365" s="810"/>
      <c r="R365" s="9"/>
      <c r="S365" s="15"/>
      <c r="T365" s="9"/>
      <c r="U365" s="17"/>
      <c r="V365" s="9"/>
      <c r="W365" s="17"/>
      <c r="X365" s="9"/>
      <c r="Y365" s="9"/>
      <c r="Z365" s="9"/>
      <c r="AA365" s="9"/>
      <c r="AB365" s="9"/>
      <c r="AC365" s="9"/>
      <c r="AD365" s="9"/>
      <c r="AE365" s="9"/>
      <c r="AF365" s="9"/>
      <c r="AG365" s="9"/>
      <c r="AH365" s="9"/>
    </row>
    <row r="366" spans="1:34" x14ac:dyDescent="0.25">
      <c r="A366" s="9"/>
      <c r="B366" s="9"/>
      <c r="C366" s="9"/>
      <c r="D366" s="9"/>
      <c r="E366" s="9"/>
      <c r="F366" s="9"/>
      <c r="G366" s="9"/>
      <c r="H366" s="9"/>
      <c r="I366" s="9"/>
      <c r="J366" s="9"/>
      <c r="K366" s="9"/>
      <c r="L366" s="9"/>
      <c r="M366" s="9"/>
      <c r="N366" s="9"/>
      <c r="O366" s="9"/>
      <c r="P366" s="9"/>
      <c r="Q366" s="810"/>
      <c r="R366" s="9"/>
      <c r="S366" s="15"/>
      <c r="T366" s="9"/>
      <c r="U366" s="17"/>
      <c r="V366" s="9"/>
      <c r="W366" s="17"/>
      <c r="X366" s="9"/>
      <c r="Y366" s="9"/>
      <c r="Z366" s="9"/>
      <c r="AA366" s="9"/>
      <c r="AB366" s="9"/>
      <c r="AC366" s="9"/>
      <c r="AD366" s="9"/>
      <c r="AE366" s="9"/>
      <c r="AF366" s="9"/>
      <c r="AG366" s="9"/>
      <c r="AH366" s="9"/>
    </row>
    <row r="367" spans="1:34" x14ac:dyDescent="0.25">
      <c r="A367" s="9"/>
      <c r="B367" s="9"/>
      <c r="C367" s="9"/>
      <c r="D367" s="9"/>
      <c r="E367" s="9"/>
      <c r="F367" s="9"/>
      <c r="G367" s="9"/>
      <c r="H367" s="9"/>
      <c r="I367" s="9"/>
      <c r="J367" s="9"/>
      <c r="K367" s="9"/>
      <c r="L367" s="9"/>
      <c r="M367" s="9"/>
      <c r="N367" s="9"/>
      <c r="O367" s="9"/>
      <c r="P367" s="9"/>
      <c r="Q367" s="810"/>
      <c r="R367" s="9"/>
      <c r="S367" s="15"/>
      <c r="T367" s="9"/>
      <c r="U367" s="17"/>
      <c r="V367" s="9"/>
      <c r="W367" s="17"/>
      <c r="X367" s="9"/>
      <c r="Y367" s="9"/>
      <c r="Z367" s="9"/>
      <c r="AA367" s="9"/>
      <c r="AB367" s="9"/>
      <c r="AC367" s="9"/>
      <c r="AD367" s="9"/>
      <c r="AE367" s="9"/>
      <c r="AF367" s="9"/>
      <c r="AG367" s="9"/>
      <c r="AH367" s="9"/>
    </row>
    <row r="368" spans="1:34" x14ac:dyDescent="0.25">
      <c r="A368" s="9"/>
      <c r="B368" s="9"/>
      <c r="C368" s="9"/>
      <c r="D368" s="9"/>
      <c r="E368" s="9"/>
      <c r="F368" s="9"/>
      <c r="G368" s="9"/>
      <c r="H368" s="9"/>
      <c r="I368" s="9"/>
      <c r="J368" s="9"/>
      <c r="K368" s="9"/>
      <c r="L368" s="9"/>
      <c r="M368" s="9"/>
      <c r="N368" s="9"/>
      <c r="O368" s="9"/>
      <c r="P368" s="9"/>
      <c r="Q368" s="810"/>
      <c r="R368" s="9"/>
      <c r="S368" s="15"/>
      <c r="T368" s="9"/>
      <c r="U368" s="17"/>
      <c r="V368" s="9"/>
      <c r="W368" s="17"/>
      <c r="X368" s="9"/>
      <c r="Y368" s="9"/>
      <c r="Z368" s="9"/>
      <c r="AA368" s="9"/>
      <c r="AB368" s="9"/>
      <c r="AC368" s="9"/>
      <c r="AD368" s="9"/>
      <c r="AE368" s="9"/>
      <c r="AF368" s="9"/>
      <c r="AG368" s="9"/>
      <c r="AH368" s="9"/>
    </row>
    <row r="369" spans="1:34" x14ac:dyDescent="0.25">
      <c r="A369" s="9"/>
      <c r="B369" s="9"/>
      <c r="C369" s="9"/>
      <c r="D369" s="9"/>
      <c r="E369" s="9"/>
      <c r="F369" s="9"/>
      <c r="G369" s="9"/>
      <c r="H369" s="9"/>
      <c r="I369" s="9"/>
      <c r="J369" s="9"/>
      <c r="K369" s="9"/>
      <c r="L369" s="9"/>
      <c r="M369" s="9"/>
      <c r="N369" s="9"/>
      <c r="O369" s="9"/>
      <c r="P369" s="9"/>
      <c r="Q369" s="810"/>
      <c r="R369" s="9"/>
      <c r="S369" s="15"/>
      <c r="T369" s="9"/>
      <c r="U369" s="17"/>
      <c r="V369" s="9"/>
      <c r="W369" s="17"/>
      <c r="X369" s="9"/>
      <c r="Y369" s="9"/>
      <c r="Z369" s="9"/>
      <c r="AA369" s="9"/>
      <c r="AB369" s="9"/>
      <c r="AC369" s="9"/>
      <c r="AD369" s="9"/>
      <c r="AE369" s="9"/>
      <c r="AF369" s="9"/>
      <c r="AG369" s="9"/>
      <c r="AH369" s="9"/>
    </row>
    <row r="370" spans="1:34" x14ac:dyDescent="0.25">
      <c r="A370" s="9"/>
      <c r="B370" s="9"/>
      <c r="C370" s="9"/>
      <c r="D370" s="9"/>
      <c r="E370" s="9"/>
      <c r="F370" s="9"/>
      <c r="G370" s="9"/>
      <c r="H370" s="9"/>
      <c r="I370" s="9"/>
      <c r="J370" s="9"/>
      <c r="K370" s="9"/>
      <c r="L370" s="9"/>
      <c r="M370" s="9"/>
      <c r="N370" s="9"/>
      <c r="O370" s="9"/>
      <c r="P370" s="9"/>
      <c r="Q370" s="810"/>
      <c r="R370" s="9"/>
      <c r="S370" s="15"/>
      <c r="T370" s="9"/>
      <c r="U370" s="17"/>
      <c r="V370" s="9"/>
      <c r="W370" s="17"/>
      <c r="X370" s="9"/>
      <c r="Y370" s="9"/>
      <c r="Z370" s="9"/>
      <c r="AA370" s="9"/>
      <c r="AB370" s="9"/>
      <c r="AC370" s="9"/>
      <c r="AD370" s="9"/>
      <c r="AE370" s="9"/>
      <c r="AF370" s="9"/>
      <c r="AG370" s="9"/>
      <c r="AH370" s="9"/>
    </row>
    <row r="371" spans="1:34" x14ac:dyDescent="0.25">
      <c r="A371" s="9"/>
      <c r="B371" s="9"/>
      <c r="C371" s="9"/>
      <c r="D371" s="9"/>
      <c r="E371" s="9"/>
      <c r="F371" s="9"/>
      <c r="G371" s="9"/>
      <c r="H371" s="9"/>
      <c r="I371" s="9"/>
      <c r="J371" s="9"/>
      <c r="K371" s="9"/>
      <c r="L371" s="9"/>
      <c r="M371" s="9"/>
      <c r="N371" s="9"/>
      <c r="O371" s="9"/>
      <c r="P371" s="9"/>
      <c r="Q371" s="810"/>
      <c r="R371" s="9"/>
      <c r="S371" s="15"/>
      <c r="T371" s="9"/>
      <c r="U371" s="17"/>
      <c r="V371" s="9"/>
      <c r="W371" s="17"/>
      <c r="X371" s="9"/>
      <c r="Y371" s="9"/>
      <c r="Z371" s="9"/>
      <c r="AA371" s="9"/>
      <c r="AB371" s="9"/>
      <c r="AC371" s="9"/>
      <c r="AD371" s="9"/>
      <c r="AE371" s="9"/>
      <c r="AF371" s="9"/>
      <c r="AG371" s="9"/>
      <c r="AH371" s="9"/>
    </row>
    <row r="372" spans="1:34" x14ac:dyDescent="0.25">
      <c r="A372" s="9"/>
      <c r="B372" s="9"/>
      <c r="C372" s="9"/>
      <c r="D372" s="9"/>
      <c r="E372" s="9"/>
      <c r="F372" s="9"/>
      <c r="G372" s="9"/>
      <c r="H372" s="9"/>
      <c r="I372" s="9"/>
      <c r="J372" s="9"/>
      <c r="K372" s="9"/>
      <c r="L372" s="9"/>
      <c r="M372" s="9"/>
      <c r="N372" s="9"/>
      <c r="O372" s="9"/>
      <c r="P372" s="9"/>
      <c r="Q372" s="810"/>
      <c r="R372" s="9"/>
      <c r="S372" s="15"/>
      <c r="T372" s="9"/>
      <c r="U372" s="17"/>
      <c r="V372" s="9"/>
      <c r="W372" s="17"/>
      <c r="X372" s="9"/>
      <c r="Y372" s="9"/>
      <c r="Z372" s="9"/>
      <c r="AA372" s="9"/>
      <c r="AB372" s="9"/>
      <c r="AC372" s="9"/>
      <c r="AD372" s="9"/>
      <c r="AE372" s="9"/>
      <c r="AF372" s="9"/>
      <c r="AG372" s="9"/>
      <c r="AH372" s="9"/>
    </row>
    <row r="373" spans="1:34" x14ac:dyDescent="0.25">
      <c r="A373" s="9"/>
      <c r="B373" s="9"/>
      <c r="C373" s="9"/>
      <c r="D373" s="9"/>
      <c r="E373" s="9"/>
      <c r="F373" s="9"/>
      <c r="G373" s="9"/>
      <c r="H373" s="9"/>
      <c r="I373" s="9"/>
      <c r="J373" s="9"/>
      <c r="K373" s="9"/>
      <c r="L373" s="9"/>
      <c r="M373" s="9"/>
      <c r="N373" s="9"/>
      <c r="O373" s="9"/>
      <c r="P373" s="9"/>
      <c r="Q373" s="810"/>
      <c r="R373" s="9"/>
      <c r="S373" s="15"/>
      <c r="T373" s="9"/>
      <c r="U373" s="17"/>
      <c r="V373" s="9"/>
      <c r="W373" s="17"/>
      <c r="X373" s="9"/>
      <c r="Y373" s="9"/>
      <c r="Z373" s="9"/>
      <c r="AA373" s="9"/>
      <c r="AB373" s="9"/>
      <c r="AC373" s="9"/>
      <c r="AD373" s="9"/>
      <c r="AE373" s="9"/>
      <c r="AF373" s="9"/>
      <c r="AG373" s="9"/>
      <c r="AH373" s="9"/>
    </row>
    <row r="374" spans="1:34" x14ac:dyDescent="0.25">
      <c r="A374" s="9"/>
      <c r="B374" s="9"/>
      <c r="C374" s="9"/>
      <c r="D374" s="9"/>
      <c r="E374" s="9"/>
      <c r="F374" s="9"/>
      <c r="G374" s="9"/>
      <c r="H374" s="9"/>
      <c r="I374" s="9"/>
      <c r="J374" s="9"/>
      <c r="K374" s="9"/>
      <c r="L374" s="9"/>
      <c r="M374" s="9"/>
      <c r="N374" s="9"/>
      <c r="O374" s="9"/>
      <c r="P374" s="9"/>
      <c r="Q374" s="810"/>
      <c r="R374" s="9"/>
      <c r="S374" s="15"/>
      <c r="T374" s="9"/>
      <c r="U374" s="17"/>
      <c r="V374" s="9"/>
      <c r="W374" s="17"/>
      <c r="X374" s="9"/>
      <c r="Y374" s="9"/>
      <c r="Z374" s="9"/>
      <c r="AA374" s="9"/>
      <c r="AB374" s="9"/>
      <c r="AC374" s="9"/>
      <c r="AD374" s="9"/>
      <c r="AE374" s="9"/>
      <c r="AF374" s="9"/>
      <c r="AG374" s="9"/>
      <c r="AH374" s="9"/>
    </row>
    <row r="375" spans="1:34" x14ac:dyDescent="0.25">
      <c r="A375" s="9"/>
      <c r="B375" s="9"/>
      <c r="C375" s="9"/>
      <c r="D375" s="9"/>
      <c r="E375" s="9"/>
      <c r="F375" s="9"/>
      <c r="G375" s="9"/>
      <c r="H375" s="9"/>
      <c r="I375" s="9"/>
      <c r="J375" s="9"/>
      <c r="K375" s="9"/>
      <c r="L375" s="9"/>
      <c r="M375" s="9"/>
      <c r="N375" s="9"/>
      <c r="O375" s="9"/>
      <c r="P375" s="9"/>
      <c r="Q375" s="810"/>
      <c r="R375" s="9"/>
      <c r="S375" s="15"/>
      <c r="T375" s="9"/>
      <c r="U375" s="17"/>
      <c r="V375" s="9"/>
      <c r="W375" s="17"/>
      <c r="X375" s="9"/>
      <c r="Y375" s="9"/>
      <c r="Z375" s="9"/>
      <c r="AA375" s="9"/>
      <c r="AB375" s="9"/>
      <c r="AC375" s="9"/>
      <c r="AD375" s="9"/>
      <c r="AE375" s="9"/>
      <c r="AF375" s="9"/>
      <c r="AG375" s="9"/>
      <c r="AH375" s="9"/>
    </row>
    <row r="376" spans="1:34" x14ac:dyDescent="0.25">
      <c r="A376" s="9"/>
      <c r="B376" s="9"/>
      <c r="C376" s="9"/>
      <c r="D376" s="9"/>
      <c r="E376" s="9"/>
      <c r="F376" s="9"/>
      <c r="G376" s="9"/>
      <c r="H376" s="9"/>
      <c r="I376" s="9"/>
      <c r="J376" s="9"/>
      <c r="K376" s="9"/>
      <c r="L376" s="9"/>
      <c r="M376" s="9"/>
      <c r="N376" s="9"/>
      <c r="O376" s="9"/>
      <c r="P376" s="9"/>
      <c r="Q376" s="810"/>
      <c r="R376" s="9"/>
      <c r="S376" s="15"/>
      <c r="T376" s="9"/>
      <c r="U376" s="17"/>
      <c r="V376" s="9"/>
      <c r="W376" s="17"/>
      <c r="X376" s="9"/>
      <c r="Y376" s="9"/>
      <c r="Z376" s="9"/>
      <c r="AA376" s="9"/>
      <c r="AB376" s="9"/>
      <c r="AC376" s="9"/>
      <c r="AD376" s="9"/>
      <c r="AE376" s="9"/>
      <c r="AF376" s="9"/>
      <c r="AG376" s="9"/>
      <c r="AH376" s="9"/>
    </row>
    <row r="377" spans="1:34" x14ac:dyDescent="0.25">
      <c r="A377" s="9"/>
      <c r="B377" s="9"/>
      <c r="C377" s="9"/>
      <c r="D377" s="9"/>
      <c r="E377" s="9"/>
      <c r="F377" s="9"/>
      <c r="G377" s="9"/>
      <c r="H377" s="9"/>
      <c r="I377" s="9"/>
      <c r="J377" s="9"/>
      <c r="K377" s="9"/>
      <c r="L377" s="9"/>
      <c r="M377" s="9"/>
      <c r="N377" s="9"/>
      <c r="O377" s="9"/>
      <c r="P377" s="9"/>
      <c r="Q377" s="810"/>
      <c r="R377" s="9"/>
      <c r="S377" s="15"/>
      <c r="T377" s="9"/>
      <c r="U377" s="17"/>
      <c r="V377" s="9"/>
      <c r="W377" s="17"/>
      <c r="X377" s="9"/>
      <c r="Y377" s="9"/>
      <c r="Z377" s="9"/>
      <c r="AA377" s="9"/>
      <c r="AB377" s="9"/>
      <c r="AC377" s="9"/>
      <c r="AD377" s="9"/>
      <c r="AE377" s="9"/>
      <c r="AF377" s="9"/>
      <c r="AG377" s="9"/>
      <c r="AH377" s="9"/>
    </row>
    <row r="378" spans="1:34" x14ac:dyDescent="0.25">
      <c r="A378" s="9"/>
      <c r="B378" s="9"/>
      <c r="C378" s="9"/>
      <c r="D378" s="9"/>
      <c r="E378" s="9"/>
      <c r="F378" s="9"/>
      <c r="G378" s="9"/>
      <c r="H378" s="9"/>
      <c r="I378" s="9"/>
      <c r="J378" s="9"/>
      <c r="K378" s="9"/>
      <c r="L378" s="9"/>
      <c r="M378" s="9"/>
      <c r="N378" s="9"/>
      <c r="O378" s="9"/>
      <c r="P378" s="9"/>
      <c r="Q378" s="810"/>
      <c r="R378" s="9"/>
      <c r="S378" s="15"/>
      <c r="T378" s="9"/>
      <c r="U378" s="17"/>
      <c r="V378" s="9"/>
      <c r="W378" s="17"/>
      <c r="X378" s="9"/>
      <c r="Y378" s="9"/>
      <c r="Z378" s="9"/>
      <c r="AA378" s="9"/>
      <c r="AB378" s="9"/>
      <c r="AC378" s="9"/>
      <c r="AD378" s="9"/>
      <c r="AE378" s="9"/>
      <c r="AF378" s="9"/>
      <c r="AG378" s="9"/>
      <c r="AH378" s="9"/>
    </row>
    <row r="379" spans="1:34" x14ac:dyDescent="0.25">
      <c r="A379" s="9"/>
      <c r="B379" s="9"/>
      <c r="C379" s="9"/>
      <c r="D379" s="9"/>
      <c r="E379" s="9"/>
      <c r="F379" s="9"/>
      <c r="G379" s="9"/>
      <c r="H379" s="9"/>
      <c r="I379" s="9"/>
      <c r="J379" s="9"/>
      <c r="K379" s="9"/>
      <c r="L379" s="9"/>
      <c r="M379" s="9"/>
      <c r="N379" s="9"/>
      <c r="O379" s="9"/>
      <c r="P379" s="9"/>
      <c r="Q379" s="810"/>
      <c r="R379" s="9"/>
      <c r="S379" s="15"/>
      <c r="T379" s="9"/>
      <c r="U379" s="17"/>
      <c r="V379" s="9"/>
      <c r="W379" s="17"/>
      <c r="X379" s="9"/>
      <c r="Y379" s="9"/>
      <c r="Z379" s="9"/>
      <c r="AA379" s="9"/>
      <c r="AB379" s="9"/>
      <c r="AC379" s="9"/>
      <c r="AD379" s="9"/>
      <c r="AE379" s="9"/>
      <c r="AF379" s="9"/>
      <c r="AG379" s="9"/>
      <c r="AH379" s="9"/>
    </row>
    <row r="380" spans="1:34" x14ac:dyDescent="0.25">
      <c r="A380" s="9"/>
      <c r="B380" s="9"/>
      <c r="C380" s="9"/>
      <c r="D380" s="9"/>
      <c r="E380" s="9"/>
      <c r="F380" s="9"/>
      <c r="G380" s="9"/>
      <c r="H380" s="9"/>
      <c r="I380" s="9"/>
      <c r="J380" s="9"/>
      <c r="K380" s="9"/>
      <c r="L380" s="9"/>
      <c r="M380" s="9"/>
      <c r="N380" s="9"/>
      <c r="O380" s="9"/>
      <c r="P380" s="9"/>
      <c r="Q380" s="810"/>
      <c r="R380" s="9"/>
      <c r="S380" s="15"/>
      <c r="T380" s="9"/>
      <c r="U380" s="17"/>
      <c r="V380" s="9"/>
      <c r="W380" s="17"/>
      <c r="X380" s="9"/>
      <c r="Y380" s="9"/>
      <c r="Z380" s="9"/>
      <c r="AA380" s="9"/>
      <c r="AB380" s="9"/>
      <c r="AC380" s="9"/>
      <c r="AD380" s="9"/>
      <c r="AE380" s="9"/>
      <c r="AF380" s="9"/>
      <c r="AG380" s="9"/>
      <c r="AH380" s="9"/>
    </row>
    <row r="381" spans="1:34" x14ac:dyDescent="0.25">
      <c r="A381" s="9"/>
      <c r="B381" s="9"/>
      <c r="C381" s="9"/>
      <c r="D381" s="9"/>
      <c r="E381" s="9"/>
      <c r="F381" s="9"/>
      <c r="G381" s="9"/>
      <c r="H381" s="9"/>
      <c r="I381" s="9"/>
      <c r="J381" s="9"/>
      <c r="K381" s="9"/>
      <c r="L381" s="9"/>
      <c r="M381" s="9"/>
      <c r="N381" s="9"/>
      <c r="O381" s="9"/>
      <c r="P381" s="9"/>
      <c r="Q381" s="810"/>
      <c r="R381" s="9"/>
      <c r="S381" s="15"/>
      <c r="T381" s="9"/>
      <c r="U381" s="17"/>
      <c r="V381" s="9"/>
      <c r="W381" s="17"/>
      <c r="X381" s="9"/>
      <c r="Y381" s="9"/>
      <c r="Z381" s="9"/>
      <c r="AA381" s="9"/>
      <c r="AB381" s="9"/>
      <c r="AC381" s="9"/>
      <c r="AD381" s="9"/>
      <c r="AE381" s="9"/>
      <c r="AF381" s="9"/>
      <c r="AG381" s="9"/>
      <c r="AH381" s="9"/>
    </row>
    <row r="382" spans="1:34" x14ac:dyDescent="0.25">
      <c r="A382" s="9"/>
      <c r="B382" s="9"/>
      <c r="C382" s="9"/>
      <c r="D382" s="9"/>
      <c r="E382" s="9"/>
      <c r="F382" s="9"/>
      <c r="G382" s="9"/>
      <c r="H382" s="9"/>
      <c r="I382" s="9"/>
      <c r="J382" s="9"/>
      <c r="K382" s="9"/>
      <c r="L382" s="9"/>
      <c r="M382" s="9"/>
      <c r="N382" s="9"/>
      <c r="O382" s="9"/>
      <c r="P382" s="9"/>
      <c r="Q382" s="810"/>
      <c r="R382" s="9"/>
      <c r="S382" s="15"/>
      <c r="T382" s="9"/>
      <c r="U382" s="17"/>
      <c r="V382" s="9"/>
      <c r="W382" s="17"/>
      <c r="X382" s="9"/>
      <c r="Y382" s="9"/>
      <c r="Z382" s="9"/>
      <c r="AA382" s="9"/>
      <c r="AB382" s="9"/>
      <c r="AC382" s="9"/>
      <c r="AD382" s="9"/>
      <c r="AE382" s="9"/>
      <c r="AF382" s="9"/>
      <c r="AG382" s="9"/>
      <c r="AH382" s="9"/>
    </row>
    <row r="383" spans="1:34" x14ac:dyDescent="0.25">
      <c r="A383" s="9"/>
      <c r="B383" s="9"/>
      <c r="C383" s="9"/>
      <c r="D383" s="9"/>
      <c r="E383" s="9"/>
      <c r="F383" s="9"/>
      <c r="G383" s="9"/>
      <c r="H383" s="9"/>
      <c r="I383" s="9"/>
      <c r="J383" s="9"/>
      <c r="K383" s="9"/>
      <c r="L383" s="9"/>
      <c r="M383" s="9"/>
      <c r="N383" s="9"/>
      <c r="O383" s="9"/>
      <c r="P383" s="9"/>
      <c r="Q383" s="810"/>
      <c r="R383" s="9"/>
      <c r="S383" s="15"/>
      <c r="T383" s="9"/>
      <c r="U383" s="17"/>
      <c r="V383" s="9"/>
      <c r="W383" s="17"/>
      <c r="X383" s="9"/>
      <c r="Y383" s="9"/>
      <c r="Z383" s="9"/>
      <c r="AA383" s="9"/>
      <c r="AB383" s="9"/>
      <c r="AC383" s="9"/>
      <c r="AD383" s="9"/>
      <c r="AE383" s="9"/>
      <c r="AF383" s="9"/>
      <c r="AG383" s="9"/>
      <c r="AH383" s="9"/>
    </row>
    <row r="384" spans="1:34" x14ac:dyDescent="0.25">
      <c r="A384" s="9"/>
      <c r="B384" s="9"/>
      <c r="C384" s="9"/>
      <c r="D384" s="9"/>
      <c r="E384" s="9"/>
      <c r="F384" s="9"/>
      <c r="G384" s="9"/>
      <c r="H384" s="9"/>
      <c r="I384" s="9"/>
      <c r="J384" s="9"/>
      <c r="K384" s="9"/>
      <c r="L384" s="9"/>
      <c r="M384" s="9"/>
      <c r="N384" s="9"/>
      <c r="O384" s="9"/>
      <c r="P384" s="9"/>
      <c r="Q384" s="810"/>
      <c r="R384" s="9"/>
      <c r="S384" s="15"/>
      <c r="T384" s="9"/>
      <c r="U384" s="17"/>
      <c r="V384" s="9"/>
      <c r="W384" s="17"/>
      <c r="X384" s="9"/>
      <c r="Y384" s="9"/>
      <c r="Z384" s="9"/>
      <c r="AA384" s="9"/>
      <c r="AB384" s="9"/>
      <c r="AC384" s="9"/>
      <c r="AD384" s="9"/>
      <c r="AE384" s="9"/>
      <c r="AF384" s="9"/>
      <c r="AG384" s="9"/>
      <c r="AH384" s="9"/>
    </row>
    <row r="385" spans="1:34" x14ac:dyDescent="0.25">
      <c r="A385" s="9"/>
      <c r="B385" s="9"/>
      <c r="C385" s="9"/>
      <c r="D385" s="9"/>
      <c r="E385" s="9"/>
      <c r="F385" s="9"/>
      <c r="G385" s="9"/>
      <c r="H385" s="9"/>
      <c r="I385" s="9"/>
      <c r="J385" s="9"/>
      <c r="K385" s="9"/>
      <c r="L385" s="9"/>
      <c r="M385" s="9"/>
      <c r="N385" s="9"/>
      <c r="O385" s="9"/>
      <c r="P385" s="9"/>
      <c r="Q385" s="810"/>
      <c r="R385" s="9"/>
      <c r="S385" s="15"/>
      <c r="T385" s="9"/>
      <c r="U385" s="17"/>
      <c r="V385" s="9"/>
      <c r="W385" s="17"/>
      <c r="X385" s="9"/>
      <c r="Y385" s="9"/>
      <c r="Z385" s="9"/>
      <c r="AA385" s="9"/>
      <c r="AB385" s="9"/>
      <c r="AC385" s="9"/>
      <c r="AD385" s="9"/>
      <c r="AE385" s="9"/>
      <c r="AF385" s="9"/>
      <c r="AG385" s="9"/>
      <c r="AH385" s="9"/>
    </row>
    <row r="386" spans="1:34" x14ac:dyDescent="0.25">
      <c r="A386" s="9"/>
      <c r="B386" s="9"/>
      <c r="C386" s="9"/>
      <c r="D386" s="9"/>
      <c r="E386" s="9"/>
      <c r="F386" s="9"/>
      <c r="G386" s="9"/>
      <c r="H386" s="9"/>
      <c r="I386" s="9"/>
      <c r="J386" s="9"/>
      <c r="K386" s="9"/>
      <c r="L386" s="9"/>
      <c r="M386" s="9"/>
      <c r="N386" s="9"/>
      <c r="O386" s="9"/>
      <c r="P386" s="9"/>
      <c r="Q386" s="810"/>
      <c r="R386" s="9"/>
      <c r="S386" s="15"/>
      <c r="T386" s="9"/>
      <c r="U386" s="17"/>
      <c r="V386" s="9"/>
      <c r="W386" s="17"/>
      <c r="X386" s="9"/>
      <c r="Y386" s="9"/>
      <c r="Z386" s="9"/>
      <c r="AA386" s="9"/>
      <c r="AB386" s="9"/>
      <c r="AC386" s="9"/>
      <c r="AD386" s="9"/>
      <c r="AE386" s="9"/>
      <c r="AF386" s="9"/>
      <c r="AG386" s="9"/>
      <c r="AH386" s="9"/>
    </row>
    <row r="387" spans="1:34" x14ac:dyDescent="0.25">
      <c r="A387" s="9"/>
      <c r="B387" s="9"/>
      <c r="C387" s="9"/>
      <c r="D387" s="9"/>
      <c r="E387" s="9"/>
      <c r="F387" s="9"/>
      <c r="G387" s="9"/>
      <c r="H387" s="9"/>
      <c r="I387" s="9"/>
      <c r="J387" s="9"/>
      <c r="K387" s="9"/>
      <c r="L387" s="9"/>
      <c r="M387" s="9"/>
      <c r="N387" s="9"/>
      <c r="O387" s="9"/>
      <c r="P387" s="9"/>
      <c r="Q387" s="810"/>
      <c r="R387" s="9"/>
      <c r="S387" s="15"/>
      <c r="T387" s="9"/>
      <c r="U387" s="17"/>
      <c r="V387" s="9"/>
      <c r="W387" s="17"/>
      <c r="X387" s="9"/>
      <c r="Y387" s="9"/>
      <c r="Z387" s="9"/>
      <c r="AA387" s="9"/>
      <c r="AB387" s="9"/>
      <c r="AC387" s="9"/>
      <c r="AD387" s="9"/>
      <c r="AE387" s="9"/>
      <c r="AF387" s="9"/>
      <c r="AG387" s="9"/>
      <c r="AH387" s="9"/>
    </row>
    <row r="388" spans="1:34" x14ac:dyDescent="0.25">
      <c r="A388" s="9"/>
      <c r="B388" s="9"/>
      <c r="C388" s="9"/>
      <c r="D388" s="9"/>
      <c r="E388" s="9"/>
      <c r="F388" s="9"/>
      <c r="G388" s="9"/>
      <c r="H388" s="9"/>
      <c r="I388" s="9"/>
      <c r="J388" s="9"/>
      <c r="K388" s="9"/>
      <c r="L388" s="9"/>
      <c r="M388" s="9"/>
      <c r="N388" s="9"/>
      <c r="O388" s="9"/>
      <c r="P388" s="9"/>
      <c r="Q388" s="810"/>
      <c r="R388" s="9"/>
      <c r="S388" s="15"/>
      <c r="T388" s="9"/>
      <c r="U388" s="17"/>
      <c r="V388" s="9"/>
      <c r="W388" s="17"/>
      <c r="X388" s="9"/>
      <c r="Y388" s="9"/>
      <c r="Z388" s="9"/>
      <c r="AA388" s="9"/>
      <c r="AB388" s="9"/>
      <c r="AC388" s="9"/>
      <c r="AD388" s="9"/>
      <c r="AE388" s="9"/>
      <c r="AF388" s="9"/>
      <c r="AG388" s="9"/>
      <c r="AH388" s="9"/>
    </row>
    <row r="389" spans="1:34" x14ac:dyDescent="0.25">
      <c r="A389" s="9"/>
      <c r="B389" s="9"/>
      <c r="C389" s="9"/>
      <c r="D389" s="9"/>
      <c r="E389" s="9"/>
      <c r="F389" s="9"/>
      <c r="G389" s="9"/>
      <c r="H389" s="9"/>
      <c r="I389" s="9"/>
      <c r="J389" s="9"/>
      <c r="K389" s="9"/>
      <c r="L389" s="9"/>
      <c r="M389" s="9"/>
      <c r="N389" s="9"/>
      <c r="O389" s="9"/>
      <c r="P389" s="9"/>
      <c r="Q389" s="810"/>
      <c r="R389" s="9"/>
      <c r="S389" s="15"/>
      <c r="T389" s="9"/>
      <c r="U389" s="17"/>
      <c r="V389" s="9"/>
      <c r="W389" s="17"/>
      <c r="X389" s="9"/>
      <c r="Y389" s="9"/>
      <c r="Z389" s="9"/>
      <c r="AA389" s="9"/>
      <c r="AB389" s="9"/>
      <c r="AC389" s="9"/>
      <c r="AD389" s="9"/>
      <c r="AE389" s="9"/>
      <c r="AF389" s="9"/>
      <c r="AG389" s="9"/>
      <c r="AH389" s="9"/>
    </row>
    <row r="390" spans="1:34" x14ac:dyDescent="0.25">
      <c r="A390" s="9"/>
      <c r="B390" s="9"/>
      <c r="C390" s="9"/>
      <c r="D390" s="9"/>
      <c r="E390" s="9"/>
      <c r="F390" s="9"/>
      <c r="G390" s="9"/>
      <c r="H390" s="9"/>
      <c r="I390" s="9"/>
      <c r="J390" s="9"/>
      <c r="K390" s="9"/>
      <c r="L390" s="9"/>
      <c r="M390" s="9"/>
      <c r="N390" s="9"/>
      <c r="O390" s="9"/>
      <c r="P390" s="9"/>
      <c r="Q390" s="810"/>
      <c r="R390" s="9"/>
      <c r="S390" s="15"/>
      <c r="T390" s="9"/>
      <c r="U390" s="17"/>
      <c r="V390" s="9"/>
      <c r="W390" s="17"/>
      <c r="X390" s="9"/>
      <c r="Y390" s="9"/>
      <c r="Z390" s="9"/>
      <c r="AA390" s="9"/>
      <c r="AB390" s="9"/>
      <c r="AC390" s="9"/>
      <c r="AD390" s="9"/>
      <c r="AE390" s="9"/>
      <c r="AF390" s="9"/>
      <c r="AG390" s="9"/>
      <c r="AH390" s="9"/>
    </row>
    <row r="391" spans="1:34" x14ac:dyDescent="0.25">
      <c r="A391" s="9"/>
      <c r="B391" s="9"/>
      <c r="C391" s="9"/>
      <c r="D391" s="9"/>
      <c r="E391" s="9"/>
      <c r="F391" s="9"/>
      <c r="G391" s="9"/>
      <c r="H391" s="9"/>
      <c r="I391" s="9"/>
      <c r="J391" s="9"/>
      <c r="K391" s="9"/>
      <c r="L391" s="9"/>
      <c r="M391" s="9"/>
      <c r="N391" s="9"/>
      <c r="O391" s="9"/>
      <c r="P391" s="9"/>
      <c r="Q391" s="810"/>
      <c r="R391" s="9"/>
      <c r="S391" s="15"/>
      <c r="T391" s="9"/>
      <c r="U391" s="17"/>
      <c r="V391" s="9"/>
      <c r="W391" s="17"/>
      <c r="X391" s="9"/>
      <c r="Y391" s="9"/>
      <c r="Z391" s="9"/>
      <c r="AA391" s="9"/>
      <c r="AB391" s="9"/>
      <c r="AC391" s="9"/>
      <c r="AD391" s="9"/>
      <c r="AE391" s="9"/>
      <c r="AF391" s="9"/>
      <c r="AG391" s="9"/>
      <c r="AH391" s="9"/>
    </row>
    <row r="392" spans="1:34" x14ac:dyDescent="0.25">
      <c r="A392" s="9"/>
      <c r="B392" s="9"/>
      <c r="C392" s="9"/>
      <c r="D392" s="9"/>
      <c r="E392" s="9"/>
      <c r="F392" s="9"/>
      <c r="G392" s="9"/>
      <c r="H392" s="9"/>
      <c r="I392" s="9"/>
      <c r="J392" s="9"/>
      <c r="K392" s="9"/>
      <c r="L392" s="9"/>
      <c r="M392" s="9"/>
      <c r="N392" s="9"/>
      <c r="O392" s="9"/>
      <c r="P392" s="9"/>
      <c r="Q392" s="810"/>
      <c r="R392" s="9"/>
      <c r="S392" s="15"/>
      <c r="T392" s="9"/>
      <c r="U392" s="17"/>
      <c r="V392" s="9"/>
      <c r="W392" s="17"/>
      <c r="X392" s="9"/>
      <c r="Y392" s="9"/>
      <c r="Z392" s="9"/>
      <c r="AA392" s="9"/>
      <c r="AB392" s="9"/>
      <c r="AC392" s="9"/>
      <c r="AD392" s="9"/>
      <c r="AE392" s="9"/>
      <c r="AF392" s="9"/>
      <c r="AG392" s="9"/>
      <c r="AH392" s="9"/>
    </row>
    <row r="393" spans="1:34" x14ac:dyDescent="0.25">
      <c r="A393" s="9"/>
      <c r="B393" s="9"/>
      <c r="C393" s="9"/>
      <c r="D393" s="9"/>
      <c r="E393" s="9"/>
      <c r="F393" s="9"/>
      <c r="G393" s="9"/>
      <c r="H393" s="9"/>
      <c r="I393" s="9"/>
      <c r="J393" s="9"/>
      <c r="K393" s="9"/>
      <c r="L393" s="9"/>
      <c r="M393" s="9"/>
      <c r="N393" s="9"/>
      <c r="O393" s="9"/>
      <c r="P393" s="9"/>
      <c r="Q393" s="810"/>
      <c r="R393" s="9"/>
      <c r="S393" s="15"/>
      <c r="T393" s="9"/>
      <c r="U393" s="17"/>
      <c r="V393" s="9"/>
      <c r="W393" s="17"/>
      <c r="X393" s="9"/>
      <c r="Y393" s="9"/>
      <c r="Z393" s="9"/>
      <c r="AA393" s="9"/>
      <c r="AB393" s="9"/>
      <c r="AC393" s="9"/>
      <c r="AD393" s="9"/>
      <c r="AE393" s="9"/>
      <c r="AF393" s="9"/>
      <c r="AG393" s="9"/>
      <c r="AH393" s="9"/>
    </row>
    <row r="394" spans="1:34" x14ac:dyDescent="0.25">
      <c r="A394" s="9"/>
      <c r="B394" s="9"/>
      <c r="C394" s="9"/>
      <c r="D394" s="9"/>
      <c r="E394" s="9"/>
      <c r="F394" s="9"/>
      <c r="G394" s="9"/>
      <c r="H394" s="9"/>
      <c r="I394" s="9"/>
      <c r="J394" s="9"/>
      <c r="K394" s="9"/>
      <c r="L394" s="9"/>
      <c r="M394" s="9"/>
      <c r="N394" s="9"/>
      <c r="O394" s="9"/>
      <c r="P394" s="9"/>
      <c r="Q394" s="810"/>
      <c r="R394" s="9"/>
      <c r="S394" s="15"/>
      <c r="T394" s="9"/>
      <c r="U394" s="17"/>
      <c r="V394" s="9"/>
      <c r="W394" s="17"/>
      <c r="X394" s="9"/>
      <c r="Y394" s="9"/>
      <c r="Z394" s="9"/>
      <c r="AA394" s="9"/>
      <c r="AB394" s="9"/>
      <c r="AC394" s="9"/>
      <c r="AD394" s="9"/>
      <c r="AE394" s="9"/>
      <c r="AF394" s="9"/>
      <c r="AG394" s="9"/>
      <c r="AH394" s="9"/>
    </row>
    <row r="395" spans="1:34" x14ac:dyDescent="0.25">
      <c r="A395" s="9"/>
      <c r="B395" s="9"/>
      <c r="C395" s="9"/>
      <c r="D395" s="9"/>
      <c r="E395" s="9"/>
      <c r="F395" s="9"/>
      <c r="G395" s="9"/>
      <c r="H395" s="9"/>
      <c r="I395" s="9"/>
      <c r="J395" s="9"/>
      <c r="K395" s="9"/>
      <c r="L395" s="9"/>
      <c r="M395" s="9"/>
      <c r="N395" s="9"/>
      <c r="O395" s="9"/>
      <c r="P395" s="9"/>
      <c r="Q395" s="810"/>
      <c r="R395" s="9"/>
      <c r="S395" s="15"/>
      <c r="T395" s="9"/>
      <c r="U395" s="17"/>
      <c r="V395" s="9"/>
      <c r="W395" s="17"/>
      <c r="X395" s="9"/>
      <c r="Y395" s="9"/>
      <c r="Z395" s="9"/>
      <c r="AA395" s="9"/>
      <c r="AB395" s="9"/>
      <c r="AC395" s="9"/>
      <c r="AD395" s="9"/>
      <c r="AE395" s="9"/>
      <c r="AF395" s="9"/>
      <c r="AG395" s="9"/>
      <c r="AH395" s="9"/>
    </row>
    <row r="396" spans="1:34" x14ac:dyDescent="0.25">
      <c r="A396" s="9"/>
      <c r="B396" s="9"/>
      <c r="C396" s="9"/>
      <c r="D396" s="9"/>
      <c r="E396" s="9"/>
      <c r="F396" s="9"/>
      <c r="G396" s="9"/>
      <c r="H396" s="9"/>
      <c r="I396" s="9"/>
      <c r="J396" s="9"/>
      <c r="K396" s="9"/>
      <c r="L396" s="9"/>
      <c r="M396" s="9"/>
      <c r="N396" s="9"/>
      <c r="O396" s="9"/>
      <c r="P396" s="9"/>
      <c r="Q396" s="810"/>
      <c r="R396" s="9"/>
      <c r="S396" s="15"/>
      <c r="T396" s="9"/>
      <c r="U396" s="17"/>
      <c r="V396" s="9"/>
      <c r="W396" s="17"/>
      <c r="X396" s="9"/>
      <c r="Y396" s="9"/>
      <c r="Z396" s="9"/>
      <c r="AA396" s="9"/>
      <c r="AB396" s="9"/>
      <c r="AC396" s="9"/>
      <c r="AD396" s="9"/>
      <c r="AE396" s="9"/>
      <c r="AF396" s="9"/>
      <c r="AG396" s="9"/>
      <c r="AH396" s="9"/>
    </row>
    <row r="397" spans="1:34" x14ac:dyDescent="0.25">
      <c r="A397" s="9"/>
      <c r="B397" s="9"/>
      <c r="C397" s="9"/>
      <c r="D397" s="9"/>
      <c r="E397" s="9"/>
      <c r="F397" s="9"/>
      <c r="G397" s="9"/>
      <c r="H397" s="9"/>
      <c r="I397" s="9"/>
      <c r="J397" s="9"/>
      <c r="K397" s="9"/>
      <c r="L397" s="9"/>
      <c r="M397" s="9"/>
      <c r="N397" s="9"/>
      <c r="O397" s="9"/>
      <c r="P397" s="9"/>
      <c r="Q397" s="810"/>
      <c r="R397" s="9"/>
      <c r="S397" s="15"/>
      <c r="T397" s="9"/>
      <c r="U397" s="17"/>
      <c r="V397" s="9"/>
      <c r="W397" s="17"/>
      <c r="X397" s="9"/>
      <c r="Y397" s="9"/>
      <c r="Z397" s="9"/>
      <c r="AA397" s="9"/>
      <c r="AB397" s="9"/>
      <c r="AC397" s="9"/>
      <c r="AD397" s="9"/>
      <c r="AE397" s="9"/>
      <c r="AF397" s="9"/>
      <c r="AG397" s="9"/>
      <c r="AH397" s="9"/>
    </row>
    <row r="398" spans="1:34" x14ac:dyDescent="0.25">
      <c r="A398" s="9"/>
      <c r="B398" s="9"/>
      <c r="C398" s="9"/>
      <c r="D398" s="9"/>
      <c r="E398" s="9"/>
      <c r="F398" s="9"/>
      <c r="G398" s="9"/>
      <c r="H398" s="9"/>
      <c r="I398" s="9"/>
      <c r="J398" s="9"/>
      <c r="K398" s="9"/>
      <c r="L398" s="9"/>
      <c r="M398" s="9"/>
      <c r="N398" s="9"/>
      <c r="O398" s="9"/>
      <c r="P398" s="9"/>
      <c r="Q398" s="810"/>
      <c r="R398" s="9"/>
      <c r="S398" s="15"/>
      <c r="T398" s="9"/>
      <c r="U398" s="17"/>
      <c r="V398" s="9"/>
      <c r="W398" s="17"/>
      <c r="X398" s="9"/>
      <c r="Y398" s="9"/>
      <c r="Z398" s="9"/>
      <c r="AA398" s="9"/>
      <c r="AB398" s="9"/>
      <c r="AC398" s="9"/>
      <c r="AD398" s="9"/>
      <c r="AE398" s="9"/>
      <c r="AF398" s="9"/>
      <c r="AG398" s="9"/>
      <c r="AH398" s="9"/>
    </row>
    <row r="399" spans="1:34" x14ac:dyDescent="0.25">
      <c r="A399" s="9"/>
      <c r="B399" s="9"/>
      <c r="C399" s="9"/>
      <c r="D399" s="9"/>
      <c r="E399" s="9"/>
      <c r="F399" s="9"/>
      <c r="G399" s="9"/>
      <c r="H399" s="9"/>
      <c r="I399" s="9"/>
      <c r="J399" s="9"/>
      <c r="K399" s="9"/>
      <c r="L399" s="9"/>
      <c r="M399" s="9"/>
      <c r="N399" s="9"/>
      <c r="O399" s="9"/>
      <c r="P399" s="9"/>
      <c r="Q399" s="810"/>
      <c r="R399" s="9"/>
      <c r="S399" s="15"/>
      <c r="T399" s="9"/>
      <c r="U399" s="17"/>
      <c r="V399" s="9"/>
      <c r="W399" s="17"/>
      <c r="X399" s="9"/>
      <c r="Y399" s="9"/>
      <c r="Z399" s="9"/>
      <c r="AA399" s="9"/>
      <c r="AB399" s="9"/>
      <c r="AC399" s="9"/>
      <c r="AD399" s="9"/>
      <c r="AE399" s="9"/>
      <c r="AF399" s="9"/>
      <c r="AG399" s="9"/>
      <c r="AH399" s="9"/>
    </row>
    <row r="400" spans="1:34" x14ac:dyDescent="0.25">
      <c r="A400" s="9"/>
      <c r="B400" s="9"/>
      <c r="C400" s="9"/>
      <c r="D400" s="9"/>
      <c r="E400" s="9"/>
      <c r="F400" s="9"/>
      <c r="G400" s="9"/>
      <c r="H400" s="9"/>
      <c r="I400" s="9"/>
      <c r="J400" s="9"/>
      <c r="K400" s="9"/>
      <c r="L400" s="9"/>
      <c r="M400" s="9"/>
      <c r="N400" s="9"/>
      <c r="O400" s="9"/>
      <c r="P400" s="9"/>
      <c r="Q400" s="810"/>
      <c r="R400" s="9"/>
      <c r="S400" s="15"/>
      <c r="T400" s="9"/>
      <c r="U400" s="17"/>
      <c r="V400" s="9"/>
      <c r="W400" s="17"/>
      <c r="X400" s="9"/>
      <c r="Y400" s="9"/>
      <c r="Z400" s="9"/>
      <c r="AA400" s="9"/>
      <c r="AB400" s="9"/>
      <c r="AC400" s="9"/>
      <c r="AD400" s="9"/>
      <c r="AE400" s="9"/>
      <c r="AF400" s="9"/>
      <c r="AG400" s="9"/>
      <c r="AH400" s="9"/>
    </row>
    <row r="401" spans="1:34" x14ac:dyDescent="0.25">
      <c r="A401" s="9"/>
      <c r="B401" s="9"/>
      <c r="C401" s="9"/>
      <c r="D401" s="9"/>
      <c r="E401" s="9"/>
      <c r="F401" s="9"/>
      <c r="G401" s="9"/>
      <c r="H401" s="9"/>
      <c r="I401" s="9"/>
      <c r="J401" s="9"/>
      <c r="K401" s="9"/>
      <c r="L401" s="9"/>
      <c r="M401" s="9"/>
      <c r="N401" s="9"/>
      <c r="O401" s="9"/>
      <c r="P401" s="9"/>
      <c r="Q401" s="810"/>
      <c r="R401" s="9"/>
      <c r="S401" s="15"/>
      <c r="T401" s="9"/>
      <c r="U401" s="17"/>
      <c r="V401" s="9"/>
      <c r="W401" s="17"/>
      <c r="X401" s="9"/>
      <c r="Y401" s="9"/>
      <c r="Z401" s="9"/>
      <c r="AA401" s="9"/>
      <c r="AB401" s="9"/>
      <c r="AC401" s="9"/>
      <c r="AD401" s="9"/>
      <c r="AE401" s="9"/>
      <c r="AF401" s="9"/>
      <c r="AG401" s="9"/>
      <c r="AH401" s="9"/>
    </row>
    <row r="402" spans="1:34" x14ac:dyDescent="0.25">
      <c r="A402" s="9"/>
      <c r="B402" s="9"/>
      <c r="C402" s="9"/>
      <c r="D402" s="9"/>
      <c r="E402" s="9"/>
      <c r="F402" s="9"/>
      <c r="G402" s="9"/>
      <c r="H402" s="9"/>
      <c r="I402" s="9"/>
      <c r="J402" s="9"/>
      <c r="K402" s="9"/>
      <c r="L402" s="9"/>
      <c r="M402" s="9"/>
      <c r="N402" s="9"/>
      <c r="O402" s="9"/>
      <c r="P402" s="9"/>
      <c r="Q402" s="810"/>
      <c r="R402" s="9"/>
      <c r="S402" s="15"/>
      <c r="T402" s="9"/>
      <c r="U402" s="17"/>
      <c r="V402" s="9"/>
      <c r="W402" s="17"/>
      <c r="X402" s="9"/>
      <c r="Y402" s="9"/>
      <c r="Z402" s="9"/>
      <c r="AA402" s="9"/>
      <c r="AB402" s="9"/>
      <c r="AC402" s="9"/>
      <c r="AD402" s="9"/>
      <c r="AE402" s="9"/>
      <c r="AF402" s="9"/>
      <c r="AG402" s="9"/>
      <c r="AH402" s="9"/>
    </row>
    <row r="403" spans="1:34" x14ac:dyDescent="0.25">
      <c r="A403" s="9"/>
      <c r="B403" s="9"/>
      <c r="C403" s="9"/>
      <c r="D403" s="9"/>
      <c r="E403" s="9"/>
      <c r="F403" s="9"/>
      <c r="G403" s="9"/>
      <c r="H403" s="9"/>
      <c r="I403" s="9"/>
      <c r="J403" s="9"/>
      <c r="K403" s="9"/>
      <c r="L403" s="9"/>
      <c r="M403" s="9"/>
      <c r="N403" s="9"/>
      <c r="O403" s="9"/>
      <c r="P403" s="9"/>
      <c r="Q403" s="810"/>
      <c r="R403" s="9"/>
      <c r="S403" s="15"/>
      <c r="T403" s="9"/>
      <c r="U403" s="17"/>
      <c r="V403" s="9"/>
      <c r="W403" s="17"/>
      <c r="X403" s="9"/>
      <c r="Y403" s="9"/>
      <c r="Z403" s="9"/>
      <c r="AA403" s="9"/>
      <c r="AB403" s="9"/>
      <c r="AC403" s="9"/>
      <c r="AD403" s="9"/>
      <c r="AE403" s="9"/>
      <c r="AF403" s="9"/>
      <c r="AG403" s="9"/>
      <c r="AH403" s="9"/>
    </row>
    <row r="404" spans="1:34" x14ac:dyDescent="0.25">
      <c r="A404" s="9"/>
      <c r="B404" s="9"/>
      <c r="C404" s="9"/>
      <c r="D404" s="9"/>
      <c r="E404" s="9"/>
      <c r="F404" s="9"/>
      <c r="G404" s="9"/>
      <c r="H404" s="9"/>
      <c r="I404" s="9"/>
      <c r="J404" s="9"/>
      <c r="K404" s="9"/>
      <c r="L404" s="9"/>
      <c r="M404" s="9"/>
      <c r="N404" s="9"/>
      <c r="O404" s="9"/>
      <c r="P404" s="9"/>
      <c r="Q404" s="810"/>
      <c r="R404" s="9"/>
      <c r="S404" s="15"/>
      <c r="T404" s="9"/>
      <c r="U404" s="17"/>
      <c r="V404" s="9"/>
      <c r="W404" s="17"/>
      <c r="X404" s="9"/>
      <c r="Y404" s="9"/>
      <c r="Z404" s="9"/>
      <c r="AA404" s="9"/>
      <c r="AB404" s="9"/>
      <c r="AC404" s="9"/>
      <c r="AD404" s="9"/>
      <c r="AE404" s="9"/>
      <c r="AF404" s="9"/>
      <c r="AG404" s="9"/>
      <c r="AH404" s="9"/>
    </row>
    <row r="405" spans="1:34" x14ac:dyDescent="0.25">
      <c r="A405" s="9"/>
      <c r="B405" s="9"/>
      <c r="C405" s="9"/>
      <c r="D405" s="9"/>
      <c r="E405" s="9"/>
      <c r="F405" s="9"/>
      <c r="G405" s="9"/>
      <c r="H405" s="9"/>
      <c r="I405" s="9"/>
      <c r="J405" s="9"/>
      <c r="K405" s="9"/>
      <c r="L405" s="9"/>
      <c r="M405" s="9"/>
      <c r="N405" s="9"/>
      <c r="O405" s="9"/>
      <c r="P405" s="9"/>
      <c r="Q405" s="810"/>
      <c r="R405" s="9"/>
      <c r="S405" s="15"/>
      <c r="T405" s="9"/>
      <c r="U405" s="17"/>
      <c r="V405" s="9"/>
      <c r="W405" s="17"/>
      <c r="X405" s="9"/>
      <c r="Y405" s="9"/>
      <c r="Z405" s="9"/>
      <c r="AA405" s="9"/>
      <c r="AB405" s="9"/>
      <c r="AC405" s="9"/>
      <c r="AD405" s="9"/>
      <c r="AE405" s="9"/>
      <c r="AF405" s="9"/>
      <c r="AG405" s="9"/>
      <c r="AH405" s="9"/>
    </row>
    <row r="406" spans="1:34" x14ac:dyDescent="0.25">
      <c r="A406" s="9"/>
      <c r="B406" s="9"/>
      <c r="C406" s="9"/>
      <c r="D406" s="9"/>
      <c r="E406" s="9"/>
      <c r="F406" s="9"/>
      <c r="G406" s="9"/>
      <c r="H406" s="9"/>
      <c r="I406" s="9"/>
      <c r="J406" s="9"/>
      <c r="K406" s="9"/>
      <c r="L406" s="9"/>
      <c r="M406" s="9"/>
      <c r="N406" s="9"/>
      <c r="O406" s="9"/>
      <c r="P406" s="9"/>
      <c r="Q406" s="810"/>
      <c r="R406" s="9"/>
      <c r="S406" s="15"/>
      <c r="T406" s="9"/>
      <c r="U406" s="17"/>
      <c r="V406" s="9"/>
      <c r="W406" s="17"/>
      <c r="X406" s="9"/>
      <c r="Y406" s="9"/>
      <c r="Z406" s="9"/>
      <c r="AA406" s="9"/>
      <c r="AB406" s="9"/>
      <c r="AC406" s="9"/>
      <c r="AD406" s="9"/>
      <c r="AE406" s="9"/>
      <c r="AF406" s="9"/>
      <c r="AG406" s="9"/>
      <c r="AH406" s="9"/>
    </row>
    <row r="407" spans="1:34" x14ac:dyDescent="0.25">
      <c r="A407" s="9"/>
      <c r="B407" s="9"/>
      <c r="C407" s="9"/>
      <c r="D407" s="9"/>
      <c r="E407" s="9"/>
      <c r="F407" s="9"/>
      <c r="G407" s="9"/>
      <c r="H407" s="9"/>
      <c r="I407" s="9"/>
      <c r="J407" s="9"/>
      <c r="K407" s="9"/>
      <c r="L407" s="9"/>
      <c r="M407" s="9"/>
      <c r="N407" s="9"/>
      <c r="O407" s="9"/>
      <c r="P407" s="9"/>
      <c r="Q407" s="810"/>
      <c r="R407" s="9"/>
      <c r="S407" s="15"/>
      <c r="T407" s="9"/>
      <c r="U407" s="17"/>
      <c r="V407" s="9"/>
      <c r="W407" s="17"/>
      <c r="X407" s="9"/>
      <c r="Y407" s="9"/>
      <c r="Z407" s="9"/>
      <c r="AA407" s="9"/>
      <c r="AB407" s="9"/>
      <c r="AC407" s="9"/>
      <c r="AD407" s="9"/>
      <c r="AE407" s="9"/>
      <c r="AF407" s="9"/>
      <c r="AG407" s="9"/>
      <c r="AH407" s="9"/>
    </row>
    <row r="408" spans="1:34" x14ac:dyDescent="0.25">
      <c r="A408" s="9"/>
      <c r="B408" s="9"/>
      <c r="C408" s="9"/>
      <c r="D408" s="9"/>
      <c r="E408" s="9"/>
      <c r="F408" s="9"/>
      <c r="G408" s="9"/>
      <c r="H408" s="9"/>
      <c r="I408" s="9"/>
      <c r="J408" s="9"/>
      <c r="K408" s="9"/>
      <c r="L408" s="9"/>
      <c r="M408" s="9"/>
      <c r="N408" s="9"/>
      <c r="O408" s="9"/>
      <c r="P408" s="9"/>
      <c r="Q408" s="810"/>
      <c r="R408" s="9"/>
      <c r="S408" s="15"/>
      <c r="T408" s="9"/>
      <c r="U408" s="17"/>
      <c r="V408" s="9"/>
      <c r="W408" s="17"/>
      <c r="X408" s="9"/>
      <c r="Y408" s="9"/>
      <c r="Z408" s="9"/>
      <c r="AA408" s="9"/>
      <c r="AB408" s="9"/>
      <c r="AC408" s="9"/>
      <c r="AD408" s="9"/>
      <c r="AE408" s="9"/>
      <c r="AF408" s="9"/>
      <c r="AG408" s="9"/>
      <c r="AH408" s="9"/>
    </row>
    <row r="409" spans="1:34" x14ac:dyDescent="0.25">
      <c r="A409" s="9"/>
      <c r="B409" s="9"/>
      <c r="C409" s="9"/>
      <c r="D409" s="9"/>
      <c r="E409" s="9"/>
      <c r="F409" s="9"/>
      <c r="G409" s="9"/>
      <c r="H409" s="9"/>
      <c r="I409" s="9"/>
      <c r="J409" s="9"/>
      <c r="K409" s="9"/>
      <c r="L409" s="9"/>
      <c r="M409" s="9"/>
      <c r="N409" s="9"/>
      <c r="O409" s="9"/>
      <c r="P409" s="9"/>
      <c r="Q409" s="810"/>
      <c r="R409" s="9"/>
      <c r="S409" s="15"/>
      <c r="T409" s="9"/>
      <c r="U409" s="17"/>
      <c r="V409" s="9"/>
      <c r="W409" s="17"/>
      <c r="X409" s="9"/>
      <c r="Y409" s="9"/>
      <c r="Z409" s="9"/>
      <c r="AA409" s="9"/>
      <c r="AB409" s="9"/>
      <c r="AC409" s="9"/>
      <c r="AD409" s="9"/>
      <c r="AE409" s="9"/>
      <c r="AF409" s="9"/>
      <c r="AG409" s="9"/>
      <c r="AH409" s="9"/>
    </row>
    <row r="410" spans="1:34" x14ac:dyDescent="0.25">
      <c r="A410" s="9"/>
      <c r="B410" s="9"/>
      <c r="C410" s="9"/>
      <c r="D410" s="9"/>
      <c r="E410" s="9"/>
      <c r="F410" s="9"/>
      <c r="G410" s="9"/>
      <c r="H410" s="9"/>
      <c r="I410" s="9"/>
      <c r="J410" s="9"/>
      <c r="K410" s="9"/>
      <c r="L410" s="9"/>
      <c r="M410" s="9"/>
      <c r="N410" s="9"/>
      <c r="O410" s="9"/>
      <c r="P410" s="9"/>
      <c r="Q410" s="810"/>
      <c r="R410" s="9"/>
      <c r="S410" s="15"/>
      <c r="T410" s="9"/>
      <c r="U410" s="17"/>
      <c r="V410" s="9"/>
      <c r="W410" s="17"/>
      <c r="X410" s="9"/>
      <c r="Y410" s="9"/>
      <c r="Z410" s="9"/>
      <c r="AA410" s="9"/>
      <c r="AB410" s="9"/>
      <c r="AC410" s="9"/>
      <c r="AD410" s="9"/>
      <c r="AE410" s="9"/>
      <c r="AF410" s="9"/>
      <c r="AG410" s="9"/>
      <c r="AH410" s="9"/>
    </row>
    <row r="411" spans="1:34" x14ac:dyDescent="0.25">
      <c r="A411" s="9"/>
      <c r="B411" s="9"/>
      <c r="C411" s="9"/>
      <c r="D411" s="9"/>
      <c r="E411" s="9"/>
      <c r="F411" s="9"/>
      <c r="G411" s="9"/>
      <c r="H411" s="9"/>
      <c r="I411" s="9"/>
      <c r="J411" s="9"/>
      <c r="K411" s="9"/>
      <c r="L411" s="9"/>
      <c r="M411" s="9"/>
      <c r="N411" s="9"/>
      <c r="O411" s="9"/>
      <c r="P411" s="9"/>
      <c r="Q411" s="810"/>
      <c r="R411" s="9"/>
      <c r="S411" s="15"/>
      <c r="T411" s="9"/>
      <c r="U411" s="17"/>
      <c r="V411" s="9"/>
      <c r="W411" s="17"/>
      <c r="X411" s="9"/>
      <c r="Y411" s="9"/>
      <c r="Z411" s="9"/>
      <c r="AA411" s="9"/>
      <c r="AB411" s="9"/>
      <c r="AC411" s="9"/>
      <c r="AD411" s="9"/>
      <c r="AE411" s="9"/>
      <c r="AF411" s="9"/>
      <c r="AG411" s="9"/>
      <c r="AH411" s="9"/>
    </row>
    <row r="412" spans="1:34" x14ac:dyDescent="0.25">
      <c r="A412" s="9"/>
      <c r="B412" s="9"/>
      <c r="C412" s="9"/>
      <c r="D412" s="9"/>
      <c r="E412" s="9"/>
      <c r="F412" s="9"/>
      <c r="G412" s="9"/>
      <c r="H412" s="9"/>
      <c r="I412" s="9"/>
      <c r="J412" s="9"/>
      <c r="K412" s="9"/>
      <c r="L412" s="9"/>
      <c r="M412" s="9"/>
      <c r="N412" s="9"/>
      <c r="O412" s="9"/>
      <c r="P412" s="9"/>
      <c r="Q412" s="810"/>
      <c r="R412" s="9"/>
      <c r="S412" s="15"/>
      <c r="T412" s="9"/>
      <c r="U412" s="17"/>
      <c r="V412" s="9"/>
      <c r="W412" s="17"/>
      <c r="X412" s="9"/>
      <c r="Y412" s="9"/>
      <c r="Z412" s="9"/>
      <c r="AA412" s="9"/>
      <c r="AB412" s="9"/>
      <c r="AC412" s="9"/>
      <c r="AD412" s="9"/>
      <c r="AE412" s="9"/>
      <c r="AF412" s="9"/>
      <c r="AG412" s="9"/>
      <c r="AH412" s="9"/>
    </row>
    <row r="413" spans="1:34" x14ac:dyDescent="0.25">
      <c r="A413" s="9"/>
      <c r="B413" s="9"/>
      <c r="C413" s="9"/>
      <c r="D413" s="9"/>
      <c r="E413" s="9"/>
      <c r="F413" s="9"/>
      <c r="G413" s="9"/>
      <c r="H413" s="9"/>
      <c r="I413" s="9"/>
      <c r="J413" s="9"/>
      <c r="K413" s="9"/>
      <c r="L413" s="9"/>
      <c r="M413" s="9"/>
      <c r="N413" s="9"/>
      <c r="O413" s="9"/>
      <c r="P413" s="9"/>
      <c r="Q413" s="810"/>
      <c r="R413" s="9"/>
      <c r="S413" s="15"/>
      <c r="T413" s="9"/>
      <c r="U413" s="17"/>
      <c r="V413" s="9"/>
      <c r="W413" s="17"/>
      <c r="X413" s="9"/>
      <c r="Y413" s="9"/>
      <c r="Z413" s="9"/>
      <c r="AA413" s="9"/>
      <c r="AB413" s="9"/>
      <c r="AC413" s="9"/>
      <c r="AD413" s="9"/>
      <c r="AE413" s="9"/>
      <c r="AF413" s="9"/>
      <c r="AG413" s="9"/>
      <c r="AH413" s="9"/>
    </row>
    <row r="414" spans="1:34" x14ac:dyDescent="0.25">
      <c r="A414" s="9"/>
      <c r="B414" s="9"/>
      <c r="C414" s="9"/>
      <c r="D414" s="9"/>
      <c r="E414" s="9"/>
      <c r="F414" s="9"/>
      <c r="G414" s="9"/>
      <c r="H414" s="9"/>
      <c r="I414" s="9"/>
      <c r="J414" s="9"/>
      <c r="K414" s="9"/>
      <c r="L414" s="9"/>
      <c r="M414" s="9"/>
      <c r="N414" s="9"/>
      <c r="O414" s="9"/>
      <c r="P414" s="9"/>
      <c r="Q414" s="810"/>
      <c r="R414" s="9"/>
      <c r="S414" s="15"/>
      <c r="T414" s="9"/>
      <c r="U414" s="17"/>
      <c r="V414" s="9"/>
      <c r="W414" s="17"/>
      <c r="X414" s="9"/>
      <c r="Y414" s="9"/>
      <c r="Z414" s="9"/>
      <c r="AA414" s="9"/>
      <c r="AB414" s="9"/>
      <c r="AC414" s="9"/>
      <c r="AD414" s="9"/>
      <c r="AE414" s="9"/>
      <c r="AF414" s="9"/>
      <c r="AG414" s="9"/>
      <c r="AH414" s="9"/>
    </row>
    <row r="415" spans="1:34" x14ac:dyDescent="0.25">
      <c r="A415" s="9"/>
      <c r="B415" s="9"/>
      <c r="C415" s="9"/>
      <c r="D415" s="9"/>
      <c r="E415" s="9"/>
      <c r="F415" s="9"/>
      <c r="G415" s="9"/>
      <c r="H415" s="9"/>
      <c r="I415" s="9"/>
      <c r="J415" s="9"/>
      <c r="K415" s="9"/>
      <c r="L415" s="9"/>
      <c r="M415" s="9"/>
      <c r="N415" s="9"/>
      <c r="O415" s="9"/>
      <c r="P415" s="9"/>
      <c r="Q415" s="810"/>
      <c r="R415" s="9"/>
      <c r="S415" s="15"/>
      <c r="T415" s="9"/>
      <c r="U415" s="17"/>
      <c r="V415" s="9"/>
      <c r="W415" s="17"/>
      <c r="X415" s="9"/>
      <c r="Y415" s="9"/>
      <c r="Z415" s="9"/>
      <c r="AA415" s="9"/>
      <c r="AB415" s="9"/>
      <c r="AC415" s="9"/>
      <c r="AD415" s="9"/>
      <c r="AE415" s="9"/>
      <c r="AF415" s="9"/>
      <c r="AG415" s="9"/>
      <c r="AH415" s="9"/>
    </row>
    <row r="416" spans="1:34" x14ac:dyDescent="0.25">
      <c r="A416" s="9"/>
      <c r="B416" s="9"/>
      <c r="C416" s="9"/>
      <c r="D416" s="9"/>
      <c r="E416" s="9"/>
      <c r="F416" s="9"/>
      <c r="G416" s="9"/>
      <c r="H416" s="9"/>
      <c r="I416" s="9"/>
      <c r="J416" s="9"/>
      <c r="K416" s="9"/>
      <c r="L416" s="9"/>
      <c r="M416" s="9"/>
      <c r="N416" s="9"/>
      <c r="O416" s="9"/>
      <c r="P416" s="9"/>
      <c r="Q416" s="810"/>
      <c r="R416" s="9"/>
      <c r="S416" s="15"/>
      <c r="T416" s="9"/>
      <c r="U416" s="17"/>
      <c r="V416" s="9"/>
      <c r="W416" s="17"/>
      <c r="X416" s="9"/>
      <c r="Y416" s="9"/>
      <c r="Z416" s="9"/>
      <c r="AA416" s="9"/>
      <c r="AB416" s="9"/>
      <c r="AC416" s="9"/>
      <c r="AD416" s="9"/>
      <c r="AE416" s="9"/>
      <c r="AF416" s="9"/>
      <c r="AG416" s="9"/>
      <c r="AH416" s="9"/>
    </row>
    <row r="417" spans="1:34" x14ac:dyDescent="0.25">
      <c r="A417" s="9"/>
      <c r="B417" s="9"/>
      <c r="C417" s="9"/>
      <c r="D417" s="9"/>
      <c r="E417" s="9"/>
      <c r="F417" s="9"/>
      <c r="G417" s="9"/>
      <c r="H417" s="9"/>
      <c r="I417" s="9"/>
      <c r="J417" s="9"/>
      <c r="K417" s="9"/>
      <c r="L417" s="9"/>
      <c r="M417" s="9"/>
      <c r="N417" s="9"/>
      <c r="O417" s="9"/>
      <c r="P417" s="9"/>
      <c r="Q417" s="810"/>
      <c r="R417" s="9"/>
      <c r="S417" s="15"/>
      <c r="T417" s="9"/>
      <c r="U417" s="17"/>
      <c r="V417" s="9"/>
      <c r="W417" s="17"/>
      <c r="X417" s="9"/>
      <c r="Y417" s="9"/>
      <c r="Z417" s="9"/>
      <c r="AA417" s="9"/>
      <c r="AB417" s="9"/>
      <c r="AC417" s="9"/>
      <c r="AD417" s="9"/>
      <c r="AE417" s="9"/>
      <c r="AF417" s="9"/>
      <c r="AG417" s="9"/>
      <c r="AH417" s="9"/>
    </row>
    <row r="418" spans="1:34" x14ac:dyDescent="0.25">
      <c r="A418" s="9"/>
      <c r="B418" s="9"/>
      <c r="C418" s="9"/>
      <c r="D418" s="9"/>
      <c r="E418" s="9"/>
      <c r="F418" s="9"/>
      <c r="G418" s="9"/>
      <c r="H418" s="9"/>
      <c r="I418" s="9"/>
      <c r="J418" s="9"/>
      <c r="K418" s="9"/>
      <c r="L418" s="9"/>
      <c r="M418" s="9"/>
      <c r="N418" s="9"/>
      <c r="O418" s="9"/>
      <c r="P418" s="9"/>
      <c r="Q418" s="810"/>
      <c r="R418" s="9"/>
      <c r="S418" s="15"/>
      <c r="T418" s="9"/>
      <c r="U418" s="17"/>
      <c r="V418" s="9"/>
      <c r="W418" s="17"/>
      <c r="X418" s="9"/>
      <c r="Y418" s="9"/>
      <c r="Z418" s="9"/>
      <c r="AA418" s="9"/>
      <c r="AB418" s="9"/>
      <c r="AC418" s="9"/>
      <c r="AD418" s="9"/>
      <c r="AE418" s="9"/>
      <c r="AF418" s="9"/>
      <c r="AG418" s="9"/>
      <c r="AH418" s="9"/>
    </row>
    <row r="419" spans="1:34" x14ac:dyDescent="0.25">
      <c r="A419" s="9"/>
      <c r="B419" s="9"/>
      <c r="C419" s="9"/>
      <c r="D419" s="9"/>
      <c r="E419" s="9"/>
      <c r="F419" s="9"/>
      <c r="G419" s="9"/>
      <c r="H419" s="9"/>
      <c r="I419" s="9"/>
      <c r="J419" s="9"/>
      <c r="K419" s="9"/>
      <c r="L419" s="9"/>
      <c r="M419" s="9"/>
      <c r="N419" s="9"/>
      <c r="O419" s="9"/>
      <c r="P419" s="9"/>
      <c r="Q419" s="810"/>
      <c r="R419" s="9"/>
      <c r="S419" s="15"/>
      <c r="T419" s="9"/>
      <c r="U419" s="17"/>
      <c r="V419" s="9"/>
      <c r="W419" s="17"/>
      <c r="X419" s="9"/>
      <c r="Y419" s="9"/>
      <c r="Z419" s="9"/>
      <c r="AA419" s="9"/>
      <c r="AB419" s="9"/>
      <c r="AC419" s="9"/>
      <c r="AD419" s="9"/>
      <c r="AE419" s="9"/>
      <c r="AF419" s="9"/>
      <c r="AG419" s="9"/>
      <c r="AH419" s="9"/>
    </row>
    <row r="420" spans="1:34" x14ac:dyDescent="0.25">
      <c r="A420" s="9"/>
      <c r="B420" s="9"/>
      <c r="C420" s="9"/>
      <c r="D420" s="9"/>
      <c r="E420" s="9"/>
      <c r="F420" s="9"/>
      <c r="G420" s="9"/>
      <c r="H420" s="9"/>
      <c r="I420" s="9"/>
      <c r="J420" s="9"/>
      <c r="K420" s="9"/>
      <c r="L420" s="9"/>
      <c r="M420" s="9"/>
      <c r="N420" s="9"/>
      <c r="O420" s="9"/>
      <c r="P420" s="9"/>
      <c r="Q420" s="810"/>
      <c r="R420" s="9"/>
      <c r="S420" s="15"/>
      <c r="T420" s="9"/>
      <c r="U420" s="17"/>
      <c r="V420" s="9"/>
      <c r="W420" s="17"/>
      <c r="X420" s="9"/>
      <c r="Y420" s="9"/>
      <c r="Z420" s="9"/>
      <c r="AA420" s="9"/>
      <c r="AB420" s="9"/>
      <c r="AC420" s="9"/>
      <c r="AD420" s="9"/>
      <c r="AE420" s="9"/>
      <c r="AF420" s="9"/>
      <c r="AG420" s="9"/>
      <c r="AH420" s="9"/>
    </row>
    <row r="421" spans="1:34" x14ac:dyDescent="0.25">
      <c r="A421" s="9"/>
      <c r="B421" s="9"/>
      <c r="C421" s="9"/>
      <c r="D421" s="9"/>
      <c r="E421" s="9"/>
      <c r="F421" s="9"/>
      <c r="G421" s="9"/>
      <c r="H421" s="9"/>
      <c r="I421" s="9"/>
      <c r="J421" s="9"/>
      <c r="K421" s="9"/>
      <c r="L421" s="9"/>
      <c r="M421" s="9"/>
      <c r="N421" s="9"/>
      <c r="O421" s="9"/>
      <c r="P421" s="9"/>
      <c r="Q421" s="810"/>
      <c r="R421" s="9"/>
      <c r="S421" s="15"/>
      <c r="T421" s="9"/>
      <c r="U421" s="17"/>
      <c r="V421" s="9"/>
      <c r="W421" s="17"/>
      <c r="X421" s="9"/>
      <c r="Y421" s="9"/>
      <c r="Z421" s="9"/>
      <c r="AA421" s="9"/>
      <c r="AB421" s="9"/>
      <c r="AC421" s="9"/>
      <c r="AD421" s="9"/>
      <c r="AE421" s="9"/>
      <c r="AF421" s="9"/>
      <c r="AG421" s="9"/>
      <c r="AH421" s="9"/>
    </row>
    <row r="422" spans="1:34" x14ac:dyDescent="0.25">
      <c r="A422" s="9"/>
      <c r="B422" s="9"/>
      <c r="C422" s="9"/>
      <c r="D422" s="9"/>
      <c r="E422" s="9"/>
      <c r="F422" s="9"/>
      <c r="G422" s="9"/>
      <c r="H422" s="9"/>
      <c r="I422" s="9"/>
      <c r="J422" s="9"/>
      <c r="K422" s="9"/>
      <c r="L422" s="9"/>
      <c r="M422" s="9"/>
      <c r="N422" s="9"/>
      <c r="O422" s="9"/>
      <c r="P422" s="9"/>
      <c r="Q422" s="810"/>
      <c r="R422" s="9"/>
      <c r="S422" s="15"/>
      <c r="T422" s="9"/>
      <c r="U422" s="17"/>
      <c r="V422" s="9"/>
      <c r="W422" s="17"/>
      <c r="X422" s="9"/>
      <c r="Y422" s="9"/>
      <c r="Z422" s="9"/>
      <c r="AA422" s="9"/>
      <c r="AB422" s="9"/>
      <c r="AC422" s="9"/>
      <c r="AD422" s="9"/>
      <c r="AE422" s="9"/>
      <c r="AF422" s="9"/>
      <c r="AG422" s="9"/>
      <c r="AH422" s="9"/>
    </row>
    <row r="423" spans="1:34" x14ac:dyDescent="0.25">
      <c r="A423" s="9"/>
      <c r="B423" s="9"/>
      <c r="C423" s="9"/>
      <c r="D423" s="9"/>
      <c r="E423" s="9"/>
      <c r="F423" s="9"/>
      <c r="G423" s="9"/>
      <c r="H423" s="9"/>
      <c r="I423" s="9"/>
      <c r="J423" s="9"/>
      <c r="K423" s="9"/>
      <c r="L423" s="9"/>
      <c r="M423" s="9"/>
      <c r="N423" s="9"/>
      <c r="O423" s="9"/>
      <c r="P423" s="9"/>
      <c r="Q423" s="810"/>
      <c r="R423" s="9"/>
      <c r="S423" s="15"/>
      <c r="T423" s="9"/>
      <c r="U423" s="17"/>
      <c r="V423" s="9"/>
      <c r="W423" s="17"/>
      <c r="X423" s="9"/>
      <c r="Y423" s="9"/>
      <c r="Z423" s="9"/>
      <c r="AA423" s="9"/>
      <c r="AB423" s="9"/>
      <c r="AC423" s="9"/>
      <c r="AD423" s="9"/>
      <c r="AE423" s="9"/>
      <c r="AF423" s="9"/>
      <c r="AG423" s="9"/>
      <c r="AH423" s="9"/>
    </row>
    <row r="424" spans="1:34" x14ac:dyDescent="0.25">
      <c r="A424" s="9"/>
      <c r="B424" s="9"/>
      <c r="C424" s="9"/>
      <c r="D424" s="9"/>
      <c r="E424" s="9"/>
      <c r="F424" s="9"/>
      <c r="G424" s="9"/>
      <c r="H424" s="9"/>
      <c r="I424" s="9"/>
      <c r="J424" s="9"/>
      <c r="K424" s="9"/>
      <c r="L424" s="9"/>
      <c r="M424" s="9"/>
      <c r="N424" s="9"/>
      <c r="O424" s="9"/>
      <c r="P424" s="9"/>
      <c r="Q424" s="810"/>
      <c r="R424" s="9"/>
      <c r="S424" s="15"/>
      <c r="T424" s="9"/>
      <c r="U424" s="17"/>
      <c r="V424" s="9"/>
      <c r="W424" s="17"/>
      <c r="X424" s="9"/>
      <c r="Y424" s="9"/>
      <c r="Z424" s="9"/>
      <c r="AA424" s="9"/>
      <c r="AB424" s="9"/>
      <c r="AC424" s="9"/>
      <c r="AD424" s="9"/>
      <c r="AE424" s="9"/>
      <c r="AF424" s="9"/>
      <c r="AG424" s="9"/>
      <c r="AH424" s="9"/>
    </row>
    <row r="425" spans="1:34" x14ac:dyDescent="0.25">
      <c r="A425" s="9"/>
      <c r="B425" s="9"/>
      <c r="C425" s="9"/>
      <c r="D425" s="9"/>
      <c r="E425" s="9"/>
      <c r="F425" s="9"/>
      <c r="G425" s="9"/>
      <c r="H425" s="9"/>
      <c r="I425" s="9"/>
      <c r="J425" s="9"/>
      <c r="K425" s="9"/>
      <c r="L425" s="9"/>
      <c r="M425" s="9"/>
      <c r="N425" s="9"/>
      <c r="O425" s="9"/>
      <c r="P425" s="9"/>
      <c r="Q425" s="810"/>
      <c r="R425" s="9"/>
      <c r="S425" s="15"/>
      <c r="T425" s="9"/>
      <c r="U425" s="17"/>
      <c r="V425" s="9"/>
      <c r="W425" s="17"/>
      <c r="X425" s="9"/>
      <c r="Y425" s="9"/>
      <c r="Z425" s="9"/>
      <c r="AA425" s="9"/>
      <c r="AB425" s="9"/>
      <c r="AC425" s="9"/>
      <c r="AD425" s="9"/>
      <c r="AE425" s="9"/>
      <c r="AF425" s="9"/>
      <c r="AG425" s="9"/>
      <c r="AH425" s="9"/>
    </row>
    <row r="426" spans="1:34" x14ac:dyDescent="0.25">
      <c r="A426" s="9"/>
      <c r="B426" s="9"/>
      <c r="C426" s="9"/>
      <c r="D426" s="9"/>
      <c r="E426" s="9"/>
      <c r="F426" s="9"/>
      <c r="G426" s="9"/>
      <c r="H426" s="9"/>
      <c r="I426" s="9"/>
      <c r="J426" s="9"/>
      <c r="K426" s="9"/>
      <c r="L426" s="9"/>
      <c r="M426" s="9"/>
      <c r="N426" s="9"/>
      <c r="O426" s="9"/>
      <c r="P426" s="9"/>
      <c r="Q426" s="810"/>
      <c r="R426" s="9"/>
      <c r="S426" s="15"/>
      <c r="T426" s="9"/>
      <c r="U426" s="17"/>
      <c r="V426" s="9"/>
      <c r="W426" s="17"/>
      <c r="X426" s="9"/>
      <c r="Y426" s="9"/>
      <c r="Z426" s="9"/>
      <c r="AA426" s="9"/>
      <c r="AB426" s="9"/>
      <c r="AC426" s="9"/>
      <c r="AD426" s="9"/>
      <c r="AE426" s="9"/>
      <c r="AF426" s="9"/>
      <c r="AG426" s="9"/>
      <c r="AH426" s="9"/>
    </row>
    <row r="427" spans="1:34" x14ac:dyDescent="0.25">
      <c r="A427" s="9"/>
      <c r="B427" s="9"/>
      <c r="C427" s="9"/>
      <c r="D427" s="9"/>
      <c r="E427" s="9"/>
      <c r="F427" s="9"/>
      <c r="G427" s="9"/>
      <c r="H427" s="9"/>
      <c r="I427" s="9"/>
      <c r="J427" s="9"/>
      <c r="K427" s="9"/>
      <c r="L427" s="9"/>
      <c r="M427" s="9"/>
      <c r="N427" s="9"/>
      <c r="O427" s="9"/>
      <c r="P427" s="9"/>
      <c r="Q427" s="810"/>
      <c r="R427" s="9"/>
      <c r="S427" s="15"/>
      <c r="T427" s="9"/>
      <c r="U427" s="17"/>
      <c r="V427" s="9"/>
      <c r="W427" s="17"/>
      <c r="X427" s="9"/>
      <c r="Y427" s="9"/>
      <c r="Z427" s="9"/>
      <c r="AA427" s="9"/>
      <c r="AB427" s="9"/>
      <c r="AC427" s="9"/>
      <c r="AD427" s="9"/>
      <c r="AE427" s="9"/>
      <c r="AF427" s="9"/>
      <c r="AG427" s="9"/>
      <c r="AH427" s="9"/>
    </row>
    <row r="428" spans="1:34" x14ac:dyDescent="0.25">
      <c r="A428" s="9"/>
      <c r="B428" s="9"/>
      <c r="C428" s="9"/>
      <c r="D428" s="9"/>
      <c r="E428" s="9"/>
      <c r="F428" s="9"/>
      <c r="G428" s="9"/>
      <c r="H428" s="9"/>
      <c r="I428" s="9"/>
      <c r="J428" s="9"/>
      <c r="K428" s="9"/>
      <c r="L428" s="9"/>
      <c r="M428" s="9"/>
      <c r="N428" s="9"/>
      <c r="O428" s="9"/>
      <c r="P428" s="9"/>
      <c r="Q428" s="810"/>
      <c r="R428" s="9"/>
      <c r="S428" s="15"/>
      <c r="T428" s="9"/>
      <c r="U428" s="17"/>
      <c r="V428" s="9"/>
      <c r="W428" s="17"/>
      <c r="X428" s="9"/>
      <c r="Y428" s="9"/>
      <c r="Z428" s="9"/>
      <c r="AA428" s="9"/>
      <c r="AB428" s="9"/>
      <c r="AC428" s="9"/>
      <c r="AD428" s="9"/>
      <c r="AE428" s="9"/>
      <c r="AF428" s="9"/>
      <c r="AG428" s="9"/>
      <c r="AH428" s="9"/>
    </row>
    <row r="429" spans="1:34" x14ac:dyDescent="0.25">
      <c r="A429" s="9"/>
      <c r="B429" s="9"/>
      <c r="C429" s="9"/>
      <c r="D429" s="9"/>
      <c r="E429" s="9"/>
      <c r="F429" s="9"/>
      <c r="G429" s="9"/>
      <c r="H429" s="9"/>
      <c r="I429" s="9"/>
      <c r="J429" s="9"/>
      <c r="K429" s="9"/>
      <c r="L429" s="9"/>
      <c r="M429" s="9"/>
      <c r="N429" s="9"/>
      <c r="O429" s="9"/>
      <c r="P429" s="9"/>
      <c r="Q429" s="810"/>
      <c r="R429" s="9"/>
      <c r="S429" s="15"/>
      <c r="T429" s="9"/>
      <c r="U429" s="17"/>
      <c r="V429" s="9"/>
      <c r="W429" s="17"/>
      <c r="X429" s="9"/>
      <c r="Y429" s="9"/>
      <c r="Z429" s="9"/>
      <c r="AA429" s="9"/>
      <c r="AB429" s="9"/>
      <c r="AC429" s="9"/>
      <c r="AD429" s="9"/>
      <c r="AE429" s="9"/>
      <c r="AF429" s="9"/>
      <c r="AG429" s="9"/>
      <c r="AH429" s="9"/>
    </row>
    <row r="430" spans="1:34" x14ac:dyDescent="0.25">
      <c r="A430" s="9"/>
      <c r="B430" s="9"/>
      <c r="C430" s="9"/>
      <c r="D430" s="9"/>
      <c r="E430" s="9"/>
      <c r="F430" s="9"/>
      <c r="G430" s="9"/>
      <c r="H430" s="9"/>
      <c r="I430" s="9"/>
      <c r="J430" s="9"/>
      <c r="K430" s="9"/>
      <c r="L430" s="9"/>
      <c r="M430" s="9"/>
      <c r="N430" s="9"/>
      <c r="O430" s="9"/>
      <c r="P430" s="9"/>
      <c r="Q430" s="810"/>
      <c r="R430" s="9"/>
      <c r="S430" s="15"/>
      <c r="T430" s="9"/>
      <c r="U430" s="17"/>
      <c r="V430" s="9"/>
      <c r="W430" s="17"/>
      <c r="X430" s="9"/>
      <c r="Y430" s="9"/>
      <c r="Z430" s="9"/>
      <c r="AA430" s="9"/>
      <c r="AB430" s="9"/>
      <c r="AC430" s="9"/>
      <c r="AD430" s="9"/>
      <c r="AE430" s="9"/>
      <c r="AF430" s="9"/>
      <c r="AG430" s="9"/>
      <c r="AH430" s="9"/>
    </row>
    <row r="431" spans="1:34" x14ac:dyDescent="0.25">
      <c r="A431" s="9"/>
      <c r="B431" s="9"/>
      <c r="C431" s="9"/>
      <c r="D431" s="9"/>
      <c r="E431" s="9"/>
      <c r="F431" s="9"/>
      <c r="G431" s="9"/>
      <c r="H431" s="9"/>
      <c r="I431" s="9"/>
      <c r="J431" s="9"/>
      <c r="K431" s="9"/>
      <c r="L431" s="9"/>
      <c r="M431" s="9"/>
      <c r="N431" s="9"/>
      <c r="O431" s="9"/>
      <c r="P431" s="9"/>
      <c r="Q431" s="810"/>
      <c r="R431" s="9"/>
      <c r="S431" s="15"/>
      <c r="T431" s="9"/>
      <c r="U431" s="17"/>
      <c r="V431" s="9"/>
      <c r="W431" s="17"/>
      <c r="X431" s="9"/>
      <c r="Y431" s="9"/>
      <c r="Z431" s="9"/>
      <c r="AA431" s="9"/>
      <c r="AB431" s="9"/>
      <c r="AC431" s="9"/>
      <c r="AD431" s="9"/>
      <c r="AE431" s="9"/>
      <c r="AF431" s="9"/>
      <c r="AG431" s="9"/>
      <c r="AH431" s="9"/>
    </row>
    <row r="432" spans="1:34" x14ac:dyDescent="0.25">
      <c r="A432" s="9"/>
      <c r="B432" s="9"/>
      <c r="C432" s="9"/>
      <c r="D432" s="9"/>
      <c r="E432" s="9"/>
      <c r="F432" s="9"/>
      <c r="G432" s="9"/>
      <c r="H432" s="9"/>
      <c r="I432" s="9"/>
      <c r="J432" s="9"/>
      <c r="K432" s="9"/>
      <c r="L432" s="9"/>
      <c r="M432" s="9"/>
      <c r="N432" s="9"/>
      <c r="O432" s="9"/>
      <c r="P432" s="9"/>
      <c r="Q432" s="810"/>
      <c r="R432" s="9"/>
      <c r="S432" s="15"/>
      <c r="T432" s="9"/>
      <c r="U432" s="17"/>
      <c r="V432" s="9"/>
      <c r="W432" s="17"/>
      <c r="X432" s="9"/>
      <c r="Y432" s="9"/>
      <c r="Z432" s="9"/>
      <c r="AA432" s="9"/>
      <c r="AB432" s="9"/>
      <c r="AC432" s="9"/>
      <c r="AD432" s="9"/>
      <c r="AE432" s="9"/>
      <c r="AF432" s="9"/>
      <c r="AG432" s="9"/>
      <c r="AH432" s="9"/>
    </row>
    <row r="433" spans="1:34" x14ac:dyDescent="0.25">
      <c r="A433" s="9"/>
      <c r="B433" s="9"/>
      <c r="C433" s="9"/>
      <c r="D433" s="9"/>
      <c r="E433" s="9"/>
      <c r="F433" s="9"/>
      <c r="G433" s="9"/>
      <c r="H433" s="9"/>
      <c r="I433" s="9"/>
      <c r="J433" s="9"/>
      <c r="K433" s="9"/>
      <c r="L433" s="9"/>
      <c r="M433" s="9"/>
      <c r="N433" s="9"/>
      <c r="O433" s="9"/>
      <c r="P433" s="9"/>
      <c r="Q433" s="810"/>
      <c r="R433" s="9"/>
      <c r="S433" s="15"/>
      <c r="T433" s="9"/>
      <c r="U433" s="17"/>
      <c r="V433" s="9"/>
      <c r="W433" s="17"/>
      <c r="X433" s="9"/>
      <c r="Y433" s="9"/>
      <c r="Z433" s="9"/>
      <c r="AA433" s="9"/>
      <c r="AB433" s="9"/>
      <c r="AC433" s="9"/>
      <c r="AD433" s="9"/>
      <c r="AE433" s="9"/>
      <c r="AF433" s="9"/>
      <c r="AG433" s="9"/>
      <c r="AH433" s="9"/>
    </row>
    <row r="434" spans="1:34" x14ac:dyDescent="0.25">
      <c r="A434" s="9"/>
      <c r="B434" s="9"/>
      <c r="C434" s="9"/>
      <c r="D434" s="9"/>
      <c r="E434" s="9"/>
      <c r="F434" s="9"/>
      <c r="G434" s="9"/>
      <c r="H434" s="9"/>
      <c r="I434" s="9"/>
      <c r="J434" s="9"/>
      <c r="K434" s="9"/>
      <c r="L434" s="9"/>
      <c r="M434" s="9"/>
      <c r="N434" s="9"/>
      <c r="O434" s="9"/>
      <c r="P434" s="9"/>
      <c r="Q434" s="810"/>
      <c r="R434" s="9"/>
      <c r="S434" s="15"/>
      <c r="T434" s="9"/>
      <c r="U434" s="17"/>
      <c r="V434" s="9"/>
      <c r="W434" s="17"/>
      <c r="X434" s="9"/>
      <c r="Y434" s="9"/>
      <c r="Z434" s="9"/>
      <c r="AA434" s="9"/>
      <c r="AB434" s="9"/>
      <c r="AC434" s="9"/>
      <c r="AD434" s="9"/>
      <c r="AE434" s="9"/>
      <c r="AF434" s="9"/>
      <c r="AG434" s="9"/>
      <c r="AH434" s="9"/>
    </row>
    <row r="435" spans="1:34" x14ac:dyDescent="0.25">
      <c r="A435" s="9"/>
      <c r="B435" s="9"/>
      <c r="C435" s="9"/>
      <c r="D435" s="9"/>
      <c r="E435" s="9"/>
      <c r="F435" s="9"/>
      <c r="G435" s="9"/>
      <c r="H435" s="9"/>
      <c r="I435" s="9"/>
      <c r="J435" s="9"/>
      <c r="K435" s="9"/>
      <c r="L435" s="9"/>
      <c r="M435" s="9"/>
      <c r="N435" s="9"/>
      <c r="O435" s="9"/>
      <c r="P435" s="9"/>
      <c r="Q435" s="810"/>
      <c r="R435" s="9"/>
      <c r="S435" s="15"/>
      <c r="T435" s="9"/>
      <c r="U435" s="17"/>
      <c r="V435" s="9"/>
      <c r="W435" s="17"/>
      <c r="X435" s="9"/>
      <c r="Y435" s="9"/>
      <c r="Z435" s="9"/>
      <c r="AA435" s="9"/>
      <c r="AB435" s="9"/>
      <c r="AC435" s="9"/>
      <c r="AD435" s="9"/>
      <c r="AE435" s="9"/>
      <c r="AF435" s="9"/>
      <c r="AG435" s="9"/>
      <c r="AH435" s="9"/>
    </row>
    <row r="436" spans="1:34" x14ac:dyDescent="0.25">
      <c r="A436" s="9"/>
      <c r="B436" s="9"/>
      <c r="C436" s="9"/>
      <c r="D436" s="9"/>
      <c r="E436" s="9"/>
      <c r="F436" s="9"/>
      <c r="G436" s="9"/>
      <c r="H436" s="9"/>
      <c r="I436" s="9"/>
      <c r="J436" s="9"/>
      <c r="K436" s="9"/>
      <c r="L436" s="9"/>
      <c r="M436" s="9"/>
      <c r="N436" s="9"/>
      <c r="O436" s="9"/>
      <c r="P436" s="9"/>
      <c r="Q436" s="810"/>
      <c r="R436" s="9"/>
      <c r="S436" s="15"/>
      <c r="T436" s="9"/>
      <c r="U436" s="17"/>
      <c r="V436" s="9"/>
      <c r="W436" s="17"/>
      <c r="X436" s="9"/>
      <c r="Y436" s="9"/>
      <c r="Z436" s="9"/>
      <c r="AA436" s="9"/>
      <c r="AB436" s="9"/>
      <c r="AC436" s="9"/>
      <c r="AD436" s="9"/>
      <c r="AE436" s="9"/>
      <c r="AF436" s="9"/>
      <c r="AG436" s="9"/>
      <c r="AH436" s="9"/>
    </row>
    <row r="437" spans="1:34" x14ac:dyDescent="0.25">
      <c r="A437" s="9"/>
      <c r="B437" s="9"/>
      <c r="C437" s="9"/>
      <c r="D437" s="9"/>
      <c r="E437" s="9"/>
      <c r="F437" s="9"/>
      <c r="G437" s="9"/>
      <c r="H437" s="9"/>
      <c r="I437" s="9"/>
      <c r="J437" s="9"/>
      <c r="K437" s="9"/>
      <c r="L437" s="9"/>
      <c r="M437" s="9"/>
      <c r="N437" s="9"/>
      <c r="O437" s="9"/>
      <c r="P437" s="9"/>
      <c r="Q437" s="810"/>
      <c r="R437" s="9"/>
      <c r="S437" s="15"/>
      <c r="T437" s="9"/>
      <c r="U437" s="17"/>
      <c r="V437" s="9"/>
      <c r="W437" s="17"/>
      <c r="X437" s="9"/>
      <c r="Y437" s="9"/>
      <c r="Z437" s="9"/>
      <c r="AA437" s="9"/>
      <c r="AB437" s="9"/>
      <c r="AC437" s="9"/>
      <c r="AD437" s="9"/>
      <c r="AE437" s="9"/>
      <c r="AF437" s="9"/>
      <c r="AG437" s="9"/>
      <c r="AH437" s="9"/>
    </row>
    <row r="438" spans="1:34" x14ac:dyDescent="0.25">
      <c r="A438" s="9"/>
      <c r="B438" s="9"/>
      <c r="C438" s="9"/>
      <c r="D438" s="9"/>
      <c r="E438" s="9"/>
      <c r="F438" s="9"/>
      <c r="G438" s="9"/>
      <c r="H438" s="9"/>
      <c r="I438" s="9"/>
      <c r="J438" s="9"/>
      <c r="K438" s="9"/>
      <c r="L438" s="9"/>
      <c r="M438" s="9"/>
      <c r="N438" s="9"/>
      <c r="O438" s="9"/>
      <c r="P438" s="9"/>
      <c r="Q438" s="810"/>
      <c r="R438" s="9"/>
      <c r="S438" s="15"/>
      <c r="T438" s="9"/>
      <c r="U438" s="17"/>
      <c r="V438" s="9"/>
      <c r="W438" s="17"/>
      <c r="X438" s="9"/>
      <c r="Y438" s="9"/>
      <c r="Z438" s="9"/>
      <c r="AA438" s="9"/>
      <c r="AB438" s="9"/>
      <c r="AC438" s="9"/>
      <c r="AD438" s="9"/>
      <c r="AE438" s="9"/>
      <c r="AF438" s="9"/>
      <c r="AG438" s="9"/>
      <c r="AH438" s="9"/>
    </row>
    <row r="439" spans="1:34" x14ac:dyDescent="0.25">
      <c r="A439" s="9"/>
      <c r="B439" s="9"/>
      <c r="C439" s="9"/>
      <c r="D439" s="9"/>
      <c r="E439" s="9"/>
      <c r="F439" s="9"/>
      <c r="G439" s="9"/>
      <c r="H439" s="9"/>
      <c r="I439" s="9"/>
      <c r="J439" s="9"/>
      <c r="K439" s="9"/>
      <c r="L439" s="9"/>
      <c r="M439" s="9"/>
      <c r="N439" s="9"/>
      <c r="O439" s="9"/>
      <c r="P439" s="9"/>
      <c r="Q439" s="810"/>
      <c r="R439" s="9"/>
      <c r="S439" s="15"/>
      <c r="T439" s="9"/>
      <c r="U439" s="17"/>
      <c r="V439" s="9"/>
      <c r="W439" s="17"/>
      <c r="X439" s="9"/>
      <c r="Y439" s="9"/>
      <c r="Z439" s="9"/>
      <c r="AA439" s="9"/>
      <c r="AB439" s="9"/>
      <c r="AC439" s="9"/>
      <c r="AD439" s="9"/>
      <c r="AE439" s="9"/>
      <c r="AF439" s="9"/>
      <c r="AG439" s="9"/>
      <c r="AH439" s="9"/>
    </row>
    <row r="440" spans="1:34" x14ac:dyDescent="0.25">
      <c r="A440" s="9"/>
      <c r="B440" s="9"/>
      <c r="C440" s="9"/>
      <c r="D440" s="9"/>
      <c r="E440" s="9"/>
      <c r="F440" s="9"/>
      <c r="G440" s="9"/>
      <c r="H440" s="9"/>
      <c r="I440" s="9"/>
      <c r="J440" s="9"/>
      <c r="K440" s="9"/>
      <c r="L440" s="9"/>
      <c r="M440" s="9"/>
      <c r="N440" s="9"/>
      <c r="O440" s="9"/>
      <c r="P440" s="9"/>
      <c r="Q440" s="810"/>
      <c r="R440" s="9"/>
      <c r="S440" s="15"/>
      <c r="T440" s="9"/>
      <c r="U440" s="17"/>
      <c r="V440" s="9"/>
      <c r="W440" s="17"/>
      <c r="X440" s="9"/>
      <c r="Y440" s="9"/>
      <c r="Z440" s="9"/>
      <c r="AA440" s="9"/>
      <c r="AB440" s="9"/>
      <c r="AC440" s="9"/>
      <c r="AD440" s="9"/>
      <c r="AE440" s="9"/>
      <c r="AF440" s="9"/>
      <c r="AG440" s="9"/>
      <c r="AH440" s="9"/>
    </row>
    <row r="441" spans="1:34" x14ac:dyDescent="0.25">
      <c r="A441" s="9"/>
      <c r="B441" s="9"/>
      <c r="C441" s="9"/>
      <c r="D441" s="9"/>
      <c r="E441" s="9"/>
      <c r="F441" s="9"/>
      <c r="G441" s="9"/>
      <c r="H441" s="9"/>
      <c r="I441" s="9"/>
      <c r="J441" s="9"/>
      <c r="K441" s="9"/>
      <c r="L441" s="9"/>
      <c r="M441" s="9"/>
      <c r="N441" s="9"/>
      <c r="O441" s="9"/>
      <c r="P441" s="9"/>
      <c r="Q441" s="810"/>
      <c r="R441" s="9"/>
      <c r="S441" s="15"/>
      <c r="T441" s="9"/>
      <c r="U441" s="17"/>
      <c r="V441" s="9"/>
      <c r="W441" s="17"/>
      <c r="X441" s="9"/>
      <c r="Y441" s="9"/>
      <c r="Z441" s="9"/>
      <c r="AA441" s="9"/>
      <c r="AB441" s="9"/>
      <c r="AC441" s="9"/>
      <c r="AD441" s="9"/>
      <c r="AE441" s="9"/>
      <c r="AF441" s="9"/>
      <c r="AG441" s="9"/>
      <c r="AH441" s="9"/>
    </row>
    <row r="442" spans="1:34" x14ac:dyDescent="0.25">
      <c r="A442" s="9"/>
      <c r="B442" s="9"/>
      <c r="C442" s="9"/>
      <c r="D442" s="9"/>
      <c r="E442" s="9"/>
      <c r="F442" s="9"/>
      <c r="G442" s="9"/>
      <c r="H442" s="9"/>
      <c r="I442" s="9"/>
      <c r="J442" s="9"/>
      <c r="K442" s="9"/>
      <c r="L442" s="9"/>
      <c r="M442" s="9"/>
      <c r="N442" s="9"/>
      <c r="O442" s="9"/>
      <c r="P442" s="9"/>
      <c r="Q442" s="810"/>
      <c r="R442" s="9"/>
      <c r="S442" s="15"/>
      <c r="T442" s="9"/>
      <c r="U442" s="17"/>
      <c r="V442" s="9"/>
      <c r="W442" s="17"/>
      <c r="X442" s="9"/>
      <c r="Y442" s="9"/>
      <c r="Z442" s="9"/>
      <c r="AA442" s="9"/>
      <c r="AB442" s="9"/>
      <c r="AC442" s="9"/>
      <c r="AD442" s="9"/>
      <c r="AE442" s="9"/>
      <c r="AF442" s="9"/>
      <c r="AG442" s="9"/>
      <c r="AH442" s="9"/>
    </row>
    <row r="443" spans="1:34" x14ac:dyDescent="0.25">
      <c r="A443" s="9"/>
      <c r="B443" s="9"/>
      <c r="C443" s="9"/>
      <c r="D443" s="9"/>
      <c r="E443" s="9"/>
      <c r="F443" s="9"/>
      <c r="G443" s="9"/>
      <c r="H443" s="9"/>
      <c r="I443" s="9"/>
      <c r="J443" s="9"/>
      <c r="K443" s="9"/>
      <c r="L443" s="9"/>
      <c r="M443" s="9"/>
      <c r="N443" s="9"/>
      <c r="O443" s="9"/>
      <c r="P443" s="9"/>
      <c r="Q443" s="810"/>
      <c r="R443" s="9"/>
      <c r="S443" s="15"/>
      <c r="T443" s="9"/>
      <c r="U443" s="17"/>
      <c r="V443" s="9"/>
      <c r="W443" s="17"/>
      <c r="X443" s="9"/>
      <c r="Y443" s="9"/>
      <c r="Z443" s="9"/>
      <c r="AA443" s="9"/>
      <c r="AB443" s="9"/>
      <c r="AC443" s="9"/>
      <c r="AD443" s="9"/>
      <c r="AE443" s="9"/>
      <c r="AF443" s="9"/>
      <c r="AG443" s="9"/>
      <c r="AH443" s="9"/>
    </row>
    <row r="444" spans="1:34" x14ac:dyDescent="0.25">
      <c r="A444" s="9"/>
      <c r="B444" s="9"/>
      <c r="C444" s="9"/>
      <c r="D444" s="9"/>
      <c r="E444" s="9"/>
      <c r="F444" s="9"/>
      <c r="G444" s="9"/>
      <c r="H444" s="9"/>
      <c r="I444" s="9"/>
      <c r="J444" s="9"/>
      <c r="K444" s="9"/>
      <c r="L444" s="9"/>
      <c r="M444" s="9"/>
      <c r="N444" s="9"/>
      <c r="O444" s="9"/>
      <c r="P444" s="9"/>
      <c r="Q444" s="810"/>
      <c r="R444" s="9"/>
      <c r="S444" s="15"/>
      <c r="T444" s="9"/>
      <c r="U444" s="17"/>
      <c r="V444" s="9"/>
      <c r="W444" s="17"/>
      <c r="X444" s="9"/>
      <c r="Y444" s="9"/>
      <c r="Z444" s="9"/>
      <c r="AA444" s="9"/>
      <c r="AB444" s="9"/>
      <c r="AC444" s="9"/>
      <c r="AD444" s="9"/>
      <c r="AE444" s="9"/>
      <c r="AF444" s="9"/>
      <c r="AG444" s="9"/>
      <c r="AH444" s="9"/>
    </row>
    <row r="445" spans="1:34" x14ac:dyDescent="0.25">
      <c r="A445" s="9"/>
      <c r="B445" s="9"/>
      <c r="C445" s="9"/>
      <c r="D445" s="9"/>
      <c r="E445" s="9"/>
      <c r="F445" s="9"/>
      <c r="G445" s="9"/>
      <c r="H445" s="9"/>
      <c r="I445" s="9"/>
      <c r="J445" s="9"/>
      <c r="K445" s="9"/>
      <c r="L445" s="9"/>
      <c r="M445" s="9"/>
      <c r="N445" s="9"/>
      <c r="O445" s="9"/>
      <c r="P445" s="9"/>
      <c r="Q445" s="810"/>
      <c r="R445" s="9"/>
      <c r="S445" s="15"/>
      <c r="T445" s="9"/>
      <c r="U445" s="17"/>
      <c r="V445" s="9"/>
      <c r="W445" s="17"/>
      <c r="X445" s="9"/>
      <c r="Y445" s="9"/>
      <c r="Z445" s="9"/>
      <c r="AA445" s="9"/>
      <c r="AB445" s="9"/>
      <c r="AC445" s="9"/>
      <c r="AD445" s="9"/>
      <c r="AE445" s="9"/>
      <c r="AF445" s="9"/>
      <c r="AG445" s="9"/>
      <c r="AH445" s="9"/>
    </row>
    <row r="446" spans="1:34" x14ac:dyDescent="0.25">
      <c r="A446" s="9"/>
      <c r="B446" s="9"/>
      <c r="C446" s="9"/>
      <c r="D446" s="9"/>
      <c r="E446" s="9"/>
      <c r="F446" s="9"/>
      <c r="G446" s="9"/>
      <c r="H446" s="9"/>
      <c r="I446" s="9"/>
      <c r="J446" s="9"/>
      <c r="K446" s="9"/>
      <c r="L446" s="9"/>
      <c r="M446" s="9"/>
      <c r="N446" s="9"/>
      <c r="O446" s="9"/>
      <c r="P446" s="9"/>
      <c r="Q446" s="810"/>
      <c r="R446" s="9"/>
      <c r="S446" s="15"/>
      <c r="T446" s="9"/>
      <c r="U446" s="17"/>
      <c r="V446" s="9"/>
      <c r="W446" s="17"/>
      <c r="X446" s="9"/>
      <c r="Y446" s="9"/>
      <c r="Z446" s="9"/>
      <c r="AA446" s="9"/>
      <c r="AB446" s="9"/>
      <c r="AC446" s="9"/>
      <c r="AD446" s="9"/>
      <c r="AE446" s="9"/>
      <c r="AF446" s="9"/>
      <c r="AG446" s="9"/>
      <c r="AH446" s="9"/>
    </row>
    <row r="447" spans="1:34" x14ac:dyDescent="0.25">
      <c r="A447" s="9"/>
      <c r="B447" s="9"/>
      <c r="C447" s="9"/>
      <c r="D447" s="9"/>
      <c r="E447" s="9"/>
      <c r="F447" s="9"/>
      <c r="G447" s="9"/>
      <c r="H447" s="9"/>
      <c r="I447" s="9"/>
      <c r="J447" s="9"/>
      <c r="K447" s="9"/>
      <c r="L447" s="9"/>
      <c r="M447" s="9"/>
      <c r="N447" s="9"/>
      <c r="O447" s="9"/>
      <c r="P447" s="9"/>
      <c r="Q447" s="810"/>
      <c r="R447" s="9"/>
      <c r="S447" s="15"/>
      <c r="T447" s="9"/>
      <c r="U447" s="17"/>
      <c r="V447" s="9"/>
      <c r="W447" s="17"/>
      <c r="X447" s="9"/>
      <c r="Y447" s="9"/>
      <c r="Z447" s="9"/>
      <c r="AA447" s="9"/>
      <c r="AB447" s="9"/>
      <c r="AC447" s="9"/>
      <c r="AD447" s="9"/>
      <c r="AE447" s="9"/>
      <c r="AF447" s="9"/>
      <c r="AG447" s="9"/>
      <c r="AH447" s="9"/>
    </row>
    <row r="448" spans="1:34" x14ac:dyDescent="0.25">
      <c r="A448" s="9"/>
      <c r="B448" s="9"/>
      <c r="C448" s="9"/>
      <c r="D448" s="9"/>
      <c r="E448" s="9"/>
      <c r="F448" s="9"/>
      <c r="G448" s="9"/>
      <c r="H448" s="9"/>
      <c r="I448" s="9"/>
      <c r="J448" s="9"/>
      <c r="K448" s="9"/>
      <c r="L448" s="9"/>
      <c r="M448" s="9"/>
      <c r="N448" s="9"/>
      <c r="O448" s="9"/>
      <c r="P448" s="9"/>
      <c r="Q448" s="810"/>
      <c r="R448" s="9"/>
      <c r="S448" s="15"/>
      <c r="T448" s="9"/>
      <c r="U448" s="17"/>
      <c r="V448" s="9"/>
      <c r="W448" s="17"/>
      <c r="X448" s="9"/>
      <c r="Y448" s="9"/>
      <c r="Z448" s="9"/>
      <c r="AA448" s="9"/>
      <c r="AB448" s="9"/>
      <c r="AC448" s="9"/>
      <c r="AD448" s="9"/>
      <c r="AE448" s="9"/>
      <c r="AF448" s="9"/>
      <c r="AG448" s="9"/>
      <c r="AH448" s="9"/>
    </row>
    <row r="449" spans="1:34" x14ac:dyDescent="0.25">
      <c r="A449" s="9"/>
      <c r="B449" s="9"/>
      <c r="C449" s="9"/>
      <c r="D449" s="9"/>
      <c r="E449" s="9"/>
      <c r="F449" s="9"/>
      <c r="G449" s="9"/>
      <c r="H449" s="9"/>
      <c r="I449" s="9"/>
      <c r="J449" s="9"/>
      <c r="K449" s="9"/>
      <c r="L449" s="9"/>
      <c r="M449" s="9"/>
      <c r="N449" s="9"/>
      <c r="O449" s="9"/>
      <c r="P449" s="9"/>
      <c r="Q449" s="810"/>
      <c r="R449" s="9"/>
      <c r="S449" s="15"/>
      <c r="T449" s="9"/>
      <c r="U449" s="17"/>
      <c r="V449" s="9"/>
      <c r="W449" s="17"/>
      <c r="X449" s="9"/>
      <c r="Y449" s="9"/>
      <c r="Z449" s="9"/>
      <c r="AA449" s="9"/>
      <c r="AB449" s="9"/>
      <c r="AC449" s="9"/>
      <c r="AD449" s="9"/>
      <c r="AE449" s="9"/>
      <c r="AF449" s="9"/>
      <c r="AG449" s="9"/>
      <c r="AH449" s="9"/>
    </row>
    <row r="450" spans="1:34" x14ac:dyDescent="0.25">
      <c r="A450" s="9"/>
      <c r="B450" s="9"/>
      <c r="C450" s="9"/>
      <c r="D450" s="9"/>
      <c r="E450" s="9"/>
      <c r="F450" s="9"/>
      <c r="G450" s="9"/>
      <c r="H450" s="9"/>
      <c r="I450" s="9"/>
      <c r="J450" s="9"/>
      <c r="K450" s="9"/>
      <c r="L450" s="9"/>
      <c r="M450" s="9"/>
      <c r="N450" s="9"/>
      <c r="O450" s="9"/>
      <c r="P450" s="9"/>
      <c r="Q450" s="810"/>
      <c r="R450" s="9"/>
      <c r="S450" s="15"/>
      <c r="T450" s="9"/>
      <c r="U450" s="17"/>
      <c r="V450" s="9"/>
      <c r="W450" s="17"/>
      <c r="X450" s="9"/>
      <c r="Y450" s="9"/>
      <c r="Z450" s="9"/>
      <c r="AA450" s="9"/>
      <c r="AB450" s="9"/>
      <c r="AC450" s="9"/>
      <c r="AD450" s="9"/>
      <c r="AE450" s="9"/>
      <c r="AF450" s="9"/>
      <c r="AG450" s="9"/>
      <c r="AH450" s="9"/>
    </row>
    <row r="451" spans="1:34" x14ac:dyDescent="0.25">
      <c r="A451" s="9"/>
      <c r="B451" s="9"/>
      <c r="C451" s="9"/>
      <c r="D451" s="9"/>
      <c r="E451" s="9"/>
      <c r="F451" s="9"/>
      <c r="G451" s="9"/>
      <c r="H451" s="9"/>
      <c r="I451" s="9"/>
      <c r="J451" s="9"/>
      <c r="K451" s="9"/>
      <c r="L451" s="9"/>
      <c r="M451" s="9"/>
      <c r="N451" s="9"/>
      <c r="O451" s="9"/>
      <c r="P451" s="9"/>
      <c r="Q451" s="810"/>
      <c r="R451" s="9"/>
      <c r="S451" s="15"/>
      <c r="T451" s="9"/>
      <c r="U451" s="17"/>
      <c r="V451" s="9"/>
      <c r="W451" s="17"/>
      <c r="X451" s="9"/>
      <c r="Y451" s="9"/>
      <c r="Z451" s="9"/>
      <c r="AA451" s="9"/>
      <c r="AB451" s="9"/>
      <c r="AC451" s="9"/>
      <c r="AD451" s="9"/>
      <c r="AE451" s="9"/>
      <c r="AF451" s="9"/>
      <c r="AG451" s="9"/>
      <c r="AH451" s="9"/>
    </row>
    <row r="452" spans="1:34" x14ac:dyDescent="0.25">
      <c r="A452" s="9"/>
      <c r="B452" s="9"/>
      <c r="C452" s="9"/>
      <c r="D452" s="9"/>
      <c r="E452" s="9"/>
      <c r="F452" s="9"/>
      <c r="G452" s="9"/>
      <c r="H452" s="9"/>
      <c r="I452" s="9"/>
      <c r="J452" s="9"/>
      <c r="K452" s="9"/>
      <c r="L452" s="9"/>
      <c r="M452" s="9"/>
      <c r="N452" s="9"/>
      <c r="O452" s="9"/>
      <c r="P452" s="9"/>
      <c r="Q452" s="810"/>
      <c r="R452" s="9"/>
      <c r="S452" s="15"/>
      <c r="T452" s="9"/>
      <c r="U452" s="17"/>
      <c r="V452" s="9"/>
      <c r="W452" s="17"/>
      <c r="X452" s="9"/>
      <c r="Y452" s="9"/>
      <c r="Z452" s="9"/>
      <c r="AA452" s="9"/>
      <c r="AB452" s="9"/>
      <c r="AC452" s="9"/>
      <c r="AD452" s="9"/>
      <c r="AE452" s="9"/>
      <c r="AF452" s="9"/>
      <c r="AG452" s="9"/>
      <c r="AH452" s="9"/>
    </row>
    <row r="453" spans="1:34" x14ac:dyDescent="0.25">
      <c r="A453" s="9"/>
      <c r="B453" s="9"/>
      <c r="C453" s="9"/>
      <c r="D453" s="9"/>
      <c r="E453" s="9"/>
      <c r="F453" s="9"/>
      <c r="G453" s="9"/>
      <c r="H453" s="9"/>
      <c r="I453" s="9"/>
      <c r="J453" s="9"/>
      <c r="K453" s="9"/>
      <c r="L453" s="9"/>
      <c r="M453" s="9"/>
      <c r="N453" s="9"/>
      <c r="O453" s="9"/>
      <c r="P453" s="9"/>
      <c r="Q453" s="810"/>
      <c r="R453" s="9"/>
      <c r="S453" s="15"/>
      <c r="T453" s="9"/>
      <c r="U453" s="17"/>
      <c r="V453" s="9"/>
      <c r="W453" s="17"/>
      <c r="X453" s="9"/>
      <c r="Y453" s="9"/>
      <c r="Z453" s="9"/>
      <c r="AA453" s="9"/>
      <c r="AB453" s="9"/>
      <c r="AC453" s="9"/>
      <c r="AD453" s="9"/>
      <c r="AE453" s="9"/>
      <c r="AF453" s="9"/>
      <c r="AG453" s="9"/>
      <c r="AH453" s="9"/>
    </row>
    <row r="454" spans="1:34" x14ac:dyDescent="0.25">
      <c r="A454" s="9"/>
      <c r="B454" s="9"/>
      <c r="C454" s="9"/>
      <c r="D454" s="9"/>
      <c r="E454" s="9"/>
      <c r="F454" s="9"/>
      <c r="G454" s="9"/>
      <c r="H454" s="9"/>
      <c r="I454" s="9"/>
      <c r="J454" s="9"/>
      <c r="K454" s="9"/>
      <c r="L454" s="9"/>
      <c r="M454" s="9"/>
      <c r="N454" s="9"/>
      <c r="O454" s="9"/>
      <c r="P454" s="9"/>
      <c r="Q454" s="810"/>
      <c r="R454" s="9"/>
      <c r="S454" s="15"/>
      <c r="T454" s="9"/>
      <c r="U454" s="17"/>
      <c r="V454" s="9"/>
      <c r="W454" s="17"/>
      <c r="X454" s="9"/>
      <c r="Y454" s="9"/>
      <c r="Z454" s="9"/>
      <c r="AA454" s="9"/>
      <c r="AB454" s="9"/>
      <c r="AC454" s="9"/>
      <c r="AD454" s="9"/>
      <c r="AE454" s="9"/>
      <c r="AF454" s="9"/>
      <c r="AG454" s="9"/>
      <c r="AH454" s="9"/>
    </row>
    <row r="455" spans="1:34" x14ac:dyDescent="0.25">
      <c r="A455" s="9"/>
      <c r="B455" s="9"/>
      <c r="C455" s="9"/>
      <c r="D455" s="9"/>
      <c r="E455" s="9"/>
      <c r="F455" s="9"/>
      <c r="G455" s="9"/>
      <c r="H455" s="9"/>
      <c r="I455" s="9"/>
      <c r="J455" s="9"/>
      <c r="K455" s="9"/>
      <c r="L455" s="9"/>
      <c r="M455" s="9"/>
      <c r="N455" s="9"/>
      <c r="O455" s="9"/>
      <c r="P455" s="9"/>
      <c r="Q455" s="810"/>
      <c r="R455" s="9"/>
      <c r="S455" s="15"/>
      <c r="T455" s="9"/>
      <c r="U455" s="17"/>
      <c r="V455" s="9"/>
      <c r="W455" s="17"/>
      <c r="X455" s="9"/>
      <c r="Y455" s="9"/>
      <c r="Z455" s="9"/>
      <c r="AA455" s="9"/>
      <c r="AB455" s="9"/>
      <c r="AC455" s="9"/>
      <c r="AD455" s="9"/>
      <c r="AE455" s="9"/>
      <c r="AF455" s="9"/>
      <c r="AG455" s="9"/>
      <c r="AH455" s="9"/>
    </row>
    <row r="456" spans="1:34" x14ac:dyDescent="0.25">
      <c r="A456" s="9"/>
      <c r="B456" s="9"/>
      <c r="C456" s="9"/>
      <c r="D456" s="9"/>
      <c r="E456" s="9"/>
      <c r="F456" s="9"/>
      <c r="G456" s="9"/>
      <c r="H456" s="9"/>
      <c r="I456" s="9"/>
      <c r="J456" s="9"/>
      <c r="K456" s="9"/>
      <c r="L456" s="9"/>
      <c r="M456" s="9"/>
      <c r="N456" s="9"/>
      <c r="O456" s="9"/>
      <c r="P456" s="9"/>
      <c r="Q456" s="810"/>
      <c r="R456" s="9"/>
      <c r="S456" s="15"/>
      <c r="T456" s="9"/>
      <c r="U456" s="17"/>
      <c r="V456" s="9"/>
      <c r="W456" s="17"/>
      <c r="X456" s="9"/>
      <c r="Y456" s="9"/>
      <c r="Z456" s="9"/>
      <c r="AA456" s="9"/>
      <c r="AB456" s="9"/>
      <c r="AC456" s="9"/>
      <c r="AD456" s="9"/>
      <c r="AE456" s="9"/>
      <c r="AF456" s="9"/>
      <c r="AG456" s="9"/>
      <c r="AH456" s="9"/>
    </row>
    <row r="457" spans="1:34" x14ac:dyDescent="0.25">
      <c r="A457" s="9"/>
      <c r="B457" s="9"/>
      <c r="C457" s="9"/>
      <c r="D457" s="9"/>
      <c r="E457" s="9"/>
      <c r="F457" s="9"/>
      <c r="G457" s="9"/>
      <c r="H457" s="9"/>
      <c r="I457" s="9"/>
      <c r="J457" s="9"/>
      <c r="K457" s="9"/>
      <c r="L457" s="9"/>
      <c r="M457" s="9"/>
      <c r="N457" s="9"/>
      <c r="O457" s="9"/>
      <c r="P457" s="9"/>
      <c r="Q457" s="810"/>
      <c r="R457" s="9"/>
      <c r="S457" s="15"/>
      <c r="T457" s="9"/>
      <c r="U457" s="17"/>
      <c r="V457" s="9"/>
      <c r="W457" s="17"/>
      <c r="X457" s="9"/>
      <c r="Y457" s="9"/>
      <c r="Z457" s="9"/>
      <c r="AA457" s="9"/>
      <c r="AB457" s="9"/>
      <c r="AC457" s="9"/>
      <c r="AD457" s="9"/>
      <c r="AE457" s="9"/>
      <c r="AF457" s="9"/>
      <c r="AG457" s="9"/>
      <c r="AH457" s="9"/>
    </row>
    <row r="458" spans="1:34" x14ac:dyDescent="0.25">
      <c r="A458" s="9"/>
      <c r="B458" s="9"/>
      <c r="C458" s="9"/>
      <c r="D458" s="9"/>
      <c r="E458" s="9"/>
      <c r="F458" s="9"/>
      <c r="G458" s="9"/>
      <c r="H458" s="9"/>
      <c r="I458" s="9"/>
      <c r="J458" s="9"/>
      <c r="K458" s="9"/>
      <c r="L458" s="9"/>
      <c r="M458" s="9"/>
      <c r="N458" s="9"/>
      <c r="O458" s="9"/>
      <c r="P458" s="9"/>
      <c r="Q458" s="810"/>
      <c r="R458" s="9"/>
      <c r="S458" s="15"/>
      <c r="T458" s="9"/>
      <c r="U458" s="17"/>
      <c r="V458" s="9"/>
      <c r="W458" s="17"/>
      <c r="X458" s="9"/>
      <c r="Y458" s="9"/>
      <c r="Z458" s="9"/>
      <c r="AA458" s="9"/>
      <c r="AB458" s="9"/>
      <c r="AC458" s="9"/>
      <c r="AD458" s="9"/>
      <c r="AE458" s="9"/>
      <c r="AF458" s="9"/>
      <c r="AG458" s="9"/>
      <c r="AH458" s="9"/>
    </row>
    <row r="459" spans="1:34" x14ac:dyDescent="0.25">
      <c r="A459" s="9"/>
      <c r="B459" s="9"/>
      <c r="C459" s="9"/>
      <c r="D459" s="9"/>
      <c r="E459" s="9"/>
      <c r="F459" s="9"/>
      <c r="G459" s="9"/>
      <c r="H459" s="9"/>
      <c r="I459" s="9"/>
      <c r="J459" s="9"/>
      <c r="K459" s="9"/>
      <c r="L459" s="9"/>
      <c r="M459" s="9"/>
      <c r="N459" s="9"/>
      <c r="O459" s="9"/>
      <c r="P459" s="9"/>
      <c r="Q459" s="810"/>
      <c r="R459" s="9"/>
      <c r="S459" s="15"/>
      <c r="T459" s="9"/>
      <c r="U459" s="17"/>
      <c r="V459" s="9"/>
      <c r="W459" s="17"/>
      <c r="X459" s="9"/>
      <c r="Y459" s="9"/>
      <c r="Z459" s="9"/>
      <c r="AA459" s="9"/>
      <c r="AB459" s="9"/>
      <c r="AC459" s="9"/>
      <c r="AD459" s="9"/>
      <c r="AE459" s="9"/>
      <c r="AF459" s="9"/>
      <c r="AG459" s="9"/>
      <c r="AH459" s="9"/>
    </row>
    <row r="460" spans="1:34" x14ac:dyDescent="0.25">
      <c r="A460" s="9"/>
      <c r="B460" s="9"/>
      <c r="C460" s="9"/>
      <c r="D460" s="9"/>
      <c r="E460" s="9"/>
      <c r="F460" s="9"/>
      <c r="G460" s="9"/>
      <c r="H460" s="9"/>
      <c r="I460" s="9"/>
      <c r="J460" s="9"/>
      <c r="K460" s="9"/>
      <c r="L460" s="9"/>
      <c r="M460" s="9"/>
      <c r="N460" s="9"/>
      <c r="O460" s="9"/>
      <c r="P460" s="9"/>
      <c r="Q460" s="810"/>
      <c r="R460" s="9"/>
      <c r="S460" s="15"/>
      <c r="T460" s="9"/>
      <c r="U460" s="17"/>
      <c r="V460" s="9"/>
      <c r="W460" s="17"/>
      <c r="X460" s="9"/>
      <c r="Y460" s="9"/>
      <c r="Z460" s="9"/>
      <c r="AA460" s="9"/>
      <c r="AB460" s="9"/>
      <c r="AC460" s="9"/>
      <c r="AD460" s="9"/>
      <c r="AE460" s="9"/>
      <c r="AF460" s="9"/>
      <c r="AG460" s="9"/>
      <c r="AH460" s="9"/>
    </row>
    <row r="461" spans="1:34" x14ac:dyDescent="0.25">
      <c r="A461" s="9"/>
      <c r="B461" s="9"/>
      <c r="C461" s="9"/>
      <c r="D461" s="9"/>
      <c r="E461" s="9"/>
      <c r="F461" s="9"/>
      <c r="G461" s="9"/>
      <c r="H461" s="9"/>
      <c r="I461" s="9"/>
      <c r="J461" s="9"/>
      <c r="K461" s="9"/>
      <c r="L461" s="9"/>
      <c r="M461" s="9"/>
      <c r="N461" s="9"/>
      <c r="O461" s="9"/>
      <c r="P461" s="9"/>
      <c r="Q461" s="810"/>
      <c r="R461" s="9"/>
      <c r="S461" s="15"/>
      <c r="T461" s="9"/>
      <c r="U461" s="17"/>
      <c r="V461" s="9"/>
      <c r="W461" s="17"/>
      <c r="X461" s="9"/>
      <c r="Y461" s="9"/>
      <c r="Z461" s="9"/>
      <c r="AA461" s="9"/>
      <c r="AB461" s="9"/>
      <c r="AC461" s="9"/>
      <c r="AD461" s="9"/>
      <c r="AE461" s="9"/>
      <c r="AF461" s="9"/>
      <c r="AG461" s="9"/>
      <c r="AH461" s="9"/>
    </row>
    <row r="462" spans="1:34" x14ac:dyDescent="0.25">
      <c r="A462" s="9"/>
      <c r="B462" s="9"/>
      <c r="C462" s="9"/>
      <c r="D462" s="9"/>
      <c r="E462" s="9"/>
      <c r="F462" s="9"/>
      <c r="G462" s="9"/>
      <c r="H462" s="9"/>
      <c r="I462" s="9"/>
      <c r="J462" s="9"/>
      <c r="K462" s="9"/>
      <c r="L462" s="9"/>
      <c r="M462" s="9"/>
      <c r="N462" s="9"/>
      <c r="O462" s="9"/>
      <c r="P462" s="9"/>
      <c r="Q462" s="810"/>
      <c r="R462" s="9"/>
      <c r="S462" s="15"/>
      <c r="T462" s="9"/>
      <c r="U462" s="17"/>
      <c r="V462" s="9"/>
      <c r="W462" s="17"/>
      <c r="X462" s="9"/>
      <c r="Y462" s="9"/>
      <c r="Z462" s="9"/>
      <c r="AA462" s="9"/>
      <c r="AB462" s="9"/>
      <c r="AC462" s="9"/>
      <c r="AD462" s="9"/>
      <c r="AE462" s="9"/>
      <c r="AF462" s="9"/>
      <c r="AG462" s="9"/>
      <c r="AH462" s="9"/>
    </row>
    <row r="463" spans="1:34" x14ac:dyDescent="0.25">
      <c r="A463" s="9"/>
      <c r="B463" s="9"/>
      <c r="C463" s="9"/>
      <c r="D463" s="9"/>
      <c r="E463" s="9"/>
      <c r="F463" s="9"/>
      <c r="G463" s="9"/>
      <c r="H463" s="9"/>
      <c r="I463" s="9"/>
      <c r="J463" s="9"/>
      <c r="K463" s="9"/>
      <c r="L463" s="9"/>
      <c r="M463" s="9"/>
      <c r="N463" s="9"/>
      <c r="O463" s="9"/>
      <c r="P463" s="9"/>
      <c r="Q463" s="810"/>
      <c r="R463" s="9"/>
      <c r="S463" s="15"/>
      <c r="T463" s="9"/>
      <c r="U463" s="17"/>
      <c r="V463" s="9"/>
      <c r="W463" s="17"/>
      <c r="X463" s="9"/>
      <c r="Y463" s="9"/>
      <c r="Z463" s="9"/>
      <c r="AA463" s="9"/>
      <c r="AB463" s="9"/>
      <c r="AC463" s="9"/>
      <c r="AD463" s="9"/>
      <c r="AE463" s="9"/>
      <c r="AF463" s="9"/>
      <c r="AG463" s="9"/>
      <c r="AH463" s="9"/>
    </row>
    <row r="464" spans="1:34" x14ac:dyDescent="0.25">
      <c r="A464" s="9"/>
      <c r="B464" s="9"/>
      <c r="C464" s="9"/>
      <c r="D464" s="9"/>
      <c r="E464" s="9"/>
      <c r="F464" s="9"/>
      <c r="G464" s="9"/>
      <c r="H464" s="9"/>
      <c r="I464" s="9"/>
      <c r="J464" s="9"/>
      <c r="K464" s="9"/>
      <c r="L464" s="9"/>
      <c r="M464" s="9"/>
      <c r="N464" s="9"/>
      <c r="O464" s="9"/>
      <c r="P464" s="9"/>
      <c r="Q464" s="810"/>
      <c r="R464" s="9"/>
      <c r="S464" s="15"/>
      <c r="T464" s="9"/>
      <c r="U464" s="17"/>
      <c r="V464" s="9"/>
      <c r="W464" s="17"/>
      <c r="X464" s="9"/>
      <c r="Y464" s="9"/>
      <c r="Z464" s="9"/>
      <c r="AA464" s="9"/>
      <c r="AB464" s="9"/>
      <c r="AC464" s="9"/>
      <c r="AD464" s="9"/>
      <c r="AE464" s="9"/>
      <c r="AF464" s="9"/>
      <c r="AG464" s="9"/>
      <c r="AH464" s="9"/>
    </row>
    <row r="465" spans="1:34" x14ac:dyDescent="0.25">
      <c r="A465" s="9"/>
      <c r="B465" s="9"/>
      <c r="C465" s="9"/>
      <c r="D465" s="9"/>
      <c r="E465" s="9"/>
      <c r="F465" s="9"/>
      <c r="G465" s="9"/>
      <c r="H465" s="9"/>
      <c r="I465" s="9"/>
      <c r="J465" s="9"/>
      <c r="K465" s="9"/>
      <c r="L465" s="9"/>
      <c r="M465" s="9"/>
      <c r="N465" s="9"/>
      <c r="O465" s="9"/>
      <c r="P465" s="9"/>
      <c r="Q465" s="810"/>
      <c r="R465" s="9"/>
      <c r="S465" s="15"/>
      <c r="T465" s="9"/>
      <c r="U465" s="17"/>
      <c r="V465" s="9"/>
      <c r="W465" s="17"/>
      <c r="X465" s="9"/>
      <c r="Y465" s="9"/>
      <c r="Z465" s="9"/>
      <c r="AA465" s="9"/>
      <c r="AB465" s="9"/>
      <c r="AC465" s="9"/>
      <c r="AD465" s="9"/>
      <c r="AE465" s="9"/>
      <c r="AF465" s="9"/>
      <c r="AG465" s="9"/>
      <c r="AH465" s="9"/>
    </row>
    <row r="466" spans="1:34" x14ac:dyDescent="0.25">
      <c r="A466" s="9"/>
      <c r="B466" s="9"/>
      <c r="C466" s="9"/>
      <c r="D466" s="9"/>
      <c r="E466" s="9"/>
      <c r="F466" s="9"/>
      <c r="G466" s="9"/>
      <c r="H466" s="9"/>
      <c r="I466" s="9"/>
      <c r="J466" s="9"/>
      <c r="K466" s="9"/>
      <c r="L466" s="9"/>
      <c r="M466" s="9"/>
      <c r="N466" s="9"/>
      <c r="O466" s="9"/>
      <c r="P466" s="9"/>
      <c r="Q466" s="810"/>
      <c r="R466" s="9"/>
      <c r="S466" s="15"/>
      <c r="T466" s="9"/>
      <c r="U466" s="17"/>
      <c r="V466" s="9"/>
      <c r="W466" s="17"/>
      <c r="X466" s="9"/>
      <c r="Y466" s="9"/>
      <c r="Z466" s="9"/>
      <c r="AA466" s="9"/>
      <c r="AB466" s="9"/>
      <c r="AC466" s="9"/>
      <c r="AD466" s="9"/>
      <c r="AE466" s="9"/>
      <c r="AF466" s="9"/>
      <c r="AG466" s="9"/>
      <c r="AH466" s="9"/>
    </row>
    <row r="467" spans="1:34" x14ac:dyDescent="0.25">
      <c r="A467" s="9"/>
      <c r="B467" s="9"/>
      <c r="C467" s="9"/>
      <c r="D467" s="9"/>
      <c r="E467" s="9"/>
      <c r="F467" s="9"/>
      <c r="G467" s="9"/>
      <c r="H467" s="9"/>
      <c r="I467" s="9"/>
      <c r="J467" s="9"/>
      <c r="K467" s="9"/>
      <c r="L467" s="9"/>
      <c r="M467" s="9"/>
      <c r="N467" s="9"/>
      <c r="O467" s="9"/>
      <c r="P467" s="9"/>
      <c r="Q467" s="810"/>
      <c r="R467" s="9"/>
      <c r="S467" s="15"/>
      <c r="T467" s="9"/>
      <c r="U467" s="17"/>
      <c r="V467" s="9"/>
      <c r="W467" s="17"/>
      <c r="X467" s="9"/>
      <c r="Y467" s="9"/>
      <c r="Z467" s="9"/>
      <c r="AA467" s="9"/>
      <c r="AB467" s="9"/>
      <c r="AC467" s="9"/>
      <c r="AD467" s="9"/>
      <c r="AE467" s="9"/>
      <c r="AF467" s="9"/>
      <c r="AG467" s="9"/>
      <c r="AH467" s="9"/>
    </row>
    <row r="468" spans="1:34" x14ac:dyDescent="0.25">
      <c r="A468" s="9"/>
      <c r="B468" s="9"/>
      <c r="C468" s="9"/>
      <c r="D468" s="9"/>
      <c r="E468" s="9"/>
      <c r="F468" s="9"/>
      <c r="G468" s="9"/>
      <c r="H468" s="9"/>
      <c r="I468" s="9"/>
      <c r="J468" s="9"/>
      <c r="K468" s="9"/>
      <c r="L468" s="9"/>
      <c r="M468" s="9"/>
      <c r="N468" s="9"/>
      <c r="O468" s="9"/>
      <c r="P468" s="9"/>
      <c r="Q468" s="810"/>
      <c r="R468" s="9"/>
      <c r="S468" s="15"/>
      <c r="T468" s="9"/>
      <c r="U468" s="17"/>
      <c r="V468" s="9"/>
      <c r="W468" s="17"/>
      <c r="X468" s="9"/>
      <c r="Y468" s="9"/>
      <c r="Z468" s="9"/>
      <c r="AA468" s="9"/>
      <c r="AB468" s="9"/>
      <c r="AC468" s="9"/>
      <c r="AD468" s="9"/>
      <c r="AE468" s="9"/>
      <c r="AF468" s="9"/>
      <c r="AG468" s="9"/>
      <c r="AH468" s="9"/>
    </row>
    <row r="469" spans="1:34" x14ac:dyDescent="0.25">
      <c r="A469" s="9"/>
      <c r="B469" s="9"/>
      <c r="C469" s="9"/>
      <c r="D469" s="9"/>
      <c r="E469" s="9"/>
      <c r="F469" s="9"/>
      <c r="G469" s="9"/>
      <c r="H469" s="9"/>
      <c r="I469" s="9"/>
      <c r="J469" s="9"/>
      <c r="K469" s="9"/>
      <c r="L469" s="9"/>
      <c r="M469" s="9"/>
      <c r="N469" s="9"/>
      <c r="O469" s="9"/>
      <c r="P469" s="9"/>
      <c r="Q469" s="810"/>
      <c r="R469" s="9"/>
      <c r="S469" s="15"/>
      <c r="T469" s="9"/>
      <c r="U469" s="17"/>
      <c r="V469" s="9"/>
      <c r="W469" s="17"/>
      <c r="X469" s="9"/>
      <c r="Y469" s="9"/>
      <c r="Z469" s="9"/>
      <c r="AA469" s="9"/>
      <c r="AB469" s="9"/>
      <c r="AC469" s="9"/>
      <c r="AD469" s="9"/>
      <c r="AE469" s="9"/>
      <c r="AF469" s="9"/>
      <c r="AG469" s="9"/>
      <c r="AH469" s="9"/>
    </row>
    <row r="470" spans="1:34" x14ac:dyDescent="0.25">
      <c r="A470" s="9"/>
      <c r="B470" s="9"/>
      <c r="C470" s="9"/>
      <c r="D470" s="9"/>
      <c r="E470" s="9"/>
      <c r="F470" s="9"/>
      <c r="G470" s="9"/>
      <c r="H470" s="9"/>
      <c r="I470" s="9"/>
      <c r="J470" s="9"/>
      <c r="K470" s="9"/>
      <c r="L470" s="9"/>
      <c r="M470" s="9"/>
      <c r="N470" s="9"/>
      <c r="O470" s="9"/>
      <c r="P470" s="9"/>
      <c r="Q470" s="810"/>
      <c r="R470" s="9"/>
      <c r="S470" s="15"/>
      <c r="T470" s="9"/>
      <c r="U470" s="17"/>
      <c r="V470" s="9"/>
      <c r="W470" s="17"/>
      <c r="X470" s="9"/>
      <c r="Y470" s="9"/>
      <c r="Z470" s="9"/>
      <c r="AA470" s="9"/>
      <c r="AB470" s="9"/>
      <c r="AC470" s="9"/>
      <c r="AD470" s="9"/>
      <c r="AE470" s="9"/>
      <c r="AF470" s="9"/>
      <c r="AG470" s="9"/>
      <c r="AH470" s="9"/>
    </row>
    <row r="471" spans="1:34" x14ac:dyDescent="0.25">
      <c r="A471" s="9"/>
      <c r="B471" s="9"/>
      <c r="C471" s="9"/>
      <c r="D471" s="9"/>
      <c r="E471" s="9"/>
      <c r="F471" s="9"/>
      <c r="G471" s="9"/>
      <c r="H471" s="9"/>
      <c r="I471" s="9"/>
      <c r="J471" s="9"/>
      <c r="K471" s="9"/>
      <c r="L471" s="9"/>
      <c r="M471" s="9"/>
      <c r="N471" s="9"/>
      <c r="O471" s="9"/>
      <c r="P471" s="9"/>
      <c r="Q471" s="810"/>
      <c r="R471" s="9"/>
      <c r="S471" s="15"/>
      <c r="T471" s="9"/>
      <c r="U471" s="17"/>
      <c r="V471" s="9"/>
      <c r="W471" s="17"/>
      <c r="X471" s="9"/>
      <c r="Y471" s="9"/>
      <c r="Z471" s="9"/>
      <c r="AA471" s="9"/>
      <c r="AB471" s="9"/>
      <c r="AC471" s="9"/>
      <c r="AD471" s="9"/>
      <c r="AE471" s="9"/>
      <c r="AF471" s="9"/>
      <c r="AG471" s="9"/>
      <c r="AH471" s="9"/>
    </row>
    <row r="472" spans="1:34" x14ac:dyDescent="0.25">
      <c r="A472" s="9"/>
      <c r="B472" s="9"/>
      <c r="C472" s="9"/>
      <c r="D472" s="9"/>
      <c r="E472" s="9"/>
      <c r="F472" s="9"/>
      <c r="G472" s="9"/>
      <c r="H472" s="9"/>
      <c r="I472" s="9"/>
      <c r="J472" s="9"/>
      <c r="K472" s="9"/>
      <c r="L472" s="9"/>
      <c r="M472" s="9"/>
      <c r="N472" s="9"/>
      <c r="O472" s="9"/>
      <c r="P472" s="9"/>
      <c r="Q472" s="810"/>
      <c r="R472" s="9"/>
      <c r="S472" s="15"/>
      <c r="T472" s="9"/>
      <c r="U472" s="17"/>
      <c r="V472" s="9"/>
      <c r="W472" s="17"/>
      <c r="X472" s="9"/>
      <c r="Y472" s="9"/>
      <c r="Z472" s="9"/>
      <c r="AA472" s="9"/>
      <c r="AB472" s="9"/>
      <c r="AC472" s="9"/>
      <c r="AD472" s="9"/>
      <c r="AE472" s="9"/>
      <c r="AF472" s="9"/>
      <c r="AG472" s="9"/>
      <c r="AH472" s="9"/>
    </row>
    <row r="473" spans="1:34" x14ac:dyDescent="0.25">
      <c r="A473" s="9"/>
      <c r="B473" s="9"/>
      <c r="C473" s="9"/>
      <c r="D473" s="9"/>
      <c r="E473" s="9"/>
      <c r="F473" s="9"/>
      <c r="G473" s="9"/>
      <c r="H473" s="9"/>
      <c r="I473" s="9"/>
      <c r="J473" s="9"/>
      <c r="K473" s="9"/>
      <c r="L473" s="9"/>
      <c r="M473" s="9"/>
      <c r="N473" s="9"/>
      <c r="O473" s="9"/>
      <c r="P473" s="9"/>
      <c r="Q473" s="810"/>
      <c r="R473" s="9"/>
      <c r="S473" s="15"/>
      <c r="T473" s="9"/>
      <c r="U473" s="17"/>
      <c r="V473" s="9"/>
      <c r="W473" s="17"/>
      <c r="X473" s="9"/>
      <c r="Y473" s="9"/>
      <c r="Z473" s="9"/>
      <c r="AA473" s="9"/>
      <c r="AB473" s="9"/>
      <c r="AC473" s="9"/>
      <c r="AD473" s="9"/>
      <c r="AE473" s="9"/>
      <c r="AF473" s="9"/>
      <c r="AG473" s="9"/>
      <c r="AH473" s="9"/>
    </row>
    <row r="474" spans="1:34" x14ac:dyDescent="0.25">
      <c r="A474" s="9"/>
      <c r="B474" s="9"/>
      <c r="C474" s="9"/>
      <c r="D474" s="9"/>
      <c r="E474" s="9"/>
      <c r="F474" s="9"/>
      <c r="G474" s="9"/>
      <c r="H474" s="9"/>
      <c r="I474" s="9"/>
      <c r="J474" s="9"/>
      <c r="K474" s="9"/>
      <c r="L474" s="9"/>
      <c r="M474" s="9"/>
      <c r="N474" s="9"/>
      <c r="O474" s="9"/>
      <c r="P474" s="9"/>
      <c r="Q474" s="810"/>
      <c r="R474" s="9"/>
      <c r="S474" s="15"/>
      <c r="T474" s="9"/>
      <c r="U474" s="17"/>
      <c r="V474" s="9"/>
      <c r="W474" s="17"/>
      <c r="X474" s="9"/>
      <c r="Y474" s="9"/>
      <c r="Z474" s="9"/>
      <c r="AA474" s="9"/>
      <c r="AB474" s="9"/>
      <c r="AC474" s="9"/>
      <c r="AD474" s="9"/>
      <c r="AE474" s="9"/>
      <c r="AF474" s="9"/>
      <c r="AG474" s="9"/>
      <c r="AH474" s="9"/>
    </row>
    <row r="475" spans="1:34" x14ac:dyDescent="0.25">
      <c r="A475" s="9"/>
      <c r="B475" s="9"/>
      <c r="C475" s="9"/>
      <c r="D475" s="9"/>
      <c r="E475" s="9"/>
      <c r="F475" s="9"/>
      <c r="G475" s="9"/>
      <c r="H475" s="9"/>
      <c r="I475" s="9"/>
      <c r="J475" s="9"/>
      <c r="K475" s="9"/>
      <c r="L475" s="9"/>
      <c r="M475" s="9"/>
      <c r="N475" s="9"/>
      <c r="O475" s="9"/>
      <c r="P475" s="9"/>
      <c r="Q475" s="810"/>
      <c r="R475" s="9"/>
      <c r="S475" s="15"/>
      <c r="T475" s="9"/>
      <c r="U475" s="17"/>
      <c r="V475" s="9"/>
      <c r="W475" s="17"/>
      <c r="X475" s="9"/>
      <c r="Y475" s="9"/>
      <c r="Z475" s="9"/>
      <c r="AA475" s="9"/>
      <c r="AB475" s="9"/>
      <c r="AC475" s="9"/>
      <c r="AD475" s="9"/>
      <c r="AE475" s="9"/>
      <c r="AF475" s="9"/>
      <c r="AG475" s="9"/>
      <c r="AH475" s="9"/>
    </row>
    <row r="476" spans="1:34" x14ac:dyDescent="0.25">
      <c r="A476" s="9"/>
      <c r="B476" s="9"/>
      <c r="C476" s="9"/>
      <c r="D476" s="9"/>
      <c r="E476" s="9"/>
      <c r="F476" s="9"/>
      <c r="G476" s="9"/>
      <c r="H476" s="9"/>
      <c r="I476" s="9"/>
      <c r="J476" s="9"/>
      <c r="K476" s="9"/>
      <c r="L476" s="9"/>
      <c r="M476" s="9"/>
      <c r="N476" s="9"/>
      <c r="O476" s="9"/>
      <c r="P476" s="9"/>
      <c r="Q476" s="810"/>
      <c r="R476" s="9"/>
      <c r="S476" s="15"/>
      <c r="T476" s="9"/>
      <c r="U476" s="17"/>
      <c r="V476" s="9"/>
      <c r="W476" s="17"/>
      <c r="X476" s="9"/>
      <c r="Y476" s="9"/>
      <c r="Z476" s="9"/>
      <c r="AA476" s="9"/>
      <c r="AB476" s="9"/>
      <c r="AC476" s="9"/>
      <c r="AD476" s="9"/>
      <c r="AE476" s="9"/>
      <c r="AF476" s="9"/>
      <c r="AG476" s="9"/>
      <c r="AH476" s="9"/>
    </row>
    <row r="477" spans="1:34" x14ac:dyDescent="0.25">
      <c r="A477" s="9"/>
      <c r="B477" s="9"/>
      <c r="C477" s="9"/>
      <c r="D477" s="9"/>
      <c r="E477" s="9"/>
      <c r="F477" s="9"/>
      <c r="G477" s="9"/>
      <c r="H477" s="9"/>
      <c r="I477" s="9"/>
      <c r="J477" s="9"/>
      <c r="K477" s="9"/>
      <c r="L477" s="9"/>
      <c r="M477" s="9"/>
      <c r="N477" s="9"/>
      <c r="O477" s="9"/>
      <c r="P477" s="9"/>
      <c r="Q477" s="810"/>
      <c r="R477" s="9"/>
      <c r="S477" s="15"/>
      <c r="T477" s="9"/>
      <c r="U477" s="17"/>
      <c r="V477" s="9"/>
      <c r="W477" s="17"/>
      <c r="X477" s="9"/>
      <c r="Y477" s="9"/>
      <c r="Z477" s="9"/>
      <c r="AA477" s="9"/>
      <c r="AB477" s="9"/>
      <c r="AC477" s="9"/>
      <c r="AD477" s="9"/>
      <c r="AE477" s="9"/>
      <c r="AF477" s="9"/>
      <c r="AG477" s="9"/>
      <c r="AH477" s="9"/>
    </row>
    <row r="478" spans="1:34" x14ac:dyDescent="0.25">
      <c r="A478" s="9"/>
      <c r="B478" s="9"/>
      <c r="C478" s="9"/>
      <c r="D478" s="9"/>
      <c r="E478" s="9"/>
      <c r="F478" s="9"/>
      <c r="G478" s="9"/>
      <c r="H478" s="9"/>
      <c r="I478" s="9"/>
      <c r="J478" s="9"/>
      <c r="K478" s="9"/>
      <c r="L478" s="9"/>
      <c r="M478" s="9"/>
      <c r="N478" s="9"/>
      <c r="O478" s="9"/>
      <c r="P478" s="9"/>
      <c r="Q478" s="810"/>
      <c r="R478" s="9"/>
      <c r="S478" s="15"/>
      <c r="T478" s="9"/>
      <c r="U478" s="17"/>
      <c r="V478" s="9"/>
      <c r="W478" s="17"/>
      <c r="X478" s="9"/>
      <c r="Y478" s="9"/>
      <c r="Z478" s="9"/>
      <c r="AA478" s="9"/>
      <c r="AB478" s="9"/>
      <c r="AC478" s="9"/>
      <c r="AD478" s="9"/>
      <c r="AE478" s="9"/>
      <c r="AF478" s="9"/>
      <c r="AG478" s="9"/>
      <c r="AH478" s="9"/>
    </row>
    <row r="479" spans="1:34" x14ac:dyDescent="0.25">
      <c r="A479" s="9"/>
      <c r="B479" s="9"/>
      <c r="C479" s="9"/>
      <c r="D479" s="9"/>
      <c r="E479" s="9"/>
      <c r="F479" s="9"/>
      <c r="G479" s="9"/>
      <c r="H479" s="9"/>
      <c r="I479" s="9"/>
      <c r="J479" s="9"/>
      <c r="K479" s="9"/>
      <c r="L479" s="9"/>
      <c r="M479" s="9"/>
      <c r="N479" s="9"/>
      <c r="O479" s="9"/>
      <c r="P479" s="9"/>
      <c r="Q479" s="810"/>
      <c r="R479" s="9"/>
      <c r="S479" s="15"/>
      <c r="T479" s="9"/>
      <c r="U479" s="17"/>
      <c r="V479" s="9"/>
      <c r="W479" s="17"/>
      <c r="X479" s="9"/>
      <c r="Y479" s="9"/>
      <c r="Z479" s="9"/>
      <c r="AA479" s="9"/>
      <c r="AB479" s="9"/>
      <c r="AC479" s="9"/>
      <c r="AD479" s="9"/>
      <c r="AE479" s="9"/>
      <c r="AF479" s="9"/>
      <c r="AG479" s="9"/>
      <c r="AH479" s="9"/>
    </row>
    <row r="480" spans="1:34" x14ac:dyDescent="0.25">
      <c r="A480" s="9"/>
      <c r="B480" s="9"/>
      <c r="C480" s="9"/>
      <c r="D480" s="9"/>
      <c r="E480" s="9"/>
      <c r="F480" s="9"/>
      <c r="G480" s="9"/>
      <c r="H480" s="9"/>
      <c r="I480" s="9"/>
      <c r="J480" s="9"/>
      <c r="K480" s="9"/>
      <c r="L480" s="9"/>
      <c r="M480" s="9"/>
      <c r="N480" s="9"/>
      <c r="O480" s="9"/>
      <c r="P480" s="9"/>
      <c r="Q480" s="810"/>
      <c r="R480" s="9"/>
      <c r="S480" s="15"/>
      <c r="T480" s="9"/>
      <c r="U480" s="17"/>
      <c r="V480" s="9"/>
      <c r="W480" s="17"/>
      <c r="X480" s="9"/>
      <c r="Y480" s="9"/>
      <c r="Z480" s="9"/>
      <c r="AA480" s="9"/>
      <c r="AB480" s="9"/>
      <c r="AC480" s="9"/>
      <c r="AD480" s="9"/>
      <c r="AE480" s="9"/>
      <c r="AF480" s="9"/>
      <c r="AG480" s="9"/>
      <c r="AH480" s="9"/>
    </row>
    <row r="481" spans="1:34" x14ac:dyDescent="0.25">
      <c r="A481" s="9"/>
      <c r="B481" s="9"/>
      <c r="C481" s="9"/>
      <c r="D481" s="9"/>
      <c r="E481" s="9"/>
      <c r="F481" s="9"/>
      <c r="G481" s="9"/>
      <c r="H481" s="9"/>
      <c r="I481" s="9"/>
      <c r="J481" s="9"/>
      <c r="K481" s="9"/>
      <c r="L481" s="9"/>
      <c r="M481" s="9"/>
      <c r="N481" s="9"/>
      <c r="O481" s="9"/>
      <c r="P481" s="9"/>
      <c r="Q481" s="810"/>
      <c r="R481" s="9"/>
      <c r="S481" s="15"/>
      <c r="T481" s="9"/>
      <c r="U481" s="17"/>
      <c r="V481" s="9"/>
      <c r="W481" s="17"/>
      <c r="X481" s="9"/>
      <c r="Y481" s="9"/>
      <c r="Z481" s="9"/>
      <c r="AA481" s="9"/>
      <c r="AB481" s="9"/>
      <c r="AC481" s="9"/>
      <c r="AD481" s="9"/>
      <c r="AE481" s="9"/>
      <c r="AF481" s="9"/>
      <c r="AG481" s="9"/>
      <c r="AH481" s="9"/>
    </row>
    <row r="482" spans="1:34" x14ac:dyDescent="0.25">
      <c r="A482" s="9"/>
      <c r="B482" s="9"/>
      <c r="C482" s="9"/>
      <c r="D482" s="9"/>
      <c r="E482" s="9"/>
      <c r="F482" s="9"/>
      <c r="G482" s="9"/>
      <c r="H482" s="9"/>
      <c r="I482" s="9"/>
      <c r="J482" s="9"/>
      <c r="K482" s="9"/>
      <c r="L482" s="9"/>
      <c r="M482" s="9"/>
      <c r="N482" s="9"/>
      <c r="O482" s="9"/>
      <c r="P482" s="9"/>
      <c r="Q482" s="810"/>
      <c r="R482" s="9"/>
      <c r="S482" s="15"/>
      <c r="T482" s="9"/>
      <c r="U482" s="17"/>
      <c r="V482" s="9"/>
      <c r="W482" s="17"/>
      <c r="X482" s="9"/>
      <c r="Y482" s="9"/>
      <c r="Z482" s="9"/>
      <c r="AA482" s="9"/>
      <c r="AB482" s="9"/>
      <c r="AC482" s="9"/>
      <c r="AD482" s="9"/>
      <c r="AE482" s="9"/>
      <c r="AF482" s="9"/>
      <c r="AG482" s="9"/>
      <c r="AH482" s="9"/>
    </row>
    <row r="483" spans="1:34" x14ac:dyDescent="0.25">
      <c r="A483" s="9"/>
      <c r="B483" s="9"/>
      <c r="C483" s="9"/>
      <c r="D483" s="9"/>
      <c r="E483" s="9"/>
      <c r="F483" s="9"/>
      <c r="G483" s="9"/>
      <c r="H483" s="9"/>
      <c r="I483" s="9"/>
      <c r="J483" s="9"/>
      <c r="K483" s="9"/>
      <c r="L483" s="9"/>
      <c r="M483" s="9"/>
      <c r="N483" s="9"/>
      <c r="O483" s="9"/>
      <c r="P483" s="9"/>
      <c r="Q483" s="810"/>
      <c r="R483" s="9"/>
      <c r="S483" s="15"/>
      <c r="T483" s="9"/>
      <c r="U483" s="17"/>
      <c r="V483" s="9"/>
      <c r="W483" s="17"/>
      <c r="X483" s="9"/>
      <c r="Y483" s="9"/>
      <c r="Z483" s="9"/>
      <c r="AA483" s="9"/>
      <c r="AB483" s="9"/>
      <c r="AC483" s="9"/>
      <c r="AD483" s="9"/>
      <c r="AE483" s="9"/>
      <c r="AF483" s="9"/>
      <c r="AG483" s="9"/>
      <c r="AH483" s="9"/>
    </row>
    <row r="484" spans="1:34" x14ac:dyDescent="0.25">
      <c r="A484" s="9"/>
      <c r="B484" s="9"/>
      <c r="C484" s="9"/>
      <c r="D484" s="9"/>
      <c r="E484" s="9"/>
      <c r="F484" s="9"/>
      <c r="G484" s="9"/>
      <c r="H484" s="9"/>
      <c r="I484" s="9"/>
      <c r="J484" s="9"/>
      <c r="K484" s="9"/>
      <c r="L484" s="9"/>
      <c r="M484" s="9"/>
      <c r="N484" s="9"/>
      <c r="O484" s="9"/>
      <c r="P484" s="9"/>
      <c r="Q484" s="810"/>
      <c r="R484" s="9"/>
      <c r="S484" s="15"/>
      <c r="T484" s="9"/>
      <c r="U484" s="17"/>
      <c r="V484" s="9"/>
      <c r="W484" s="17"/>
      <c r="X484" s="9"/>
      <c r="Y484" s="9"/>
      <c r="Z484" s="9"/>
      <c r="AA484" s="9"/>
      <c r="AB484" s="9"/>
      <c r="AC484" s="9"/>
      <c r="AD484" s="9"/>
      <c r="AE484" s="9"/>
      <c r="AF484" s="9"/>
      <c r="AG484" s="9"/>
      <c r="AH484" s="9"/>
    </row>
    <row r="485" spans="1:34" x14ac:dyDescent="0.25">
      <c r="A485" s="9"/>
      <c r="B485" s="9"/>
      <c r="C485" s="9"/>
      <c r="D485" s="9"/>
      <c r="E485" s="9"/>
      <c r="F485" s="9"/>
      <c r="G485" s="9"/>
      <c r="H485" s="9"/>
      <c r="I485" s="9"/>
      <c r="J485" s="9"/>
      <c r="K485" s="9"/>
      <c r="L485" s="9"/>
      <c r="M485" s="9"/>
      <c r="N485" s="9"/>
      <c r="O485" s="9"/>
      <c r="P485" s="9"/>
      <c r="Q485" s="810"/>
      <c r="R485" s="9"/>
      <c r="S485" s="15"/>
      <c r="T485" s="9"/>
      <c r="U485" s="17"/>
      <c r="V485" s="9"/>
      <c r="W485" s="17"/>
      <c r="X485" s="9"/>
      <c r="Y485" s="9"/>
      <c r="Z485" s="9"/>
      <c r="AA485" s="9"/>
      <c r="AB485" s="9"/>
      <c r="AC485" s="9"/>
      <c r="AD485" s="9"/>
      <c r="AE485" s="9"/>
      <c r="AF485" s="9"/>
      <c r="AG485" s="9"/>
      <c r="AH485" s="9"/>
    </row>
    <row r="486" spans="1:34" x14ac:dyDescent="0.25">
      <c r="A486" s="9"/>
      <c r="B486" s="9"/>
      <c r="C486" s="9"/>
      <c r="D486" s="9"/>
      <c r="E486" s="9"/>
      <c r="F486" s="9"/>
      <c r="G486" s="9"/>
      <c r="H486" s="9"/>
      <c r="I486" s="9"/>
      <c r="J486" s="9"/>
      <c r="K486" s="9"/>
      <c r="L486" s="9"/>
      <c r="M486" s="9"/>
      <c r="N486" s="9"/>
      <c r="O486" s="9"/>
      <c r="P486" s="9"/>
      <c r="Q486" s="810"/>
      <c r="R486" s="9"/>
      <c r="S486" s="15"/>
      <c r="T486" s="9"/>
      <c r="U486" s="17"/>
      <c r="V486" s="9"/>
      <c r="W486" s="17"/>
      <c r="X486" s="9"/>
      <c r="Y486" s="9"/>
      <c r="Z486" s="9"/>
      <c r="AA486" s="9"/>
      <c r="AB486" s="9"/>
      <c r="AC486" s="9"/>
      <c r="AD486" s="9"/>
      <c r="AE486" s="9"/>
      <c r="AF486" s="9"/>
      <c r="AG486" s="9"/>
      <c r="AH486" s="9"/>
    </row>
    <row r="487" spans="1:34" x14ac:dyDescent="0.25">
      <c r="A487" s="9"/>
      <c r="B487" s="9"/>
      <c r="C487" s="9"/>
      <c r="D487" s="9"/>
      <c r="E487" s="9"/>
      <c r="F487" s="9"/>
      <c r="G487" s="9"/>
      <c r="H487" s="9"/>
      <c r="I487" s="9"/>
      <c r="J487" s="9"/>
      <c r="K487" s="9"/>
      <c r="L487" s="9"/>
      <c r="M487" s="9"/>
      <c r="N487" s="9"/>
      <c r="O487" s="9"/>
      <c r="P487" s="9"/>
      <c r="Q487" s="810"/>
      <c r="R487" s="9"/>
      <c r="S487" s="15"/>
      <c r="T487" s="9"/>
      <c r="U487" s="17"/>
      <c r="V487" s="9"/>
      <c r="W487" s="17"/>
      <c r="X487" s="9"/>
      <c r="Y487" s="9"/>
      <c r="Z487" s="9"/>
      <c r="AA487" s="9"/>
      <c r="AB487" s="9"/>
      <c r="AC487" s="9"/>
      <c r="AD487" s="9"/>
      <c r="AE487" s="9"/>
      <c r="AF487" s="9"/>
      <c r="AG487" s="9"/>
      <c r="AH487" s="9"/>
    </row>
    <row r="488" spans="1:34" x14ac:dyDescent="0.25">
      <c r="A488" s="9"/>
      <c r="B488" s="9"/>
      <c r="C488" s="9"/>
      <c r="D488" s="9"/>
      <c r="E488" s="9"/>
      <c r="F488" s="9"/>
      <c r="G488" s="9"/>
      <c r="H488" s="9"/>
      <c r="I488" s="9"/>
      <c r="J488" s="9"/>
      <c r="K488" s="9"/>
      <c r="L488" s="9"/>
      <c r="M488" s="9"/>
      <c r="N488" s="9"/>
      <c r="O488" s="9"/>
      <c r="P488" s="9"/>
      <c r="Q488" s="810"/>
      <c r="R488" s="9"/>
      <c r="S488" s="15"/>
      <c r="T488" s="9"/>
      <c r="U488" s="17"/>
      <c r="V488" s="9"/>
      <c r="W488" s="17"/>
      <c r="X488" s="9"/>
      <c r="Y488" s="9"/>
      <c r="Z488" s="9"/>
      <c r="AA488" s="9"/>
      <c r="AB488" s="9"/>
      <c r="AC488" s="9"/>
      <c r="AD488" s="9"/>
      <c r="AE488" s="9"/>
      <c r="AF488" s="9"/>
      <c r="AG488" s="9"/>
      <c r="AH488" s="9"/>
    </row>
    <row r="489" spans="1:34" x14ac:dyDescent="0.25">
      <c r="A489" s="9"/>
      <c r="B489" s="9"/>
      <c r="C489" s="9"/>
      <c r="D489" s="9"/>
      <c r="E489" s="9"/>
      <c r="F489" s="9"/>
      <c r="G489" s="9"/>
      <c r="H489" s="9"/>
      <c r="I489" s="9"/>
      <c r="J489" s="9"/>
      <c r="K489" s="9"/>
      <c r="L489" s="9"/>
      <c r="M489" s="9"/>
      <c r="N489" s="9"/>
      <c r="O489" s="9"/>
      <c r="P489" s="9"/>
      <c r="Q489" s="810"/>
      <c r="R489" s="9"/>
      <c r="S489" s="15"/>
      <c r="T489" s="9"/>
      <c r="U489" s="17"/>
      <c r="V489" s="9"/>
      <c r="W489" s="17"/>
      <c r="X489" s="9"/>
      <c r="Y489" s="9"/>
      <c r="Z489" s="9"/>
      <c r="AA489" s="9"/>
      <c r="AB489" s="9"/>
      <c r="AC489" s="9"/>
      <c r="AD489" s="9"/>
      <c r="AE489" s="9"/>
      <c r="AF489" s="9"/>
      <c r="AG489" s="9"/>
      <c r="AH489" s="9"/>
    </row>
    <row r="490" spans="1:34" x14ac:dyDescent="0.25">
      <c r="A490" s="9"/>
      <c r="B490" s="9"/>
      <c r="C490" s="9"/>
      <c r="D490" s="9"/>
      <c r="E490" s="9"/>
      <c r="F490" s="9"/>
      <c r="G490" s="9"/>
      <c r="H490" s="9"/>
      <c r="I490" s="9"/>
      <c r="J490" s="9"/>
      <c r="K490" s="9"/>
      <c r="L490" s="9"/>
      <c r="M490" s="9"/>
      <c r="N490" s="9"/>
      <c r="O490" s="9"/>
      <c r="P490" s="9"/>
      <c r="Q490" s="810"/>
      <c r="R490" s="9"/>
      <c r="S490" s="15"/>
      <c r="T490" s="9"/>
      <c r="U490" s="17"/>
      <c r="V490" s="9"/>
      <c r="W490" s="17"/>
      <c r="X490" s="9"/>
      <c r="Y490" s="9"/>
      <c r="Z490" s="9"/>
      <c r="AA490" s="9"/>
      <c r="AB490" s="9"/>
      <c r="AC490" s="9"/>
      <c r="AD490" s="9"/>
      <c r="AE490" s="9"/>
      <c r="AF490" s="9"/>
      <c r="AG490" s="9"/>
      <c r="AH490" s="9"/>
    </row>
    <row r="491" spans="1:34" x14ac:dyDescent="0.25">
      <c r="A491" s="9"/>
      <c r="B491" s="9"/>
      <c r="C491" s="9"/>
      <c r="D491" s="9"/>
      <c r="E491" s="9"/>
      <c r="F491" s="9"/>
      <c r="G491" s="9"/>
      <c r="H491" s="9"/>
      <c r="I491" s="9"/>
      <c r="J491" s="9"/>
      <c r="K491" s="9"/>
      <c r="L491" s="9"/>
      <c r="M491" s="9"/>
      <c r="N491" s="9"/>
      <c r="O491" s="9"/>
      <c r="P491" s="9"/>
      <c r="Q491" s="810"/>
      <c r="R491" s="9"/>
      <c r="S491" s="15"/>
      <c r="T491" s="9"/>
      <c r="U491" s="17"/>
      <c r="V491" s="9"/>
      <c r="W491" s="17"/>
      <c r="X491" s="9"/>
      <c r="Y491" s="9"/>
      <c r="Z491" s="9"/>
      <c r="AA491" s="9"/>
      <c r="AB491" s="9"/>
      <c r="AC491" s="9"/>
      <c r="AD491" s="9"/>
      <c r="AE491" s="9"/>
      <c r="AF491" s="9"/>
      <c r="AG491" s="9"/>
      <c r="AH491" s="9"/>
    </row>
    <row r="492" spans="1:34" x14ac:dyDescent="0.25">
      <c r="A492" s="9"/>
      <c r="B492" s="9"/>
      <c r="C492" s="9"/>
      <c r="D492" s="9"/>
      <c r="E492" s="9"/>
      <c r="F492" s="9"/>
      <c r="G492" s="9"/>
      <c r="H492" s="9"/>
      <c r="I492" s="9"/>
      <c r="J492" s="9"/>
      <c r="K492" s="9"/>
      <c r="L492" s="9"/>
      <c r="M492" s="9"/>
      <c r="N492" s="9"/>
      <c r="O492" s="9"/>
      <c r="P492" s="9"/>
      <c r="Q492" s="810"/>
      <c r="R492" s="9"/>
      <c r="S492" s="15"/>
      <c r="T492" s="9"/>
      <c r="U492" s="17"/>
      <c r="V492" s="9"/>
      <c r="W492" s="17"/>
      <c r="X492" s="9"/>
      <c r="Y492" s="9"/>
      <c r="Z492" s="9"/>
      <c r="AA492" s="9"/>
      <c r="AB492" s="9"/>
      <c r="AC492" s="9"/>
      <c r="AD492" s="9"/>
      <c r="AE492" s="9"/>
      <c r="AF492" s="9"/>
      <c r="AG492" s="9"/>
      <c r="AH492" s="9"/>
    </row>
    <row r="493" spans="1:34" x14ac:dyDescent="0.25">
      <c r="A493" s="9"/>
      <c r="B493" s="9"/>
      <c r="C493" s="9"/>
      <c r="D493" s="9"/>
      <c r="E493" s="9"/>
      <c r="F493" s="9"/>
      <c r="G493" s="9"/>
      <c r="H493" s="9"/>
      <c r="I493" s="9"/>
      <c r="J493" s="9"/>
      <c r="K493" s="9"/>
      <c r="L493" s="9"/>
      <c r="M493" s="9"/>
      <c r="N493" s="9"/>
      <c r="O493" s="9"/>
      <c r="P493" s="9"/>
      <c r="Q493" s="810"/>
      <c r="R493" s="9"/>
      <c r="S493" s="15"/>
      <c r="T493" s="9"/>
      <c r="U493" s="17"/>
      <c r="V493" s="9"/>
      <c r="W493" s="17"/>
      <c r="X493" s="9"/>
      <c r="Y493" s="9"/>
      <c r="Z493" s="9"/>
      <c r="AA493" s="9"/>
      <c r="AB493" s="9"/>
      <c r="AC493" s="9"/>
      <c r="AD493" s="9"/>
      <c r="AE493" s="9"/>
      <c r="AF493" s="9"/>
      <c r="AG493" s="9"/>
      <c r="AH493" s="9"/>
    </row>
    <row r="494" spans="1:34" x14ac:dyDescent="0.25">
      <c r="A494" s="9"/>
      <c r="B494" s="9"/>
      <c r="C494" s="9"/>
      <c r="D494" s="9"/>
      <c r="E494" s="9"/>
      <c r="F494" s="9"/>
      <c r="G494" s="9"/>
      <c r="H494" s="9"/>
      <c r="I494" s="9"/>
      <c r="J494" s="9"/>
      <c r="K494" s="9"/>
      <c r="L494" s="9"/>
      <c r="M494" s="9"/>
      <c r="N494" s="9"/>
      <c r="O494" s="9"/>
      <c r="P494" s="9"/>
      <c r="Q494" s="810"/>
      <c r="R494" s="9"/>
      <c r="S494" s="15"/>
      <c r="T494" s="9"/>
      <c r="U494" s="17"/>
      <c r="V494" s="9"/>
      <c r="W494" s="17"/>
      <c r="X494" s="9"/>
      <c r="Y494" s="9"/>
      <c r="Z494" s="9"/>
      <c r="AA494" s="9"/>
      <c r="AB494" s="9"/>
      <c r="AC494" s="9"/>
      <c r="AD494" s="9"/>
      <c r="AE494" s="9"/>
      <c r="AF494" s="9"/>
      <c r="AG494" s="9"/>
      <c r="AH494" s="9"/>
    </row>
    <row r="495" spans="1:34" x14ac:dyDescent="0.25">
      <c r="A495" s="9"/>
      <c r="B495" s="9"/>
      <c r="C495" s="9"/>
      <c r="D495" s="9"/>
      <c r="E495" s="9"/>
      <c r="F495" s="9"/>
      <c r="G495" s="9"/>
      <c r="H495" s="9"/>
      <c r="I495" s="9"/>
      <c r="J495" s="9"/>
      <c r="K495" s="9"/>
      <c r="L495" s="9"/>
      <c r="M495" s="9"/>
      <c r="N495" s="9"/>
      <c r="O495" s="9"/>
      <c r="P495" s="9"/>
      <c r="Q495" s="810"/>
      <c r="R495" s="9"/>
      <c r="S495" s="15"/>
      <c r="T495" s="9"/>
      <c r="U495" s="17"/>
      <c r="V495" s="9"/>
      <c r="W495" s="17"/>
      <c r="X495" s="9"/>
      <c r="Y495" s="9"/>
      <c r="Z495" s="9"/>
      <c r="AA495" s="9"/>
      <c r="AB495" s="9"/>
      <c r="AC495" s="9"/>
      <c r="AD495" s="9"/>
      <c r="AE495" s="9"/>
      <c r="AF495" s="9"/>
      <c r="AG495" s="9"/>
      <c r="AH495" s="9"/>
    </row>
    <row r="496" spans="1:34" x14ac:dyDescent="0.25">
      <c r="A496" s="9"/>
      <c r="B496" s="9"/>
      <c r="C496" s="9"/>
      <c r="D496" s="9"/>
      <c r="E496" s="9"/>
      <c r="F496" s="9"/>
      <c r="G496" s="9"/>
      <c r="H496" s="9"/>
      <c r="I496" s="9"/>
      <c r="J496" s="9"/>
      <c r="K496" s="9"/>
      <c r="L496" s="9"/>
      <c r="M496" s="9"/>
      <c r="N496" s="9"/>
      <c r="O496" s="9"/>
      <c r="P496" s="9"/>
      <c r="Q496" s="810"/>
      <c r="R496" s="9"/>
      <c r="S496" s="15"/>
      <c r="T496" s="9"/>
      <c r="U496" s="17"/>
      <c r="V496" s="9"/>
      <c r="W496" s="17"/>
      <c r="X496" s="9"/>
      <c r="Y496" s="9"/>
      <c r="Z496" s="9"/>
      <c r="AA496" s="9"/>
      <c r="AB496" s="9"/>
      <c r="AC496" s="9"/>
      <c r="AD496" s="9"/>
      <c r="AE496" s="9"/>
      <c r="AF496" s="9"/>
      <c r="AG496" s="9"/>
      <c r="AH496" s="9"/>
    </row>
    <row r="497" spans="1:34" x14ac:dyDescent="0.25">
      <c r="A497" s="9"/>
      <c r="B497" s="9"/>
      <c r="C497" s="9"/>
      <c r="D497" s="9"/>
      <c r="E497" s="9"/>
      <c r="F497" s="9"/>
      <c r="G497" s="9"/>
      <c r="H497" s="9"/>
      <c r="I497" s="9"/>
      <c r="J497" s="9"/>
      <c r="K497" s="9"/>
      <c r="L497" s="9"/>
      <c r="M497" s="9"/>
      <c r="N497" s="9"/>
      <c r="O497" s="9"/>
      <c r="P497" s="9"/>
      <c r="Q497" s="810"/>
      <c r="R497" s="9"/>
      <c r="S497" s="15"/>
      <c r="T497" s="9"/>
      <c r="U497" s="17"/>
      <c r="V497" s="9"/>
      <c r="W497" s="17"/>
      <c r="X497" s="9"/>
      <c r="Y497" s="9"/>
      <c r="Z497" s="9"/>
      <c r="AA497" s="9"/>
      <c r="AB497" s="9"/>
      <c r="AC497" s="9"/>
      <c r="AD497" s="9"/>
      <c r="AE497" s="9"/>
      <c r="AF497" s="9"/>
      <c r="AG497" s="9"/>
      <c r="AH497" s="9"/>
    </row>
    <row r="498" spans="1:34" x14ac:dyDescent="0.25">
      <c r="A498" s="9"/>
      <c r="B498" s="9"/>
      <c r="C498" s="9"/>
      <c r="D498" s="9"/>
      <c r="E498" s="9"/>
      <c r="F498" s="9"/>
      <c r="G498" s="9"/>
      <c r="H498" s="9"/>
      <c r="I498" s="9"/>
      <c r="J498" s="9"/>
      <c r="K498" s="9"/>
      <c r="L498" s="9"/>
      <c r="M498" s="9"/>
      <c r="N498" s="9"/>
      <c r="O498" s="9"/>
      <c r="P498" s="9"/>
      <c r="Q498" s="810"/>
      <c r="R498" s="9"/>
      <c r="S498" s="15"/>
      <c r="T498" s="9"/>
      <c r="U498" s="17"/>
      <c r="V498" s="9"/>
      <c r="W498" s="17"/>
      <c r="X498" s="9"/>
      <c r="Y498" s="9"/>
      <c r="Z498" s="9"/>
      <c r="AA498" s="9"/>
      <c r="AB498" s="9"/>
      <c r="AC498" s="9"/>
      <c r="AD498" s="9"/>
      <c r="AE498" s="9"/>
      <c r="AF498" s="9"/>
      <c r="AG498" s="9"/>
      <c r="AH498" s="9"/>
    </row>
    <row r="499" spans="1:34" x14ac:dyDescent="0.25">
      <c r="A499" s="9"/>
      <c r="B499" s="9"/>
      <c r="C499" s="9"/>
      <c r="D499" s="9"/>
      <c r="E499" s="9"/>
      <c r="F499" s="9"/>
      <c r="G499" s="9"/>
      <c r="H499" s="9"/>
      <c r="I499" s="9"/>
      <c r="J499" s="9"/>
      <c r="K499" s="9"/>
      <c r="L499" s="9"/>
      <c r="M499" s="9"/>
      <c r="N499" s="9"/>
      <c r="O499" s="9"/>
      <c r="P499" s="9"/>
      <c r="Q499" s="810"/>
      <c r="R499" s="9"/>
      <c r="S499" s="15"/>
      <c r="T499" s="9"/>
      <c r="U499" s="17"/>
      <c r="V499" s="9"/>
      <c r="W499" s="17"/>
      <c r="X499" s="9"/>
      <c r="Y499" s="9"/>
      <c r="Z499" s="9"/>
      <c r="AA499" s="9"/>
      <c r="AB499" s="9"/>
      <c r="AC499" s="9"/>
      <c r="AD499" s="9"/>
      <c r="AE499" s="9"/>
      <c r="AF499" s="9"/>
      <c r="AG499" s="9"/>
      <c r="AH499" s="9"/>
    </row>
    <row r="500" spans="1:34" x14ac:dyDescent="0.25">
      <c r="A500" s="9"/>
      <c r="B500" s="9"/>
      <c r="C500" s="9"/>
      <c r="D500" s="9"/>
      <c r="E500" s="9"/>
      <c r="F500" s="9"/>
      <c r="G500" s="9"/>
      <c r="H500" s="9"/>
      <c r="I500" s="9"/>
      <c r="J500" s="9"/>
      <c r="K500" s="9"/>
      <c r="L500" s="9"/>
      <c r="M500" s="9"/>
      <c r="N500" s="9"/>
      <c r="O500" s="9"/>
      <c r="P500" s="9"/>
      <c r="Q500" s="810"/>
      <c r="R500" s="9"/>
      <c r="S500" s="15"/>
      <c r="T500" s="9"/>
      <c r="U500" s="17"/>
      <c r="V500" s="9"/>
      <c r="W500" s="17"/>
      <c r="X500" s="9"/>
      <c r="Y500" s="9"/>
      <c r="Z500" s="9"/>
      <c r="AA500" s="9"/>
      <c r="AB500" s="9"/>
      <c r="AC500" s="9"/>
      <c r="AD500" s="9"/>
      <c r="AE500" s="9"/>
      <c r="AF500" s="9"/>
      <c r="AG500" s="9"/>
      <c r="AH500" s="9"/>
    </row>
    <row r="501" spans="1:34" x14ac:dyDescent="0.25">
      <c r="A501" s="9"/>
      <c r="B501" s="9"/>
      <c r="C501" s="9"/>
      <c r="D501" s="9"/>
      <c r="E501" s="9"/>
      <c r="F501" s="9"/>
      <c r="G501" s="9"/>
      <c r="H501" s="9"/>
      <c r="I501" s="9"/>
      <c r="J501" s="9"/>
      <c r="K501" s="9"/>
      <c r="L501" s="9"/>
      <c r="M501" s="9"/>
      <c r="N501" s="9"/>
      <c r="O501" s="9"/>
      <c r="P501" s="9"/>
      <c r="Q501" s="810"/>
      <c r="R501" s="9"/>
      <c r="S501" s="15"/>
      <c r="T501" s="9"/>
      <c r="U501" s="17"/>
      <c r="V501" s="9"/>
      <c r="W501" s="17"/>
      <c r="X501" s="9"/>
      <c r="Y501" s="9"/>
      <c r="Z501" s="9"/>
      <c r="AA501" s="9"/>
      <c r="AB501" s="9"/>
      <c r="AC501" s="9"/>
      <c r="AD501" s="9"/>
      <c r="AE501" s="9"/>
      <c r="AF501" s="9"/>
      <c r="AG501" s="9"/>
      <c r="AH501" s="9"/>
    </row>
    <row r="502" spans="1:34" x14ac:dyDescent="0.25">
      <c r="A502" s="9"/>
      <c r="B502" s="9"/>
      <c r="C502" s="9"/>
      <c r="D502" s="9"/>
      <c r="E502" s="9"/>
      <c r="F502" s="9"/>
      <c r="G502" s="9"/>
      <c r="H502" s="9"/>
      <c r="I502" s="9"/>
      <c r="J502" s="9"/>
      <c r="K502" s="9"/>
      <c r="L502" s="9"/>
      <c r="M502" s="9"/>
      <c r="N502" s="9"/>
      <c r="O502" s="9"/>
      <c r="P502" s="9"/>
      <c r="Q502" s="810"/>
      <c r="R502" s="9"/>
      <c r="S502" s="15"/>
      <c r="T502" s="9"/>
      <c r="U502" s="17"/>
      <c r="V502" s="9"/>
      <c r="W502" s="17"/>
      <c r="X502" s="9"/>
      <c r="Y502" s="9"/>
      <c r="Z502" s="9"/>
      <c r="AA502" s="9"/>
      <c r="AB502" s="9"/>
      <c r="AC502" s="9"/>
      <c r="AD502" s="9"/>
      <c r="AE502" s="9"/>
      <c r="AF502" s="9"/>
      <c r="AG502" s="9"/>
      <c r="AH502" s="9"/>
    </row>
    <row r="503" spans="1:34" x14ac:dyDescent="0.25">
      <c r="A503" s="9"/>
      <c r="B503" s="9"/>
      <c r="C503" s="9"/>
      <c r="D503" s="9"/>
      <c r="E503" s="9"/>
      <c r="F503" s="9"/>
      <c r="G503" s="9"/>
      <c r="H503" s="9"/>
      <c r="I503" s="9"/>
      <c r="J503" s="9"/>
      <c r="K503" s="9"/>
      <c r="L503" s="9"/>
      <c r="M503" s="9"/>
      <c r="N503" s="9"/>
      <c r="O503" s="9"/>
      <c r="P503" s="9"/>
      <c r="Q503" s="810"/>
      <c r="R503" s="9"/>
      <c r="S503" s="15"/>
      <c r="T503" s="9"/>
      <c r="U503" s="17"/>
      <c r="V503" s="9"/>
      <c r="W503" s="17"/>
      <c r="X503" s="9"/>
      <c r="Y503" s="9"/>
      <c r="Z503" s="9"/>
      <c r="AA503" s="9"/>
      <c r="AB503" s="9"/>
      <c r="AC503" s="9"/>
      <c r="AD503" s="9"/>
      <c r="AE503" s="9"/>
      <c r="AF503" s="9"/>
      <c r="AG503" s="9"/>
      <c r="AH503" s="9"/>
    </row>
    <row r="504" spans="1:34" x14ac:dyDescent="0.25">
      <c r="A504" s="9"/>
      <c r="B504" s="9"/>
      <c r="C504" s="9"/>
      <c r="D504" s="9"/>
      <c r="E504" s="9"/>
      <c r="F504" s="9"/>
      <c r="G504" s="9"/>
      <c r="H504" s="9"/>
      <c r="I504" s="9"/>
      <c r="J504" s="9"/>
      <c r="K504" s="9"/>
      <c r="L504" s="9"/>
      <c r="M504" s="9"/>
      <c r="N504" s="9"/>
      <c r="O504" s="9"/>
      <c r="P504" s="9"/>
      <c r="Q504" s="810"/>
      <c r="R504" s="9"/>
      <c r="S504" s="15"/>
      <c r="T504" s="9"/>
      <c r="U504" s="17"/>
      <c r="V504" s="9"/>
      <c r="W504" s="17"/>
      <c r="X504" s="9"/>
      <c r="Y504" s="9"/>
      <c r="Z504" s="9"/>
      <c r="AA504" s="9"/>
      <c r="AB504" s="9"/>
      <c r="AC504" s="9"/>
      <c r="AD504" s="9"/>
      <c r="AE504" s="9"/>
      <c r="AF504" s="9"/>
      <c r="AG504" s="9"/>
      <c r="AH504" s="9"/>
    </row>
    <row r="505" spans="1:34" x14ac:dyDescent="0.25">
      <c r="A505" s="9"/>
      <c r="B505" s="9"/>
      <c r="C505" s="9"/>
      <c r="D505" s="9"/>
      <c r="E505" s="9"/>
      <c r="F505" s="9"/>
      <c r="G505" s="9"/>
      <c r="H505" s="9"/>
      <c r="I505" s="9"/>
      <c r="J505" s="9"/>
      <c r="K505" s="9"/>
      <c r="L505" s="9"/>
      <c r="M505" s="9"/>
      <c r="N505" s="9"/>
      <c r="O505" s="9"/>
      <c r="P505" s="9"/>
      <c r="Q505" s="810"/>
      <c r="R505" s="9"/>
      <c r="S505" s="15"/>
      <c r="T505" s="9"/>
      <c r="U505" s="17"/>
      <c r="V505" s="9"/>
      <c r="W505" s="17"/>
      <c r="X505" s="9"/>
      <c r="Y505" s="9"/>
      <c r="Z505" s="9"/>
      <c r="AA505" s="9"/>
      <c r="AB505" s="9"/>
      <c r="AC505" s="9"/>
      <c r="AD505" s="9"/>
      <c r="AE505" s="9"/>
      <c r="AF505" s="9"/>
      <c r="AG505" s="9"/>
      <c r="AH505" s="9"/>
    </row>
    <row r="506" spans="1:34" x14ac:dyDescent="0.25">
      <c r="A506" s="9"/>
      <c r="B506" s="9"/>
      <c r="C506" s="9"/>
      <c r="D506" s="9"/>
      <c r="E506" s="9"/>
      <c r="F506" s="9"/>
      <c r="G506" s="9"/>
      <c r="H506" s="9"/>
      <c r="I506" s="9"/>
      <c r="J506" s="9"/>
      <c r="K506" s="9"/>
      <c r="L506" s="9"/>
      <c r="M506" s="9"/>
      <c r="N506" s="9"/>
      <c r="O506" s="9"/>
      <c r="P506" s="9"/>
      <c r="Q506" s="810"/>
      <c r="R506" s="9"/>
      <c r="S506" s="15"/>
      <c r="T506" s="9"/>
      <c r="U506" s="17"/>
      <c r="V506" s="9"/>
      <c r="W506" s="17"/>
      <c r="X506" s="9"/>
      <c r="Y506" s="9"/>
      <c r="Z506" s="9"/>
      <c r="AA506" s="9"/>
      <c r="AB506" s="9"/>
      <c r="AC506" s="9"/>
      <c r="AD506" s="9"/>
      <c r="AE506" s="9"/>
      <c r="AF506" s="9"/>
      <c r="AG506" s="9"/>
      <c r="AH506" s="9"/>
    </row>
    <row r="507" spans="1:34" x14ac:dyDescent="0.25">
      <c r="A507" s="9"/>
      <c r="B507" s="9"/>
      <c r="C507" s="9"/>
      <c r="D507" s="9"/>
      <c r="E507" s="9"/>
      <c r="F507" s="9"/>
      <c r="G507" s="9"/>
      <c r="H507" s="9"/>
      <c r="I507" s="9"/>
      <c r="J507" s="9"/>
      <c r="K507" s="9"/>
      <c r="L507" s="9"/>
      <c r="M507" s="9"/>
      <c r="N507" s="9"/>
      <c r="O507" s="9"/>
      <c r="P507" s="9"/>
      <c r="Q507" s="810"/>
      <c r="R507" s="9"/>
      <c r="S507" s="15"/>
      <c r="T507" s="9"/>
      <c r="U507" s="17"/>
      <c r="V507" s="9"/>
      <c r="W507" s="17"/>
      <c r="X507" s="9"/>
      <c r="Y507" s="9"/>
      <c r="Z507" s="9"/>
      <c r="AA507" s="9"/>
      <c r="AB507" s="9"/>
      <c r="AC507" s="9"/>
      <c r="AD507" s="9"/>
      <c r="AE507" s="9"/>
      <c r="AF507" s="9"/>
      <c r="AG507" s="9"/>
      <c r="AH507" s="9"/>
    </row>
    <row r="508" spans="1:34" x14ac:dyDescent="0.25">
      <c r="A508" s="9"/>
      <c r="B508" s="9"/>
      <c r="C508" s="9"/>
      <c r="D508" s="9"/>
      <c r="E508" s="9"/>
      <c r="F508" s="9"/>
      <c r="G508" s="9"/>
      <c r="H508" s="9"/>
      <c r="I508" s="9"/>
      <c r="J508" s="9"/>
      <c r="K508" s="9"/>
      <c r="L508" s="9"/>
      <c r="M508" s="9"/>
      <c r="N508" s="9"/>
      <c r="O508" s="9"/>
      <c r="P508" s="9"/>
      <c r="Q508" s="810"/>
      <c r="R508" s="9"/>
      <c r="S508" s="15"/>
      <c r="T508" s="9"/>
      <c r="U508" s="17"/>
      <c r="V508" s="9"/>
      <c r="W508" s="17"/>
      <c r="X508" s="9"/>
      <c r="Y508" s="9"/>
      <c r="Z508" s="9"/>
      <c r="AA508" s="9"/>
      <c r="AB508" s="9"/>
      <c r="AC508" s="9"/>
      <c r="AD508" s="9"/>
      <c r="AE508" s="9"/>
      <c r="AF508" s="9"/>
      <c r="AG508" s="9"/>
      <c r="AH508" s="9"/>
    </row>
    <row r="509" spans="1:34" x14ac:dyDescent="0.25">
      <c r="A509" s="9"/>
      <c r="B509" s="9"/>
      <c r="C509" s="9"/>
      <c r="D509" s="9"/>
      <c r="E509" s="9"/>
      <c r="F509" s="9"/>
      <c r="G509" s="9"/>
      <c r="H509" s="9"/>
      <c r="I509" s="9"/>
      <c r="J509" s="9"/>
      <c r="K509" s="9"/>
      <c r="L509" s="9"/>
      <c r="M509" s="9"/>
      <c r="N509" s="9"/>
      <c r="O509" s="9"/>
      <c r="P509" s="9"/>
      <c r="Q509" s="810"/>
      <c r="R509" s="9"/>
      <c r="S509" s="15"/>
      <c r="T509" s="9"/>
      <c r="U509" s="17"/>
      <c r="V509" s="9"/>
      <c r="W509" s="17"/>
      <c r="X509" s="9"/>
      <c r="Y509" s="9"/>
      <c r="Z509" s="9"/>
      <c r="AA509" s="9"/>
      <c r="AB509" s="9"/>
      <c r="AC509" s="9"/>
      <c r="AD509" s="9"/>
      <c r="AE509" s="9"/>
      <c r="AF509" s="9"/>
      <c r="AG509" s="9"/>
      <c r="AH509" s="9"/>
    </row>
    <row r="510" spans="1:34" x14ac:dyDescent="0.25">
      <c r="A510" s="9"/>
      <c r="B510" s="9"/>
      <c r="C510" s="9"/>
      <c r="D510" s="9"/>
      <c r="E510" s="9"/>
      <c r="F510" s="9"/>
      <c r="G510" s="9"/>
      <c r="H510" s="9"/>
      <c r="I510" s="9"/>
      <c r="J510" s="9"/>
      <c r="K510" s="9"/>
      <c r="L510" s="9"/>
      <c r="M510" s="9"/>
      <c r="N510" s="9"/>
      <c r="O510" s="9"/>
      <c r="P510" s="9"/>
      <c r="Q510" s="810"/>
      <c r="R510" s="9"/>
      <c r="S510" s="15"/>
      <c r="T510" s="9"/>
      <c r="U510" s="17"/>
      <c r="V510" s="9"/>
      <c r="W510" s="17"/>
      <c r="X510" s="9"/>
      <c r="Y510" s="9"/>
      <c r="Z510" s="9"/>
      <c r="AA510" s="9"/>
      <c r="AB510" s="9"/>
      <c r="AC510" s="9"/>
      <c r="AD510" s="9"/>
      <c r="AE510" s="9"/>
      <c r="AF510" s="9"/>
      <c r="AG510" s="9"/>
      <c r="AH510" s="9"/>
    </row>
    <row r="511" spans="1:34" x14ac:dyDescent="0.25">
      <c r="A511" s="9"/>
      <c r="B511" s="9"/>
      <c r="C511" s="9"/>
      <c r="D511" s="9"/>
      <c r="E511" s="9"/>
      <c r="F511" s="9"/>
      <c r="G511" s="9"/>
      <c r="H511" s="9"/>
      <c r="I511" s="9"/>
      <c r="J511" s="9"/>
      <c r="K511" s="9"/>
      <c r="L511" s="9"/>
      <c r="M511" s="9"/>
      <c r="N511" s="9"/>
      <c r="O511" s="9"/>
      <c r="P511" s="9"/>
      <c r="Q511" s="810"/>
      <c r="R511" s="9"/>
      <c r="S511" s="15"/>
      <c r="T511" s="9"/>
      <c r="U511" s="17"/>
      <c r="V511" s="9"/>
      <c r="W511" s="17"/>
      <c r="X511" s="9"/>
      <c r="Y511" s="9"/>
      <c r="Z511" s="9"/>
      <c r="AA511" s="9"/>
      <c r="AB511" s="9"/>
      <c r="AC511" s="9"/>
      <c r="AD511" s="9"/>
      <c r="AE511" s="9"/>
      <c r="AF511" s="9"/>
      <c r="AG511" s="9"/>
      <c r="AH511" s="9"/>
    </row>
    <row r="512" spans="1:34" x14ac:dyDescent="0.25">
      <c r="A512" s="9"/>
      <c r="B512" s="9"/>
      <c r="C512" s="9"/>
      <c r="D512" s="9"/>
      <c r="E512" s="9"/>
      <c r="F512" s="9"/>
      <c r="G512" s="9"/>
      <c r="H512" s="9"/>
      <c r="I512" s="9"/>
      <c r="J512" s="9"/>
      <c r="K512" s="9"/>
      <c r="L512" s="9"/>
      <c r="M512" s="9"/>
      <c r="N512" s="9"/>
      <c r="O512" s="9"/>
      <c r="P512" s="9"/>
      <c r="Q512" s="810"/>
      <c r="R512" s="9"/>
      <c r="S512" s="15"/>
      <c r="T512" s="9"/>
      <c r="U512" s="17"/>
      <c r="V512" s="9"/>
      <c r="W512" s="17"/>
      <c r="X512" s="9"/>
      <c r="Y512" s="9"/>
      <c r="Z512" s="9"/>
      <c r="AA512" s="9"/>
      <c r="AB512" s="9"/>
      <c r="AC512" s="9"/>
      <c r="AD512" s="9"/>
      <c r="AE512" s="9"/>
      <c r="AF512" s="9"/>
      <c r="AG512" s="9"/>
      <c r="AH512" s="9"/>
    </row>
    <row r="513" spans="1:34" x14ac:dyDescent="0.25">
      <c r="A513" s="9"/>
      <c r="B513" s="9"/>
      <c r="C513" s="9"/>
      <c r="D513" s="9"/>
      <c r="E513" s="9"/>
      <c r="F513" s="9"/>
      <c r="G513" s="9"/>
      <c r="H513" s="9"/>
      <c r="I513" s="9"/>
      <c r="J513" s="9"/>
      <c r="K513" s="9"/>
      <c r="L513" s="9"/>
      <c r="M513" s="9"/>
      <c r="N513" s="9"/>
      <c r="O513" s="9"/>
      <c r="P513" s="9"/>
      <c r="Q513" s="810"/>
      <c r="R513" s="9"/>
      <c r="S513" s="15"/>
      <c r="T513" s="9"/>
      <c r="U513" s="17"/>
      <c r="V513" s="9"/>
      <c r="W513" s="17"/>
      <c r="X513" s="9"/>
      <c r="Y513" s="9"/>
      <c r="Z513" s="9"/>
      <c r="AA513" s="9"/>
      <c r="AB513" s="9"/>
      <c r="AC513" s="9"/>
      <c r="AD513" s="9"/>
      <c r="AE513" s="9"/>
      <c r="AF513" s="9"/>
      <c r="AG513" s="9"/>
      <c r="AH513" s="9"/>
    </row>
    <row r="514" spans="1:34" x14ac:dyDescent="0.25">
      <c r="A514" s="9"/>
      <c r="B514" s="9"/>
      <c r="C514" s="9"/>
      <c r="D514" s="9"/>
      <c r="E514" s="9"/>
      <c r="F514" s="9"/>
      <c r="G514" s="9"/>
      <c r="H514" s="9"/>
      <c r="I514" s="9"/>
      <c r="J514" s="9"/>
      <c r="K514" s="9"/>
      <c r="L514" s="9"/>
      <c r="M514" s="9"/>
      <c r="N514" s="9"/>
      <c r="O514" s="9"/>
      <c r="P514" s="9"/>
      <c r="Q514" s="810"/>
      <c r="R514" s="9"/>
      <c r="S514" s="15"/>
      <c r="T514" s="9"/>
      <c r="U514" s="17"/>
      <c r="V514" s="9"/>
      <c r="W514" s="17"/>
      <c r="X514" s="9"/>
      <c r="Y514" s="9"/>
      <c r="Z514" s="9"/>
      <c r="AA514" s="9"/>
      <c r="AB514" s="9"/>
      <c r="AC514" s="9"/>
      <c r="AD514" s="9"/>
      <c r="AE514" s="9"/>
      <c r="AF514" s="9"/>
      <c r="AG514" s="9"/>
      <c r="AH514" s="9"/>
    </row>
    <row r="515" spans="1:34" x14ac:dyDescent="0.25">
      <c r="A515" s="9"/>
      <c r="B515" s="9"/>
      <c r="C515" s="9"/>
      <c r="D515" s="9"/>
      <c r="E515" s="9"/>
      <c r="F515" s="9"/>
      <c r="G515" s="9"/>
      <c r="H515" s="9"/>
      <c r="I515" s="9"/>
      <c r="J515" s="9"/>
      <c r="K515" s="9"/>
      <c r="L515" s="9"/>
      <c r="M515" s="9"/>
      <c r="N515" s="9"/>
      <c r="O515" s="9"/>
      <c r="P515" s="9"/>
      <c r="Q515" s="810"/>
      <c r="R515" s="9"/>
      <c r="S515" s="15"/>
      <c r="T515" s="9"/>
      <c r="U515" s="17"/>
      <c r="V515" s="9"/>
      <c r="W515" s="17"/>
      <c r="X515" s="9"/>
      <c r="Y515" s="9"/>
      <c r="Z515" s="9"/>
      <c r="AA515" s="9"/>
      <c r="AB515" s="9"/>
      <c r="AC515" s="9"/>
      <c r="AD515" s="9"/>
      <c r="AE515" s="9"/>
      <c r="AF515" s="9"/>
      <c r="AG515" s="9"/>
      <c r="AH515" s="9"/>
    </row>
    <row r="516" spans="1:34" x14ac:dyDescent="0.25">
      <c r="A516" s="9"/>
      <c r="B516" s="9"/>
      <c r="C516" s="9"/>
      <c r="D516" s="9"/>
      <c r="E516" s="9"/>
      <c r="F516" s="9"/>
      <c r="G516" s="9"/>
      <c r="H516" s="9"/>
      <c r="I516" s="9"/>
      <c r="J516" s="9"/>
      <c r="K516" s="9"/>
      <c r="L516" s="9"/>
      <c r="M516" s="9"/>
      <c r="N516" s="9"/>
      <c r="O516" s="9"/>
      <c r="P516" s="9"/>
      <c r="Q516" s="810"/>
      <c r="R516" s="9"/>
      <c r="S516" s="15"/>
      <c r="T516" s="9"/>
      <c r="U516" s="17"/>
      <c r="V516" s="9"/>
      <c r="W516" s="17"/>
      <c r="X516" s="9"/>
      <c r="Y516" s="9"/>
      <c r="Z516" s="9"/>
      <c r="AA516" s="9"/>
      <c r="AB516" s="9"/>
      <c r="AC516" s="9"/>
      <c r="AD516" s="9"/>
      <c r="AE516" s="9"/>
      <c r="AF516" s="9"/>
      <c r="AG516" s="9"/>
      <c r="AH516" s="9"/>
    </row>
    <row r="517" spans="1:34" x14ac:dyDescent="0.25">
      <c r="A517" s="9"/>
      <c r="B517" s="9"/>
      <c r="C517" s="9"/>
      <c r="D517" s="9"/>
      <c r="E517" s="9"/>
      <c r="F517" s="9"/>
      <c r="G517" s="9"/>
      <c r="H517" s="9"/>
      <c r="I517" s="9"/>
      <c r="J517" s="9"/>
      <c r="K517" s="9"/>
      <c r="L517" s="9"/>
      <c r="M517" s="9"/>
      <c r="N517" s="9"/>
      <c r="O517" s="9"/>
      <c r="P517" s="9"/>
      <c r="Q517" s="810"/>
      <c r="R517" s="9"/>
      <c r="S517" s="15"/>
      <c r="T517" s="9"/>
      <c r="U517" s="17"/>
      <c r="V517" s="9"/>
      <c r="W517" s="17"/>
      <c r="X517" s="9"/>
      <c r="Y517" s="9"/>
      <c r="Z517" s="9"/>
      <c r="AA517" s="9"/>
      <c r="AB517" s="9"/>
      <c r="AC517" s="9"/>
      <c r="AD517" s="9"/>
      <c r="AE517" s="9"/>
      <c r="AF517" s="9"/>
      <c r="AG517" s="9"/>
      <c r="AH517" s="9"/>
    </row>
    <row r="518" spans="1:34" x14ac:dyDescent="0.25">
      <c r="A518" s="9"/>
      <c r="B518" s="9"/>
      <c r="C518" s="9"/>
      <c r="D518" s="9"/>
      <c r="E518" s="9"/>
      <c r="F518" s="9"/>
      <c r="G518" s="9"/>
      <c r="H518" s="9"/>
      <c r="I518" s="9"/>
      <c r="J518" s="9"/>
      <c r="K518" s="9"/>
      <c r="L518" s="9"/>
      <c r="M518" s="9"/>
      <c r="N518" s="9"/>
      <c r="O518" s="9"/>
      <c r="P518" s="9"/>
      <c r="Q518" s="810"/>
      <c r="R518" s="9"/>
      <c r="S518" s="15"/>
      <c r="T518" s="9"/>
      <c r="U518" s="17"/>
      <c r="V518" s="9"/>
      <c r="W518" s="17"/>
      <c r="X518" s="9"/>
      <c r="Y518" s="9"/>
      <c r="Z518" s="9"/>
      <c r="AA518" s="9"/>
      <c r="AB518" s="9"/>
      <c r="AC518" s="9"/>
      <c r="AD518" s="9"/>
      <c r="AE518" s="9"/>
      <c r="AF518" s="9"/>
      <c r="AG518" s="9"/>
      <c r="AH518" s="9"/>
    </row>
    <row r="519" spans="1:34" x14ac:dyDescent="0.25">
      <c r="A519" s="9"/>
      <c r="B519" s="9"/>
      <c r="C519" s="9"/>
      <c r="D519" s="9"/>
      <c r="E519" s="9"/>
      <c r="F519" s="9"/>
      <c r="G519" s="9"/>
      <c r="H519" s="9"/>
      <c r="I519" s="9"/>
      <c r="J519" s="9"/>
      <c r="K519" s="9"/>
      <c r="L519" s="9"/>
      <c r="M519" s="9"/>
      <c r="N519" s="9"/>
      <c r="O519" s="9"/>
      <c r="P519" s="9"/>
      <c r="Q519" s="810"/>
      <c r="R519" s="9"/>
      <c r="S519" s="15"/>
      <c r="T519" s="9"/>
      <c r="U519" s="17"/>
      <c r="V519" s="9"/>
      <c r="W519" s="17"/>
      <c r="X519" s="9"/>
      <c r="Y519" s="9"/>
      <c r="Z519" s="9"/>
      <c r="AA519" s="9"/>
      <c r="AB519" s="9"/>
      <c r="AC519" s="9"/>
      <c r="AD519" s="9"/>
      <c r="AE519" s="9"/>
      <c r="AF519" s="9"/>
      <c r="AG519" s="9"/>
      <c r="AH519" s="9"/>
    </row>
    <row r="520" spans="1:34" x14ac:dyDescent="0.25">
      <c r="A520" s="9"/>
      <c r="B520" s="9"/>
      <c r="C520" s="9"/>
      <c r="D520" s="9"/>
      <c r="E520" s="9"/>
      <c r="F520" s="9"/>
      <c r="G520" s="9"/>
      <c r="H520" s="9"/>
      <c r="I520" s="9"/>
      <c r="J520" s="9"/>
      <c r="K520" s="9"/>
      <c r="L520" s="9"/>
      <c r="M520" s="9"/>
      <c r="N520" s="9"/>
      <c r="O520" s="9"/>
      <c r="P520" s="9"/>
      <c r="Q520" s="810"/>
      <c r="R520" s="9"/>
      <c r="S520" s="15"/>
      <c r="T520" s="9"/>
      <c r="U520" s="17"/>
      <c r="V520" s="9"/>
      <c r="W520" s="17"/>
      <c r="X520" s="9"/>
      <c r="Y520" s="9"/>
      <c r="Z520" s="9"/>
      <c r="AA520" s="9"/>
      <c r="AB520" s="9"/>
      <c r="AC520" s="9"/>
      <c r="AD520" s="9"/>
      <c r="AE520" s="9"/>
      <c r="AF520" s="9"/>
      <c r="AG520" s="9"/>
      <c r="AH520" s="9"/>
    </row>
    <row r="521" spans="1:34" x14ac:dyDescent="0.25">
      <c r="A521" s="9"/>
      <c r="B521" s="9"/>
      <c r="C521" s="9"/>
      <c r="D521" s="9"/>
      <c r="E521" s="9"/>
      <c r="F521" s="9"/>
      <c r="G521" s="9"/>
      <c r="H521" s="9"/>
      <c r="I521" s="9"/>
      <c r="J521" s="9"/>
      <c r="K521" s="9"/>
      <c r="L521" s="9"/>
      <c r="M521" s="9"/>
      <c r="N521" s="9"/>
      <c r="O521" s="9"/>
      <c r="P521" s="9"/>
      <c r="Q521" s="810"/>
      <c r="R521" s="9"/>
      <c r="S521" s="15"/>
      <c r="T521" s="9"/>
      <c r="U521" s="17"/>
      <c r="V521" s="9"/>
      <c r="W521" s="17"/>
      <c r="X521" s="9"/>
      <c r="Y521" s="9"/>
      <c r="Z521" s="9"/>
      <c r="AA521" s="9"/>
      <c r="AB521" s="9"/>
      <c r="AC521" s="9"/>
      <c r="AD521" s="9"/>
      <c r="AE521" s="9"/>
      <c r="AF521" s="9"/>
      <c r="AG521" s="9"/>
      <c r="AH521" s="9"/>
    </row>
    <row r="522" spans="1:34" x14ac:dyDescent="0.25">
      <c r="A522" s="9"/>
      <c r="B522" s="9"/>
      <c r="C522" s="9"/>
      <c r="D522" s="9"/>
      <c r="E522" s="9"/>
      <c r="F522" s="9"/>
      <c r="G522" s="9"/>
      <c r="H522" s="9"/>
      <c r="I522" s="9"/>
      <c r="J522" s="9"/>
      <c r="K522" s="9"/>
      <c r="L522" s="9"/>
      <c r="M522" s="9"/>
      <c r="N522" s="9"/>
      <c r="O522" s="9"/>
      <c r="P522" s="9"/>
      <c r="Q522" s="810"/>
      <c r="R522" s="9"/>
      <c r="S522" s="15"/>
      <c r="T522" s="9"/>
      <c r="U522" s="17"/>
      <c r="V522" s="9"/>
      <c r="W522" s="17"/>
      <c r="X522" s="9"/>
      <c r="Y522" s="9"/>
      <c r="Z522" s="9"/>
      <c r="AA522" s="9"/>
      <c r="AB522" s="9"/>
      <c r="AC522" s="9"/>
      <c r="AD522" s="9"/>
      <c r="AE522" s="9"/>
      <c r="AF522" s="9"/>
      <c r="AG522" s="9"/>
      <c r="AH522" s="9"/>
    </row>
    <row r="523" spans="1:34" x14ac:dyDescent="0.25">
      <c r="A523" s="9"/>
      <c r="B523" s="9"/>
      <c r="C523" s="9"/>
      <c r="D523" s="9"/>
      <c r="E523" s="9"/>
      <c r="F523" s="9"/>
      <c r="G523" s="9"/>
      <c r="H523" s="9"/>
      <c r="I523" s="9"/>
      <c r="J523" s="9"/>
      <c r="K523" s="9"/>
      <c r="L523" s="9"/>
      <c r="M523" s="9"/>
      <c r="N523" s="9"/>
      <c r="O523" s="9"/>
      <c r="P523" s="9"/>
      <c r="Q523" s="810"/>
      <c r="R523" s="9"/>
      <c r="S523" s="15"/>
      <c r="T523" s="9"/>
      <c r="U523" s="17"/>
      <c r="V523" s="9"/>
      <c r="W523" s="17"/>
      <c r="X523" s="9"/>
      <c r="Y523" s="9"/>
      <c r="Z523" s="9"/>
      <c r="AA523" s="9"/>
      <c r="AB523" s="9"/>
      <c r="AC523" s="9"/>
      <c r="AD523" s="9"/>
      <c r="AE523" s="9"/>
      <c r="AF523" s="9"/>
      <c r="AG523" s="9"/>
      <c r="AH523" s="9"/>
    </row>
    <row r="524" spans="1:34" x14ac:dyDescent="0.25">
      <c r="A524" s="9"/>
      <c r="B524" s="9"/>
      <c r="C524" s="9"/>
      <c r="D524" s="9"/>
      <c r="E524" s="9"/>
      <c r="F524" s="9"/>
      <c r="G524" s="9"/>
      <c r="H524" s="9"/>
      <c r="I524" s="9"/>
      <c r="J524" s="9"/>
      <c r="K524" s="9"/>
      <c r="L524" s="9"/>
      <c r="M524" s="9"/>
      <c r="N524" s="9"/>
      <c r="O524" s="9"/>
      <c r="P524" s="9"/>
      <c r="Q524" s="810"/>
      <c r="R524" s="9"/>
      <c r="S524" s="15"/>
      <c r="T524" s="9"/>
      <c r="U524" s="17"/>
      <c r="V524" s="9"/>
      <c r="W524" s="17"/>
      <c r="X524" s="9"/>
      <c r="Y524" s="9"/>
      <c r="Z524" s="9"/>
      <c r="AA524" s="9"/>
      <c r="AB524" s="9"/>
      <c r="AC524" s="9"/>
      <c r="AD524" s="9"/>
      <c r="AE524" s="9"/>
      <c r="AF524" s="9"/>
      <c r="AG524" s="9"/>
      <c r="AH524" s="9"/>
    </row>
    <row r="525" spans="1:34" x14ac:dyDescent="0.25">
      <c r="A525" s="9"/>
      <c r="B525" s="9"/>
      <c r="C525" s="9"/>
      <c r="D525" s="9"/>
      <c r="E525" s="9"/>
      <c r="F525" s="9"/>
      <c r="G525" s="9"/>
      <c r="H525" s="9"/>
      <c r="I525" s="9"/>
      <c r="J525" s="9"/>
      <c r="K525" s="9"/>
      <c r="L525" s="9"/>
      <c r="M525" s="9"/>
      <c r="N525" s="9"/>
      <c r="O525" s="9"/>
      <c r="P525" s="9"/>
      <c r="Q525" s="810"/>
      <c r="R525" s="9"/>
      <c r="S525" s="15"/>
      <c r="T525" s="9"/>
      <c r="U525" s="17"/>
      <c r="V525" s="9"/>
      <c r="W525" s="17"/>
      <c r="X525" s="9"/>
      <c r="Y525" s="9"/>
      <c r="Z525" s="9"/>
      <c r="AA525" s="9"/>
      <c r="AB525" s="9"/>
      <c r="AC525" s="9"/>
      <c r="AD525" s="9"/>
      <c r="AE525" s="9"/>
      <c r="AF525" s="9"/>
      <c r="AG525" s="9"/>
      <c r="AH525" s="9"/>
    </row>
    <row r="526" spans="1:34" x14ac:dyDescent="0.25">
      <c r="A526" s="9"/>
      <c r="B526" s="9"/>
      <c r="C526" s="9"/>
      <c r="D526" s="9"/>
      <c r="E526" s="9"/>
      <c r="F526" s="9"/>
      <c r="G526" s="9"/>
      <c r="H526" s="9"/>
      <c r="I526" s="9"/>
      <c r="J526" s="9"/>
      <c r="K526" s="9"/>
      <c r="L526" s="9"/>
      <c r="M526" s="9"/>
      <c r="N526" s="9"/>
      <c r="O526" s="9"/>
      <c r="P526" s="9"/>
      <c r="Q526" s="810"/>
      <c r="R526" s="9"/>
      <c r="S526" s="15"/>
      <c r="T526" s="9"/>
      <c r="U526" s="17"/>
      <c r="V526" s="9"/>
      <c r="W526" s="17"/>
      <c r="X526" s="9"/>
      <c r="Y526" s="9"/>
      <c r="Z526" s="9"/>
      <c r="AA526" s="9"/>
      <c r="AB526" s="9"/>
      <c r="AC526" s="9"/>
      <c r="AD526" s="9"/>
      <c r="AE526" s="9"/>
      <c r="AF526" s="9"/>
      <c r="AG526" s="9"/>
      <c r="AH526" s="9"/>
    </row>
    <row r="527" spans="1:34" x14ac:dyDescent="0.25">
      <c r="A527" s="9"/>
      <c r="B527" s="9"/>
      <c r="C527" s="9"/>
      <c r="D527" s="9"/>
      <c r="E527" s="9"/>
      <c r="F527" s="9"/>
      <c r="G527" s="9"/>
      <c r="H527" s="9"/>
      <c r="I527" s="9"/>
      <c r="J527" s="9"/>
      <c r="K527" s="9"/>
      <c r="L527" s="9"/>
      <c r="M527" s="9"/>
      <c r="N527" s="9"/>
      <c r="O527" s="9"/>
      <c r="P527" s="9"/>
      <c r="Q527" s="810"/>
      <c r="R527" s="9"/>
      <c r="S527" s="15"/>
      <c r="T527" s="9"/>
      <c r="U527" s="17"/>
      <c r="V527" s="9"/>
      <c r="W527" s="17"/>
      <c r="X527" s="9"/>
      <c r="Y527" s="9"/>
      <c r="Z527" s="9"/>
      <c r="AA527" s="9"/>
      <c r="AB527" s="9"/>
      <c r="AC527" s="9"/>
      <c r="AD527" s="9"/>
      <c r="AE527" s="9"/>
      <c r="AF527" s="9"/>
      <c r="AG527" s="9"/>
      <c r="AH527" s="9"/>
    </row>
    <row r="528" spans="1:34" x14ac:dyDescent="0.25">
      <c r="A528" s="9"/>
      <c r="B528" s="9"/>
      <c r="C528" s="9"/>
      <c r="D528" s="9"/>
      <c r="E528" s="9"/>
      <c r="F528" s="9"/>
      <c r="G528" s="9"/>
      <c r="H528" s="9"/>
      <c r="I528" s="9"/>
      <c r="J528" s="9"/>
      <c r="K528" s="9"/>
      <c r="L528" s="9"/>
      <c r="M528" s="9"/>
      <c r="N528" s="9"/>
      <c r="O528" s="9"/>
      <c r="P528" s="9"/>
      <c r="Q528" s="810"/>
      <c r="R528" s="9"/>
      <c r="S528" s="15"/>
      <c r="T528" s="9"/>
      <c r="U528" s="17"/>
      <c r="V528" s="9"/>
      <c r="W528" s="17"/>
      <c r="X528" s="9"/>
      <c r="Y528" s="9"/>
      <c r="Z528" s="9"/>
      <c r="AA528" s="9"/>
      <c r="AB528" s="9"/>
      <c r="AC528" s="9"/>
      <c r="AD528" s="9"/>
      <c r="AE528" s="9"/>
      <c r="AF528" s="9"/>
      <c r="AG528" s="9"/>
      <c r="AH528" s="9"/>
    </row>
    <row r="529" spans="1:34" x14ac:dyDescent="0.25">
      <c r="A529" s="9"/>
      <c r="B529" s="9"/>
      <c r="C529" s="9"/>
      <c r="D529" s="9"/>
      <c r="E529" s="9"/>
      <c r="F529" s="9"/>
      <c r="G529" s="9"/>
      <c r="H529" s="9"/>
      <c r="I529" s="9"/>
      <c r="J529" s="9"/>
      <c r="K529" s="9"/>
      <c r="L529" s="9"/>
      <c r="M529" s="9"/>
      <c r="N529" s="9"/>
      <c r="O529" s="9"/>
      <c r="P529" s="9"/>
      <c r="Q529" s="810"/>
      <c r="R529" s="9"/>
      <c r="S529" s="15"/>
      <c r="T529" s="9"/>
      <c r="U529" s="17"/>
      <c r="V529" s="9"/>
      <c r="W529" s="17"/>
      <c r="X529" s="9"/>
      <c r="Y529" s="9"/>
      <c r="Z529" s="9"/>
      <c r="AA529" s="9"/>
      <c r="AB529" s="9"/>
      <c r="AC529" s="9"/>
      <c r="AD529" s="9"/>
      <c r="AE529" s="9"/>
      <c r="AF529" s="9"/>
      <c r="AG529" s="9"/>
      <c r="AH529" s="9"/>
    </row>
    <row r="530" spans="1:34" x14ac:dyDescent="0.25">
      <c r="A530" s="9"/>
      <c r="B530" s="9"/>
      <c r="C530" s="9"/>
      <c r="D530" s="9"/>
      <c r="E530" s="9"/>
      <c r="F530" s="9"/>
      <c r="G530" s="9"/>
      <c r="H530" s="9"/>
      <c r="I530" s="9"/>
      <c r="J530" s="9"/>
      <c r="K530" s="9"/>
      <c r="L530" s="9"/>
      <c r="M530" s="9"/>
      <c r="N530" s="9"/>
      <c r="O530" s="9"/>
      <c r="P530" s="9"/>
      <c r="Q530" s="810"/>
      <c r="R530" s="9"/>
      <c r="S530" s="15"/>
      <c r="T530" s="9"/>
      <c r="U530" s="17"/>
      <c r="V530" s="9"/>
      <c r="W530" s="17"/>
      <c r="X530" s="9"/>
      <c r="Y530" s="9"/>
      <c r="Z530" s="9"/>
      <c r="AA530" s="9"/>
      <c r="AB530" s="9"/>
      <c r="AC530" s="9"/>
      <c r="AD530" s="9"/>
      <c r="AE530" s="9"/>
      <c r="AF530" s="9"/>
      <c r="AG530" s="9"/>
      <c r="AH530" s="9"/>
    </row>
    <row r="531" spans="1:34" x14ac:dyDescent="0.25">
      <c r="A531" s="9"/>
      <c r="B531" s="9"/>
      <c r="C531" s="9"/>
      <c r="D531" s="9"/>
      <c r="E531" s="9"/>
      <c r="F531" s="9"/>
      <c r="G531" s="9"/>
      <c r="H531" s="9"/>
      <c r="I531" s="9"/>
      <c r="J531" s="9"/>
      <c r="K531" s="9"/>
      <c r="L531" s="9"/>
      <c r="M531" s="9"/>
      <c r="N531" s="9"/>
      <c r="O531" s="9"/>
      <c r="P531" s="9"/>
      <c r="Q531" s="810"/>
      <c r="R531" s="9"/>
      <c r="S531" s="15"/>
      <c r="T531" s="9"/>
      <c r="U531" s="17"/>
      <c r="V531" s="9"/>
      <c r="W531" s="17"/>
      <c r="X531" s="9"/>
      <c r="Y531" s="9"/>
      <c r="Z531" s="9"/>
      <c r="AA531" s="9"/>
      <c r="AB531" s="9"/>
      <c r="AC531" s="9"/>
      <c r="AD531" s="9"/>
      <c r="AE531" s="9"/>
      <c r="AF531" s="9"/>
      <c r="AG531" s="9"/>
      <c r="AH531" s="9"/>
    </row>
    <row r="532" spans="1:34" x14ac:dyDescent="0.25">
      <c r="A532" s="9"/>
      <c r="B532" s="9"/>
      <c r="C532" s="9"/>
      <c r="D532" s="9"/>
      <c r="E532" s="9"/>
      <c r="F532" s="9"/>
      <c r="G532" s="9"/>
      <c r="H532" s="9"/>
      <c r="I532" s="9"/>
      <c r="J532" s="9"/>
      <c r="K532" s="9"/>
      <c r="L532" s="9"/>
      <c r="M532" s="9"/>
      <c r="N532" s="9"/>
      <c r="O532" s="9"/>
      <c r="P532" s="9"/>
      <c r="Q532" s="810"/>
      <c r="R532" s="9"/>
      <c r="S532" s="15"/>
      <c r="T532" s="9"/>
      <c r="U532" s="17"/>
      <c r="V532" s="9"/>
      <c r="W532" s="17"/>
      <c r="X532" s="9"/>
      <c r="Y532" s="9"/>
      <c r="Z532" s="9"/>
      <c r="AA532" s="9"/>
      <c r="AB532" s="9"/>
      <c r="AC532" s="9"/>
      <c r="AD532" s="9"/>
      <c r="AE532" s="9"/>
      <c r="AF532" s="9"/>
      <c r="AG532" s="9"/>
      <c r="AH532" s="9"/>
    </row>
    <row r="533" spans="1:34" x14ac:dyDescent="0.25">
      <c r="A533" s="9"/>
      <c r="B533" s="9"/>
      <c r="C533" s="9"/>
      <c r="D533" s="9"/>
      <c r="E533" s="9"/>
      <c r="F533" s="9"/>
      <c r="G533" s="9"/>
      <c r="H533" s="9"/>
      <c r="I533" s="9"/>
      <c r="J533" s="9"/>
      <c r="K533" s="9"/>
      <c r="L533" s="9"/>
      <c r="M533" s="9"/>
      <c r="N533" s="9"/>
      <c r="O533" s="9"/>
      <c r="P533" s="9"/>
      <c r="Q533" s="810"/>
      <c r="R533" s="9"/>
      <c r="S533" s="15"/>
      <c r="T533" s="9"/>
      <c r="U533" s="17"/>
      <c r="V533" s="9"/>
      <c r="W533" s="17"/>
      <c r="X533" s="9"/>
      <c r="Y533" s="9"/>
      <c r="Z533" s="9"/>
      <c r="AA533" s="9"/>
      <c r="AB533" s="9"/>
      <c r="AC533" s="9"/>
      <c r="AD533" s="9"/>
      <c r="AE533" s="9"/>
      <c r="AF533" s="9"/>
      <c r="AG533" s="9"/>
      <c r="AH533" s="9"/>
    </row>
    <row r="534" spans="1:34" x14ac:dyDescent="0.25">
      <c r="A534" s="9"/>
      <c r="B534" s="9"/>
      <c r="C534" s="9"/>
      <c r="D534" s="9"/>
      <c r="E534" s="9"/>
      <c r="F534" s="9"/>
      <c r="G534" s="9"/>
      <c r="H534" s="9"/>
      <c r="I534" s="9"/>
      <c r="J534" s="9"/>
      <c r="K534" s="9"/>
      <c r="L534" s="9"/>
      <c r="M534" s="9"/>
      <c r="N534" s="9"/>
      <c r="O534" s="9"/>
      <c r="P534" s="9"/>
      <c r="Q534" s="810"/>
      <c r="R534" s="9"/>
      <c r="S534" s="15"/>
      <c r="T534" s="9"/>
      <c r="U534" s="17"/>
      <c r="V534" s="9"/>
      <c r="W534" s="17"/>
      <c r="X534" s="9"/>
      <c r="Y534" s="9"/>
      <c r="Z534" s="9"/>
      <c r="AA534" s="9"/>
      <c r="AB534" s="9"/>
      <c r="AC534" s="9"/>
      <c r="AD534" s="9"/>
      <c r="AE534" s="9"/>
      <c r="AF534" s="9"/>
      <c r="AG534" s="9"/>
      <c r="AH534" s="9"/>
    </row>
    <row r="535" spans="1:34" x14ac:dyDescent="0.25">
      <c r="A535" s="9"/>
      <c r="B535" s="9"/>
      <c r="C535" s="9"/>
      <c r="D535" s="9"/>
      <c r="E535" s="9"/>
      <c r="F535" s="9"/>
      <c r="G535" s="9"/>
      <c r="H535" s="9"/>
      <c r="I535" s="9"/>
      <c r="J535" s="9"/>
      <c r="K535" s="9"/>
      <c r="L535" s="9"/>
      <c r="M535" s="9"/>
      <c r="N535" s="9"/>
      <c r="O535" s="9"/>
      <c r="P535" s="9"/>
      <c r="Q535" s="810"/>
      <c r="R535" s="9"/>
      <c r="S535" s="15"/>
      <c r="T535" s="9"/>
      <c r="U535" s="17"/>
      <c r="V535" s="9"/>
      <c r="W535" s="17"/>
      <c r="X535" s="9"/>
      <c r="Y535" s="9"/>
      <c r="Z535" s="9"/>
      <c r="AA535" s="9"/>
      <c r="AB535" s="9"/>
      <c r="AC535" s="9"/>
      <c r="AD535" s="9"/>
      <c r="AE535" s="9"/>
      <c r="AF535" s="9"/>
      <c r="AG535" s="9"/>
      <c r="AH535" s="9"/>
    </row>
    <row r="536" spans="1:34" x14ac:dyDescent="0.25">
      <c r="A536" s="9"/>
      <c r="B536" s="9"/>
      <c r="C536" s="9"/>
      <c r="D536" s="9"/>
      <c r="E536" s="9"/>
      <c r="F536" s="9"/>
      <c r="G536" s="9"/>
      <c r="H536" s="9"/>
      <c r="I536" s="9"/>
      <c r="J536" s="9"/>
      <c r="K536" s="9"/>
      <c r="L536" s="9"/>
      <c r="M536" s="9"/>
      <c r="N536" s="9"/>
      <c r="O536" s="9"/>
      <c r="P536" s="9"/>
      <c r="Q536" s="810"/>
      <c r="R536" s="9"/>
      <c r="S536" s="15"/>
      <c r="T536" s="9"/>
      <c r="U536" s="17"/>
      <c r="V536" s="9"/>
      <c r="W536" s="17"/>
      <c r="X536" s="9"/>
      <c r="Y536" s="9"/>
      <c r="Z536" s="9"/>
      <c r="AA536" s="9"/>
      <c r="AB536" s="9"/>
      <c r="AC536" s="9"/>
      <c r="AD536" s="9"/>
      <c r="AE536" s="9"/>
      <c r="AF536" s="9"/>
      <c r="AG536" s="9"/>
      <c r="AH536" s="9"/>
    </row>
    <row r="537" spans="1:34" x14ac:dyDescent="0.25">
      <c r="A537" s="9"/>
      <c r="B537" s="9"/>
      <c r="C537" s="9"/>
      <c r="D537" s="9"/>
      <c r="E537" s="9"/>
      <c r="F537" s="9"/>
      <c r="G537" s="9"/>
      <c r="H537" s="9"/>
      <c r="I537" s="9"/>
      <c r="J537" s="9"/>
      <c r="K537" s="9"/>
      <c r="L537" s="9"/>
      <c r="M537" s="9"/>
      <c r="N537" s="9"/>
      <c r="O537" s="9"/>
      <c r="P537" s="9"/>
      <c r="Q537" s="810"/>
      <c r="R537" s="9"/>
      <c r="S537" s="15"/>
      <c r="T537" s="9"/>
      <c r="U537" s="17"/>
      <c r="V537" s="9"/>
      <c r="W537" s="17"/>
      <c r="X537" s="9"/>
      <c r="Y537" s="9"/>
      <c r="Z537" s="9"/>
      <c r="AA537" s="9"/>
      <c r="AB537" s="9"/>
      <c r="AC537" s="9"/>
      <c r="AD537" s="9"/>
      <c r="AE537" s="9"/>
      <c r="AF537" s="9"/>
      <c r="AG537" s="9"/>
      <c r="AH537" s="9"/>
    </row>
    <row r="538" spans="1:34" x14ac:dyDescent="0.25">
      <c r="A538" s="9"/>
      <c r="B538" s="9"/>
      <c r="C538" s="9"/>
      <c r="D538" s="9"/>
      <c r="E538" s="9"/>
      <c r="F538" s="9"/>
      <c r="G538" s="9"/>
      <c r="H538" s="9"/>
      <c r="I538" s="9"/>
      <c r="J538" s="9"/>
      <c r="K538" s="9"/>
      <c r="L538" s="9"/>
      <c r="M538" s="9"/>
      <c r="N538" s="9"/>
      <c r="O538" s="9"/>
      <c r="P538" s="9"/>
      <c r="Q538" s="810"/>
      <c r="R538" s="9"/>
      <c r="S538" s="15"/>
      <c r="T538" s="9"/>
      <c r="U538" s="17"/>
      <c r="V538" s="9"/>
      <c r="W538" s="17"/>
      <c r="X538" s="9"/>
      <c r="Y538" s="9"/>
      <c r="Z538" s="9"/>
      <c r="AA538" s="9"/>
      <c r="AB538" s="9"/>
      <c r="AC538" s="9"/>
      <c r="AD538" s="9"/>
      <c r="AE538" s="9"/>
      <c r="AF538" s="9"/>
      <c r="AG538" s="9"/>
      <c r="AH538" s="9"/>
    </row>
    <row r="539" spans="1:34" x14ac:dyDescent="0.25">
      <c r="A539" s="9"/>
      <c r="B539" s="9"/>
      <c r="C539" s="9"/>
      <c r="D539" s="9"/>
      <c r="E539" s="9"/>
      <c r="F539" s="9"/>
      <c r="G539" s="9"/>
      <c r="H539" s="9"/>
      <c r="I539" s="9"/>
      <c r="J539" s="9"/>
      <c r="K539" s="9"/>
      <c r="L539" s="9"/>
      <c r="M539" s="9"/>
      <c r="N539" s="9"/>
      <c r="O539" s="9"/>
      <c r="P539" s="9"/>
      <c r="Q539" s="810"/>
      <c r="R539" s="9"/>
      <c r="S539" s="15"/>
      <c r="T539" s="9"/>
      <c r="U539" s="17"/>
      <c r="V539" s="9"/>
      <c r="W539" s="17"/>
      <c r="X539" s="9"/>
      <c r="Y539" s="9"/>
      <c r="Z539" s="9"/>
      <c r="AA539" s="9"/>
      <c r="AB539" s="9"/>
      <c r="AC539" s="9"/>
      <c r="AD539" s="9"/>
      <c r="AE539" s="9"/>
      <c r="AF539" s="9"/>
      <c r="AG539" s="9"/>
      <c r="AH539" s="9"/>
    </row>
    <row r="540" spans="1:34" x14ac:dyDescent="0.25">
      <c r="A540" s="9"/>
      <c r="B540" s="9"/>
      <c r="C540" s="9"/>
      <c r="D540" s="9"/>
      <c r="E540" s="9"/>
      <c r="F540" s="9"/>
      <c r="G540" s="9"/>
      <c r="H540" s="9"/>
      <c r="I540" s="9"/>
      <c r="J540" s="9"/>
      <c r="K540" s="9"/>
      <c r="L540" s="9"/>
      <c r="M540" s="9"/>
      <c r="N540" s="9"/>
      <c r="O540" s="9"/>
      <c r="P540" s="9"/>
      <c r="Q540" s="810"/>
      <c r="R540" s="9"/>
      <c r="S540" s="15"/>
      <c r="T540" s="9"/>
      <c r="U540" s="17"/>
      <c r="V540" s="9"/>
      <c r="W540" s="17"/>
      <c r="X540" s="9"/>
      <c r="Y540" s="9"/>
      <c r="Z540" s="9"/>
      <c r="AA540" s="9"/>
      <c r="AB540" s="9"/>
      <c r="AC540" s="9"/>
      <c r="AD540" s="9"/>
      <c r="AE540" s="9"/>
      <c r="AF540" s="9"/>
      <c r="AG540" s="9"/>
      <c r="AH540" s="9"/>
    </row>
    <row r="541" spans="1:34" x14ac:dyDescent="0.25">
      <c r="A541" s="9"/>
      <c r="B541" s="9"/>
      <c r="C541" s="9"/>
      <c r="D541" s="9"/>
      <c r="E541" s="9"/>
      <c r="F541" s="9"/>
      <c r="G541" s="9"/>
      <c r="H541" s="9"/>
      <c r="I541" s="9"/>
      <c r="J541" s="9"/>
      <c r="K541" s="9"/>
      <c r="L541" s="9"/>
      <c r="M541" s="9"/>
      <c r="N541" s="9"/>
      <c r="O541" s="9"/>
      <c r="P541" s="9"/>
      <c r="Q541" s="810"/>
      <c r="R541" s="9"/>
      <c r="S541" s="15"/>
      <c r="T541" s="9"/>
      <c r="U541" s="17"/>
      <c r="V541" s="9"/>
      <c r="W541" s="17"/>
      <c r="X541" s="9"/>
      <c r="Y541" s="9"/>
      <c r="Z541" s="9"/>
      <c r="AA541" s="9"/>
      <c r="AB541" s="9"/>
      <c r="AC541" s="9"/>
      <c r="AD541" s="9"/>
      <c r="AE541" s="9"/>
      <c r="AF541" s="9"/>
      <c r="AG541" s="9"/>
      <c r="AH541" s="9"/>
    </row>
    <row r="542" spans="1:34" x14ac:dyDescent="0.25">
      <c r="A542" s="9"/>
      <c r="B542" s="9"/>
      <c r="C542" s="9"/>
      <c r="D542" s="9"/>
      <c r="E542" s="9"/>
      <c r="F542" s="9"/>
      <c r="G542" s="9"/>
      <c r="H542" s="9"/>
      <c r="I542" s="9"/>
      <c r="J542" s="9"/>
      <c r="K542" s="9"/>
      <c r="L542" s="9"/>
      <c r="M542" s="9"/>
      <c r="N542" s="9"/>
      <c r="O542" s="9"/>
      <c r="P542" s="9"/>
      <c r="Q542" s="810"/>
      <c r="R542" s="9"/>
      <c r="S542" s="15"/>
      <c r="T542" s="9"/>
      <c r="U542" s="17"/>
      <c r="V542" s="9"/>
      <c r="W542" s="17"/>
      <c r="X542" s="9"/>
      <c r="Y542" s="9"/>
      <c r="Z542" s="9"/>
      <c r="AA542" s="9"/>
      <c r="AB542" s="9"/>
      <c r="AC542" s="9"/>
      <c r="AD542" s="9"/>
      <c r="AE542" s="9"/>
      <c r="AF542" s="9"/>
      <c r="AG542" s="9"/>
      <c r="AH542" s="9"/>
    </row>
    <row r="543" spans="1:34" x14ac:dyDescent="0.25">
      <c r="A543" s="9"/>
      <c r="B543" s="9"/>
      <c r="C543" s="9"/>
      <c r="D543" s="9"/>
      <c r="E543" s="9"/>
      <c r="F543" s="9"/>
      <c r="G543" s="9"/>
      <c r="H543" s="9"/>
      <c r="I543" s="9"/>
      <c r="J543" s="9"/>
      <c r="K543" s="9"/>
      <c r="L543" s="9"/>
      <c r="M543" s="9"/>
      <c r="N543" s="9"/>
      <c r="O543" s="9"/>
      <c r="P543" s="9"/>
      <c r="Q543" s="810"/>
      <c r="R543" s="9"/>
      <c r="S543" s="15"/>
      <c r="T543" s="9"/>
      <c r="U543" s="17"/>
      <c r="V543" s="9"/>
      <c r="W543" s="17"/>
      <c r="X543" s="9"/>
      <c r="Y543" s="9"/>
      <c r="Z543" s="9"/>
      <c r="AA543" s="9"/>
      <c r="AB543" s="9"/>
      <c r="AC543" s="9"/>
      <c r="AD543" s="9"/>
      <c r="AE543" s="9"/>
      <c r="AF543" s="9"/>
      <c r="AG543" s="9"/>
      <c r="AH543" s="9"/>
    </row>
    <row r="544" spans="1:34" x14ac:dyDescent="0.25">
      <c r="A544" s="9"/>
      <c r="B544" s="9"/>
      <c r="C544" s="9"/>
      <c r="D544" s="9"/>
      <c r="E544" s="9"/>
      <c r="F544" s="9"/>
      <c r="G544" s="9"/>
      <c r="H544" s="9"/>
      <c r="I544" s="9"/>
      <c r="J544" s="9"/>
      <c r="K544" s="9"/>
      <c r="L544" s="9"/>
      <c r="M544" s="9"/>
      <c r="N544" s="9"/>
      <c r="O544" s="9"/>
      <c r="P544" s="9"/>
      <c r="Q544" s="810"/>
      <c r="R544" s="9"/>
      <c r="S544" s="15"/>
      <c r="T544" s="9"/>
      <c r="U544" s="17"/>
      <c r="V544" s="9"/>
      <c r="W544" s="17"/>
      <c r="X544" s="9"/>
      <c r="Y544" s="9"/>
      <c r="Z544" s="9"/>
      <c r="AA544" s="9"/>
      <c r="AB544" s="9"/>
      <c r="AC544" s="9"/>
      <c r="AD544" s="9"/>
      <c r="AE544" s="9"/>
      <c r="AF544" s="9"/>
      <c r="AG544" s="9"/>
      <c r="AH544" s="9"/>
    </row>
    <row r="545" spans="1:34" x14ac:dyDescent="0.25">
      <c r="A545" s="9"/>
      <c r="B545" s="9"/>
      <c r="C545" s="9"/>
      <c r="D545" s="9"/>
      <c r="E545" s="9"/>
      <c r="F545" s="9"/>
      <c r="G545" s="9"/>
      <c r="H545" s="9"/>
      <c r="I545" s="9"/>
      <c r="J545" s="9"/>
      <c r="K545" s="9"/>
      <c r="L545" s="9"/>
      <c r="M545" s="9"/>
      <c r="N545" s="9"/>
      <c r="O545" s="9"/>
      <c r="P545" s="9"/>
      <c r="Q545" s="810"/>
      <c r="R545" s="9"/>
      <c r="S545" s="15"/>
      <c r="T545" s="9"/>
      <c r="U545" s="17"/>
      <c r="V545" s="9"/>
      <c r="W545" s="17"/>
      <c r="X545" s="9"/>
      <c r="Y545" s="9"/>
      <c r="Z545" s="9"/>
      <c r="AA545" s="9"/>
      <c r="AB545" s="9"/>
      <c r="AC545" s="9"/>
      <c r="AD545" s="9"/>
      <c r="AE545" s="9"/>
      <c r="AF545" s="9"/>
      <c r="AG545" s="9"/>
      <c r="AH545" s="9"/>
    </row>
    <row r="546" spans="1:34" x14ac:dyDescent="0.25">
      <c r="A546" s="9"/>
      <c r="B546" s="9"/>
      <c r="C546" s="9"/>
      <c r="D546" s="9"/>
      <c r="E546" s="9"/>
      <c r="F546" s="9"/>
      <c r="G546" s="9"/>
      <c r="H546" s="9"/>
      <c r="I546" s="9"/>
      <c r="J546" s="9"/>
      <c r="K546" s="9"/>
      <c r="L546" s="9"/>
      <c r="M546" s="9"/>
      <c r="N546" s="9"/>
      <c r="O546" s="9"/>
      <c r="P546" s="9"/>
      <c r="Q546" s="810"/>
      <c r="R546" s="9"/>
      <c r="S546" s="15"/>
      <c r="T546" s="9"/>
      <c r="U546" s="17"/>
      <c r="V546" s="9"/>
      <c r="W546" s="17"/>
      <c r="X546" s="9"/>
      <c r="Y546" s="9"/>
      <c r="Z546" s="9"/>
      <c r="AA546" s="9"/>
      <c r="AB546" s="9"/>
      <c r="AC546" s="9"/>
      <c r="AD546" s="9"/>
      <c r="AE546" s="9"/>
      <c r="AF546" s="9"/>
      <c r="AG546" s="9"/>
      <c r="AH546" s="9"/>
    </row>
    <row r="547" spans="1:34" x14ac:dyDescent="0.25">
      <c r="A547" s="9"/>
      <c r="B547" s="9"/>
      <c r="C547" s="9"/>
      <c r="D547" s="9"/>
      <c r="E547" s="9"/>
      <c r="F547" s="9"/>
      <c r="G547" s="9"/>
      <c r="H547" s="9"/>
      <c r="I547" s="9"/>
      <c r="J547" s="9"/>
      <c r="K547" s="9"/>
      <c r="L547" s="9"/>
      <c r="M547" s="9"/>
      <c r="N547" s="9"/>
      <c r="O547" s="9"/>
      <c r="P547" s="9"/>
      <c r="Q547" s="810"/>
      <c r="R547" s="9"/>
      <c r="S547" s="15"/>
      <c r="T547" s="9"/>
      <c r="U547" s="17"/>
      <c r="V547" s="9"/>
      <c r="W547" s="17"/>
      <c r="X547" s="9"/>
      <c r="Y547" s="9"/>
      <c r="Z547" s="9"/>
      <c r="AA547" s="9"/>
      <c r="AB547" s="9"/>
      <c r="AC547" s="9"/>
      <c r="AD547" s="9"/>
      <c r="AE547" s="9"/>
      <c r="AF547" s="9"/>
      <c r="AG547" s="9"/>
      <c r="AH547" s="9"/>
    </row>
    <row r="548" spans="1:34" x14ac:dyDescent="0.25">
      <c r="A548" s="9"/>
      <c r="B548" s="9"/>
      <c r="C548" s="9"/>
      <c r="D548" s="9"/>
      <c r="E548" s="9"/>
      <c r="F548" s="9"/>
      <c r="G548" s="9"/>
      <c r="H548" s="9"/>
      <c r="I548" s="9"/>
      <c r="J548" s="9"/>
      <c r="K548" s="9"/>
      <c r="L548" s="9"/>
      <c r="M548" s="9"/>
      <c r="N548" s="9"/>
      <c r="O548" s="9"/>
      <c r="P548" s="9"/>
      <c r="Q548" s="810"/>
      <c r="R548" s="9"/>
      <c r="S548" s="15"/>
      <c r="T548" s="9"/>
      <c r="U548" s="17"/>
      <c r="V548" s="9"/>
      <c r="W548" s="17"/>
      <c r="X548" s="9"/>
      <c r="Y548" s="9"/>
      <c r="Z548" s="9"/>
      <c r="AA548" s="9"/>
      <c r="AB548" s="9"/>
      <c r="AC548" s="9"/>
      <c r="AD548" s="9"/>
      <c r="AE548" s="9"/>
      <c r="AF548" s="9"/>
      <c r="AG548" s="9"/>
      <c r="AH548" s="9"/>
    </row>
    <row r="549" spans="1:34" x14ac:dyDescent="0.25">
      <c r="A549" s="9"/>
      <c r="B549" s="9"/>
      <c r="C549" s="9"/>
      <c r="D549" s="9"/>
      <c r="E549" s="9"/>
      <c r="F549" s="9"/>
      <c r="G549" s="9"/>
      <c r="H549" s="9"/>
      <c r="I549" s="9"/>
      <c r="J549" s="9"/>
      <c r="K549" s="9"/>
      <c r="L549" s="9"/>
      <c r="M549" s="9"/>
      <c r="N549" s="9"/>
      <c r="O549" s="9"/>
      <c r="P549" s="9"/>
      <c r="Q549" s="810"/>
      <c r="R549" s="9"/>
      <c r="S549" s="15"/>
      <c r="T549" s="9"/>
      <c r="U549" s="17"/>
      <c r="V549" s="9"/>
      <c r="W549" s="17"/>
      <c r="X549" s="9"/>
      <c r="Y549" s="9"/>
      <c r="Z549" s="9"/>
      <c r="AA549" s="9"/>
      <c r="AB549" s="9"/>
      <c r="AC549" s="9"/>
      <c r="AD549" s="9"/>
      <c r="AE549" s="9"/>
      <c r="AF549" s="9"/>
      <c r="AG549" s="9"/>
      <c r="AH549" s="9"/>
    </row>
    <row r="550" spans="1:34" x14ac:dyDescent="0.25">
      <c r="A550" s="9"/>
      <c r="B550" s="9"/>
      <c r="C550" s="9"/>
      <c r="D550" s="9"/>
      <c r="E550" s="9"/>
      <c r="F550" s="9"/>
      <c r="G550" s="9"/>
      <c r="H550" s="9"/>
      <c r="I550" s="9"/>
      <c r="J550" s="9"/>
      <c r="K550" s="9"/>
      <c r="L550" s="9"/>
      <c r="M550" s="9"/>
      <c r="N550" s="9"/>
      <c r="O550" s="9"/>
      <c r="P550" s="9"/>
      <c r="Q550" s="810"/>
      <c r="R550" s="9"/>
      <c r="S550" s="15"/>
      <c r="T550" s="9"/>
      <c r="U550" s="17"/>
      <c r="V550" s="9"/>
      <c r="W550" s="17"/>
      <c r="X550" s="9"/>
      <c r="Y550" s="9"/>
      <c r="Z550" s="9"/>
      <c r="AA550" s="9"/>
      <c r="AB550" s="9"/>
      <c r="AC550" s="9"/>
      <c r="AD550" s="9"/>
      <c r="AE550" s="9"/>
      <c r="AF550" s="9"/>
      <c r="AG550" s="9"/>
      <c r="AH550" s="9"/>
    </row>
    <row r="551" spans="1:34" x14ac:dyDescent="0.25">
      <c r="A551" s="9"/>
      <c r="B551" s="9"/>
      <c r="C551" s="9"/>
      <c r="D551" s="9"/>
      <c r="E551" s="9"/>
      <c r="F551" s="9"/>
      <c r="G551" s="9"/>
      <c r="H551" s="9"/>
      <c r="I551" s="9"/>
      <c r="J551" s="9"/>
      <c r="K551" s="9"/>
      <c r="L551" s="9"/>
      <c r="M551" s="9"/>
      <c r="N551" s="9"/>
      <c r="O551" s="9"/>
      <c r="P551" s="9"/>
      <c r="Q551" s="810"/>
      <c r="R551" s="9"/>
      <c r="S551" s="15"/>
      <c r="T551" s="9"/>
      <c r="U551" s="17"/>
      <c r="V551" s="9"/>
      <c r="W551" s="17"/>
      <c r="X551" s="9"/>
      <c r="Y551" s="9"/>
      <c r="Z551" s="9"/>
      <c r="AA551" s="9"/>
      <c r="AB551" s="9"/>
      <c r="AC551" s="9"/>
      <c r="AD551" s="9"/>
      <c r="AE551" s="9"/>
      <c r="AF551" s="9"/>
      <c r="AG551" s="9"/>
      <c r="AH551" s="9"/>
    </row>
    <row r="552" spans="1:34" x14ac:dyDescent="0.25">
      <c r="A552" s="9"/>
      <c r="B552" s="9"/>
      <c r="C552" s="9"/>
      <c r="D552" s="9"/>
      <c r="E552" s="9"/>
      <c r="F552" s="9"/>
      <c r="G552" s="9"/>
      <c r="H552" s="9"/>
      <c r="I552" s="9"/>
      <c r="J552" s="9"/>
      <c r="K552" s="9"/>
      <c r="L552" s="9"/>
      <c r="M552" s="9"/>
      <c r="N552" s="9"/>
      <c r="O552" s="9"/>
      <c r="P552" s="9"/>
      <c r="Q552" s="810"/>
      <c r="R552" s="9"/>
      <c r="S552" s="15"/>
      <c r="T552" s="9"/>
      <c r="U552" s="17"/>
      <c r="V552" s="9"/>
      <c r="W552" s="17"/>
      <c r="X552" s="9"/>
      <c r="Y552" s="9"/>
      <c r="Z552" s="9"/>
      <c r="AA552" s="9"/>
      <c r="AB552" s="9"/>
      <c r="AC552" s="9"/>
      <c r="AD552" s="9"/>
      <c r="AE552" s="9"/>
      <c r="AF552" s="9"/>
      <c r="AG552" s="9"/>
      <c r="AH552" s="9"/>
    </row>
    <row r="553" spans="1:34" x14ac:dyDescent="0.25">
      <c r="A553" s="9"/>
      <c r="B553" s="9"/>
      <c r="C553" s="9"/>
      <c r="D553" s="9"/>
      <c r="E553" s="9"/>
      <c r="F553" s="9"/>
      <c r="G553" s="9"/>
      <c r="H553" s="9"/>
      <c r="I553" s="9"/>
      <c r="J553" s="9"/>
      <c r="K553" s="9"/>
      <c r="L553" s="9"/>
      <c r="M553" s="9"/>
      <c r="N553" s="9"/>
      <c r="O553" s="9"/>
      <c r="P553" s="9"/>
      <c r="Q553" s="810"/>
      <c r="R553" s="9"/>
      <c r="S553" s="15"/>
      <c r="T553" s="9"/>
      <c r="U553" s="17"/>
      <c r="V553" s="9"/>
      <c r="W553" s="17"/>
      <c r="X553" s="9"/>
      <c r="Y553" s="9"/>
      <c r="Z553" s="9"/>
      <c r="AA553" s="9"/>
      <c r="AB553" s="9"/>
      <c r="AC553" s="9"/>
      <c r="AD553" s="9"/>
      <c r="AE553" s="9"/>
      <c r="AF553" s="9"/>
      <c r="AG553" s="9"/>
      <c r="AH553" s="9"/>
    </row>
    <row r="554" spans="1:34" x14ac:dyDescent="0.25">
      <c r="A554" s="9"/>
      <c r="B554" s="9"/>
      <c r="C554" s="9"/>
      <c r="D554" s="9"/>
      <c r="E554" s="9"/>
      <c r="F554" s="9"/>
      <c r="G554" s="9"/>
      <c r="H554" s="9"/>
      <c r="I554" s="9"/>
      <c r="J554" s="9"/>
      <c r="K554" s="9"/>
      <c r="L554" s="9"/>
      <c r="M554" s="9"/>
      <c r="N554" s="9"/>
      <c r="O554" s="9"/>
      <c r="P554" s="9"/>
      <c r="Q554" s="810"/>
      <c r="R554" s="9"/>
      <c r="S554" s="15"/>
      <c r="T554" s="9"/>
      <c r="U554" s="17"/>
      <c r="V554" s="9"/>
      <c r="W554" s="17"/>
      <c r="X554" s="9"/>
      <c r="Y554" s="9"/>
      <c r="Z554" s="9"/>
      <c r="AA554" s="9"/>
      <c r="AB554" s="9"/>
      <c r="AC554" s="9"/>
      <c r="AD554" s="9"/>
      <c r="AE554" s="9"/>
      <c r="AF554" s="9"/>
      <c r="AG554" s="9"/>
      <c r="AH554" s="9"/>
    </row>
    <row r="555" spans="1:34" x14ac:dyDescent="0.25">
      <c r="A555" s="9"/>
      <c r="B555" s="9"/>
      <c r="C555" s="9"/>
      <c r="D555" s="9"/>
      <c r="E555" s="9"/>
      <c r="F555" s="9"/>
      <c r="G555" s="9"/>
      <c r="H555" s="9"/>
      <c r="I555" s="9"/>
      <c r="J555" s="9"/>
      <c r="K555" s="9"/>
      <c r="L555" s="9"/>
      <c r="M555" s="9"/>
      <c r="N555" s="9"/>
      <c r="O555" s="9"/>
      <c r="P555" s="9"/>
      <c r="Q555" s="810"/>
      <c r="R555" s="9"/>
      <c r="S555" s="15"/>
      <c r="T555" s="9"/>
      <c r="U555" s="17"/>
      <c r="V555" s="9"/>
      <c r="W555" s="17"/>
      <c r="X555" s="9"/>
      <c r="Y555" s="9"/>
      <c r="Z555" s="9"/>
      <c r="AA555" s="9"/>
      <c r="AB555" s="9"/>
      <c r="AC555" s="9"/>
      <c r="AD555" s="9"/>
      <c r="AE555" s="9"/>
      <c r="AF555" s="9"/>
      <c r="AG555" s="9"/>
      <c r="AH555" s="9"/>
    </row>
    <row r="556" spans="1:34" x14ac:dyDescent="0.25">
      <c r="A556" s="9"/>
      <c r="B556" s="9"/>
      <c r="C556" s="9"/>
      <c r="D556" s="9"/>
      <c r="E556" s="9"/>
      <c r="F556" s="9"/>
      <c r="G556" s="9"/>
      <c r="H556" s="9"/>
      <c r="I556" s="9"/>
      <c r="J556" s="9"/>
      <c r="K556" s="9"/>
      <c r="L556" s="9"/>
      <c r="M556" s="9"/>
      <c r="N556" s="9"/>
      <c r="O556" s="9"/>
      <c r="P556" s="9"/>
      <c r="Q556" s="810"/>
      <c r="R556" s="9"/>
      <c r="S556" s="15"/>
      <c r="T556" s="9"/>
      <c r="U556" s="17"/>
      <c r="V556" s="9"/>
      <c r="W556" s="17"/>
      <c r="X556" s="9"/>
      <c r="Y556" s="9"/>
      <c r="Z556" s="9"/>
      <c r="AA556" s="9"/>
      <c r="AB556" s="9"/>
      <c r="AC556" s="9"/>
      <c r="AD556" s="9"/>
      <c r="AE556" s="9"/>
      <c r="AF556" s="9"/>
      <c r="AG556" s="9"/>
      <c r="AH556" s="9"/>
    </row>
    <row r="557" spans="1:34" x14ac:dyDescent="0.25">
      <c r="A557" s="9"/>
      <c r="B557" s="9"/>
      <c r="C557" s="9"/>
      <c r="D557" s="9"/>
      <c r="E557" s="9"/>
      <c r="F557" s="9"/>
      <c r="G557" s="9"/>
      <c r="H557" s="9"/>
      <c r="I557" s="9"/>
      <c r="J557" s="9"/>
      <c r="K557" s="9"/>
      <c r="L557" s="9"/>
      <c r="M557" s="9"/>
      <c r="N557" s="9"/>
      <c r="O557" s="9"/>
      <c r="P557" s="9"/>
      <c r="Q557" s="810"/>
      <c r="R557" s="9"/>
      <c r="S557" s="15"/>
      <c r="T557" s="9"/>
      <c r="U557" s="17"/>
      <c r="V557" s="9"/>
      <c r="W557" s="17"/>
      <c r="X557" s="9"/>
      <c r="Y557" s="9"/>
      <c r="Z557" s="9"/>
      <c r="AA557" s="9"/>
      <c r="AB557" s="9"/>
      <c r="AC557" s="9"/>
      <c r="AD557" s="9"/>
      <c r="AE557" s="9"/>
      <c r="AF557" s="9"/>
      <c r="AG557" s="9"/>
      <c r="AH557" s="9"/>
    </row>
    <row r="558" spans="1:34" x14ac:dyDescent="0.25">
      <c r="A558" s="9"/>
      <c r="B558" s="9"/>
      <c r="C558" s="9"/>
      <c r="D558" s="9"/>
      <c r="E558" s="9"/>
      <c r="F558" s="9"/>
      <c r="G558" s="9"/>
      <c r="H558" s="9"/>
      <c r="I558" s="9"/>
      <c r="J558" s="9"/>
      <c r="K558" s="9"/>
      <c r="L558" s="9"/>
      <c r="M558" s="9"/>
      <c r="N558" s="9"/>
      <c r="O558" s="9"/>
      <c r="P558" s="9"/>
      <c r="Q558" s="810"/>
      <c r="R558" s="9"/>
      <c r="S558" s="15"/>
      <c r="T558" s="9"/>
      <c r="U558" s="17"/>
      <c r="V558" s="9"/>
      <c r="W558" s="17"/>
      <c r="X558" s="9"/>
      <c r="Y558" s="9"/>
      <c r="Z558" s="9"/>
      <c r="AA558" s="9"/>
      <c r="AB558" s="9"/>
      <c r="AC558" s="9"/>
      <c r="AD558" s="9"/>
      <c r="AE558" s="9"/>
      <c r="AF558" s="9"/>
      <c r="AG558" s="9"/>
      <c r="AH558" s="9"/>
    </row>
    <row r="559" spans="1:34" x14ac:dyDescent="0.25">
      <c r="A559" s="9"/>
      <c r="B559" s="9"/>
      <c r="C559" s="9"/>
      <c r="D559" s="9"/>
      <c r="E559" s="9"/>
      <c r="F559" s="9"/>
      <c r="G559" s="9"/>
      <c r="H559" s="9"/>
      <c r="I559" s="9"/>
      <c r="J559" s="9"/>
      <c r="K559" s="9"/>
      <c r="L559" s="9"/>
      <c r="M559" s="9"/>
      <c r="N559" s="9"/>
      <c r="O559" s="9"/>
      <c r="P559" s="9"/>
      <c r="Q559" s="810"/>
      <c r="R559" s="9"/>
      <c r="S559" s="15"/>
      <c r="T559" s="9"/>
      <c r="U559" s="17"/>
      <c r="V559" s="9"/>
      <c r="W559" s="17"/>
      <c r="X559" s="9"/>
      <c r="Y559" s="9"/>
      <c r="Z559" s="9"/>
      <c r="AA559" s="9"/>
      <c r="AB559" s="9"/>
      <c r="AC559" s="9"/>
      <c r="AD559" s="9"/>
      <c r="AE559" s="9"/>
      <c r="AF559" s="9"/>
      <c r="AG559" s="9"/>
      <c r="AH559" s="9"/>
    </row>
    <row r="560" spans="1:34" x14ac:dyDescent="0.25">
      <c r="A560" s="9"/>
      <c r="B560" s="9"/>
      <c r="C560" s="9"/>
      <c r="D560" s="9"/>
      <c r="E560" s="9"/>
      <c r="F560" s="9"/>
      <c r="G560" s="9"/>
      <c r="H560" s="9"/>
      <c r="I560" s="9"/>
      <c r="J560" s="9"/>
      <c r="K560" s="9"/>
      <c r="L560" s="9"/>
      <c r="M560" s="9"/>
      <c r="N560" s="9"/>
      <c r="O560" s="9"/>
      <c r="P560" s="9"/>
      <c r="Q560" s="810"/>
      <c r="R560" s="9"/>
      <c r="S560" s="15"/>
      <c r="T560" s="9"/>
      <c r="U560" s="17"/>
      <c r="V560" s="9"/>
      <c r="W560" s="17"/>
      <c r="X560" s="9"/>
      <c r="Y560" s="9"/>
      <c r="Z560" s="9"/>
      <c r="AA560" s="9"/>
      <c r="AB560" s="9"/>
      <c r="AC560" s="9"/>
      <c r="AD560" s="9"/>
      <c r="AE560" s="9"/>
      <c r="AF560" s="9"/>
      <c r="AG560" s="9"/>
      <c r="AH560" s="9"/>
    </row>
    <row r="561" spans="1:34" x14ac:dyDescent="0.25">
      <c r="A561" s="9"/>
      <c r="B561" s="9"/>
      <c r="C561" s="9"/>
      <c r="D561" s="9"/>
      <c r="E561" s="9"/>
      <c r="F561" s="9"/>
      <c r="G561" s="9"/>
      <c r="H561" s="9"/>
      <c r="I561" s="9"/>
      <c r="J561" s="9"/>
      <c r="K561" s="9"/>
      <c r="L561" s="9"/>
      <c r="M561" s="9"/>
      <c r="N561" s="9"/>
      <c r="O561" s="9"/>
      <c r="P561" s="9"/>
      <c r="Q561" s="810"/>
      <c r="R561" s="9"/>
      <c r="S561" s="15"/>
      <c r="T561" s="9"/>
      <c r="U561" s="17"/>
      <c r="V561" s="9"/>
      <c r="W561" s="17"/>
      <c r="X561" s="9"/>
      <c r="Y561" s="9"/>
      <c r="Z561" s="9"/>
      <c r="AA561" s="9"/>
      <c r="AB561" s="9"/>
      <c r="AC561" s="9"/>
      <c r="AD561" s="9"/>
      <c r="AE561" s="9"/>
      <c r="AF561" s="9"/>
      <c r="AG561" s="9"/>
      <c r="AH561" s="9"/>
    </row>
    <row r="562" spans="1:34" x14ac:dyDescent="0.25">
      <c r="A562" s="9"/>
      <c r="B562" s="9"/>
      <c r="C562" s="9"/>
      <c r="D562" s="9"/>
      <c r="E562" s="9"/>
      <c r="F562" s="9"/>
      <c r="G562" s="9"/>
      <c r="H562" s="9"/>
      <c r="I562" s="9"/>
      <c r="J562" s="9"/>
      <c r="K562" s="9"/>
      <c r="L562" s="9"/>
      <c r="M562" s="9"/>
      <c r="N562" s="9"/>
      <c r="O562" s="9"/>
      <c r="P562" s="9"/>
      <c r="Q562" s="810"/>
      <c r="R562" s="9"/>
      <c r="S562" s="15"/>
      <c r="T562" s="9"/>
      <c r="U562" s="17"/>
      <c r="V562" s="9"/>
      <c r="W562" s="17"/>
      <c r="X562" s="9"/>
      <c r="Y562" s="9"/>
      <c r="Z562" s="9"/>
      <c r="AA562" s="9"/>
      <c r="AB562" s="9"/>
      <c r="AC562" s="9"/>
      <c r="AD562" s="9"/>
      <c r="AE562" s="9"/>
      <c r="AF562" s="9"/>
      <c r="AG562" s="9"/>
      <c r="AH562" s="9"/>
    </row>
    <row r="563" spans="1:34" x14ac:dyDescent="0.25">
      <c r="A563" s="9"/>
      <c r="B563" s="9"/>
      <c r="C563" s="9"/>
      <c r="D563" s="9"/>
      <c r="E563" s="9"/>
      <c r="F563" s="9"/>
      <c r="G563" s="9"/>
      <c r="H563" s="9"/>
      <c r="I563" s="9"/>
      <c r="J563" s="9"/>
      <c r="K563" s="9"/>
      <c r="L563" s="9"/>
      <c r="M563" s="9"/>
      <c r="N563" s="9"/>
      <c r="O563" s="9"/>
      <c r="P563" s="9"/>
      <c r="Q563" s="810"/>
      <c r="R563" s="9"/>
      <c r="S563" s="15"/>
      <c r="T563" s="9"/>
      <c r="U563" s="17"/>
      <c r="V563" s="9"/>
      <c r="W563" s="17"/>
      <c r="X563" s="9"/>
      <c r="Y563" s="9"/>
      <c r="Z563" s="9"/>
      <c r="AA563" s="9"/>
      <c r="AB563" s="9"/>
      <c r="AC563" s="9"/>
      <c r="AD563" s="9"/>
      <c r="AE563" s="9"/>
      <c r="AF563" s="9"/>
      <c r="AG563" s="9"/>
      <c r="AH563" s="9"/>
    </row>
    <row r="564" spans="1:34" x14ac:dyDescent="0.25">
      <c r="A564" s="9"/>
      <c r="B564" s="9"/>
      <c r="C564" s="9"/>
      <c r="D564" s="9"/>
      <c r="E564" s="9"/>
      <c r="F564" s="9"/>
      <c r="G564" s="9"/>
      <c r="H564" s="9"/>
      <c r="I564" s="9"/>
      <c r="J564" s="9"/>
      <c r="K564" s="9"/>
      <c r="L564" s="9"/>
      <c r="M564" s="9"/>
      <c r="N564" s="9"/>
      <c r="O564" s="9"/>
      <c r="P564" s="9"/>
      <c r="Q564" s="810"/>
      <c r="R564" s="9"/>
      <c r="S564" s="15"/>
      <c r="T564" s="9"/>
      <c r="U564" s="17"/>
      <c r="V564" s="9"/>
      <c r="W564" s="17"/>
      <c r="X564" s="9"/>
      <c r="Y564" s="9"/>
      <c r="Z564" s="9"/>
      <c r="AA564" s="9"/>
      <c r="AB564" s="9"/>
      <c r="AC564" s="9"/>
      <c r="AD564" s="9"/>
      <c r="AE564" s="9"/>
      <c r="AF564" s="9"/>
      <c r="AG564" s="9"/>
      <c r="AH564" s="9"/>
    </row>
    <row r="565" spans="1:34" x14ac:dyDescent="0.25">
      <c r="A565" s="9"/>
      <c r="B565" s="9"/>
      <c r="C565" s="9"/>
      <c r="D565" s="9"/>
      <c r="E565" s="9"/>
      <c r="F565" s="9"/>
      <c r="G565" s="9"/>
      <c r="H565" s="9"/>
      <c r="I565" s="9"/>
      <c r="J565" s="9"/>
      <c r="K565" s="9"/>
      <c r="L565" s="9"/>
      <c r="M565" s="9"/>
      <c r="N565" s="9"/>
      <c r="O565" s="9"/>
      <c r="P565" s="9"/>
      <c r="Q565" s="810"/>
      <c r="R565" s="9"/>
      <c r="S565" s="15"/>
      <c r="T565" s="9"/>
      <c r="U565" s="17"/>
      <c r="V565" s="9"/>
      <c r="W565" s="17"/>
      <c r="X565" s="9"/>
      <c r="Y565" s="9"/>
      <c r="Z565" s="9"/>
      <c r="AA565" s="9"/>
      <c r="AB565" s="9"/>
      <c r="AC565" s="9"/>
      <c r="AD565" s="9"/>
      <c r="AE565" s="9"/>
      <c r="AF565" s="9"/>
      <c r="AG565" s="9"/>
      <c r="AH565" s="9"/>
    </row>
    <row r="566" spans="1:34" x14ac:dyDescent="0.25">
      <c r="A566" s="9"/>
      <c r="B566" s="9"/>
      <c r="C566" s="9"/>
      <c r="D566" s="9"/>
      <c r="E566" s="9"/>
      <c r="F566" s="9"/>
      <c r="G566" s="9"/>
      <c r="H566" s="9"/>
      <c r="I566" s="9"/>
      <c r="J566" s="9"/>
      <c r="K566" s="9"/>
      <c r="L566" s="9"/>
      <c r="M566" s="9"/>
      <c r="N566" s="9"/>
      <c r="O566" s="9"/>
      <c r="P566" s="9"/>
      <c r="Q566" s="810"/>
      <c r="R566" s="9"/>
      <c r="S566" s="15"/>
      <c r="T566" s="9"/>
      <c r="U566" s="17"/>
      <c r="V566" s="9"/>
      <c r="W566" s="17"/>
      <c r="X566" s="9"/>
      <c r="Y566" s="9"/>
      <c r="Z566" s="9"/>
      <c r="AA566" s="9"/>
      <c r="AB566" s="9"/>
      <c r="AC566" s="9"/>
      <c r="AD566" s="9"/>
      <c r="AE566" s="9"/>
      <c r="AF566" s="9"/>
      <c r="AG566" s="9"/>
      <c r="AH566" s="9"/>
    </row>
    <row r="567" spans="1:34" x14ac:dyDescent="0.25">
      <c r="A567" s="9"/>
      <c r="B567" s="9"/>
      <c r="C567" s="9"/>
      <c r="D567" s="9"/>
      <c r="E567" s="9"/>
      <c r="F567" s="9"/>
      <c r="G567" s="9"/>
      <c r="H567" s="9"/>
      <c r="I567" s="9"/>
      <c r="J567" s="9"/>
      <c r="K567" s="9"/>
      <c r="L567" s="9"/>
      <c r="M567" s="9"/>
      <c r="N567" s="9"/>
      <c r="O567" s="9"/>
      <c r="P567" s="9"/>
      <c r="Q567" s="810"/>
      <c r="R567" s="9"/>
      <c r="S567" s="15"/>
      <c r="T567" s="9"/>
      <c r="U567" s="17"/>
      <c r="V567" s="9"/>
      <c r="W567" s="17"/>
      <c r="X567" s="9"/>
      <c r="Y567" s="9"/>
      <c r="Z567" s="9"/>
      <c r="AA567" s="9"/>
      <c r="AB567" s="9"/>
      <c r="AC567" s="9"/>
      <c r="AD567" s="9"/>
      <c r="AE567" s="9"/>
      <c r="AF567" s="9"/>
      <c r="AG567" s="9"/>
      <c r="AH567" s="9"/>
    </row>
    <row r="568" spans="1:34" x14ac:dyDescent="0.25">
      <c r="A568" s="9"/>
      <c r="B568" s="9"/>
      <c r="C568" s="9"/>
      <c r="D568" s="9"/>
      <c r="E568" s="9"/>
      <c r="F568" s="9"/>
      <c r="G568" s="9"/>
      <c r="H568" s="9"/>
      <c r="I568" s="9"/>
      <c r="J568" s="9"/>
      <c r="K568" s="9"/>
      <c r="L568" s="9"/>
      <c r="M568" s="9"/>
      <c r="N568" s="9"/>
      <c r="O568" s="9"/>
      <c r="P568" s="9"/>
      <c r="Q568" s="810"/>
      <c r="R568" s="9"/>
      <c r="S568" s="15"/>
      <c r="T568" s="9"/>
      <c r="U568" s="17"/>
      <c r="V568" s="9"/>
      <c r="W568" s="17"/>
      <c r="X568" s="9"/>
      <c r="Y568" s="9"/>
      <c r="Z568" s="9"/>
      <c r="AA568" s="9"/>
      <c r="AB568" s="9"/>
      <c r="AC568" s="9"/>
      <c r="AD568" s="9"/>
      <c r="AE568" s="9"/>
      <c r="AF568" s="9"/>
      <c r="AG568" s="9"/>
      <c r="AH568" s="9"/>
    </row>
    <row r="569" spans="1:34" x14ac:dyDescent="0.25">
      <c r="A569" s="9"/>
      <c r="B569" s="9"/>
      <c r="C569" s="9"/>
      <c r="D569" s="9"/>
      <c r="E569" s="9"/>
      <c r="F569" s="9"/>
      <c r="G569" s="9"/>
      <c r="H569" s="9"/>
      <c r="I569" s="9"/>
      <c r="J569" s="9"/>
      <c r="K569" s="9"/>
      <c r="L569" s="9"/>
      <c r="M569" s="9"/>
      <c r="N569" s="9"/>
      <c r="O569" s="9"/>
      <c r="P569" s="9"/>
      <c r="Q569" s="810"/>
      <c r="R569" s="9"/>
      <c r="S569" s="15"/>
      <c r="T569" s="9"/>
      <c r="U569" s="17"/>
      <c r="V569" s="9"/>
      <c r="W569" s="17"/>
      <c r="X569" s="9"/>
      <c r="Y569" s="9"/>
      <c r="Z569" s="9"/>
      <c r="AA569" s="9"/>
      <c r="AB569" s="9"/>
      <c r="AC569" s="9"/>
      <c r="AD569" s="9"/>
      <c r="AE569" s="9"/>
      <c r="AF569" s="9"/>
      <c r="AG569" s="9"/>
      <c r="AH569" s="9"/>
    </row>
    <row r="570" spans="1:34" x14ac:dyDescent="0.25">
      <c r="A570" s="9"/>
      <c r="B570" s="9"/>
      <c r="C570" s="9"/>
      <c r="D570" s="9"/>
      <c r="E570" s="9"/>
      <c r="F570" s="9"/>
      <c r="G570" s="9"/>
      <c r="H570" s="9"/>
      <c r="I570" s="9"/>
      <c r="J570" s="9"/>
      <c r="K570" s="9"/>
      <c r="L570" s="9"/>
      <c r="M570" s="9"/>
      <c r="N570" s="9"/>
      <c r="O570" s="9"/>
      <c r="P570" s="9"/>
      <c r="Q570" s="810"/>
      <c r="R570" s="9"/>
      <c r="S570" s="15"/>
      <c r="T570" s="9"/>
      <c r="U570" s="17"/>
      <c r="V570" s="9"/>
      <c r="W570" s="17"/>
      <c r="X570" s="9"/>
      <c r="Y570" s="9"/>
      <c r="Z570" s="9"/>
      <c r="AA570" s="9"/>
      <c r="AB570" s="9"/>
      <c r="AC570" s="9"/>
      <c r="AD570" s="9"/>
      <c r="AE570" s="9"/>
      <c r="AF570" s="9"/>
      <c r="AG570" s="9"/>
      <c r="AH570" s="9"/>
    </row>
    <row r="571" spans="1:34" x14ac:dyDescent="0.25">
      <c r="A571" s="9"/>
      <c r="B571" s="9"/>
      <c r="C571" s="9"/>
      <c r="D571" s="9"/>
      <c r="E571" s="9"/>
      <c r="F571" s="9"/>
      <c r="G571" s="9"/>
      <c r="H571" s="9"/>
      <c r="I571" s="9"/>
      <c r="J571" s="9"/>
      <c r="K571" s="9"/>
      <c r="L571" s="9"/>
      <c r="M571" s="9"/>
      <c r="N571" s="9"/>
      <c r="O571" s="9"/>
      <c r="P571" s="9"/>
      <c r="Q571" s="810"/>
      <c r="R571" s="9"/>
      <c r="S571" s="15"/>
      <c r="T571" s="9"/>
      <c r="U571" s="17"/>
      <c r="V571" s="9"/>
      <c r="W571" s="17"/>
      <c r="X571" s="9"/>
      <c r="Y571" s="9"/>
      <c r="Z571" s="9"/>
      <c r="AA571" s="9"/>
      <c r="AB571" s="9"/>
      <c r="AC571" s="9"/>
      <c r="AD571" s="9"/>
      <c r="AE571" s="9"/>
      <c r="AF571" s="9"/>
      <c r="AG571" s="9"/>
      <c r="AH571" s="9"/>
    </row>
    <row r="572" spans="1:34" x14ac:dyDescent="0.25">
      <c r="A572" s="9"/>
      <c r="B572" s="9"/>
      <c r="C572" s="9"/>
      <c r="D572" s="9"/>
      <c r="E572" s="9"/>
      <c r="F572" s="9"/>
      <c r="G572" s="9"/>
      <c r="H572" s="9"/>
      <c r="I572" s="9"/>
      <c r="J572" s="9"/>
      <c r="K572" s="9"/>
      <c r="L572" s="9"/>
      <c r="M572" s="9"/>
      <c r="N572" s="9"/>
      <c r="O572" s="9"/>
      <c r="P572" s="9"/>
      <c r="Q572" s="810"/>
      <c r="R572" s="9"/>
      <c r="S572" s="15"/>
      <c r="T572" s="9"/>
      <c r="U572" s="17"/>
      <c r="V572" s="9"/>
      <c r="W572" s="17"/>
      <c r="X572" s="9"/>
      <c r="Y572" s="9"/>
      <c r="Z572" s="9"/>
      <c r="AA572" s="9"/>
      <c r="AB572" s="9"/>
      <c r="AC572" s="9"/>
      <c r="AD572" s="9"/>
      <c r="AE572" s="9"/>
      <c r="AF572" s="9"/>
      <c r="AG572" s="9"/>
      <c r="AH572" s="9"/>
    </row>
    <row r="573" spans="1:34" x14ac:dyDescent="0.25">
      <c r="A573" s="9"/>
      <c r="B573" s="9"/>
      <c r="C573" s="9"/>
      <c r="D573" s="9"/>
      <c r="E573" s="9"/>
      <c r="F573" s="9"/>
      <c r="G573" s="9"/>
      <c r="H573" s="9"/>
      <c r="I573" s="9"/>
      <c r="J573" s="9"/>
      <c r="K573" s="9"/>
      <c r="L573" s="9"/>
      <c r="M573" s="9"/>
      <c r="N573" s="9"/>
      <c r="O573" s="9"/>
      <c r="P573" s="9"/>
      <c r="Q573" s="810"/>
      <c r="R573" s="9"/>
      <c r="S573" s="15"/>
      <c r="T573" s="9"/>
      <c r="U573" s="17"/>
      <c r="V573" s="9"/>
      <c r="W573" s="17"/>
      <c r="X573" s="9"/>
      <c r="Y573" s="9"/>
      <c r="Z573" s="9"/>
      <c r="AA573" s="9"/>
      <c r="AB573" s="9"/>
      <c r="AC573" s="9"/>
      <c r="AD573" s="9"/>
      <c r="AE573" s="9"/>
      <c r="AF573" s="9"/>
      <c r="AG573" s="9"/>
      <c r="AH573" s="9"/>
    </row>
    <row r="574" spans="1:34" x14ac:dyDescent="0.25">
      <c r="A574" s="9"/>
      <c r="B574" s="9"/>
      <c r="C574" s="9"/>
      <c r="D574" s="9"/>
      <c r="E574" s="9"/>
      <c r="F574" s="9"/>
      <c r="G574" s="9"/>
      <c r="H574" s="9"/>
      <c r="I574" s="9"/>
      <c r="J574" s="9"/>
      <c r="K574" s="9"/>
      <c r="L574" s="9"/>
      <c r="M574" s="9"/>
      <c r="N574" s="9"/>
      <c r="O574" s="9"/>
      <c r="P574" s="9"/>
      <c r="Q574" s="810"/>
      <c r="R574" s="9"/>
      <c r="S574" s="15"/>
      <c r="T574" s="9"/>
      <c r="U574" s="17"/>
      <c r="V574" s="9"/>
      <c r="W574" s="17"/>
      <c r="X574" s="9"/>
      <c r="Y574" s="9"/>
      <c r="Z574" s="9"/>
      <c r="AA574" s="9"/>
      <c r="AB574" s="9"/>
      <c r="AC574" s="9"/>
      <c r="AD574" s="9"/>
      <c r="AE574" s="9"/>
      <c r="AF574" s="9"/>
      <c r="AG574" s="9"/>
      <c r="AH574" s="9"/>
    </row>
    <row r="575" spans="1:34" x14ac:dyDescent="0.25">
      <c r="A575" s="9"/>
      <c r="B575" s="9"/>
      <c r="C575" s="9"/>
      <c r="D575" s="9"/>
      <c r="E575" s="9"/>
      <c r="F575" s="9"/>
      <c r="G575" s="9"/>
      <c r="H575" s="9"/>
      <c r="I575" s="9"/>
      <c r="J575" s="9"/>
      <c r="K575" s="9"/>
      <c r="L575" s="9"/>
      <c r="M575" s="9"/>
      <c r="N575" s="9"/>
      <c r="O575" s="9"/>
      <c r="P575" s="9"/>
      <c r="Q575" s="810"/>
      <c r="R575" s="9"/>
      <c r="S575" s="15"/>
      <c r="T575" s="9"/>
      <c r="U575" s="17"/>
      <c r="V575" s="9"/>
      <c r="W575" s="17"/>
      <c r="X575" s="9"/>
      <c r="Y575" s="9"/>
      <c r="Z575" s="9"/>
      <c r="AA575" s="9"/>
      <c r="AB575" s="9"/>
      <c r="AC575" s="9"/>
      <c r="AD575" s="9"/>
      <c r="AE575" s="9"/>
      <c r="AF575" s="9"/>
      <c r="AG575" s="9"/>
      <c r="AH575" s="9"/>
    </row>
    <row r="576" spans="1:34" x14ac:dyDescent="0.25">
      <c r="A576" s="9"/>
      <c r="B576" s="9"/>
      <c r="C576" s="9"/>
      <c r="D576" s="9"/>
      <c r="E576" s="9"/>
      <c r="F576" s="9"/>
      <c r="G576" s="9"/>
      <c r="H576" s="9"/>
      <c r="I576" s="9"/>
      <c r="J576" s="9"/>
      <c r="K576" s="9"/>
      <c r="L576" s="9"/>
      <c r="M576" s="9"/>
      <c r="N576" s="9"/>
      <c r="O576" s="9"/>
      <c r="P576" s="9"/>
      <c r="Q576" s="810"/>
      <c r="R576" s="9"/>
      <c r="S576" s="15"/>
      <c r="T576" s="9"/>
      <c r="U576" s="17"/>
      <c r="V576" s="9"/>
      <c r="W576" s="17"/>
      <c r="X576" s="9"/>
      <c r="Y576" s="9"/>
      <c r="Z576" s="9"/>
      <c r="AA576" s="9"/>
      <c r="AB576" s="9"/>
      <c r="AC576" s="9"/>
      <c r="AD576" s="9"/>
      <c r="AE576" s="9"/>
      <c r="AF576" s="9"/>
      <c r="AG576" s="9"/>
      <c r="AH576" s="9"/>
    </row>
    <row r="577" spans="1:34" x14ac:dyDescent="0.25">
      <c r="A577" s="9"/>
      <c r="B577" s="9"/>
      <c r="C577" s="9"/>
      <c r="D577" s="9"/>
      <c r="E577" s="9"/>
      <c r="F577" s="9"/>
      <c r="G577" s="9"/>
      <c r="H577" s="9"/>
      <c r="I577" s="9"/>
      <c r="J577" s="9"/>
      <c r="K577" s="9"/>
      <c r="L577" s="9"/>
      <c r="M577" s="9"/>
      <c r="N577" s="9"/>
      <c r="O577" s="9"/>
      <c r="P577" s="9"/>
      <c r="Q577" s="810"/>
      <c r="R577" s="9"/>
      <c r="S577" s="15"/>
      <c r="T577" s="9"/>
      <c r="U577" s="17"/>
      <c r="V577" s="9"/>
      <c r="W577" s="17"/>
      <c r="X577" s="9"/>
      <c r="Y577" s="9"/>
      <c r="Z577" s="9"/>
      <c r="AA577" s="9"/>
      <c r="AB577" s="9"/>
      <c r="AC577" s="9"/>
      <c r="AD577" s="9"/>
      <c r="AE577" s="9"/>
      <c r="AF577" s="9"/>
      <c r="AG577" s="9"/>
      <c r="AH577" s="9"/>
    </row>
    <row r="578" spans="1:34" x14ac:dyDescent="0.25">
      <c r="A578" s="9"/>
      <c r="B578" s="9"/>
      <c r="C578" s="9"/>
      <c r="D578" s="9"/>
      <c r="E578" s="9"/>
      <c r="F578" s="9"/>
      <c r="G578" s="9"/>
      <c r="H578" s="9"/>
      <c r="I578" s="9"/>
      <c r="J578" s="9"/>
      <c r="K578" s="9"/>
      <c r="L578" s="9"/>
      <c r="M578" s="9"/>
      <c r="N578" s="9"/>
      <c r="O578" s="9"/>
      <c r="P578" s="9"/>
      <c r="Q578" s="810"/>
      <c r="R578" s="9"/>
      <c r="S578" s="15"/>
      <c r="T578" s="9"/>
      <c r="U578" s="17"/>
      <c r="V578" s="9"/>
      <c r="W578" s="17"/>
      <c r="X578" s="9"/>
      <c r="Y578" s="9"/>
      <c r="Z578" s="9"/>
      <c r="AA578" s="9"/>
      <c r="AB578" s="9"/>
      <c r="AC578" s="9"/>
      <c r="AD578" s="9"/>
      <c r="AE578" s="9"/>
      <c r="AF578" s="9"/>
      <c r="AG578" s="9"/>
      <c r="AH578" s="9"/>
    </row>
    <row r="579" spans="1:34" x14ac:dyDescent="0.25">
      <c r="A579" s="9"/>
      <c r="B579" s="9"/>
      <c r="C579" s="9"/>
      <c r="D579" s="9"/>
      <c r="E579" s="9"/>
      <c r="F579" s="9"/>
      <c r="G579" s="9"/>
      <c r="H579" s="9"/>
      <c r="I579" s="9"/>
      <c r="J579" s="9"/>
      <c r="K579" s="9"/>
      <c r="L579" s="9"/>
      <c r="M579" s="9"/>
      <c r="N579" s="9"/>
      <c r="O579" s="9"/>
      <c r="P579" s="9"/>
      <c r="Q579" s="810"/>
      <c r="R579" s="9"/>
      <c r="S579" s="15"/>
      <c r="T579" s="9"/>
      <c r="U579" s="17"/>
      <c r="V579" s="9"/>
      <c r="W579" s="17"/>
      <c r="X579" s="9"/>
      <c r="Y579" s="9"/>
      <c r="Z579" s="9"/>
      <c r="AA579" s="9"/>
      <c r="AB579" s="9"/>
      <c r="AC579" s="9"/>
      <c r="AD579" s="9"/>
      <c r="AE579" s="9"/>
      <c r="AF579" s="9"/>
      <c r="AG579" s="9"/>
      <c r="AH579" s="9"/>
    </row>
    <row r="580" spans="1:34" x14ac:dyDescent="0.25">
      <c r="A580" s="9"/>
      <c r="B580" s="9"/>
      <c r="C580" s="9"/>
      <c r="D580" s="9"/>
      <c r="E580" s="9"/>
      <c r="F580" s="9"/>
      <c r="G580" s="9"/>
      <c r="H580" s="9"/>
      <c r="I580" s="9"/>
      <c r="J580" s="9"/>
      <c r="K580" s="9"/>
      <c r="L580" s="9"/>
      <c r="M580" s="9"/>
      <c r="N580" s="9"/>
      <c r="O580" s="9"/>
      <c r="P580" s="9"/>
      <c r="Q580" s="810"/>
      <c r="R580" s="9"/>
      <c r="S580" s="15"/>
      <c r="T580" s="9"/>
      <c r="U580" s="17"/>
      <c r="V580" s="9"/>
      <c r="W580" s="17"/>
      <c r="X580" s="9"/>
      <c r="Y580" s="9"/>
      <c r="Z580" s="9"/>
      <c r="AA580" s="9"/>
      <c r="AB580" s="9"/>
      <c r="AC580" s="9"/>
      <c r="AD580" s="9"/>
      <c r="AE580" s="9"/>
      <c r="AF580" s="9"/>
      <c r="AG580" s="9"/>
      <c r="AH580" s="9"/>
    </row>
    <row r="581" spans="1:34" x14ac:dyDescent="0.25">
      <c r="A581" s="9"/>
      <c r="B581" s="9"/>
      <c r="C581" s="9"/>
      <c r="D581" s="9"/>
      <c r="E581" s="9"/>
      <c r="F581" s="9"/>
      <c r="G581" s="9"/>
      <c r="H581" s="9"/>
      <c r="I581" s="9"/>
      <c r="J581" s="9"/>
      <c r="K581" s="9"/>
      <c r="L581" s="9"/>
      <c r="M581" s="9"/>
      <c r="N581" s="9"/>
      <c r="O581" s="9"/>
      <c r="P581" s="9"/>
      <c r="Q581" s="810"/>
      <c r="R581" s="9"/>
      <c r="S581" s="15"/>
      <c r="T581" s="9"/>
      <c r="U581" s="17"/>
      <c r="V581" s="9"/>
      <c r="W581" s="17"/>
      <c r="X581" s="9"/>
      <c r="Y581" s="9"/>
      <c r="Z581" s="9"/>
      <c r="AA581" s="9"/>
      <c r="AB581" s="9"/>
      <c r="AC581" s="9"/>
      <c r="AD581" s="9"/>
      <c r="AE581" s="9"/>
      <c r="AF581" s="9"/>
      <c r="AG581" s="9"/>
      <c r="AH581" s="9"/>
    </row>
    <row r="582" spans="1:34" x14ac:dyDescent="0.25">
      <c r="A582" s="9"/>
      <c r="B582" s="9"/>
      <c r="C582" s="9"/>
      <c r="D582" s="9"/>
      <c r="E582" s="9"/>
      <c r="F582" s="9"/>
      <c r="G582" s="9"/>
      <c r="H582" s="9"/>
      <c r="I582" s="9"/>
      <c r="J582" s="9"/>
      <c r="K582" s="9"/>
      <c r="L582" s="9"/>
      <c r="M582" s="9"/>
      <c r="N582" s="9"/>
      <c r="O582" s="9"/>
      <c r="P582" s="9"/>
      <c r="Q582" s="810"/>
      <c r="R582" s="9"/>
      <c r="S582" s="15"/>
      <c r="T582" s="9"/>
      <c r="U582" s="17"/>
      <c r="V582" s="9"/>
      <c r="W582" s="17"/>
      <c r="X582" s="9"/>
      <c r="Y582" s="9"/>
      <c r="Z582" s="9"/>
      <c r="AA582" s="9"/>
      <c r="AB582" s="9"/>
      <c r="AC582" s="9"/>
      <c r="AD582" s="9"/>
      <c r="AE582" s="9"/>
      <c r="AF582" s="9"/>
      <c r="AG582" s="9"/>
      <c r="AH582" s="9"/>
    </row>
    <row r="583" spans="1:34" x14ac:dyDescent="0.25">
      <c r="A583" s="9"/>
      <c r="B583" s="9"/>
      <c r="C583" s="9"/>
      <c r="D583" s="9"/>
      <c r="E583" s="9"/>
      <c r="F583" s="9"/>
      <c r="G583" s="9"/>
      <c r="H583" s="9"/>
      <c r="I583" s="9"/>
      <c r="J583" s="9"/>
      <c r="K583" s="9"/>
      <c r="L583" s="9"/>
      <c r="M583" s="9"/>
      <c r="N583" s="9"/>
      <c r="O583" s="9"/>
      <c r="P583" s="9"/>
      <c r="Q583" s="810"/>
      <c r="R583" s="9"/>
      <c r="S583" s="15"/>
      <c r="T583" s="9"/>
      <c r="U583" s="17"/>
      <c r="V583" s="9"/>
      <c r="W583" s="17"/>
      <c r="X583" s="9"/>
      <c r="Y583" s="9"/>
      <c r="Z583" s="9"/>
      <c r="AA583" s="9"/>
      <c r="AB583" s="9"/>
      <c r="AC583" s="9"/>
      <c r="AD583" s="9"/>
      <c r="AE583" s="9"/>
      <c r="AF583" s="9"/>
      <c r="AG583" s="9"/>
      <c r="AH583" s="9"/>
    </row>
    <row r="584" spans="1:34" x14ac:dyDescent="0.25">
      <c r="A584" s="9"/>
      <c r="B584" s="9"/>
      <c r="C584" s="9"/>
      <c r="D584" s="9"/>
      <c r="E584" s="9"/>
      <c r="F584" s="9"/>
      <c r="G584" s="9"/>
      <c r="H584" s="9"/>
      <c r="I584" s="9"/>
      <c r="J584" s="9"/>
      <c r="K584" s="9"/>
      <c r="L584" s="9"/>
      <c r="M584" s="9"/>
      <c r="N584" s="9"/>
      <c r="O584" s="9"/>
      <c r="P584" s="9"/>
      <c r="Q584" s="810"/>
      <c r="R584" s="9"/>
      <c r="S584" s="15"/>
      <c r="T584" s="9"/>
      <c r="U584" s="17"/>
      <c r="V584" s="9"/>
      <c r="W584" s="17"/>
      <c r="X584" s="9"/>
      <c r="Y584" s="9"/>
      <c r="Z584" s="9"/>
      <c r="AA584" s="9"/>
      <c r="AB584" s="9"/>
      <c r="AC584" s="9"/>
      <c r="AD584" s="9"/>
      <c r="AE584" s="9"/>
      <c r="AF584" s="9"/>
      <c r="AG584" s="9"/>
      <c r="AH584" s="9"/>
    </row>
    <row r="585" spans="1:34" x14ac:dyDescent="0.25">
      <c r="A585" s="9"/>
      <c r="B585" s="9"/>
      <c r="C585" s="9"/>
      <c r="D585" s="9"/>
      <c r="E585" s="9"/>
      <c r="F585" s="9"/>
      <c r="G585" s="9"/>
      <c r="H585" s="9"/>
      <c r="I585" s="9"/>
      <c r="J585" s="9"/>
      <c r="K585" s="9"/>
      <c r="L585" s="9"/>
      <c r="M585" s="9"/>
      <c r="N585" s="9"/>
      <c r="O585" s="9"/>
      <c r="P585" s="9"/>
      <c r="Q585" s="810"/>
      <c r="R585" s="9"/>
      <c r="S585" s="15"/>
      <c r="T585" s="9"/>
      <c r="U585" s="17"/>
      <c r="V585" s="9"/>
      <c r="W585" s="17"/>
      <c r="X585" s="9"/>
      <c r="Y585" s="9"/>
      <c r="Z585" s="9"/>
      <c r="AA585" s="9"/>
      <c r="AB585" s="9"/>
      <c r="AC585" s="9"/>
      <c r="AD585" s="9"/>
      <c r="AE585" s="9"/>
      <c r="AF585" s="9"/>
      <c r="AG585" s="9"/>
      <c r="AH585" s="9"/>
    </row>
    <row r="586" spans="1:34" x14ac:dyDescent="0.25">
      <c r="A586" s="9"/>
      <c r="B586" s="9"/>
      <c r="C586" s="9"/>
      <c r="D586" s="9"/>
      <c r="E586" s="9"/>
      <c r="F586" s="9"/>
      <c r="G586" s="9"/>
      <c r="H586" s="9"/>
      <c r="I586" s="9"/>
      <c r="J586" s="9"/>
      <c r="K586" s="9"/>
      <c r="L586" s="9"/>
      <c r="M586" s="9"/>
      <c r="N586" s="9"/>
      <c r="O586" s="9"/>
      <c r="P586" s="9"/>
      <c r="Q586" s="810"/>
      <c r="R586" s="9"/>
      <c r="S586" s="15"/>
      <c r="T586" s="9"/>
      <c r="U586" s="17"/>
      <c r="V586" s="9"/>
      <c r="W586" s="17"/>
      <c r="X586" s="9"/>
      <c r="Y586" s="9"/>
      <c r="Z586" s="9"/>
      <c r="AA586" s="9"/>
      <c r="AB586" s="9"/>
      <c r="AC586" s="9"/>
      <c r="AD586" s="9"/>
      <c r="AE586" s="9"/>
      <c r="AF586" s="9"/>
      <c r="AG586" s="9"/>
      <c r="AH586" s="9"/>
    </row>
    <row r="587" spans="1:34" x14ac:dyDescent="0.25">
      <c r="A587" s="9"/>
      <c r="B587" s="9"/>
      <c r="C587" s="9"/>
      <c r="D587" s="9"/>
      <c r="E587" s="9"/>
      <c r="F587" s="9"/>
      <c r="G587" s="9"/>
      <c r="H587" s="9"/>
      <c r="I587" s="9"/>
      <c r="J587" s="9"/>
      <c r="K587" s="9"/>
      <c r="L587" s="9"/>
      <c r="M587" s="9"/>
      <c r="N587" s="9"/>
      <c r="O587" s="9"/>
      <c r="P587" s="9"/>
      <c r="Q587" s="810"/>
      <c r="R587" s="9"/>
      <c r="S587" s="15"/>
      <c r="T587" s="9"/>
      <c r="U587" s="17"/>
      <c r="V587" s="9"/>
      <c r="W587" s="17"/>
      <c r="X587" s="9"/>
      <c r="Y587" s="9"/>
      <c r="Z587" s="9"/>
      <c r="AA587" s="9"/>
      <c r="AB587" s="9"/>
      <c r="AC587" s="9"/>
      <c r="AD587" s="9"/>
      <c r="AE587" s="9"/>
      <c r="AF587" s="9"/>
      <c r="AG587" s="9"/>
      <c r="AH587" s="9"/>
    </row>
    <row r="588" spans="1:34" x14ac:dyDescent="0.25">
      <c r="A588" s="9"/>
      <c r="B588" s="9"/>
      <c r="C588" s="9"/>
      <c r="D588" s="9"/>
      <c r="E588" s="9"/>
      <c r="F588" s="9"/>
      <c r="G588" s="9"/>
      <c r="H588" s="9"/>
      <c r="I588" s="9"/>
      <c r="J588" s="9"/>
      <c r="K588" s="9"/>
      <c r="L588" s="9"/>
      <c r="M588" s="9"/>
      <c r="N588" s="9"/>
      <c r="O588" s="9"/>
      <c r="P588" s="9"/>
      <c r="Q588" s="810"/>
      <c r="R588" s="9"/>
      <c r="S588" s="15"/>
      <c r="T588" s="9"/>
      <c r="U588" s="17"/>
      <c r="V588" s="9"/>
      <c r="W588" s="17"/>
      <c r="X588" s="9"/>
      <c r="Y588" s="9"/>
      <c r="Z588" s="9"/>
      <c r="AA588" s="9"/>
      <c r="AB588" s="9"/>
      <c r="AC588" s="9"/>
      <c r="AD588" s="9"/>
      <c r="AE588" s="9"/>
      <c r="AF588" s="9"/>
      <c r="AG588" s="9"/>
      <c r="AH588" s="9"/>
    </row>
    <row r="589" spans="1:34" x14ac:dyDescent="0.25">
      <c r="A589" s="9"/>
      <c r="B589" s="9"/>
      <c r="C589" s="9"/>
      <c r="D589" s="9"/>
      <c r="E589" s="9"/>
      <c r="F589" s="9"/>
      <c r="G589" s="9"/>
      <c r="H589" s="9"/>
      <c r="I589" s="9"/>
      <c r="J589" s="9"/>
      <c r="K589" s="9"/>
      <c r="L589" s="9"/>
      <c r="M589" s="9"/>
      <c r="N589" s="9"/>
      <c r="O589" s="9"/>
      <c r="P589" s="9"/>
      <c r="Q589" s="810"/>
      <c r="R589" s="9"/>
      <c r="S589" s="15"/>
      <c r="T589" s="9"/>
      <c r="U589" s="17"/>
      <c r="V589" s="9"/>
      <c r="W589" s="17"/>
      <c r="X589" s="9"/>
      <c r="Y589" s="9"/>
      <c r="Z589" s="9"/>
      <c r="AA589" s="9"/>
      <c r="AB589" s="9"/>
      <c r="AC589" s="9"/>
      <c r="AD589" s="9"/>
      <c r="AE589" s="9"/>
      <c r="AF589" s="9"/>
      <c r="AG589" s="9"/>
      <c r="AH589" s="9"/>
    </row>
    <row r="590" spans="1:34" x14ac:dyDescent="0.25">
      <c r="A590" s="9"/>
      <c r="B590" s="9"/>
      <c r="C590" s="9"/>
      <c r="D590" s="9"/>
      <c r="E590" s="9"/>
      <c r="F590" s="9"/>
      <c r="G590" s="9"/>
      <c r="H590" s="9"/>
      <c r="I590" s="9"/>
      <c r="J590" s="9"/>
      <c r="K590" s="9"/>
      <c r="L590" s="9"/>
      <c r="M590" s="9"/>
      <c r="N590" s="9"/>
      <c r="O590" s="9"/>
      <c r="P590" s="9"/>
      <c r="Q590" s="810"/>
      <c r="R590" s="9"/>
      <c r="S590" s="15"/>
      <c r="T590" s="9"/>
      <c r="U590" s="17"/>
      <c r="V590" s="9"/>
      <c r="W590" s="17"/>
      <c r="X590" s="9"/>
      <c r="Y590" s="9"/>
      <c r="Z590" s="9"/>
      <c r="AA590" s="9"/>
      <c r="AB590" s="9"/>
      <c r="AC590" s="9"/>
      <c r="AD590" s="9"/>
      <c r="AE590" s="9"/>
      <c r="AF590" s="9"/>
      <c r="AG590" s="9"/>
      <c r="AH590" s="9"/>
    </row>
    <row r="591" spans="1:34" x14ac:dyDescent="0.25">
      <c r="A591" s="9"/>
      <c r="B591" s="9"/>
      <c r="C591" s="9"/>
      <c r="D591" s="9"/>
      <c r="E591" s="9"/>
      <c r="F591" s="9"/>
      <c r="G591" s="9"/>
      <c r="H591" s="9"/>
      <c r="I591" s="9"/>
      <c r="J591" s="9"/>
      <c r="K591" s="9"/>
      <c r="L591" s="9"/>
      <c r="M591" s="9"/>
      <c r="N591" s="9"/>
      <c r="O591" s="9"/>
      <c r="P591" s="9"/>
      <c r="Q591" s="810"/>
      <c r="R591" s="9"/>
      <c r="S591" s="15"/>
      <c r="T591" s="9"/>
      <c r="U591" s="17"/>
      <c r="V591" s="9"/>
      <c r="W591" s="17"/>
      <c r="X591" s="9"/>
      <c r="Y591" s="9"/>
      <c r="Z591" s="9"/>
      <c r="AA591" s="9"/>
      <c r="AB591" s="9"/>
      <c r="AC591" s="9"/>
      <c r="AD591" s="9"/>
      <c r="AE591" s="9"/>
      <c r="AF591" s="9"/>
      <c r="AG591" s="9"/>
      <c r="AH591" s="9"/>
    </row>
    <row r="592" spans="1:34" x14ac:dyDescent="0.25">
      <c r="A592" s="9"/>
      <c r="B592" s="9"/>
      <c r="C592" s="9"/>
      <c r="D592" s="9"/>
      <c r="E592" s="9"/>
      <c r="F592" s="9"/>
      <c r="G592" s="9"/>
      <c r="H592" s="9"/>
      <c r="I592" s="9"/>
      <c r="J592" s="9"/>
      <c r="K592" s="9"/>
      <c r="L592" s="9"/>
      <c r="M592" s="9"/>
      <c r="N592" s="9"/>
      <c r="O592" s="9"/>
      <c r="P592" s="9"/>
      <c r="Q592" s="810"/>
      <c r="R592" s="9"/>
      <c r="S592" s="15"/>
      <c r="T592" s="9"/>
      <c r="U592" s="17"/>
      <c r="V592" s="9"/>
      <c r="W592" s="17"/>
      <c r="X592" s="9"/>
      <c r="Y592" s="9"/>
      <c r="Z592" s="9"/>
      <c r="AA592" s="9"/>
      <c r="AB592" s="9"/>
      <c r="AC592" s="9"/>
      <c r="AD592" s="9"/>
      <c r="AE592" s="9"/>
      <c r="AF592" s="9"/>
      <c r="AG592" s="9"/>
      <c r="AH592" s="9"/>
    </row>
    <row r="593" spans="1:34" x14ac:dyDescent="0.25">
      <c r="A593" s="9"/>
      <c r="B593" s="9"/>
      <c r="C593" s="9"/>
      <c r="D593" s="9"/>
      <c r="E593" s="9"/>
      <c r="F593" s="9"/>
      <c r="G593" s="9"/>
      <c r="H593" s="9"/>
      <c r="I593" s="9"/>
      <c r="J593" s="9"/>
      <c r="K593" s="9"/>
      <c r="L593" s="9"/>
      <c r="M593" s="9"/>
      <c r="N593" s="9"/>
      <c r="O593" s="9"/>
      <c r="P593" s="9"/>
      <c r="Q593" s="810"/>
      <c r="R593" s="9"/>
      <c r="S593" s="15"/>
      <c r="T593" s="9"/>
      <c r="U593" s="17"/>
      <c r="V593" s="9"/>
      <c r="W593" s="17"/>
      <c r="X593" s="9"/>
      <c r="Y593" s="9"/>
      <c r="Z593" s="9"/>
      <c r="AA593" s="9"/>
      <c r="AB593" s="9"/>
      <c r="AC593" s="9"/>
      <c r="AD593" s="9"/>
      <c r="AE593" s="9"/>
      <c r="AF593" s="9"/>
      <c r="AG593" s="9"/>
      <c r="AH593" s="9"/>
    </row>
    <row r="594" spans="1:34" x14ac:dyDescent="0.25">
      <c r="A594" s="9"/>
      <c r="B594" s="9"/>
      <c r="C594" s="9"/>
      <c r="D594" s="9"/>
      <c r="E594" s="9"/>
      <c r="F594" s="9"/>
      <c r="G594" s="9"/>
      <c r="H594" s="9"/>
      <c r="I594" s="9"/>
      <c r="J594" s="9"/>
      <c r="K594" s="9"/>
      <c r="L594" s="9"/>
      <c r="M594" s="9"/>
      <c r="N594" s="9"/>
      <c r="O594" s="9"/>
      <c r="P594" s="9"/>
      <c r="Q594" s="810"/>
      <c r="R594" s="9"/>
      <c r="S594" s="15"/>
      <c r="T594" s="9"/>
      <c r="U594" s="17"/>
      <c r="V594" s="9"/>
      <c r="W594" s="17"/>
      <c r="X594" s="9"/>
      <c r="Y594" s="9"/>
      <c r="Z594" s="9"/>
      <c r="AA594" s="9"/>
      <c r="AB594" s="9"/>
      <c r="AC594" s="9"/>
      <c r="AD594" s="9"/>
      <c r="AE594" s="9"/>
      <c r="AF594" s="9"/>
      <c r="AG594" s="9"/>
      <c r="AH594" s="9"/>
    </row>
    <row r="595" spans="1:34" x14ac:dyDescent="0.25">
      <c r="A595" s="9"/>
      <c r="B595" s="9"/>
      <c r="C595" s="9"/>
      <c r="D595" s="9"/>
      <c r="E595" s="9"/>
      <c r="F595" s="9"/>
      <c r="G595" s="9"/>
      <c r="H595" s="9"/>
      <c r="I595" s="9"/>
      <c r="J595" s="9"/>
      <c r="K595" s="9"/>
      <c r="L595" s="9"/>
      <c r="M595" s="9"/>
      <c r="N595" s="9"/>
      <c r="O595" s="9"/>
      <c r="P595" s="9"/>
      <c r="Q595" s="810"/>
      <c r="R595" s="9"/>
      <c r="S595" s="15"/>
      <c r="T595" s="9"/>
      <c r="U595" s="17"/>
      <c r="V595" s="9"/>
      <c r="W595" s="17"/>
      <c r="X595" s="9"/>
      <c r="Y595" s="9"/>
      <c r="Z595" s="9"/>
      <c r="AA595" s="9"/>
      <c r="AB595" s="9"/>
      <c r="AC595" s="9"/>
      <c r="AD595" s="9"/>
      <c r="AE595" s="9"/>
      <c r="AF595" s="9"/>
      <c r="AG595" s="9"/>
      <c r="AH595" s="9"/>
    </row>
    <row r="596" spans="1:34" x14ac:dyDescent="0.25">
      <c r="A596" s="9"/>
      <c r="B596" s="9"/>
      <c r="C596" s="9"/>
      <c r="D596" s="9"/>
      <c r="E596" s="9"/>
      <c r="F596" s="9"/>
      <c r="G596" s="9"/>
      <c r="H596" s="9"/>
      <c r="I596" s="9"/>
      <c r="J596" s="9"/>
      <c r="K596" s="9"/>
      <c r="L596" s="9"/>
      <c r="M596" s="9"/>
      <c r="N596" s="9"/>
      <c r="O596" s="9"/>
      <c r="P596" s="9"/>
      <c r="Q596" s="810"/>
      <c r="R596" s="9"/>
      <c r="S596" s="15"/>
      <c r="T596" s="9"/>
      <c r="U596" s="17"/>
      <c r="V596" s="9"/>
      <c r="W596" s="17"/>
      <c r="X596" s="9"/>
      <c r="Y596" s="9"/>
      <c r="Z596" s="9"/>
      <c r="AA596" s="9"/>
      <c r="AB596" s="9"/>
      <c r="AC596" s="9"/>
      <c r="AD596" s="9"/>
      <c r="AE596" s="9"/>
      <c r="AF596" s="9"/>
      <c r="AG596" s="9"/>
      <c r="AH596" s="9"/>
    </row>
    <row r="597" spans="1:34" x14ac:dyDescent="0.25">
      <c r="A597" s="9"/>
      <c r="B597" s="9"/>
      <c r="C597" s="9"/>
      <c r="D597" s="9"/>
      <c r="E597" s="9"/>
      <c r="F597" s="9"/>
      <c r="G597" s="9"/>
      <c r="H597" s="9"/>
      <c r="I597" s="9"/>
      <c r="J597" s="9"/>
      <c r="K597" s="9"/>
      <c r="L597" s="9"/>
      <c r="M597" s="9"/>
      <c r="N597" s="9"/>
      <c r="O597" s="9"/>
      <c r="P597" s="9"/>
      <c r="Q597" s="810"/>
      <c r="R597" s="9"/>
      <c r="S597" s="15"/>
      <c r="T597" s="9"/>
      <c r="U597" s="17"/>
      <c r="V597" s="9"/>
      <c r="W597" s="17"/>
      <c r="X597" s="9"/>
      <c r="Y597" s="9"/>
      <c r="Z597" s="9"/>
      <c r="AA597" s="9"/>
      <c r="AB597" s="9"/>
      <c r="AC597" s="9"/>
      <c r="AD597" s="9"/>
      <c r="AE597" s="9"/>
      <c r="AF597" s="9"/>
      <c r="AG597" s="9"/>
      <c r="AH597" s="9"/>
    </row>
    <row r="598" spans="1:34" x14ac:dyDescent="0.25">
      <c r="A598" s="9"/>
      <c r="B598" s="9"/>
      <c r="C598" s="9"/>
      <c r="D598" s="9"/>
      <c r="E598" s="9"/>
      <c r="F598" s="9"/>
      <c r="G598" s="9"/>
      <c r="H598" s="9"/>
      <c r="I598" s="9"/>
      <c r="J598" s="9"/>
      <c r="K598" s="9"/>
      <c r="L598" s="9"/>
      <c r="M598" s="9"/>
      <c r="N598" s="9"/>
      <c r="O598" s="9"/>
      <c r="P598" s="9"/>
      <c r="Q598" s="810"/>
      <c r="R598" s="9"/>
      <c r="S598" s="15"/>
      <c r="T598" s="9"/>
      <c r="U598" s="17"/>
      <c r="V598" s="9"/>
      <c r="W598" s="17"/>
      <c r="X598" s="9"/>
      <c r="Y598" s="9"/>
      <c r="Z598" s="9"/>
      <c r="AA598" s="9"/>
      <c r="AB598" s="9"/>
      <c r="AC598" s="9"/>
      <c r="AD598" s="9"/>
      <c r="AE598" s="9"/>
      <c r="AF598" s="9"/>
      <c r="AG598" s="9"/>
      <c r="AH598" s="9"/>
    </row>
    <row r="599" spans="1:34" x14ac:dyDescent="0.25">
      <c r="A599" s="9"/>
      <c r="B599" s="9"/>
      <c r="C599" s="9"/>
      <c r="D599" s="9"/>
      <c r="E599" s="9"/>
      <c r="F599" s="9"/>
      <c r="G599" s="9"/>
      <c r="H599" s="9"/>
      <c r="I599" s="9"/>
      <c r="J599" s="9"/>
      <c r="K599" s="9"/>
      <c r="L599" s="9"/>
      <c r="M599" s="9"/>
      <c r="N599" s="9"/>
      <c r="O599" s="9"/>
      <c r="P599" s="9"/>
      <c r="Q599" s="810"/>
      <c r="R599" s="9"/>
      <c r="S599" s="15"/>
      <c r="T599" s="9"/>
      <c r="U599" s="17"/>
      <c r="V599" s="9"/>
      <c r="W599" s="17"/>
      <c r="X599" s="9"/>
      <c r="Y599" s="9"/>
      <c r="Z599" s="9"/>
      <c r="AA599" s="9"/>
      <c r="AB599" s="9"/>
      <c r="AC599" s="9"/>
      <c r="AD599" s="9"/>
      <c r="AE599" s="9"/>
      <c r="AF599" s="9"/>
      <c r="AG599" s="9"/>
      <c r="AH599" s="9"/>
    </row>
    <row r="600" spans="1:34" x14ac:dyDescent="0.25">
      <c r="A600" s="9"/>
      <c r="B600" s="9"/>
      <c r="C600" s="9"/>
      <c r="D600" s="9"/>
      <c r="E600" s="9"/>
      <c r="F600" s="9"/>
      <c r="G600" s="9"/>
      <c r="H600" s="9"/>
      <c r="I600" s="9"/>
      <c r="J600" s="9"/>
      <c r="K600" s="9"/>
      <c r="L600" s="9"/>
      <c r="M600" s="9"/>
      <c r="N600" s="9"/>
      <c r="O600" s="9"/>
      <c r="P600" s="9"/>
      <c r="Q600" s="810"/>
      <c r="R600" s="9"/>
      <c r="S600" s="15"/>
      <c r="T600" s="9"/>
      <c r="U600" s="17"/>
      <c r="V600" s="9"/>
      <c r="W600" s="17"/>
      <c r="X600" s="9"/>
      <c r="Y600" s="9"/>
      <c r="Z600" s="9"/>
      <c r="AA600" s="9"/>
      <c r="AB600" s="9"/>
      <c r="AC600" s="9"/>
      <c r="AD600" s="9"/>
      <c r="AE600" s="9"/>
      <c r="AF600" s="9"/>
      <c r="AG600" s="9"/>
      <c r="AH600" s="9"/>
    </row>
    <row r="601" spans="1:34" x14ac:dyDescent="0.25">
      <c r="A601" s="9"/>
      <c r="B601" s="9"/>
      <c r="C601" s="9"/>
      <c r="D601" s="9"/>
      <c r="E601" s="9"/>
      <c r="F601" s="9"/>
      <c r="G601" s="9"/>
      <c r="H601" s="9"/>
      <c r="I601" s="9"/>
      <c r="J601" s="9"/>
      <c r="K601" s="9"/>
      <c r="L601" s="9"/>
      <c r="M601" s="9"/>
      <c r="N601" s="9"/>
      <c r="O601" s="9"/>
      <c r="P601" s="9"/>
      <c r="Q601" s="810"/>
      <c r="R601" s="9"/>
      <c r="S601" s="15"/>
      <c r="T601" s="9"/>
      <c r="U601" s="17"/>
      <c r="V601" s="9"/>
      <c r="W601" s="17"/>
      <c r="X601" s="9"/>
      <c r="Y601" s="9"/>
      <c r="Z601" s="9"/>
      <c r="AA601" s="9"/>
      <c r="AB601" s="9"/>
      <c r="AC601" s="9"/>
      <c r="AD601" s="9"/>
      <c r="AE601" s="9"/>
      <c r="AF601" s="9"/>
      <c r="AG601" s="9"/>
      <c r="AH601" s="9"/>
    </row>
    <row r="602" spans="1:34" x14ac:dyDescent="0.25">
      <c r="A602" s="9"/>
      <c r="B602" s="9"/>
      <c r="C602" s="9"/>
      <c r="D602" s="9"/>
      <c r="E602" s="9"/>
      <c r="F602" s="9"/>
      <c r="G602" s="9"/>
      <c r="H602" s="9"/>
      <c r="I602" s="9"/>
      <c r="J602" s="9"/>
      <c r="K602" s="9"/>
      <c r="L602" s="9"/>
      <c r="M602" s="9"/>
      <c r="N602" s="9"/>
      <c r="O602" s="9"/>
      <c r="P602" s="9"/>
      <c r="Q602" s="810"/>
      <c r="R602" s="9"/>
      <c r="S602" s="15"/>
      <c r="T602" s="9"/>
      <c r="U602" s="17"/>
      <c r="V602" s="9"/>
      <c r="W602" s="17"/>
      <c r="X602" s="9"/>
      <c r="Y602" s="9"/>
      <c r="Z602" s="9"/>
      <c r="AA602" s="9"/>
      <c r="AB602" s="9"/>
      <c r="AC602" s="9"/>
      <c r="AD602" s="9"/>
      <c r="AE602" s="9"/>
      <c r="AF602" s="9"/>
      <c r="AG602" s="9"/>
      <c r="AH602" s="9"/>
    </row>
    <row r="603" spans="1:34" x14ac:dyDescent="0.25">
      <c r="A603" s="9"/>
      <c r="B603" s="9"/>
      <c r="C603" s="9"/>
      <c r="D603" s="9"/>
      <c r="E603" s="9"/>
      <c r="F603" s="9"/>
      <c r="G603" s="9"/>
      <c r="H603" s="9"/>
      <c r="I603" s="9"/>
      <c r="J603" s="9"/>
      <c r="K603" s="9"/>
      <c r="L603" s="9"/>
      <c r="M603" s="9"/>
      <c r="N603" s="9"/>
      <c r="O603" s="9"/>
      <c r="P603" s="9"/>
      <c r="Q603" s="810"/>
      <c r="R603" s="9"/>
      <c r="S603" s="15"/>
      <c r="T603" s="9"/>
      <c r="U603" s="17"/>
      <c r="V603" s="9"/>
      <c r="W603" s="17"/>
      <c r="X603" s="9"/>
      <c r="Y603" s="9"/>
      <c r="Z603" s="9"/>
      <c r="AA603" s="9"/>
      <c r="AB603" s="9"/>
      <c r="AC603" s="9"/>
      <c r="AD603" s="9"/>
      <c r="AE603" s="9"/>
      <c r="AF603" s="9"/>
      <c r="AG603" s="9"/>
      <c r="AH603" s="9"/>
    </row>
    <row r="604" spans="1:34" x14ac:dyDescent="0.25">
      <c r="A604" s="9"/>
      <c r="B604" s="9"/>
      <c r="C604" s="9"/>
      <c r="D604" s="9"/>
      <c r="E604" s="9"/>
      <c r="F604" s="9"/>
      <c r="G604" s="9"/>
      <c r="H604" s="9"/>
      <c r="I604" s="9"/>
      <c r="J604" s="9"/>
      <c r="K604" s="9"/>
      <c r="L604" s="9"/>
      <c r="M604" s="9"/>
      <c r="N604" s="9"/>
      <c r="O604" s="9"/>
      <c r="P604" s="9"/>
      <c r="Q604" s="810"/>
      <c r="R604" s="9"/>
      <c r="S604" s="15"/>
      <c r="T604" s="9"/>
      <c r="U604" s="17"/>
      <c r="V604" s="9"/>
      <c r="W604" s="17"/>
      <c r="X604" s="9"/>
      <c r="Y604" s="9"/>
      <c r="Z604" s="9"/>
      <c r="AA604" s="9"/>
      <c r="AB604" s="9"/>
      <c r="AC604" s="9"/>
      <c r="AD604" s="9"/>
      <c r="AE604" s="9"/>
      <c r="AF604" s="9"/>
      <c r="AG604" s="9"/>
      <c r="AH604" s="9"/>
    </row>
    <row r="605" spans="1:34" x14ac:dyDescent="0.25">
      <c r="A605" s="9"/>
      <c r="B605" s="9"/>
      <c r="C605" s="9"/>
      <c r="D605" s="9"/>
      <c r="E605" s="9"/>
      <c r="F605" s="9"/>
      <c r="G605" s="9"/>
      <c r="H605" s="9"/>
      <c r="I605" s="9"/>
      <c r="J605" s="9"/>
      <c r="K605" s="9"/>
      <c r="L605" s="9"/>
      <c r="M605" s="9"/>
      <c r="N605" s="9"/>
      <c r="O605" s="9"/>
      <c r="P605" s="9"/>
      <c r="Q605" s="810"/>
      <c r="R605" s="9"/>
      <c r="S605" s="15"/>
      <c r="T605" s="9"/>
      <c r="U605" s="17"/>
      <c r="V605" s="9"/>
      <c r="W605" s="17"/>
      <c r="X605" s="9"/>
      <c r="Y605" s="9"/>
      <c r="Z605" s="9"/>
      <c r="AA605" s="9"/>
      <c r="AB605" s="9"/>
      <c r="AC605" s="9"/>
      <c r="AD605" s="9"/>
      <c r="AE605" s="9"/>
      <c r="AF605" s="9"/>
      <c r="AG605" s="9"/>
      <c r="AH605" s="9"/>
    </row>
    <row r="606" spans="1:34" x14ac:dyDescent="0.25">
      <c r="A606" s="9"/>
      <c r="B606" s="9"/>
      <c r="C606" s="9"/>
      <c r="D606" s="9"/>
      <c r="E606" s="9"/>
      <c r="F606" s="9"/>
      <c r="G606" s="9"/>
      <c r="H606" s="9"/>
      <c r="I606" s="9"/>
      <c r="J606" s="9"/>
      <c r="K606" s="9"/>
      <c r="L606" s="9"/>
      <c r="M606" s="9"/>
      <c r="N606" s="9"/>
      <c r="O606" s="9"/>
      <c r="P606" s="9"/>
      <c r="Q606" s="810"/>
      <c r="R606" s="9"/>
      <c r="S606" s="15"/>
      <c r="T606" s="9"/>
      <c r="U606" s="17"/>
      <c r="V606" s="9"/>
      <c r="W606" s="17"/>
      <c r="X606" s="9"/>
      <c r="Y606" s="9"/>
      <c r="Z606" s="9"/>
      <c r="AA606" s="9"/>
      <c r="AB606" s="9"/>
      <c r="AC606" s="9"/>
      <c r="AD606" s="9"/>
      <c r="AE606" s="9"/>
      <c r="AF606" s="9"/>
      <c r="AG606" s="9"/>
      <c r="AH606" s="9"/>
    </row>
    <row r="607" spans="1:34" x14ac:dyDescent="0.25">
      <c r="A607" s="9"/>
      <c r="B607" s="9"/>
      <c r="C607" s="9"/>
      <c r="D607" s="9"/>
      <c r="E607" s="9"/>
      <c r="F607" s="9"/>
      <c r="G607" s="9"/>
      <c r="H607" s="9"/>
      <c r="I607" s="9"/>
      <c r="J607" s="9"/>
      <c r="K607" s="9"/>
      <c r="L607" s="9"/>
      <c r="M607" s="9"/>
      <c r="N607" s="9"/>
      <c r="O607" s="9"/>
      <c r="P607" s="9"/>
      <c r="Q607" s="810"/>
      <c r="R607" s="9"/>
      <c r="S607" s="15"/>
      <c r="T607" s="9"/>
      <c r="U607" s="17"/>
      <c r="V607" s="9"/>
      <c r="W607" s="17"/>
      <c r="X607" s="9"/>
      <c r="Y607" s="9"/>
      <c r="Z607" s="9"/>
      <c r="AA607" s="9"/>
      <c r="AB607" s="9"/>
      <c r="AC607" s="9"/>
      <c r="AD607" s="9"/>
      <c r="AE607" s="9"/>
      <c r="AF607" s="9"/>
      <c r="AG607" s="9"/>
      <c r="AH607" s="9"/>
    </row>
    <row r="608" spans="1:34" x14ac:dyDescent="0.25">
      <c r="A608" s="9"/>
      <c r="B608" s="9"/>
      <c r="C608" s="9"/>
      <c r="D608" s="9"/>
      <c r="E608" s="9"/>
      <c r="F608" s="9"/>
      <c r="G608" s="9"/>
      <c r="H608" s="9"/>
      <c r="I608" s="9"/>
      <c r="J608" s="9"/>
      <c r="K608" s="9"/>
      <c r="L608" s="9"/>
      <c r="M608" s="9"/>
      <c r="N608" s="9"/>
      <c r="O608" s="9"/>
      <c r="P608" s="9"/>
      <c r="Q608" s="810"/>
      <c r="R608" s="9"/>
      <c r="S608" s="15"/>
      <c r="T608" s="9"/>
      <c r="U608" s="17"/>
      <c r="V608" s="9"/>
      <c r="W608" s="17"/>
      <c r="X608" s="9"/>
      <c r="Y608" s="9"/>
      <c r="Z608" s="9"/>
      <c r="AA608" s="9"/>
      <c r="AB608" s="9"/>
      <c r="AC608" s="9"/>
      <c r="AD608" s="9"/>
      <c r="AE608" s="9"/>
      <c r="AF608" s="9"/>
      <c r="AG608" s="9"/>
      <c r="AH608" s="9"/>
    </row>
    <row r="609" spans="1:34" x14ac:dyDescent="0.25">
      <c r="A609" s="9"/>
      <c r="B609" s="9"/>
      <c r="C609" s="9"/>
      <c r="D609" s="9"/>
      <c r="E609" s="9"/>
      <c r="F609" s="9"/>
      <c r="G609" s="9"/>
      <c r="H609" s="9"/>
      <c r="I609" s="9"/>
      <c r="J609" s="9"/>
      <c r="K609" s="9"/>
      <c r="L609" s="9"/>
      <c r="M609" s="9"/>
      <c r="N609" s="9"/>
      <c r="O609" s="9"/>
      <c r="P609" s="9"/>
      <c r="Q609" s="810"/>
      <c r="R609" s="9"/>
      <c r="S609" s="15"/>
      <c r="T609" s="9"/>
      <c r="U609" s="17"/>
      <c r="V609" s="9"/>
      <c r="W609" s="17"/>
      <c r="X609" s="9"/>
      <c r="Y609" s="9"/>
      <c r="Z609" s="9"/>
      <c r="AA609" s="9"/>
      <c r="AB609" s="9"/>
      <c r="AC609" s="9"/>
      <c r="AD609" s="9"/>
      <c r="AE609" s="9"/>
      <c r="AF609" s="9"/>
      <c r="AG609" s="9"/>
      <c r="AH609" s="9"/>
    </row>
    <row r="610" spans="1:34" x14ac:dyDescent="0.25">
      <c r="A610" s="9"/>
      <c r="B610" s="9"/>
      <c r="C610" s="9"/>
      <c r="D610" s="9"/>
      <c r="E610" s="9"/>
      <c r="F610" s="9"/>
      <c r="G610" s="9"/>
      <c r="H610" s="9"/>
      <c r="I610" s="9"/>
      <c r="J610" s="9"/>
      <c r="K610" s="9"/>
      <c r="L610" s="9"/>
      <c r="M610" s="9"/>
      <c r="N610" s="9"/>
      <c r="O610" s="9"/>
      <c r="P610" s="9"/>
      <c r="Q610" s="810"/>
      <c r="R610" s="9"/>
      <c r="S610" s="15"/>
      <c r="T610" s="9"/>
      <c r="U610" s="17"/>
      <c r="V610" s="9"/>
      <c r="W610" s="17"/>
      <c r="X610" s="9"/>
      <c r="Y610" s="9"/>
      <c r="Z610" s="9"/>
      <c r="AA610" s="9"/>
      <c r="AB610" s="9"/>
      <c r="AC610" s="9"/>
      <c r="AD610" s="9"/>
      <c r="AE610" s="9"/>
      <c r="AF610" s="9"/>
      <c r="AG610" s="9"/>
      <c r="AH610" s="9"/>
    </row>
    <row r="611" spans="1:34" x14ac:dyDescent="0.25">
      <c r="A611" s="9"/>
      <c r="B611" s="9"/>
      <c r="C611" s="9"/>
      <c r="D611" s="9"/>
      <c r="E611" s="9"/>
      <c r="F611" s="9"/>
      <c r="G611" s="9"/>
      <c r="H611" s="9"/>
      <c r="I611" s="9"/>
      <c r="J611" s="9"/>
      <c r="K611" s="9"/>
      <c r="L611" s="9"/>
      <c r="M611" s="9"/>
      <c r="N611" s="9"/>
      <c r="O611" s="9"/>
      <c r="P611" s="9"/>
      <c r="Q611" s="810"/>
      <c r="R611" s="9"/>
      <c r="S611" s="15"/>
      <c r="T611" s="9"/>
      <c r="U611" s="17"/>
      <c r="V611" s="9"/>
      <c r="W611" s="17"/>
      <c r="X611" s="9"/>
      <c r="Y611" s="9"/>
      <c r="Z611" s="9"/>
      <c r="AA611" s="9"/>
      <c r="AB611" s="9"/>
      <c r="AC611" s="9"/>
      <c r="AD611" s="9"/>
      <c r="AE611" s="9"/>
      <c r="AF611" s="9"/>
      <c r="AG611" s="9"/>
      <c r="AH611" s="9"/>
    </row>
    <row r="612" spans="1:34" x14ac:dyDescent="0.25">
      <c r="A612" s="9"/>
      <c r="B612" s="9"/>
      <c r="C612" s="9"/>
      <c r="D612" s="9"/>
      <c r="E612" s="9"/>
      <c r="F612" s="9"/>
      <c r="G612" s="9"/>
      <c r="H612" s="9"/>
      <c r="I612" s="9"/>
      <c r="J612" s="9"/>
      <c r="K612" s="9"/>
      <c r="L612" s="9"/>
      <c r="M612" s="9"/>
      <c r="N612" s="9"/>
      <c r="O612" s="9"/>
      <c r="P612" s="9"/>
      <c r="Q612" s="810"/>
      <c r="R612" s="9"/>
      <c r="S612" s="15"/>
      <c r="T612" s="9"/>
      <c r="U612" s="17"/>
      <c r="V612" s="9"/>
      <c r="W612" s="17"/>
      <c r="X612" s="9"/>
      <c r="Y612" s="9"/>
      <c r="Z612" s="9"/>
      <c r="AA612" s="9"/>
      <c r="AB612" s="9"/>
      <c r="AC612" s="9"/>
      <c r="AD612" s="9"/>
      <c r="AE612" s="9"/>
      <c r="AF612" s="9"/>
      <c r="AG612" s="9"/>
      <c r="AH612" s="9"/>
    </row>
    <row r="613" spans="1:34" x14ac:dyDescent="0.25">
      <c r="A613" s="9"/>
      <c r="B613" s="9"/>
      <c r="C613" s="9"/>
      <c r="D613" s="9"/>
      <c r="E613" s="9"/>
      <c r="F613" s="9"/>
      <c r="G613" s="9"/>
      <c r="H613" s="9"/>
      <c r="I613" s="9"/>
      <c r="J613" s="9"/>
      <c r="K613" s="9"/>
      <c r="L613" s="9"/>
      <c r="M613" s="9"/>
      <c r="N613" s="9"/>
      <c r="O613" s="9"/>
      <c r="P613" s="9"/>
      <c r="Q613" s="810"/>
      <c r="R613" s="9"/>
      <c r="S613" s="15"/>
      <c r="T613" s="9"/>
      <c r="U613" s="17"/>
      <c r="V613" s="9"/>
      <c r="W613" s="17"/>
      <c r="X613" s="9"/>
      <c r="Y613" s="9"/>
      <c r="Z613" s="9"/>
      <c r="AA613" s="9"/>
      <c r="AB613" s="9"/>
      <c r="AC613" s="9"/>
      <c r="AD613" s="9"/>
      <c r="AE613" s="9"/>
      <c r="AF613" s="9"/>
      <c r="AG613" s="9"/>
      <c r="AH613" s="9"/>
    </row>
    <row r="614" spans="1:34" x14ac:dyDescent="0.25">
      <c r="A614" s="9"/>
      <c r="B614" s="9"/>
      <c r="C614" s="9"/>
      <c r="D614" s="9"/>
      <c r="E614" s="9"/>
      <c r="F614" s="9"/>
      <c r="G614" s="9"/>
      <c r="H614" s="9"/>
      <c r="I614" s="9"/>
      <c r="J614" s="9"/>
      <c r="K614" s="9"/>
      <c r="L614" s="9"/>
      <c r="M614" s="9"/>
      <c r="N614" s="9"/>
      <c r="O614" s="9"/>
      <c r="P614" s="9"/>
      <c r="Q614" s="810"/>
      <c r="R614" s="9"/>
      <c r="S614" s="15"/>
      <c r="T614" s="9"/>
      <c r="U614" s="17"/>
      <c r="V614" s="9"/>
      <c r="W614" s="17"/>
      <c r="X614" s="9"/>
      <c r="Y614" s="9"/>
      <c r="Z614" s="9"/>
      <c r="AA614" s="9"/>
      <c r="AB614" s="9"/>
      <c r="AC614" s="9"/>
      <c r="AD614" s="9"/>
      <c r="AE614" s="9"/>
      <c r="AF614" s="9"/>
      <c r="AG614" s="9"/>
      <c r="AH614" s="9"/>
    </row>
    <row r="615" spans="1:34" x14ac:dyDescent="0.25">
      <c r="A615" s="9"/>
      <c r="B615" s="9"/>
      <c r="C615" s="9"/>
      <c r="D615" s="9"/>
      <c r="E615" s="9"/>
      <c r="F615" s="9"/>
      <c r="G615" s="9"/>
      <c r="H615" s="9"/>
      <c r="I615" s="9"/>
      <c r="J615" s="9"/>
      <c r="K615" s="9"/>
      <c r="L615" s="9"/>
      <c r="M615" s="9"/>
      <c r="N615" s="9"/>
      <c r="O615" s="9"/>
      <c r="P615" s="9"/>
      <c r="Q615" s="810"/>
      <c r="R615" s="9"/>
      <c r="S615" s="15"/>
      <c r="T615" s="9"/>
      <c r="U615" s="17"/>
      <c r="V615" s="9"/>
      <c r="W615" s="17"/>
      <c r="X615" s="9"/>
      <c r="Y615" s="9"/>
      <c r="Z615" s="9"/>
      <c r="AA615" s="9"/>
      <c r="AB615" s="9"/>
      <c r="AC615" s="9"/>
      <c r="AD615" s="9"/>
      <c r="AE615" s="9"/>
      <c r="AF615" s="9"/>
      <c r="AG615" s="9"/>
      <c r="AH615" s="9"/>
    </row>
    <row r="616" spans="1:34" x14ac:dyDescent="0.25">
      <c r="A616" s="9"/>
      <c r="B616" s="9"/>
      <c r="C616" s="9"/>
      <c r="D616" s="9"/>
      <c r="E616" s="9"/>
      <c r="F616" s="9"/>
      <c r="G616" s="9"/>
      <c r="H616" s="9"/>
      <c r="I616" s="9"/>
      <c r="J616" s="9"/>
      <c r="K616" s="9"/>
      <c r="L616" s="9"/>
      <c r="M616" s="9"/>
      <c r="N616" s="9"/>
      <c r="O616" s="9"/>
      <c r="P616" s="9"/>
      <c r="Q616" s="810"/>
      <c r="R616" s="9"/>
      <c r="S616" s="15"/>
      <c r="T616" s="9"/>
      <c r="U616" s="17"/>
      <c r="V616" s="9"/>
      <c r="W616" s="17"/>
      <c r="X616" s="9"/>
      <c r="Y616" s="9"/>
      <c r="Z616" s="9"/>
      <c r="AA616" s="9"/>
      <c r="AB616" s="9"/>
      <c r="AC616" s="9"/>
      <c r="AD616" s="9"/>
      <c r="AE616" s="9"/>
      <c r="AF616" s="9"/>
      <c r="AG616" s="9"/>
      <c r="AH616" s="9"/>
    </row>
    <row r="617" spans="1:34" x14ac:dyDescent="0.25">
      <c r="A617" s="9"/>
      <c r="B617" s="9"/>
      <c r="C617" s="9"/>
      <c r="D617" s="9"/>
      <c r="E617" s="9"/>
      <c r="F617" s="9"/>
      <c r="G617" s="9"/>
      <c r="H617" s="9"/>
      <c r="I617" s="9"/>
      <c r="J617" s="9"/>
      <c r="K617" s="9"/>
      <c r="L617" s="9"/>
      <c r="M617" s="9"/>
      <c r="N617" s="9"/>
      <c r="O617" s="9"/>
      <c r="P617" s="9"/>
      <c r="Q617" s="810"/>
      <c r="R617" s="9"/>
      <c r="S617" s="15"/>
      <c r="T617" s="9"/>
      <c r="U617" s="17"/>
      <c r="V617" s="9"/>
      <c r="W617" s="17"/>
      <c r="X617" s="9"/>
      <c r="Y617" s="9"/>
      <c r="Z617" s="9"/>
      <c r="AA617" s="9"/>
      <c r="AB617" s="9"/>
      <c r="AC617" s="9"/>
      <c r="AD617" s="9"/>
      <c r="AE617" s="9"/>
      <c r="AF617" s="9"/>
      <c r="AG617" s="9"/>
      <c r="AH617" s="9"/>
    </row>
    <row r="618" spans="1:34" x14ac:dyDescent="0.25">
      <c r="A618" s="9"/>
      <c r="B618" s="9"/>
      <c r="C618" s="9"/>
      <c r="D618" s="9"/>
      <c r="E618" s="9"/>
      <c r="F618" s="9"/>
      <c r="G618" s="9"/>
      <c r="H618" s="9"/>
      <c r="I618" s="9"/>
      <c r="J618" s="9"/>
      <c r="K618" s="9"/>
      <c r="L618" s="9"/>
      <c r="M618" s="9"/>
      <c r="N618" s="9"/>
      <c r="O618" s="9"/>
      <c r="P618" s="9"/>
      <c r="Q618" s="810"/>
      <c r="R618" s="9"/>
      <c r="S618" s="15"/>
      <c r="T618" s="9"/>
      <c r="U618" s="17"/>
      <c r="V618" s="9"/>
      <c r="W618" s="17"/>
      <c r="X618" s="9"/>
      <c r="Y618" s="9"/>
      <c r="Z618" s="9"/>
      <c r="AA618" s="9"/>
      <c r="AB618" s="9"/>
      <c r="AC618" s="9"/>
      <c r="AD618" s="9"/>
      <c r="AE618" s="9"/>
      <c r="AF618" s="9"/>
      <c r="AG618" s="9"/>
      <c r="AH618" s="9"/>
    </row>
    <row r="619" spans="1:34" x14ac:dyDescent="0.25">
      <c r="A619" s="9"/>
      <c r="B619" s="9"/>
      <c r="C619" s="9"/>
      <c r="D619" s="9"/>
      <c r="E619" s="9"/>
      <c r="F619" s="9"/>
      <c r="G619" s="9"/>
      <c r="H619" s="9"/>
      <c r="I619" s="9"/>
      <c r="J619" s="9"/>
      <c r="K619" s="9"/>
      <c r="L619" s="9"/>
      <c r="M619" s="9"/>
      <c r="N619" s="9"/>
      <c r="O619" s="9"/>
      <c r="P619" s="9"/>
      <c r="Q619" s="810"/>
      <c r="R619" s="9"/>
      <c r="S619" s="15"/>
      <c r="T619" s="9"/>
      <c r="U619" s="17"/>
      <c r="V619" s="9"/>
      <c r="W619" s="17"/>
      <c r="X619" s="9"/>
      <c r="Y619" s="9"/>
      <c r="Z619" s="9"/>
      <c r="AA619" s="9"/>
      <c r="AB619" s="9"/>
      <c r="AC619" s="9"/>
      <c r="AD619" s="9"/>
      <c r="AE619" s="9"/>
      <c r="AF619" s="9"/>
      <c r="AG619" s="9"/>
      <c r="AH619" s="9"/>
    </row>
    <row r="620" spans="1:34" x14ac:dyDescent="0.25">
      <c r="A620" s="9"/>
      <c r="B620" s="9"/>
      <c r="C620" s="9"/>
      <c r="D620" s="9"/>
      <c r="E620" s="9"/>
      <c r="F620" s="9"/>
      <c r="G620" s="9"/>
      <c r="H620" s="9"/>
      <c r="I620" s="9"/>
      <c r="J620" s="9"/>
      <c r="K620" s="9"/>
      <c r="L620" s="9"/>
      <c r="M620" s="9"/>
      <c r="N620" s="9"/>
      <c r="O620" s="9"/>
      <c r="P620" s="9"/>
      <c r="Q620" s="810"/>
      <c r="R620" s="9"/>
      <c r="S620" s="15"/>
      <c r="T620" s="9"/>
      <c r="U620" s="17"/>
      <c r="V620" s="9"/>
      <c r="W620" s="17"/>
      <c r="X620" s="9"/>
      <c r="Y620" s="9"/>
      <c r="Z620" s="9"/>
      <c r="AA620" s="9"/>
      <c r="AB620" s="9"/>
      <c r="AC620" s="9"/>
      <c r="AD620" s="9"/>
      <c r="AE620" s="9"/>
      <c r="AF620" s="9"/>
      <c r="AG620" s="9"/>
      <c r="AH620" s="9"/>
    </row>
    <row r="621" spans="1:34" x14ac:dyDescent="0.25">
      <c r="A621" s="9"/>
      <c r="B621" s="9"/>
      <c r="C621" s="9"/>
      <c r="D621" s="9"/>
      <c r="E621" s="9"/>
      <c r="F621" s="9"/>
      <c r="G621" s="9"/>
      <c r="H621" s="9"/>
      <c r="I621" s="9"/>
      <c r="J621" s="9"/>
      <c r="K621" s="9"/>
      <c r="L621" s="9"/>
      <c r="M621" s="9"/>
      <c r="N621" s="9"/>
      <c r="O621" s="9"/>
      <c r="P621" s="9"/>
      <c r="Q621" s="810"/>
      <c r="R621" s="9"/>
      <c r="S621" s="15"/>
      <c r="T621" s="9"/>
      <c r="U621" s="17"/>
      <c r="V621" s="9"/>
      <c r="W621" s="17"/>
      <c r="X621" s="9"/>
      <c r="Y621" s="9"/>
      <c r="Z621" s="9"/>
      <c r="AA621" s="9"/>
      <c r="AB621" s="9"/>
      <c r="AC621" s="9"/>
      <c r="AD621" s="9"/>
      <c r="AE621" s="9"/>
      <c r="AF621" s="9"/>
      <c r="AG621" s="9"/>
      <c r="AH621" s="9"/>
    </row>
    <row r="622" spans="1:34" x14ac:dyDescent="0.25">
      <c r="A622" s="9"/>
      <c r="B622" s="9"/>
      <c r="C622" s="9"/>
      <c r="D622" s="9"/>
      <c r="E622" s="9"/>
      <c r="F622" s="9"/>
      <c r="G622" s="9"/>
      <c r="H622" s="9"/>
      <c r="I622" s="9"/>
      <c r="J622" s="9"/>
      <c r="K622" s="9"/>
      <c r="L622" s="9"/>
      <c r="M622" s="9"/>
      <c r="N622" s="9"/>
      <c r="O622" s="9"/>
      <c r="P622" s="9"/>
      <c r="Q622" s="810"/>
      <c r="R622" s="9"/>
      <c r="S622" s="15"/>
      <c r="T622" s="9"/>
      <c r="U622" s="17"/>
      <c r="V622" s="9"/>
      <c r="W622" s="17"/>
      <c r="X622" s="9"/>
      <c r="Y622" s="9"/>
      <c r="Z622" s="9"/>
      <c r="AA622" s="9"/>
      <c r="AB622" s="9"/>
      <c r="AC622" s="9"/>
      <c r="AD622" s="9"/>
      <c r="AE622" s="9"/>
      <c r="AF622" s="9"/>
      <c r="AG622" s="9"/>
      <c r="AH622" s="9"/>
    </row>
    <row r="623" spans="1:34" x14ac:dyDescent="0.25">
      <c r="A623" s="9"/>
      <c r="B623" s="9"/>
      <c r="C623" s="9"/>
      <c r="D623" s="9"/>
      <c r="E623" s="9"/>
      <c r="F623" s="9"/>
      <c r="G623" s="9"/>
      <c r="H623" s="9"/>
      <c r="I623" s="9"/>
      <c r="J623" s="9"/>
      <c r="K623" s="9"/>
      <c r="L623" s="9"/>
      <c r="M623" s="9"/>
      <c r="N623" s="9"/>
      <c r="O623" s="9"/>
      <c r="P623" s="9"/>
      <c r="Q623" s="810"/>
      <c r="R623" s="9"/>
      <c r="S623" s="15"/>
      <c r="T623" s="9"/>
      <c r="U623" s="17"/>
      <c r="V623" s="9"/>
      <c r="W623" s="17"/>
      <c r="X623" s="9"/>
      <c r="Y623" s="9"/>
      <c r="Z623" s="9"/>
      <c r="AA623" s="9"/>
      <c r="AB623" s="9"/>
      <c r="AC623" s="9"/>
      <c r="AD623" s="9"/>
      <c r="AE623" s="9"/>
      <c r="AF623" s="9"/>
      <c r="AG623" s="9"/>
      <c r="AH623" s="9"/>
    </row>
    <row r="624" spans="1:34" x14ac:dyDescent="0.25">
      <c r="A624" s="9"/>
      <c r="B624" s="9"/>
      <c r="C624" s="9"/>
      <c r="D624" s="9"/>
      <c r="E624" s="9"/>
      <c r="F624" s="9"/>
      <c r="G624" s="9"/>
      <c r="H624" s="9"/>
      <c r="I624" s="9"/>
      <c r="J624" s="9"/>
      <c r="K624" s="9"/>
      <c r="L624" s="9"/>
      <c r="M624" s="9"/>
      <c r="N624" s="9"/>
      <c r="O624" s="9"/>
      <c r="P624" s="9"/>
      <c r="Q624" s="810"/>
      <c r="R624" s="9"/>
      <c r="S624" s="15"/>
      <c r="T624" s="9"/>
      <c r="U624" s="17"/>
      <c r="V624" s="9"/>
      <c r="W624" s="17"/>
      <c r="X624" s="9"/>
      <c r="Y624" s="9"/>
      <c r="Z624" s="9"/>
      <c r="AA624" s="9"/>
      <c r="AB624" s="9"/>
      <c r="AC624" s="9"/>
      <c r="AD624" s="9"/>
      <c r="AE624" s="9"/>
      <c r="AF624" s="9"/>
      <c r="AG624" s="9"/>
      <c r="AH624" s="9"/>
    </row>
    <row r="625" spans="1:34" x14ac:dyDescent="0.25">
      <c r="A625" s="9"/>
      <c r="B625" s="9"/>
      <c r="C625" s="9"/>
      <c r="D625" s="9"/>
      <c r="E625" s="9"/>
      <c r="F625" s="9"/>
      <c r="G625" s="9"/>
      <c r="H625" s="9"/>
      <c r="I625" s="9"/>
      <c r="J625" s="9"/>
      <c r="K625" s="9"/>
      <c r="L625" s="9"/>
      <c r="M625" s="9"/>
      <c r="N625" s="9"/>
      <c r="O625" s="9"/>
      <c r="P625" s="9"/>
      <c r="Q625" s="810"/>
      <c r="R625" s="9"/>
      <c r="S625" s="15"/>
      <c r="T625" s="9"/>
      <c r="U625" s="17"/>
      <c r="V625" s="9"/>
      <c r="W625" s="17"/>
      <c r="X625" s="9"/>
      <c r="Y625" s="9"/>
      <c r="Z625" s="9"/>
      <c r="AA625" s="9"/>
      <c r="AB625" s="9"/>
      <c r="AC625" s="9"/>
      <c r="AD625" s="9"/>
      <c r="AE625" s="9"/>
      <c r="AF625" s="9"/>
      <c r="AG625" s="9"/>
      <c r="AH625" s="9"/>
    </row>
    <row r="626" spans="1:34" x14ac:dyDescent="0.25">
      <c r="A626" s="9"/>
      <c r="B626" s="9"/>
      <c r="C626" s="9"/>
      <c r="D626" s="9"/>
      <c r="E626" s="9"/>
      <c r="F626" s="9"/>
      <c r="G626" s="9"/>
      <c r="H626" s="9"/>
      <c r="I626" s="9"/>
      <c r="J626" s="9"/>
      <c r="K626" s="9"/>
      <c r="L626" s="9"/>
      <c r="M626" s="9"/>
      <c r="N626" s="9"/>
      <c r="O626" s="9"/>
      <c r="P626" s="9"/>
      <c r="Q626" s="810"/>
      <c r="R626" s="9"/>
      <c r="S626" s="15"/>
      <c r="T626" s="9"/>
      <c r="U626" s="17"/>
      <c r="V626" s="9"/>
      <c r="W626" s="17"/>
      <c r="X626" s="9"/>
      <c r="Y626" s="9"/>
      <c r="Z626" s="9"/>
      <c r="AA626" s="9"/>
      <c r="AB626" s="9"/>
      <c r="AC626" s="9"/>
      <c r="AD626" s="9"/>
      <c r="AE626" s="9"/>
      <c r="AF626" s="9"/>
      <c r="AG626" s="9"/>
      <c r="AH626" s="9"/>
    </row>
    <row r="627" spans="1:34" x14ac:dyDescent="0.25">
      <c r="A627" s="9"/>
      <c r="B627" s="9"/>
      <c r="C627" s="9"/>
      <c r="D627" s="9"/>
      <c r="E627" s="9"/>
      <c r="F627" s="9"/>
      <c r="G627" s="9"/>
      <c r="H627" s="9"/>
      <c r="I627" s="9"/>
      <c r="J627" s="9"/>
      <c r="K627" s="9"/>
      <c r="L627" s="9"/>
      <c r="M627" s="9"/>
      <c r="N627" s="9"/>
      <c r="O627" s="9"/>
      <c r="P627" s="9"/>
      <c r="Q627" s="810"/>
      <c r="R627" s="9"/>
      <c r="S627" s="15"/>
      <c r="T627" s="9"/>
      <c r="U627" s="17"/>
      <c r="V627" s="9"/>
      <c r="W627" s="17"/>
      <c r="X627" s="9"/>
      <c r="Y627" s="9"/>
      <c r="Z627" s="9"/>
      <c r="AA627" s="9"/>
      <c r="AB627" s="9"/>
      <c r="AC627" s="9"/>
      <c r="AD627" s="9"/>
      <c r="AE627" s="9"/>
      <c r="AF627" s="9"/>
      <c r="AG627" s="9"/>
      <c r="AH627" s="9"/>
    </row>
    <row r="628" spans="1:34" x14ac:dyDescent="0.25">
      <c r="A628" s="9"/>
      <c r="B628" s="9"/>
      <c r="C628" s="9"/>
      <c r="D628" s="9"/>
      <c r="E628" s="9"/>
      <c r="F628" s="9"/>
      <c r="G628" s="9"/>
      <c r="H628" s="9"/>
      <c r="I628" s="9"/>
      <c r="J628" s="9"/>
      <c r="K628" s="9"/>
      <c r="L628" s="9"/>
      <c r="M628" s="9"/>
      <c r="N628" s="9"/>
      <c r="O628" s="9"/>
      <c r="P628" s="9"/>
      <c r="Q628" s="810"/>
      <c r="R628" s="9"/>
      <c r="S628" s="15"/>
      <c r="T628" s="9"/>
      <c r="U628" s="17"/>
      <c r="V628" s="9"/>
      <c r="W628" s="17"/>
      <c r="X628" s="9"/>
      <c r="Y628" s="9"/>
      <c r="Z628" s="9"/>
      <c r="AA628" s="9"/>
      <c r="AB628" s="9"/>
      <c r="AC628" s="9"/>
      <c r="AD628" s="9"/>
      <c r="AE628" s="9"/>
      <c r="AF628" s="9"/>
      <c r="AG628" s="9"/>
      <c r="AH628" s="9"/>
    </row>
    <row r="629" spans="1:34" x14ac:dyDescent="0.25">
      <c r="A629" s="9"/>
      <c r="B629" s="9"/>
      <c r="C629" s="9"/>
      <c r="D629" s="9"/>
      <c r="E629" s="9"/>
      <c r="F629" s="9"/>
      <c r="G629" s="9"/>
      <c r="H629" s="9"/>
      <c r="I629" s="9"/>
      <c r="J629" s="9"/>
      <c r="K629" s="9"/>
      <c r="L629" s="9"/>
      <c r="M629" s="9"/>
      <c r="N629" s="9"/>
      <c r="O629" s="9"/>
      <c r="P629" s="9"/>
      <c r="Q629" s="810"/>
      <c r="R629" s="9"/>
      <c r="S629" s="15"/>
      <c r="T629" s="9"/>
      <c r="U629" s="17"/>
      <c r="V629" s="9"/>
      <c r="W629" s="17"/>
      <c r="X629" s="9"/>
      <c r="Y629" s="9"/>
      <c r="Z629" s="9"/>
      <c r="AA629" s="9"/>
      <c r="AB629" s="9"/>
      <c r="AC629" s="9"/>
      <c r="AD629" s="9"/>
      <c r="AE629" s="9"/>
      <c r="AF629" s="9"/>
      <c r="AG629" s="9"/>
      <c r="AH629" s="9"/>
    </row>
    <row r="630" spans="1:34" x14ac:dyDescent="0.25">
      <c r="A630" s="9"/>
      <c r="B630" s="9"/>
      <c r="C630" s="9"/>
      <c r="D630" s="9"/>
      <c r="E630" s="9"/>
      <c r="F630" s="9"/>
      <c r="G630" s="9"/>
      <c r="H630" s="9"/>
      <c r="I630" s="9"/>
      <c r="J630" s="9"/>
      <c r="K630" s="9"/>
      <c r="L630" s="9"/>
      <c r="M630" s="9"/>
      <c r="N630" s="9"/>
      <c r="O630" s="9"/>
      <c r="P630" s="9"/>
      <c r="Q630" s="810"/>
      <c r="R630" s="9"/>
      <c r="S630" s="15"/>
      <c r="T630" s="9"/>
      <c r="U630" s="17"/>
      <c r="V630" s="9"/>
      <c r="W630" s="17"/>
      <c r="X630" s="9"/>
      <c r="Y630" s="9"/>
      <c r="Z630" s="9"/>
      <c r="AA630" s="9"/>
      <c r="AB630" s="9"/>
      <c r="AC630" s="9"/>
      <c r="AD630" s="9"/>
      <c r="AE630" s="9"/>
      <c r="AF630" s="9"/>
      <c r="AG630" s="9"/>
      <c r="AH630" s="9"/>
    </row>
    <row r="631" spans="1:34" x14ac:dyDescent="0.25">
      <c r="A631" s="9"/>
      <c r="B631" s="9"/>
      <c r="C631" s="9"/>
      <c r="D631" s="9"/>
      <c r="E631" s="9"/>
      <c r="F631" s="9"/>
      <c r="G631" s="9"/>
      <c r="H631" s="9"/>
      <c r="I631" s="9"/>
      <c r="J631" s="9"/>
      <c r="K631" s="9"/>
      <c r="L631" s="9"/>
      <c r="M631" s="9"/>
      <c r="N631" s="9"/>
      <c r="O631" s="9"/>
      <c r="P631" s="9"/>
      <c r="Q631" s="810"/>
      <c r="R631" s="9"/>
      <c r="S631" s="15"/>
      <c r="T631" s="9"/>
      <c r="U631" s="17"/>
      <c r="V631" s="9"/>
      <c r="W631" s="17"/>
      <c r="X631" s="9"/>
      <c r="Y631" s="9"/>
      <c r="Z631" s="9"/>
      <c r="AA631" s="9"/>
      <c r="AB631" s="9"/>
      <c r="AC631" s="9"/>
      <c r="AD631" s="9"/>
      <c r="AE631" s="9"/>
      <c r="AF631" s="9"/>
      <c r="AG631" s="9"/>
      <c r="AH631" s="9"/>
    </row>
    <row r="632" spans="1:34" x14ac:dyDescent="0.25">
      <c r="A632" s="9"/>
      <c r="B632" s="9"/>
      <c r="C632" s="9"/>
      <c r="D632" s="9"/>
      <c r="E632" s="9"/>
      <c r="F632" s="9"/>
      <c r="G632" s="9"/>
      <c r="H632" s="9"/>
      <c r="I632" s="9"/>
      <c r="J632" s="9"/>
      <c r="K632" s="9"/>
      <c r="L632" s="9"/>
      <c r="M632" s="9"/>
      <c r="N632" s="9"/>
      <c r="O632" s="9"/>
      <c r="P632" s="9"/>
      <c r="Q632" s="810"/>
      <c r="R632" s="9"/>
      <c r="S632" s="15"/>
      <c r="T632" s="9"/>
      <c r="U632" s="17"/>
      <c r="V632" s="9"/>
      <c r="W632" s="17"/>
      <c r="X632" s="9"/>
      <c r="Y632" s="9"/>
      <c r="Z632" s="9"/>
      <c r="AA632" s="9"/>
      <c r="AB632" s="9"/>
      <c r="AC632" s="9"/>
      <c r="AD632" s="9"/>
      <c r="AE632" s="9"/>
      <c r="AF632" s="9"/>
      <c r="AG632" s="9"/>
      <c r="AH632" s="9"/>
    </row>
    <row r="633" spans="1:34" x14ac:dyDescent="0.25">
      <c r="A633" s="9"/>
      <c r="B633" s="9"/>
      <c r="C633" s="9"/>
      <c r="D633" s="9"/>
      <c r="E633" s="9"/>
      <c r="F633" s="9"/>
      <c r="G633" s="9"/>
      <c r="H633" s="9"/>
      <c r="I633" s="9"/>
      <c r="J633" s="9"/>
      <c r="K633" s="9"/>
      <c r="L633" s="9"/>
      <c r="M633" s="9"/>
      <c r="N633" s="9"/>
      <c r="O633" s="9"/>
      <c r="P633" s="9"/>
      <c r="Q633" s="810"/>
      <c r="R633" s="9"/>
      <c r="S633" s="15"/>
      <c r="T633" s="9"/>
      <c r="U633" s="17"/>
      <c r="V633" s="9"/>
      <c r="W633" s="17"/>
      <c r="X633" s="9"/>
      <c r="Y633" s="9"/>
      <c r="Z633" s="9"/>
      <c r="AA633" s="9"/>
      <c r="AB633" s="9"/>
      <c r="AC633" s="9"/>
      <c r="AD633" s="9"/>
      <c r="AE633" s="9"/>
      <c r="AF633" s="9"/>
      <c r="AG633" s="9"/>
      <c r="AH633" s="9"/>
    </row>
    <row r="634" spans="1:34" x14ac:dyDescent="0.25">
      <c r="A634" s="9"/>
      <c r="B634" s="9"/>
      <c r="C634" s="9"/>
      <c r="D634" s="9"/>
      <c r="E634" s="9"/>
      <c r="F634" s="9"/>
      <c r="G634" s="9"/>
      <c r="H634" s="9"/>
      <c r="I634" s="9"/>
      <c r="J634" s="9"/>
      <c r="K634" s="9"/>
      <c r="L634" s="9"/>
      <c r="M634" s="9"/>
      <c r="N634" s="9"/>
      <c r="O634" s="9"/>
      <c r="P634" s="9"/>
      <c r="Q634" s="810"/>
      <c r="R634" s="9"/>
      <c r="S634" s="15"/>
      <c r="T634" s="9"/>
      <c r="U634" s="17"/>
      <c r="V634" s="9"/>
      <c r="W634" s="17"/>
      <c r="X634" s="9"/>
      <c r="Y634" s="9"/>
      <c r="Z634" s="9"/>
      <c r="AA634" s="9"/>
      <c r="AB634" s="9"/>
      <c r="AC634" s="9"/>
      <c r="AD634" s="9"/>
      <c r="AE634" s="9"/>
      <c r="AF634" s="9"/>
      <c r="AG634" s="9"/>
      <c r="AH634" s="9"/>
    </row>
    <row r="635" spans="1:34" x14ac:dyDescent="0.25">
      <c r="A635" s="9"/>
      <c r="B635" s="9"/>
      <c r="C635" s="9"/>
      <c r="D635" s="9"/>
      <c r="E635" s="9"/>
      <c r="F635" s="9"/>
      <c r="G635" s="9"/>
      <c r="H635" s="9"/>
      <c r="I635" s="9"/>
      <c r="J635" s="9"/>
      <c r="K635" s="9"/>
      <c r="L635" s="9"/>
      <c r="M635" s="9"/>
      <c r="N635" s="9"/>
      <c r="O635" s="9"/>
      <c r="P635" s="9"/>
      <c r="Q635" s="810"/>
      <c r="R635" s="9"/>
      <c r="S635" s="15"/>
      <c r="T635" s="9"/>
      <c r="U635" s="17"/>
      <c r="V635" s="9"/>
      <c r="W635" s="17"/>
      <c r="X635" s="9"/>
      <c r="Y635" s="9"/>
      <c r="Z635" s="9"/>
      <c r="AA635" s="9"/>
      <c r="AB635" s="9"/>
      <c r="AC635" s="9"/>
      <c r="AD635" s="9"/>
      <c r="AE635" s="9"/>
      <c r="AF635" s="9"/>
      <c r="AG635" s="9"/>
      <c r="AH635" s="9"/>
    </row>
    <row r="636" spans="1:34" x14ac:dyDescent="0.25">
      <c r="A636" s="9"/>
      <c r="B636" s="9"/>
      <c r="C636" s="9"/>
      <c r="D636" s="9"/>
      <c r="E636" s="9"/>
      <c r="F636" s="9"/>
      <c r="G636" s="9"/>
      <c r="H636" s="9"/>
      <c r="I636" s="9"/>
      <c r="J636" s="9"/>
      <c r="K636" s="9"/>
      <c r="L636" s="9"/>
      <c r="M636" s="9"/>
      <c r="N636" s="9"/>
      <c r="O636" s="9"/>
      <c r="P636" s="9"/>
      <c r="Q636" s="810"/>
      <c r="R636" s="9"/>
      <c r="S636" s="15"/>
      <c r="T636" s="9"/>
      <c r="U636" s="17"/>
      <c r="V636" s="9"/>
      <c r="W636" s="17"/>
      <c r="X636" s="9"/>
      <c r="Y636" s="9"/>
      <c r="Z636" s="9"/>
      <c r="AA636" s="9"/>
      <c r="AB636" s="9"/>
      <c r="AC636" s="9"/>
      <c r="AD636" s="9"/>
      <c r="AE636" s="9"/>
      <c r="AF636" s="9"/>
      <c r="AG636" s="9"/>
      <c r="AH636" s="9"/>
    </row>
    <row r="637" spans="1:34" x14ac:dyDescent="0.25">
      <c r="A637" s="9"/>
      <c r="B637" s="9"/>
      <c r="C637" s="9"/>
      <c r="D637" s="9"/>
      <c r="E637" s="9"/>
      <c r="F637" s="9"/>
      <c r="G637" s="9"/>
      <c r="H637" s="9"/>
      <c r="I637" s="9"/>
      <c r="J637" s="9"/>
      <c r="K637" s="9"/>
      <c r="L637" s="9"/>
      <c r="M637" s="9"/>
      <c r="N637" s="9"/>
      <c r="O637" s="9"/>
      <c r="P637" s="9"/>
      <c r="Q637" s="810"/>
      <c r="R637" s="9"/>
      <c r="S637" s="15"/>
      <c r="T637" s="9"/>
      <c r="U637" s="17"/>
      <c r="V637" s="9"/>
      <c r="W637" s="17"/>
      <c r="X637" s="9"/>
      <c r="Y637" s="9"/>
      <c r="Z637" s="9"/>
      <c r="AA637" s="9"/>
      <c r="AB637" s="9"/>
      <c r="AC637" s="9"/>
      <c r="AD637" s="9"/>
      <c r="AE637" s="9"/>
      <c r="AF637" s="9"/>
      <c r="AG637" s="9"/>
      <c r="AH637" s="9"/>
    </row>
    <row r="638" spans="1:34" x14ac:dyDescent="0.25">
      <c r="A638" s="9"/>
      <c r="B638" s="9"/>
      <c r="C638" s="9"/>
      <c r="D638" s="9"/>
      <c r="E638" s="9"/>
      <c r="F638" s="9"/>
      <c r="G638" s="9"/>
      <c r="H638" s="9"/>
      <c r="I638" s="9"/>
      <c r="J638" s="9"/>
      <c r="K638" s="9"/>
      <c r="L638" s="9"/>
      <c r="M638" s="9"/>
      <c r="N638" s="9"/>
      <c r="O638" s="9"/>
      <c r="P638" s="9"/>
      <c r="Q638" s="810"/>
      <c r="R638" s="9"/>
      <c r="S638" s="15"/>
      <c r="T638" s="9"/>
      <c r="U638" s="17"/>
      <c r="V638" s="9"/>
      <c r="W638" s="17"/>
      <c r="X638" s="9"/>
      <c r="Y638" s="9"/>
      <c r="Z638" s="9"/>
      <c r="AA638" s="9"/>
      <c r="AB638" s="9"/>
      <c r="AC638" s="9"/>
      <c r="AD638" s="9"/>
      <c r="AE638" s="9"/>
      <c r="AF638" s="9"/>
      <c r="AG638" s="9"/>
      <c r="AH638" s="9"/>
    </row>
    <row r="639" spans="1:34" x14ac:dyDescent="0.25">
      <c r="A639" s="9"/>
      <c r="B639" s="9"/>
      <c r="C639" s="9"/>
      <c r="D639" s="9"/>
      <c r="E639" s="9"/>
      <c r="F639" s="9"/>
      <c r="G639" s="9"/>
      <c r="H639" s="9"/>
      <c r="I639" s="9"/>
      <c r="J639" s="9"/>
      <c r="K639" s="9"/>
      <c r="L639" s="9"/>
      <c r="M639" s="9"/>
      <c r="N639" s="9"/>
      <c r="O639" s="9"/>
      <c r="P639" s="9"/>
      <c r="Q639" s="810"/>
      <c r="R639" s="9"/>
      <c r="S639" s="15"/>
      <c r="T639" s="9"/>
      <c r="U639" s="17"/>
      <c r="V639" s="9"/>
      <c r="W639" s="17"/>
      <c r="X639" s="9"/>
      <c r="Y639" s="9"/>
      <c r="Z639" s="9"/>
      <c r="AA639" s="9"/>
      <c r="AB639" s="9"/>
      <c r="AC639" s="9"/>
      <c r="AD639" s="9"/>
      <c r="AE639" s="9"/>
      <c r="AF639" s="9"/>
      <c r="AG639" s="9"/>
      <c r="AH639" s="9"/>
    </row>
    <row r="640" spans="1:34" x14ac:dyDescent="0.25">
      <c r="A640" s="9"/>
      <c r="B640" s="9"/>
      <c r="C640" s="9"/>
      <c r="D640" s="9"/>
      <c r="E640" s="9"/>
      <c r="F640" s="9"/>
      <c r="G640" s="9"/>
      <c r="H640" s="9"/>
      <c r="I640" s="9"/>
      <c r="J640" s="9"/>
      <c r="K640" s="9"/>
      <c r="L640" s="9"/>
      <c r="M640" s="9"/>
      <c r="N640" s="9"/>
      <c r="O640" s="9"/>
      <c r="P640" s="9"/>
      <c r="Q640" s="810"/>
      <c r="R640" s="9"/>
      <c r="S640" s="15"/>
      <c r="T640" s="9"/>
      <c r="U640" s="17"/>
      <c r="V640" s="9"/>
      <c r="W640" s="17"/>
      <c r="X640" s="9"/>
      <c r="Y640" s="9"/>
      <c r="Z640" s="9"/>
      <c r="AA640" s="9"/>
      <c r="AB640" s="9"/>
      <c r="AC640" s="9"/>
      <c r="AD640" s="9"/>
      <c r="AE640" s="9"/>
      <c r="AF640" s="9"/>
      <c r="AG640" s="9"/>
      <c r="AH640" s="9"/>
    </row>
    <row r="641" spans="1:34" x14ac:dyDescent="0.25">
      <c r="A641" s="9"/>
      <c r="B641" s="9"/>
      <c r="C641" s="9"/>
      <c r="D641" s="9"/>
      <c r="E641" s="9"/>
      <c r="F641" s="9"/>
      <c r="G641" s="9"/>
      <c r="H641" s="9"/>
      <c r="I641" s="9"/>
      <c r="J641" s="9"/>
      <c r="K641" s="9"/>
      <c r="L641" s="9"/>
      <c r="M641" s="9"/>
      <c r="N641" s="9"/>
      <c r="O641" s="9"/>
      <c r="P641" s="9"/>
      <c r="Q641" s="810"/>
      <c r="R641" s="9"/>
      <c r="S641" s="15"/>
      <c r="T641" s="9"/>
      <c r="U641" s="17"/>
      <c r="V641" s="9"/>
      <c r="W641" s="17"/>
      <c r="X641" s="9"/>
      <c r="Y641" s="9"/>
      <c r="Z641" s="9"/>
      <c r="AA641" s="9"/>
      <c r="AB641" s="9"/>
      <c r="AC641" s="9"/>
      <c r="AD641" s="9"/>
      <c r="AE641" s="9"/>
      <c r="AF641" s="9"/>
      <c r="AG641" s="9"/>
      <c r="AH641" s="9"/>
    </row>
    <row r="642" spans="1:34" x14ac:dyDescent="0.25">
      <c r="A642" s="9"/>
      <c r="B642" s="9"/>
      <c r="C642" s="9"/>
      <c r="D642" s="9"/>
      <c r="E642" s="9"/>
      <c r="F642" s="9"/>
      <c r="G642" s="9"/>
      <c r="H642" s="9"/>
      <c r="I642" s="9"/>
      <c r="J642" s="9"/>
      <c r="K642" s="9"/>
      <c r="L642" s="9"/>
      <c r="M642" s="9"/>
      <c r="N642" s="9"/>
      <c r="O642" s="9"/>
      <c r="P642" s="9"/>
      <c r="Q642" s="810"/>
      <c r="R642" s="9"/>
      <c r="S642" s="15"/>
      <c r="T642" s="9"/>
      <c r="U642" s="17"/>
      <c r="V642" s="9"/>
      <c r="W642" s="17"/>
      <c r="X642" s="9"/>
      <c r="Y642" s="9"/>
      <c r="Z642" s="9"/>
      <c r="AA642" s="9"/>
      <c r="AB642" s="9"/>
      <c r="AC642" s="9"/>
      <c r="AD642" s="9"/>
      <c r="AE642" s="9"/>
      <c r="AF642" s="9"/>
      <c r="AG642" s="9"/>
      <c r="AH642" s="9"/>
    </row>
    <row r="643" spans="1:34" x14ac:dyDescent="0.25">
      <c r="A643" s="9"/>
      <c r="B643" s="9"/>
      <c r="C643" s="9"/>
      <c r="D643" s="9"/>
      <c r="E643" s="9"/>
      <c r="F643" s="9"/>
      <c r="G643" s="9"/>
      <c r="H643" s="9"/>
      <c r="I643" s="9"/>
      <c r="J643" s="9"/>
      <c r="K643" s="9"/>
      <c r="L643" s="9"/>
      <c r="M643" s="9"/>
      <c r="N643" s="9"/>
      <c r="O643" s="9"/>
      <c r="P643" s="9"/>
      <c r="Q643" s="810"/>
      <c r="R643" s="9"/>
      <c r="S643" s="15"/>
      <c r="T643" s="9"/>
      <c r="U643" s="17"/>
      <c r="V643" s="9"/>
      <c r="W643" s="17"/>
      <c r="X643" s="9"/>
      <c r="Y643" s="9"/>
      <c r="Z643" s="9"/>
      <c r="AA643" s="9"/>
      <c r="AB643" s="9"/>
      <c r="AC643" s="9"/>
      <c r="AD643" s="9"/>
      <c r="AE643" s="9"/>
      <c r="AF643" s="9"/>
      <c r="AG643" s="9"/>
      <c r="AH643" s="9"/>
    </row>
    <row r="644" spans="1:34" x14ac:dyDescent="0.25">
      <c r="A644" s="9"/>
      <c r="B644" s="9"/>
      <c r="C644" s="9"/>
      <c r="D644" s="9"/>
      <c r="E644" s="9"/>
      <c r="F644" s="9"/>
      <c r="G644" s="9"/>
      <c r="H644" s="9"/>
      <c r="I644" s="9"/>
      <c r="J644" s="9"/>
      <c r="K644" s="9"/>
      <c r="L644" s="9"/>
      <c r="M644" s="9"/>
      <c r="N644" s="9"/>
      <c r="O644" s="9"/>
      <c r="P644" s="9"/>
      <c r="Q644" s="810"/>
      <c r="R644" s="9"/>
      <c r="S644" s="15"/>
      <c r="T644" s="9"/>
      <c r="U644" s="17"/>
      <c r="V644" s="9"/>
      <c r="W644" s="17"/>
      <c r="X644" s="9"/>
      <c r="Y644" s="9"/>
      <c r="Z644" s="9"/>
      <c r="AA644" s="9"/>
      <c r="AB644" s="9"/>
      <c r="AC644" s="9"/>
      <c r="AD644" s="9"/>
      <c r="AE644" s="9"/>
      <c r="AF644" s="9"/>
      <c r="AG644" s="9"/>
      <c r="AH644" s="9"/>
    </row>
    <row r="645" spans="1:34" x14ac:dyDescent="0.25">
      <c r="A645" s="9"/>
      <c r="B645" s="9"/>
      <c r="C645" s="9"/>
      <c r="D645" s="9"/>
      <c r="E645" s="9"/>
      <c r="F645" s="9"/>
      <c r="G645" s="9"/>
      <c r="H645" s="9"/>
      <c r="I645" s="9"/>
      <c r="J645" s="9"/>
      <c r="K645" s="9"/>
      <c r="L645" s="9"/>
      <c r="M645" s="9"/>
      <c r="N645" s="9"/>
      <c r="O645" s="9"/>
      <c r="P645" s="9"/>
      <c r="Q645" s="810"/>
      <c r="R645" s="9"/>
      <c r="S645" s="15"/>
      <c r="T645" s="9"/>
      <c r="U645" s="17"/>
      <c r="V645" s="9"/>
      <c r="W645" s="17"/>
      <c r="X645" s="9"/>
      <c r="Y645" s="9"/>
      <c r="Z645" s="9"/>
      <c r="AA645" s="9"/>
      <c r="AB645" s="9"/>
      <c r="AC645" s="9"/>
      <c r="AD645" s="9"/>
      <c r="AE645" s="9"/>
      <c r="AF645" s="9"/>
      <c r="AG645" s="9"/>
      <c r="AH645" s="9"/>
    </row>
    <row r="646" spans="1:34" x14ac:dyDescent="0.25">
      <c r="A646" s="9"/>
      <c r="B646" s="9"/>
      <c r="C646" s="9"/>
      <c r="D646" s="9"/>
      <c r="E646" s="9"/>
      <c r="F646" s="9"/>
      <c r="G646" s="9"/>
      <c r="H646" s="9"/>
      <c r="I646" s="9"/>
      <c r="J646" s="9"/>
      <c r="K646" s="9"/>
      <c r="L646" s="9"/>
      <c r="M646" s="9"/>
      <c r="N646" s="9"/>
      <c r="O646" s="9"/>
      <c r="P646" s="9"/>
      <c r="Q646" s="810"/>
      <c r="R646" s="9"/>
      <c r="S646" s="15"/>
      <c r="T646" s="9"/>
      <c r="U646" s="17"/>
      <c r="V646" s="9"/>
      <c r="W646" s="17"/>
      <c r="X646" s="9"/>
      <c r="Y646" s="9"/>
      <c r="Z646" s="9"/>
      <c r="AA646" s="9"/>
      <c r="AB646" s="9"/>
      <c r="AC646" s="9"/>
      <c r="AD646" s="9"/>
      <c r="AE646" s="9"/>
      <c r="AF646" s="9"/>
      <c r="AG646" s="9"/>
      <c r="AH646" s="9"/>
    </row>
    <row r="647" spans="1:34" x14ac:dyDescent="0.25">
      <c r="A647" s="9"/>
      <c r="B647" s="9"/>
      <c r="C647" s="9"/>
      <c r="D647" s="9"/>
      <c r="E647" s="9"/>
      <c r="F647" s="9"/>
      <c r="G647" s="9"/>
      <c r="H647" s="9"/>
      <c r="I647" s="9"/>
      <c r="J647" s="9"/>
      <c r="K647" s="9"/>
      <c r="L647" s="9"/>
      <c r="M647" s="9"/>
      <c r="N647" s="9"/>
      <c r="O647" s="9"/>
      <c r="P647" s="9"/>
      <c r="Q647" s="810"/>
      <c r="R647" s="9"/>
      <c r="S647" s="15"/>
      <c r="T647" s="9"/>
      <c r="U647" s="17"/>
      <c r="V647" s="9"/>
      <c r="W647" s="17"/>
      <c r="X647" s="9"/>
      <c r="Y647" s="9"/>
      <c r="Z647" s="9"/>
      <c r="AA647" s="9"/>
      <c r="AB647" s="9"/>
      <c r="AC647" s="9"/>
      <c r="AD647" s="9"/>
      <c r="AE647" s="9"/>
      <c r="AF647" s="9"/>
      <c r="AG647" s="9"/>
      <c r="AH647" s="9"/>
    </row>
    <row r="648" spans="1:34" x14ac:dyDescent="0.25">
      <c r="A648" s="9"/>
      <c r="B648" s="9"/>
      <c r="C648" s="9"/>
      <c r="D648" s="9"/>
      <c r="E648" s="9"/>
      <c r="F648" s="9"/>
      <c r="G648" s="9"/>
      <c r="H648" s="9"/>
      <c r="I648" s="9"/>
      <c r="J648" s="9"/>
      <c r="K648" s="9"/>
      <c r="L648" s="9"/>
      <c r="M648" s="9"/>
      <c r="N648" s="9"/>
      <c r="O648" s="9"/>
      <c r="P648" s="9"/>
      <c r="Q648" s="810"/>
      <c r="R648" s="9"/>
      <c r="S648" s="15"/>
      <c r="T648" s="9"/>
      <c r="U648" s="17"/>
      <c r="V648" s="9"/>
      <c r="W648" s="17"/>
      <c r="X648" s="9"/>
      <c r="Y648" s="9"/>
      <c r="Z648" s="9"/>
      <c r="AA648" s="9"/>
      <c r="AB648" s="9"/>
      <c r="AC648" s="9"/>
      <c r="AD648" s="9"/>
      <c r="AE648" s="9"/>
      <c r="AF648" s="9"/>
      <c r="AG648" s="9"/>
      <c r="AH648" s="9"/>
    </row>
    <row r="649" spans="1:34" x14ac:dyDescent="0.25">
      <c r="A649" s="9"/>
      <c r="B649" s="9"/>
      <c r="C649" s="9"/>
      <c r="D649" s="9"/>
      <c r="E649" s="9"/>
      <c r="F649" s="9"/>
      <c r="G649" s="9"/>
      <c r="H649" s="9"/>
      <c r="I649" s="9"/>
      <c r="J649" s="9"/>
      <c r="K649" s="9"/>
      <c r="L649" s="9"/>
      <c r="M649" s="9"/>
      <c r="N649" s="9"/>
      <c r="O649" s="9"/>
      <c r="P649" s="9"/>
      <c r="Q649" s="810"/>
      <c r="R649" s="9"/>
      <c r="S649" s="15"/>
      <c r="T649" s="9"/>
      <c r="U649" s="17"/>
      <c r="V649" s="9"/>
      <c r="W649" s="17"/>
      <c r="X649" s="9"/>
      <c r="Y649" s="9"/>
      <c r="Z649" s="9"/>
      <c r="AA649" s="9"/>
      <c r="AB649" s="9"/>
      <c r="AC649" s="9"/>
      <c r="AD649" s="9"/>
      <c r="AE649" s="9"/>
      <c r="AF649" s="9"/>
      <c r="AG649" s="9"/>
      <c r="AH649" s="9"/>
    </row>
    <row r="650" spans="1:34" x14ac:dyDescent="0.25">
      <c r="A650" s="9"/>
      <c r="B650" s="9"/>
      <c r="C650" s="9"/>
      <c r="D650" s="9"/>
      <c r="E650" s="9"/>
      <c r="F650" s="9"/>
      <c r="G650" s="9"/>
      <c r="H650" s="9"/>
      <c r="I650" s="9"/>
      <c r="J650" s="9"/>
      <c r="K650" s="9"/>
      <c r="L650" s="9"/>
      <c r="M650" s="9"/>
      <c r="N650" s="9"/>
      <c r="O650" s="9"/>
      <c r="P650" s="9"/>
      <c r="Q650" s="810"/>
      <c r="R650" s="9"/>
      <c r="S650" s="15"/>
      <c r="T650" s="9"/>
      <c r="U650" s="17"/>
      <c r="V650" s="9"/>
      <c r="W650" s="17"/>
      <c r="X650" s="9"/>
      <c r="Y650" s="9"/>
      <c r="Z650" s="9"/>
      <c r="AA650" s="9"/>
      <c r="AB650" s="9"/>
      <c r="AC650" s="9"/>
      <c r="AD650" s="9"/>
      <c r="AE650" s="9"/>
      <c r="AF650" s="9"/>
      <c r="AG650" s="9"/>
      <c r="AH650" s="9"/>
    </row>
    <row r="651" spans="1:34" x14ac:dyDescent="0.25">
      <c r="A651" s="9"/>
      <c r="B651" s="9"/>
      <c r="C651" s="9"/>
      <c r="D651" s="9"/>
      <c r="E651" s="9"/>
      <c r="F651" s="9"/>
      <c r="G651" s="9"/>
      <c r="H651" s="9"/>
      <c r="I651" s="9"/>
      <c r="J651" s="9"/>
      <c r="K651" s="9"/>
      <c r="L651" s="9"/>
      <c r="M651" s="9"/>
      <c r="N651" s="9"/>
      <c r="O651" s="9"/>
      <c r="P651" s="9"/>
      <c r="Q651" s="810"/>
      <c r="R651" s="9"/>
      <c r="S651" s="15"/>
      <c r="T651" s="9"/>
      <c r="U651" s="17"/>
      <c r="V651" s="9"/>
      <c r="W651" s="17"/>
      <c r="X651" s="9"/>
      <c r="Y651" s="9"/>
      <c r="Z651" s="9"/>
      <c r="AA651" s="9"/>
      <c r="AB651" s="9"/>
      <c r="AC651" s="9"/>
      <c r="AD651" s="9"/>
      <c r="AE651" s="9"/>
      <c r="AF651" s="9"/>
      <c r="AG651" s="9"/>
      <c r="AH651" s="9"/>
    </row>
    <row r="652" spans="1:34" x14ac:dyDescent="0.25">
      <c r="A652" s="9"/>
      <c r="B652" s="9"/>
      <c r="C652" s="9"/>
      <c r="D652" s="9"/>
      <c r="E652" s="9"/>
      <c r="F652" s="9"/>
      <c r="G652" s="9"/>
      <c r="H652" s="9"/>
      <c r="I652" s="9"/>
      <c r="J652" s="9"/>
      <c r="K652" s="9"/>
      <c r="L652" s="9"/>
      <c r="M652" s="9"/>
      <c r="N652" s="9"/>
      <c r="O652" s="9"/>
      <c r="P652" s="9"/>
      <c r="Q652" s="810"/>
      <c r="R652" s="9"/>
      <c r="S652" s="15"/>
      <c r="T652" s="9"/>
      <c r="U652" s="17"/>
      <c r="V652" s="9"/>
      <c r="W652" s="17"/>
      <c r="X652" s="9"/>
      <c r="Y652" s="9"/>
      <c r="Z652" s="9"/>
      <c r="AA652" s="9"/>
      <c r="AB652" s="9"/>
      <c r="AC652" s="9"/>
      <c r="AD652" s="9"/>
      <c r="AE652" s="9"/>
      <c r="AF652" s="9"/>
      <c r="AG652" s="9"/>
      <c r="AH652" s="9"/>
    </row>
    <row r="653" spans="1:34" x14ac:dyDescent="0.25">
      <c r="A653" s="9"/>
      <c r="B653" s="9"/>
      <c r="C653" s="9"/>
      <c r="D653" s="9"/>
      <c r="E653" s="9"/>
      <c r="F653" s="9"/>
      <c r="G653" s="9"/>
      <c r="H653" s="9"/>
      <c r="I653" s="9"/>
      <c r="J653" s="9"/>
      <c r="K653" s="9"/>
      <c r="L653" s="9"/>
      <c r="M653" s="9"/>
      <c r="N653" s="9"/>
      <c r="O653" s="9"/>
      <c r="P653" s="9"/>
      <c r="Q653" s="810"/>
      <c r="R653" s="9"/>
      <c r="S653" s="15"/>
      <c r="T653" s="9"/>
      <c r="U653" s="17"/>
      <c r="V653" s="9"/>
      <c r="W653" s="17"/>
      <c r="X653" s="9"/>
      <c r="Y653" s="9"/>
      <c r="Z653" s="9"/>
      <c r="AA653" s="9"/>
      <c r="AB653" s="9"/>
      <c r="AC653" s="9"/>
      <c r="AD653" s="9"/>
      <c r="AE653" s="9"/>
      <c r="AF653" s="9"/>
      <c r="AG653" s="9"/>
      <c r="AH653" s="9"/>
    </row>
    <row r="654" spans="1:34" x14ac:dyDescent="0.25">
      <c r="A654" s="9"/>
      <c r="B654" s="9"/>
      <c r="C654" s="9"/>
      <c r="D654" s="9"/>
      <c r="E654" s="9"/>
      <c r="F654" s="9"/>
      <c r="G654" s="9"/>
      <c r="H654" s="9"/>
      <c r="I654" s="9"/>
      <c r="J654" s="9"/>
      <c r="K654" s="9"/>
      <c r="L654" s="9"/>
      <c r="M654" s="9"/>
      <c r="N654" s="9"/>
      <c r="O654" s="9"/>
      <c r="P654" s="9"/>
      <c r="Q654" s="810"/>
      <c r="R654" s="9"/>
      <c r="S654" s="15"/>
      <c r="T654" s="9"/>
      <c r="U654" s="17"/>
      <c r="V654" s="9"/>
      <c r="W654" s="17"/>
      <c r="X654" s="9"/>
      <c r="Y654" s="9"/>
      <c r="Z654" s="9"/>
      <c r="AA654" s="9"/>
      <c r="AB654" s="9"/>
      <c r="AC654" s="9"/>
      <c r="AD654" s="9"/>
      <c r="AE654" s="9"/>
      <c r="AF654" s="9"/>
      <c r="AG654" s="9"/>
      <c r="AH654" s="9"/>
    </row>
    <row r="655" spans="1:34" x14ac:dyDescent="0.25">
      <c r="A655" s="9"/>
      <c r="B655" s="9"/>
      <c r="C655" s="9"/>
      <c r="D655" s="9"/>
      <c r="E655" s="9"/>
      <c r="F655" s="9"/>
      <c r="G655" s="9"/>
      <c r="H655" s="9"/>
      <c r="I655" s="9"/>
      <c r="J655" s="9"/>
      <c r="K655" s="9"/>
      <c r="L655" s="9"/>
      <c r="M655" s="9"/>
      <c r="N655" s="9"/>
      <c r="O655" s="9"/>
      <c r="P655" s="9"/>
      <c r="Q655" s="810"/>
      <c r="R655" s="9"/>
      <c r="S655" s="15"/>
      <c r="T655" s="9"/>
      <c r="U655" s="17"/>
      <c r="V655" s="9"/>
      <c r="W655" s="17"/>
      <c r="X655" s="9"/>
      <c r="Y655" s="9"/>
      <c r="Z655" s="9"/>
      <c r="AA655" s="9"/>
      <c r="AB655" s="9"/>
      <c r="AC655" s="9"/>
      <c r="AD655" s="9"/>
      <c r="AE655" s="9"/>
      <c r="AF655" s="9"/>
      <c r="AG655" s="9"/>
      <c r="AH655" s="9"/>
    </row>
    <row r="656" spans="1:34" x14ac:dyDescent="0.25">
      <c r="A656" s="9"/>
      <c r="B656" s="9"/>
      <c r="C656" s="9"/>
      <c r="D656" s="9"/>
      <c r="E656" s="9"/>
      <c r="F656" s="9"/>
      <c r="G656" s="9"/>
      <c r="H656" s="9"/>
      <c r="I656" s="9"/>
      <c r="J656" s="9"/>
      <c r="K656" s="9"/>
      <c r="L656" s="9"/>
      <c r="M656" s="9"/>
      <c r="N656" s="9"/>
      <c r="O656" s="9"/>
      <c r="P656" s="9"/>
      <c r="Q656" s="810"/>
      <c r="R656" s="9"/>
      <c r="S656" s="15"/>
      <c r="T656" s="9"/>
      <c r="U656" s="17"/>
      <c r="V656" s="9"/>
      <c r="W656" s="17"/>
      <c r="X656" s="9"/>
      <c r="Y656" s="9"/>
      <c r="Z656" s="9"/>
      <c r="AA656" s="9"/>
      <c r="AB656" s="9"/>
      <c r="AC656" s="9"/>
      <c r="AD656" s="9"/>
      <c r="AE656" s="9"/>
      <c r="AF656" s="9"/>
      <c r="AG656" s="9"/>
      <c r="AH656" s="9"/>
    </row>
    <row r="657" spans="1:34" x14ac:dyDescent="0.25">
      <c r="A657" s="9"/>
      <c r="B657" s="9"/>
      <c r="C657" s="9"/>
      <c r="D657" s="9"/>
      <c r="E657" s="9"/>
      <c r="F657" s="9"/>
      <c r="G657" s="9"/>
      <c r="H657" s="9"/>
      <c r="I657" s="9"/>
      <c r="J657" s="9"/>
      <c r="K657" s="9"/>
      <c r="L657" s="9"/>
      <c r="M657" s="9"/>
      <c r="N657" s="9"/>
      <c r="O657" s="9"/>
      <c r="P657" s="9"/>
      <c r="Q657" s="810"/>
      <c r="R657" s="9"/>
      <c r="S657" s="15"/>
      <c r="T657" s="9"/>
      <c r="U657" s="17"/>
      <c r="V657" s="9"/>
      <c r="W657" s="17"/>
      <c r="X657" s="9"/>
      <c r="Y657" s="9"/>
      <c r="Z657" s="9"/>
      <c r="AA657" s="9"/>
      <c r="AB657" s="9"/>
      <c r="AC657" s="9"/>
      <c r="AD657" s="9"/>
      <c r="AE657" s="9"/>
      <c r="AF657" s="9"/>
      <c r="AG657" s="9"/>
      <c r="AH657" s="9"/>
    </row>
    <row r="658" spans="1:34" x14ac:dyDescent="0.25">
      <c r="A658" s="9"/>
      <c r="B658" s="9"/>
      <c r="C658" s="9"/>
      <c r="D658" s="9"/>
      <c r="E658" s="9"/>
      <c r="F658" s="9"/>
      <c r="G658" s="9"/>
      <c r="H658" s="9"/>
      <c r="I658" s="9"/>
      <c r="J658" s="9"/>
      <c r="K658" s="9"/>
      <c r="L658" s="9"/>
      <c r="M658" s="9"/>
      <c r="N658" s="9"/>
      <c r="O658" s="9"/>
      <c r="P658" s="9"/>
      <c r="Q658" s="810"/>
      <c r="R658" s="9"/>
      <c r="S658" s="15"/>
      <c r="T658" s="9"/>
      <c r="U658" s="17"/>
      <c r="V658" s="9"/>
      <c r="W658" s="17"/>
      <c r="X658" s="9"/>
      <c r="Y658" s="9"/>
      <c r="Z658" s="9"/>
      <c r="AA658" s="9"/>
      <c r="AB658" s="9"/>
      <c r="AC658" s="9"/>
      <c r="AD658" s="9"/>
      <c r="AE658" s="9"/>
      <c r="AF658" s="9"/>
      <c r="AG658" s="9"/>
      <c r="AH658" s="9"/>
    </row>
    <row r="659" spans="1:34" x14ac:dyDescent="0.25">
      <c r="A659" s="9"/>
      <c r="B659" s="9"/>
      <c r="C659" s="9"/>
      <c r="D659" s="9"/>
      <c r="E659" s="9"/>
      <c r="F659" s="9"/>
      <c r="G659" s="9"/>
      <c r="H659" s="9"/>
      <c r="I659" s="9"/>
      <c r="J659" s="9"/>
      <c r="K659" s="9"/>
      <c r="L659" s="9"/>
      <c r="M659" s="9"/>
      <c r="N659" s="9"/>
      <c r="O659" s="9"/>
      <c r="P659" s="9"/>
      <c r="Q659" s="810"/>
      <c r="R659" s="9"/>
      <c r="S659" s="15"/>
      <c r="T659" s="9"/>
      <c r="U659" s="17"/>
      <c r="V659" s="9"/>
      <c r="W659" s="17"/>
      <c r="X659" s="9"/>
      <c r="Y659" s="9"/>
      <c r="Z659" s="9"/>
      <c r="AA659" s="9"/>
      <c r="AB659" s="9"/>
      <c r="AC659" s="9"/>
      <c r="AD659" s="9"/>
      <c r="AE659" s="9"/>
      <c r="AF659" s="9"/>
      <c r="AG659" s="9"/>
      <c r="AH659" s="9"/>
    </row>
    <row r="660" spans="1:34" x14ac:dyDescent="0.25">
      <c r="A660" s="9"/>
      <c r="B660" s="9"/>
      <c r="C660" s="9"/>
      <c r="D660" s="9"/>
      <c r="E660" s="9"/>
      <c r="F660" s="9"/>
      <c r="G660" s="9"/>
      <c r="H660" s="9"/>
      <c r="I660" s="9"/>
      <c r="J660" s="9"/>
      <c r="K660" s="9"/>
      <c r="L660" s="9"/>
      <c r="M660" s="9"/>
      <c r="N660" s="9"/>
      <c r="O660" s="9"/>
      <c r="P660" s="9"/>
      <c r="Q660" s="810"/>
      <c r="R660" s="9"/>
      <c r="S660" s="15"/>
      <c r="T660" s="9"/>
      <c r="U660" s="17"/>
      <c r="V660" s="9"/>
      <c r="W660" s="17"/>
      <c r="X660" s="9"/>
      <c r="Y660" s="9"/>
      <c r="Z660" s="9"/>
      <c r="AA660" s="9"/>
      <c r="AB660" s="9"/>
      <c r="AC660" s="9"/>
      <c r="AD660" s="9"/>
      <c r="AE660" s="9"/>
      <c r="AF660" s="9"/>
      <c r="AG660" s="9"/>
      <c r="AH660" s="9"/>
    </row>
    <row r="661" spans="1:34" x14ac:dyDescent="0.25">
      <c r="A661" s="9"/>
      <c r="B661" s="9"/>
      <c r="C661" s="9"/>
      <c r="D661" s="9"/>
      <c r="E661" s="9"/>
      <c r="F661" s="9"/>
      <c r="G661" s="9"/>
      <c r="H661" s="9"/>
      <c r="I661" s="9"/>
      <c r="J661" s="9"/>
      <c r="K661" s="9"/>
      <c r="L661" s="9"/>
      <c r="M661" s="9"/>
      <c r="N661" s="9"/>
      <c r="O661" s="9"/>
      <c r="P661" s="9"/>
      <c r="Q661" s="810"/>
      <c r="R661" s="9"/>
      <c r="S661" s="15"/>
      <c r="T661" s="9"/>
      <c r="U661" s="17"/>
      <c r="V661" s="9"/>
      <c r="W661" s="17"/>
      <c r="X661" s="9"/>
      <c r="Y661" s="9"/>
      <c r="Z661" s="9"/>
      <c r="AA661" s="9"/>
      <c r="AB661" s="9"/>
      <c r="AC661" s="9"/>
      <c r="AD661" s="9"/>
      <c r="AE661" s="9"/>
      <c r="AF661" s="9"/>
      <c r="AG661" s="9"/>
      <c r="AH661" s="9"/>
    </row>
    <row r="662" spans="1:34" x14ac:dyDescent="0.25">
      <c r="A662" s="9"/>
      <c r="B662" s="9"/>
      <c r="C662" s="9"/>
      <c r="D662" s="9"/>
      <c r="E662" s="9"/>
      <c r="F662" s="9"/>
      <c r="G662" s="9"/>
      <c r="H662" s="9"/>
      <c r="I662" s="9"/>
      <c r="J662" s="9"/>
      <c r="K662" s="9"/>
      <c r="L662" s="9"/>
      <c r="M662" s="9"/>
      <c r="N662" s="9"/>
      <c r="O662" s="9"/>
      <c r="P662" s="9"/>
      <c r="Q662" s="810"/>
      <c r="R662" s="9"/>
      <c r="S662" s="15"/>
      <c r="T662" s="9"/>
      <c r="U662" s="17"/>
      <c r="V662" s="9"/>
      <c r="W662" s="17"/>
      <c r="X662" s="9"/>
      <c r="Y662" s="9"/>
      <c r="Z662" s="9"/>
      <c r="AA662" s="9"/>
      <c r="AB662" s="9"/>
      <c r="AC662" s="9"/>
      <c r="AD662" s="9"/>
      <c r="AE662" s="9"/>
      <c r="AF662" s="9"/>
      <c r="AG662" s="9"/>
      <c r="AH662" s="9"/>
    </row>
    <row r="663" spans="1:34" x14ac:dyDescent="0.25">
      <c r="A663" s="9"/>
      <c r="B663" s="9"/>
      <c r="C663" s="9"/>
      <c r="D663" s="9"/>
      <c r="E663" s="9"/>
      <c r="F663" s="9"/>
      <c r="G663" s="9"/>
      <c r="H663" s="9"/>
      <c r="I663" s="9"/>
      <c r="J663" s="9"/>
      <c r="K663" s="9"/>
      <c r="L663" s="9"/>
      <c r="M663" s="9"/>
      <c r="N663" s="9"/>
      <c r="O663" s="9"/>
      <c r="P663" s="9"/>
      <c r="Q663" s="810"/>
      <c r="R663" s="9"/>
      <c r="S663" s="15"/>
      <c r="T663" s="9"/>
      <c r="U663" s="17"/>
      <c r="V663" s="9"/>
      <c r="W663" s="17"/>
      <c r="X663" s="9"/>
      <c r="Y663" s="9"/>
      <c r="Z663" s="9"/>
      <c r="AA663" s="9"/>
      <c r="AB663" s="9"/>
      <c r="AC663" s="9"/>
      <c r="AD663" s="9"/>
      <c r="AE663" s="9"/>
      <c r="AF663" s="9"/>
      <c r="AG663" s="9"/>
      <c r="AH663" s="9"/>
    </row>
    <row r="664" spans="1:34" x14ac:dyDescent="0.25">
      <c r="A664" s="9"/>
      <c r="B664" s="9"/>
      <c r="C664" s="9"/>
      <c r="D664" s="9"/>
      <c r="E664" s="9"/>
      <c r="F664" s="9"/>
      <c r="G664" s="9"/>
      <c r="H664" s="9"/>
      <c r="I664" s="9"/>
      <c r="J664" s="9"/>
      <c r="K664" s="9"/>
      <c r="L664" s="9"/>
      <c r="M664" s="9"/>
      <c r="N664" s="9"/>
      <c r="O664" s="9"/>
      <c r="P664" s="9"/>
      <c r="Q664" s="810"/>
      <c r="R664" s="9"/>
      <c r="S664" s="15"/>
      <c r="T664" s="9"/>
      <c r="U664" s="17"/>
      <c r="V664" s="9"/>
      <c r="W664" s="17"/>
      <c r="X664" s="9"/>
      <c r="Y664" s="9"/>
      <c r="Z664" s="9"/>
      <c r="AA664" s="9"/>
      <c r="AB664" s="9"/>
      <c r="AC664" s="9"/>
      <c r="AD664" s="9"/>
      <c r="AE664" s="9"/>
      <c r="AF664" s="9"/>
      <c r="AG664" s="9"/>
      <c r="AH664" s="9"/>
    </row>
    <row r="665" spans="1:34" x14ac:dyDescent="0.25">
      <c r="A665" s="9"/>
      <c r="B665" s="9"/>
      <c r="C665" s="9"/>
      <c r="D665" s="9"/>
      <c r="E665" s="9"/>
      <c r="F665" s="9"/>
      <c r="G665" s="9"/>
      <c r="H665" s="9"/>
      <c r="I665" s="9"/>
      <c r="J665" s="9"/>
      <c r="K665" s="9"/>
      <c r="L665" s="9"/>
      <c r="M665" s="9"/>
      <c r="N665" s="9"/>
      <c r="O665" s="9"/>
      <c r="P665" s="9"/>
      <c r="Q665" s="810"/>
      <c r="R665" s="9"/>
      <c r="S665" s="15"/>
      <c r="T665" s="9"/>
      <c r="U665" s="17"/>
      <c r="V665" s="9"/>
      <c r="W665" s="17"/>
      <c r="X665" s="9"/>
      <c r="Y665" s="9"/>
      <c r="Z665" s="9"/>
      <c r="AA665" s="9"/>
      <c r="AB665" s="9"/>
      <c r="AC665" s="9"/>
      <c r="AD665" s="9"/>
      <c r="AE665" s="9"/>
      <c r="AF665" s="9"/>
      <c r="AG665" s="9"/>
      <c r="AH665" s="9"/>
    </row>
    <row r="666" spans="1:34" x14ac:dyDescent="0.25">
      <c r="A666" s="9"/>
      <c r="B666" s="9"/>
      <c r="C666" s="9"/>
      <c r="D666" s="9"/>
      <c r="E666" s="9"/>
      <c r="F666" s="9"/>
      <c r="G666" s="9"/>
      <c r="H666" s="9"/>
      <c r="I666" s="9"/>
      <c r="J666" s="9"/>
      <c r="K666" s="9"/>
      <c r="L666" s="9"/>
      <c r="M666" s="9"/>
      <c r="N666" s="9"/>
      <c r="O666" s="9"/>
      <c r="P666" s="9"/>
      <c r="Q666" s="810"/>
      <c r="R666" s="9"/>
      <c r="S666" s="15"/>
      <c r="T666" s="9"/>
      <c r="U666" s="17"/>
      <c r="V666" s="9"/>
      <c r="W666" s="17"/>
      <c r="X666" s="9"/>
      <c r="Y666" s="9"/>
      <c r="Z666" s="9"/>
      <c r="AA666" s="9"/>
      <c r="AB666" s="9"/>
      <c r="AC666" s="9"/>
      <c r="AD666" s="9"/>
      <c r="AE666" s="9"/>
      <c r="AF666" s="9"/>
      <c r="AG666" s="9"/>
      <c r="AH666" s="9"/>
    </row>
    <row r="667" spans="1:34" x14ac:dyDescent="0.25">
      <c r="A667" s="9"/>
      <c r="B667" s="9"/>
      <c r="C667" s="9"/>
      <c r="D667" s="9"/>
      <c r="E667" s="9"/>
      <c r="F667" s="9"/>
      <c r="G667" s="9"/>
      <c r="H667" s="9"/>
      <c r="I667" s="9"/>
      <c r="J667" s="9"/>
      <c r="K667" s="9"/>
      <c r="L667" s="9"/>
      <c r="M667" s="9"/>
      <c r="N667" s="9"/>
      <c r="O667" s="9"/>
      <c r="P667" s="9"/>
      <c r="Q667" s="810"/>
      <c r="R667" s="9"/>
      <c r="S667" s="15"/>
      <c r="T667" s="9"/>
      <c r="U667" s="17"/>
      <c r="V667" s="9"/>
      <c r="W667" s="17"/>
      <c r="X667" s="9"/>
      <c r="Y667" s="9"/>
      <c r="Z667" s="9"/>
      <c r="AA667" s="9"/>
      <c r="AB667" s="9"/>
      <c r="AC667" s="9"/>
      <c r="AD667" s="9"/>
      <c r="AE667" s="9"/>
      <c r="AF667" s="9"/>
      <c r="AG667" s="9"/>
      <c r="AH667" s="9"/>
    </row>
    <row r="668" spans="1:34" x14ac:dyDescent="0.25">
      <c r="A668" s="9"/>
      <c r="B668" s="9"/>
      <c r="C668" s="9"/>
      <c r="D668" s="9"/>
      <c r="E668" s="9"/>
      <c r="F668" s="9"/>
      <c r="G668" s="9"/>
      <c r="H668" s="9"/>
      <c r="I668" s="9"/>
      <c r="J668" s="9"/>
      <c r="K668" s="9"/>
      <c r="L668" s="9"/>
      <c r="M668" s="9"/>
      <c r="N668" s="9"/>
      <c r="O668" s="9"/>
      <c r="P668" s="9"/>
      <c r="Q668" s="810"/>
      <c r="R668" s="9"/>
      <c r="S668" s="15"/>
      <c r="T668" s="9"/>
      <c r="U668" s="17"/>
      <c r="V668" s="9"/>
      <c r="W668" s="17"/>
      <c r="X668" s="9"/>
      <c r="Y668" s="9"/>
      <c r="Z668" s="9"/>
      <c r="AA668" s="9"/>
      <c r="AB668" s="9"/>
      <c r="AC668" s="9"/>
      <c r="AD668" s="9"/>
      <c r="AE668" s="9"/>
      <c r="AF668" s="9"/>
      <c r="AG668" s="9"/>
      <c r="AH668" s="9"/>
    </row>
    <row r="669" spans="1:34" x14ac:dyDescent="0.25">
      <c r="A669" s="9"/>
      <c r="B669" s="9"/>
      <c r="C669" s="9"/>
      <c r="D669" s="9"/>
      <c r="E669" s="9"/>
      <c r="F669" s="9"/>
      <c r="G669" s="9"/>
      <c r="H669" s="9"/>
      <c r="I669" s="9"/>
      <c r="J669" s="9"/>
      <c r="K669" s="9"/>
      <c r="L669" s="9"/>
      <c r="M669" s="9"/>
      <c r="N669" s="9"/>
      <c r="O669" s="9"/>
      <c r="P669" s="9"/>
      <c r="Q669" s="810"/>
      <c r="R669" s="9"/>
      <c r="S669" s="15"/>
      <c r="T669" s="9"/>
      <c r="U669" s="17"/>
      <c r="V669" s="9"/>
      <c r="W669" s="17"/>
      <c r="X669" s="9"/>
      <c r="Y669" s="9"/>
      <c r="Z669" s="9"/>
      <c r="AA669" s="9"/>
      <c r="AB669" s="9"/>
      <c r="AC669" s="9"/>
      <c r="AD669" s="9"/>
      <c r="AE669" s="9"/>
      <c r="AF669" s="9"/>
      <c r="AG669" s="9"/>
      <c r="AH669" s="9"/>
    </row>
    <row r="670" spans="1:34" x14ac:dyDescent="0.25">
      <c r="A670" s="9"/>
      <c r="B670" s="9"/>
      <c r="C670" s="9"/>
      <c r="D670" s="9"/>
      <c r="E670" s="9"/>
      <c r="F670" s="9"/>
      <c r="G670" s="9"/>
      <c r="H670" s="9"/>
      <c r="I670" s="9"/>
      <c r="J670" s="9"/>
      <c r="K670" s="9"/>
      <c r="L670" s="9"/>
      <c r="M670" s="9"/>
      <c r="N670" s="9"/>
      <c r="O670" s="9"/>
      <c r="P670" s="9"/>
      <c r="Q670" s="810"/>
      <c r="R670" s="9"/>
      <c r="S670" s="15"/>
      <c r="T670" s="9"/>
      <c r="U670" s="17"/>
      <c r="V670" s="9"/>
      <c r="W670" s="17"/>
      <c r="X670" s="9"/>
      <c r="Y670" s="9"/>
      <c r="Z670" s="9"/>
      <c r="AA670" s="9"/>
      <c r="AB670" s="9"/>
      <c r="AC670" s="9"/>
      <c r="AD670" s="9"/>
      <c r="AE670" s="9"/>
      <c r="AF670" s="9"/>
      <c r="AG670" s="9"/>
      <c r="AH670" s="9"/>
    </row>
    <row r="671" spans="1:34" x14ac:dyDescent="0.25">
      <c r="A671" s="9"/>
      <c r="B671" s="9"/>
      <c r="C671" s="9"/>
      <c r="D671" s="9"/>
      <c r="E671" s="9"/>
      <c r="F671" s="9"/>
      <c r="G671" s="9"/>
      <c r="H671" s="9"/>
      <c r="I671" s="9"/>
      <c r="J671" s="9"/>
      <c r="K671" s="9"/>
      <c r="L671" s="9"/>
      <c r="M671" s="9"/>
      <c r="N671" s="9"/>
      <c r="O671" s="9"/>
      <c r="P671" s="9"/>
      <c r="Q671" s="810"/>
      <c r="R671" s="9"/>
      <c r="S671" s="15"/>
      <c r="T671" s="9"/>
      <c r="U671" s="17"/>
      <c r="V671" s="9"/>
      <c r="W671" s="17"/>
      <c r="X671" s="9"/>
      <c r="Y671" s="9"/>
      <c r="Z671" s="9"/>
      <c r="AA671" s="9"/>
      <c r="AB671" s="9"/>
      <c r="AC671" s="9"/>
      <c r="AD671" s="9"/>
      <c r="AE671" s="9"/>
      <c r="AF671" s="9"/>
      <c r="AG671" s="9"/>
      <c r="AH671" s="9"/>
    </row>
    <row r="672" spans="1:34" x14ac:dyDescent="0.25">
      <c r="A672" s="9"/>
      <c r="B672" s="9"/>
      <c r="C672" s="9"/>
      <c r="D672" s="9"/>
      <c r="E672" s="9"/>
      <c r="F672" s="9"/>
      <c r="G672" s="9"/>
      <c r="H672" s="9"/>
      <c r="I672" s="9"/>
      <c r="J672" s="9"/>
      <c r="K672" s="9"/>
      <c r="L672" s="9"/>
      <c r="M672" s="9"/>
      <c r="N672" s="9"/>
      <c r="O672" s="9"/>
      <c r="P672" s="9"/>
      <c r="Q672" s="810"/>
      <c r="R672" s="9"/>
      <c r="S672" s="15"/>
      <c r="T672" s="9"/>
      <c r="U672" s="17"/>
      <c r="V672" s="9"/>
      <c r="W672" s="17"/>
      <c r="X672" s="9"/>
      <c r="Y672" s="9"/>
      <c r="Z672" s="9"/>
      <c r="AA672" s="9"/>
      <c r="AB672" s="9"/>
      <c r="AC672" s="9"/>
      <c r="AD672" s="9"/>
      <c r="AE672" s="9"/>
      <c r="AF672" s="9"/>
      <c r="AG672" s="9"/>
      <c r="AH672" s="9"/>
    </row>
    <row r="673" spans="1:34" x14ac:dyDescent="0.25">
      <c r="A673" s="9"/>
      <c r="B673" s="9"/>
      <c r="C673" s="9"/>
      <c r="D673" s="9"/>
      <c r="E673" s="9"/>
      <c r="F673" s="9"/>
      <c r="G673" s="9"/>
      <c r="H673" s="9"/>
      <c r="I673" s="9"/>
      <c r="J673" s="9"/>
      <c r="K673" s="9"/>
      <c r="L673" s="9"/>
      <c r="M673" s="9"/>
      <c r="N673" s="9"/>
      <c r="O673" s="9"/>
      <c r="P673" s="9"/>
      <c r="Q673" s="810"/>
      <c r="R673" s="9"/>
      <c r="S673" s="15"/>
      <c r="T673" s="9"/>
      <c r="U673" s="17"/>
      <c r="V673" s="9"/>
      <c r="W673" s="17"/>
      <c r="X673" s="9"/>
      <c r="Y673" s="9"/>
      <c r="Z673" s="9"/>
      <c r="AA673" s="9"/>
      <c r="AB673" s="9"/>
      <c r="AC673" s="9"/>
      <c r="AD673" s="9"/>
      <c r="AE673" s="9"/>
      <c r="AF673" s="9"/>
      <c r="AG673" s="9"/>
      <c r="AH673" s="9"/>
    </row>
    <row r="674" spans="1:34" x14ac:dyDescent="0.25">
      <c r="A674" s="9"/>
      <c r="B674" s="9"/>
      <c r="C674" s="9"/>
      <c r="D674" s="9"/>
      <c r="E674" s="9"/>
      <c r="F674" s="9"/>
      <c r="G674" s="9"/>
      <c r="H674" s="9"/>
      <c r="I674" s="9"/>
      <c r="J674" s="9"/>
      <c r="K674" s="9"/>
      <c r="L674" s="9"/>
      <c r="M674" s="9"/>
      <c r="N674" s="9"/>
      <c r="O674" s="9"/>
      <c r="P674" s="9"/>
      <c r="Q674" s="810"/>
      <c r="R674" s="9"/>
      <c r="S674" s="15"/>
      <c r="T674" s="9"/>
      <c r="U674" s="17"/>
      <c r="V674" s="9"/>
      <c r="W674" s="17"/>
      <c r="X674" s="9"/>
      <c r="Y674" s="9"/>
      <c r="Z674" s="9"/>
      <c r="AA674" s="9"/>
      <c r="AB674" s="9"/>
      <c r="AC674" s="9"/>
      <c r="AD674" s="9"/>
      <c r="AE674" s="9"/>
      <c r="AF674" s="9"/>
      <c r="AG674" s="9"/>
      <c r="AH674" s="9"/>
    </row>
    <row r="675" spans="1:34" x14ac:dyDescent="0.25">
      <c r="A675" s="9"/>
      <c r="B675" s="9"/>
      <c r="C675" s="9"/>
      <c r="D675" s="9"/>
      <c r="E675" s="9"/>
      <c r="F675" s="9"/>
      <c r="G675" s="9"/>
      <c r="H675" s="9"/>
      <c r="I675" s="9"/>
      <c r="J675" s="9"/>
      <c r="K675" s="9"/>
      <c r="L675" s="9"/>
      <c r="M675" s="9"/>
      <c r="N675" s="9"/>
      <c r="O675" s="9"/>
      <c r="P675" s="9"/>
      <c r="Q675" s="810"/>
      <c r="R675" s="9"/>
      <c r="S675" s="15"/>
      <c r="T675" s="9"/>
      <c r="U675" s="17"/>
      <c r="V675" s="9"/>
      <c r="W675" s="17"/>
      <c r="X675" s="9"/>
      <c r="Y675" s="9"/>
      <c r="Z675" s="9"/>
      <c r="AA675" s="9"/>
      <c r="AB675" s="9"/>
      <c r="AC675" s="9"/>
      <c r="AD675" s="9"/>
      <c r="AE675" s="9"/>
      <c r="AF675" s="9"/>
      <c r="AG675" s="9"/>
      <c r="AH675" s="9"/>
    </row>
    <row r="676" spans="1:34" x14ac:dyDescent="0.25">
      <c r="A676" s="9"/>
      <c r="B676" s="9"/>
      <c r="C676" s="9"/>
      <c r="D676" s="9"/>
      <c r="E676" s="9"/>
      <c r="F676" s="9"/>
      <c r="G676" s="9"/>
      <c r="H676" s="9"/>
      <c r="I676" s="9"/>
      <c r="J676" s="9"/>
      <c r="K676" s="9"/>
      <c r="L676" s="9"/>
      <c r="M676" s="9"/>
      <c r="N676" s="9"/>
      <c r="O676" s="9"/>
      <c r="P676" s="9"/>
      <c r="Q676" s="810"/>
      <c r="R676" s="9"/>
      <c r="S676" s="15"/>
      <c r="T676" s="9"/>
      <c r="U676" s="17"/>
      <c r="V676" s="9"/>
      <c r="W676" s="17"/>
      <c r="X676" s="9"/>
      <c r="Y676" s="9"/>
      <c r="Z676" s="9"/>
      <c r="AA676" s="9"/>
      <c r="AB676" s="9"/>
      <c r="AC676" s="9"/>
      <c r="AD676" s="9"/>
      <c r="AE676" s="9"/>
      <c r="AF676" s="9"/>
      <c r="AG676" s="9"/>
      <c r="AH676" s="9"/>
    </row>
    <row r="677" spans="1:34" x14ac:dyDescent="0.25">
      <c r="A677" s="9"/>
      <c r="B677" s="9"/>
      <c r="C677" s="9"/>
      <c r="D677" s="9"/>
      <c r="E677" s="9"/>
      <c r="F677" s="9"/>
      <c r="G677" s="9"/>
      <c r="H677" s="9"/>
      <c r="I677" s="9"/>
      <c r="J677" s="9"/>
      <c r="K677" s="9"/>
      <c r="L677" s="9"/>
      <c r="M677" s="9"/>
      <c r="N677" s="9"/>
      <c r="O677" s="9"/>
      <c r="P677" s="9"/>
      <c r="Q677" s="810"/>
      <c r="R677" s="9"/>
      <c r="S677" s="15"/>
      <c r="T677" s="9"/>
      <c r="U677" s="17"/>
      <c r="V677" s="9"/>
      <c r="W677" s="17"/>
      <c r="X677" s="9"/>
      <c r="Y677" s="9"/>
      <c r="Z677" s="9"/>
      <c r="AA677" s="9"/>
      <c r="AB677" s="9"/>
      <c r="AC677" s="9"/>
      <c r="AD677" s="9"/>
      <c r="AE677" s="9"/>
      <c r="AF677" s="9"/>
      <c r="AG677" s="9"/>
      <c r="AH677" s="9"/>
    </row>
    <row r="678" spans="1:34" x14ac:dyDescent="0.25">
      <c r="A678" s="9"/>
      <c r="B678" s="9"/>
      <c r="C678" s="9"/>
      <c r="D678" s="9"/>
      <c r="E678" s="9"/>
      <c r="F678" s="9"/>
      <c r="G678" s="9"/>
      <c r="H678" s="9"/>
      <c r="I678" s="9"/>
      <c r="J678" s="9"/>
      <c r="K678" s="9"/>
      <c r="L678" s="9"/>
      <c r="M678" s="9"/>
      <c r="N678" s="9"/>
      <c r="O678" s="9"/>
      <c r="P678" s="9"/>
      <c r="Q678" s="810"/>
      <c r="R678" s="9"/>
      <c r="S678" s="15"/>
      <c r="T678" s="9"/>
      <c r="U678" s="17"/>
      <c r="V678" s="9"/>
      <c r="W678" s="17"/>
      <c r="X678" s="9"/>
      <c r="Y678" s="9"/>
      <c r="Z678" s="9"/>
      <c r="AA678" s="9"/>
      <c r="AB678" s="9"/>
      <c r="AC678" s="9"/>
      <c r="AD678" s="9"/>
      <c r="AE678" s="9"/>
      <c r="AF678" s="9"/>
      <c r="AG678" s="9"/>
      <c r="AH678" s="9"/>
    </row>
    <row r="679" spans="1:34" x14ac:dyDescent="0.25">
      <c r="A679" s="9"/>
      <c r="B679" s="9"/>
      <c r="C679" s="9"/>
      <c r="D679" s="9"/>
      <c r="E679" s="9"/>
      <c r="F679" s="9"/>
      <c r="G679" s="9"/>
      <c r="H679" s="9"/>
      <c r="I679" s="9"/>
      <c r="J679" s="9"/>
      <c r="K679" s="9"/>
      <c r="L679" s="9"/>
      <c r="M679" s="9"/>
      <c r="N679" s="9"/>
      <c r="O679" s="9"/>
      <c r="P679" s="9"/>
      <c r="Q679" s="810"/>
      <c r="R679" s="9"/>
      <c r="S679" s="15"/>
      <c r="T679" s="9"/>
      <c r="U679" s="17"/>
      <c r="V679" s="9"/>
      <c r="W679" s="17"/>
      <c r="X679" s="9"/>
      <c r="Y679" s="9"/>
      <c r="Z679" s="9"/>
      <c r="AA679" s="9"/>
      <c r="AB679" s="9"/>
      <c r="AC679" s="9"/>
      <c r="AD679" s="9"/>
      <c r="AE679" s="9"/>
      <c r="AF679" s="9"/>
      <c r="AG679" s="9"/>
      <c r="AH679" s="9"/>
    </row>
    <row r="680" spans="1:34" x14ac:dyDescent="0.25">
      <c r="A680" s="9"/>
      <c r="B680" s="9"/>
      <c r="C680" s="9"/>
      <c r="D680" s="9"/>
      <c r="E680" s="9"/>
      <c r="F680" s="9"/>
      <c r="G680" s="9"/>
      <c r="H680" s="9"/>
      <c r="I680" s="9"/>
      <c r="J680" s="9"/>
      <c r="K680" s="9"/>
      <c r="L680" s="9"/>
      <c r="M680" s="9"/>
      <c r="N680" s="9"/>
      <c r="O680" s="9"/>
      <c r="P680" s="9"/>
      <c r="Q680" s="810"/>
      <c r="R680" s="9"/>
      <c r="S680" s="15"/>
      <c r="T680" s="9"/>
      <c r="U680" s="17"/>
      <c r="V680" s="9"/>
      <c r="W680" s="17"/>
      <c r="X680" s="9"/>
      <c r="Y680" s="9"/>
      <c r="Z680" s="9"/>
      <c r="AA680" s="9"/>
      <c r="AB680" s="9"/>
      <c r="AC680" s="9"/>
      <c r="AD680" s="9"/>
      <c r="AE680" s="9"/>
      <c r="AF680" s="9"/>
      <c r="AG680" s="9"/>
      <c r="AH680" s="9"/>
    </row>
    <row r="681" spans="1:34" x14ac:dyDescent="0.25">
      <c r="A681" s="9"/>
      <c r="B681" s="9"/>
      <c r="C681" s="9"/>
      <c r="D681" s="9"/>
      <c r="E681" s="9"/>
      <c r="F681" s="9"/>
      <c r="G681" s="9"/>
      <c r="H681" s="9"/>
      <c r="I681" s="9"/>
      <c r="J681" s="9"/>
      <c r="K681" s="9"/>
      <c r="L681" s="9"/>
      <c r="M681" s="9"/>
      <c r="N681" s="9"/>
      <c r="O681" s="9"/>
      <c r="P681" s="9"/>
      <c r="Q681" s="810"/>
      <c r="R681" s="9"/>
      <c r="S681" s="15"/>
      <c r="T681" s="9"/>
      <c r="U681" s="17"/>
      <c r="V681" s="9"/>
      <c r="W681" s="17"/>
      <c r="X681" s="9"/>
      <c r="Y681" s="9"/>
      <c r="Z681" s="9"/>
      <c r="AA681" s="9"/>
      <c r="AB681" s="9"/>
      <c r="AC681" s="9"/>
      <c r="AD681" s="9"/>
      <c r="AE681" s="9"/>
      <c r="AF681" s="9"/>
      <c r="AG681" s="9"/>
      <c r="AH681" s="9"/>
    </row>
    <row r="682" spans="1:34" x14ac:dyDescent="0.25">
      <c r="A682" s="9"/>
      <c r="B682" s="9"/>
      <c r="C682" s="9"/>
      <c r="D682" s="9"/>
      <c r="E682" s="9"/>
      <c r="F682" s="9"/>
      <c r="G682" s="9"/>
      <c r="H682" s="9"/>
      <c r="I682" s="9"/>
      <c r="J682" s="9"/>
      <c r="K682" s="9"/>
      <c r="L682" s="9"/>
      <c r="M682" s="9"/>
      <c r="N682" s="9"/>
      <c r="O682" s="9"/>
      <c r="P682" s="9"/>
      <c r="Q682" s="810"/>
      <c r="R682" s="9"/>
      <c r="S682" s="15"/>
      <c r="T682" s="9"/>
      <c r="U682" s="17"/>
      <c r="V682" s="9"/>
      <c r="W682" s="17"/>
      <c r="X682" s="9"/>
      <c r="Y682" s="9"/>
      <c r="Z682" s="9"/>
      <c r="AA682" s="9"/>
      <c r="AB682" s="9"/>
      <c r="AC682" s="9"/>
      <c r="AD682" s="9"/>
      <c r="AE682" s="9"/>
      <c r="AF682" s="9"/>
      <c r="AG682" s="9"/>
      <c r="AH682" s="9"/>
    </row>
    <row r="683" spans="1:34" x14ac:dyDescent="0.25">
      <c r="A683" s="9"/>
      <c r="B683" s="9"/>
      <c r="C683" s="9"/>
      <c r="D683" s="9"/>
      <c r="E683" s="9"/>
      <c r="F683" s="9"/>
      <c r="G683" s="9"/>
      <c r="H683" s="9"/>
      <c r="I683" s="9"/>
      <c r="J683" s="9"/>
      <c r="K683" s="9"/>
      <c r="L683" s="9"/>
      <c r="M683" s="9"/>
      <c r="N683" s="9"/>
      <c r="O683" s="9"/>
      <c r="P683" s="9"/>
      <c r="Q683" s="810"/>
      <c r="R683" s="9"/>
      <c r="S683" s="15"/>
      <c r="T683" s="9"/>
      <c r="U683" s="17"/>
      <c r="V683" s="9"/>
      <c r="W683" s="17"/>
      <c r="X683" s="9"/>
      <c r="Y683" s="9"/>
      <c r="Z683" s="9"/>
      <c r="AA683" s="9"/>
      <c r="AB683" s="9"/>
      <c r="AC683" s="9"/>
      <c r="AD683" s="9"/>
      <c r="AE683" s="9"/>
      <c r="AF683" s="9"/>
      <c r="AG683" s="9"/>
      <c r="AH683" s="9"/>
    </row>
    <row r="684" spans="1:34" x14ac:dyDescent="0.25">
      <c r="A684" s="9"/>
      <c r="B684" s="9"/>
      <c r="C684" s="9"/>
      <c r="D684" s="9"/>
      <c r="E684" s="9"/>
      <c r="F684" s="9"/>
      <c r="G684" s="9"/>
      <c r="H684" s="9"/>
      <c r="I684" s="9"/>
      <c r="J684" s="9"/>
      <c r="K684" s="9"/>
      <c r="L684" s="9"/>
      <c r="M684" s="9"/>
      <c r="N684" s="9"/>
      <c r="O684" s="9"/>
      <c r="P684" s="9"/>
      <c r="Q684" s="810"/>
      <c r="R684" s="9"/>
      <c r="S684" s="15"/>
      <c r="T684" s="9"/>
      <c r="U684" s="17"/>
      <c r="V684" s="9"/>
      <c r="W684" s="17"/>
      <c r="X684" s="9"/>
      <c r="Y684" s="9"/>
      <c r="Z684" s="9"/>
      <c r="AA684" s="9"/>
      <c r="AB684" s="9"/>
      <c r="AC684" s="9"/>
      <c r="AD684" s="9"/>
      <c r="AE684" s="9"/>
      <c r="AF684" s="9"/>
      <c r="AG684" s="9"/>
      <c r="AH684" s="9"/>
    </row>
    <row r="685" spans="1:34" x14ac:dyDescent="0.25">
      <c r="A685" s="9"/>
      <c r="B685" s="9"/>
      <c r="C685" s="9"/>
      <c r="D685" s="9"/>
      <c r="E685" s="9"/>
      <c r="F685" s="9"/>
      <c r="G685" s="9"/>
      <c r="H685" s="9"/>
      <c r="I685" s="9"/>
      <c r="J685" s="9"/>
      <c r="K685" s="9"/>
      <c r="L685" s="9"/>
      <c r="M685" s="9"/>
      <c r="N685" s="9"/>
      <c r="O685" s="9"/>
      <c r="P685" s="9"/>
      <c r="Q685" s="810"/>
      <c r="R685" s="9"/>
      <c r="S685" s="15"/>
      <c r="T685" s="9"/>
      <c r="U685" s="17"/>
      <c r="V685" s="9"/>
      <c r="W685" s="17"/>
      <c r="X685" s="9"/>
      <c r="Y685" s="9"/>
      <c r="Z685" s="9"/>
      <c r="AA685" s="9"/>
      <c r="AB685" s="9"/>
      <c r="AC685" s="9"/>
      <c r="AD685" s="9"/>
      <c r="AE685" s="9"/>
      <c r="AF685" s="9"/>
      <c r="AG685" s="9"/>
      <c r="AH685" s="9"/>
    </row>
    <row r="686" spans="1:34" x14ac:dyDescent="0.25">
      <c r="A686" s="9"/>
      <c r="B686" s="9"/>
      <c r="C686" s="9"/>
      <c r="D686" s="9"/>
      <c r="E686" s="9"/>
      <c r="F686" s="9"/>
      <c r="G686" s="9"/>
      <c r="H686" s="9"/>
      <c r="I686" s="9"/>
      <c r="J686" s="9"/>
      <c r="K686" s="9"/>
      <c r="L686" s="9"/>
      <c r="M686" s="9"/>
      <c r="N686" s="9"/>
      <c r="O686" s="9"/>
      <c r="P686" s="9"/>
      <c r="Q686" s="810"/>
      <c r="R686" s="9"/>
      <c r="S686" s="15"/>
      <c r="T686" s="9"/>
      <c r="U686" s="17"/>
      <c r="V686" s="9"/>
      <c r="W686" s="17"/>
      <c r="X686" s="9"/>
      <c r="Y686" s="9"/>
      <c r="Z686" s="9"/>
      <c r="AA686" s="9"/>
      <c r="AB686" s="9"/>
      <c r="AC686" s="9"/>
      <c r="AD686" s="9"/>
      <c r="AE686" s="9"/>
      <c r="AF686" s="9"/>
      <c r="AG686" s="9"/>
      <c r="AH686" s="9"/>
    </row>
    <row r="687" spans="1:34" x14ac:dyDescent="0.25">
      <c r="A687" s="9"/>
      <c r="B687" s="9"/>
      <c r="C687" s="9"/>
      <c r="D687" s="9"/>
      <c r="E687" s="9"/>
      <c r="F687" s="9"/>
      <c r="G687" s="9"/>
      <c r="H687" s="9"/>
      <c r="I687" s="9"/>
      <c r="J687" s="9"/>
      <c r="K687" s="9"/>
      <c r="L687" s="9"/>
      <c r="M687" s="9"/>
      <c r="N687" s="9"/>
      <c r="O687" s="9"/>
      <c r="P687" s="9"/>
      <c r="Q687" s="810"/>
      <c r="R687" s="9"/>
      <c r="S687" s="15"/>
      <c r="T687" s="9"/>
      <c r="U687" s="17"/>
      <c r="V687" s="9"/>
      <c r="W687" s="17"/>
      <c r="X687" s="9"/>
      <c r="Y687" s="9"/>
      <c r="Z687" s="9"/>
      <c r="AA687" s="9"/>
      <c r="AB687" s="9"/>
      <c r="AC687" s="9"/>
      <c r="AD687" s="9"/>
      <c r="AE687" s="9"/>
      <c r="AF687" s="9"/>
      <c r="AG687" s="9"/>
      <c r="AH687" s="9"/>
    </row>
    <row r="688" spans="1:34" x14ac:dyDescent="0.25">
      <c r="A688" s="9"/>
      <c r="B688" s="9"/>
      <c r="C688" s="9"/>
      <c r="D688" s="9"/>
      <c r="E688" s="9"/>
      <c r="F688" s="9"/>
      <c r="G688" s="9"/>
      <c r="H688" s="9"/>
      <c r="I688" s="9"/>
      <c r="J688" s="9"/>
      <c r="K688" s="9"/>
      <c r="L688" s="9"/>
      <c r="M688" s="9"/>
      <c r="N688" s="9"/>
      <c r="O688" s="9"/>
      <c r="P688" s="9"/>
      <c r="Q688" s="810"/>
      <c r="R688" s="9"/>
      <c r="S688" s="15"/>
      <c r="T688" s="9"/>
      <c r="U688" s="17"/>
      <c r="V688" s="9"/>
      <c r="W688" s="17"/>
      <c r="X688" s="9"/>
      <c r="Y688" s="9"/>
      <c r="Z688" s="9"/>
      <c r="AA688" s="9"/>
      <c r="AB688" s="9"/>
      <c r="AC688" s="9"/>
      <c r="AD688" s="9"/>
      <c r="AE688" s="9"/>
      <c r="AF688" s="9"/>
      <c r="AG688" s="9"/>
      <c r="AH688" s="9"/>
    </row>
    <row r="689" spans="1:34" x14ac:dyDescent="0.25">
      <c r="A689" s="9"/>
      <c r="B689" s="9"/>
      <c r="C689" s="9"/>
      <c r="D689" s="9"/>
      <c r="E689" s="9"/>
      <c r="F689" s="9"/>
      <c r="G689" s="9"/>
      <c r="H689" s="9"/>
      <c r="I689" s="9"/>
      <c r="J689" s="9"/>
      <c r="K689" s="9"/>
      <c r="L689" s="9"/>
      <c r="M689" s="9"/>
      <c r="N689" s="9"/>
      <c r="O689" s="9"/>
      <c r="P689" s="9"/>
      <c r="Q689" s="810"/>
      <c r="R689" s="9"/>
      <c r="S689" s="15"/>
      <c r="T689" s="9"/>
      <c r="U689" s="17"/>
      <c r="V689" s="9"/>
      <c r="W689" s="17"/>
      <c r="X689" s="9"/>
      <c r="Y689" s="9"/>
      <c r="Z689" s="9"/>
      <c r="AA689" s="9"/>
      <c r="AB689" s="9"/>
      <c r="AC689" s="9"/>
      <c r="AD689" s="9"/>
      <c r="AE689" s="9"/>
      <c r="AF689" s="9"/>
      <c r="AG689" s="9"/>
      <c r="AH689" s="9"/>
    </row>
    <row r="690" spans="1:34" x14ac:dyDescent="0.25">
      <c r="A690" s="9"/>
      <c r="B690" s="9"/>
      <c r="C690" s="9"/>
      <c r="D690" s="9"/>
      <c r="E690" s="9"/>
      <c r="F690" s="9"/>
      <c r="G690" s="9"/>
      <c r="H690" s="9"/>
      <c r="I690" s="9"/>
      <c r="J690" s="9"/>
      <c r="K690" s="9"/>
      <c r="L690" s="9"/>
      <c r="M690" s="9"/>
      <c r="N690" s="9"/>
      <c r="O690" s="9"/>
      <c r="P690" s="9"/>
      <c r="Q690" s="810"/>
      <c r="R690" s="9"/>
      <c r="S690" s="15"/>
      <c r="T690" s="9"/>
      <c r="U690" s="17"/>
      <c r="V690" s="9"/>
      <c r="W690" s="17"/>
      <c r="X690" s="9"/>
      <c r="Y690" s="9"/>
      <c r="Z690" s="9"/>
      <c r="AA690" s="9"/>
      <c r="AB690" s="9"/>
      <c r="AC690" s="9"/>
      <c r="AD690" s="9"/>
      <c r="AE690" s="9"/>
      <c r="AF690" s="9"/>
      <c r="AG690" s="9"/>
      <c r="AH690" s="9"/>
    </row>
    <row r="691" spans="1:34" x14ac:dyDescent="0.25">
      <c r="A691" s="9"/>
      <c r="B691" s="9"/>
      <c r="C691" s="9"/>
      <c r="D691" s="9"/>
      <c r="E691" s="9"/>
      <c r="F691" s="9"/>
      <c r="G691" s="9"/>
      <c r="H691" s="9"/>
      <c r="I691" s="9"/>
      <c r="J691" s="9"/>
      <c r="K691" s="9"/>
      <c r="L691" s="9"/>
      <c r="M691" s="9"/>
      <c r="N691" s="9"/>
      <c r="O691" s="9"/>
      <c r="P691" s="9"/>
      <c r="Q691" s="810"/>
      <c r="R691" s="9"/>
      <c r="S691" s="15"/>
      <c r="T691" s="9"/>
      <c r="U691" s="17"/>
      <c r="V691" s="9"/>
      <c r="W691" s="17"/>
      <c r="X691" s="9"/>
      <c r="Y691" s="9"/>
      <c r="Z691" s="9"/>
      <c r="AA691" s="9"/>
      <c r="AB691" s="9"/>
      <c r="AC691" s="9"/>
      <c r="AD691" s="9"/>
      <c r="AE691" s="9"/>
      <c r="AF691" s="9"/>
      <c r="AG691" s="9"/>
      <c r="AH691" s="9"/>
    </row>
    <row r="692" spans="1:34" x14ac:dyDescent="0.25">
      <c r="A692" s="9"/>
      <c r="B692" s="9"/>
      <c r="C692" s="9"/>
      <c r="D692" s="9"/>
      <c r="E692" s="9"/>
      <c r="F692" s="9"/>
      <c r="G692" s="9"/>
      <c r="H692" s="9"/>
      <c r="I692" s="9"/>
      <c r="J692" s="9"/>
      <c r="K692" s="9"/>
      <c r="L692" s="9"/>
      <c r="M692" s="9"/>
      <c r="N692" s="9"/>
      <c r="O692" s="9"/>
      <c r="P692" s="9"/>
      <c r="Q692" s="810"/>
      <c r="R692" s="9"/>
      <c r="S692" s="15"/>
      <c r="T692" s="9"/>
      <c r="U692" s="17"/>
      <c r="V692" s="9"/>
      <c r="W692" s="17"/>
      <c r="X692" s="9"/>
      <c r="Y692" s="9"/>
      <c r="Z692" s="9"/>
      <c r="AA692" s="9"/>
      <c r="AB692" s="9"/>
      <c r="AC692" s="9"/>
      <c r="AD692" s="9"/>
      <c r="AE692" s="9"/>
      <c r="AF692" s="9"/>
      <c r="AG692" s="9"/>
      <c r="AH692" s="9"/>
    </row>
    <row r="693" spans="1:34" x14ac:dyDescent="0.25">
      <c r="A693" s="9"/>
      <c r="B693" s="9"/>
      <c r="C693" s="9"/>
      <c r="D693" s="9"/>
      <c r="E693" s="9"/>
      <c r="F693" s="9"/>
      <c r="G693" s="9"/>
      <c r="H693" s="9"/>
      <c r="I693" s="9"/>
      <c r="J693" s="9"/>
      <c r="K693" s="9"/>
      <c r="L693" s="9"/>
      <c r="M693" s="9"/>
      <c r="N693" s="9"/>
      <c r="O693" s="9"/>
      <c r="P693" s="9"/>
      <c r="Q693" s="810"/>
      <c r="R693" s="9"/>
      <c r="S693" s="15"/>
      <c r="T693" s="9"/>
      <c r="U693" s="17"/>
      <c r="V693" s="9"/>
      <c r="W693" s="17"/>
      <c r="X693" s="9"/>
      <c r="Y693" s="9"/>
      <c r="Z693" s="9"/>
      <c r="AA693" s="9"/>
      <c r="AB693" s="9"/>
      <c r="AC693" s="9"/>
      <c r="AD693" s="9"/>
      <c r="AE693" s="9"/>
      <c r="AF693" s="9"/>
      <c r="AG693" s="9"/>
      <c r="AH693" s="9"/>
    </row>
    <row r="694" spans="1:34" x14ac:dyDescent="0.25">
      <c r="A694" s="9"/>
      <c r="B694" s="9"/>
      <c r="C694" s="9"/>
      <c r="D694" s="9"/>
      <c r="E694" s="9"/>
      <c r="F694" s="9"/>
      <c r="G694" s="9"/>
      <c r="H694" s="9"/>
      <c r="I694" s="9"/>
      <c r="J694" s="9"/>
      <c r="K694" s="9"/>
      <c r="L694" s="9"/>
      <c r="M694" s="9"/>
      <c r="N694" s="9"/>
      <c r="O694" s="9"/>
      <c r="P694" s="9"/>
      <c r="Q694" s="810"/>
      <c r="R694" s="9"/>
      <c r="S694" s="15"/>
      <c r="T694" s="9"/>
      <c r="U694" s="17"/>
      <c r="V694" s="9"/>
      <c r="W694" s="17"/>
      <c r="X694" s="9"/>
      <c r="Y694" s="9"/>
      <c r="Z694" s="9"/>
      <c r="AA694" s="9"/>
      <c r="AB694" s="9"/>
      <c r="AC694" s="9"/>
      <c r="AD694" s="9"/>
      <c r="AE694" s="9"/>
      <c r="AF694" s="9"/>
      <c r="AG694" s="9"/>
      <c r="AH694" s="9"/>
    </row>
    <row r="695" spans="1:34" x14ac:dyDescent="0.25">
      <c r="A695" s="9"/>
      <c r="B695" s="9"/>
      <c r="C695" s="9"/>
      <c r="D695" s="9"/>
      <c r="E695" s="9"/>
      <c r="F695" s="9"/>
      <c r="G695" s="9"/>
      <c r="H695" s="9"/>
      <c r="I695" s="9"/>
      <c r="J695" s="9"/>
      <c r="K695" s="9"/>
      <c r="L695" s="9"/>
      <c r="M695" s="9"/>
      <c r="N695" s="9"/>
      <c r="O695" s="9"/>
      <c r="P695" s="9"/>
      <c r="Q695" s="810"/>
      <c r="R695" s="9"/>
      <c r="S695" s="15"/>
      <c r="T695" s="9"/>
      <c r="U695" s="17"/>
      <c r="V695" s="9"/>
      <c r="W695" s="17"/>
      <c r="X695" s="9"/>
      <c r="Y695" s="9"/>
      <c r="Z695" s="9"/>
      <c r="AA695" s="9"/>
      <c r="AB695" s="9"/>
      <c r="AC695" s="9"/>
      <c r="AD695" s="9"/>
      <c r="AE695" s="9"/>
      <c r="AF695" s="9"/>
      <c r="AG695" s="9"/>
      <c r="AH695" s="9"/>
    </row>
    <row r="696" spans="1:34" x14ac:dyDescent="0.25">
      <c r="A696" s="9"/>
      <c r="B696" s="9"/>
      <c r="C696" s="9"/>
      <c r="D696" s="9"/>
      <c r="E696" s="9"/>
      <c r="F696" s="9"/>
      <c r="G696" s="9"/>
      <c r="H696" s="9"/>
      <c r="I696" s="9"/>
      <c r="J696" s="9"/>
      <c r="K696" s="9"/>
      <c r="L696" s="9"/>
      <c r="M696" s="9"/>
      <c r="N696" s="9"/>
      <c r="O696" s="9"/>
      <c r="P696" s="9"/>
      <c r="Q696" s="810"/>
      <c r="R696" s="9"/>
      <c r="S696" s="15"/>
      <c r="T696" s="9"/>
      <c r="U696" s="17"/>
      <c r="V696" s="9"/>
      <c r="W696" s="17"/>
      <c r="X696" s="9"/>
      <c r="Y696" s="9"/>
      <c r="Z696" s="9"/>
      <c r="AA696" s="9"/>
      <c r="AB696" s="9"/>
      <c r="AC696" s="9"/>
      <c r="AD696" s="9"/>
      <c r="AE696" s="9"/>
      <c r="AF696" s="9"/>
      <c r="AG696" s="9"/>
      <c r="AH696" s="9"/>
    </row>
    <row r="697" spans="1:34" x14ac:dyDescent="0.25">
      <c r="A697" s="9"/>
      <c r="B697" s="9"/>
      <c r="C697" s="9"/>
      <c r="D697" s="9"/>
      <c r="E697" s="9"/>
      <c r="F697" s="9"/>
      <c r="G697" s="9"/>
      <c r="H697" s="9"/>
      <c r="I697" s="9"/>
      <c r="J697" s="9"/>
      <c r="K697" s="9"/>
      <c r="L697" s="9"/>
      <c r="M697" s="9"/>
      <c r="N697" s="9"/>
      <c r="O697" s="9"/>
      <c r="P697" s="9"/>
      <c r="Q697" s="810"/>
      <c r="R697" s="9"/>
      <c r="S697" s="15"/>
      <c r="T697" s="9"/>
      <c r="U697" s="17"/>
      <c r="V697" s="9"/>
      <c r="W697" s="17"/>
      <c r="X697" s="9"/>
      <c r="Y697" s="9"/>
      <c r="Z697" s="9"/>
      <c r="AA697" s="9"/>
      <c r="AB697" s="9"/>
      <c r="AC697" s="9"/>
      <c r="AD697" s="9"/>
      <c r="AE697" s="9"/>
      <c r="AF697" s="9"/>
      <c r="AG697" s="9"/>
      <c r="AH697" s="9"/>
    </row>
    <row r="698" spans="1:34" x14ac:dyDescent="0.25">
      <c r="A698" s="9"/>
      <c r="B698" s="9"/>
      <c r="C698" s="9"/>
      <c r="D698" s="9"/>
      <c r="E698" s="9"/>
      <c r="F698" s="9"/>
      <c r="G698" s="9"/>
      <c r="H698" s="9"/>
      <c r="I698" s="9"/>
      <c r="J698" s="9"/>
      <c r="K698" s="9"/>
      <c r="L698" s="9"/>
      <c r="M698" s="9"/>
      <c r="N698" s="9"/>
      <c r="O698" s="9"/>
      <c r="P698" s="9"/>
      <c r="Q698" s="810"/>
      <c r="R698" s="9"/>
      <c r="S698" s="15"/>
      <c r="T698" s="9"/>
      <c r="U698" s="17"/>
      <c r="V698" s="9"/>
      <c r="W698" s="17"/>
      <c r="X698" s="9"/>
      <c r="Y698" s="9"/>
      <c r="Z698" s="9"/>
      <c r="AA698" s="9"/>
      <c r="AB698" s="9"/>
      <c r="AC698" s="9"/>
      <c r="AD698" s="9"/>
      <c r="AE698" s="9"/>
      <c r="AF698" s="9"/>
      <c r="AG698" s="9"/>
      <c r="AH698" s="9"/>
    </row>
    <row r="699" spans="1:34" x14ac:dyDescent="0.25">
      <c r="A699" s="9"/>
      <c r="B699" s="9"/>
      <c r="C699" s="9"/>
      <c r="D699" s="9"/>
      <c r="E699" s="9"/>
      <c r="F699" s="9"/>
      <c r="G699" s="9"/>
      <c r="H699" s="9"/>
      <c r="I699" s="9"/>
      <c r="J699" s="9"/>
      <c r="K699" s="9"/>
      <c r="L699" s="9"/>
      <c r="M699" s="9"/>
      <c r="N699" s="9"/>
      <c r="O699" s="9"/>
      <c r="P699" s="9"/>
      <c r="Q699" s="810"/>
      <c r="R699" s="9"/>
      <c r="S699" s="15"/>
      <c r="T699" s="9"/>
      <c r="U699" s="17"/>
      <c r="V699" s="9"/>
      <c r="W699" s="17"/>
      <c r="X699" s="9"/>
      <c r="Y699" s="9"/>
      <c r="Z699" s="9"/>
      <c r="AA699" s="9"/>
      <c r="AB699" s="9"/>
      <c r="AC699" s="9"/>
      <c r="AD699" s="9"/>
      <c r="AE699" s="9"/>
      <c r="AF699" s="9"/>
      <c r="AG699" s="9"/>
      <c r="AH699" s="9"/>
    </row>
    <row r="700" spans="1:34" x14ac:dyDescent="0.25">
      <c r="A700" s="9"/>
      <c r="B700" s="9"/>
      <c r="C700" s="9"/>
      <c r="D700" s="9"/>
      <c r="E700" s="9"/>
      <c r="F700" s="9"/>
      <c r="G700" s="9"/>
      <c r="H700" s="9"/>
      <c r="I700" s="9"/>
      <c r="J700" s="9"/>
      <c r="K700" s="9"/>
      <c r="L700" s="9"/>
      <c r="M700" s="9"/>
      <c r="N700" s="9"/>
      <c r="O700" s="9"/>
      <c r="P700" s="9"/>
      <c r="Q700" s="810"/>
      <c r="R700" s="9"/>
      <c r="S700" s="15"/>
      <c r="T700" s="9"/>
      <c r="U700" s="17"/>
      <c r="V700" s="9"/>
      <c r="W700" s="17"/>
      <c r="X700" s="9"/>
      <c r="Y700" s="9"/>
      <c r="Z700" s="9"/>
      <c r="AA700" s="9"/>
      <c r="AB700" s="9"/>
      <c r="AC700" s="9"/>
      <c r="AD700" s="9"/>
      <c r="AE700" s="9"/>
      <c r="AF700" s="9"/>
      <c r="AG700" s="9"/>
      <c r="AH700" s="9"/>
    </row>
    <row r="701" spans="1:34" x14ac:dyDescent="0.25">
      <c r="A701" s="9"/>
      <c r="B701" s="9"/>
      <c r="C701" s="9"/>
      <c r="D701" s="9"/>
      <c r="E701" s="9"/>
      <c r="F701" s="9"/>
      <c r="G701" s="9"/>
      <c r="H701" s="9"/>
      <c r="I701" s="9"/>
      <c r="J701" s="9"/>
      <c r="K701" s="9"/>
      <c r="L701" s="9"/>
      <c r="M701" s="9"/>
      <c r="N701" s="9"/>
      <c r="O701" s="9"/>
      <c r="P701" s="9"/>
      <c r="Q701" s="810"/>
      <c r="R701" s="9"/>
      <c r="S701" s="15"/>
      <c r="T701" s="9"/>
      <c r="U701" s="17"/>
      <c r="V701" s="9"/>
      <c r="W701" s="17"/>
      <c r="X701" s="9"/>
      <c r="Y701" s="9"/>
      <c r="Z701" s="9"/>
      <c r="AA701" s="9"/>
      <c r="AB701" s="9"/>
      <c r="AC701" s="9"/>
      <c r="AD701" s="9"/>
      <c r="AE701" s="9"/>
      <c r="AF701" s="9"/>
      <c r="AG701" s="9"/>
      <c r="AH701" s="9"/>
    </row>
    <row r="702" spans="1:34" x14ac:dyDescent="0.25">
      <c r="A702" s="9"/>
      <c r="B702" s="9"/>
      <c r="C702" s="9"/>
      <c r="D702" s="9"/>
      <c r="E702" s="9"/>
      <c r="F702" s="9"/>
      <c r="G702" s="9"/>
      <c r="H702" s="9"/>
      <c r="I702" s="9"/>
      <c r="J702" s="9"/>
      <c r="K702" s="9"/>
      <c r="L702" s="9"/>
      <c r="M702" s="9"/>
      <c r="N702" s="9"/>
      <c r="O702" s="9"/>
      <c r="P702" s="9"/>
      <c r="Q702" s="810"/>
      <c r="R702" s="9"/>
      <c r="S702" s="15"/>
      <c r="T702" s="9"/>
      <c r="U702" s="17"/>
      <c r="V702" s="9"/>
      <c r="W702" s="17"/>
      <c r="X702" s="9"/>
      <c r="Y702" s="9"/>
      <c r="Z702" s="9"/>
      <c r="AA702" s="9"/>
      <c r="AB702" s="9"/>
      <c r="AC702" s="9"/>
      <c r="AD702" s="9"/>
      <c r="AE702" s="9"/>
      <c r="AF702" s="9"/>
      <c r="AG702" s="9"/>
      <c r="AH702" s="9"/>
    </row>
    <row r="703" spans="1:34" x14ac:dyDescent="0.25">
      <c r="A703" s="9"/>
      <c r="B703" s="9"/>
      <c r="C703" s="9"/>
      <c r="D703" s="9"/>
      <c r="E703" s="9"/>
      <c r="F703" s="9"/>
      <c r="G703" s="9"/>
      <c r="H703" s="9"/>
      <c r="I703" s="9"/>
      <c r="J703" s="9"/>
      <c r="K703" s="9"/>
      <c r="L703" s="9"/>
      <c r="M703" s="9"/>
      <c r="N703" s="9"/>
      <c r="O703" s="9"/>
      <c r="P703" s="9"/>
      <c r="Q703" s="810"/>
      <c r="R703" s="9"/>
      <c r="S703" s="15"/>
      <c r="T703" s="9"/>
      <c r="U703" s="17"/>
      <c r="V703" s="9"/>
      <c r="W703" s="17"/>
      <c r="X703" s="9"/>
      <c r="Y703" s="9"/>
      <c r="Z703" s="9"/>
      <c r="AA703" s="9"/>
      <c r="AB703" s="9"/>
      <c r="AC703" s="9"/>
      <c r="AD703" s="9"/>
      <c r="AE703" s="9"/>
      <c r="AF703" s="9"/>
      <c r="AG703" s="9"/>
      <c r="AH703" s="9"/>
    </row>
    <row r="704" spans="1:34" x14ac:dyDescent="0.25">
      <c r="A704" s="9"/>
      <c r="B704" s="9"/>
      <c r="C704" s="9"/>
      <c r="D704" s="9"/>
      <c r="E704" s="9"/>
      <c r="F704" s="9"/>
      <c r="G704" s="9"/>
      <c r="H704" s="9"/>
      <c r="I704" s="9"/>
      <c r="J704" s="9"/>
      <c r="K704" s="9"/>
      <c r="L704" s="9"/>
      <c r="M704" s="9"/>
      <c r="N704" s="9"/>
      <c r="O704" s="9"/>
      <c r="P704" s="9"/>
      <c r="Q704" s="810"/>
      <c r="R704" s="9"/>
      <c r="S704" s="15"/>
      <c r="T704" s="9"/>
      <c r="U704" s="17"/>
      <c r="V704" s="9"/>
      <c r="W704" s="17"/>
      <c r="X704" s="9"/>
      <c r="Y704" s="9"/>
      <c r="Z704" s="9"/>
      <c r="AA704" s="9"/>
      <c r="AB704" s="9"/>
      <c r="AC704" s="9"/>
      <c r="AD704" s="9"/>
      <c r="AE704" s="9"/>
      <c r="AF704" s="9"/>
      <c r="AG704" s="9"/>
      <c r="AH704" s="9"/>
    </row>
    <row r="705" spans="1:34" x14ac:dyDescent="0.25">
      <c r="A705" s="9"/>
      <c r="B705" s="9"/>
      <c r="C705" s="9"/>
      <c r="D705" s="9"/>
      <c r="E705" s="9"/>
      <c r="F705" s="9"/>
      <c r="G705" s="9"/>
      <c r="H705" s="9"/>
      <c r="I705" s="9"/>
      <c r="J705" s="9"/>
      <c r="K705" s="9"/>
      <c r="L705" s="9"/>
      <c r="M705" s="9"/>
      <c r="N705" s="9"/>
      <c r="O705" s="9"/>
      <c r="P705" s="9"/>
      <c r="Q705" s="810"/>
      <c r="R705" s="9"/>
      <c r="S705" s="15"/>
      <c r="T705" s="9"/>
      <c r="U705" s="17"/>
      <c r="V705" s="9"/>
      <c r="W705" s="17"/>
      <c r="X705" s="9"/>
      <c r="Y705" s="9"/>
      <c r="Z705" s="9"/>
      <c r="AA705" s="9"/>
      <c r="AB705" s="9"/>
      <c r="AC705" s="9"/>
      <c r="AD705" s="9"/>
      <c r="AE705" s="9"/>
      <c r="AF705" s="9"/>
      <c r="AG705" s="9"/>
      <c r="AH705" s="9"/>
    </row>
    <row r="706" spans="1:34" x14ac:dyDescent="0.25">
      <c r="A706" s="9"/>
      <c r="B706" s="9"/>
      <c r="C706" s="9"/>
      <c r="D706" s="9"/>
      <c r="E706" s="9"/>
      <c r="F706" s="9"/>
      <c r="G706" s="9"/>
      <c r="H706" s="9"/>
      <c r="I706" s="9"/>
      <c r="J706" s="9"/>
      <c r="K706" s="9"/>
      <c r="L706" s="9"/>
      <c r="M706" s="9"/>
      <c r="N706" s="9"/>
      <c r="O706" s="9"/>
      <c r="P706" s="9"/>
      <c r="Q706" s="810"/>
      <c r="R706" s="9"/>
      <c r="S706" s="15"/>
      <c r="T706" s="9"/>
      <c r="U706" s="17"/>
      <c r="V706" s="9"/>
      <c r="W706" s="17"/>
      <c r="X706" s="9"/>
      <c r="Y706" s="9"/>
      <c r="Z706" s="9"/>
      <c r="AA706" s="9"/>
      <c r="AB706" s="9"/>
      <c r="AC706" s="9"/>
      <c r="AD706" s="9"/>
      <c r="AE706" s="9"/>
      <c r="AF706" s="9"/>
      <c r="AG706" s="9"/>
      <c r="AH706" s="9"/>
    </row>
    <row r="707" spans="1:34" x14ac:dyDescent="0.25">
      <c r="A707" s="9"/>
      <c r="B707" s="9"/>
      <c r="C707" s="9"/>
      <c r="D707" s="9"/>
      <c r="E707" s="9"/>
      <c r="F707" s="9"/>
      <c r="G707" s="9"/>
      <c r="H707" s="9"/>
      <c r="I707" s="9"/>
      <c r="J707" s="9"/>
      <c r="K707" s="9"/>
      <c r="L707" s="9"/>
      <c r="M707" s="9"/>
      <c r="N707" s="9"/>
      <c r="O707" s="9"/>
      <c r="P707" s="9"/>
      <c r="Q707" s="810"/>
      <c r="R707" s="9"/>
      <c r="S707" s="15"/>
      <c r="T707" s="9"/>
      <c r="U707" s="17"/>
      <c r="V707" s="9"/>
      <c r="W707" s="17"/>
      <c r="X707" s="9"/>
      <c r="Y707" s="9"/>
      <c r="Z707" s="9"/>
      <c r="AA707" s="9"/>
      <c r="AB707" s="9"/>
      <c r="AC707" s="9"/>
      <c r="AD707" s="9"/>
      <c r="AE707" s="9"/>
      <c r="AF707" s="9"/>
      <c r="AG707" s="9"/>
      <c r="AH707" s="9"/>
    </row>
    <row r="708" spans="1:34" x14ac:dyDescent="0.25">
      <c r="A708" s="9"/>
      <c r="B708" s="9"/>
      <c r="C708" s="9"/>
      <c r="D708" s="9"/>
      <c r="E708" s="9"/>
      <c r="F708" s="9"/>
      <c r="G708" s="9"/>
      <c r="H708" s="9"/>
      <c r="I708" s="9"/>
      <c r="J708" s="9"/>
      <c r="K708" s="9"/>
      <c r="L708" s="9"/>
      <c r="M708" s="9"/>
      <c r="N708" s="9"/>
      <c r="O708" s="9"/>
      <c r="P708" s="9"/>
      <c r="Q708" s="810"/>
      <c r="R708" s="9"/>
      <c r="S708" s="15"/>
      <c r="T708" s="9"/>
      <c r="U708" s="17"/>
      <c r="V708" s="9"/>
      <c r="W708" s="17"/>
      <c r="X708" s="9"/>
      <c r="Y708" s="9"/>
      <c r="Z708" s="9"/>
      <c r="AA708" s="9"/>
      <c r="AB708" s="9"/>
      <c r="AC708" s="9"/>
      <c r="AD708" s="9"/>
      <c r="AE708" s="9"/>
      <c r="AF708" s="9"/>
      <c r="AG708" s="9"/>
      <c r="AH708" s="9"/>
    </row>
    <row r="709" spans="1:34" x14ac:dyDescent="0.25">
      <c r="A709" s="9"/>
      <c r="B709" s="9"/>
      <c r="C709" s="9"/>
      <c r="D709" s="9"/>
      <c r="E709" s="9"/>
      <c r="F709" s="9"/>
      <c r="G709" s="9"/>
      <c r="H709" s="9"/>
      <c r="I709" s="9"/>
      <c r="J709" s="9"/>
      <c r="K709" s="9"/>
      <c r="L709" s="9"/>
      <c r="M709" s="9"/>
      <c r="N709" s="9"/>
      <c r="O709" s="9"/>
      <c r="P709" s="9"/>
      <c r="Q709" s="810"/>
      <c r="R709" s="9"/>
      <c r="S709" s="15"/>
      <c r="T709" s="9"/>
      <c r="U709" s="17"/>
      <c r="V709" s="9"/>
      <c r="W709" s="17"/>
      <c r="X709" s="9"/>
      <c r="Y709" s="9"/>
      <c r="Z709" s="9"/>
      <c r="AA709" s="9"/>
      <c r="AB709" s="9"/>
      <c r="AC709" s="9"/>
      <c r="AD709" s="9"/>
      <c r="AE709" s="9"/>
      <c r="AF709" s="9"/>
      <c r="AG709" s="9"/>
      <c r="AH709" s="9"/>
    </row>
    <row r="710" spans="1:34" x14ac:dyDescent="0.25">
      <c r="A710" s="9"/>
      <c r="B710" s="9"/>
      <c r="C710" s="9"/>
      <c r="D710" s="9"/>
      <c r="E710" s="9"/>
      <c r="F710" s="9"/>
      <c r="G710" s="9"/>
      <c r="H710" s="9"/>
      <c r="I710" s="9"/>
      <c r="J710" s="9"/>
      <c r="K710" s="9"/>
      <c r="L710" s="9"/>
      <c r="M710" s="9"/>
      <c r="N710" s="9"/>
      <c r="O710" s="9"/>
      <c r="P710" s="9"/>
      <c r="Q710" s="810"/>
      <c r="R710" s="9"/>
      <c r="S710" s="15"/>
      <c r="T710" s="9"/>
      <c r="U710" s="17"/>
      <c r="V710" s="9"/>
      <c r="W710" s="17"/>
      <c r="X710" s="9"/>
      <c r="Y710" s="9"/>
      <c r="Z710" s="9"/>
      <c r="AA710" s="9"/>
      <c r="AB710" s="9"/>
      <c r="AC710" s="9"/>
      <c r="AD710" s="9"/>
      <c r="AE710" s="9"/>
      <c r="AF710" s="9"/>
      <c r="AG710" s="9"/>
      <c r="AH710" s="9"/>
    </row>
    <row r="711" spans="1:34" x14ac:dyDescent="0.25">
      <c r="A711" s="9"/>
      <c r="B711" s="9"/>
      <c r="C711" s="9"/>
      <c r="D711" s="9"/>
      <c r="E711" s="9"/>
      <c r="F711" s="9"/>
      <c r="G711" s="9"/>
      <c r="H711" s="9"/>
      <c r="I711" s="9"/>
      <c r="J711" s="9"/>
      <c r="K711" s="9"/>
      <c r="L711" s="9"/>
      <c r="M711" s="9"/>
      <c r="N711" s="9"/>
      <c r="O711" s="9"/>
      <c r="P711" s="9"/>
      <c r="Q711" s="810"/>
      <c r="R711" s="9"/>
      <c r="S711" s="15"/>
      <c r="T711" s="9"/>
      <c r="U711" s="17"/>
      <c r="V711" s="9"/>
      <c r="W711" s="17"/>
      <c r="X711" s="9"/>
      <c r="Y711" s="9"/>
      <c r="Z711" s="9"/>
      <c r="AA711" s="9"/>
      <c r="AB711" s="9"/>
      <c r="AC711" s="9"/>
      <c r="AD711" s="9"/>
      <c r="AE711" s="9"/>
      <c r="AF711" s="9"/>
      <c r="AG711" s="9"/>
      <c r="AH711" s="9"/>
    </row>
    <row r="712" spans="1:34" x14ac:dyDescent="0.25">
      <c r="A712" s="9"/>
      <c r="B712" s="9"/>
      <c r="C712" s="9"/>
      <c r="D712" s="9"/>
      <c r="E712" s="9"/>
      <c r="F712" s="9"/>
      <c r="G712" s="9"/>
      <c r="H712" s="9"/>
      <c r="I712" s="9"/>
      <c r="J712" s="9"/>
      <c r="K712" s="9"/>
      <c r="L712" s="9"/>
      <c r="M712" s="9"/>
      <c r="N712" s="9"/>
      <c r="O712" s="9"/>
      <c r="P712" s="9"/>
      <c r="Q712" s="810"/>
      <c r="R712" s="9"/>
      <c r="S712" s="15"/>
      <c r="T712" s="9"/>
      <c r="U712" s="17"/>
      <c r="V712" s="9"/>
      <c r="W712" s="17"/>
      <c r="X712" s="9"/>
      <c r="Y712" s="9"/>
      <c r="Z712" s="9"/>
      <c r="AA712" s="9"/>
      <c r="AB712" s="9"/>
      <c r="AC712" s="9"/>
      <c r="AD712" s="9"/>
      <c r="AE712" s="9"/>
      <c r="AF712" s="9"/>
      <c r="AG712" s="9"/>
      <c r="AH712" s="9"/>
    </row>
    <row r="713" spans="1:34" x14ac:dyDescent="0.25">
      <c r="A713" s="9"/>
      <c r="B713" s="9"/>
      <c r="C713" s="9"/>
      <c r="D713" s="9"/>
      <c r="E713" s="9"/>
      <c r="F713" s="9"/>
      <c r="G713" s="9"/>
      <c r="H713" s="9"/>
      <c r="I713" s="9"/>
      <c r="J713" s="9"/>
      <c r="K713" s="9"/>
      <c r="L713" s="9"/>
      <c r="M713" s="9"/>
      <c r="N713" s="9"/>
      <c r="O713" s="9"/>
      <c r="P713" s="9"/>
      <c r="Q713" s="810"/>
      <c r="R713" s="9"/>
      <c r="S713" s="15"/>
      <c r="T713" s="9"/>
      <c r="U713" s="17"/>
      <c r="V713" s="9"/>
      <c r="W713" s="17"/>
      <c r="X713" s="9"/>
      <c r="Y713" s="9"/>
      <c r="Z713" s="9"/>
      <c r="AA713" s="9"/>
      <c r="AB713" s="9"/>
      <c r="AC713" s="9"/>
      <c r="AD713" s="9"/>
      <c r="AE713" s="9"/>
      <c r="AF713" s="9"/>
      <c r="AG713" s="9"/>
      <c r="AH713" s="9"/>
    </row>
    <row r="714" spans="1:34" x14ac:dyDescent="0.25">
      <c r="A714" s="9"/>
      <c r="B714" s="9"/>
      <c r="C714" s="9"/>
      <c r="D714" s="9"/>
      <c r="E714" s="9"/>
      <c r="F714" s="9"/>
      <c r="G714" s="9"/>
      <c r="H714" s="9"/>
      <c r="I714" s="9"/>
      <c r="J714" s="9"/>
      <c r="K714" s="9"/>
      <c r="L714" s="9"/>
      <c r="M714" s="9"/>
      <c r="N714" s="9"/>
      <c r="O714" s="9"/>
      <c r="P714" s="9"/>
      <c r="Q714" s="810"/>
      <c r="R714" s="9"/>
      <c r="S714" s="15"/>
      <c r="T714" s="9"/>
      <c r="U714" s="17"/>
      <c r="V714" s="9"/>
      <c r="W714" s="17"/>
      <c r="X714" s="9"/>
      <c r="Y714" s="9"/>
      <c r="Z714" s="9"/>
      <c r="AA714" s="9"/>
      <c r="AB714" s="9"/>
      <c r="AC714" s="9"/>
      <c r="AD714" s="9"/>
      <c r="AE714" s="9"/>
      <c r="AF714" s="9"/>
      <c r="AG714" s="9"/>
      <c r="AH714" s="9"/>
    </row>
    <row r="715" spans="1:34" x14ac:dyDescent="0.25">
      <c r="A715" s="9"/>
      <c r="B715" s="9"/>
      <c r="C715" s="9"/>
      <c r="D715" s="9"/>
      <c r="E715" s="9"/>
      <c r="F715" s="9"/>
      <c r="G715" s="9"/>
      <c r="H715" s="9"/>
      <c r="I715" s="9"/>
      <c r="J715" s="9"/>
      <c r="K715" s="9"/>
      <c r="L715" s="9"/>
      <c r="M715" s="9"/>
      <c r="N715" s="9"/>
      <c r="O715" s="9"/>
      <c r="P715" s="9"/>
      <c r="Q715" s="810"/>
      <c r="R715" s="9"/>
      <c r="S715" s="15"/>
      <c r="T715" s="9"/>
      <c r="U715" s="17"/>
      <c r="V715" s="9"/>
      <c r="W715" s="17"/>
      <c r="X715" s="9"/>
      <c r="Y715" s="9"/>
      <c r="Z715" s="9"/>
      <c r="AA715" s="9"/>
      <c r="AB715" s="9"/>
      <c r="AC715" s="9"/>
      <c r="AD715" s="9"/>
      <c r="AE715" s="9"/>
      <c r="AF715" s="9"/>
      <c r="AG715" s="9"/>
      <c r="AH715" s="9"/>
    </row>
    <row r="716" spans="1:34" x14ac:dyDescent="0.25">
      <c r="A716" s="9"/>
      <c r="B716" s="9"/>
      <c r="C716" s="9"/>
      <c r="D716" s="9"/>
      <c r="E716" s="9"/>
      <c r="F716" s="9"/>
      <c r="G716" s="9"/>
      <c r="H716" s="9"/>
      <c r="I716" s="9"/>
      <c r="J716" s="9"/>
      <c r="K716" s="9"/>
      <c r="L716" s="9"/>
      <c r="M716" s="9"/>
      <c r="N716" s="9"/>
      <c r="O716" s="9"/>
      <c r="P716" s="9"/>
      <c r="Q716" s="810"/>
      <c r="R716" s="9"/>
      <c r="S716" s="15"/>
      <c r="T716" s="9"/>
      <c r="U716" s="17"/>
      <c r="V716" s="9"/>
      <c r="W716" s="17"/>
      <c r="X716" s="9"/>
      <c r="Y716" s="9"/>
      <c r="Z716" s="9"/>
      <c r="AA716" s="9"/>
      <c r="AB716" s="9"/>
      <c r="AC716" s="9"/>
      <c r="AD716" s="9"/>
      <c r="AE716" s="9"/>
      <c r="AF716" s="9"/>
      <c r="AG716" s="9"/>
      <c r="AH716" s="9"/>
    </row>
    <row r="717" spans="1:34" x14ac:dyDescent="0.25">
      <c r="A717" s="9"/>
      <c r="B717" s="9"/>
      <c r="C717" s="9"/>
      <c r="D717" s="9"/>
      <c r="E717" s="9"/>
      <c r="F717" s="9"/>
      <c r="G717" s="9"/>
      <c r="H717" s="9"/>
      <c r="I717" s="9"/>
      <c r="J717" s="9"/>
      <c r="K717" s="9"/>
      <c r="L717" s="9"/>
      <c r="M717" s="9"/>
      <c r="N717" s="9"/>
      <c r="O717" s="9"/>
      <c r="P717" s="9"/>
      <c r="Q717" s="810"/>
      <c r="R717" s="9"/>
      <c r="S717" s="15"/>
      <c r="T717" s="9"/>
      <c r="U717" s="17"/>
      <c r="V717" s="9"/>
      <c r="W717" s="17"/>
      <c r="X717" s="9"/>
      <c r="Y717" s="9"/>
      <c r="Z717" s="9"/>
      <c r="AA717" s="9"/>
      <c r="AB717" s="9"/>
      <c r="AC717" s="9"/>
      <c r="AD717" s="9"/>
      <c r="AE717" s="9"/>
      <c r="AF717" s="9"/>
      <c r="AG717" s="9"/>
      <c r="AH717" s="9"/>
    </row>
    <row r="718" spans="1:34" x14ac:dyDescent="0.25">
      <c r="A718" s="9"/>
      <c r="B718" s="9"/>
      <c r="C718" s="9"/>
      <c r="D718" s="9"/>
      <c r="E718" s="9"/>
      <c r="F718" s="9"/>
      <c r="G718" s="9"/>
      <c r="H718" s="9"/>
      <c r="I718" s="9"/>
      <c r="J718" s="9"/>
      <c r="K718" s="9"/>
      <c r="L718" s="9"/>
      <c r="M718" s="9"/>
      <c r="N718" s="9"/>
      <c r="O718" s="9"/>
      <c r="P718" s="9"/>
      <c r="Q718" s="810"/>
      <c r="R718" s="9"/>
      <c r="S718" s="15"/>
      <c r="T718" s="9"/>
      <c r="U718" s="17"/>
      <c r="V718" s="9"/>
      <c r="W718" s="17"/>
      <c r="X718" s="9"/>
      <c r="Y718" s="9"/>
      <c r="Z718" s="9"/>
      <c r="AA718" s="9"/>
      <c r="AB718" s="9"/>
      <c r="AC718" s="9"/>
      <c r="AD718" s="9"/>
      <c r="AE718" s="9"/>
      <c r="AF718" s="9"/>
      <c r="AG718" s="9"/>
      <c r="AH718" s="9"/>
    </row>
    <row r="719" spans="1:34" x14ac:dyDescent="0.25">
      <c r="A719" s="9"/>
      <c r="B719" s="9"/>
      <c r="C719" s="9"/>
      <c r="D719" s="9"/>
      <c r="E719" s="9"/>
      <c r="F719" s="9"/>
      <c r="G719" s="9"/>
      <c r="H719" s="9"/>
      <c r="I719" s="9"/>
      <c r="J719" s="9"/>
      <c r="K719" s="9"/>
      <c r="L719" s="9"/>
      <c r="M719" s="9"/>
      <c r="N719" s="9"/>
      <c r="O719" s="9"/>
      <c r="P719" s="9"/>
      <c r="Q719" s="810"/>
      <c r="R719" s="9"/>
      <c r="S719" s="15"/>
      <c r="T719" s="9"/>
      <c r="U719" s="17"/>
      <c r="V719" s="9"/>
      <c r="W719" s="17"/>
      <c r="X719" s="9"/>
      <c r="Y719" s="9"/>
      <c r="Z719" s="9"/>
      <c r="AA719" s="9"/>
      <c r="AB719" s="9"/>
      <c r="AC719" s="9"/>
      <c r="AD719" s="9"/>
      <c r="AE719" s="9"/>
      <c r="AF719" s="9"/>
      <c r="AG719" s="9"/>
      <c r="AH719" s="9"/>
    </row>
    <row r="720" spans="1:34" x14ac:dyDescent="0.25">
      <c r="A720" s="9"/>
      <c r="B720" s="9"/>
      <c r="C720" s="9"/>
      <c r="D720" s="9"/>
      <c r="E720" s="9"/>
      <c r="F720" s="9"/>
      <c r="G720" s="9"/>
      <c r="H720" s="9"/>
      <c r="I720" s="9"/>
      <c r="J720" s="9"/>
      <c r="K720" s="9"/>
      <c r="L720" s="9"/>
      <c r="M720" s="9"/>
      <c r="N720" s="9"/>
      <c r="O720" s="9"/>
      <c r="P720" s="9"/>
      <c r="Q720" s="810"/>
      <c r="R720" s="9"/>
      <c r="S720" s="15"/>
      <c r="T720" s="9"/>
      <c r="U720" s="17"/>
      <c r="V720" s="9"/>
      <c r="W720" s="17"/>
      <c r="X720" s="9"/>
      <c r="Y720" s="9"/>
      <c r="Z720" s="9"/>
      <c r="AA720" s="9"/>
      <c r="AB720" s="9"/>
      <c r="AC720" s="9"/>
      <c r="AD720" s="9"/>
      <c r="AE720" s="9"/>
      <c r="AF720" s="9"/>
      <c r="AG720" s="9"/>
      <c r="AH720" s="9"/>
    </row>
    <row r="721" spans="1:34" x14ac:dyDescent="0.25">
      <c r="A721" s="9"/>
      <c r="B721" s="9"/>
      <c r="C721" s="9"/>
      <c r="D721" s="9"/>
      <c r="E721" s="9"/>
      <c r="F721" s="9"/>
      <c r="G721" s="9"/>
      <c r="H721" s="9"/>
      <c r="I721" s="9"/>
      <c r="J721" s="9"/>
      <c r="K721" s="9"/>
      <c r="L721" s="9"/>
      <c r="M721" s="9"/>
      <c r="N721" s="9"/>
      <c r="O721" s="9"/>
      <c r="P721" s="9"/>
      <c r="Q721" s="810"/>
      <c r="R721" s="9"/>
      <c r="S721" s="15"/>
      <c r="T721" s="9"/>
      <c r="U721" s="17"/>
      <c r="V721" s="9"/>
      <c r="W721" s="17"/>
      <c r="X721" s="9"/>
      <c r="Y721" s="9"/>
      <c r="Z721" s="9"/>
      <c r="AA721" s="9"/>
      <c r="AB721" s="9"/>
      <c r="AC721" s="9"/>
      <c r="AD721" s="9"/>
      <c r="AE721" s="9"/>
      <c r="AF721" s="9"/>
      <c r="AG721" s="9"/>
      <c r="AH721" s="9"/>
    </row>
    <row r="722" spans="1:34" x14ac:dyDescent="0.25">
      <c r="A722" s="9"/>
      <c r="B722" s="9"/>
      <c r="C722" s="9"/>
      <c r="D722" s="9"/>
      <c r="E722" s="9"/>
      <c r="F722" s="9"/>
      <c r="G722" s="9"/>
      <c r="H722" s="9"/>
      <c r="I722" s="9"/>
      <c r="J722" s="9"/>
      <c r="K722" s="9"/>
      <c r="L722" s="9"/>
      <c r="M722" s="9"/>
      <c r="N722" s="9"/>
      <c r="O722" s="9"/>
      <c r="P722" s="9"/>
      <c r="Q722" s="810"/>
      <c r="R722" s="9"/>
      <c r="S722" s="15"/>
      <c r="T722" s="9"/>
      <c r="U722" s="17"/>
      <c r="V722" s="9"/>
      <c r="W722" s="17"/>
      <c r="X722" s="9"/>
      <c r="Y722" s="9"/>
      <c r="Z722" s="9"/>
      <c r="AA722" s="9"/>
      <c r="AB722" s="9"/>
      <c r="AC722" s="9"/>
      <c r="AD722" s="9"/>
      <c r="AE722" s="9"/>
      <c r="AF722" s="9"/>
      <c r="AG722" s="9"/>
      <c r="AH722" s="9"/>
    </row>
    <row r="723" spans="1:34" x14ac:dyDescent="0.25">
      <c r="A723" s="9"/>
      <c r="B723" s="9"/>
      <c r="C723" s="9"/>
      <c r="D723" s="9"/>
      <c r="E723" s="9"/>
      <c r="F723" s="9"/>
      <c r="G723" s="9"/>
      <c r="H723" s="9"/>
      <c r="I723" s="9"/>
      <c r="J723" s="9"/>
      <c r="K723" s="9"/>
      <c r="L723" s="9"/>
      <c r="M723" s="9"/>
      <c r="N723" s="9"/>
      <c r="O723" s="9"/>
      <c r="P723" s="9"/>
      <c r="Q723" s="810"/>
      <c r="R723" s="9"/>
      <c r="S723" s="15"/>
      <c r="T723" s="9"/>
      <c r="U723" s="17"/>
      <c r="V723" s="9"/>
      <c r="W723" s="17"/>
      <c r="X723" s="9"/>
      <c r="Y723" s="9"/>
      <c r="Z723" s="9"/>
      <c r="AA723" s="9"/>
      <c r="AB723" s="9"/>
      <c r="AC723" s="9"/>
      <c r="AD723" s="9"/>
      <c r="AE723" s="9"/>
      <c r="AF723" s="9"/>
      <c r="AG723" s="9"/>
      <c r="AH723" s="9"/>
    </row>
    <row r="724" spans="1:34" x14ac:dyDescent="0.25">
      <c r="A724" s="9"/>
      <c r="B724" s="9"/>
      <c r="C724" s="9"/>
      <c r="D724" s="9"/>
      <c r="E724" s="9"/>
      <c r="F724" s="9"/>
      <c r="G724" s="9"/>
      <c r="H724" s="9"/>
      <c r="I724" s="9"/>
      <c r="J724" s="9"/>
      <c r="K724" s="9"/>
      <c r="L724" s="9"/>
      <c r="M724" s="9"/>
      <c r="N724" s="9"/>
      <c r="O724" s="9"/>
      <c r="P724" s="9"/>
      <c r="Q724" s="810"/>
      <c r="R724" s="9"/>
      <c r="S724" s="15"/>
      <c r="T724" s="9"/>
      <c r="U724" s="17"/>
      <c r="V724" s="9"/>
      <c r="W724" s="17"/>
      <c r="X724" s="9"/>
      <c r="Y724" s="9"/>
      <c r="Z724" s="9"/>
      <c r="AA724" s="9"/>
      <c r="AB724" s="9"/>
      <c r="AC724" s="9"/>
      <c r="AD724" s="9"/>
      <c r="AE724" s="9"/>
      <c r="AF724" s="9"/>
      <c r="AG724" s="9"/>
      <c r="AH724" s="9"/>
    </row>
    <row r="725" spans="1:34" x14ac:dyDescent="0.25">
      <c r="A725" s="9"/>
      <c r="B725" s="9"/>
      <c r="C725" s="9"/>
      <c r="D725" s="9"/>
      <c r="E725" s="9"/>
      <c r="F725" s="9"/>
      <c r="G725" s="9"/>
      <c r="H725" s="9"/>
      <c r="I725" s="9"/>
      <c r="J725" s="9"/>
      <c r="K725" s="9"/>
      <c r="L725" s="9"/>
      <c r="M725" s="9"/>
      <c r="N725" s="9"/>
      <c r="O725" s="9"/>
      <c r="P725" s="9"/>
      <c r="Q725" s="810"/>
      <c r="R725" s="9"/>
      <c r="S725" s="15"/>
      <c r="T725" s="9"/>
      <c r="U725" s="17"/>
      <c r="V725" s="9"/>
      <c r="W725" s="17"/>
      <c r="X725" s="9"/>
      <c r="Y725" s="9"/>
      <c r="Z725" s="9"/>
      <c r="AA725" s="9"/>
      <c r="AB725" s="9"/>
      <c r="AC725" s="9"/>
      <c r="AD725" s="9"/>
      <c r="AE725" s="9"/>
      <c r="AF725" s="9"/>
      <c r="AG725" s="9"/>
      <c r="AH725" s="9"/>
    </row>
    <row r="726" spans="1:34" x14ac:dyDescent="0.25">
      <c r="A726" s="9"/>
      <c r="B726" s="9"/>
      <c r="C726" s="9"/>
      <c r="D726" s="9"/>
      <c r="E726" s="9"/>
      <c r="F726" s="9"/>
      <c r="G726" s="9"/>
      <c r="H726" s="9"/>
      <c r="I726" s="9"/>
      <c r="J726" s="9"/>
      <c r="K726" s="9"/>
      <c r="L726" s="9"/>
      <c r="M726" s="9"/>
      <c r="N726" s="9"/>
      <c r="O726" s="9"/>
      <c r="P726" s="9"/>
      <c r="Q726" s="810"/>
      <c r="R726" s="9"/>
      <c r="S726" s="15"/>
      <c r="T726" s="9"/>
      <c r="U726" s="17"/>
      <c r="V726" s="9"/>
      <c r="W726" s="17"/>
      <c r="X726" s="9"/>
      <c r="Y726" s="9"/>
      <c r="Z726" s="9"/>
      <c r="AA726" s="9"/>
      <c r="AB726" s="9"/>
      <c r="AC726" s="9"/>
      <c r="AD726" s="9"/>
      <c r="AE726" s="9"/>
      <c r="AF726" s="9"/>
      <c r="AG726" s="9"/>
      <c r="AH726" s="9"/>
    </row>
    <row r="727" spans="1:34" x14ac:dyDescent="0.25">
      <c r="A727" s="9"/>
      <c r="B727" s="9"/>
      <c r="C727" s="9"/>
      <c r="D727" s="9"/>
      <c r="E727" s="9"/>
      <c r="F727" s="9"/>
      <c r="G727" s="9"/>
      <c r="H727" s="9"/>
      <c r="I727" s="9"/>
      <c r="J727" s="9"/>
      <c r="K727" s="9"/>
      <c r="L727" s="9"/>
      <c r="M727" s="9"/>
      <c r="N727" s="9"/>
      <c r="O727" s="9"/>
      <c r="P727" s="9"/>
      <c r="Q727" s="810"/>
      <c r="R727" s="9"/>
      <c r="S727" s="15"/>
      <c r="T727" s="9"/>
      <c r="U727" s="17"/>
      <c r="V727" s="9"/>
      <c r="W727" s="17"/>
      <c r="X727" s="9"/>
      <c r="Y727" s="9"/>
      <c r="Z727" s="9"/>
      <c r="AA727" s="9"/>
      <c r="AB727" s="9"/>
      <c r="AC727" s="9"/>
      <c r="AD727" s="9"/>
      <c r="AE727" s="9"/>
      <c r="AF727" s="9"/>
      <c r="AG727" s="9"/>
      <c r="AH727" s="9"/>
    </row>
    <row r="728" spans="1:34" x14ac:dyDescent="0.25">
      <c r="A728" s="9"/>
      <c r="B728" s="9"/>
      <c r="C728" s="9"/>
      <c r="D728" s="9"/>
      <c r="E728" s="9"/>
      <c r="F728" s="9"/>
      <c r="G728" s="9"/>
      <c r="H728" s="9"/>
      <c r="I728" s="9"/>
      <c r="J728" s="9"/>
      <c r="K728" s="9"/>
      <c r="L728" s="9"/>
      <c r="M728" s="9"/>
      <c r="N728" s="9"/>
      <c r="O728" s="9"/>
      <c r="P728" s="9"/>
      <c r="Q728" s="810"/>
      <c r="R728" s="9"/>
      <c r="S728" s="15"/>
      <c r="T728" s="9"/>
      <c r="U728" s="17"/>
      <c r="V728" s="9"/>
      <c r="W728" s="17"/>
      <c r="X728" s="9"/>
      <c r="Y728" s="9"/>
      <c r="Z728" s="9"/>
      <c r="AA728" s="9"/>
      <c r="AB728" s="9"/>
      <c r="AC728" s="9"/>
      <c r="AD728" s="9"/>
      <c r="AE728" s="9"/>
      <c r="AF728" s="9"/>
      <c r="AG728" s="9"/>
      <c r="AH728" s="9"/>
    </row>
    <row r="729" spans="1:34" x14ac:dyDescent="0.25">
      <c r="A729" s="9"/>
      <c r="B729" s="9"/>
      <c r="C729" s="9"/>
      <c r="D729" s="9"/>
      <c r="E729" s="9"/>
      <c r="F729" s="9"/>
      <c r="G729" s="9"/>
      <c r="H729" s="9"/>
      <c r="I729" s="9"/>
      <c r="J729" s="9"/>
      <c r="K729" s="9"/>
      <c r="L729" s="9"/>
      <c r="M729" s="9"/>
      <c r="N729" s="9"/>
      <c r="O729" s="9"/>
      <c r="P729" s="9"/>
      <c r="Q729" s="810"/>
      <c r="R729" s="9"/>
      <c r="S729" s="15"/>
      <c r="T729" s="9"/>
      <c r="U729" s="17"/>
      <c r="V729" s="9"/>
      <c r="W729" s="17"/>
      <c r="X729" s="9"/>
      <c r="Y729" s="9"/>
      <c r="Z729" s="9"/>
      <c r="AA729" s="9"/>
      <c r="AB729" s="9"/>
      <c r="AC729" s="9"/>
      <c r="AD729" s="9"/>
      <c r="AE729" s="9"/>
      <c r="AF729" s="9"/>
      <c r="AG729" s="9"/>
      <c r="AH729" s="9"/>
    </row>
    <row r="730" spans="1:34" x14ac:dyDescent="0.25">
      <c r="A730" s="9"/>
      <c r="B730" s="9"/>
      <c r="C730" s="9"/>
      <c r="D730" s="9"/>
      <c r="E730" s="9"/>
      <c r="F730" s="9"/>
      <c r="G730" s="9"/>
      <c r="H730" s="9"/>
      <c r="I730" s="9"/>
      <c r="J730" s="9"/>
      <c r="K730" s="9"/>
      <c r="L730" s="9"/>
      <c r="M730" s="9"/>
      <c r="N730" s="9"/>
      <c r="O730" s="9"/>
      <c r="P730" s="9"/>
      <c r="Q730" s="810"/>
      <c r="R730" s="9"/>
      <c r="S730" s="15"/>
      <c r="T730" s="9"/>
      <c r="U730" s="17"/>
      <c r="V730" s="9"/>
      <c r="W730" s="17"/>
      <c r="X730" s="9"/>
      <c r="Y730" s="9"/>
      <c r="Z730" s="9"/>
      <c r="AA730" s="9"/>
      <c r="AB730" s="9"/>
      <c r="AC730" s="9"/>
      <c r="AD730" s="9"/>
      <c r="AE730" s="9"/>
      <c r="AF730" s="9"/>
      <c r="AG730" s="9"/>
      <c r="AH730" s="9"/>
    </row>
    <row r="731" spans="1:34" x14ac:dyDescent="0.25">
      <c r="A731" s="9"/>
      <c r="B731" s="9"/>
      <c r="C731" s="9"/>
      <c r="D731" s="9"/>
      <c r="E731" s="9"/>
      <c r="F731" s="9"/>
      <c r="G731" s="9"/>
      <c r="H731" s="9"/>
      <c r="I731" s="9"/>
      <c r="J731" s="9"/>
      <c r="K731" s="9"/>
      <c r="L731" s="9"/>
      <c r="M731" s="9"/>
      <c r="N731" s="9"/>
      <c r="O731" s="9"/>
      <c r="P731" s="9"/>
      <c r="Q731" s="810"/>
      <c r="R731" s="9"/>
      <c r="S731" s="15"/>
      <c r="T731" s="9"/>
      <c r="U731" s="17"/>
      <c r="V731" s="9"/>
      <c r="W731" s="17"/>
      <c r="X731" s="9"/>
      <c r="Y731" s="9"/>
      <c r="Z731" s="9"/>
      <c r="AA731" s="9"/>
      <c r="AB731" s="9"/>
      <c r="AC731" s="9"/>
      <c r="AD731" s="9"/>
      <c r="AE731" s="9"/>
      <c r="AF731" s="9"/>
      <c r="AG731" s="9"/>
      <c r="AH731" s="9"/>
    </row>
    <row r="732" spans="1:34" x14ac:dyDescent="0.25">
      <c r="A732" s="9"/>
      <c r="B732" s="9"/>
      <c r="C732" s="9"/>
      <c r="D732" s="9"/>
      <c r="E732" s="9"/>
      <c r="F732" s="9"/>
      <c r="G732" s="9"/>
      <c r="H732" s="9"/>
      <c r="I732" s="9"/>
      <c r="J732" s="9"/>
      <c r="K732" s="9"/>
      <c r="L732" s="9"/>
      <c r="M732" s="9"/>
      <c r="N732" s="9"/>
      <c r="O732" s="9"/>
      <c r="P732" s="9"/>
      <c r="Q732" s="810"/>
      <c r="R732" s="9"/>
      <c r="S732" s="15"/>
      <c r="T732" s="9"/>
      <c r="U732" s="17"/>
      <c r="V732" s="9"/>
      <c r="W732" s="17"/>
      <c r="X732" s="9"/>
      <c r="Y732" s="9"/>
      <c r="Z732" s="9"/>
      <c r="AA732" s="9"/>
      <c r="AB732" s="9"/>
      <c r="AC732" s="9"/>
      <c r="AD732" s="9"/>
      <c r="AE732" s="9"/>
      <c r="AF732" s="9"/>
      <c r="AG732" s="9"/>
      <c r="AH732" s="9"/>
    </row>
    <row r="733" spans="1:34" x14ac:dyDescent="0.25">
      <c r="A733" s="9"/>
      <c r="B733" s="9"/>
      <c r="C733" s="9"/>
      <c r="D733" s="9"/>
      <c r="E733" s="9"/>
      <c r="F733" s="9"/>
      <c r="G733" s="9"/>
      <c r="H733" s="9"/>
      <c r="I733" s="9"/>
      <c r="J733" s="9"/>
      <c r="K733" s="9"/>
      <c r="L733" s="9"/>
      <c r="M733" s="9"/>
      <c r="N733" s="9"/>
      <c r="O733" s="9"/>
      <c r="P733" s="9"/>
      <c r="Q733" s="810"/>
      <c r="R733" s="9"/>
      <c r="S733" s="15"/>
      <c r="T733" s="9"/>
      <c r="U733" s="17"/>
      <c r="V733" s="9"/>
      <c r="W733" s="17"/>
      <c r="X733" s="9"/>
      <c r="Y733" s="9"/>
      <c r="Z733" s="9"/>
      <c r="AA733" s="9"/>
      <c r="AB733" s="9"/>
      <c r="AC733" s="9"/>
      <c r="AD733" s="9"/>
      <c r="AE733" s="9"/>
      <c r="AF733" s="9"/>
      <c r="AG733" s="9"/>
      <c r="AH733" s="9"/>
    </row>
    <row r="734" spans="1:34" x14ac:dyDescent="0.25">
      <c r="A734" s="9"/>
      <c r="B734" s="9"/>
      <c r="C734" s="9"/>
      <c r="D734" s="9"/>
      <c r="E734" s="9"/>
      <c r="F734" s="9"/>
      <c r="G734" s="9"/>
      <c r="H734" s="9"/>
      <c r="I734" s="9"/>
      <c r="J734" s="9"/>
      <c r="K734" s="9"/>
      <c r="L734" s="9"/>
      <c r="M734" s="9"/>
      <c r="N734" s="9"/>
      <c r="O734" s="9"/>
      <c r="P734" s="9"/>
      <c r="Q734" s="810"/>
      <c r="R734" s="9"/>
      <c r="S734" s="15"/>
      <c r="T734" s="9"/>
      <c r="U734" s="17"/>
      <c r="V734" s="9"/>
      <c r="W734" s="17"/>
      <c r="X734" s="9"/>
      <c r="Y734" s="9"/>
      <c r="Z734" s="9"/>
      <c r="AA734" s="9"/>
      <c r="AB734" s="9"/>
      <c r="AC734" s="9"/>
      <c r="AD734" s="9"/>
      <c r="AE734" s="9"/>
      <c r="AF734" s="9"/>
      <c r="AG734" s="9"/>
      <c r="AH734" s="9"/>
    </row>
    <row r="735" spans="1:34" x14ac:dyDescent="0.25">
      <c r="A735" s="9"/>
      <c r="B735" s="9"/>
      <c r="C735" s="9"/>
      <c r="D735" s="9"/>
      <c r="E735" s="9"/>
      <c r="F735" s="9"/>
      <c r="G735" s="9"/>
      <c r="H735" s="9"/>
      <c r="I735" s="9"/>
      <c r="J735" s="9"/>
      <c r="K735" s="9"/>
      <c r="L735" s="9"/>
      <c r="M735" s="9"/>
      <c r="N735" s="9"/>
      <c r="O735" s="9"/>
      <c r="P735" s="9"/>
      <c r="Q735" s="810"/>
      <c r="R735" s="9"/>
      <c r="S735" s="15"/>
      <c r="T735" s="9"/>
      <c r="U735" s="17"/>
      <c r="V735" s="9"/>
      <c r="W735" s="17"/>
      <c r="X735" s="9"/>
      <c r="Y735" s="9"/>
      <c r="Z735" s="9"/>
      <c r="AA735" s="9"/>
      <c r="AB735" s="9"/>
      <c r="AC735" s="9"/>
      <c r="AD735" s="9"/>
      <c r="AE735" s="9"/>
      <c r="AF735" s="9"/>
      <c r="AG735" s="9"/>
      <c r="AH735" s="9"/>
    </row>
    <row r="736" spans="1:34" x14ac:dyDescent="0.25">
      <c r="A736" s="9"/>
      <c r="B736" s="9"/>
      <c r="C736" s="9"/>
      <c r="D736" s="9"/>
      <c r="E736" s="9"/>
      <c r="F736" s="9"/>
      <c r="G736" s="9"/>
      <c r="H736" s="9"/>
      <c r="I736" s="9"/>
      <c r="J736" s="9"/>
      <c r="K736" s="9"/>
      <c r="L736" s="9"/>
      <c r="M736" s="9"/>
      <c r="N736" s="9"/>
      <c r="O736" s="9"/>
      <c r="P736" s="9"/>
      <c r="Q736" s="810"/>
      <c r="R736" s="9"/>
      <c r="S736" s="15"/>
      <c r="T736" s="9"/>
      <c r="U736" s="17"/>
      <c r="V736" s="9"/>
      <c r="W736" s="17"/>
      <c r="X736" s="9"/>
      <c r="Y736" s="9"/>
      <c r="Z736" s="9"/>
      <c r="AA736" s="9"/>
      <c r="AB736" s="9"/>
      <c r="AC736" s="9"/>
      <c r="AD736" s="9"/>
      <c r="AE736" s="9"/>
      <c r="AF736" s="9"/>
      <c r="AG736" s="9"/>
      <c r="AH736" s="9"/>
    </row>
    <row r="737" spans="1:34" x14ac:dyDescent="0.25">
      <c r="A737" s="9"/>
      <c r="B737" s="9"/>
      <c r="C737" s="9"/>
      <c r="D737" s="9"/>
      <c r="E737" s="9"/>
      <c r="F737" s="9"/>
      <c r="G737" s="9"/>
      <c r="H737" s="9"/>
      <c r="I737" s="9"/>
      <c r="J737" s="9"/>
      <c r="K737" s="9"/>
      <c r="L737" s="9"/>
      <c r="M737" s="9"/>
      <c r="N737" s="9"/>
      <c r="O737" s="9"/>
      <c r="P737" s="9"/>
      <c r="Q737" s="810"/>
      <c r="R737" s="9"/>
      <c r="S737" s="15"/>
      <c r="T737" s="9"/>
      <c r="U737" s="17"/>
      <c r="V737" s="9"/>
      <c r="W737" s="17"/>
      <c r="X737" s="9"/>
      <c r="Y737" s="9"/>
      <c r="Z737" s="9"/>
      <c r="AA737" s="9"/>
      <c r="AB737" s="9"/>
      <c r="AC737" s="9"/>
      <c r="AD737" s="9"/>
      <c r="AE737" s="9"/>
      <c r="AF737" s="9"/>
      <c r="AG737" s="9"/>
      <c r="AH737" s="9"/>
    </row>
    <row r="738" spans="1:34" x14ac:dyDescent="0.25">
      <c r="A738" s="9"/>
      <c r="B738" s="9"/>
      <c r="C738" s="9"/>
      <c r="D738" s="9"/>
      <c r="E738" s="9"/>
      <c r="F738" s="9"/>
      <c r="G738" s="9"/>
      <c r="H738" s="9"/>
      <c r="I738" s="9"/>
      <c r="J738" s="9"/>
      <c r="K738" s="9"/>
      <c r="L738" s="9"/>
      <c r="M738" s="9"/>
      <c r="N738" s="9"/>
      <c r="O738" s="9"/>
      <c r="P738" s="9"/>
      <c r="Q738" s="810"/>
      <c r="R738" s="9"/>
      <c r="S738" s="15"/>
      <c r="T738" s="9"/>
      <c r="U738" s="17"/>
      <c r="V738" s="9"/>
      <c r="W738" s="17"/>
      <c r="X738" s="9"/>
      <c r="Y738" s="9"/>
      <c r="Z738" s="9"/>
      <c r="AA738" s="9"/>
      <c r="AB738" s="9"/>
      <c r="AC738" s="9"/>
      <c r="AD738" s="9"/>
      <c r="AE738" s="9"/>
      <c r="AF738" s="9"/>
      <c r="AG738" s="9"/>
      <c r="AH738" s="9"/>
    </row>
    <row r="739" spans="1:34" x14ac:dyDescent="0.25">
      <c r="A739" s="9"/>
      <c r="B739" s="9"/>
      <c r="C739" s="9"/>
      <c r="D739" s="9"/>
      <c r="E739" s="9"/>
      <c r="F739" s="9"/>
      <c r="G739" s="9"/>
      <c r="H739" s="9"/>
      <c r="I739" s="9"/>
      <c r="J739" s="9"/>
      <c r="K739" s="9"/>
      <c r="L739" s="9"/>
      <c r="M739" s="9"/>
      <c r="N739" s="9"/>
      <c r="O739" s="9"/>
      <c r="P739" s="9"/>
      <c r="Q739" s="810"/>
      <c r="R739" s="9"/>
      <c r="S739" s="15"/>
      <c r="T739" s="9"/>
      <c r="U739" s="17"/>
      <c r="V739" s="9"/>
      <c r="W739" s="17"/>
      <c r="X739" s="9"/>
      <c r="Y739" s="9"/>
      <c r="Z739" s="9"/>
      <c r="AA739" s="9"/>
      <c r="AB739" s="9"/>
      <c r="AC739" s="9"/>
      <c r="AD739" s="9"/>
      <c r="AE739" s="9"/>
      <c r="AF739" s="9"/>
      <c r="AG739" s="9"/>
      <c r="AH739" s="9"/>
    </row>
    <row r="740" spans="1:34" x14ac:dyDescent="0.25">
      <c r="A740" s="9"/>
      <c r="B740" s="9"/>
      <c r="C740" s="9"/>
      <c r="D740" s="9"/>
      <c r="E740" s="9"/>
      <c r="F740" s="9"/>
      <c r="G740" s="9"/>
      <c r="H740" s="9"/>
      <c r="I740" s="9"/>
      <c r="J740" s="9"/>
      <c r="K740" s="9"/>
      <c r="L740" s="9"/>
      <c r="M740" s="9"/>
      <c r="N740" s="9"/>
      <c r="O740" s="9"/>
      <c r="P740" s="9"/>
      <c r="Q740" s="810"/>
      <c r="R740" s="9"/>
      <c r="S740" s="15"/>
      <c r="T740" s="9"/>
      <c r="U740" s="17"/>
      <c r="V740" s="9"/>
      <c r="W740" s="17"/>
      <c r="X740" s="9"/>
      <c r="Y740" s="9"/>
      <c r="Z740" s="9"/>
      <c r="AA740" s="9"/>
      <c r="AB740" s="9"/>
      <c r="AC740" s="9"/>
      <c r="AD740" s="9"/>
      <c r="AE740" s="9"/>
      <c r="AF740" s="9"/>
      <c r="AG740" s="9"/>
      <c r="AH740" s="9"/>
    </row>
    <row r="741" spans="1:34" x14ac:dyDescent="0.25">
      <c r="A741" s="9"/>
      <c r="B741" s="9"/>
      <c r="C741" s="9"/>
      <c r="D741" s="9"/>
      <c r="E741" s="9"/>
      <c r="F741" s="9"/>
      <c r="G741" s="9"/>
      <c r="H741" s="9"/>
      <c r="I741" s="9"/>
      <c r="J741" s="9"/>
      <c r="K741" s="9"/>
      <c r="L741" s="9"/>
      <c r="M741" s="9"/>
      <c r="N741" s="9"/>
      <c r="O741" s="9"/>
      <c r="P741" s="9"/>
      <c r="Q741" s="810"/>
      <c r="R741" s="9"/>
      <c r="S741" s="15"/>
      <c r="T741" s="9"/>
      <c r="U741" s="17"/>
      <c r="V741" s="9"/>
      <c r="W741" s="17"/>
      <c r="X741" s="9"/>
      <c r="Y741" s="9"/>
      <c r="Z741" s="9"/>
      <c r="AA741" s="9"/>
      <c r="AB741" s="9"/>
      <c r="AC741" s="9"/>
      <c r="AD741" s="9"/>
      <c r="AE741" s="9"/>
      <c r="AF741" s="9"/>
      <c r="AG741" s="9"/>
      <c r="AH741" s="9"/>
    </row>
    <row r="742" spans="1:34" x14ac:dyDescent="0.25">
      <c r="A742" s="9"/>
      <c r="B742" s="9"/>
      <c r="C742" s="9"/>
      <c r="D742" s="9"/>
      <c r="E742" s="9"/>
      <c r="F742" s="9"/>
      <c r="G742" s="9"/>
      <c r="H742" s="9"/>
      <c r="I742" s="9"/>
      <c r="J742" s="9"/>
      <c r="K742" s="9"/>
      <c r="L742" s="9"/>
      <c r="M742" s="9"/>
      <c r="N742" s="9"/>
      <c r="O742" s="9"/>
      <c r="P742" s="9"/>
      <c r="Q742" s="810"/>
      <c r="R742" s="9"/>
      <c r="S742" s="15"/>
      <c r="T742" s="9"/>
      <c r="U742" s="17"/>
      <c r="V742" s="9"/>
      <c r="W742" s="17"/>
      <c r="X742" s="9"/>
      <c r="Y742" s="9"/>
      <c r="Z742" s="9"/>
      <c r="AA742" s="9"/>
      <c r="AB742" s="9"/>
      <c r="AC742" s="9"/>
      <c r="AD742" s="9"/>
      <c r="AE742" s="9"/>
      <c r="AF742" s="9"/>
      <c r="AG742" s="9"/>
      <c r="AH742" s="9"/>
    </row>
    <row r="743" spans="1:34" x14ac:dyDescent="0.25">
      <c r="A743" s="9"/>
      <c r="B743" s="9"/>
      <c r="C743" s="9"/>
      <c r="D743" s="9"/>
      <c r="E743" s="9"/>
      <c r="F743" s="9"/>
      <c r="G743" s="9"/>
      <c r="H743" s="9"/>
      <c r="I743" s="9"/>
      <c r="J743" s="9"/>
      <c r="K743" s="9"/>
      <c r="L743" s="9"/>
      <c r="M743" s="9"/>
      <c r="N743" s="9"/>
      <c r="O743" s="9"/>
      <c r="P743" s="9"/>
      <c r="Q743" s="810"/>
      <c r="R743" s="9"/>
      <c r="S743" s="15"/>
      <c r="T743" s="9"/>
      <c r="U743" s="17"/>
      <c r="V743" s="9"/>
      <c r="W743" s="17"/>
      <c r="X743" s="9"/>
      <c r="Y743" s="9"/>
      <c r="Z743" s="9"/>
      <c r="AA743" s="9"/>
      <c r="AB743" s="9"/>
      <c r="AC743" s="9"/>
      <c r="AD743" s="9"/>
      <c r="AE743" s="9"/>
      <c r="AF743" s="9"/>
      <c r="AG743" s="9"/>
      <c r="AH743" s="9"/>
    </row>
    <row r="744" spans="1:34" x14ac:dyDescent="0.25">
      <c r="A744" s="9"/>
      <c r="B744" s="9"/>
      <c r="C744" s="9"/>
      <c r="D744" s="9"/>
      <c r="E744" s="9"/>
      <c r="F744" s="9"/>
      <c r="G744" s="9"/>
      <c r="H744" s="9"/>
      <c r="I744" s="9"/>
      <c r="J744" s="9"/>
      <c r="K744" s="9"/>
      <c r="L744" s="9"/>
      <c r="M744" s="9"/>
      <c r="N744" s="9"/>
      <c r="O744" s="9"/>
      <c r="P744" s="9"/>
      <c r="Q744" s="810"/>
      <c r="R744" s="9"/>
      <c r="S744" s="15"/>
      <c r="T744" s="9"/>
      <c r="U744" s="17"/>
      <c r="V744" s="9"/>
      <c r="W744" s="17"/>
      <c r="X744" s="9"/>
      <c r="Y744" s="9"/>
      <c r="Z744" s="9"/>
      <c r="AA744" s="9"/>
      <c r="AB744" s="9"/>
      <c r="AC744" s="9"/>
      <c r="AD744" s="9"/>
      <c r="AE744" s="9"/>
      <c r="AF744" s="9"/>
      <c r="AG744" s="9"/>
      <c r="AH744" s="9"/>
    </row>
    <row r="745" spans="1:34" x14ac:dyDescent="0.25">
      <c r="A745" s="9"/>
      <c r="B745" s="9"/>
      <c r="C745" s="9"/>
      <c r="D745" s="9"/>
      <c r="E745" s="9"/>
      <c r="F745" s="9"/>
      <c r="G745" s="9"/>
      <c r="H745" s="9"/>
      <c r="I745" s="9"/>
      <c r="J745" s="9"/>
      <c r="K745" s="9"/>
      <c r="L745" s="9"/>
      <c r="M745" s="9"/>
      <c r="N745" s="9"/>
      <c r="O745" s="9"/>
      <c r="P745" s="9"/>
      <c r="Q745" s="810"/>
      <c r="R745" s="9"/>
      <c r="S745" s="15"/>
      <c r="T745" s="9"/>
      <c r="U745" s="17"/>
      <c r="V745" s="9"/>
      <c r="W745" s="17"/>
      <c r="X745" s="9"/>
      <c r="Y745" s="9"/>
      <c r="Z745" s="9"/>
      <c r="AA745" s="9"/>
      <c r="AB745" s="9"/>
      <c r="AC745" s="9"/>
      <c r="AD745" s="9"/>
      <c r="AE745" s="9"/>
      <c r="AF745" s="9"/>
      <c r="AG745" s="9"/>
      <c r="AH745" s="9"/>
    </row>
    <row r="746" spans="1:34" x14ac:dyDescent="0.25">
      <c r="A746" s="9"/>
      <c r="B746" s="9"/>
      <c r="C746" s="9"/>
      <c r="D746" s="9"/>
      <c r="E746" s="9"/>
      <c r="F746" s="9"/>
      <c r="G746" s="9"/>
      <c r="H746" s="9"/>
      <c r="I746" s="9"/>
      <c r="J746" s="9"/>
      <c r="K746" s="9"/>
      <c r="L746" s="9"/>
      <c r="M746" s="9"/>
      <c r="N746" s="9"/>
      <c r="O746" s="9"/>
      <c r="P746" s="9"/>
      <c r="Q746" s="810"/>
      <c r="R746" s="9"/>
      <c r="S746" s="15"/>
      <c r="T746" s="9"/>
      <c r="U746" s="17"/>
      <c r="V746" s="9"/>
      <c r="W746" s="17"/>
      <c r="X746" s="9"/>
      <c r="Y746" s="9"/>
      <c r="Z746" s="9"/>
      <c r="AA746" s="9"/>
      <c r="AB746" s="9"/>
      <c r="AC746" s="9"/>
      <c r="AD746" s="9"/>
      <c r="AE746" s="9"/>
      <c r="AF746" s="9"/>
      <c r="AG746" s="9"/>
      <c r="AH746" s="9"/>
    </row>
    <row r="747" spans="1:34" x14ac:dyDescent="0.25">
      <c r="A747" s="9"/>
      <c r="B747" s="9"/>
      <c r="C747" s="9"/>
      <c r="D747" s="9"/>
      <c r="E747" s="9"/>
      <c r="F747" s="9"/>
      <c r="G747" s="9"/>
      <c r="H747" s="9"/>
      <c r="I747" s="9"/>
      <c r="J747" s="9"/>
      <c r="K747" s="9"/>
      <c r="L747" s="9"/>
      <c r="M747" s="9"/>
      <c r="N747" s="9"/>
      <c r="O747" s="9"/>
      <c r="P747" s="9"/>
      <c r="Q747" s="810"/>
      <c r="R747" s="9"/>
      <c r="S747" s="15"/>
      <c r="T747" s="9"/>
      <c r="U747" s="17"/>
      <c r="V747" s="9"/>
      <c r="W747" s="17"/>
      <c r="X747" s="9"/>
      <c r="Y747" s="9"/>
      <c r="Z747" s="9"/>
      <c r="AA747" s="9"/>
      <c r="AB747" s="9"/>
      <c r="AC747" s="9"/>
      <c r="AD747" s="9"/>
      <c r="AE747" s="9"/>
      <c r="AF747" s="9"/>
      <c r="AG747" s="9"/>
      <c r="AH747" s="9"/>
    </row>
    <row r="748" spans="1:34" x14ac:dyDescent="0.25">
      <c r="A748" s="9"/>
      <c r="B748" s="9"/>
      <c r="C748" s="9"/>
      <c r="D748" s="9"/>
      <c r="E748" s="9"/>
      <c r="F748" s="9"/>
      <c r="G748" s="9"/>
      <c r="H748" s="9"/>
      <c r="I748" s="9"/>
      <c r="J748" s="9"/>
      <c r="K748" s="9"/>
      <c r="L748" s="9"/>
      <c r="M748" s="9"/>
      <c r="N748" s="9"/>
      <c r="O748" s="9"/>
      <c r="P748" s="9"/>
      <c r="Q748" s="810"/>
      <c r="R748" s="9"/>
      <c r="S748" s="15"/>
      <c r="T748" s="9"/>
      <c r="U748" s="17"/>
      <c r="V748" s="9"/>
      <c r="W748" s="17"/>
      <c r="X748" s="9"/>
      <c r="Y748" s="9"/>
      <c r="Z748" s="9"/>
      <c r="AA748" s="9"/>
      <c r="AB748" s="9"/>
      <c r="AC748" s="9"/>
      <c r="AD748" s="9"/>
      <c r="AE748" s="9"/>
      <c r="AF748" s="9"/>
      <c r="AG748" s="9"/>
      <c r="AH748" s="9"/>
    </row>
    <row r="749" spans="1:34" x14ac:dyDescent="0.25">
      <c r="A749" s="9"/>
      <c r="B749" s="9"/>
      <c r="C749" s="9"/>
      <c r="D749" s="9"/>
      <c r="E749" s="9"/>
      <c r="F749" s="9"/>
      <c r="G749" s="9"/>
      <c r="H749" s="9"/>
      <c r="I749" s="9"/>
      <c r="J749" s="9"/>
      <c r="K749" s="9"/>
      <c r="L749" s="9"/>
      <c r="M749" s="9"/>
      <c r="N749" s="9"/>
      <c r="O749" s="9"/>
      <c r="P749" s="9"/>
      <c r="Q749" s="810"/>
      <c r="R749" s="9"/>
      <c r="S749" s="15"/>
      <c r="T749" s="9"/>
      <c r="U749" s="17"/>
      <c r="V749" s="9"/>
      <c r="W749" s="17"/>
      <c r="X749" s="9"/>
      <c r="Y749" s="9"/>
      <c r="Z749" s="9"/>
      <c r="AA749" s="9"/>
      <c r="AB749" s="9"/>
      <c r="AC749" s="9"/>
      <c r="AD749" s="9"/>
      <c r="AE749" s="9"/>
      <c r="AF749" s="9"/>
      <c r="AG749" s="9"/>
      <c r="AH749" s="9"/>
    </row>
    <row r="750" spans="1:34" x14ac:dyDescent="0.25">
      <c r="A750" s="9"/>
      <c r="B750" s="9"/>
      <c r="C750" s="9"/>
      <c r="D750" s="9"/>
      <c r="E750" s="9"/>
      <c r="F750" s="9"/>
      <c r="G750" s="9"/>
      <c r="H750" s="9"/>
      <c r="I750" s="9"/>
      <c r="J750" s="9"/>
      <c r="K750" s="9"/>
      <c r="L750" s="9"/>
      <c r="M750" s="9"/>
      <c r="N750" s="9"/>
      <c r="O750" s="9"/>
      <c r="P750" s="9"/>
      <c r="Q750" s="810"/>
      <c r="R750" s="9"/>
      <c r="S750" s="15"/>
      <c r="T750" s="9"/>
      <c r="U750" s="17"/>
      <c r="V750" s="9"/>
      <c r="W750" s="17"/>
      <c r="X750" s="9"/>
      <c r="Y750" s="9"/>
      <c r="Z750" s="9"/>
      <c r="AA750" s="9"/>
      <c r="AB750" s="9"/>
      <c r="AC750" s="9"/>
      <c r="AD750" s="9"/>
      <c r="AE750" s="9"/>
      <c r="AF750" s="9"/>
      <c r="AG750" s="9"/>
      <c r="AH750" s="9"/>
    </row>
    <row r="751" spans="1:34" x14ac:dyDescent="0.25">
      <c r="A751" s="9"/>
      <c r="B751" s="9"/>
      <c r="C751" s="9"/>
      <c r="D751" s="9"/>
      <c r="E751" s="9"/>
      <c r="F751" s="9"/>
      <c r="G751" s="9"/>
      <c r="H751" s="9"/>
      <c r="I751" s="9"/>
      <c r="J751" s="9"/>
      <c r="K751" s="9"/>
      <c r="L751" s="9"/>
      <c r="M751" s="9"/>
      <c r="N751" s="9"/>
      <c r="O751" s="9"/>
      <c r="P751" s="9"/>
      <c r="Q751" s="810"/>
      <c r="R751" s="9"/>
      <c r="S751" s="15"/>
      <c r="T751" s="9"/>
      <c r="U751" s="17"/>
      <c r="V751" s="9"/>
      <c r="W751" s="17"/>
      <c r="X751" s="9"/>
      <c r="Y751" s="9"/>
      <c r="Z751" s="9"/>
      <c r="AA751" s="9"/>
      <c r="AB751" s="9"/>
      <c r="AC751" s="9"/>
      <c r="AD751" s="9"/>
      <c r="AE751" s="9"/>
      <c r="AF751" s="9"/>
      <c r="AG751" s="9"/>
      <c r="AH751" s="9"/>
    </row>
    <row r="752" spans="1:34" x14ac:dyDescent="0.25">
      <c r="A752" s="9"/>
      <c r="B752" s="9"/>
      <c r="C752" s="9"/>
      <c r="D752" s="9"/>
      <c r="E752" s="9"/>
      <c r="F752" s="9"/>
      <c r="G752" s="9"/>
      <c r="H752" s="9"/>
      <c r="I752" s="9"/>
      <c r="J752" s="9"/>
      <c r="K752" s="9"/>
      <c r="L752" s="9"/>
      <c r="M752" s="9"/>
      <c r="N752" s="9"/>
      <c r="O752" s="9"/>
      <c r="P752" s="9"/>
      <c r="Q752" s="810"/>
      <c r="R752" s="9"/>
      <c r="S752" s="15"/>
      <c r="T752" s="9"/>
      <c r="U752" s="17"/>
      <c r="V752" s="9"/>
      <c r="W752" s="17"/>
      <c r="X752" s="9"/>
      <c r="Y752" s="9"/>
      <c r="Z752" s="9"/>
      <c r="AA752" s="9"/>
      <c r="AB752" s="9"/>
      <c r="AC752" s="9"/>
      <c r="AD752" s="9"/>
      <c r="AE752" s="9"/>
      <c r="AF752" s="9"/>
      <c r="AG752" s="9"/>
      <c r="AH752" s="9"/>
    </row>
    <row r="753" spans="1:34" x14ac:dyDescent="0.25">
      <c r="A753" s="9"/>
      <c r="B753" s="9"/>
      <c r="C753" s="9"/>
      <c r="D753" s="9"/>
      <c r="E753" s="9"/>
      <c r="F753" s="9"/>
      <c r="G753" s="9"/>
      <c r="H753" s="9"/>
      <c r="I753" s="9"/>
      <c r="J753" s="9"/>
      <c r="K753" s="9"/>
      <c r="L753" s="9"/>
      <c r="M753" s="9"/>
      <c r="N753" s="9"/>
      <c r="O753" s="9"/>
      <c r="P753" s="9"/>
      <c r="Q753" s="810"/>
      <c r="R753" s="9"/>
      <c r="S753" s="15"/>
      <c r="T753" s="9"/>
      <c r="U753" s="17"/>
      <c r="V753" s="9"/>
      <c r="W753" s="17"/>
      <c r="X753" s="9"/>
      <c r="Y753" s="9"/>
      <c r="Z753" s="9"/>
      <c r="AA753" s="9"/>
      <c r="AB753" s="9"/>
      <c r="AC753" s="9"/>
      <c r="AD753" s="9"/>
      <c r="AE753" s="9"/>
      <c r="AF753" s="9"/>
      <c r="AG753" s="9"/>
      <c r="AH753" s="9"/>
    </row>
    <row r="754" spans="1:34" x14ac:dyDescent="0.25">
      <c r="A754" s="9"/>
      <c r="B754" s="9"/>
      <c r="C754" s="9"/>
      <c r="D754" s="9"/>
      <c r="E754" s="9"/>
      <c r="F754" s="9"/>
      <c r="G754" s="9"/>
      <c r="H754" s="9"/>
      <c r="I754" s="9"/>
      <c r="J754" s="9"/>
      <c r="K754" s="9"/>
      <c r="L754" s="9"/>
      <c r="M754" s="9"/>
      <c r="N754" s="9"/>
      <c r="O754" s="9"/>
      <c r="P754" s="9"/>
      <c r="Q754" s="810"/>
      <c r="R754" s="9"/>
      <c r="S754" s="15"/>
      <c r="T754" s="9"/>
      <c r="U754" s="17"/>
      <c r="V754" s="9"/>
      <c r="W754" s="17"/>
      <c r="X754" s="9"/>
      <c r="Y754" s="9"/>
      <c r="Z754" s="9"/>
      <c r="AA754" s="9"/>
      <c r="AB754" s="9"/>
      <c r="AC754" s="9"/>
      <c r="AD754" s="9"/>
      <c r="AE754" s="9"/>
      <c r="AF754" s="9"/>
      <c r="AG754" s="9"/>
      <c r="AH754" s="9"/>
    </row>
    <row r="755" spans="1:34" x14ac:dyDescent="0.25">
      <c r="A755" s="9"/>
      <c r="B755" s="9"/>
      <c r="C755" s="9"/>
      <c r="D755" s="9"/>
      <c r="E755" s="9"/>
      <c r="F755" s="9"/>
      <c r="G755" s="9"/>
      <c r="H755" s="9"/>
      <c r="I755" s="9"/>
      <c r="J755" s="9"/>
      <c r="K755" s="9"/>
      <c r="L755" s="9"/>
      <c r="M755" s="9"/>
      <c r="N755" s="9"/>
      <c r="O755" s="9"/>
      <c r="P755" s="9"/>
      <c r="Q755" s="810"/>
      <c r="R755" s="9"/>
      <c r="S755" s="15"/>
      <c r="T755" s="9"/>
      <c r="U755" s="17"/>
      <c r="V755" s="9"/>
      <c r="W755" s="17"/>
      <c r="X755" s="9"/>
      <c r="Y755" s="9"/>
      <c r="Z755" s="9"/>
      <c r="AA755" s="9"/>
      <c r="AB755" s="9"/>
      <c r="AC755" s="9"/>
      <c r="AD755" s="9"/>
      <c r="AE755" s="9"/>
      <c r="AF755" s="9"/>
      <c r="AG755" s="9"/>
      <c r="AH755" s="9"/>
    </row>
    <row r="756" spans="1:34" x14ac:dyDescent="0.25">
      <c r="A756" s="9"/>
      <c r="B756" s="9"/>
      <c r="C756" s="9"/>
      <c r="D756" s="9"/>
      <c r="E756" s="9"/>
      <c r="F756" s="9"/>
      <c r="G756" s="9"/>
      <c r="H756" s="9"/>
      <c r="I756" s="9"/>
      <c r="J756" s="9"/>
      <c r="K756" s="9"/>
      <c r="L756" s="9"/>
      <c r="M756" s="9"/>
      <c r="N756" s="9"/>
      <c r="O756" s="9"/>
      <c r="P756" s="9"/>
      <c r="Q756" s="810"/>
      <c r="R756" s="9"/>
      <c r="S756" s="15"/>
      <c r="T756" s="9"/>
      <c r="U756" s="17"/>
      <c r="V756" s="9"/>
      <c r="W756" s="17"/>
      <c r="X756" s="9"/>
      <c r="Y756" s="9"/>
      <c r="Z756" s="9"/>
      <c r="AA756" s="9"/>
      <c r="AB756" s="9"/>
      <c r="AC756" s="9"/>
      <c r="AD756" s="9"/>
      <c r="AE756" s="9"/>
      <c r="AF756" s="9"/>
      <c r="AG756" s="9"/>
      <c r="AH756" s="9"/>
    </row>
    <row r="757" spans="1:34" x14ac:dyDescent="0.25">
      <c r="A757" s="9"/>
      <c r="B757" s="9"/>
      <c r="C757" s="9"/>
      <c r="D757" s="9"/>
      <c r="E757" s="9"/>
      <c r="F757" s="9"/>
      <c r="G757" s="9"/>
      <c r="H757" s="9"/>
      <c r="I757" s="9"/>
      <c r="J757" s="9"/>
      <c r="K757" s="9"/>
      <c r="L757" s="9"/>
      <c r="M757" s="9"/>
      <c r="N757" s="9"/>
      <c r="O757" s="9"/>
      <c r="P757" s="9"/>
      <c r="Q757" s="810"/>
      <c r="R757" s="9"/>
      <c r="S757" s="15"/>
      <c r="T757" s="9"/>
      <c r="U757" s="17"/>
      <c r="V757" s="9"/>
      <c r="W757" s="17"/>
      <c r="X757" s="9"/>
      <c r="Y757" s="9"/>
      <c r="Z757" s="9"/>
      <c r="AA757" s="9"/>
      <c r="AB757" s="9"/>
      <c r="AC757" s="9"/>
      <c r="AD757" s="9"/>
      <c r="AE757" s="9"/>
      <c r="AF757" s="9"/>
      <c r="AG757" s="9"/>
      <c r="AH757" s="9"/>
    </row>
    <row r="758" spans="1:34" x14ac:dyDescent="0.25">
      <c r="A758" s="9"/>
      <c r="B758" s="9"/>
      <c r="C758" s="9"/>
      <c r="D758" s="9"/>
      <c r="E758" s="9"/>
      <c r="F758" s="9"/>
      <c r="G758" s="9"/>
      <c r="H758" s="9"/>
      <c r="I758" s="9"/>
      <c r="J758" s="9"/>
      <c r="K758" s="9"/>
      <c r="L758" s="9"/>
      <c r="M758" s="9"/>
      <c r="N758" s="9"/>
      <c r="O758" s="9"/>
      <c r="P758" s="9"/>
      <c r="Q758" s="810"/>
      <c r="R758" s="9"/>
      <c r="S758" s="15"/>
      <c r="T758" s="9"/>
      <c r="U758" s="17"/>
      <c r="V758" s="9"/>
      <c r="W758" s="17"/>
      <c r="X758" s="9"/>
      <c r="Y758" s="9"/>
      <c r="Z758" s="9"/>
      <c r="AA758" s="9"/>
      <c r="AB758" s="9"/>
      <c r="AC758" s="9"/>
      <c r="AD758" s="9"/>
      <c r="AE758" s="9"/>
      <c r="AF758" s="9"/>
      <c r="AG758" s="9"/>
      <c r="AH758" s="9"/>
    </row>
    <row r="759" spans="1:34" x14ac:dyDescent="0.25">
      <c r="A759" s="9"/>
      <c r="B759" s="9"/>
      <c r="C759" s="9"/>
      <c r="D759" s="9"/>
      <c r="E759" s="9"/>
      <c r="F759" s="9"/>
      <c r="G759" s="9"/>
      <c r="H759" s="9"/>
      <c r="I759" s="9"/>
      <c r="J759" s="9"/>
      <c r="K759" s="9"/>
      <c r="L759" s="9"/>
      <c r="M759" s="9"/>
      <c r="N759" s="9"/>
      <c r="O759" s="9"/>
      <c r="P759" s="9"/>
      <c r="Q759" s="810"/>
      <c r="R759" s="9"/>
      <c r="S759" s="15"/>
      <c r="T759" s="9"/>
      <c r="U759" s="17"/>
      <c r="V759" s="9"/>
      <c r="W759" s="17"/>
      <c r="X759" s="9"/>
      <c r="Y759" s="9"/>
      <c r="Z759" s="9"/>
      <c r="AA759" s="9"/>
      <c r="AB759" s="9"/>
      <c r="AC759" s="9"/>
      <c r="AD759" s="9"/>
      <c r="AE759" s="9"/>
      <c r="AF759" s="9"/>
      <c r="AG759" s="9"/>
      <c r="AH759" s="9"/>
    </row>
    <row r="760" spans="1:34" x14ac:dyDescent="0.25">
      <c r="A760" s="9"/>
      <c r="B760" s="9"/>
      <c r="C760" s="9"/>
      <c r="D760" s="9"/>
      <c r="E760" s="9"/>
      <c r="F760" s="9"/>
      <c r="G760" s="9"/>
      <c r="H760" s="9"/>
      <c r="I760" s="9"/>
      <c r="J760" s="9"/>
      <c r="K760" s="9"/>
      <c r="L760" s="9"/>
      <c r="M760" s="9"/>
      <c r="N760" s="9"/>
      <c r="O760" s="9"/>
      <c r="P760" s="9"/>
      <c r="Q760" s="810"/>
      <c r="R760" s="9"/>
      <c r="S760" s="15"/>
      <c r="T760" s="9"/>
      <c r="U760" s="17"/>
      <c r="V760" s="9"/>
      <c r="W760" s="17"/>
      <c r="X760" s="9"/>
      <c r="Y760" s="9"/>
      <c r="Z760" s="9"/>
      <c r="AA760" s="9"/>
      <c r="AB760" s="9"/>
      <c r="AC760" s="9"/>
      <c r="AD760" s="9"/>
      <c r="AE760" s="9"/>
      <c r="AF760" s="9"/>
      <c r="AG760" s="9"/>
      <c r="AH760" s="9"/>
    </row>
    <row r="761" spans="1:34" x14ac:dyDescent="0.25">
      <c r="A761" s="9"/>
      <c r="B761" s="9"/>
      <c r="C761" s="9"/>
      <c r="D761" s="9"/>
      <c r="E761" s="9"/>
      <c r="F761" s="9"/>
      <c r="G761" s="9"/>
      <c r="H761" s="9"/>
      <c r="I761" s="9"/>
      <c r="J761" s="9"/>
      <c r="K761" s="9"/>
      <c r="L761" s="9"/>
      <c r="M761" s="9"/>
      <c r="N761" s="9"/>
      <c r="O761" s="9"/>
      <c r="P761" s="9"/>
      <c r="Q761" s="810"/>
      <c r="R761" s="9"/>
      <c r="S761" s="15"/>
      <c r="T761" s="9"/>
      <c r="U761" s="17"/>
      <c r="V761" s="9"/>
      <c r="W761" s="17"/>
      <c r="X761" s="9"/>
      <c r="Y761" s="9"/>
      <c r="Z761" s="9"/>
      <c r="AA761" s="9"/>
      <c r="AB761" s="9"/>
      <c r="AC761" s="9"/>
      <c r="AD761" s="9"/>
      <c r="AE761" s="9"/>
      <c r="AF761" s="9"/>
      <c r="AG761" s="9"/>
      <c r="AH761" s="9"/>
    </row>
    <row r="762" spans="1:34" x14ac:dyDescent="0.25">
      <c r="A762" s="9"/>
      <c r="B762" s="9"/>
      <c r="C762" s="9"/>
      <c r="D762" s="9"/>
      <c r="E762" s="9"/>
      <c r="F762" s="9"/>
      <c r="G762" s="9"/>
      <c r="H762" s="9"/>
      <c r="I762" s="9"/>
      <c r="J762" s="9"/>
      <c r="K762" s="9"/>
      <c r="L762" s="9"/>
      <c r="M762" s="9"/>
      <c r="N762" s="9"/>
      <c r="O762" s="9"/>
      <c r="P762" s="9"/>
      <c r="Q762" s="810"/>
      <c r="R762" s="9"/>
      <c r="S762" s="15"/>
      <c r="T762" s="9"/>
      <c r="U762" s="17"/>
      <c r="V762" s="9"/>
      <c r="W762" s="17"/>
      <c r="X762" s="9"/>
      <c r="Y762" s="9"/>
      <c r="Z762" s="9"/>
      <c r="AA762" s="9"/>
      <c r="AB762" s="9"/>
      <c r="AC762" s="9"/>
      <c r="AD762" s="9"/>
      <c r="AE762" s="9"/>
      <c r="AF762" s="9"/>
      <c r="AG762" s="9"/>
      <c r="AH762" s="9"/>
    </row>
    <row r="763" spans="1:34" x14ac:dyDescent="0.25">
      <c r="A763" s="9"/>
      <c r="B763" s="9"/>
      <c r="C763" s="9"/>
      <c r="D763" s="9"/>
      <c r="E763" s="9"/>
      <c r="F763" s="9"/>
      <c r="G763" s="9"/>
      <c r="H763" s="9"/>
      <c r="I763" s="9"/>
      <c r="J763" s="9"/>
      <c r="K763" s="9"/>
      <c r="L763" s="9"/>
      <c r="M763" s="9"/>
      <c r="N763" s="9"/>
      <c r="O763" s="9"/>
      <c r="P763" s="9"/>
      <c r="Q763" s="810"/>
      <c r="R763" s="9"/>
      <c r="S763" s="15"/>
      <c r="T763" s="9"/>
      <c r="U763" s="17"/>
      <c r="V763" s="9"/>
      <c r="W763" s="17"/>
      <c r="X763" s="9"/>
      <c r="Y763" s="9"/>
      <c r="Z763" s="9"/>
      <c r="AA763" s="9"/>
      <c r="AB763" s="9"/>
      <c r="AC763" s="9"/>
      <c r="AD763" s="9"/>
      <c r="AE763" s="9"/>
      <c r="AF763" s="9"/>
      <c r="AG763" s="9"/>
      <c r="AH763" s="9"/>
    </row>
    <row r="764" spans="1:34" x14ac:dyDescent="0.25">
      <c r="A764" s="9"/>
      <c r="B764" s="9"/>
      <c r="C764" s="9"/>
      <c r="D764" s="9"/>
      <c r="E764" s="9"/>
      <c r="F764" s="9"/>
      <c r="G764" s="9"/>
      <c r="H764" s="9"/>
      <c r="I764" s="9"/>
      <c r="J764" s="9"/>
      <c r="K764" s="9"/>
      <c r="L764" s="9"/>
      <c r="M764" s="9"/>
      <c r="N764" s="9"/>
      <c r="O764" s="9"/>
      <c r="P764" s="9"/>
      <c r="Q764" s="810"/>
      <c r="R764" s="9"/>
      <c r="S764" s="15"/>
      <c r="T764" s="9"/>
      <c r="U764" s="17"/>
      <c r="V764" s="9"/>
      <c r="W764" s="17"/>
      <c r="X764" s="9"/>
      <c r="Y764" s="9"/>
      <c r="Z764" s="9"/>
      <c r="AA764" s="9"/>
      <c r="AB764" s="9"/>
      <c r="AC764" s="9"/>
      <c r="AD764" s="9"/>
      <c r="AE764" s="9"/>
      <c r="AF764" s="9"/>
      <c r="AG764" s="9"/>
      <c r="AH764" s="9"/>
    </row>
    <row r="765" spans="1:34" x14ac:dyDescent="0.25">
      <c r="A765" s="9"/>
      <c r="B765" s="9"/>
      <c r="C765" s="9"/>
      <c r="D765" s="9"/>
      <c r="E765" s="9"/>
      <c r="F765" s="9"/>
      <c r="G765" s="9"/>
      <c r="H765" s="9"/>
      <c r="I765" s="9"/>
      <c r="J765" s="9"/>
      <c r="K765" s="9"/>
      <c r="L765" s="9"/>
      <c r="M765" s="9"/>
      <c r="N765" s="9"/>
      <c r="O765" s="9"/>
      <c r="P765" s="9"/>
      <c r="Q765" s="810"/>
      <c r="R765" s="9"/>
      <c r="S765" s="15"/>
      <c r="T765" s="9"/>
      <c r="U765" s="17"/>
      <c r="V765" s="9"/>
      <c r="W765" s="17"/>
      <c r="X765" s="9"/>
      <c r="Y765" s="9"/>
      <c r="Z765" s="9"/>
      <c r="AA765" s="9"/>
      <c r="AB765" s="9"/>
      <c r="AC765" s="9"/>
      <c r="AD765" s="9"/>
      <c r="AE765" s="9"/>
      <c r="AF765" s="9"/>
      <c r="AG765" s="9"/>
      <c r="AH765" s="9"/>
    </row>
    <row r="766" spans="1:34" x14ac:dyDescent="0.25">
      <c r="A766" s="9"/>
      <c r="B766" s="9"/>
      <c r="C766" s="9"/>
      <c r="D766" s="9"/>
      <c r="E766" s="9"/>
      <c r="F766" s="9"/>
      <c r="G766" s="9"/>
      <c r="H766" s="9"/>
      <c r="I766" s="9"/>
      <c r="J766" s="9"/>
      <c r="K766" s="9"/>
      <c r="L766" s="9"/>
      <c r="M766" s="9"/>
      <c r="N766" s="9"/>
      <c r="O766" s="9"/>
      <c r="P766" s="9"/>
      <c r="Q766" s="810"/>
      <c r="R766" s="9"/>
      <c r="S766" s="15"/>
      <c r="T766" s="9"/>
      <c r="U766" s="17"/>
      <c r="V766" s="9"/>
      <c r="W766" s="17"/>
      <c r="X766" s="9"/>
      <c r="Y766" s="9"/>
      <c r="Z766" s="9"/>
      <c r="AA766" s="9"/>
      <c r="AB766" s="9"/>
      <c r="AC766" s="9"/>
      <c r="AD766" s="9"/>
      <c r="AE766" s="9"/>
      <c r="AF766" s="9"/>
      <c r="AG766" s="9"/>
      <c r="AH766" s="9"/>
    </row>
    <row r="767" spans="1:34" x14ac:dyDescent="0.25">
      <c r="A767" s="9"/>
      <c r="B767" s="9"/>
      <c r="C767" s="9"/>
      <c r="D767" s="9"/>
      <c r="E767" s="9"/>
      <c r="F767" s="9"/>
      <c r="G767" s="9"/>
      <c r="H767" s="9"/>
      <c r="I767" s="9"/>
      <c r="J767" s="9"/>
      <c r="K767" s="9"/>
      <c r="L767" s="9"/>
      <c r="M767" s="9"/>
      <c r="N767" s="9"/>
      <c r="O767" s="9"/>
      <c r="P767" s="9"/>
      <c r="Q767" s="810"/>
      <c r="R767" s="9"/>
      <c r="S767" s="15"/>
      <c r="T767" s="9"/>
      <c r="U767" s="17"/>
      <c r="V767" s="9"/>
      <c r="W767" s="17"/>
      <c r="X767" s="9"/>
      <c r="Y767" s="9"/>
      <c r="Z767" s="9"/>
      <c r="AA767" s="9"/>
      <c r="AB767" s="9"/>
      <c r="AC767" s="9"/>
      <c r="AD767" s="9"/>
      <c r="AE767" s="9"/>
      <c r="AF767" s="9"/>
      <c r="AG767" s="9"/>
      <c r="AH767" s="9"/>
    </row>
    <row r="768" spans="1:34" x14ac:dyDescent="0.25">
      <c r="A768" s="9"/>
      <c r="B768" s="9"/>
      <c r="C768" s="9"/>
      <c r="D768" s="9"/>
      <c r="E768" s="9"/>
      <c r="F768" s="9"/>
      <c r="G768" s="9"/>
      <c r="H768" s="9"/>
      <c r="I768" s="9"/>
      <c r="J768" s="9"/>
      <c r="K768" s="9"/>
      <c r="L768" s="9"/>
      <c r="M768" s="9"/>
      <c r="N768" s="9"/>
      <c r="O768" s="9"/>
      <c r="P768" s="9"/>
      <c r="Q768" s="810"/>
      <c r="R768" s="9"/>
      <c r="S768" s="15"/>
      <c r="T768" s="9"/>
      <c r="U768" s="17"/>
      <c r="V768" s="9"/>
      <c r="W768" s="17"/>
      <c r="X768" s="9"/>
      <c r="Y768" s="9"/>
      <c r="Z768" s="9"/>
      <c r="AA768" s="9"/>
      <c r="AB768" s="9"/>
      <c r="AC768" s="9"/>
      <c r="AD768" s="9"/>
      <c r="AE768" s="9"/>
      <c r="AF768" s="9"/>
      <c r="AG768" s="9"/>
      <c r="AH768" s="9"/>
    </row>
    <row r="769" spans="1:34" x14ac:dyDescent="0.25">
      <c r="A769" s="9"/>
      <c r="B769" s="9"/>
      <c r="C769" s="9"/>
      <c r="D769" s="9"/>
      <c r="E769" s="9"/>
      <c r="F769" s="9"/>
      <c r="G769" s="9"/>
      <c r="H769" s="9"/>
      <c r="I769" s="9"/>
      <c r="J769" s="9"/>
      <c r="K769" s="9"/>
      <c r="L769" s="9"/>
      <c r="M769" s="9"/>
      <c r="N769" s="9"/>
      <c r="O769" s="9"/>
      <c r="P769" s="9"/>
      <c r="Q769" s="810"/>
      <c r="R769" s="9"/>
      <c r="S769" s="15"/>
      <c r="T769" s="9"/>
      <c r="U769" s="17"/>
      <c r="V769" s="9"/>
      <c r="W769" s="17"/>
      <c r="X769" s="9"/>
      <c r="Y769" s="9"/>
      <c r="Z769" s="9"/>
      <c r="AA769" s="9"/>
      <c r="AB769" s="9"/>
      <c r="AC769" s="9"/>
      <c r="AD769" s="9"/>
      <c r="AE769" s="9"/>
      <c r="AF769" s="9"/>
      <c r="AG769" s="9"/>
      <c r="AH769" s="9"/>
    </row>
    <row r="770" spans="1:34" x14ac:dyDescent="0.25">
      <c r="A770" s="9"/>
      <c r="B770" s="9"/>
      <c r="C770" s="9"/>
      <c r="D770" s="9"/>
      <c r="E770" s="9"/>
      <c r="F770" s="9"/>
      <c r="G770" s="9"/>
      <c r="H770" s="9"/>
      <c r="I770" s="9"/>
      <c r="J770" s="9"/>
      <c r="K770" s="9"/>
      <c r="L770" s="9"/>
      <c r="M770" s="9"/>
      <c r="N770" s="9"/>
      <c r="O770" s="9"/>
      <c r="P770" s="9"/>
      <c r="Q770" s="810"/>
      <c r="R770" s="9"/>
      <c r="S770" s="15"/>
      <c r="T770" s="9"/>
      <c r="U770" s="17"/>
      <c r="V770" s="9"/>
      <c r="W770" s="17"/>
      <c r="X770" s="9"/>
      <c r="Y770" s="9"/>
      <c r="Z770" s="9"/>
      <c r="AA770" s="9"/>
      <c r="AB770" s="9"/>
      <c r="AC770" s="9"/>
      <c r="AD770" s="9"/>
      <c r="AE770" s="9"/>
      <c r="AF770" s="9"/>
      <c r="AG770" s="9"/>
      <c r="AH770" s="9"/>
    </row>
    <row r="771" spans="1:34" x14ac:dyDescent="0.25">
      <c r="A771" s="9"/>
      <c r="B771" s="9"/>
      <c r="C771" s="9"/>
      <c r="D771" s="9"/>
      <c r="E771" s="9"/>
      <c r="F771" s="9"/>
      <c r="G771" s="9"/>
      <c r="H771" s="9"/>
      <c r="I771" s="9"/>
      <c r="J771" s="9"/>
      <c r="K771" s="9"/>
      <c r="L771" s="9"/>
      <c r="M771" s="9"/>
      <c r="N771" s="9"/>
      <c r="O771" s="9"/>
      <c r="P771" s="9"/>
      <c r="Q771" s="810"/>
      <c r="R771" s="9"/>
      <c r="S771" s="15"/>
      <c r="T771" s="9"/>
      <c r="U771" s="17"/>
      <c r="V771" s="9"/>
      <c r="W771" s="17"/>
      <c r="X771" s="9"/>
      <c r="Y771" s="9"/>
      <c r="Z771" s="9"/>
      <c r="AA771" s="9"/>
      <c r="AB771" s="9"/>
      <c r="AC771" s="9"/>
      <c r="AD771" s="9"/>
      <c r="AE771" s="9"/>
      <c r="AF771" s="9"/>
      <c r="AG771" s="9"/>
      <c r="AH771" s="9"/>
    </row>
    <row r="772" spans="1:34" x14ac:dyDescent="0.25">
      <c r="A772" s="9"/>
      <c r="B772" s="9"/>
      <c r="C772" s="9"/>
      <c r="D772" s="9"/>
      <c r="E772" s="9"/>
      <c r="F772" s="9"/>
      <c r="G772" s="9"/>
      <c r="H772" s="9"/>
      <c r="I772" s="9"/>
      <c r="J772" s="9"/>
      <c r="K772" s="9"/>
      <c r="L772" s="9"/>
      <c r="M772" s="9"/>
      <c r="N772" s="9"/>
      <c r="O772" s="9"/>
      <c r="P772" s="9"/>
      <c r="Q772" s="810"/>
      <c r="R772" s="9"/>
      <c r="S772" s="15"/>
      <c r="T772" s="9"/>
      <c r="U772" s="17"/>
      <c r="V772" s="9"/>
      <c r="W772" s="17"/>
      <c r="X772" s="9"/>
      <c r="Y772" s="9"/>
      <c r="Z772" s="9"/>
      <c r="AA772" s="9"/>
      <c r="AB772" s="9"/>
      <c r="AC772" s="9"/>
      <c r="AD772" s="9"/>
      <c r="AE772" s="9"/>
      <c r="AF772" s="9"/>
      <c r="AG772" s="9"/>
      <c r="AH772" s="9"/>
    </row>
    <row r="773" spans="1:34" x14ac:dyDescent="0.25">
      <c r="A773" s="9"/>
      <c r="B773" s="9"/>
      <c r="C773" s="9"/>
      <c r="D773" s="9"/>
      <c r="E773" s="9"/>
      <c r="F773" s="9"/>
      <c r="G773" s="9"/>
      <c r="H773" s="9"/>
      <c r="I773" s="9"/>
      <c r="J773" s="9"/>
      <c r="K773" s="9"/>
      <c r="L773" s="9"/>
      <c r="M773" s="9"/>
      <c r="N773" s="9"/>
      <c r="O773" s="9"/>
      <c r="P773" s="9"/>
      <c r="Q773" s="810"/>
      <c r="R773" s="9"/>
      <c r="S773" s="15"/>
      <c r="T773" s="9"/>
      <c r="U773" s="17"/>
      <c r="V773" s="9"/>
      <c r="W773" s="17"/>
      <c r="X773" s="9"/>
      <c r="Y773" s="9"/>
      <c r="Z773" s="9"/>
      <c r="AA773" s="9"/>
      <c r="AB773" s="9"/>
      <c r="AC773" s="9"/>
      <c r="AD773" s="9"/>
      <c r="AE773" s="9"/>
      <c r="AF773" s="9"/>
      <c r="AG773" s="9"/>
      <c r="AH773" s="9"/>
    </row>
    <row r="774" spans="1:34" x14ac:dyDescent="0.25">
      <c r="A774" s="9"/>
      <c r="B774" s="9"/>
      <c r="C774" s="9"/>
      <c r="D774" s="9"/>
      <c r="E774" s="9"/>
      <c r="F774" s="9"/>
      <c r="G774" s="9"/>
      <c r="H774" s="9"/>
      <c r="I774" s="9"/>
      <c r="J774" s="9"/>
      <c r="K774" s="9"/>
      <c r="L774" s="9"/>
      <c r="M774" s="9"/>
      <c r="N774" s="9"/>
      <c r="O774" s="9"/>
      <c r="P774" s="9"/>
      <c r="Q774" s="810"/>
      <c r="R774" s="9"/>
      <c r="S774" s="15"/>
      <c r="T774" s="9"/>
      <c r="U774" s="17"/>
      <c r="V774" s="9"/>
      <c r="W774" s="17"/>
      <c r="X774" s="9"/>
      <c r="Y774" s="9"/>
      <c r="Z774" s="9"/>
      <c r="AA774" s="9"/>
      <c r="AB774" s="9"/>
      <c r="AC774" s="9"/>
      <c r="AD774" s="9"/>
      <c r="AE774" s="9"/>
      <c r="AF774" s="9"/>
      <c r="AG774" s="9"/>
      <c r="AH774" s="9"/>
    </row>
    <row r="775" spans="1:34" x14ac:dyDescent="0.25">
      <c r="A775" s="9"/>
      <c r="B775" s="9"/>
      <c r="C775" s="9"/>
      <c r="D775" s="9"/>
      <c r="E775" s="9"/>
      <c r="F775" s="9"/>
      <c r="G775" s="9"/>
      <c r="H775" s="9"/>
      <c r="I775" s="9"/>
      <c r="J775" s="9"/>
      <c r="K775" s="9"/>
      <c r="L775" s="9"/>
      <c r="M775" s="9"/>
      <c r="N775" s="9"/>
      <c r="O775" s="9"/>
      <c r="P775" s="9"/>
      <c r="Q775" s="810"/>
      <c r="R775" s="9"/>
      <c r="S775" s="15"/>
      <c r="T775" s="9"/>
      <c r="U775" s="17"/>
      <c r="V775" s="9"/>
      <c r="W775" s="17"/>
      <c r="X775" s="9"/>
      <c r="Y775" s="9"/>
      <c r="Z775" s="9"/>
      <c r="AA775" s="9"/>
      <c r="AB775" s="9"/>
      <c r="AC775" s="9"/>
      <c r="AD775" s="9"/>
      <c r="AE775" s="9"/>
      <c r="AF775" s="9"/>
      <c r="AG775" s="9"/>
      <c r="AH775" s="9"/>
    </row>
    <row r="776" spans="1:34" x14ac:dyDescent="0.25">
      <c r="A776" s="9"/>
      <c r="B776" s="9"/>
      <c r="C776" s="9"/>
      <c r="D776" s="9"/>
      <c r="E776" s="9"/>
      <c r="F776" s="9"/>
      <c r="G776" s="9"/>
      <c r="H776" s="9"/>
      <c r="I776" s="9"/>
      <c r="J776" s="9"/>
      <c r="K776" s="9"/>
      <c r="L776" s="9"/>
      <c r="M776" s="9"/>
      <c r="N776" s="9"/>
      <c r="O776" s="9"/>
      <c r="P776" s="9"/>
      <c r="Q776" s="810"/>
      <c r="R776" s="9"/>
      <c r="S776" s="15"/>
      <c r="T776" s="9"/>
      <c r="U776" s="17"/>
      <c r="V776" s="9"/>
      <c r="W776" s="17"/>
      <c r="X776" s="9"/>
      <c r="Y776" s="9"/>
      <c r="Z776" s="9"/>
      <c r="AA776" s="9"/>
      <c r="AB776" s="9"/>
      <c r="AC776" s="9"/>
      <c r="AD776" s="9"/>
      <c r="AE776" s="9"/>
      <c r="AF776" s="9"/>
      <c r="AG776" s="9"/>
      <c r="AH776" s="9"/>
    </row>
    <row r="777" spans="1:34" x14ac:dyDescent="0.25">
      <c r="A777" s="9"/>
      <c r="B777" s="9"/>
      <c r="C777" s="9"/>
      <c r="D777" s="9"/>
      <c r="E777" s="9"/>
      <c r="F777" s="9"/>
      <c r="G777" s="9"/>
      <c r="H777" s="9"/>
      <c r="I777" s="9"/>
      <c r="J777" s="9"/>
      <c r="K777" s="9"/>
      <c r="L777" s="9"/>
      <c r="M777" s="9"/>
      <c r="N777" s="9"/>
      <c r="O777" s="9"/>
      <c r="P777" s="9"/>
      <c r="Q777" s="810"/>
      <c r="R777" s="9"/>
      <c r="S777" s="15"/>
      <c r="T777" s="9"/>
      <c r="U777" s="17"/>
      <c r="V777" s="9"/>
      <c r="W777" s="17"/>
      <c r="X777" s="9"/>
      <c r="Y777" s="9"/>
      <c r="Z777" s="9"/>
      <c r="AA777" s="9"/>
      <c r="AB777" s="9"/>
      <c r="AC777" s="9"/>
      <c r="AD777" s="9"/>
      <c r="AE777" s="9"/>
      <c r="AF777" s="9"/>
      <c r="AG777" s="9"/>
      <c r="AH777" s="9"/>
    </row>
    <row r="778" spans="1:34" x14ac:dyDescent="0.25">
      <c r="A778" s="9"/>
      <c r="B778" s="9"/>
      <c r="C778" s="9"/>
      <c r="D778" s="9"/>
      <c r="E778" s="9"/>
      <c r="F778" s="9"/>
      <c r="G778" s="9"/>
      <c r="H778" s="9"/>
      <c r="I778" s="9"/>
      <c r="J778" s="9"/>
      <c r="K778" s="9"/>
      <c r="L778" s="9"/>
      <c r="M778" s="9"/>
      <c r="N778" s="9"/>
      <c r="O778" s="9"/>
      <c r="P778" s="9"/>
      <c r="Q778" s="810"/>
      <c r="R778" s="9"/>
      <c r="S778" s="15"/>
      <c r="T778" s="9"/>
      <c r="U778" s="17"/>
      <c r="V778" s="9"/>
      <c r="W778" s="17"/>
      <c r="X778" s="9"/>
      <c r="Y778" s="9"/>
      <c r="Z778" s="9"/>
      <c r="AA778" s="9"/>
      <c r="AB778" s="9"/>
      <c r="AC778" s="9"/>
      <c r="AD778" s="9"/>
      <c r="AE778" s="9"/>
      <c r="AF778" s="9"/>
      <c r="AG778" s="9"/>
      <c r="AH778" s="9"/>
    </row>
    <row r="779" spans="1:34" x14ac:dyDescent="0.25">
      <c r="A779" s="9"/>
      <c r="B779" s="9"/>
      <c r="C779" s="9"/>
      <c r="D779" s="9"/>
      <c r="E779" s="9"/>
      <c r="F779" s="9"/>
      <c r="G779" s="9"/>
      <c r="H779" s="9"/>
      <c r="I779" s="9"/>
      <c r="J779" s="9"/>
      <c r="K779" s="9"/>
      <c r="L779" s="9"/>
      <c r="M779" s="9"/>
      <c r="N779" s="9"/>
      <c r="O779" s="9"/>
      <c r="P779" s="9"/>
      <c r="Q779" s="810"/>
      <c r="R779" s="9"/>
      <c r="S779" s="15"/>
      <c r="T779" s="9"/>
      <c r="U779" s="17"/>
      <c r="V779" s="9"/>
      <c r="W779" s="17"/>
      <c r="X779" s="9"/>
      <c r="Y779" s="9"/>
      <c r="Z779" s="9"/>
      <c r="AA779" s="9"/>
      <c r="AB779" s="9"/>
      <c r="AC779" s="9"/>
      <c r="AD779" s="9"/>
      <c r="AE779" s="9"/>
      <c r="AF779" s="9"/>
      <c r="AG779" s="9"/>
      <c r="AH779" s="9"/>
    </row>
    <row r="780" spans="1:34" x14ac:dyDescent="0.25">
      <c r="A780" s="9"/>
      <c r="B780" s="9"/>
      <c r="C780" s="9"/>
      <c r="D780" s="9"/>
      <c r="E780" s="9"/>
      <c r="F780" s="9"/>
      <c r="G780" s="9"/>
      <c r="H780" s="9"/>
      <c r="I780" s="9"/>
      <c r="J780" s="9"/>
      <c r="K780" s="9"/>
      <c r="L780" s="9"/>
      <c r="M780" s="9"/>
      <c r="N780" s="9"/>
      <c r="O780" s="9"/>
      <c r="P780" s="9"/>
      <c r="Q780" s="810"/>
      <c r="R780" s="9"/>
      <c r="S780" s="15"/>
      <c r="T780" s="9"/>
      <c r="U780" s="17"/>
      <c r="V780" s="9"/>
      <c r="W780" s="17"/>
      <c r="X780" s="9"/>
      <c r="Y780" s="9"/>
      <c r="Z780" s="9"/>
      <c r="AA780" s="9"/>
      <c r="AB780" s="9"/>
      <c r="AC780" s="9"/>
      <c r="AD780" s="9"/>
      <c r="AE780" s="9"/>
      <c r="AF780" s="9"/>
      <c r="AG780" s="9"/>
      <c r="AH780" s="9"/>
    </row>
    <row r="781" spans="1:34" x14ac:dyDescent="0.25">
      <c r="A781" s="9"/>
      <c r="B781" s="9"/>
      <c r="C781" s="9"/>
      <c r="D781" s="9"/>
      <c r="E781" s="9"/>
      <c r="F781" s="9"/>
      <c r="G781" s="9"/>
      <c r="H781" s="9"/>
      <c r="I781" s="9"/>
      <c r="J781" s="9"/>
      <c r="K781" s="9"/>
      <c r="L781" s="9"/>
      <c r="M781" s="9"/>
      <c r="N781" s="9"/>
      <c r="O781" s="9"/>
      <c r="P781" s="9"/>
      <c r="Q781" s="810"/>
      <c r="R781" s="9"/>
      <c r="S781" s="15"/>
      <c r="T781" s="9"/>
      <c r="U781" s="17"/>
      <c r="V781" s="9"/>
      <c r="W781" s="17"/>
      <c r="X781" s="9"/>
      <c r="Y781" s="9"/>
      <c r="Z781" s="9"/>
      <c r="AA781" s="9"/>
      <c r="AB781" s="9"/>
      <c r="AC781" s="9"/>
      <c r="AD781" s="9"/>
      <c r="AE781" s="9"/>
      <c r="AF781" s="9"/>
      <c r="AG781" s="9"/>
      <c r="AH781" s="9"/>
    </row>
    <row r="782" spans="1:34" x14ac:dyDescent="0.25">
      <c r="A782" s="9"/>
      <c r="B782" s="9"/>
      <c r="C782" s="9"/>
      <c r="D782" s="9"/>
      <c r="E782" s="9"/>
      <c r="F782" s="9"/>
      <c r="G782" s="9"/>
      <c r="H782" s="9"/>
      <c r="I782" s="9"/>
      <c r="J782" s="9"/>
      <c r="K782" s="9"/>
      <c r="L782" s="9"/>
      <c r="M782" s="9"/>
      <c r="N782" s="9"/>
      <c r="O782" s="9"/>
      <c r="P782" s="9"/>
      <c r="Q782" s="810"/>
      <c r="R782" s="9"/>
      <c r="S782" s="15"/>
      <c r="T782" s="9"/>
      <c r="U782" s="17"/>
      <c r="V782" s="9"/>
      <c r="W782" s="17"/>
      <c r="X782" s="9"/>
      <c r="Y782" s="9"/>
      <c r="Z782" s="9"/>
      <c r="AA782" s="9"/>
      <c r="AB782" s="9"/>
      <c r="AC782" s="9"/>
      <c r="AD782" s="9"/>
      <c r="AE782" s="9"/>
      <c r="AF782" s="9"/>
      <c r="AG782" s="9"/>
      <c r="AH782" s="9"/>
    </row>
    <row r="783" spans="1:34" x14ac:dyDescent="0.25">
      <c r="A783" s="9"/>
      <c r="B783" s="9"/>
      <c r="C783" s="9"/>
      <c r="D783" s="9"/>
      <c r="E783" s="9"/>
      <c r="F783" s="9"/>
      <c r="G783" s="9"/>
      <c r="H783" s="9"/>
      <c r="I783" s="9"/>
      <c r="J783" s="9"/>
      <c r="K783" s="9"/>
      <c r="L783" s="9"/>
      <c r="M783" s="9"/>
      <c r="N783" s="9"/>
      <c r="O783" s="9"/>
      <c r="P783" s="9"/>
      <c r="Q783" s="810"/>
      <c r="R783" s="9"/>
      <c r="S783" s="15"/>
      <c r="T783" s="9"/>
      <c r="U783" s="17"/>
      <c r="V783" s="9"/>
      <c r="W783" s="17"/>
      <c r="X783" s="9"/>
      <c r="Y783" s="9"/>
      <c r="Z783" s="9"/>
      <c r="AA783" s="9"/>
      <c r="AB783" s="9"/>
      <c r="AC783" s="9"/>
      <c r="AD783" s="9"/>
      <c r="AE783" s="9"/>
      <c r="AF783" s="9"/>
      <c r="AG783" s="9"/>
      <c r="AH783" s="9"/>
    </row>
    <row r="784" spans="1:34" x14ac:dyDescent="0.25">
      <c r="A784" s="9"/>
      <c r="B784" s="9"/>
      <c r="C784" s="9"/>
      <c r="D784" s="9"/>
      <c r="E784" s="9"/>
      <c r="F784" s="9"/>
      <c r="G784" s="9"/>
      <c r="H784" s="9"/>
      <c r="I784" s="9"/>
      <c r="J784" s="9"/>
      <c r="K784" s="9"/>
      <c r="L784" s="9"/>
      <c r="M784" s="9"/>
      <c r="N784" s="9"/>
      <c r="O784" s="9"/>
      <c r="P784" s="9"/>
      <c r="Q784" s="810"/>
      <c r="R784" s="9"/>
      <c r="S784" s="15"/>
      <c r="T784" s="9"/>
      <c r="U784" s="17"/>
      <c r="V784" s="9"/>
      <c r="W784" s="17"/>
      <c r="X784" s="9"/>
      <c r="Y784" s="9"/>
      <c r="Z784" s="9"/>
      <c r="AA784" s="9"/>
      <c r="AB784" s="9"/>
      <c r="AC784" s="9"/>
      <c r="AD784" s="9"/>
      <c r="AE784" s="9"/>
      <c r="AF784" s="9"/>
      <c r="AG784" s="9"/>
      <c r="AH784" s="9"/>
    </row>
    <row r="785" spans="1:34" x14ac:dyDescent="0.25">
      <c r="A785" s="9"/>
      <c r="B785" s="9"/>
      <c r="C785" s="9"/>
      <c r="D785" s="9"/>
      <c r="E785" s="9"/>
      <c r="F785" s="9"/>
      <c r="G785" s="9"/>
      <c r="H785" s="9"/>
      <c r="I785" s="9"/>
      <c r="J785" s="9"/>
      <c r="K785" s="9"/>
      <c r="L785" s="9"/>
      <c r="M785" s="9"/>
      <c r="N785" s="9"/>
      <c r="O785" s="9"/>
      <c r="P785" s="9"/>
      <c r="Q785" s="810"/>
      <c r="R785" s="9"/>
      <c r="S785" s="15"/>
      <c r="T785" s="9"/>
      <c r="U785" s="17"/>
      <c r="V785" s="9"/>
      <c r="W785" s="17"/>
      <c r="X785" s="9"/>
      <c r="Y785" s="9"/>
      <c r="Z785" s="9"/>
      <c r="AA785" s="9"/>
      <c r="AB785" s="9"/>
      <c r="AC785" s="9"/>
      <c r="AD785" s="9"/>
      <c r="AE785" s="9"/>
      <c r="AF785" s="9"/>
      <c r="AG785" s="9"/>
      <c r="AH785" s="9"/>
    </row>
    <row r="786" spans="1:34" x14ac:dyDescent="0.25">
      <c r="A786" s="9"/>
      <c r="B786" s="9"/>
      <c r="C786" s="9"/>
      <c r="D786" s="9"/>
      <c r="E786" s="9"/>
      <c r="F786" s="9"/>
      <c r="G786" s="9"/>
      <c r="H786" s="9"/>
      <c r="I786" s="9"/>
      <c r="J786" s="9"/>
      <c r="K786" s="9"/>
      <c r="L786" s="9"/>
      <c r="M786" s="9"/>
      <c r="N786" s="9"/>
      <c r="O786" s="9"/>
      <c r="P786" s="9"/>
      <c r="Q786" s="810"/>
      <c r="R786" s="9"/>
      <c r="S786" s="15"/>
      <c r="T786" s="9"/>
      <c r="U786" s="17"/>
      <c r="V786" s="9"/>
      <c r="W786" s="17"/>
      <c r="X786" s="9"/>
      <c r="Y786" s="9"/>
      <c r="Z786" s="9"/>
      <c r="AA786" s="9"/>
      <c r="AB786" s="9"/>
      <c r="AC786" s="9"/>
      <c r="AD786" s="9"/>
      <c r="AE786" s="9"/>
      <c r="AF786" s="9"/>
      <c r="AG786" s="9"/>
      <c r="AH786" s="9"/>
    </row>
    <row r="787" spans="1:34" x14ac:dyDescent="0.25">
      <c r="A787" s="9"/>
      <c r="B787" s="9"/>
      <c r="C787" s="9"/>
      <c r="D787" s="9"/>
      <c r="E787" s="9"/>
      <c r="F787" s="9"/>
      <c r="G787" s="9"/>
      <c r="H787" s="9"/>
      <c r="I787" s="9"/>
      <c r="J787" s="9"/>
      <c r="K787" s="9"/>
      <c r="L787" s="9"/>
      <c r="M787" s="9"/>
      <c r="N787" s="9"/>
      <c r="O787" s="9"/>
      <c r="P787" s="9"/>
      <c r="Q787" s="810"/>
      <c r="R787" s="9"/>
      <c r="S787" s="15"/>
      <c r="T787" s="9"/>
      <c r="U787" s="17"/>
      <c r="V787" s="9"/>
      <c r="W787" s="17"/>
      <c r="X787" s="9"/>
      <c r="Y787" s="9"/>
      <c r="Z787" s="9"/>
      <c r="AA787" s="9"/>
      <c r="AB787" s="9"/>
      <c r="AC787" s="9"/>
      <c r="AD787" s="9"/>
      <c r="AE787" s="9"/>
      <c r="AF787" s="9"/>
      <c r="AG787" s="9"/>
      <c r="AH787" s="9"/>
    </row>
    <row r="788" spans="1:34" x14ac:dyDescent="0.25">
      <c r="A788" s="9"/>
      <c r="B788" s="9"/>
      <c r="C788" s="9"/>
      <c r="D788" s="9"/>
      <c r="E788" s="9"/>
      <c r="F788" s="9"/>
      <c r="G788" s="9"/>
      <c r="H788" s="9"/>
      <c r="I788" s="9"/>
      <c r="J788" s="9"/>
      <c r="K788" s="9"/>
      <c r="L788" s="9"/>
      <c r="M788" s="9"/>
      <c r="N788" s="9"/>
      <c r="O788" s="9"/>
      <c r="P788" s="9"/>
      <c r="Q788" s="810"/>
      <c r="R788" s="9"/>
      <c r="S788" s="15"/>
      <c r="T788" s="9"/>
      <c r="U788" s="17"/>
      <c r="V788" s="9"/>
      <c r="W788" s="17"/>
      <c r="X788" s="9"/>
      <c r="Y788" s="9"/>
      <c r="Z788" s="9"/>
      <c r="AA788" s="9"/>
      <c r="AB788" s="9"/>
      <c r="AC788" s="9"/>
      <c r="AD788" s="9"/>
      <c r="AE788" s="9"/>
      <c r="AF788" s="9"/>
      <c r="AG788" s="9"/>
      <c r="AH788" s="9"/>
    </row>
    <row r="789" spans="1:34" x14ac:dyDescent="0.25">
      <c r="A789" s="9"/>
      <c r="B789" s="9"/>
      <c r="C789" s="9"/>
      <c r="D789" s="9"/>
      <c r="E789" s="9"/>
      <c r="F789" s="9"/>
      <c r="G789" s="9"/>
      <c r="H789" s="9"/>
      <c r="I789" s="9"/>
      <c r="J789" s="9"/>
      <c r="K789" s="9"/>
      <c r="L789" s="9"/>
      <c r="M789" s="9"/>
      <c r="N789" s="9"/>
      <c r="O789" s="9"/>
      <c r="P789" s="9"/>
      <c r="Q789" s="810"/>
      <c r="R789" s="9"/>
      <c r="S789" s="15"/>
      <c r="T789" s="9"/>
      <c r="U789" s="17"/>
      <c r="V789" s="9"/>
      <c r="W789" s="17"/>
      <c r="X789" s="9"/>
      <c r="Y789" s="9"/>
      <c r="Z789" s="9"/>
      <c r="AA789" s="9"/>
      <c r="AB789" s="9"/>
      <c r="AC789" s="9"/>
      <c r="AD789" s="9"/>
      <c r="AE789" s="9"/>
      <c r="AF789" s="9"/>
      <c r="AG789" s="9"/>
      <c r="AH789" s="9"/>
    </row>
    <row r="790" spans="1:34" x14ac:dyDescent="0.25">
      <c r="A790" s="9"/>
      <c r="B790" s="9"/>
      <c r="C790" s="9"/>
      <c r="D790" s="9"/>
      <c r="E790" s="9"/>
      <c r="F790" s="9"/>
      <c r="G790" s="9"/>
      <c r="H790" s="9"/>
      <c r="I790" s="9"/>
      <c r="J790" s="9"/>
      <c r="K790" s="9"/>
      <c r="L790" s="9"/>
      <c r="M790" s="9"/>
      <c r="N790" s="9"/>
      <c r="O790" s="9"/>
      <c r="P790" s="9"/>
      <c r="Q790" s="810"/>
      <c r="R790" s="9"/>
      <c r="S790" s="15"/>
      <c r="T790" s="9"/>
      <c r="U790" s="17"/>
      <c r="V790" s="9"/>
      <c r="W790" s="17"/>
      <c r="X790" s="9"/>
      <c r="Y790" s="9"/>
      <c r="Z790" s="9"/>
      <c r="AA790" s="9"/>
      <c r="AB790" s="9"/>
      <c r="AC790" s="9"/>
      <c r="AD790" s="9"/>
      <c r="AE790" s="9"/>
      <c r="AF790" s="9"/>
      <c r="AG790" s="9"/>
      <c r="AH790" s="9"/>
    </row>
    <row r="791" spans="1:34" x14ac:dyDescent="0.25">
      <c r="A791" s="9"/>
      <c r="B791" s="9"/>
      <c r="C791" s="9"/>
      <c r="D791" s="9"/>
      <c r="E791" s="9"/>
      <c r="F791" s="9"/>
      <c r="G791" s="9"/>
      <c r="H791" s="9"/>
      <c r="I791" s="9"/>
      <c r="J791" s="9"/>
      <c r="K791" s="9"/>
      <c r="L791" s="9"/>
      <c r="M791" s="9"/>
      <c r="N791" s="9"/>
      <c r="O791" s="9"/>
      <c r="P791" s="9"/>
      <c r="Q791" s="810"/>
      <c r="R791" s="9"/>
      <c r="S791" s="15"/>
      <c r="T791" s="9"/>
      <c r="U791" s="17"/>
      <c r="V791" s="9"/>
      <c r="W791" s="17"/>
      <c r="X791" s="9"/>
      <c r="Y791" s="9"/>
      <c r="Z791" s="9"/>
      <c r="AA791" s="9"/>
      <c r="AB791" s="9"/>
      <c r="AC791" s="9"/>
      <c r="AD791" s="9"/>
      <c r="AE791" s="9"/>
      <c r="AF791" s="9"/>
      <c r="AG791" s="9"/>
      <c r="AH791" s="9"/>
    </row>
    <row r="792" spans="1:34" x14ac:dyDescent="0.25">
      <c r="A792" s="9"/>
      <c r="B792" s="9"/>
      <c r="C792" s="9"/>
      <c r="D792" s="9"/>
      <c r="E792" s="9"/>
      <c r="F792" s="9"/>
      <c r="G792" s="9"/>
      <c r="H792" s="9"/>
      <c r="I792" s="9"/>
      <c r="J792" s="9"/>
      <c r="K792" s="9"/>
      <c r="L792" s="9"/>
      <c r="M792" s="9"/>
      <c r="N792" s="9"/>
      <c r="O792" s="9"/>
      <c r="P792" s="9"/>
      <c r="Q792" s="810"/>
      <c r="R792" s="9"/>
      <c r="S792" s="15"/>
      <c r="T792" s="9"/>
      <c r="U792" s="17"/>
      <c r="V792" s="9"/>
      <c r="W792" s="17"/>
      <c r="X792" s="9"/>
      <c r="Y792" s="9"/>
      <c r="Z792" s="9"/>
      <c r="AA792" s="9"/>
      <c r="AB792" s="9"/>
      <c r="AC792" s="9"/>
      <c r="AD792" s="9"/>
      <c r="AE792" s="9"/>
      <c r="AF792" s="9"/>
      <c r="AG792" s="9"/>
      <c r="AH792" s="9"/>
    </row>
    <row r="793" spans="1:34" x14ac:dyDescent="0.25">
      <c r="A793" s="9"/>
      <c r="B793" s="9"/>
      <c r="C793" s="9"/>
      <c r="D793" s="9"/>
      <c r="E793" s="9"/>
      <c r="F793" s="9"/>
      <c r="G793" s="9"/>
      <c r="H793" s="9"/>
      <c r="I793" s="9"/>
      <c r="J793" s="9"/>
      <c r="K793" s="9"/>
      <c r="L793" s="9"/>
      <c r="M793" s="9"/>
      <c r="N793" s="9"/>
      <c r="O793" s="9"/>
      <c r="P793" s="9"/>
      <c r="Q793" s="810"/>
      <c r="R793" s="9"/>
      <c r="S793" s="15"/>
      <c r="T793" s="9"/>
      <c r="U793" s="17"/>
      <c r="V793" s="9"/>
      <c r="W793" s="17"/>
      <c r="X793" s="9"/>
      <c r="Y793" s="9"/>
      <c r="Z793" s="9"/>
      <c r="AA793" s="9"/>
      <c r="AB793" s="9"/>
      <c r="AC793" s="9"/>
      <c r="AD793" s="9"/>
      <c r="AE793" s="9"/>
      <c r="AF793" s="9"/>
      <c r="AG793" s="9"/>
      <c r="AH793" s="9"/>
    </row>
    <row r="794" spans="1:34" x14ac:dyDescent="0.25">
      <c r="A794" s="9"/>
      <c r="B794" s="9"/>
      <c r="C794" s="9"/>
      <c r="D794" s="9"/>
      <c r="E794" s="9"/>
      <c r="F794" s="9"/>
      <c r="G794" s="9"/>
      <c r="H794" s="9"/>
      <c r="I794" s="9"/>
      <c r="J794" s="9"/>
      <c r="K794" s="9"/>
      <c r="L794" s="9"/>
      <c r="M794" s="9"/>
      <c r="N794" s="9"/>
      <c r="O794" s="9"/>
      <c r="P794" s="9"/>
      <c r="Q794" s="810"/>
      <c r="R794" s="9"/>
      <c r="S794" s="15"/>
      <c r="T794" s="9"/>
      <c r="U794" s="17"/>
      <c r="V794" s="9"/>
      <c r="W794" s="17"/>
      <c r="X794" s="9"/>
      <c r="Y794" s="9"/>
      <c r="Z794" s="9"/>
      <c r="AA794" s="9"/>
      <c r="AB794" s="9"/>
      <c r="AC794" s="9"/>
      <c r="AD794" s="9"/>
      <c r="AE794" s="9"/>
      <c r="AF794" s="9"/>
      <c r="AG794" s="9"/>
      <c r="AH794" s="9"/>
    </row>
    <row r="795" spans="1:34" x14ac:dyDescent="0.25">
      <c r="A795" s="9"/>
      <c r="B795" s="9"/>
      <c r="C795" s="9"/>
      <c r="D795" s="9"/>
      <c r="E795" s="9"/>
      <c r="F795" s="9"/>
      <c r="G795" s="9"/>
      <c r="H795" s="9"/>
      <c r="I795" s="9"/>
      <c r="J795" s="9"/>
      <c r="K795" s="9"/>
      <c r="L795" s="9"/>
      <c r="M795" s="9"/>
      <c r="N795" s="9"/>
      <c r="O795" s="9"/>
      <c r="P795" s="9"/>
      <c r="Q795" s="810"/>
      <c r="R795" s="9"/>
      <c r="S795" s="15"/>
      <c r="T795" s="9"/>
      <c r="U795" s="17"/>
      <c r="V795" s="9"/>
      <c r="W795" s="17"/>
      <c r="X795" s="9"/>
      <c r="Y795" s="9"/>
      <c r="Z795" s="9"/>
      <c r="AA795" s="9"/>
      <c r="AB795" s="9"/>
      <c r="AC795" s="9"/>
      <c r="AD795" s="9"/>
      <c r="AE795" s="9"/>
      <c r="AF795" s="9"/>
      <c r="AG795" s="9"/>
      <c r="AH795" s="9"/>
    </row>
    <row r="796" spans="1:34" x14ac:dyDescent="0.25">
      <c r="A796" s="9"/>
      <c r="B796" s="9"/>
      <c r="C796" s="9"/>
      <c r="D796" s="9"/>
      <c r="E796" s="9"/>
      <c r="F796" s="9"/>
      <c r="G796" s="9"/>
      <c r="H796" s="9"/>
      <c r="I796" s="9"/>
      <c r="J796" s="9"/>
      <c r="K796" s="9"/>
      <c r="L796" s="9"/>
      <c r="M796" s="9"/>
      <c r="N796" s="9"/>
      <c r="O796" s="9"/>
      <c r="P796" s="9"/>
      <c r="Q796" s="810"/>
      <c r="R796" s="9"/>
      <c r="S796" s="15"/>
      <c r="T796" s="9"/>
      <c r="U796" s="17"/>
      <c r="V796" s="9"/>
      <c r="W796" s="17"/>
      <c r="X796" s="9"/>
      <c r="Y796" s="9"/>
      <c r="Z796" s="9"/>
      <c r="AA796" s="9"/>
      <c r="AB796" s="9"/>
      <c r="AC796" s="9"/>
      <c r="AD796" s="9"/>
      <c r="AE796" s="9"/>
      <c r="AF796" s="9"/>
      <c r="AG796" s="9"/>
      <c r="AH796" s="9"/>
    </row>
    <row r="797" spans="1:34" x14ac:dyDescent="0.25">
      <c r="A797" s="9"/>
      <c r="B797" s="9"/>
      <c r="C797" s="9"/>
      <c r="D797" s="9"/>
      <c r="E797" s="9"/>
      <c r="F797" s="9"/>
      <c r="G797" s="9"/>
      <c r="H797" s="9"/>
      <c r="I797" s="9"/>
      <c r="J797" s="9"/>
      <c r="K797" s="9"/>
      <c r="L797" s="9"/>
      <c r="M797" s="9"/>
      <c r="N797" s="9"/>
      <c r="O797" s="9"/>
      <c r="P797" s="9"/>
      <c r="Q797" s="810"/>
      <c r="R797" s="9"/>
      <c r="S797" s="15"/>
      <c r="T797" s="9"/>
      <c r="U797" s="17"/>
      <c r="V797" s="9"/>
      <c r="W797" s="17"/>
      <c r="X797" s="9"/>
      <c r="Y797" s="9"/>
      <c r="Z797" s="9"/>
      <c r="AA797" s="9"/>
      <c r="AB797" s="9"/>
      <c r="AC797" s="9"/>
      <c r="AD797" s="9"/>
      <c r="AE797" s="9"/>
      <c r="AF797" s="9"/>
      <c r="AG797" s="9"/>
      <c r="AH797" s="9"/>
    </row>
    <row r="798" spans="1:34" x14ac:dyDescent="0.25">
      <c r="A798" s="9"/>
      <c r="B798" s="9"/>
      <c r="C798" s="9"/>
      <c r="D798" s="9"/>
      <c r="E798" s="9"/>
      <c r="F798" s="9"/>
      <c r="G798" s="9"/>
      <c r="H798" s="9"/>
      <c r="I798" s="9"/>
      <c r="J798" s="9"/>
      <c r="K798" s="9"/>
      <c r="L798" s="9"/>
      <c r="M798" s="9"/>
      <c r="N798" s="9"/>
      <c r="O798" s="9"/>
      <c r="P798" s="9"/>
      <c r="Q798" s="810"/>
      <c r="R798" s="9"/>
      <c r="S798" s="15"/>
      <c r="T798" s="9"/>
      <c r="U798" s="17"/>
      <c r="V798" s="9"/>
      <c r="W798" s="17"/>
      <c r="X798" s="9"/>
      <c r="Y798" s="9"/>
      <c r="Z798" s="9"/>
      <c r="AA798" s="9"/>
      <c r="AB798" s="9"/>
      <c r="AC798" s="9"/>
      <c r="AD798" s="9"/>
      <c r="AE798" s="9"/>
      <c r="AF798" s="9"/>
      <c r="AG798" s="9"/>
      <c r="AH798" s="9"/>
    </row>
    <row r="799" spans="1:34" x14ac:dyDescent="0.25">
      <c r="A799" s="9"/>
      <c r="B799" s="9"/>
      <c r="C799" s="9"/>
      <c r="D799" s="9"/>
      <c r="E799" s="9"/>
      <c r="F799" s="9"/>
      <c r="G799" s="9"/>
      <c r="H799" s="9"/>
      <c r="I799" s="9"/>
      <c r="J799" s="9"/>
      <c r="K799" s="9"/>
      <c r="L799" s="9"/>
      <c r="M799" s="9"/>
      <c r="N799" s="9"/>
      <c r="O799" s="9"/>
      <c r="P799" s="9"/>
      <c r="Q799" s="810"/>
      <c r="R799" s="9"/>
      <c r="S799" s="15"/>
      <c r="T799" s="9"/>
      <c r="U799" s="17"/>
      <c r="V799" s="9"/>
      <c r="W799" s="17"/>
      <c r="X799" s="9"/>
      <c r="Y799" s="9"/>
      <c r="Z799" s="9"/>
      <c r="AA799" s="9"/>
      <c r="AB799" s="9"/>
      <c r="AC799" s="9"/>
      <c r="AD799" s="9"/>
      <c r="AE799" s="9"/>
      <c r="AF799" s="9"/>
      <c r="AG799" s="9"/>
      <c r="AH799" s="9"/>
    </row>
    <row r="800" spans="1:34" x14ac:dyDescent="0.25">
      <c r="A800" s="9"/>
      <c r="B800" s="9"/>
      <c r="C800" s="9"/>
      <c r="D800" s="9"/>
      <c r="E800" s="9"/>
      <c r="F800" s="9"/>
      <c r="G800" s="9"/>
      <c r="H800" s="9"/>
      <c r="I800" s="9"/>
      <c r="J800" s="9"/>
      <c r="K800" s="9"/>
      <c r="L800" s="9"/>
      <c r="M800" s="9"/>
      <c r="N800" s="9"/>
      <c r="O800" s="9"/>
      <c r="P800" s="9"/>
      <c r="Q800" s="810"/>
      <c r="R800" s="9"/>
      <c r="S800" s="15"/>
      <c r="T800" s="9"/>
      <c r="U800" s="17"/>
      <c r="V800" s="9"/>
      <c r="W800" s="17"/>
      <c r="X800" s="9"/>
      <c r="Y800" s="9"/>
      <c r="Z800" s="9"/>
      <c r="AA800" s="9"/>
      <c r="AB800" s="9"/>
      <c r="AC800" s="9"/>
      <c r="AD800" s="9"/>
      <c r="AE800" s="9"/>
      <c r="AF800" s="9"/>
      <c r="AG800" s="9"/>
      <c r="AH800" s="9"/>
    </row>
    <row r="801" spans="1:34" x14ac:dyDescent="0.25">
      <c r="A801" s="9"/>
      <c r="B801" s="9"/>
      <c r="C801" s="9"/>
      <c r="D801" s="9"/>
      <c r="E801" s="9"/>
      <c r="F801" s="9"/>
      <c r="G801" s="9"/>
      <c r="H801" s="9"/>
      <c r="I801" s="9"/>
      <c r="J801" s="9"/>
      <c r="K801" s="9"/>
      <c r="L801" s="9"/>
      <c r="M801" s="9"/>
      <c r="N801" s="9"/>
      <c r="O801" s="9"/>
      <c r="P801" s="9"/>
      <c r="Q801" s="810"/>
      <c r="R801" s="9"/>
      <c r="S801" s="15"/>
      <c r="T801" s="9"/>
      <c r="U801" s="17"/>
      <c r="V801" s="9"/>
      <c r="W801" s="17"/>
      <c r="X801" s="9"/>
      <c r="Y801" s="9"/>
      <c r="Z801" s="9"/>
      <c r="AA801" s="9"/>
      <c r="AB801" s="9"/>
      <c r="AC801" s="9"/>
      <c r="AD801" s="9"/>
      <c r="AE801" s="9"/>
      <c r="AF801" s="9"/>
      <c r="AG801" s="9"/>
      <c r="AH801" s="9"/>
    </row>
    <row r="802" spans="1:34" x14ac:dyDescent="0.25">
      <c r="A802" s="9"/>
      <c r="B802" s="9"/>
      <c r="C802" s="9"/>
      <c r="D802" s="9"/>
      <c r="E802" s="9"/>
      <c r="F802" s="9"/>
      <c r="G802" s="9"/>
      <c r="H802" s="9"/>
      <c r="I802" s="9"/>
      <c r="J802" s="9"/>
      <c r="K802" s="9"/>
      <c r="L802" s="9"/>
      <c r="M802" s="9"/>
      <c r="N802" s="9"/>
      <c r="O802" s="9"/>
      <c r="P802" s="9"/>
      <c r="Q802" s="810"/>
      <c r="R802" s="9"/>
      <c r="S802" s="15"/>
      <c r="T802" s="9"/>
      <c r="U802" s="17"/>
      <c r="V802" s="9"/>
      <c r="W802" s="17"/>
      <c r="X802" s="9"/>
      <c r="Y802" s="9"/>
      <c r="Z802" s="9"/>
      <c r="AA802" s="9"/>
      <c r="AB802" s="9"/>
      <c r="AC802" s="9"/>
      <c r="AD802" s="9"/>
      <c r="AE802" s="9"/>
      <c r="AF802" s="9"/>
      <c r="AG802" s="9"/>
      <c r="AH802" s="9"/>
    </row>
    <row r="803" spans="1:34" x14ac:dyDescent="0.25">
      <c r="A803" s="9"/>
      <c r="B803" s="9"/>
      <c r="C803" s="9"/>
      <c r="D803" s="9"/>
      <c r="E803" s="9"/>
      <c r="F803" s="9"/>
      <c r="G803" s="9"/>
      <c r="H803" s="9"/>
      <c r="I803" s="9"/>
      <c r="J803" s="9"/>
      <c r="K803" s="9"/>
      <c r="L803" s="9"/>
      <c r="M803" s="9"/>
      <c r="N803" s="9"/>
      <c r="O803" s="9"/>
      <c r="P803" s="9"/>
      <c r="Q803" s="810"/>
      <c r="R803" s="9"/>
      <c r="S803" s="15"/>
      <c r="T803" s="9"/>
      <c r="U803" s="17"/>
      <c r="V803" s="9"/>
      <c r="W803" s="17"/>
      <c r="X803" s="9"/>
      <c r="Y803" s="9"/>
      <c r="Z803" s="9"/>
      <c r="AA803" s="9"/>
      <c r="AB803" s="9"/>
      <c r="AC803" s="9"/>
      <c r="AD803" s="9"/>
      <c r="AE803" s="9"/>
      <c r="AF803" s="9"/>
      <c r="AG803" s="9"/>
      <c r="AH803" s="9"/>
    </row>
    <row r="804" spans="1:34" x14ac:dyDescent="0.25">
      <c r="A804" s="9"/>
      <c r="B804" s="9"/>
      <c r="C804" s="9"/>
      <c r="D804" s="9"/>
      <c r="E804" s="9"/>
      <c r="F804" s="9"/>
      <c r="G804" s="9"/>
      <c r="H804" s="9"/>
      <c r="I804" s="9"/>
      <c r="J804" s="9"/>
      <c r="K804" s="9"/>
      <c r="L804" s="9"/>
      <c r="M804" s="9"/>
      <c r="N804" s="9"/>
      <c r="O804" s="9"/>
      <c r="P804" s="9"/>
      <c r="Q804" s="810"/>
      <c r="R804" s="9"/>
      <c r="S804" s="15"/>
      <c r="T804" s="9"/>
      <c r="U804" s="17"/>
      <c r="V804" s="9"/>
      <c r="W804" s="17"/>
      <c r="X804" s="9"/>
      <c r="Y804" s="9"/>
      <c r="Z804" s="9"/>
      <c r="AA804" s="9"/>
      <c r="AB804" s="9"/>
      <c r="AC804" s="9"/>
      <c r="AD804" s="9"/>
      <c r="AE804" s="9"/>
      <c r="AF804" s="9"/>
      <c r="AG804" s="9"/>
      <c r="AH804" s="9"/>
    </row>
    <row r="805" spans="1:34" x14ac:dyDescent="0.25">
      <c r="A805" s="9"/>
      <c r="B805" s="9"/>
      <c r="C805" s="9"/>
      <c r="D805" s="9"/>
      <c r="E805" s="9"/>
      <c r="F805" s="9"/>
      <c r="G805" s="9"/>
      <c r="H805" s="9"/>
      <c r="I805" s="9"/>
      <c r="J805" s="9"/>
      <c r="K805" s="9"/>
      <c r="L805" s="9"/>
      <c r="M805" s="9"/>
      <c r="N805" s="9"/>
      <c r="O805" s="9"/>
      <c r="P805" s="9"/>
      <c r="Q805" s="810"/>
      <c r="R805" s="9"/>
      <c r="S805" s="15"/>
      <c r="T805" s="9"/>
      <c r="U805" s="17"/>
      <c r="V805" s="9"/>
      <c r="W805" s="17"/>
      <c r="X805" s="9"/>
      <c r="Y805" s="9"/>
      <c r="Z805" s="9"/>
      <c r="AA805" s="9"/>
      <c r="AB805" s="9"/>
      <c r="AC805" s="9"/>
      <c r="AD805" s="9"/>
      <c r="AE805" s="9"/>
      <c r="AF805" s="9"/>
      <c r="AG805" s="9"/>
      <c r="AH805" s="9"/>
    </row>
    <row r="806" spans="1:34" x14ac:dyDescent="0.25">
      <c r="A806" s="9"/>
      <c r="B806" s="9"/>
      <c r="C806" s="9"/>
      <c r="D806" s="9"/>
      <c r="E806" s="9"/>
      <c r="F806" s="9"/>
      <c r="G806" s="9"/>
      <c r="H806" s="9"/>
      <c r="I806" s="9"/>
      <c r="J806" s="9"/>
      <c r="K806" s="9"/>
      <c r="L806" s="9"/>
      <c r="M806" s="9"/>
      <c r="N806" s="9"/>
      <c r="O806" s="9"/>
      <c r="P806" s="9"/>
      <c r="Q806" s="810"/>
      <c r="R806" s="9"/>
      <c r="S806" s="15"/>
      <c r="T806" s="9"/>
      <c r="U806" s="17"/>
      <c r="V806" s="9"/>
      <c r="W806" s="17"/>
      <c r="X806" s="9"/>
      <c r="Y806" s="9"/>
      <c r="Z806" s="9"/>
      <c r="AA806" s="9"/>
      <c r="AB806" s="9"/>
      <c r="AC806" s="9"/>
      <c r="AD806" s="9"/>
      <c r="AE806" s="9"/>
      <c r="AF806" s="9"/>
      <c r="AG806" s="9"/>
      <c r="AH806" s="9"/>
    </row>
    <row r="807" spans="1:34" x14ac:dyDescent="0.25">
      <c r="A807" s="9"/>
      <c r="B807" s="9"/>
      <c r="C807" s="9"/>
      <c r="D807" s="9"/>
      <c r="E807" s="9"/>
      <c r="F807" s="9"/>
      <c r="G807" s="9"/>
      <c r="H807" s="9"/>
      <c r="I807" s="9"/>
      <c r="J807" s="9"/>
      <c r="K807" s="9"/>
      <c r="L807" s="9"/>
      <c r="M807" s="9"/>
      <c r="N807" s="9"/>
      <c r="O807" s="9"/>
      <c r="P807" s="9"/>
      <c r="Q807" s="810"/>
      <c r="R807" s="9"/>
      <c r="S807" s="15"/>
      <c r="T807" s="9"/>
      <c r="U807" s="17"/>
      <c r="V807" s="9"/>
      <c r="W807" s="17"/>
      <c r="X807" s="9"/>
      <c r="Y807" s="9"/>
      <c r="Z807" s="9"/>
      <c r="AA807" s="9"/>
      <c r="AB807" s="9"/>
      <c r="AC807" s="9"/>
      <c r="AD807" s="9"/>
      <c r="AE807" s="9"/>
      <c r="AF807" s="9"/>
      <c r="AG807" s="9"/>
      <c r="AH807" s="9"/>
    </row>
    <row r="808" spans="1:34" x14ac:dyDescent="0.25">
      <c r="A808" s="9"/>
      <c r="B808" s="9"/>
      <c r="C808" s="9"/>
      <c r="D808" s="9"/>
      <c r="E808" s="9"/>
      <c r="F808" s="9"/>
      <c r="G808" s="9"/>
      <c r="H808" s="9"/>
      <c r="I808" s="9"/>
      <c r="J808" s="9"/>
      <c r="K808" s="9"/>
      <c r="L808" s="9"/>
      <c r="M808" s="9"/>
      <c r="N808" s="9"/>
      <c r="O808" s="9"/>
      <c r="P808" s="9"/>
      <c r="Q808" s="810"/>
      <c r="R808" s="9"/>
      <c r="S808" s="15"/>
      <c r="T808" s="9"/>
      <c r="U808" s="17"/>
      <c r="V808" s="9"/>
      <c r="W808" s="17"/>
      <c r="X808" s="9"/>
      <c r="Y808" s="9"/>
      <c r="Z808" s="9"/>
      <c r="AA808" s="9"/>
      <c r="AB808" s="9"/>
      <c r="AC808" s="9"/>
      <c r="AD808" s="9"/>
      <c r="AE808" s="9"/>
      <c r="AF808" s="9"/>
      <c r="AG808" s="9"/>
      <c r="AH808" s="9"/>
    </row>
    <row r="809" spans="1:34" x14ac:dyDescent="0.25">
      <c r="A809" s="9"/>
      <c r="B809" s="9"/>
      <c r="C809" s="9"/>
      <c r="D809" s="9"/>
      <c r="E809" s="9"/>
      <c r="F809" s="9"/>
      <c r="G809" s="9"/>
      <c r="H809" s="9"/>
      <c r="I809" s="9"/>
      <c r="J809" s="9"/>
      <c r="K809" s="9"/>
      <c r="L809" s="9"/>
      <c r="M809" s="9"/>
      <c r="N809" s="9"/>
      <c r="O809" s="9"/>
      <c r="P809" s="9"/>
      <c r="Q809" s="810"/>
      <c r="R809" s="9"/>
      <c r="S809" s="15"/>
      <c r="T809" s="9"/>
      <c r="U809" s="17"/>
      <c r="V809" s="9"/>
      <c r="W809" s="17"/>
      <c r="X809" s="9"/>
      <c r="Y809" s="9"/>
      <c r="Z809" s="9"/>
      <c r="AA809" s="9"/>
      <c r="AB809" s="9"/>
      <c r="AC809" s="9"/>
      <c r="AD809" s="9"/>
      <c r="AE809" s="9"/>
      <c r="AF809" s="9"/>
      <c r="AG809" s="9"/>
      <c r="AH809" s="9"/>
    </row>
    <row r="810" spans="1:34" x14ac:dyDescent="0.25">
      <c r="A810" s="9"/>
      <c r="B810" s="9"/>
      <c r="C810" s="9"/>
      <c r="D810" s="9"/>
      <c r="E810" s="9"/>
      <c r="F810" s="9"/>
      <c r="G810" s="9"/>
      <c r="H810" s="9"/>
      <c r="I810" s="9"/>
      <c r="J810" s="9"/>
      <c r="K810" s="9"/>
      <c r="L810" s="9"/>
      <c r="M810" s="9"/>
      <c r="N810" s="9"/>
      <c r="O810" s="9"/>
      <c r="P810" s="9"/>
      <c r="Q810" s="810"/>
      <c r="R810" s="9"/>
      <c r="S810" s="15"/>
      <c r="T810" s="9"/>
      <c r="U810" s="17"/>
      <c r="V810" s="9"/>
      <c r="W810" s="17"/>
      <c r="X810" s="9"/>
      <c r="Y810" s="9"/>
      <c r="Z810" s="9"/>
      <c r="AA810" s="9"/>
      <c r="AB810" s="9"/>
      <c r="AC810" s="9"/>
      <c r="AD810" s="9"/>
      <c r="AE810" s="9"/>
      <c r="AF810" s="9"/>
      <c r="AG810" s="9"/>
      <c r="AH810" s="9"/>
    </row>
    <row r="811" spans="1:34" x14ac:dyDescent="0.25">
      <c r="A811" s="9"/>
      <c r="B811" s="9"/>
      <c r="C811" s="9"/>
      <c r="D811" s="9"/>
      <c r="E811" s="9"/>
      <c r="F811" s="9"/>
      <c r="G811" s="9"/>
      <c r="H811" s="9"/>
      <c r="I811" s="9"/>
      <c r="J811" s="9"/>
      <c r="K811" s="9"/>
      <c r="L811" s="9"/>
      <c r="M811" s="9"/>
      <c r="N811" s="9"/>
      <c r="O811" s="9"/>
      <c r="P811" s="9"/>
      <c r="Q811" s="810"/>
      <c r="R811" s="9"/>
      <c r="S811" s="15"/>
      <c r="T811" s="9"/>
      <c r="U811" s="17"/>
      <c r="V811" s="9"/>
      <c r="W811" s="17"/>
      <c r="X811" s="9"/>
      <c r="Y811" s="9"/>
      <c r="Z811" s="9"/>
      <c r="AA811" s="9"/>
      <c r="AB811" s="9"/>
      <c r="AC811" s="9"/>
      <c r="AD811" s="9"/>
      <c r="AE811" s="9"/>
      <c r="AF811" s="9"/>
      <c r="AG811" s="9"/>
      <c r="AH811" s="9"/>
    </row>
    <row r="812" spans="1:34" x14ac:dyDescent="0.25">
      <c r="A812" s="9"/>
      <c r="B812" s="9"/>
      <c r="C812" s="9"/>
      <c r="D812" s="9"/>
      <c r="E812" s="9"/>
      <c r="F812" s="9"/>
      <c r="G812" s="9"/>
      <c r="H812" s="9"/>
      <c r="I812" s="9"/>
      <c r="J812" s="9"/>
      <c r="K812" s="9"/>
      <c r="L812" s="9"/>
      <c r="M812" s="9"/>
      <c r="N812" s="9"/>
      <c r="O812" s="9"/>
      <c r="P812" s="9"/>
      <c r="Q812" s="810"/>
      <c r="R812" s="9"/>
      <c r="S812" s="15"/>
      <c r="T812" s="9"/>
      <c r="U812" s="17"/>
      <c r="V812" s="9"/>
      <c r="W812" s="17"/>
      <c r="X812" s="9"/>
      <c r="Y812" s="9"/>
      <c r="Z812" s="9"/>
      <c r="AA812" s="9"/>
      <c r="AB812" s="9"/>
      <c r="AC812" s="9"/>
      <c r="AD812" s="9"/>
      <c r="AE812" s="9"/>
      <c r="AF812" s="9"/>
      <c r="AG812" s="9"/>
      <c r="AH812" s="9"/>
    </row>
    <row r="813" spans="1:34" x14ac:dyDescent="0.25">
      <c r="A813" s="9"/>
      <c r="B813" s="9"/>
      <c r="C813" s="9"/>
      <c r="D813" s="9"/>
      <c r="E813" s="9"/>
      <c r="F813" s="9"/>
      <c r="G813" s="9"/>
      <c r="H813" s="9"/>
      <c r="I813" s="9"/>
      <c r="J813" s="9"/>
      <c r="K813" s="9"/>
      <c r="L813" s="9"/>
      <c r="M813" s="9"/>
      <c r="N813" s="9"/>
      <c r="O813" s="9"/>
      <c r="P813" s="9"/>
      <c r="Q813" s="810"/>
      <c r="R813" s="9"/>
      <c r="S813" s="15"/>
      <c r="T813" s="9"/>
      <c r="U813" s="17"/>
      <c r="V813" s="9"/>
      <c r="W813" s="17"/>
      <c r="X813" s="9"/>
      <c r="Y813" s="9"/>
      <c r="Z813" s="9"/>
      <c r="AA813" s="9"/>
      <c r="AB813" s="9"/>
      <c r="AC813" s="9"/>
      <c r="AD813" s="9"/>
      <c r="AE813" s="9"/>
      <c r="AF813" s="9"/>
      <c r="AG813" s="9"/>
      <c r="AH813" s="9"/>
    </row>
    <row r="814" spans="1:34" x14ac:dyDescent="0.25">
      <c r="A814" s="9"/>
      <c r="B814" s="9"/>
      <c r="C814" s="9"/>
      <c r="D814" s="9"/>
      <c r="E814" s="9"/>
      <c r="F814" s="9"/>
      <c r="G814" s="9"/>
      <c r="H814" s="9"/>
      <c r="I814" s="9"/>
      <c r="J814" s="9"/>
      <c r="K814" s="9"/>
      <c r="L814" s="9"/>
      <c r="M814" s="9"/>
      <c r="N814" s="9"/>
      <c r="O814" s="9"/>
      <c r="P814" s="9"/>
      <c r="Q814" s="810"/>
      <c r="R814" s="9"/>
      <c r="S814" s="15"/>
      <c r="T814" s="9"/>
      <c r="U814" s="17"/>
      <c r="V814" s="9"/>
      <c r="W814" s="17"/>
      <c r="X814" s="9"/>
      <c r="Y814" s="9"/>
      <c r="Z814" s="9"/>
      <c r="AA814" s="9"/>
      <c r="AB814" s="9"/>
      <c r="AC814" s="9"/>
      <c r="AD814" s="9"/>
      <c r="AE814" s="9"/>
      <c r="AF814" s="9"/>
      <c r="AG814" s="9"/>
      <c r="AH814" s="9"/>
    </row>
    <row r="815" spans="1:34" x14ac:dyDescent="0.25">
      <c r="A815" s="9"/>
      <c r="B815" s="9"/>
      <c r="C815" s="9"/>
      <c r="D815" s="9"/>
      <c r="E815" s="9"/>
      <c r="F815" s="9"/>
      <c r="G815" s="9"/>
      <c r="H815" s="9"/>
      <c r="I815" s="9"/>
      <c r="J815" s="9"/>
      <c r="K815" s="9"/>
      <c r="L815" s="9"/>
      <c r="M815" s="9"/>
      <c r="N815" s="9"/>
      <c r="O815" s="9"/>
      <c r="P815" s="9"/>
      <c r="Q815" s="810"/>
      <c r="R815" s="9"/>
      <c r="S815" s="15"/>
      <c r="T815" s="9"/>
      <c r="U815" s="17"/>
      <c r="V815" s="9"/>
      <c r="W815" s="17"/>
      <c r="X815" s="9"/>
      <c r="Y815" s="9"/>
      <c r="Z815" s="9"/>
      <c r="AA815" s="9"/>
      <c r="AB815" s="9"/>
      <c r="AC815" s="9"/>
      <c r="AD815" s="9"/>
      <c r="AE815" s="9"/>
      <c r="AF815" s="9"/>
      <c r="AG815" s="9"/>
      <c r="AH815" s="9"/>
    </row>
    <row r="816" spans="1:34" x14ac:dyDescent="0.25">
      <c r="A816" s="9"/>
      <c r="B816" s="9"/>
      <c r="C816" s="9"/>
      <c r="D816" s="9"/>
      <c r="E816" s="9"/>
      <c r="F816" s="9"/>
      <c r="G816" s="9"/>
      <c r="H816" s="9"/>
      <c r="I816" s="9"/>
      <c r="J816" s="9"/>
      <c r="K816" s="9"/>
      <c r="L816" s="9"/>
      <c r="M816" s="9"/>
      <c r="N816" s="9"/>
      <c r="O816" s="9"/>
      <c r="P816" s="9"/>
      <c r="Q816" s="810"/>
      <c r="R816" s="9"/>
      <c r="S816" s="15"/>
      <c r="T816" s="9"/>
      <c r="U816" s="17"/>
      <c r="V816" s="9"/>
      <c r="W816" s="17"/>
      <c r="X816" s="9"/>
      <c r="Y816" s="9"/>
      <c r="Z816" s="9"/>
      <c r="AA816" s="9"/>
      <c r="AB816" s="9"/>
      <c r="AC816" s="9"/>
      <c r="AD816" s="9"/>
      <c r="AE816" s="9"/>
      <c r="AF816" s="9"/>
      <c r="AG816" s="9"/>
      <c r="AH816" s="9"/>
    </row>
    <row r="817" spans="1:34" x14ac:dyDescent="0.25">
      <c r="A817" s="9"/>
      <c r="B817" s="9"/>
      <c r="C817" s="9"/>
      <c r="D817" s="9"/>
      <c r="E817" s="9"/>
      <c r="F817" s="9"/>
      <c r="G817" s="9"/>
      <c r="H817" s="9"/>
      <c r="I817" s="9"/>
      <c r="J817" s="9"/>
      <c r="K817" s="9"/>
      <c r="L817" s="9"/>
      <c r="M817" s="9"/>
      <c r="N817" s="9"/>
      <c r="O817" s="9"/>
      <c r="P817" s="9"/>
      <c r="Q817" s="810"/>
      <c r="R817" s="9"/>
      <c r="S817" s="15"/>
      <c r="T817" s="9"/>
      <c r="U817" s="17"/>
      <c r="V817" s="9"/>
      <c r="W817" s="17"/>
      <c r="X817" s="9"/>
      <c r="Y817" s="9"/>
      <c r="Z817" s="9"/>
      <c r="AA817" s="9"/>
      <c r="AB817" s="9"/>
      <c r="AC817" s="9"/>
      <c r="AD817" s="9"/>
      <c r="AE817" s="9"/>
      <c r="AF817" s="9"/>
      <c r="AG817" s="9"/>
      <c r="AH817" s="9"/>
    </row>
    <row r="818" spans="1:34" x14ac:dyDescent="0.25">
      <c r="A818" s="9"/>
      <c r="B818" s="9"/>
      <c r="C818" s="9"/>
      <c r="D818" s="9"/>
      <c r="E818" s="9"/>
      <c r="F818" s="9"/>
      <c r="G818" s="9"/>
      <c r="H818" s="9"/>
      <c r="I818" s="9"/>
      <c r="J818" s="9"/>
      <c r="K818" s="9"/>
      <c r="L818" s="9"/>
      <c r="M818" s="9"/>
      <c r="N818" s="9"/>
      <c r="O818" s="9"/>
      <c r="P818" s="9"/>
      <c r="Q818" s="810"/>
      <c r="R818" s="9"/>
      <c r="S818" s="15"/>
      <c r="T818" s="9"/>
      <c r="U818" s="17"/>
      <c r="V818" s="9"/>
      <c r="W818" s="17"/>
      <c r="X818" s="9"/>
      <c r="Y818" s="9"/>
      <c r="Z818" s="9"/>
      <c r="AA818" s="9"/>
      <c r="AB818" s="9"/>
      <c r="AC818" s="9"/>
      <c r="AD818" s="9"/>
      <c r="AE818" s="9"/>
      <c r="AF818" s="9"/>
      <c r="AG818" s="9"/>
      <c r="AH818" s="9"/>
    </row>
    <row r="819" spans="1:34" x14ac:dyDescent="0.25">
      <c r="A819" s="9"/>
      <c r="B819" s="9"/>
      <c r="C819" s="9"/>
      <c r="D819" s="9"/>
      <c r="E819" s="9"/>
      <c r="F819" s="9"/>
      <c r="G819" s="9"/>
      <c r="H819" s="9"/>
      <c r="I819" s="9"/>
      <c r="J819" s="9"/>
      <c r="K819" s="9"/>
      <c r="L819" s="9"/>
      <c r="M819" s="9"/>
      <c r="N819" s="9"/>
      <c r="O819" s="9"/>
      <c r="P819" s="9"/>
      <c r="Q819" s="810"/>
      <c r="R819" s="9"/>
      <c r="S819" s="15"/>
      <c r="T819" s="9"/>
      <c r="U819" s="17"/>
      <c r="V819" s="9"/>
      <c r="W819" s="17"/>
      <c r="X819" s="9"/>
      <c r="Y819" s="9"/>
      <c r="Z819" s="9"/>
      <c r="AA819" s="9"/>
      <c r="AB819" s="9"/>
      <c r="AC819" s="9"/>
      <c r="AD819" s="9"/>
      <c r="AE819" s="9"/>
      <c r="AF819" s="9"/>
      <c r="AG819" s="9"/>
      <c r="AH819" s="9"/>
    </row>
    <row r="820" spans="1:34" x14ac:dyDescent="0.25">
      <c r="A820" s="9"/>
      <c r="B820" s="9"/>
      <c r="C820" s="9"/>
      <c r="D820" s="9"/>
      <c r="E820" s="9"/>
      <c r="F820" s="9"/>
      <c r="G820" s="9"/>
      <c r="H820" s="9"/>
      <c r="I820" s="9"/>
      <c r="J820" s="9"/>
      <c r="K820" s="9"/>
      <c r="L820" s="9"/>
      <c r="M820" s="9"/>
      <c r="N820" s="9"/>
      <c r="O820" s="9"/>
      <c r="P820" s="9"/>
      <c r="Q820" s="810"/>
      <c r="R820" s="9"/>
      <c r="S820" s="15"/>
      <c r="T820" s="9"/>
      <c r="U820" s="17"/>
      <c r="V820" s="9"/>
      <c r="W820" s="17"/>
      <c r="X820" s="9"/>
      <c r="Y820" s="9"/>
      <c r="Z820" s="9"/>
      <c r="AA820" s="9"/>
      <c r="AB820" s="9"/>
      <c r="AC820" s="9"/>
      <c r="AD820" s="9"/>
      <c r="AE820" s="9"/>
      <c r="AF820" s="9"/>
      <c r="AG820" s="9"/>
      <c r="AH820" s="9"/>
    </row>
    <row r="821" spans="1:34" x14ac:dyDescent="0.25">
      <c r="A821" s="9"/>
      <c r="B821" s="9"/>
      <c r="C821" s="9"/>
      <c r="D821" s="9"/>
      <c r="E821" s="9"/>
      <c r="F821" s="9"/>
      <c r="G821" s="9"/>
      <c r="H821" s="9"/>
      <c r="I821" s="9"/>
      <c r="J821" s="9"/>
      <c r="K821" s="9"/>
      <c r="L821" s="9"/>
      <c r="M821" s="9"/>
      <c r="N821" s="9"/>
      <c r="O821" s="9"/>
      <c r="P821" s="9"/>
      <c r="Q821" s="810"/>
      <c r="R821" s="9"/>
      <c r="S821" s="15"/>
      <c r="T821" s="9"/>
      <c r="U821" s="17"/>
      <c r="V821" s="9"/>
      <c r="W821" s="17"/>
      <c r="X821" s="9"/>
      <c r="Y821" s="9"/>
      <c r="Z821" s="9"/>
      <c r="AA821" s="9"/>
      <c r="AB821" s="9"/>
      <c r="AC821" s="9"/>
      <c r="AD821" s="9"/>
      <c r="AE821" s="9"/>
      <c r="AF821" s="9"/>
      <c r="AG821" s="9"/>
      <c r="AH821" s="9"/>
    </row>
    <row r="822" spans="1:34" x14ac:dyDescent="0.25">
      <c r="A822" s="9"/>
      <c r="B822" s="9"/>
      <c r="C822" s="9"/>
      <c r="D822" s="9"/>
      <c r="E822" s="9"/>
      <c r="F822" s="9"/>
      <c r="G822" s="9"/>
      <c r="H822" s="9"/>
      <c r="I822" s="9"/>
      <c r="J822" s="9"/>
      <c r="K822" s="9"/>
      <c r="L822" s="9"/>
      <c r="M822" s="9"/>
      <c r="N822" s="9"/>
      <c r="O822" s="9"/>
      <c r="P822" s="9"/>
      <c r="Q822" s="810"/>
      <c r="R822" s="9"/>
      <c r="S822" s="15"/>
      <c r="T822" s="9"/>
      <c r="U822" s="17"/>
      <c r="V822" s="9"/>
      <c r="W822" s="17"/>
      <c r="X822" s="9"/>
      <c r="Y822" s="9"/>
      <c r="Z822" s="9"/>
      <c r="AA822" s="9"/>
      <c r="AB822" s="9"/>
      <c r="AC822" s="9"/>
      <c r="AD822" s="9"/>
      <c r="AE822" s="9"/>
      <c r="AF822" s="9"/>
      <c r="AG822" s="9"/>
      <c r="AH822" s="9"/>
    </row>
    <row r="823" spans="1:34" x14ac:dyDescent="0.25">
      <c r="A823" s="9"/>
      <c r="B823" s="9"/>
      <c r="C823" s="9"/>
      <c r="D823" s="9"/>
      <c r="E823" s="9"/>
      <c r="F823" s="9"/>
      <c r="G823" s="9"/>
      <c r="H823" s="9"/>
      <c r="I823" s="9"/>
      <c r="J823" s="9"/>
      <c r="K823" s="9"/>
      <c r="L823" s="9"/>
      <c r="M823" s="9"/>
      <c r="N823" s="9"/>
      <c r="O823" s="9"/>
      <c r="P823" s="9"/>
      <c r="Q823" s="810"/>
      <c r="R823" s="9"/>
      <c r="S823" s="15"/>
      <c r="T823" s="9"/>
      <c r="U823" s="17"/>
      <c r="V823" s="9"/>
      <c r="W823" s="17"/>
      <c r="X823" s="9"/>
      <c r="Y823" s="9"/>
      <c r="Z823" s="9"/>
      <c r="AA823" s="9"/>
      <c r="AB823" s="9"/>
      <c r="AC823" s="9"/>
      <c r="AD823" s="9"/>
      <c r="AE823" s="9"/>
      <c r="AF823" s="9"/>
      <c r="AG823" s="9"/>
      <c r="AH823" s="9"/>
    </row>
    <row r="824" spans="1:34" x14ac:dyDescent="0.25">
      <c r="A824" s="9"/>
      <c r="B824" s="9"/>
      <c r="C824" s="9"/>
      <c r="D824" s="9"/>
      <c r="E824" s="9"/>
      <c r="F824" s="9"/>
      <c r="G824" s="9"/>
      <c r="H824" s="9"/>
      <c r="I824" s="9"/>
      <c r="J824" s="9"/>
      <c r="K824" s="9"/>
      <c r="L824" s="9"/>
      <c r="M824" s="9"/>
      <c r="N824" s="9"/>
      <c r="O824" s="9"/>
      <c r="P824" s="9"/>
      <c r="Q824" s="810"/>
      <c r="R824" s="9"/>
      <c r="S824" s="15"/>
      <c r="T824" s="9"/>
      <c r="U824" s="17"/>
      <c r="V824" s="9"/>
      <c r="W824" s="17"/>
      <c r="X824" s="9"/>
      <c r="Y824" s="9"/>
      <c r="Z824" s="9"/>
      <c r="AA824" s="9"/>
      <c r="AB824" s="9"/>
      <c r="AC824" s="9"/>
      <c r="AD824" s="9"/>
      <c r="AE824" s="9"/>
      <c r="AF824" s="9"/>
      <c r="AG824" s="9"/>
      <c r="AH824" s="9"/>
    </row>
    <row r="825" spans="1:34" x14ac:dyDescent="0.25">
      <c r="A825" s="9"/>
      <c r="B825" s="9"/>
      <c r="C825" s="9"/>
      <c r="D825" s="9"/>
      <c r="E825" s="9"/>
      <c r="F825" s="9"/>
      <c r="G825" s="9"/>
      <c r="H825" s="9"/>
      <c r="I825" s="9"/>
      <c r="J825" s="9"/>
      <c r="K825" s="9"/>
      <c r="L825" s="9"/>
      <c r="M825" s="9"/>
      <c r="N825" s="9"/>
      <c r="O825" s="9"/>
      <c r="P825" s="9"/>
      <c r="Q825" s="810"/>
      <c r="R825" s="9"/>
      <c r="S825" s="15"/>
      <c r="T825" s="9"/>
      <c r="U825" s="17"/>
      <c r="V825" s="9"/>
      <c r="W825" s="17"/>
      <c r="X825" s="9"/>
      <c r="Y825" s="9"/>
      <c r="Z825" s="9"/>
      <c r="AA825" s="9"/>
      <c r="AB825" s="9"/>
      <c r="AC825" s="9"/>
      <c r="AD825" s="9"/>
      <c r="AE825" s="9"/>
      <c r="AF825" s="9"/>
      <c r="AG825" s="9"/>
      <c r="AH825" s="9"/>
    </row>
    <row r="826" spans="1:34" x14ac:dyDescent="0.25">
      <c r="A826" s="9"/>
      <c r="B826" s="9"/>
      <c r="C826" s="9"/>
      <c r="D826" s="9"/>
      <c r="E826" s="9"/>
      <c r="F826" s="9"/>
      <c r="G826" s="9"/>
      <c r="H826" s="9"/>
      <c r="I826" s="9"/>
      <c r="J826" s="9"/>
      <c r="K826" s="9"/>
      <c r="L826" s="9"/>
      <c r="M826" s="9"/>
      <c r="N826" s="9"/>
      <c r="O826" s="9"/>
      <c r="P826" s="9"/>
      <c r="Q826" s="810"/>
      <c r="R826" s="9"/>
      <c r="S826" s="15"/>
      <c r="T826" s="9"/>
      <c r="U826" s="17"/>
      <c r="V826" s="9"/>
      <c r="W826" s="17"/>
      <c r="X826" s="9"/>
      <c r="Y826" s="9"/>
      <c r="Z826" s="9"/>
      <c r="AA826" s="9"/>
      <c r="AB826" s="9"/>
      <c r="AC826" s="9"/>
      <c r="AD826" s="9"/>
      <c r="AE826" s="9"/>
      <c r="AF826" s="9"/>
      <c r="AG826" s="9"/>
      <c r="AH826" s="9"/>
    </row>
    <row r="827" spans="1:34" x14ac:dyDescent="0.25">
      <c r="A827" s="9"/>
      <c r="B827" s="9"/>
      <c r="C827" s="9"/>
      <c r="D827" s="9"/>
      <c r="E827" s="9"/>
      <c r="F827" s="9"/>
      <c r="G827" s="9"/>
      <c r="H827" s="9"/>
      <c r="I827" s="9"/>
      <c r="J827" s="9"/>
      <c r="K827" s="9"/>
      <c r="L827" s="9"/>
      <c r="M827" s="9"/>
      <c r="N827" s="9"/>
      <c r="O827" s="9"/>
      <c r="P827" s="9"/>
      <c r="Q827" s="810"/>
      <c r="R827" s="9"/>
      <c r="S827" s="15"/>
      <c r="T827" s="9"/>
      <c r="U827" s="17"/>
      <c r="V827" s="9"/>
      <c r="W827" s="17"/>
      <c r="X827" s="9"/>
      <c r="Y827" s="9"/>
      <c r="Z827" s="9"/>
      <c r="AA827" s="9"/>
      <c r="AB827" s="9"/>
      <c r="AC827" s="9"/>
      <c r="AD827" s="9"/>
      <c r="AE827" s="9"/>
      <c r="AF827" s="9"/>
      <c r="AG827" s="9"/>
      <c r="AH827" s="9"/>
    </row>
    <row r="828" spans="1:34" x14ac:dyDescent="0.25">
      <c r="A828" s="9"/>
      <c r="B828" s="9"/>
      <c r="C828" s="9"/>
      <c r="D828" s="9"/>
      <c r="E828" s="9"/>
      <c r="F828" s="9"/>
      <c r="G828" s="9"/>
      <c r="H828" s="9"/>
      <c r="I828" s="9"/>
      <c r="J828" s="9"/>
      <c r="K828" s="9"/>
      <c r="L828" s="9"/>
      <c r="M828" s="9"/>
      <c r="N828" s="9"/>
      <c r="O828" s="9"/>
      <c r="P828" s="9"/>
      <c r="Q828" s="810"/>
      <c r="R828" s="9"/>
      <c r="S828" s="15"/>
      <c r="T828" s="9"/>
      <c r="U828" s="17"/>
      <c r="V828" s="9"/>
      <c r="W828" s="17"/>
      <c r="X828" s="9"/>
      <c r="Y828" s="9"/>
      <c r="Z828" s="9"/>
      <c r="AA828" s="9"/>
      <c r="AB828" s="9"/>
      <c r="AC828" s="9"/>
      <c r="AD828" s="9"/>
      <c r="AE828" s="9"/>
      <c r="AF828" s="9"/>
      <c r="AG828" s="9"/>
      <c r="AH828" s="9"/>
    </row>
    <row r="829" spans="1:34" x14ac:dyDescent="0.25">
      <c r="A829" s="9"/>
      <c r="B829" s="9"/>
      <c r="C829" s="9"/>
      <c r="D829" s="9"/>
      <c r="E829" s="9"/>
      <c r="F829" s="9"/>
      <c r="G829" s="9"/>
      <c r="H829" s="9"/>
      <c r="I829" s="9"/>
      <c r="J829" s="9"/>
      <c r="K829" s="9"/>
      <c r="L829" s="9"/>
      <c r="M829" s="9"/>
      <c r="N829" s="9"/>
      <c r="O829" s="9"/>
      <c r="P829" s="9"/>
      <c r="Q829" s="810"/>
      <c r="R829" s="9"/>
      <c r="S829" s="15"/>
      <c r="T829" s="9"/>
      <c r="U829" s="17"/>
      <c r="V829" s="9"/>
      <c r="W829" s="17"/>
      <c r="X829" s="9"/>
      <c r="Y829" s="9"/>
      <c r="Z829" s="9"/>
      <c r="AA829" s="9"/>
      <c r="AB829" s="9"/>
      <c r="AC829" s="9"/>
      <c r="AD829" s="9"/>
      <c r="AE829" s="9"/>
      <c r="AF829" s="9"/>
      <c r="AG829" s="9"/>
      <c r="AH829" s="9"/>
    </row>
    <row r="830" spans="1:34" x14ac:dyDescent="0.25">
      <c r="A830" s="9"/>
      <c r="B830" s="9"/>
      <c r="C830" s="9"/>
      <c r="D830" s="9"/>
      <c r="E830" s="9"/>
      <c r="F830" s="9"/>
      <c r="G830" s="9"/>
      <c r="H830" s="9"/>
      <c r="I830" s="9"/>
      <c r="J830" s="9"/>
      <c r="K830" s="9"/>
      <c r="L830" s="9"/>
      <c r="M830" s="9"/>
      <c r="N830" s="9"/>
      <c r="O830" s="9"/>
      <c r="P830" s="9"/>
      <c r="Q830" s="810"/>
      <c r="R830" s="9"/>
      <c r="S830" s="15"/>
      <c r="T830" s="9"/>
      <c r="U830" s="17"/>
      <c r="V830" s="9"/>
      <c r="W830" s="17"/>
      <c r="X830" s="9"/>
      <c r="Y830" s="9"/>
      <c r="Z830" s="9"/>
      <c r="AA830" s="9"/>
      <c r="AB830" s="9"/>
      <c r="AC830" s="9"/>
      <c r="AD830" s="9"/>
      <c r="AE830" s="9"/>
      <c r="AF830" s="9"/>
      <c r="AG830" s="9"/>
      <c r="AH830" s="9"/>
    </row>
    <row r="831" spans="1:34" x14ac:dyDescent="0.25">
      <c r="A831" s="9"/>
      <c r="B831" s="9"/>
      <c r="C831" s="9"/>
      <c r="D831" s="9"/>
      <c r="E831" s="9"/>
      <c r="F831" s="9"/>
      <c r="G831" s="9"/>
      <c r="H831" s="9"/>
      <c r="I831" s="9"/>
      <c r="J831" s="9"/>
      <c r="K831" s="9"/>
      <c r="L831" s="9"/>
      <c r="M831" s="9"/>
      <c r="N831" s="9"/>
      <c r="O831" s="9"/>
      <c r="P831" s="9"/>
      <c r="Q831" s="810"/>
      <c r="R831" s="9"/>
      <c r="S831" s="15"/>
      <c r="T831" s="9"/>
      <c r="U831" s="17"/>
      <c r="V831" s="9"/>
      <c r="W831" s="17"/>
      <c r="X831" s="9"/>
      <c r="Y831" s="9"/>
      <c r="Z831" s="9"/>
      <c r="AA831" s="9"/>
      <c r="AB831" s="9"/>
      <c r="AC831" s="9"/>
      <c r="AD831" s="9"/>
      <c r="AE831" s="9"/>
      <c r="AF831" s="9"/>
      <c r="AG831" s="9"/>
      <c r="AH831" s="9"/>
    </row>
    <row r="832" spans="1:34" x14ac:dyDescent="0.25">
      <c r="A832" s="9"/>
      <c r="B832" s="9"/>
      <c r="C832" s="9"/>
      <c r="D832" s="9"/>
      <c r="E832" s="9"/>
      <c r="F832" s="9"/>
      <c r="G832" s="9"/>
      <c r="H832" s="9"/>
      <c r="I832" s="9"/>
      <c r="J832" s="9"/>
      <c r="K832" s="9"/>
      <c r="L832" s="9"/>
      <c r="M832" s="9"/>
      <c r="N832" s="9"/>
      <c r="O832" s="9"/>
      <c r="P832" s="9"/>
      <c r="Q832" s="810"/>
      <c r="R832" s="9"/>
      <c r="S832" s="15"/>
      <c r="T832" s="9"/>
      <c r="U832" s="17"/>
      <c r="V832" s="9"/>
      <c r="W832" s="17"/>
      <c r="X832" s="9"/>
      <c r="Y832" s="9"/>
      <c r="Z832" s="9"/>
      <c r="AA832" s="9"/>
      <c r="AB832" s="9"/>
      <c r="AC832" s="9"/>
      <c r="AD832" s="9"/>
      <c r="AE832" s="9"/>
      <c r="AF832" s="9"/>
      <c r="AG832" s="9"/>
      <c r="AH832" s="9"/>
    </row>
    <row r="833" spans="1:34" x14ac:dyDescent="0.25">
      <c r="A833" s="9"/>
      <c r="B833" s="9"/>
      <c r="C833" s="9"/>
      <c r="D833" s="9"/>
      <c r="E833" s="9"/>
      <c r="F833" s="9"/>
      <c r="G833" s="9"/>
      <c r="H833" s="9"/>
      <c r="I833" s="9"/>
      <c r="J833" s="9"/>
      <c r="K833" s="9"/>
      <c r="L833" s="9"/>
      <c r="M833" s="9"/>
      <c r="N833" s="9"/>
      <c r="O833" s="9"/>
      <c r="P833" s="9"/>
      <c r="Q833" s="810"/>
      <c r="R833" s="9"/>
      <c r="S833" s="15"/>
      <c r="T833" s="9"/>
      <c r="U833" s="17"/>
      <c r="V833" s="9"/>
      <c r="W833" s="17"/>
      <c r="X833" s="9"/>
      <c r="Y833" s="9"/>
      <c r="Z833" s="9"/>
      <c r="AA833" s="9"/>
      <c r="AB833" s="9"/>
      <c r="AC833" s="9"/>
      <c r="AD833" s="9"/>
      <c r="AE833" s="9"/>
      <c r="AF833" s="9"/>
      <c r="AG833" s="9"/>
      <c r="AH833" s="9"/>
    </row>
    <row r="834" spans="1:34" x14ac:dyDescent="0.25">
      <c r="A834" s="9"/>
      <c r="B834" s="9"/>
      <c r="C834" s="9"/>
      <c r="D834" s="9"/>
      <c r="E834" s="9"/>
      <c r="F834" s="9"/>
      <c r="G834" s="9"/>
      <c r="H834" s="9"/>
      <c r="I834" s="9"/>
      <c r="J834" s="9"/>
      <c r="K834" s="9"/>
      <c r="L834" s="9"/>
      <c r="M834" s="9"/>
      <c r="N834" s="9"/>
      <c r="O834" s="9"/>
      <c r="P834" s="9"/>
      <c r="Q834" s="810"/>
      <c r="R834" s="9"/>
      <c r="S834" s="15"/>
      <c r="T834" s="9"/>
      <c r="U834" s="17"/>
      <c r="V834" s="9"/>
      <c r="W834" s="17"/>
      <c r="X834" s="9"/>
      <c r="Y834" s="9"/>
      <c r="Z834" s="9"/>
      <c r="AA834" s="9"/>
      <c r="AB834" s="9"/>
      <c r="AC834" s="9"/>
      <c r="AD834" s="9"/>
      <c r="AE834" s="9"/>
      <c r="AF834" s="9"/>
      <c r="AG834" s="9"/>
      <c r="AH834" s="9"/>
    </row>
    <row r="835" spans="1:34" x14ac:dyDescent="0.25">
      <c r="A835" s="9"/>
      <c r="B835" s="9"/>
      <c r="C835" s="9"/>
      <c r="D835" s="9"/>
      <c r="E835" s="9"/>
      <c r="F835" s="9"/>
      <c r="G835" s="9"/>
      <c r="H835" s="9"/>
      <c r="I835" s="9"/>
      <c r="J835" s="9"/>
      <c r="K835" s="9"/>
      <c r="L835" s="9"/>
      <c r="M835" s="9"/>
      <c r="N835" s="9"/>
      <c r="O835" s="9"/>
      <c r="P835" s="9"/>
      <c r="Q835" s="810"/>
      <c r="R835" s="9"/>
      <c r="S835" s="15"/>
      <c r="T835" s="9"/>
      <c r="U835" s="17"/>
      <c r="V835" s="9"/>
      <c r="W835" s="17"/>
      <c r="X835" s="9"/>
      <c r="Y835" s="9"/>
      <c r="Z835" s="9"/>
      <c r="AA835" s="9"/>
      <c r="AB835" s="9"/>
      <c r="AC835" s="9"/>
      <c r="AD835" s="9"/>
      <c r="AE835" s="9"/>
      <c r="AF835" s="9"/>
      <c r="AG835" s="9"/>
      <c r="AH835" s="9"/>
    </row>
    <row r="836" spans="1:34" x14ac:dyDescent="0.25">
      <c r="A836" s="9"/>
      <c r="B836" s="9"/>
      <c r="C836" s="9"/>
      <c r="D836" s="9"/>
      <c r="E836" s="9"/>
      <c r="F836" s="9"/>
      <c r="G836" s="9"/>
      <c r="H836" s="9"/>
      <c r="I836" s="9"/>
      <c r="J836" s="9"/>
      <c r="K836" s="9"/>
      <c r="L836" s="9"/>
      <c r="M836" s="9"/>
      <c r="N836" s="9"/>
      <c r="O836" s="9"/>
      <c r="P836" s="9"/>
      <c r="Q836" s="810"/>
      <c r="R836" s="9"/>
      <c r="S836" s="15"/>
      <c r="T836" s="9"/>
      <c r="U836" s="17"/>
      <c r="V836" s="9"/>
      <c r="W836" s="17"/>
      <c r="X836" s="9"/>
      <c r="Y836" s="9"/>
      <c r="Z836" s="9"/>
      <c r="AA836" s="9"/>
      <c r="AB836" s="9"/>
      <c r="AC836" s="9"/>
      <c r="AD836" s="9"/>
      <c r="AE836" s="9"/>
      <c r="AF836" s="9"/>
      <c r="AG836" s="9"/>
      <c r="AH836" s="9"/>
    </row>
    <row r="837" spans="1:34" x14ac:dyDescent="0.25">
      <c r="A837" s="9"/>
      <c r="B837" s="9"/>
      <c r="C837" s="9"/>
      <c r="D837" s="9"/>
      <c r="E837" s="9"/>
      <c r="F837" s="9"/>
      <c r="G837" s="9"/>
      <c r="H837" s="9"/>
      <c r="I837" s="9"/>
      <c r="J837" s="9"/>
      <c r="K837" s="9"/>
      <c r="L837" s="9"/>
      <c r="M837" s="9"/>
      <c r="N837" s="9"/>
      <c r="O837" s="9"/>
      <c r="P837" s="9"/>
      <c r="Q837" s="810"/>
      <c r="R837" s="9"/>
      <c r="S837" s="15"/>
      <c r="T837" s="9"/>
      <c r="U837" s="17"/>
      <c r="V837" s="9"/>
      <c r="W837" s="17"/>
      <c r="X837" s="9"/>
      <c r="Y837" s="9"/>
      <c r="Z837" s="9"/>
      <c r="AA837" s="9"/>
      <c r="AB837" s="9"/>
      <c r="AC837" s="9"/>
      <c r="AD837" s="9"/>
      <c r="AE837" s="9"/>
      <c r="AF837" s="9"/>
      <c r="AG837" s="9"/>
      <c r="AH837" s="9"/>
    </row>
    <row r="838" spans="1:34" x14ac:dyDescent="0.25">
      <c r="A838" s="9"/>
      <c r="B838" s="9"/>
      <c r="C838" s="9"/>
      <c r="D838" s="9"/>
      <c r="E838" s="9"/>
      <c r="F838" s="9"/>
      <c r="G838" s="9"/>
      <c r="H838" s="9"/>
      <c r="I838" s="9"/>
      <c r="J838" s="9"/>
      <c r="K838" s="9"/>
      <c r="L838" s="9"/>
      <c r="M838" s="9"/>
      <c r="N838" s="9"/>
      <c r="O838" s="9"/>
      <c r="P838" s="9"/>
      <c r="Q838" s="810"/>
      <c r="R838" s="9"/>
      <c r="S838" s="15"/>
      <c r="T838" s="9"/>
      <c r="U838" s="17"/>
      <c r="V838" s="9"/>
      <c r="W838" s="17"/>
      <c r="X838" s="9"/>
      <c r="Y838" s="9"/>
      <c r="Z838" s="9"/>
      <c r="AA838" s="9"/>
      <c r="AB838" s="9"/>
      <c r="AC838" s="9"/>
      <c r="AD838" s="9"/>
      <c r="AE838" s="9"/>
      <c r="AF838" s="9"/>
      <c r="AG838" s="9"/>
      <c r="AH838" s="9"/>
    </row>
    <row r="839" spans="1:34" x14ac:dyDescent="0.25">
      <c r="A839" s="9"/>
      <c r="B839" s="9"/>
      <c r="C839" s="9"/>
      <c r="D839" s="9"/>
      <c r="E839" s="9"/>
      <c r="F839" s="9"/>
      <c r="G839" s="9"/>
      <c r="H839" s="9"/>
      <c r="I839" s="9"/>
      <c r="J839" s="9"/>
      <c r="K839" s="9"/>
      <c r="L839" s="9"/>
      <c r="M839" s="9"/>
      <c r="N839" s="9"/>
      <c r="O839" s="9"/>
      <c r="P839" s="9"/>
      <c r="Q839" s="810"/>
      <c r="R839" s="9"/>
      <c r="S839" s="15"/>
      <c r="T839" s="9"/>
      <c r="U839" s="17"/>
      <c r="V839" s="9"/>
      <c r="W839" s="17"/>
      <c r="X839" s="9"/>
      <c r="Y839" s="9"/>
      <c r="Z839" s="9"/>
      <c r="AA839" s="9"/>
      <c r="AB839" s="9"/>
      <c r="AC839" s="9"/>
      <c r="AD839" s="9"/>
      <c r="AE839" s="9"/>
      <c r="AF839" s="9"/>
      <c r="AG839" s="9"/>
      <c r="AH839" s="9"/>
    </row>
    <row r="840" spans="1:34" x14ac:dyDescent="0.25">
      <c r="A840" s="9"/>
      <c r="B840" s="9"/>
      <c r="C840" s="9"/>
      <c r="D840" s="9"/>
      <c r="E840" s="9"/>
      <c r="F840" s="9"/>
      <c r="G840" s="9"/>
      <c r="H840" s="9"/>
      <c r="I840" s="9"/>
      <c r="J840" s="9"/>
      <c r="K840" s="9"/>
      <c r="L840" s="9"/>
      <c r="M840" s="9"/>
      <c r="N840" s="9"/>
      <c r="O840" s="9"/>
      <c r="P840" s="9"/>
      <c r="Q840" s="810"/>
      <c r="R840" s="9"/>
      <c r="S840" s="15"/>
      <c r="T840" s="9"/>
      <c r="U840" s="17"/>
      <c r="V840" s="9"/>
      <c r="W840" s="17"/>
      <c r="X840" s="9"/>
      <c r="Y840" s="9"/>
      <c r="Z840" s="9"/>
      <c r="AA840" s="9"/>
      <c r="AB840" s="9"/>
      <c r="AC840" s="9"/>
      <c r="AD840" s="9"/>
      <c r="AE840" s="9"/>
      <c r="AF840" s="9"/>
      <c r="AG840" s="9"/>
      <c r="AH840" s="9"/>
    </row>
    <row r="841" spans="1:34" x14ac:dyDescent="0.25">
      <c r="A841" s="9"/>
      <c r="B841" s="9"/>
      <c r="C841" s="9"/>
      <c r="D841" s="9"/>
      <c r="E841" s="9"/>
      <c r="F841" s="9"/>
      <c r="G841" s="9"/>
      <c r="H841" s="9"/>
      <c r="I841" s="9"/>
      <c r="J841" s="9"/>
      <c r="K841" s="9"/>
      <c r="L841" s="9"/>
      <c r="M841" s="9"/>
      <c r="N841" s="9"/>
      <c r="O841" s="9"/>
      <c r="P841" s="9"/>
      <c r="Q841" s="810"/>
      <c r="R841" s="9"/>
      <c r="S841" s="15"/>
      <c r="T841" s="9"/>
      <c r="U841" s="17"/>
      <c r="V841" s="9"/>
      <c r="W841" s="17"/>
      <c r="X841" s="9"/>
      <c r="Y841" s="9"/>
      <c r="Z841" s="9"/>
      <c r="AA841" s="9"/>
      <c r="AB841" s="9"/>
      <c r="AC841" s="9"/>
      <c r="AD841" s="9"/>
      <c r="AE841" s="9"/>
      <c r="AF841" s="9"/>
      <c r="AG841" s="9"/>
      <c r="AH841" s="9"/>
    </row>
    <row r="842" spans="1:34" x14ac:dyDescent="0.25">
      <c r="A842" s="9"/>
      <c r="B842" s="9"/>
      <c r="C842" s="9"/>
      <c r="D842" s="9"/>
      <c r="E842" s="9"/>
      <c r="F842" s="9"/>
      <c r="G842" s="9"/>
      <c r="H842" s="9"/>
      <c r="I842" s="9"/>
      <c r="J842" s="9"/>
      <c r="K842" s="9"/>
      <c r="L842" s="9"/>
      <c r="M842" s="9"/>
      <c r="N842" s="9"/>
      <c r="O842" s="9"/>
      <c r="P842" s="9"/>
      <c r="Q842" s="810"/>
      <c r="R842" s="9"/>
      <c r="S842" s="15"/>
      <c r="T842" s="9"/>
      <c r="U842" s="17"/>
      <c r="V842" s="9"/>
      <c r="W842" s="17"/>
      <c r="X842" s="9"/>
      <c r="Y842" s="9"/>
      <c r="Z842" s="9"/>
      <c r="AA842" s="9"/>
      <c r="AB842" s="9"/>
      <c r="AC842" s="9"/>
      <c r="AD842" s="9"/>
      <c r="AE842" s="9"/>
      <c r="AF842" s="9"/>
      <c r="AG842" s="9"/>
      <c r="AH842" s="9"/>
    </row>
    <row r="843" spans="1:34" x14ac:dyDescent="0.25">
      <c r="A843" s="9"/>
      <c r="B843" s="9"/>
      <c r="C843" s="9"/>
      <c r="D843" s="9"/>
      <c r="E843" s="9"/>
      <c r="F843" s="9"/>
      <c r="G843" s="9"/>
      <c r="H843" s="9"/>
      <c r="I843" s="9"/>
      <c r="J843" s="9"/>
      <c r="K843" s="9"/>
      <c r="L843" s="9"/>
      <c r="M843" s="9"/>
      <c r="N843" s="9"/>
      <c r="O843" s="9"/>
      <c r="P843" s="9"/>
      <c r="Q843" s="810"/>
      <c r="R843" s="9"/>
      <c r="S843" s="15"/>
      <c r="T843" s="9"/>
      <c r="U843" s="17"/>
      <c r="V843" s="9"/>
      <c r="W843" s="17"/>
      <c r="X843" s="9"/>
      <c r="Y843" s="9"/>
      <c r="Z843" s="9"/>
      <c r="AA843" s="9"/>
      <c r="AB843" s="9"/>
      <c r="AC843" s="9"/>
      <c r="AD843" s="9"/>
      <c r="AE843" s="9"/>
      <c r="AF843" s="9"/>
      <c r="AG843" s="9"/>
      <c r="AH843" s="9"/>
    </row>
    <row r="844" spans="1:34" x14ac:dyDescent="0.25">
      <c r="A844" s="9"/>
      <c r="B844" s="9"/>
      <c r="C844" s="9"/>
      <c r="D844" s="9"/>
      <c r="E844" s="9"/>
      <c r="F844" s="9"/>
      <c r="G844" s="9"/>
      <c r="H844" s="9"/>
      <c r="I844" s="9"/>
      <c r="J844" s="9"/>
      <c r="K844" s="9"/>
      <c r="L844" s="9"/>
      <c r="M844" s="9"/>
      <c r="N844" s="9"/>
      <c r="O844" s="9"/>
      <c r="P844" s="9"/>
      <c r="Q844" s="810"/>
      <c r="R844" s="9"/>
      <c r="S844" s="15"/>
      <c r="T844" s="9"/>
      <c r="U844" s="17"/>
      <c r="V844" s="9"/>
      <c r="W844" s="17"/>
      <c r="X844" s="9"/>
      <c r="Y844" s="9"/>
      <c r="Z844" s="9"/>
      <c r="AA844" s="9"/>
      <c r="AB844" s="9"/>
      <c r="AC844" s="9"/>
      <c r="AD844" s="9"/>
      <c r="AE844" s="9"/>
      <c r="AF844" s="9"/>
      <c r="AG844" s="9"/>
      <c r="AH844" s="9"/>
    </row>
    <row r="845" spans="1:34" x14ac:dyDescent="0.25">
      <c r="A845" s="9"/>
      <c r="B845" s="9"/>
      <c r="C845" s="9"/>
      <c r="D845" s="9"/>
      <c r="E845" s="9"/>
      <c r="F845" s="9"/>
      <c r="G845" s="9"/>
      <c r="H845" s="9"/>
      <c r="I845" s="9"/>
      <c r="J845" s="9"/>
      <c r="K845" s="9"/>
      <c r="L845" s="9"/>
      <c r="M845" s="9"/>
      <c r="N845" s="9"/>
      <c r="O845" s="9"/>
      <c r="P845" s="9"/>
      <c r="Q845" s="810"/>
      <c r="R845" s="9"/>
      <c r="S845" s="15"/>
      <c r="T845" s="9"/>
      <c r="U845" s="17"/>
      <c r="V845" s="9"/>
      <c r="W845" s="17"/>
      <c r="X845" s="9"/>
      <c r="Y845" s="9"/>
      <c r="Z845" s="9"/>
      <c r="AA845" s="9"/>
      <c r="AB845" s="9"/>
      <c r="AC845" s="9"/>
      <c r="AD845" s="9"/>
      <c r="AE845" s="9"/>
      <c r="AF845" s="9"/>
      <c r="AG845" s="9"/>
      <c r="AH845" s="9"/>
    </row>
    <row r="846" spans="1:34" x14ac:dyDescent="0.25">
      <c r="A846" s="9"/>
      <c r="B846" s="9"/>
      <c r="C846" s="9"/>
      <c r="D846" s="9"/>
      <c r="E846" s="9"/>
      <c r="F846" s="9"/>
      <c r="G846" s="9"/>
      <c r="H846" s="9"/>
      <c r="I846" s="9"/>
      <c r="J846" s="9"/>
      <c r="K846" s="9"/>
      <c r="L846" s="9"/>
      <c r="M846" s="9"/>
      <c r="N846" s="9"/>
      <c r="O846" s="9"/>
      <c r="P846" s="9"/>
      <c r="Q846" s="810"/>
      <c r="R846" s="9"/>
      <c r="S846" s="15"/>
      <c r="T846" s="9"/>
      <c r="U846" s="17"/>
      <c r="V846" s="9"/>
      <c r="W846" s="17"/>
      <c r="X846" s="9"/>
      <c r="Y846" s="9"/>
      <c r="Z846" s="9"/>
      <c r="AA846" s="9"/>
      <c r="AB846" s="9"/>
      <c r="AC846" s="9"/>
      <c r="AD846" s="9"/>
      <c r="AE846" s="9"/>
      <c r="AF846" s="9"/>
      <c r="AG846" s="9"/>
      <c r="AH846" s="9"/>
    </row>
    <row r="847" spans="1:34" x14ac:dyDescent="0.25">
      <c r="A847" s="9"/>
      <c r="B847" s="9"/>
      <c r="C847" s="9"/>
      <c r="D847" s="9"/>
      <c r="E847" s="9"/>
      <c r="F847" s="9"/>
      <c r="G847" s="9"/>
      <c r="H847" s="9"/>
      <c r="I847" s="9"/>
      <c r="J847" s="9"/>
      <c r="K847" s="9"/>
      <c r="L847" s="9"/>
      <c r="M847" s="9"/>
      <c r="N847" s="9"/>
      <c r="O847" s="9"/>
      <c r="P847" s="9"/>
      <c r="Q847" s="810"/>
      <c r="R847" s="9"/>
      <c r="S847" s="15"/>
      <c r="T847" s="9"/>
      <c r="U847" s="17"/>
      <c r="V847" s="9"/>
      <c r="W847" s="17"/>
      <c r="X847" s="9"/>
      <c r="Y847" s="9"/>
      <c r="Z847" s="9"/>
      <c r="AA847" s="9"/>
      <c r="AB847" s="9"/>
      <c r="AC847" s="9"/>
      <c r="AD847" s="9"/>
      <c r="AE847" s="9"/>
      <c r="AF847" s="9"/>
      <c r="AG847" s="9"/>
      <c r="AH847" s="9"/>
    </row>
    <row r="848" spans="1:34" x14ac:dyDescent="0.25">
      <c r="A848" s="9"/>
      <c r="B848" s="9"/>
      <c r="C848" s="9"/>
      <c r="D848" s="9"/>
      <c r="E848" s="9"/>
      <c r="F848" s="9"/>
      <c r="G848" s="9"/>
      <c r="H848" s="9"/>
      <c r="I848" s="9"/>
      <c r="J848" s="9"/>
      <c r="K848" s="9"/>
      <c r="L848" s="9"/>
      <c r="M848" s="9"/>
      <c r="N848" s="9"/>
      <c r="O848" s="9"/>
      <c r="P848" s="9"/>
      <c r="Q848" s="810"/>
      <c r="R848" s="9"/>
      <c r="S848" s="15"/>
      <c r="T848" s="9"/>
      <c r="U848" s="17"/>
      <c r="V848" s="9"/>
      <c r="W848" s="17"/>
      <c r="X848" s="9"/>
      <c r="Y848" s="9"/>
      <c r="Z848" s="9"/>
      <c r="AA848" s="9"/>
      <c r="AB848" s="9"/>
      <c r="AC848" s="9"/>
      <c r="AD848" s="9"/>
      <c r="AE848" s="9"/>
      <c r="AF848" s="9"/>
      <c r="AG848" s="9"/>
      <c r="AH848" s="9"/>
    </row>
    <row r="849" spans="1:34" x14ac:dyDescent="0.25">
      <c r="A849" s="9"/>
      <c r="B849" s="9"/>
      <c r="C849" s="9"/>
      <c r="D849" s="9"/>
      <c r="E849" s="9"/>
      <c r="F849" s="9"/>
      <c r="G849" s="9"/>
      <c r="H849" s="9"/>
      <c r="I849" s="9"/>
      <c r="J849" s="9"/>
      <c r="K849" s="9"/>
      <c r="L849" s="9"/>
      <c r="M849" s="9"/>
      <c r="N849" s="9"/>
      <c r="O849" s="9"/>
      <c r="P849" s="9"/>
      <c r="Q849" s="810"/>
      <c r="R849" s="9"/>
      <c r="S849" s="15"/>
      <c r="T849" s="9"/>
      <c r="U849" s="17"/>
      <c r="V849" s="9"/>
      <c r="W849" s="17"/>
      <c r="X849" s="9"/>
      <c r="Y849" s="9"/>
      <c r="Z849" s="9"/>
      <c r="AA849" s="9"/>
      <c r="AB849" s="9"/>
      <c r="AC849" s="9"/>
      <c r="AD849" s="9"/>
      <c r="AE849" s="9"/>
      <c r="AF849" s="9"/>
      <c r="AG849" s="9"/>
      <c r="AH849" s="9"/>
    </row>
    <row r="850" spans="1:34" x14ac:dyDescent="0.25">
      <c r="A850" s="9"/>
      <c r="B850" s="9"/>
      <c r="C850" s="9"/>
      <c r="D850" s="9"/>
      <c r="E850" s="9"/>
      <c r="F850" s="9"/>
      <c r="G850" s="9"/>
      <c r="H850" s="9"/>
      <c r="I850" s="9"/>
      <c r="J850" s="9"/>
      <c r="K850" s="9"/>
      <c r="L850" s="9"/>
      <c r="M850" s="9"/>
      <c r="N850" s="9"/>
      <c r="O850" s="9"/>
      <c r="P850" s="9"/>
      <c r="Q850" s="810"/>
      <c r="R850" s="9"/>
      <c r="S850" s="15"/>
      <c r="T850" s="9"/>
      <c r="U850" s="17"/>
      <c r="V850" s="9"/>
      <c r="W850" s="17"/>
      <c r="X850" s="9"/>
      <c r="Y850" s="9"/>
      <c r="Z850" s="9"/>
      <c r="AA850" s="9"/>
      <c r="AB850" s="9"/>
      <c r="AC850" s="9"/>
      <c r="AD850" s="9"/>
      <c r="AE850" s="9"/>
      <c r="AF850" s="9"/>
      <c r="AG850" s="9"/>
      <c r="AH850" s="9"/>
    </row>
    <row r="851" spans="1:34" x14ac:dyDescent="0.25">
      <c r="A851" s="9"/>
      <c r="B851" s="9"/>
      <c r="C851" s="9"/>
      <c r="D851" s="9"/>
      <c r="E851" s="9"/>
      <c r="F851" s="9"/>
      <c r="G851" s="9"/>
      <c r="H851" s="9"/>
      <c r="I851" s="9"/>
      <c r="J851" s="9"/>
      <c r="K851" s="9"/>
      <c r="L851" s="9"/>
      <c r="M851" s="9"/>
      <c r="N851" s="9"/>
      <c r="O851" s="9"/>
      <c r="P851" s="9"/>
      <c r="Q851" s="810"/>
      <c r="R851" s="9"/>
      <c r="S851" s="15"/>
      <c r="T851" s="9"/>
      <c r="U851" s="17"/>
      <c r="V851" s="9"/>
      <c r="W851" s="17"/>
      <c r="X851" s="9"/>
      <c r="Y851" s="9"/>
      <c r="Z851" s="9"/>
      <c r="AA851" s="9"/>
      <c r="AB851" s="9"/>
      <c r="AC851" s="9"/>
      <c r="AD851" s="9"/>
      <c r="AE851" s="9"/>
      <c r="AF851" s="9"/>
      <c r="AG851" s="9"/>
      <c r="AH851" s="9"/>
    </row>
    <row r="852" spans="1:34" x14ac:dyDescent="0.25">
      <c r="A852" s="9"/>
      <c r="B852" s="9"/>
      <c r="C852" s="9"/>
      <c r="D852" s="9"/>
      <c r="E852" s="9"/>
      <c r="F852" s="9"/>
      <c r="G852" s="9"/>
      <c r="H852" s="9"/>
      <c r="I852" s="9"/>
      <c r="J852" s="9"/>
      <c r="K852" s="9"/>
      <c r="L852" s="9"/>
      <c r="M852" s="9"/>
      <c r="N852" s="9"/>
      <c r="O852" s="9"/>
      <c r="P852" s="9"/>
      <c r="Q852" s="810"/>
      <c r="R852" s="9"/>
      <c r="S852" s="15"/>
      <c r="T852" s="9"/>
      <c r="U852" s="17"/>
      <c r="V852" s="9"/>
      <c r="W852" s="17"/>
      <c r="X852" s="9"/>
      <c r="Y852" s="9"/>
      <c r="Z852" s="9"/>
      <c r="AA852" s="9"/>
      <c r="AB852" s="9"/>
      <c r="AC852" s="9"/>
      <c r="AD852" s="9"/>
      <c r="AE852" s="9"/>
      <c r="AF852" s="9"/>
      <c r="AG852" s="9"/>
      <c r="AH852" s="9"/>
    </row>
    <row r="853" spans="1:34" x14ac:dyDescent="0.25">
      <c r="A853" s="9"/>
      <c r="B853" s="9"/>
      <c r="C853" s="9"/>
      <c r="D853" s="9"/>
      <c r="E853" s="9"/>
      <c r="F853" s="9"/>
      <c r="G853" s="9"/>
      <c r="H853" s="9"/>
      <c r="I853" s="9"/>
      <c r="J853" s="9"/>
      <c r="K853" s="9"/>
      <c r="L853" s="9"/>
      <c r="M853" s="9"/>
      <c r="N853" s="9"/>
      <c r="O853" s="9"/>
      <c r="P853" s="9"/>
      <c r="Q853" s="810"/>
      <c r="R853" s="9"/>
      <c r="S853" s="15"/>
      <c r="T853" s="9"/>
      <c r="U853" s="17"/>
      <c r="V853" s="9"/>
      <c r="W853" s="17"/>
      <c r="X853" s="9"/>
      <c r="Y853" s="9"/>
      <c r="Z853" s="9"/>
      <c r="AA853" s="9"/>
      <c r="AB853" s="9"/>
      <c r="AC853" s="9"/>
      <c r="AD853" s="9"/>
      <c r="AE853" s="9"/>
      <c r="AF853" s="9"/>
      <c r="AG853" s="9"/>
      <c r="AH853" s="9"/>
    </row>
    <row r="854" spans="1:34" x14ac:dyDescent="0.25">
      <c r="A854" s="9"/>
      <c r="B854" s="9"/>
      <c r="C854" s="9"/>
      <c r="D854" s="9"/>
      <c r="E854" s="9"/>
      <c r="F854" s="9"/>
      <c r="G854" s="9"/>
      <c r="H854" s="9"/>
      <c r="I854" s="9"/>
      <c r="J854" s="9"/>
      <c r="K854" s="9"/>
      <c r="L854" s="9"/>
      <c r="M854" s="9"/>
      <c r="N854" s="9"/>
      <c r="O854" s="9"/>
      <c r="P854" s="9"/>
      <c r="Q854" s="810"/>
      <c r="R854" s="9"/>
      <c r="S854" s="15"/>
      <c r="T854" s="9"/>
      <c r="U854" s="17"/>
      <c r="V854" s="9"/>
      <c r="W854" s="17"/>
      <c r="X854" s="9"/>
      <c r="Y854" s="9"/>
      <c r="Z854" s="9"/>
      <c r="AA854" s="9"/>
      <c r="AB854" s="9"/>
      <c r="AC854" s="9"/>
      <c r="AD854" s="9"/>
      <c r="AE854" s="9"/>
      <c r="AF854" s="9"/>
      <c r="AG854" s="9"/>
      <c r="AH854" s="9"/>
    </row>
    <row r="855" spans="1:34" x14ac:dyDescent="0.25">
      <c r="A855" s="9"/>
      <c r="B855" s="9"/>
      <c r="C855" s="9"/>
      <c r="D855" s="9"/>
      <c r="E855" s="9"/>
      <c r="F855" s="9"/>
      <c r="G855" s="9"/>
      <c r="H855" s="9"/>
      <c r="I855" s="9"/>
      <c r="J855" s="9"/>
      <c r="K855" s="9"/>
      <c r="L855" s="9"/>
      <c r="M855" s="9"/>
      <c r="N855" s="9"/>
      <c r="O855" s="9"/>
      <c r="P855" s="9"/>
      <c r="Q855" s="810"/>
      <c r="R855" s="9"/>
      <c r="S855" s="15"/>
      <c r="T855" s="9"/>
      <c r="U855" s="17"/>
      <c r="V855" s="9"/>
      <c r="W855" s="17"/>
      <c r="X855" s="9"/>
      <c r="Y855" s="9"/>
      <c r="Z855" s="9"/>
      <c r="AA855" s="9"/>
      <c r="AB855" s="9"/>
      <c r="AC855" s="9"/>
      <c r="AD855" s="9"/>
      <c r="AE855" s="9"/>
      <c r="AF855" s="9"/>
      <c r="AG855" s="9"/>
      <c r="AH855" s="9"/>
    </row>
    <row r="856" spans="1:34" x14ac:dyDescent="0.25">
      <c r="A856" s="9"/>
      <c r="B856" s="9"/>
      <c r="C856" s="9"/>
      <c r="D856" s="9"/>
      <c r="E856" s="9"/>
      <c r="F856" s="9"/>
      <c r="G856" s="9"/>
      <c r="H856" s="9"/>
      <c r="I856" s="9"/>
      <c r="J856" s="9"/>
      <c r="K856" s="9"/>
      <c r="L856" s="9"/>
      <c r="M856" s="9"/>
      <c r="N856" s="9"/>
      <c r="O856" s="9"/>
      <c r="P856" s="9"/>
      <c r="Q856" s="810"/>
      <c r="R856" s="9"/>
      <c r="S856" s="15"/>
      <c r="T856" s="9"/>
      <c r="U856" s="17"/>
      <c r="V856" s="9"/>
      <c r="W856" s="17"/>
      <c r="X856" s="9"/>
      <c r="Y856" s="9"/>
      <c r="Z856" s="9"/>
      <c r="AA856" s="9"/>
      <c r="AB856" s="9"/>
      <c r="AC856" s="9"/>
      <c r="AD856" s="9"/>
      <c r="AE856" s="9"/>
      <c r="AF856" s="9"/>
      <c r="AG856" s="9"/>
      <c r="AH856" s="9"/>
    </row>
    <row r="857" spans="1:34" x14ac:dyDescent="0.25">
      <c r="A857" s="9"/>
      <c r="B857" s="9"/>
      <c r="C857" s="9"/>
      <c r="D857" s="9"/>
      <c r="E857" s="9"/>
      <c r="F857" s="9"/>
      <c r="G857" s="9"/>
      <c r="H857" s="9"/>
      <c r="I857" s="9"/>
      <c r="J857" s="9"/>
      <c r="K857" s="9"/>
      <c r="L857" s="9"/>
      <c r="M857" s="9"/>
      <c r="N857" s="9"/>
      <c r="O857" s="9"/>
      <c r="P857" s="9"/>
      <c r="Q857" s="810"/>
      <c r="R857" s="9"/>
      <c r="S857" s="15"/>
      <c r="T857" s="9"/>
      <c r="U857" s="17"/>
      <c r="V857" s="9"/>
      <c r="W857" s="17"/>
      <c r="X857" s="9"/>
      <c r="Y857" s="9"/>
      <c r="Z857" s="9"/>
      <c r="AA857" s="9"/>
      <c r="AB857" s="9"/>
      <c r="AC857" s="9"/>
      <c r="AD857" s="9"/>
      <c r="AE857" s="9"/>
      <c r="AF857" s="9"/>
      <c r="AG857" s="9"/>
      <c r="AH857" s="9"/>
    </row>
    <row r="858" spans="1:34" x14ac:dyDescent="0.25">
      <c r="A858" s="9"/>
      <c r="B858" s="9"/>
      <c r="C858" s="9"/>
      <c r="D858" s="9"/>
      <c r="E858" s="9"/>
      <c r="F858" s="9"/>
      <c r="G858" s="9"/>
      <c r="H858" s="9"/>
      <c r="I858" s="9"/>
      <c r="J858" s="9"/>
      <c r="K858" s="9"/>
      <c r="L858" s="9"/>
      <c r="M858" s="9"/>
      <c r="N858" s="9"/>
      <c r="O858" s="9"/>
      <c r="P858" s="9"/>
      <c r="Q858" s="810"/>
      <c r="R858" s="9"/>
      <c r="S858" s="15"/>
      <c r="T858" s="9"/>
      <c r="U858" s="17"/>
      <c r="V858" s="9"/>
      <c r="W858" s="17"/>
      <c r="X858" s="9"/>
      <c r="Y858" s="9"/>
      <c r="Z858" s="9"/>
      <c r="AA858" s="9"/>
      <c r="AB858" s="9"/>
      <c r="AC858" s="9"/>
      <c r="AD858" s="9"/>
      <c r="AE858" s="9"/>
      <c r="AF858" s="9"/>
      <c r="AG858" s="9"/>
      <c r="AH858" s="9"/>
    </row>
    <row r="859" spans="1:34" x14ac:dyDescent="0.25">
      <c r="A859" s="9"/>
      <c r="B859" s="9"/>
      <c r="C859" s="9"/>
      <c r="D859" s="9"/>
      <c r="E859" s="9"/>
      <c r="F859" s="9"/>
      <c r="G859" s="9"/>
      <c r="H859" s="9"/>
      <c r="I859" s="9"/>
      <c r="J859" s="9"/>
      <c r="K859" s="9"/>
      <c r="L859" s="9"/>
      <c r="M859" s="9"/>
      <c r="N859" s="9"/>
      <c r="O859" s="9"/>
      <c r="P859" s="9"/>
      <c r="Q859" s="810"/>
      <c r="R859" s="9"/>
      <c r="S859" s="15"/>
      <c r="T859" s="9"/>
      <c r="U859" s="17"/>
      <c r="V859" s="9"/>
      <c r="W859" s="17"/>
      <c r="X859" s="9"/>
      <c r="Y859" s="9"/>
      <c r="Z859" s="9"/>
      <c r="AA859" s="9"/>
      <c r="AB859" s="9"/>
      <c r="AC859" s="9"/>
      <c r="AD859" s="9"/>
      <c r="AE859" s="9"/>
      <c r="AF859" s="9"/>
      <c r="AG859" s="9"/>
      <c r="AH859" s="9"/>
    </row>
    <row r="860" spans="1:34" x14ac:dyDescent="0.25">
      <c r="A860" s="9"/>
      <c r="B860" s="9"/>
      <c r="C860" s="9"/>
      <c r="D860" s="9"/>
      <c r="E860" s="9"/>
      <c r="F860" s="9"/>
      <c r="G860" s="9"/>
      <c r="H860" s="9"/>
      <c r="I860" s="9"/>
      <c r="J860" s="9"/>
      <c r="K860" s="9"/>
      <c r="L860" s="9"/>
      <c r="M860" s="9"/>
      <c r="N860" s="9"/>
      <c r="O860" s="9"/>
      <c r="P860" s="9"/>
      <c r="Q860" s="810"/>
      <c r="R860" s="9"/>
      <c r="S860" s="15"/>
      <c r="T860" s="9"/>
      <c r="U860" s="17"/>
      <c r="V860" s="9"/>
      <c r="W860" s="17"/>
      <c r="X860" s="9"/>
      <c r="Y860" s="9"/>
      <c r="Z860" s="9"/>
      <c r="AA860" s="9"/>
      <c r="AB860" s="9"/>
      <c r="AC860" s="9"/>
      <c r="AD860" s="9"/>
      <c r="AE860" s="9"/>
      <c r="AF860" s="9"/>
      <c r="AG860" s="9"/>
      <c r="AH860" s="9"/>
    </row>
    <row r="861" spans="1:34" x14ac:dyDescent="0.25">
      <c r="A861" s="9"/>
      <c r="B861" s="9"/>
      <c r="C861" s="9"/>
      <c r="D861" s="9"/>
      <c r="E861" s="9"/>
      <c r="F861" s="9"/>
      <c r="G861" s="9"/>
      <c r="H861" s="9"/>
      <c r="I861" s="9"/>
      <c r="J861" s="9"/>
      <c r="K861" s="9"/>
      <c r="L861" s="9"/>
      <c r="M861" s="9"/>
      <c r="N861" s="9"/>
      <c r="O861" s="9"/>
      <c r="P861" s="9"/>
      <c r="Q861" s="810"/>
      <c r="R861" s="9"/>
      <c r="S861" s="15"/>
      <c r="T861" s="9"/>
      <c r="U861" s="17"/>
      <c r="V861" s="9"/>
      <c r="W861" s="17"/>
      <c r="X861" s="9"/>
      <c r="Y861" s="9"/>
      <c r="Z861" s="9"/>
      <c r="AA861" s="9"/>
      <c r="AB861" s="9"/>
      <c r="AC861" s="9"/>
      <c r="AD861" s="9"/>
      <c r="AE861" s="9"/>
      <c r="AF861" s="9"/>
      <c r="AG861" s="9"/>
      <c r="AH861" s="9"/>
    </row>
    <row r="862" spans="1:34" x14ac:dyDescent="0.25">
      <c r="A862" s="9"/>
      <c r="B862" s="9"/>
      <c r="C862" s="9"/>
      <c r="D862" s="9"/>
      <c r="E862" s="9"/>
      <c r="F862" s="9"/>
      <c r="G862" s="9"/>
      <c r="H862" s="9"/>
      <c r="I862" s="9"/>
      <c r="J862" s="9"/>
      <c r="K862" s="9"/>
      <c r="L862" s="9"/>
      <c r="M862" s="9"/>
      <c r="N862" s="9"/>
      <c r="O862" s="9"/>
      <c r="P862" s="9"/>
      <c r="Q862" s="810"/>
      <c r="R862" s="9"/>
      <c r="S862" s="15"/>
      <c r="T862" s="9"/>
      <c r="U862" s="17"/>
      <c r="V862" s="9"/>
      <c r="W862" s="17"/>
      <c r="X862" s="9"/>
      <c r="Y862" s="9"/>
      <c r="Z862" s="9"/>
      <c r="AA862" s="9"/>
      <c r="AB862" s="9"/>
      <c r="AC862" s="9"/>
      <c r="AD862" s="9"/>
      <c r="AE862" s="9"/>
      <c r="AF862" s="9"/>
      <c r="AG862" s="9"/>
      <c r="AH862" s="9"/>
    </row>
    <row r="863" spans="1:34" x14ac:dyDescent="0.25">
      <c r="A863" s="9"/>
      <c r="B863" s="9"/>
      <c r="C863" s="9"/>
      <c r="D863" s="9"/>
      <c r="E863" s="9"/>
      <c r="F863" s="9"/>
      <c r="G863" s="9"/>
      <c r="H863" s="9"/>
      <c r="I863" s="9"/>
      <c r="J863" s="9"/>
      <c r="K863" s="9"/>
      <c r="L863" s="9"/>
      <c r="M863" s="9"/>
      <c r="N863" s="9"/>
      <c r="O863" s="9"/>
      <c r="P863" s="9"/>
      <c r="Q863" s="810"/>
      <c r="R863" s="9"/>
      <c r="S863" s="15"/>
      <c r="T863" s="9"/>
      <c r="U863" s="17"/>
      <c r="V863" s="9"/>
      <c r="W863" s="17"/>
      <c r="X863" s="9"/>
      <c r="Y863" s="9"/>
      <c r="Z863" s="9"/>
      <c r="AA863" s="9"/>
      <c r="AB863" s="9"/>
      <c r="AC863" s="9"/>
      <c r="AD863" s="9"/>
      <c r="AE863" s="9"/>
      <c r="AF863" s="9"/>
      <c r="AG863" s="9"/>
      <c r="AH863" s="9"/>
    </row>
    <row r="864" spans="1:34" x14ac:dyDescent="0.25">
      <c r="A864" s="9"/>
      <c r="B864" s="9"/>
      <c r="C864" s="9"/>
      <c r="D864" s="9"/>
      <c r="E864" s="9"/>
      <c r="F864" s="9"/>
      <c r="G864" s="9"/>
      <c r="H864" s="9"/>
      <c r="I864" s="9"/>
      <c r="J864" s="9"/>
      <c r="K864" s="9"/>
      <c r="L864" s="9"/>
      <c r="M864" s="9"/>
      <c r="N864" s="9"/>
      <c r="O864" s="9"/>
      <c r="P864" s="9"/>
      <c r="Q864" s="810"/>
      <c r="R864" s="9"/>
      <c r="S864" s="15"/>
      <c r="T864" s="9"/>
      <c r="U864" s="17"/>
      <c r="V864" s="9"/>
      <c r="W864" s="17"/>
      <c r="X864" s="9"/>
      <c r="Y864" s="9"/>
      <c r="Z864" s="9"/>
      <c r="AA864" s="9"/>
      <c r="AB864" s="9"/>
      <c r="AC864" s="9"/>
      <c r="AD864" s="9"/>
      <c r="AE864" s="9"/>
      <c r="AF864" s="9"/>
      <c r="AG864" s="9"/>
      <c r="AH864" s="9"/>
    </row>
    <row r="865" spans="1:34" x14ac:dyDescent="0.25">
      <c r="A865" s="9"/>
      <c r="B865" s="9"/>
      <c r="C865" s="9"/>
      <c r="D865" s="9"/>
      <c r="E865" s="9"/>
      <c r="F865" s="9"/>
      <c r="G865" s="9"/>
      <c r="H865" s="9"/>
      <c r="I865" s="9"/>
      <c r="J865" s="9"/>
      <c r="K865" s="9"/>
      <c r="L865" s="9"/>
      <c r="M865" s="9"/>
      <c r="N865" s="9"/>
      <c r="O865" s="9"/>
      <c r="P865" s="9"/>
      <c r="Q865" s="810"/>
      <c r="R865" s="9"/>
      <c r="S865" s="15"/>
      <c r="T865" s="9"/>
      <c r="U865" s="17"/>
      <c r="V865" s="9"/>
      <c r="W865" s="17"/>
      <c r="X865" s="9"/>
      <c r="Y865" s="9"/>
      <c r="Z865" s="9"/>
      <c r="AA865" s="9"/>
      <c r="AB865" s="9"/>
      <c r="AC865" s="9"/>
      <c r="AD865" s="9"/>
      <c r="AE865" s="9"/>
      <c r="AF865" s="9"/>
      <c r="AG865" s="9"/>
      <c r="AH865" s="9"/>
    </row>
    <row r="866" spans="1:34" x14ac:dyDescent="0.25">
      <c r="A866" s="9"/>
      <c r="B866" s="9"/>
      <c r="C866" s="9"/>
      <c r="D866" s="9"/>
      <c r="E866" s="9"/>
      <c r="F866" s="9"/>
      <c r="G866" s="9"/>
      <c r="H866" s="9"/>
      <c r="I866" s="9"/>
      <c r="J866" s="9"/>
      <c r="K866" s="9"/>
      <c r="L866" s="9"/>
      <c r="M866" s="9"/>
      <c r="N866" s="9"/>
      <c r="O866" s="9"/>
      <c r="P866" s="9"/>
      <c r="Q866" s="810"/>
      <c r="R866" s="9"/>
      <c r="S866" s="15"/>
      <c r="T866" s="9"/>
      <c r="U866" s="17"/>
      <c r="V866" s="9"/>
      <c r="W866" s="17"/>
      <c r="X866" s="9"/>
      <c r="Y866" s="9"/>
      <c r="Z866" s="9"/>
      <c r="AA866" s="9"/>
      <c r="AB866" s="9"/>
      <c r="AC866" s="9"/>
      <c r="AD866" s="9"/>
      <c r="AE866" s="9"/>
      <c r="AF866" s="9"/>
      <c r="AG866" s="9"/>
      <c r="AH866" s="9"/>
    </row>
    <row r="867" spans="1:34" x14ac:dyDescent="0.25">
      <c r="A867" s="9"/>
      <c r="B867" s="9"/>
      <c r="C867" s="9"/>
      <c r="D867" s="9"/>
      <c r="E867" s="9"/>
      <c r="F867" s="9"/>
      <c r="G867" s="9"/>
      <c r="H867" s="9"/>
      <c r="I867" s="9"/>
      <c r="J867" s="9"/>
      <c r="K867" s="9"/>
      <c r="L867" s="9"/>
      <c r="M867" s="9"/>
      <c r="N867" s="9"/>
      <c r="O867" s="9"/>
      <c r="P867" s="9"/>
      <c r="Q867" s="810"/>
      <c r="R867" s="9"/>
      <c r="S867" s="15"/>
      <c r="T867" s="9"/>
      <c r="U867" s="17"/>
      <c r="V867" s="9"/>
      <c r="W867" s="17"/>
      <c r="X867" s="9"/>
      <c r="Y867" s="9"/>
      <c r="Z867" s="9"/>
      <c r="AA867" s="9"/>
      <c r="AB867" s="9"/>
      <c r="AC867" s="9"/>
      <c r="AD867" s="9"/>
      <c r="AE867" s="9"/>
      <c r="AF867" s="9"/>
      <c r="AG867" s="9"/>
      <c r="AH867" s="9"/>
    </row>
    <row r="868" spans="1:34" x14ac:dyDescent="0.25">
      <c r="A868" s="9"/>
      <c r="B868" s="9"/>
      <c r="C868" s="9"/>
      <c r="D868" s="9"/>
      <c r="E868" s="9"/>
      <c r="F868" s="9"/>
      <c r="G868" s="9"/>
      <c r="H868" s="9"/>
      <c r="I868" s="9"/>
      <c r="J868" s="9"/>
      <c r="K868" s="9"/>
      <c r="L868" s="9"/>
      <c r="M868" s="9"/>
      <c r="N868" s="9"/>
      <c r="O868" s="9"/>
      <c r="P868" s="9"/>
      <c r="Q868" s="810"/>
      <c r="R868" s="9"/>
      <c r="S868" s="15"/>
      <c r="T868" s="9"/>
      <c r="U868" s="17"/>
      <c r="V868" s="9"/>
      <c r="W868" s="17"/>
      <c r="X868" s="9"/>
      <c r="Y868" s="9"/>
      <c r="Z868" s="9"/>
      <c r="AA868" s="9"/>
      <c r="AB868" s="9"/>
      <c r="AC868" s="9"/>
      <c r="AD868" s="9"/>
      <c r="AE868" s="9"/>
      <c r="AF868" s="9"/>
      <c r="AG868" s="9"/>
      <c r="AH868" s="9"/>
    </row>
    <row r="869" spans="1:34" x14ac:dyDescent="0.25">
      <c r="A869" s="9"/>
      <c r="B869" s="9"/>
      <c r="C869" s="9"/>
      <c r="D869" s="9"/>
      <c r="E869" s="9"/>
      <c r="F869" s="9"/>
      <c r="G869" s="9"/>
      <c r="H869" s="9"/>
      <c r="I869" s="9"/>
      <c r="J869" s="9"/>
      <c r="K869" s="9"/>
      <c r="L869" s="9"/>
      <c r="M869" s="9"/>
      <c r="N869" s="9"/>
      <c r="O869" s="9"/>
      <c r="P869" s="9"/>
      <c r="Q869" s="810"/>
      <c r="R869" s="9"/>
      <c r="S869" s="15"/>
      <c r="T869" s="9"/>
      <c r="U869" s="17"/>
      <c r="V869" s="9"/>
      <c r="W869" s="17"/>
      <c r="X869" s="9"/>
      <c r="Y869" s="9"/>
      <c r="Z869" s="9"/>
      <c r="AA869" s="9"/>
      <c r="AB869" s="9"/>
      <c r="AC869" s="9"/>
      <c r="AD869" s="9"/>
      <c r="AE869" s="9"/>
      <c r="AF869" s="9"/>
      <c r="AG869" s="9"/>
      <c r="AH869" s="9"/>
    </row>
    <row r="870" spans="1:34" x14ac:dyDescent="0.25">
      <c r="A870" s="9"/>
      <c r="B870" s="9"/>
      <c r="C870" s="9"/>
      <c r="D870" s="9"/>
      <c r="E870" s="9"/>
      <c r="F870" s="9"/>
      <c r="G870" s="9"/>
      <c r="H870" s="9"/>
      <c r="I870" s="9"/>
      <c r="J870" s="9"/>
      <c r="K870" s="9"/>
      <c r="L870" s="9"/>
      <c r="M870" s="9"/>
      <c r="N870" s="9"/>
      <c r="O870" s="9"/>
      <c r="P870" s="9"/>
      <c r="Q870" s="810"/>
      <c r="R870" s="9"/>
      <c r="S870" s="15"/>
      <c r="T870" s="9"/>
      <c r="U870" s="17"/>
      <c r="V870" s="9"/>
      <c r="W870" s="17"/>
      <c r="X870" s="9"/>
      <c r="Y870" s="9"/>
      <c r="Z870" s="9"/>
      <c r="AA870" s="9"/>
      <c r="AB870" s="9"/>
      <c r="AC870" s="9"/>
      <c r="AD870" s="9"/>
      <c r="AE870" s="9"/>
      <c r="AF870" s="9"/>
      <c r="AG870" s="9"/>
      <c r="AH870" s="9"/>
    </row>
    <row r="871" spans="1:34" x14ac:dyDescent="0.25">
      <c r="A871" s="9"/>
      <c r="B871" s="9"/>
      <c r="C871" s="9"/>
      <c r="D871" s="9"/>
      <c r="E871" s="9"/>
      <c r="F871" s="9"/>
      <c r="G871" s="9"/>
      <c r="H871" s="9"/>
      <c r="I871" s="9"/>
      <c r="J871" s="9"/>
      <c r="K871" s="9"/>
      <c r="L871" s="9"/>
      <c r="M871" s="9"/>
      <c r="N871" s="9"/>
      <c r="O871" s="9"/>
      <c r="P871" s="9"/>
      <c r="Q871" s="810"/>
      <c r="R871" s="9"/>
      <c r="S871" s="15"/>
      <c r="T871" s="9"/>
      <c r="U871" s="17"/>
      <c r="V871" s="9"/>
      <c r="W871" s="17"/>
      <c r="X871" s="9"/>
      <c r="Y871" s="9"/>
      <c r="Z871" s="9"/>
      <c r="AA871" s="9"/>
      <c r="AB871" s="9"/>
      <c r="AC871" s="9"/>
      <c r="AD871" s="9"/>
      <c r="AE871" s="9"/>
      <c r="AF871" s="9"/>
      <c r="AG871" s="9"/>
      <c r="AH871" s="9"/>
    </row>
    <row r="872" spans="1:34" x14ac:dyDescent="0.25">
      <c r="A872" s="9"/>
      <c r="B872" s="9"/>
      <c r="C872" s="9"/>
      <c r="D872" s="9"/>
      <c r="E872" s="9"/>
      <c r="F872" s="9"/>
      <c r="G872" s="9"/>
      <c r="H872" s="9"/>
      <c r="I872" s="9"/>
      <c r="J872" s="9"/>
      <c r="K872" s="9"/>
      <c r="L872" s="9"/>
      <c r="M872" s="9"/>
      <c r="N872" s="9"/>
      <c r="O872" s="9"/>
      <c r="P872" s="9"/>
      <c r="Q872" s="810"/>
      <c r="R872" s="9"/>
      <c r="S872" s="15"/>
      <c r="T872" s="9"/>
      <c r="U872" s="17"/>
      <c r="V872" s="9"/>
      <c r="W872" s="17"/>
      <c r="X872" s="9"/>
      <c r="Y872" s="9"/>
      <c r="Z872" s="9"/>
      <c r="AA872" s="9"/>
      <c r="AB872" s="9"/>
      <c r="AC872" s="9"/>
      <c r="AD872" s="9"/>
      <c r="AE872" s="9"/>
      <c r="AF872" s="9"/>
      <c r="AG872" s="9"/>
      <c r="AH872" s="9"/>
    </row>
    <row r="873" spans="1:34" x14ac:dyDescent="0.25">
      <c r="A873" s="9"/>
      <c r="B873" s="9"/>
      <c r="C873" s="9"/>
      <c r="D873" s="9"/>
      <c r="E873" s="9"/>
      <c r="F873" s="9"/>
      <c r="G873" s="9"/>
      <c r="H873" s="9"/>
      <c r="I873" s="9"/>
      <c r="J873" s="9"/>
      <c r="K873" s="9"/>
      <c r="L873" s="9"/>
      <c r="M873" s="9"/>
      <c r="N873" s="9"/>
      <c r="O873" s="9"/>
      <c r="P873" s="9"/>
      <c r="Q873" s="810"/>
      <c r="R873" s="9"/>
      <c r="S873" s="15"/>
      <c r="T873" s="9"/>
      <c r="U873" s="17"/>
      <c r="V873" s="9"/>
      <c r="W873" s="17"/>
      <c r="X873" s="9"/>
      <c r="Y873" s="9"/>
      <c r="Z873" s="9"/>
      <c r="AA873" s="9"/>
      <c r="AB873" s="9"/>
      <c r="AC873" s="9"/>
      <c r="AD873" s="9"/>
      <c r="AE873" s="9"/>
      <c r="AF873" s="9"/>
      <c r="AG873" s="9"/>
      <c r="AH873" s="9"/>
    </row>
    <row r="874" spans="1:34" x14ac:dyDescent="0.25">
      <c r="A874" s="9"/>
      <c r="B874" s="9"/>
      <c r="C874" s="9"/>
      <c r="D874" s="9"/>
      <c r="E874" s="9"/>
      <c r="F874" s="9"/>
      <c r="G874" s="9"/>
      <c r="H874" s="9"/>
      <c r="I874" s="9"/>
      <c r="J874" s="9"/>
      <c r="K874" s="9"/>
      <c r="L874" s="9"/>
      <c r="M874" s="9"/>
      <c r="N874" s="9"/>
      <c r="O874" s="9"/>
      <c r="P874" s="9"/>
      <c r="Q874" s="810"/>
      <c r="R874" s="9"/>
      <c r="S874" s="15"/>
      <c r="T874" s="9"/>
      <c r="U874" s="17"/>
      <c r="V874" s="9"/>
      <c r="W874" s="17"/>
      <c r="X874" s="9"/>
      <c r="Y874" s="9"/>
      <c r="Z874" s="9"/>
      <c r="AA874" s="9"/>
      <c r="AB874" s="9"/>
      <c r="AC874" s="9"/>
      <c r="AD874" s="9"/>
      <c r="AE874" s="9"/>
      <c r="AF874" s="9"/>
      <c r="AG874" s="9"/>
      <c r="AH874" s="9"/>
    </row>
    <row r="875" spans="1:34" x14ac:dyDescent="0.25">
      <c r="A875" s="9"/>
      <c r="B875" s="9"/>
      <c r="C875" s="9"/>
      <c r="D875" s="9"/>
      <c r="E875" s="9"/>
      <c r="F875" s="9"/>
      <c r="G875" s="9"/>
      <c r="H875" s="9"/>
      <c r="I875" s="9"/>
      <c r="J875" s="9"/>
      <c r="K875" s="9"/>
      <c r="L875" s="9"/>
      <c r="M875" s="9"/>
      <c r="N875" s="9"/>
      <c r="O875" s="9"/>
      <c r="P875" s="9"/>
      <c r="Q875" s="810"/>
      <c r="R875" s="9"/>
      <c r="S875" s="15"/>
      <c r="T875" s="9"/>
      <c r="U875" s="17"/>
      <c r="V875" s="9"/>
      <c r="W875" s="17"/>
      <c r="X875" s="9"/>
      <c r="Y875" s="9"/>
      <c r="Z875" s="9"/>
      <c r="AA875" s="9"/>
      <c r="AB875" s="9"/>
      <c r="AC875" s="9"/>
      <c r="AD875" s="9"/>
      <c r="AE875" s="9"/>
      <c r="AF875" s="9"/>
      <c r="AG875" s="9"/>
      <c r="AH875" s="9"/>
    </row>
    <row r="876" spans="1:34" x14ac:dyDescent="0.25">
      <c r="A876" s="9"/>
      <c r="B876" s="9"/>
      <c r="C876" s="9"/>
      <c r="D876" s="9"/>
      <c r="E876" s="9"/>
      <c r="F876" s="9"/>
      <c r="G876" s="9"/>
      <c r="H876" s="9"/>
      <c r="I876" s="9"/>
      <c r="J876" s="9"/>
      <c r="K876" s="9"/>
      <c r="L876" s="9"/>
      <c r="M876" s="9"/>
      <c r="N876" s="9"/>
      <c r="O876" s="9"/>
      <c r="P876" s="9"/>
      <c r="Q876" s="810"/>
      <c r="R876" s="9"/>
      <c r="S876" s="15"/>
      <c r="T876" s="9"/>
      <c r="U876" s="17"/>
      <c r="V876" s="9"/>
      <c r="W876" s="17"/>
      <c r="X876" s="9"/>
      <c r="Y876" s="9"/>
      <c r="Z876" s="9"/>
      <c r="AA876" s="9"/>
      <c r="AB876" s="9"/>
      <c r="AC876" s="9"/>
      <c r="AD876" s="9"/>
      <c r="AE876" s="9"/>
      <c r="AF876" s="9"/>
      <c r="AG876" s="9"/>
      <c r="AH876" s="9"/>
    </row>
    <row r="877" spans="1:34" x14ac:dyDescent="0.25">
      <c r="A877" s="9"/>
      <c r="B877" s="9"/>
      <c r="C877" s="9"/>
      <c r="D877" s="9"/>
      <c r="E877" s="9"/>
      <c r="F877" s="9"/>
      <c r="G877" s="9"/>
      <c r="H877" s="9"/>
      <c r="I877" s="9"/>
      <c r="J877" s="9"/>
      <c r="K877" s="9"/>
      <c r="L877" s="9"/>
      <c r="M877" s="9"/>
      <c r="N877" s="9"/>
      <c r="O877" s="9"/>
      <c r="P877" s="9"/>
      <c r="Q877" s="810"/>
      <c r="R877" s="9"/>
      <c r="S877" s="15"/>
      <c r="T877" s="9"/>
      <c r="U877" s="17"/>
      <c r="V877" s="9"/>
      <c r="W877" s="17"/>
      <c r="X877" s="9"/>
      <c r="Y877" s="9"/>
      <c r="Z877" s="9"/>
      <c r="AA877" s="9"/>
      <c r="AB877" s="9"/>
      <c r="AC877" s="9"/>
      <c r="AD877" s="9"/>
      <c r="AE877" s="9"/>
      <c r="AF877" s="9"/>
      <c r="AG877" s="9"/>
      <c r="AH877" s="9"/>
    </row>
    <row r="878" spans="1:34" x14ac:dyDescent="0.25">
      <c r="A878" s="9"/>
      <c r="B878" s="9"/>
      <c r="C878" s="9"/>
      <c r="D878" s="9"/>
      <c r="E878" s="9"/>
      <c r="F878" s="9"/>
      <c r="G878" s="9"/>
      <c r="H878" s="9"/>
      <c r="I878" s="9"/>
      <c r="J878" s="9"/>
      <c r="K878" s="9"/>
      <c r="L878" s="9"/>
      <c r="M878" s="9"/>
      <c r="N878" s="9"/>
      <c r="O878" s="9"/>
      <c r="P878" s="9"/>
      <c r="Q878" s="810"/>
      <c r="R878" s="9"/>
      <c r="S878" s="15"/>
      <c r="T878" s="9"/>
      <c r="U878" s="17"/>
      <c r="V878" s="9"/>
      <c r="W878" s="17"/>
      <c r="X878" s="9"/>
      <c r="Y878" s="9"/>
      <c r="Z878" s="9"/>
      <c r="AA878" s="9"/>
      <c r="AB878" s="9"/>
      <c r="AC878" s="9"/>
      <c r="AD878" s="9"/>
      <c r="AE878" s="9"/>
      <c r="AF878" s="9"/>
      <c r="AG878" s="9"/>
      <c r="AH878" s="9"/>
    </row>
    <row r="879" spans="1:34" x14ac:dyDescent="0.25">
      <c r="A879" s="9"/>
      <c r="B879" s="9"/>
      <c r="C879" s="9"/>
      <c r="D879" s="9"/>
      <c r="E879" s="9"/>
      <c r="F879" s="9"/>
      <c r="G879" s="9"/>
      <c r="H879" s="9"/>
      <c r="I879" s="9"/>
      <c r="J879" s="9"/>
      <c r="K879" s="9"/>
      <c r="L879" s="9"/>
      <c r="M879" s="9"/>
      <c r="N879" s="9"/>
      <c r="O879" s="9"/>
      <c r="P879" s="9"/>
      <c r="Q879" s="810"/>
      <c r="R879" s="9"/>
      <c r="S879" s="15"/>
      <c r="T879" s="9"/>
      <c r="U879" s="17"/>
      <c r="V879" s="9"/>
      <c r="W879" s="17"/>
      <c r="X879" s="9"/>
      <c r="Y879" s="9"/>
      <c r="Z879" s="9"/>
      <c r="AA879" s="9"/>
      <c r="AB879" s="9"/>
      <c r="AC879" s="9"/>
      <c r="AD879" s="9"/>
      <c r="AE879" s="9"/>
      <c r="AF879" s="9"/>
      <c r="AG879" s="9"/>
      <c r="AH879" s="9"/>
    </row>
    <row r="880" spans="1:34" x14ac:dyDescent="0.25">
      <c r="A880" s="9"/>
      <c r="B880" s="9"/>
      <c r="C880" s="9"/>
      <c r="D880" s="9"/>
      <c r="E880" s="9"/>
      <c r="F880" s="9"/>
      <c r="G880" s="9"/>
      <c r="H880" s="9"/>
      <c r="I880" s="9"/>
      <c r="J880" s="9"/>
      <c r="K880" s="9"/>
      <c r="L880" s="9"/>
      <c r="M880" s="9"/>
      <c r="N880" s="9"/>
      <c r="O880" s="9"/>
      <c r="P880" s="9"/>
      <c r="Q880" s="810"/>
      <c r="R880" s="9"/>
      <c r="S880" s="15"/>
      <c r="T880" s="9"/>
      <c r="U880" s="17"/>
      <c r="V880" s="9"/>
      <c r="W880" s="17"/>
      <c r="X880" s="9"/>
      <c r="Y880" s="9"/>
      <c r="Z880" s="9"/>
      <c r="AA880" s="9"/>
      <c r="AB880" s="9"/>
      <c r="AC880" s="9"/>
      <c r="AD880" s="9"/>
      <c r="AE880" s="9"/>
      <c r="AF880" s="9"/>
      <c r="AG880" s="9"/>
      <c r="AH880" s="9"/>
    </row>
    <row r="881" spans="1:34" x14ac:dyDescent="0.25">
      <c r="A881" s="9"/>
      <c r="B881" s="9"/>
      <c r="C881" s="9"/>
      <c r="D881" s="9"/>
      <c r="E881" s="9"/>
      <c r="F881" s="9"/>
      <c r="G881" s="9"/>
      <c r="H881" s="9"/>
      <c r="I881" s="9"/>
      <c r="J881" s="9"/>
      <c r="K881" s="9"/>
      <c r="L881" s="9"/>
      <c r="M881" s="9"/>
      <c r="N881" s="9"/>
      <c r="O881" s="9"/>
      <c r="P881" s="9"/>
      <c r="Q881" s="810"/>
      <c r="R881" s="9"/>
      <c r="S881" s="15"/>
      <c r="T881" s="9"/>
      <c r="U881" s="17"/>
      <c r="V881" s="9"/>
      <c r="W881" s="17"/>
      <c r="X881" s="9"/>
      <c r="Y881" s="9"/>
      <c r="Z881" s="9"/>
      <c r="AA881" s="9"/>
      <c r="AB881" s="9"/>
      <c r="AC881" s="9"/>
      <c r="AD881" s="9"/>
      <c r="AE881" s="9"/>
      <c r="AF881" s="9"/>
      <c r="AG881" s="9"/>
      <c r="AH881" s="9"/>
    </row>
    <row r="882" spans="1:34" x14ac:dyDescent="0.25">
      <c r="A882" s="9"/>
      <c r="B882" s="9"/>
      <c r="C882" s="9"/>
      <c r="D882" s="9"/>
      <c r="E882" s="9"/>
      <c r="F882" s="9"/>
      <c r="G882" s="9"/>
      <c r="H882" s="9"/>
      <c r="I882" s="9"/>
      <c r="J882" s="9"/>
      <c r="K882" s="9"/>
      <c r="L882" s="9"/>
      <c r="M882" s="9"/>
      <c r="N882" s="9"/>
      <c r="O882" s="9"/>
      <c r="P882" s="9"/>
      <c r="Q882" s="810"/>
      <c r="R882" s="9"/>
      <c r="S882" s="15"/>
      <c r="T882" s="9"/>
      <c r="U882" s="17"/>
      <c r="V882" s="9"/>
      <c r="W882" s="17"/>
      <c r="X882" s="9"/>
      <c r="Y882" s="9"/>
      <c r="Z882" s="9"/>
      <c r="AA882" s="9"/>
      <c r="AB882" s="9"/>
      <c r="AC882" s="9"/>
      <c r="AD882" s="9"/>
      <c r="AE882" s="9"/>
      <c r="AF882" s="9"/>
      <c r="AG882" s="9"/>
      <c r="AH882" s="9"/>
    </row>
    <row r="883" spans="1:34" x14ac:dyDescent="0.25">
      <c r="A883" s="9"/>
      <c r="B883" s="9"/>
      <c r="C883" s="9"/>
      <c r="D883" s="9"/>
      <c r="E883" s="9"/>
      <c r="F883" s="9"/>
      <c r="G883" s="9"/>
      <c r="H883" s="9"/>
      <c r="I883" s="9"/>
      <c r="J883" s="9"/>
      <c r="K883" s="9"/>
      <c r="L883" s="9"/>
      <c r="M883" s="9"/>
      <c r="N883" s="9"/>
      <c r="O883" s="9"/>
      <c r="P883" s="9"/>
      <c r="Q883" s="810"/>
      <c r="R883" s="9"/>
      <c r="S883" s="15"/>
      <c r="T883" s="9"/>
      <c r="U883" s="17"/>
      <c r="V883" s="9"/>
      <c r="W883" s="17"/>
      <c r="X883" s="9"/>
      <c r="Y883" s="9"/>
      <c r="Z883" s="9"/>
      <c r="AA883" s="9"/>
      <c r="AB883" s="9"/>
      <c r="AC883" s="9"/>
      <c r="AD883" s="9"/>
      <c r="AE883" s="9"/>
      <c r="AF883" s="9"/>
      <c r="AG883" s="9"/>
      <c r="AH883" s="9"/>
    </row>
    <row r="884" spans="1:34" x14ac:dyDescent="0.25">
      <c r="A884" s="9"/>
      <c r="B884" s="9"/>
      <c r="C884" s="9"/>
      <c r="D884" s="9"/>
      <c r="E884" s="9"/>
      <c r="F884" s="9"/>
      <c r="G884" s="9"/>
      <c r="H884" s="9"/>
      <c r="I884" s="9"/>
      <c r="J884" s="9"/>
      <c r="K884" s="9"/>
      <c r="L884" s="9"/>
      <c r="M884" s="9"/>
      <c r="N884" s="9"/>
      <c r="O884" s="9"/>
      <c r="P884" s="9"/>
      <c r="Q884" s="810"/>
      <c r="R884" s="9"/>
      <c r="S884" s="15"/>
      <c r="T884" s="9"/>
      <c r="U884" s="17"/>
      <c r="V884" s="9"/>
      <c r="W884" s="17"/>
      <c r="X884" s="9"/>
      <c r="Y884" s="9"/>
      <c r="Z884" s="9"/>
      <c r="AA884" s="9"/>
      <c r="AB884" s="9"/>
      <c r="AC884" s="9"/>
      <c r="AD884" s="9"/>
      <c r="AE884" s="9"/>
      <c r="AF884" s="9"/>
      <c r="AG884" s="9"/>
      <c r="AH884" s="9"/>
    </row>
    <row r="885" spans="1:34" x14ac:dyDescent="0.25">
      <c r="A885" s="9"/>
      <c r="B885" s="9"/>
      <c r="C885" s="9"/>
      <c r="D885" s="9"/>
      <c r="E885" s="9"/>
      <c r="F885" s="9"/>
      <c r="G885" s="9"/>
      <c r="H885" s="9"/>
      <c r="I885" s="9"/>
      <c r="J885" s="9"/>
      <c r="K885" s="9"/>
      <c r="L885" s="9"/>
      <c r="M885" s="9"/>
      <c r="N885" s="9"/>
      <c r="O885" s="9"/>
      <c r="P885" s="9"/>
      <c r="Q885" s="810"/>
      <c r="R885" s="9"/>
      <c r="S885" s="15"/>
      <c r="T885" s="9"/>
      <c r="U885" s="17"/>
      <c r="V885" s="9"/>
      <c r="W885" s="17"/>
      <c r="X885" s="9"/>
      <c r="Y885" s="9"/>
      <c r="Z885" s="9"/>
      <c r="AA885" s="9"/>
      <c r="AB885" s="9"/>
      <c r="AC885" s="9"/>
      <c r="AD885" s="9"/>
      <c r="AE885" s="9"/>
      <c r="AF885" s="9"/>
      <c r="AG885" s="9"/>
      <c r="AH885" s="9"/>
    </row>
    <row r="886" spans="1:34" x14ac:dyDescent="0.25">
      <c r="A886" s="9"/>
      <c r="B886" s="9"/>
      <c r="C886" s="9"/>
      <c r="D886" s="9"/>
      <c r="E886" s="9"/>
      <c r="F886" s="9"/>
      <c r="G886" s="9"/>
      <c r="H886" s="9"/>
      <c r="I886" s="9"/>
      <c r="J886" s="9"/>
      <c r="K886" s="9"/>
      <c r="L886" s="9"/>
      <c r="M886" s="9"/>
      <c r="N886" s="9"/>
      <c r="O886" s="9"/>
      <c r="P886" s="9"/>
      <c r="Q886" s="810"/>
      <c r="R886" s="9"/>
      <c r="S886" s="15"/>
      <c r="T886" s="9"/>
      <c r="U886" s="17"/>
      <c r="V886" s="9"/>
      <c r="W886" s="17"/>
      <c r="X886" s="9"/>
      <c r="Y886" s="9"/>
      <c r="Z886" s="9"/>
      <c r="AA886" s="9"/>
      <c r="AB886" s="9"/>
      <c r="AC886" s="9"/>
      <c r="AD886" s="9"/>
      <c r="AE886" s="9"/>
      <c r="AF886" s="9"/>
      <c r="AG886" s="9"/>
      <c r="AH886" s="9"/>
    </row>
    <row r="887" spans="1:34" x14ac:dyDescent="0.25">
      <c r="A887" s="9"/>
      <c r="B887" s="9"/>
      <c r="C887" s="9"/>
      <c r="D887" s="9"/>
      <c r="E887" s="9"/>
      <c r="F887" s="9"/>
      <c r="G887" s="9"/>
      <c r="H887" s="9"/>
      <c r="I887" s="9"/>
      <c r="J887" s="9"/>
      <c r="K887" s="9"/>
      <c r="L887" s="9"/>
      <c r="M887" s="9"/>
      <c r="N887" s="9"/>
      <c r="O887" s="9"/>
      <c r="P887" s="9"/>
      <c r="Q887" s="810"/>
      <c r="R887" s="9"/>
      <c r="S887" s="15"/>
      <c r="T887" s="9"/>
      <c r="U887" s="17"/>
      <c r="V887" s="9"/>
      <c r="W887" s="17"/>
      <c r="X887" s="9"/>
      <c r="Y887" s="9"/>
      <c r="Z887" s="9"/>
      <c r="AA887" s="9"/>
      <c r="AB887" s="9"/>
      <c r="AC887" s="9"/>
      <c r="AD887" s="9"/>
      <c r="AE887" s="9"/>
      <c r="AF887" s="9"/>
      <c r="AG887" s="9"/>
      <c r="AH887" s="9"/>
    </row>
    <row r="888" spans="1:34" x14ac:dyDescent="0.25">
      <c r="A888" s="9"/>
      <c r="B888" s="9"/>
      <c r="C888" s="9"/>
      <c r="D888" s="9"/>
      <c r="E888" s="9"/>
      <c r="F888" s="9"/>
      <c r="G888" s="9"/>
      <c r="H888" s="9"/>
      <c r="I888" s="9"/>
      <c r="J888" s="9"/>
      <c r="K888" s="9"/>
      <c r="L888" s="9"/>
      <c r="M888" s="9"/>
      <c r="N888" s="9"/>
      <c r="O888" s="9"/>
      <c r="P888" s="9"/>
      <c r="Q888" s="810"/>
      <c r="R888" s="9"/>
      <c r="S888" s="15"/>
      <c r="T888" s="9"/>
      <c r="U888" s="17"/>
      <c r="V888" s="9"/>
      <c r="W888" s="17"/>
      <c r="X888" s="9"/>
      <c r="Y888" s="9"/>
      <c r="Z888" s="9"/>
      <c r="AA888" s="9"/>
      <c r="AB888" s="9"/>
      <c r="AC888" s="9"/>
      <c r="AD888" s="9"/>
      <c r="AE888" s="9"/>
      <c r="AF888" s="9"/>
      <c r="AG888" s="9"/>
      <c r="AH888" s="9"/>
    </row>
    <row r="889" spans="1:34" x14ac:dyDescent="0.25">
      <c r="A889" s="9"/>
      <c r="B889" s="9"/>
      <c r="C889" s="9"/>
      <c r="D889" s="9"/>
      <c r="E889" s="9"/>
      <c r="F889" s="9"/>
      <c r="G889" s="9"/>
      <c r="H889" s="9"/>
      <c r="I889" s="9"/>
      <c r="J889" s="9"/>
      <c r="K889" s="9"/>
      <c r="L889" s="9"/>
      <c r="M889" s="9"/>
      <c r="N889" s="9"/>
      <c r="O889" s="9"/>
      <c r="P889" s="9"/>
      <c r="Q889" s="810"/>
      <c r="R889" s="9"/>
      <c r="S889" s="15"/>
      <c r="T889" s="9"/>
      <c r="U889" s="17"/>
      <c r="V889" s="9"/>
      <c r="W889" s="17"/>
      <c r="X889" s="9"/>
      <c r="Y889" s="9"/>
      <c r="Z889" s="9"/>
      <c r="AA889" s="9"/>
      <c r="AB889" s="9"/>
      <c r="AC889" s="9"/>
      <c r="AD889" s="9"/>
      <c r="AE889" s="9"/>
      <c r="AF889" s="9"/>
      <c r="AG889" s="9"/>
      <c r="AH889" s="9"/>
    </row>
    <row r="890" spans="1:34" x14ac:dyDescent="0.25">
      <c r="A890" s="9"/>
      <c r="B890" s="9"/>
      <c r="C890" s="9"/>
      <c r="D890" s="9"/>
      <c r="E890" s="9"/>
      <c r="F890" s="9"/>
      <c r="G890" s="9"/>
      <c r="H890" s="9"/>
      <c r="I890" s="9"/>
      <c r="J890" s="9"/>
      <c r="K890" s="9"/>
      <c r="L890" s="9"/>
      <c r="M890" s="9"/>
      <c r="N890" s="9"/>
      <c r="O890" s="9"/>
      <c r="P890" s="9"/>
      <c r="Q890" s="810"/>
      <c r="R890" s="9"/>
      <c r="S890" s="15"/>
      <c r="T890" s="9"/>
      <c r="U890" s="17"/>
      <c r="V890" s="9"/>
      <c r="W890" s="17"/>
      <c r="X890" s="9"/>
      <c r="Y890" s="9"/>
      <c r="Z890" s="9"/>
      <c r="AA890" s="9"/>
      <c r="AB890" s="9"/>
      <c r="AC890" s="9"/>
      <c r="AD890" s="9"/>
      <c r="AE890" s="9"/>
      <c r="AF890" s="9"/>
      <c r="AG890" s="9"/>
      <c r="AH890" s="9"/>
    </row>
    <row r="891" spans="1:34" x14ac:dyDescent="0.25">
      <c r="A891" s="9"/>
      <c r="B891" s="9"/>
      <c r="C891" s="9"/>
      <c r="D891" s="9"/>
      <c r="E891" s="9"/>
      <c r="F891" s="9"/>
      <c r="G891" s="9"/>
      <c r="H891" s="9"/>
      <c r="I891" s="9"/>
      <c r="J891" s="9"/>
      <c r="K891" s="9"/>
      <c r="L891" s="9"/>
      <c r="M891" s="9"/>
      <c r="N891" s="9"/>
      <c r="O891" s="9"/>
      <c r="P891" s="9"/>
      <c r="Q891" s="810"/>
      <c r="R891" s="9"/>
      <c r="S891" s="15"/>
      <c r="T891" s="9"/>
      <c r="U891" s="17"/>
      <c r="V891" s="9"/>
      <c r="W891" s="17"/>
      <c r="X891" s="9"/>
      <c r="Y891" s="9"/>
      <c r="Z891" s="9"/>
      <c r="AA891" s="9"/>
      <c r="AB891" s="9"/>
      <c r="AC891" s="9"/>
      <c r="AD891" s="9"/>
      <c r="AE891" s="9"/>
      <c r="AF891" s="9"/>
      <c r="AG891" s="9"/>
      <c r="AH891" s="9"/>
    </row>
    <row r="892" spans="1:34" x14ac:dyDescent="0.25">
      <c r="A892" s="9"/>
      <c r="B892" s="9"/>
      <c r="C892" s="9"/>
      <c r="D892" s="9"/>
      <c r="E892" s="9"/>
      <c r="F892" s="9"/>
      <c r="G892" s="9"/>
      <c r="H892" s="9"/>
      <c r="I892" s="9"/>
      <c r="J892" s="9"/>
      <c r="K892" s="9"/>
      <c r="L892" s="9"/>
      <c r="M892" s="9"/>
      <c r="N892" s="9"/>
      <c r="O892" s="9"/>
      <c r="P892" s="9"/>
      <c r="Q892" s="810"/>
      <c r="R892" s="9"/>
      <c r="S892" s="15"/>
      <c r="T892" s="9"/>
      <c r="U892" s="17"/>
      <c r="V892" s="9"/>
      <c r="W892" s="17"/>
      <c r="X892" s="9"/>
      <c r="Y892" s="9"/>
      <c r="Z892" s="9"/>
      <c r="AA892" s="9"/>
      <c r="AB892" s="9"/>
      <c r="AC892" s="9"/>
      <c r="AD892" s="9"/>
      <c r="AE892" s="9"/>
      <c r="AF892" s="9"/>
      <c r="AG892" s="9"/>
      <c r="AH892" s="9"/>
    </row>
    <row r="893" spans="1:34" x14ac:dyDescent="0.25">
      <c r="A893" s="9"/>
      <c r="B893" s="9"/>
      <c r="C893" s="9"/>
      <c r="D893" s="9"/>
      <c r="E893" s="9"/>
      <c r="F893" s="9"/>
      <c r="G893" s="9"/>
      <c r="H893" s="9"/>
      <c r="I893" s="9"/>
      <c r="J893" s="9"/>
      <c r="K893" s="9"/>
      <c r="L893" s="9"/>
      <c r="M893" s="9"/>
      <c r="N893" s="9"/>
      <c r="O893" s="9"/>
      <c r="P893" s="9"/>
      <c r="Q893" s="810"/>
      <c r="R893" s="9"/>
      <c r="S893" s="15"/>
      <c r="T893" s="9"/>
      <c r="U893" s="17"/>
      <c r="V893" s="9"/>
      <c r="W893" s="17"/>
      <c r="X893" s="9"/>
      <c r="Y893" s="9"/>
      <c r="Z893" s="9"/>
      <c r="AA893" s="9"/>
      <c r="AB893" s="9"/>
      <c r="AC893" s="9"/>
      <c r="AD893" s="9"/>
      <c r="AE893" s="9"/>
      <c r="AF893" s="9"/>
      <c r="AG893" s="9"/>
      <c r="AH893" s="9"/>
    </row>
    <row r="894" spans="1:34" x14ac:dyDescent="0.25">
      <c r="A894" s="9"/>
      <c r="B894" s="9"/>
      <c r="C894" s="9"/>
      <c r="D894" s="9"/>
      <c r="E894" s="9"/>
      <c r="F894" s="9"/>
      <c r="G894" s="9"/>
      <c r="H894" s="9"/>
      <c r="I894" s="9"/>
      <c r="J894" s="9"/>
      <c r="K894" s="9"/>
      <c r="L894" s="9"/>
      <c r="M894" s="9"/>
      <c r="N894" s="9"/>
      <c r="O894" s="9"/>
      <c r="P894" s="9"/>
      <c r="Q894" s="810"/>
      <c r="R894" s="9"/>
      <c r="S894" s="15"/>
      <c r="T894" s="9"/>
      <c r="U894" s="17"/>
      <c r="V894" s="9"/>
      <c r="W894" s="17"/>
      <c r="X894" s="9"/>
      <c r="Y894" s="9"/>
      <c r="Z894" s="9"/>
      <c r="AA894" s="9"/>
      <c r="AB894" s="9"/>
      <c r="AC894" s="9"/>
      <c r="AD894" s="9"/>
      <c r="AE894" s="9"/>
      <c r="AF894" s="9"/>
      <c r="AG894" s="9"/>
      <c r="AH894" s="9"/>
    </row>
    <row r="895" spans="1:34" x14ac:dyDescent="0.25">
      <c r="A895" s="9"/>
      <c r="B895" s="9"/>
      <c r="C895" s="9"/>
      <c r="D895" s="9"/>
      <c r="E895" s="9"/>
      <c r="F895" s="9"/>
      <c r="G895" s="9"/>
      <c r="H895" s="9"/>
      <c r="I895" s="9"/>
      <c r="J895" s="9"/>
      <c r="K895" s="9"/>
      <c r="L895" s="9"/>
      <c r="M895" s="9"/>
      <c r="N895" s="9"/>
      <c r="O895" s="9"/>
      <c r="P895" s="9"/>
      <c r="Q895" s="810"/>
      <c r="R895" s="9"/>
      <c r="S895" s="15"/>
      <c r="T895" s="9"/>
      <c r="U895" s="17"/>
      <c r="V895" s="9"/>
      <c r="W895" s="17"/>
      <c r="X895" s="9"/>
      <c r="Y895" s="9"/>
      <c r="Z895" s="9"/>
      <c r="AA895" s="9"/>
      <c r="AB895" s="9"/>
      <c r="AC895" s="9"/>
      <c r="AD895" s="9"/>
      <c r="AE895" s="9"/>
      <c r="AF895" s="9"/>
      <c r="AG895" s="9"/>
      <c r="AH895" s="9"/>
    </row>
    <row r="896" spans="1:34" x14ac:dyDescent="0.25">
      <c r="A896" s="9"/>
      <c r="B896" s="9"/>
      <c r="C896" s="9"/>
      <c r="D896" s="9"/>
      <c r="E896" s="9"/>
      <c r="F896" s="9"/>
      <c r="G896" s="9"/>
      <c r="H896" s="9"/>
      <c r="I896" s="9"/>
      <c r="J896" s="9"/>
      <c r="K896" s="9"/>
      <c r="L896" s="9"/>
      <c r="M896" s="9"/>
      <c r="N896" s="9"/>
      <c r="O896" s="9"/>
      <c r="P896" s="9"/>
      <c r="Q896" s="810"/>
      <c r="R896" s="9"/>
      <c r="S896" s="15"/>
      <c r="T896" s="9"/>
      <c r="U896" s="17"/>
      <c r="V896" s="9"/>
      <c r="W896" s="17"/>
      <c r="X896" s="9"/>
      <c r="Y896" s="9"/>
      <c r="Z896" s="9"/>
      <c r="AA896" s="9"/>
      <c r="AB896" s="9"/>
      <c r="AC896" s="9"/>
      <c r="AD896" s="9"/>
      <c r="AE896" s="9"/>
      <c r="AF896" s="9"/>
      <c r="AG896" s="9"/>
      <c r="AH896" s="9"/>
    </row>
    <row r="897" spans="1:34" x14ac:dyDescent="0.25">
      <c r="A897" s="9"/>
      <c r="B897" s="9"/>
      <c r="C897" s="9"/>
      <c r="D897" s="9"/>
      <c r="E897" s="9"/>
      <c r="F897" s="9"/>
      <c r="G897" s="9"/>
      <c r="H897" s="9"/>
      <c r="I897" s="9"/>
      <c r="J897" s="9"/>
      <c r="K897" s="9"/>
      <c r="L897" s="9"/>
      <c r="M897" s="9"/>
      <c r="N897" s="9"/>
      <c r="O897" s="9"/>
      <c r="P897" s="9"/>
      <c r="Q897" s="810"/>
      <c r="R897" s="9"/>
      <c r="S897" s="15"/>
      <c r="T897" s="9"/>
      <c r="U897" s="17"/>
      <c r="V897" s="9"/>
      <c r="W897" s="17"/>
      <c r="X897" s="9"/>
      <c r="Y897" s="9"/>
      <c r="Z897" s="9"/>
      <c r="AA897" s="9"/>
      <c r="AB897" s="9"/>
      <c r="AC897" s="9"/>
      <c r="AD897" s="9"/>
      <c r="AE897" s="9"/>
      <c r="AF897" s="9"/>
      <c r="AG897" s="9"/>
      <c r="AH897" s="9"/>
    </row>
    <row r="898" spans="1:34" x14ac:dyDescent="0.25">
      <c r="A898" s="9"/>
      <c r="B898" s="9"/>
      <c r="C898" s="9"/>
      <c r="D898" s="9"/>
      <c r="E898" s="9"/>
      <c r="F898" s="9"/>
      <c r="G898" s="9"/>
      <c r="H898" s="9"/>
      <c r="I898" s="9"/>
      <c r="J898" s="9"/>
      <c r="K898" s="9"/>
      <c r="L898" s="9"/>
      <c r="M898" s="9"/>
      <c r="N898" s="9"/>
      <c r="O898" s="9"/>
      <c r="P898" s="9"/>
      <c r="Q898" s="810"/>
      <c r="R898" s="9"/>
      <c r="S898" s="15"/>
      <c r="T898" s="9"/>
      <c r="U898" s="17"/>
      <c r="V898" s="9"/>
      <c r="W898" s="17"/>
      <c r="X898" s="9"/>
      <c r="Y898" s="9"/>
      <c r="Z898" s="9"/>
      <c r="AA898" s="9"/>
      <c r="AB898" s="9"/>
      <c r="AC898" s="9"/>
      <c r="AD898" s="9"/>
      <c r="AE898" s="9"/>
      <c r="AF898" s="9"/>
      <c r="AG898" s="9"/>
      <c r="AH898" s="9"/>
    </row>
    <row r="899" spans="1:34" x14ac:dyDescent="0.25">
      <c r="A899" s="9"/>
      <c r="B899" s="9"/>
      <c r="C899" s="9"/>
      <c r="D899" s="9"/>
      <c r="E899" s="9"/>
      <c r="F899" s="9"/>
      <c r="G899" s="9"/>
      <c r="H899" s="9"/>
      <c r="I899" s="9"/>
      <c r="J899" s="9"/>
      <c r="K899" s="9"/>
      <c r="L899" s="9"/>
      <c r="M899" s="9"/>
      <c r="N899" s="9"/>
      <c r="O899" s="9"/>
      <c r="P899" s="9"/>
      <c r="Q899" s="810"/>
      <c r="R899" s="9"/>
      <c r="S899" s="15"/>
      <c r="T899" s="9"/>
      <c r="U899" s="17"/>
      <c r="V899" s="9"/>
      <c r="W899" s="17"/>
      <c r="X899" s="9"/>
      <c r="Y899" s="9"/>
      <c r="Z899" s="9"/>
      <c r="AA899" s="9"/>
      <c r="AB899" s="9"/>
      <c r="AC899" s="9"/>
      <c r="AD899" s="9"/>
      <c r="AE899" s="9"/>
      <c r="AF899" s="9"/>
      <c r="AG899" s="9"/>
      <c r="AH899" s="9"/>
    </row>
    <row r="900" spans="1:34" x14ac:dyDescent="0.25">
      <c r="A900" s="9"/>
      <c r="B900" s="9"/>
      <c r="C900" s="9"/>
      <c r="D900" s="9"/>
      <c r="E900" s="9"/>
      <c r="F900" s="9"/>
      <c r="G900" s="9"/>
      <c r="H900" s="9"/>
      <c r="I900" s="9"/>
      <c r="J900" s="9"/>
      <c r="K900" s="9"/>
      <c r="L900" s="9"/>
      <c r="M900" s="9"/>
      <c r="N900" s="9"/>
      <c r="O900" s="9"/>
      <c r="P900" s="9"/>
      <c r="Q900" s="810"/>
      <c r="R900" s="9"/>
      <c r="S900" s="15"/>
      <c r="T900" s="9"/>
      <c r="U900" s="17"/>
      <c r="V900" s="9"/>
      <c r="W900" s="17"/>
      <c r="X900" s="9"/>
      <c r="Y900" s="9"/>
      <c r="Z900" s="9"/>
      <c r="AA900" s="9"/>
      <c r="AB900" s="9"/>
      <c r="AC900" s="9"/>
      <c r="AD900" s="9"/>
      <c r="AE900" s="9"/>
      <c r="AF900" s="9"/>
      <c r="AG900" s="9"/>
      <c r="AH900" s="9"/>
    </row>
    <row r="901" spans="1:34" x14ac:dyDescent="0.25">
      <c r="A901" s="9"/>
      <c r="B901" s="9"/>
      <c r="C901" s="9"/>
      <c r="D901" s="9"/>
      <c r="E901" s="9"/>
      <c r="F901" s="9"/>
      <c r="G901" s="9"/>
      <c r="H901" s="9"/>
      <c r="I901" s="9"/>
      <c r="J901" s="9"/>
      <c r="K901" s="9"/>
      <c r="L901" s="9"/>
      <c r="M901" s="9"/>
      <c r="N901" s="9"/>
      <c r="O901" s="9"/>
      <c r="P901" s="9"/>
      <c r="Q901" s="810"/>
      <c r="R901" s="9"/>
      <c r="S901" s="15"/>
      <c r="T901" s="9"/>
      <c r="U901" s="17"/>
      <c r="V901" s="9"/>
      <c r="W901" s="17"/>
      <c r="X901" s="9"/>
      <c r="Y901" s="9"/>
      <c r="Z901" s="9"/>
      <c r="AA901" s="9"/>
      <c r="AB901" s="9"/>
      <c r="AC901" s="9"/>
      <c r="AD901" s="9"/>
      <c r="AE901" s="9"/>
      <c r="AF901" s="9"/>
      <c r="AG901" s="9"/>
      <c r="AH901" s="9"/>
    </row>
    <row r="902" spans="1:34" x14ac:dyDescent="0.25">
      <c r="A902" s="9"/>
      <c r="B902" s="9"/>
      <c r="C902" s="9"/>
      <c r="D902" s="9"/>
      <c r="E902" s="9"/>
      <c r="F902" s="9"/>
      <c r="G902" s="9"/>
      <c r="H902" s="9"/>
      <c r="I902" s="9"/>
      <c r="J902" s="9"/>
      <c r="K902" s="9"/>
      <c r="L902" s="9"/>
      <c r="M902" s="9"/>
      <c r="N902" s="9"/>
      <c r="O902" s="9"/>
      <c r="P902" s="9"/>
      <c r="Q902" s="810"/>
      <c r="R902" s="9"/>
      <c r="S902" s="15"/>
      <c r="T902" s="9"/>
      <c r="U902" s="17"/>
      <c r="V902" s="9"/>
      <c r="W902" s="17"/>
      <c r="X902" s="9"/>
      <c r="Y902" s="9"/>
      <c r="Z902" s="9"/>
      <c r="AA902" s="9"/>
      <c r="AB902" s="9"/>
      <c r="AC902" s="9"/>
      <c r="AD902" s="9"/>
      <c r="AE902" s="9"/>
      <c r="AF902" s="9"/>
      <c r="AG902" s="9"/>
      <c r="AH902" s="9"/>
    </row>
    <row r="903" spans="1:34" x14ac:dyDescent="0.25">
      <c r="A903" s="9"/>
      <c r="B903" s="9"/>
      <c r="C903" s="9"/>
      <c r="D903" s="9"/>
      <c r="E903" s="9"/>
      <c r="F903" s="9"/>
      <c r="G903" s="9"/>
      <c r="H903" s="9"/>
      <c r="I903" s="9"/>
      <c r="J903" s="9"/>
      <c r="K903" s="9"/>
      <c r="L903" s="9"/>
      <c r="M903" s="9"/>
      <c r="N903" s="9"/>
      <c r="O903" s="9"/>
      <c r="P903" s="9"/>
      <c r="Q903" s="810"/>
      <c r="R903" s="9"/>
      <c r="S903" s="15"/>
      <c r="T903" s="9"/>
      <c r="U903" s="17"/>
      <c r="V903" s="9"/>
      <c r="W903" s="17"/>
      <c r="X903" s="9"/>
      <c r="Y903" s="9"/>
      <c r="Z903" s="9"/>
      <c r="AA903" s="9"/>
      <c r="AB903" s="9"/>
      <c r="AC903" s="9"/>
      <c r="AD903" s="9"/>
      <c r="AE903" s="9"/>
      <c r="AF903" s="9"/>
      <c r="AG903" s="9"/>
      <c r="AH903" s="9"/>
    </row>
    <row r="904" spans="1:34" x14ac:dyDescent="0.25">
      <c r="A904" s="9"/>
      <c r="B904" s="9"/>
      <c r="C904" s="9"/>
      <c r="D904" s="9"/>
      <c r="E904" s="9"/>
      <c r="F904" s="9"/>
      <c r="G904" s="9"/>
      <c r="H904" s="9"/>
      <c r="I904" s="9"/>
      <c r="J904" s="9"/>
      <c r="K904" s="9"/>
      <c r="L904" s="9"/>
      <c r="M904" s="9"/>
      <c r="N904" s="9"/>
      <c r="O904" s="9"/>
      <c r="P904" s="9"/>
      <c r="Q904" s="810"/>
      <c r="R904" s="9"/>
      <c r="S904" s="15"/>
      <c r="T904" s="9"/>
      <c r="U904" s="17"/>
      <c r="V904" s="9"/>
      <c r="W904" s="17"/>
      <c r="X904" s="9"/>
      <c r="Y904" s="9"/>
      <c r="Z904" s="9"/>
      <c r="AA904" s="9"/>
      <c r="AB904" s="9"/>
      <c r="AC904" s="9"/>
      <c r="AD904" s="9"/>
      <c r="AE904" s="9"/>
      <c r="AF904" s="9"/>
      <c r="AG904" s="9"/>
      <c r="AH904" s="9"/>
    </row>
    <row r="905" spans="1:34" x14ac:dyDescent="0.25">
      <c r="A905" s="9"/>
      <c r="B905" s="9"/>
      <c r="C905" s="9"/>
      <c r="D905" s="9"/>
      <c r="E905" s="9"/>
      <c r="F905" s="9"/>
      <c r="G905" s="9"/>
      <c r="H905" s="9"/>
      <c r="I905" s="9"/>
      <c r="J905" s="9"/>
      <c r="K905" s="9"/>
      <c r="L905" s="9"/>
      <c r="M905" s="9"/>
      <c r="N905" s="9"/>
      <c r="O905" s="9"/>
      <c r="P905" s="9"/>
      <c r="Q905" s="810"/>
      <c r="R905" s="9"/>
      <c r="S905" s="15"/>
      <c r="T905" s="9"/>
      <c r="U905" s="17"/>
      <c r="V905" s="9"/>
      <c r="W905" s="17"/>
      <c r="X905" s="9"/>
      <c r="Y905" s="9"/>
      <c r="Z905" s="9"/>
      <c r="AA905" s="9"/>
      <c r="AB905" s="9"/>
      <c r="AC905" s="9"/>
      <c r="AD905" s="9"/>
      <c r="AE905" s="9"/>
      <c r="AF905" s="9"/>
      <c r="AG905" s="9"/>
      <c r="AH905" s="9"/>
    </row>
    <row r="906" spans="1:34" x14ac:dyDescent="0.25">
      <c r="A906" s="9"/>
      <c r="B906" s="9"/>
      <c r="C906" s="9"/>
      <c r="D906" s="9"/>
      <c r="E906" s="9"/>
      <c r="F906" s="9"/>
      <c r="G906" s="9"/>
      <c r="H906" s="9"/>
      <c r="I906" s="9"/>
      <c r="J906" s="9"/>
      <c r="K906" s="9"/>
      <c r="L906" s="9"/>
      <c r="M906" s="9"/>
      <c r="N906" s="9"/>
      <c r="O906" s="9"/>
      <c r="P906" s="9"/>
      <c r="Q906" s="810"/>
      <c r="R906" s="9"/>
      <c r="S906" s="15"/>
      <c r="T906" s="9"/>
      <c r="U906" s="17"/>
      <c r="V906" s="9"/>
      <c r="W906" s="17"/>
      <c r="X906" s="9"/>
      <c r="Y906" s="9"/>
      <c r="Z906" s="9"/>
      <c r="AA906" s="9"/>
      <c r="AB906" s="9"/>
      <c r="AC906" s="9"/>
      <c r="AD906" s="9"/>
      <c r="AE906" s="9"/>
      <c r="AF906" s="9"/>
      <c r="AG906" s="9"/>
      <c r="AH906" s="9"/>
    </row>
    <row r="907" spans="1:34" x14ac:dyDescent="0.25">
      <c r="A907" s="9"/>
      <c r="B907" s="9"/>
      <c r="C907" s="9"/>
      <c r="D907" s="9"/>
      <c r="E907" s="9"/>
      <c r="F907" s="9"/>
      <c r="G907" s="9"/>
      <c r="H907" s="9"/>
      <c r="I907" s="9"/>
      <c r="J907" s="9"/>
      <c r="K907" s="9"/>
      <c r="L907" s="9"/>
      <c r="M907" s="9"/>
      <c r="N907" s="9"/>
      <c r="O907" s="9"/>
      <c r="P907" s="9"/>
      <c r="Q907" s="810"/>
      <c r="R907" s="9"/>
      <c r="S907" s="15"/>
      <c r="T907" s="9"/>
      <c r="U907" s="17"/>
      <c r="V907" s="9"/>
      <c r="W907" s="17"/>
      <c r="X907" s="9"/>
      <c r="Y907" s="9"/>
      <c r="Z907" s="9"/>
      <c r="AA907" s="9"/>
      <c r="AB907" s="9"/>
      <c r="AC907" s="9"/>
      <c r="AD907" s="9"/>
      <c r="AE907" s="9"/>
      <c r="AF907" s="9"/>
      <c r="AG907" s="9"/>
      <c r="AH907" s="9"/>
    </row>
    <row r="908" spans="1:34" x14ac:dyDescent="0.25">
      <c r="A908" s="9"/>
      <c r="B908" s="9"/>
      <c r="C908" s="9"/>
      <c r="D908" s="9"/>
      <c r="E908" s="9"/>
      <c r="F908" s="9"/>
      <c r="G908" s="9"/>
      <c r="H908" s="9"/>
      <c r="I908" s="9"/>
      <c r="J908" s="9"/>
      <c r="K908" s="9"/>
      <c r="L908" s="9"/>
      <c r="M908" s="9"/>
      <c r="N908" s="9"/>
      <c r="O908" s="9"/>
      <c r="P908" s="9"/>
      <c r="Q908" s="810"/>
      <c r="R908" s="9"/>
      <c r="S908" s="15"/>
      <c r="T908" s="9"/>
      <c r="U908" s="17"/>
      <c r="V908" s="9"/>
      <c r="W908" s="17"/>
      <c r="X908" s="9"/>
      <c r="Y908" s="9"/>
      <c r="Z908" s="9"/>
      <c r="AA908" s="9"/>
      <c r="AB908" s="9"/>
      <c r="AC908" s="9"/>
      <c r="AD908" s="9"/>
      <c r="AE908" s="9"/>
      <c r="AF908" s="9"/>
      <c r="AG908" s="9"/>
      <c r="AH908" s="9"/>
    </row>
    <row r="909" spans="1:34" x14ac:dyDescent="0.25">
      <c r="A909" s="9"/>
      <c r="B909" s="9"/>
      <c r="C909" s="9"/>
      <c r="D909" s="9"/>
      <c r="E909" s="9"/>
      <c r="F909" s="9"/>
      <c r="G909" s="9"/>
      <c r="H909" s="9"/>
      <c r="I909" s="9"/>
      <c r="J909" s="9"/>
      <c r="K909" s="9"/>
      <c r="L909" s="9"/>
      <c r="M909" s="9"/>
      <c r="N909" s="9"/>
      <c r="O909" s="9"/>
      <c r="P909" s="9"/>
      <c r="Q909" s="810"/>
      <c r="R909" s="9"/>
      <c r="S909" s="15"/>
      <c r="T909" s="9"/>
      <c r="U909" s="17"/>
      <c r="V909" s="9"/>
      <c r="W909" s="17"/>
      <c r="X909" s="9"/>
      <c r="Y909" s="9"/>
      <c r="Z909" s="9"/>
      <c r="AA909" s="9"/>
      <c r="AB909" s="9"/>
      <c r="AC909" s="9"/>
      <c r="AD909" s="9"/>
      <c r="AE909" s="9"/>
      <c r="AF909" s="9"/>
      <c r="AG909" s="9"/>
      <c r="AH909" s="9"/>
    </row>
    <row r="910" spans="1:34" x14ac:dyDescent="0.25">
      <c r="A910" s="9"/>
      <c r="B910" s="9"/>
      <c r="C910" s="9"/>
      <c r="D910" s="9"/>
      <c r="E910" s="9"/>
      <c r="F910" s="9"/>
      <c r="G910" s="9"/>
      <c r="H910" s="9"/>
      <c r="I910" s="9"/>
      <c r="J910" s="9"/>
      <c r="K910" s="9"/>
      <c r="L910" s="9"/>
      <c r="M910" s="9"/>
      <c r="N910" s="9"/>
      <c r="O910" s="9"/>
      <c r="P910" s="9"/>
      <c r="Q910" s="810"/>
      <c r="R910" s="9"/>
      <c r="S910" s="15"/>
      <c r="T910" s="9"/>
      <c r="U910" s="17"/>
      <c r="V910" s="9"/>
      <c r="W910" s="17"/>
      <c r="X910" s="9"/>
      <c r="Y910" s="9"/>
      <c r="Z910" s="9"/>
      <c r="AA910" s="9"/>
      <c r="AB910" s="9"/>
      <c r="AC910" s="9"/>
      <c r="AD910" s="9"/>
      <c r="AE910" s="9"/>
      <c r="AF910" s="9"/>
      <c r="AG910" s="9"/>
      <c r="AH910" s="9"/>
    </row>
    <row r="911" spans="1:34" x14ac:dyDescent="0.25">
      <c r="A911" s="9"/>
      <c r="B911" s="9"/>
      <c r="C911" s="9"/>
      <c r="D911" s="9"/>
      <c r="E911" s="9"/>
      <c r="F911" s="9"/>
      <c r="G911" s="9"/>
      <c r="H911" s="9"/>
      <c r="I911" s="9"/>
      <c r="J911" s="9"/>
      <c r="K911" s="9"/>
      <c r="L911" s="9"/>
      <c r="M911" s="9"/>
      <c r="N911" s="9"/>
      <c r="O911" s="9"/>
      <c r="P911" s="9"/>
      <c r="Q911" s="810"/>
      <c r="R911" s="9"/>
      <c r="S911" s="15"/>
      <c r="T911" s="9"/>
      <c r="U911" s="17"/>
      <c r="V911" s="9"/>
      <c r="W911" s="17"/>
      <c r="X911" s="9"/>
      <c r="Y911" s="9"/>
      <c r="Z911" s="9"/>
      <c r="AA911" s="9"/>
      <c r="AB911" s="9"/>
      <c r="AC911" s="9"/>
      <c r="AD911" s="9"/>
      <c r="AE911" s="9"/>
      <c r="AF911" s="9"/>
      <c r="AG911" s="9"/>
      <c r="AH911" s="9"/>
    </row>
    <row r="912" spans="1:34" x14ac:dyDescent="0.25">
      <c r="A912" s="9"/>
      <c r="B912" s="9"/>
      <c r="C912" s="9"/>
      <c r="D912" s="9"/>
      <c r="E912" s="9"/>
      <c r="F912" s="9"/>
      <c r="G912" s="9"/>
      <c r="H912" s="9"/>
      <c r="I912" s="9"/>
      <c r="J912" s="9"/>
      <c r="K912" s="9"/>
      <c r="L912" s="9"/>
      <c r="M912" s="9"/>
      <c r="N912" s="9"/>
      <c r="O912" s="9"/>
      <c r="P912" s="9"/>
      <c r="Q912" s="810"/>
      <c r="R912" s="9"/>
      <c r="S912" s="15"/>
      <c r="T912" s="9"/>
      <c r="U912" s="17"/>
      <c r="V912" s="9"/>
      <c r="W912" s="17"/>
      <c r="X912" s="9"/>
      <c r="Y912" s="9"/>
      <c r="Z912" s="9"/>
      <c r="AA912" s="9"/>
      <c r="AB912" s="9"/>
      <c r="AC912" s="9"/>
      <c r="AD912" s="9"/>
      <c r="AE912" s="9"/>
      <c r="AF912" s="9"/>
      <c r="AG912" s="9"/>
      <c r="AH912" s="9"/>
    </row>
    <row r="913" spans="1:34" x14ac:dyDescent="0.25">
      <c r="A913" s="9"/>
      <c r="B913" s="9"/>
      <c r="C913" s="9"/>
      <c r="D913" s="9"/>
      <c r="E913" s="9"/>
      <c r="F913" s="9"/>
      <c r="G913" s="9"/>
      <c r="H913" s="9"/>
      <c r="I913" s="9"/>
      <c r="J913" s="9"/>
      <c r="K913" s="9"/>
      <c r="L913" s="9"/>
      <c r="M913" s="9"/>
      <c r="N913" s="9"/>
      <c r="O913" s="9"/>
      <c r="P913" s="9"/>
      <c r="Q913" s="810"/>
      <c r="R913" s="9"/>
      <c r="S913" s="15"/>
      <c r="T913" s="9"/>
      <c r="U913" s="17"/>
      <c r="V913" s="9"/>
      <c r="W913" s="17"/>
      <c r="X913" s="9"/>
      <c r="Y913" s="9"/>
      <c r="Z913" s="9"/>
      <c r="AA913" s="9"/>
      <c r="AB913" s="9"/>
      <c r="AC913" s="9"/>
      <c r="AD913" s="9"/>
      <c r="AE913" s="9"/>
      <c r="AF913" s="9"/>
      <c r="AG913" s="9"/>
      <c r="AH913" s="9"/>
    </row>
    <row r="914" spans="1:34" x14ac:dyDescent="0.25">
      <c r="A914" s="9"/>
      <c r="B914" s="9"/>
      <c r="C914" s="9"/>
      <c r="D914" s="9"/>
      <c r="E914" s="9"/>
      <c r="F914" s="9"/>
      <c r="G914" s="9"/>
      <c r="H914" s="9"/>
      <c r="I914" s="9"/>
      <c r="J914" s="9"/>
      <c r="K914" s="9"/>
      <c r="L914" s="9"/>
      <c r="M914" s="9"/>
      <c r="N914" s="9"/>
      <c r="O914" s="9"/>
      <c r="P914" s="9"/>
      <c r="Q914" s="810"/>
      <c r="R914" s="9"/>
      <c r="S914" s="15"/>
      <c r="T914" s="9"/>
      <c r="U914" s="17"/>
      <c r="V914" s="9"/>
      <c r="W914" s="17"/>
      <c r="X914" s="9"/>
      <c r="Y914" s="9"/>
      <c r="Z914" s="9"/>
      <c r="AA914" s="9"/>
      <c r="AB914" s="9"/>
      <c r="AC914" s="9"/>
      <c r="AD914" s="9"/>
      <c r="AE914" s="9"/>
      <c r="AF914" s="9"/>
      <c r="AG914" s="9"/>
      <c r="AH914" s="9"/>
    </row>
    <row r="915" spans="1:34" x14ac:dyDescent="0.25">
      <c r="A915" s="9"/>
      <c r="B915" s="9"/>
      <c r="C915" s="9"/>
      <c r="D915" s="9"/>
      <c r="E915" s="9"/>
      <c r="F915" s="9"/>
      <c r="G915" s="9"/>
      <c r="H915" s="9"/>
      <c r="I915" s="9"/>
      <c r="J915" s="9"/>
      <c r="K915" s="9"/>
      <c r="L915" s="9"/>
      <c r="M915" s="9"/>
      <c r="N915" s="9"/>
      <c r="O915" s="9"/>
      <c r="P915" s="9"/>
      <c r="Q915" s="810"/>
      <c r="R915" s="9"/>
      <c r="S915" s="15"/>
      <c r="T915" s="9"/>
      <c r="U915" s="17"/>
      <c r="V915" s="9"/>
      <c r="W915" s="17"/>
      <c r="X915" s="9"/>
      <c r="Y915" s="9"/>
      <c r="Z915" s="9"/>
      <c r="AA915" s="9"/>
      <c r="AB915" s="9"/>
      <c r="AC915" s="9"/>
      <c r="AD915" s="9"/>
      <c r="AE915" s="9"/>
      <c r="AF915" s="9"/>
      <c r="AG915" s="9"/>
      <c r="AH915" s="9"/>
    </row>
    <row r="916" spans="1:34" x14ac:dyDescent="0.25">
      <c r="A916" s="9"/>
      <c r="B916" s="9"/>
      <c r="C916" s="9"/>
      <c r="D916" s="9"/>
      <c r="E916" s="9"/>
      <c r="F916" s="9"/>
      <c r="G916" s="9"/>
      <c r="H916" s="9"/>
      <c r="I916" s="9"/>
      <c r="J916" s="9"/>
      <c r="K916" s="9"/>
      <c r="L916" s="9"/>
      <c r="M916" s="9"/>
      <c r="N916" s="9"/>
      <c r="O916" s="9"/>
      <c r="P916" s="9"/>
      <c r="Q916" s="810"/>
      <c r="R916" s="9"/>
      <c r="S916" s="15"/>
      <c r="T916" s="9"/>
      <c r="U916" s="17"/>
      <c r="V916" s="9"/>
      <c r="W916" s="17"/>
      <c r="X916" s="9"/>
      <c r="Y916" s="9"/>
      <c r="Z916" s="9"/>
      <c r="AA916" s="9"/>
      <c r="AB916" s="9"/>
      <c r="AC916" s="9"/>
      <c r="AD916" s="9"/>
      <c r="AE916" s="9"/>
      <c r="AF916" s="9"/>
      <c r="AG916" s="9"/>
      <c r="AH916" s="9"/>
    </row>
    <row r="917" spans="1:34" x14ac:dyDescent="0.25">
      <c r="A917" s="9"/>
      <c r="B917" s="9"/>
      <c r="C917" s="9"/>
      <c r="D917" s="9"/>
      <c r="E917" s="9"/>
      <c r="F917" s="9"/>
      <c r="G917" s="9"/>
      <c r="H917" s="9"/>
      <c r="I917" s="9"/>
      <c r="J917" s="9"/>
      <c r="K917" s="9"/>
      <c r="L917" s="9"/>
      <c r="M917" s="9"/>
      <c r="N917" s="9"/>
      <c r="O917" s="9"/>
      <c r="P917" s="9"/>
      <c r="Q917" s="810"/>
      <c r="R917" s="9"/>
      <c r="S917" s="15"/>
      <c r="T917" s="9"/>
      <c r="U917" s="17"/>
      <c r="V917" s="9"/>
      <c r="W917" s="17"/>
      <c r="X917" s="9"/>
      <c r="Y917" s="9"/>
      <c r="Z917" s="9"/>
      <c r="AA917" s="9"/>
      <c r="AB917" s="9"/>
      <c r="AC917" s="9"/>
      <c r="AD917" s="9"/>
      <c r="AE917" s="9"/>
      <c r="AF917" s="9"/>
      <c r="AG917" s="9"/>
      <c r="AH917" s="9"/>
    </row>
    <row r="918" spans="1:34" x14ac:dyDescent="0.25">
      <c r="A918" s="9"/>
      <c r="B918" s="9"/>
      <c r="C918" s="9"/>
      <c r="D918" s="9"/>
      <c r="E918" s="9"/>
      <c r="F918" s="9"/>
      <c r="G918" s="9"/>
      <c r="H918" s="9"/>
      <c r="I918" s="9"/>
      <c r="J918" s="9"/>
      <c r="K918" s="9"/>
      <c r="L918" s="9"/>
      <c r="M918" s="9"/>
      <c r="N918" s="9"/>
      <c r="O918" s="9"/>
      <c r="P918" s="9"/>
      <c r="Q918" s="810"/>
      <c r="R918" s="9"/>
      <c r="S918" s="15"/>
      <c r="T918" s="9"/>
      <c r="U918" s="17"/>
      <c r="V918" s="9"/>
      <c r="W918" s="17"/>
      <c r="X918" s="9"/>
      <c r="Y918" s="9"/>
      <c r="Z918" s="9"/>
      <c r="AA918" s="9"/>
      <c r="AB918" s="9"/>
      <c r="AC918" s="9"/>
      <c r="AD918" s="9"/>
      <c r="AE918" s="9"/>
      <c r="AF918" s="9"/>
      <c r="AG918" s="9"/>
      <c r="AH918" s="9"/>
    </row>
    <row r="919" spans="1:34" x14ac:dyDescent="0.25">
      <c r="A919" s="9"/>
      <c r="B919" s="9"/>
      <c r="C919" s="9"/>
      <c r="D919" s="9"/>
      <c r="E919" s="9"/>
      <c r="F919" s="9"/>
      <c r="G919" s="9"/>
      <c r="H919" s="9"/>
      <c r="I919" s="9"/>
      <c r="J919" s="9"/>
      <c r="K919" s="9"/>
      <c r="L919" s="9"/>
      <c r="M919" s="9"/>
      <c r="N919" s="9"/>
      <c r="O919" s="9"/>
      <c r="P919" s="9"/>
      <c r="Q919" s="810"/>
      <c r="R919" s="9"/>
      <c r="S919" s="15"/>
      <c r="T919" s="9"/>
      <c r="U919" s="17"/>
      <c r="V919" s="9"/>
      <c r="W919" s="17"/>
      <c r="X919" s="9"/>
      <c r="Y919" s="9"/>
      <c r="Z919" s="9"/>
      <c r="AA919" s="9"/>
      <c r="AB919" s="9"/>
      <c r="AC919" s="9"/>
      <c r="AD919" s="9"/>
      <c r="AE919" s="9"/>
      <c r="AF919" s="9"/>
      <c r="AG919" s="9"/>
      <c r="AH919" s="9"/>
    </row>
    <row r="920" spans="1:34" x14ac:dyDescent="0.25">
      <c r="A920" s="9"/>
      <c r="B920" s="9"/>
      <c r="C920" s="9"/>
      <c r="D920" s="9"/>
      <c r="E920" s="9"/>
      <c r="F920" s="9"/>
      <c r="G920" s="9"/>
      <c r="H920" s="9"/>
      <c r="I920" s="9"/>
      <c r="J920" s="9"/>
      <c r="K920" s="9"/>
      <c r="L920" s="9"/>
      <c r="M920" s="9"/>
      <c r="N920" s="9"/>
      <c r="O920" s="9"/>
      <c r="P920" s="9"/>
      <c r="Q920" s="810"/>
      <c r="R920" s="9"/>
      <c r="S920" s="15"/>
      <c r="T920" s="9"/>
      <c r="U920" s="17"/>
      <c r="V920" s="9"/>
      <c r="W920" s="17"/>
      <c r="X920" s="9"/>
      <c r="Y920" s="9"/>
      <c r="Z920" s="9"/>
      <c r="AA920" s="9"/>
      <c r="AB920" s="9"/>
      <c r="AC920" s="9"/>
      <c r="AD920" s="9"/>
      <c r="AE920" s="9"/>
      <c r="AF920" s="9"/>
      <c r="AG920" s="9"/>
      <c r="AH920" s="9"/>
    </row>
    <row r="921" spans="1:34" x14ac:dyDescent="0.25">
      <c r="A921" s="9"/>
      <c r="B921" s="9"/>
      <c r="C921" s="9"/>
      <c r="D921" s="9"/>
      <c r="E921" s="9"/>
      <c r="F921" s="9"/>
      <c r="G921" s="9"/>
      <c r="H921" s="9"/>
      <c r="I921" s="9"/>
      <c r="J921" s="9"/>
      <c r="K921" s="9"/>
      <c r="L921" s="9"/>
      <c r="M921" s="9"/>
      <c r="N921" s="9"/>
      <c r="O921" s="9"/>
      <c r="P921" s="9"/>
      <c r="Q921" s="810"/>
      <c r="R921" s="9"/>
      <c r="S921" s="15"/>
      <c r="T921" s="9"/>
      <c r="U921" s="17"/>
      <c r="V921" s="9"/>
      <c r="W921" s="17"/>
      <c r="X921" s="9"/>
      <c r="Y921" s="9"/>
      <c r="Z921" s="9"/>
      <c r="AA921" s="9"/>
      <c r="AB921" s="9"/>
      <c r="AC921" s="9"/>
      <c r="AD921" s="9"/>
      <c r="AE921" s="9"/>
      <c r="AF921" s="9"/>
      <c r="AG921" s="9"/>
      <c r="AH921" s="9"/>
    </row>
    <row r="922" spans="1:34" x14ac:dyDescent="0.25">
      <c r="A922" s="9"/>
      <c r="B922" s="9"/>
      <c r="C922" s="9"/>
      <c r="D922" s="9"/>
      <c r="E922" s="9"/>
      <c r="F922" s="9"/>
      <c r="G922" s="9"/>
      <c r="H922" s="9"/>
      <c r="I922" s="9"/>
      <c r="J922" s="9"/>
      <c r="K922" s="9"/>
      <c r="L922" s="9"/>
      <c r="M922" s="9"/>
      <c r="N922" s="9"/>
      <c r="O922" s="9"/>
      <c r="P922" s="9"/>
      <c r="Q922" s="810"/>
      <c r="R922" s="9"/>
      <c r="S922" s="15"/>
      <c r="T922" s="9"/>
      <c r="U922" s="17"/>
      <c r="V922" s="9"/>
      <c r="W922" s="17"/>
      <c r="X922" s="9"/>
      <c r="Y922" s="9"/>
      <c r="Z922" s="9"/>
      <c r="AA922" s="9"/>
      <c r="AB922" s="9"/>
      <c r="AC922" s="9"/>
      <c r="AD922" s="9"/>
      <c r="AE922" s="9"/>
      <c r="AF922" s="9"/>
      <c r="AG922" s="9"/>
      <c r="AH922" s="9"/>
    </row>
    <row r="923" spans="1:34" x14ac:dyDescent="0.25">
      <c r="A923" s="9"/>
      <c r="B923" s="9"/>
      <c r="C923" s="9"/>
      <c r="D923" s="9"/>
      <c r="E923" s="9"/>
      <c r="F923" s="9"/>
      <c r="G923" s="9"/>
      <c r="H923" s="9"/>
      <c r="I923" s="9"/>
      <c r="J923" s="9"/>
      <c r="K923" s="9"/>
      <c r="L923" s="9"/>
      <c r="M923" s="9"/>
      <c r="N923" s="9"/>
      <c r="O923" s="9"/>
      <c r="P923" s="9"/>
      <c r="Q923" s="810"/>
      <c r="R923" s="9"/>
      <c r="S923" s="15"/>
      <c r="T923" s="9"/>
      <c r="U923" s="17"/>
      <c r="V923" s="9"/>
      <c r="W923" s="17"/>
      <c r="X923" s="9"/>
      <c r="Y923" s="9"/>
      <c r="Z923" s="9"/>
      <c r="AA923" s="9"/>
      <c r="AB923" s="9"/>
      <c r="AC923" s="9"/>
      <c r="AD923" s="9"/>
      <c r="AE923" s="9"/>
      <c r="AF923" s="9"/>
      <c r="AG923" s="9"/>
      <c r="AH923" s="9"/>
    </row>
    <row r="924" spans="1:34" x14ac:dyDescent="0.25">
      <c r="A924" s="9"/>
      <c r="B924" s="9"/>
      <c r="C924" s="9"/>
      <c r="D924" s="9"/>
      <c r="E924" s="9"/>
      <c r="F924" s="9"/>
      <c r="G924" s="9"/>
      <c r="H924" s="9"/>
      <c r="I924" s="9"/>
      <c r="J924" s="9"/>
      <c r="K924" s="9"/>
      <c r="L924" s="9"/>
      <c r="M924" s="9"/>
      <c r="N924" s="9"/>
      <c r="O924" s="9"/>
      <c r="P924" s="9"/>
      <c r="Q924" s="810"/>
      <c r="R924" s="9"/>
      <c r="S924" s="15"/>
      <c r="T924" s="9"/>
      <c r="U924" s="17"/>
      <c r="V924" s="9"/>
      <c r="W924" s="17"/>
      <c r="X924" s="9"/>
      <c r="Y924" s="9"/>
      <c r="Z924" s="9"/>
      <c r="AA924" s="9"/>
      <c r="AB924" s="9"/>
      <c r="AC924" s="9"/>
      <c r="AD924" s="9"/>
      <c r="AE924" s="9"/>
      <c r="AF924" s="9"/>
      <c r="AG924" s="9"/>
      <c r="AH924" s="9"/>
    </row>
    <row r="925" spans="1:34" x14ac:dyDescent="0.25">
      <c r="A925" s="9"/>
      <c r="B925" s="9"/>
      <c r="C925" s="9"/>
      <c r="D925" s="9"/>
      <c r="E925" s="9"/>
      <c r="F925" s="9"/>
      <c r="G925" s="9"/>
      <c r="H925" s="9"/>
      <c r="I925" s="9"/>
      <c r="J925" s="9"/>
      <c r="K925" s="9"/>
      <c r="L925" s="9"/>
      <c r="M925" s="9"/>
      <c r="N925" s="9"/>
      <c r="O925" s="9"/>
      <c r="P925" s="9"/>
      <c r="Q925" s="810"/>
      <c r="R925" s="9"/>
      <c r="S925" s="15"/>
      <c r="T925" s="9"/>
      <c r="U925" s="17"/>
      <c r="V925" s="9"/>
      <c r="W925" s="17"/>
      <c r="X925" s="9"/>
      <c r="Y925" s="9"/>
      <c r="Z925" s="9"/>
      <c r="AA925" s="9"/>
      <c r="AB925" s="9"/>
      <c r="AC925" s="9"/>
      <c r="AD925" s="9"/>
      <c r="AE925" s="9"/>
      <c r="AF925" s="9"/>
      <c r="AG925" s="9"/>
      <c r="AH925" s="9"/>
    </row>
    <row r="926" spans="1:34" x14ac:dyDescent="0.25">
      <c r="A926" s="9"/>
      <c r="B926" s="9"/>
      <c r="C926" s="9"/>
      <c r="D926" s="9"/>
      <c r="E926" s="9"/>
      <c r="F926" s="9"/>
      <c r="G926" s="9"/>
      <c r="H926" s="9"/>
      <c r="I926" s="9"/>
      <c r="J926" s="9"/>
      <c r="K926" s="9"/>
      <c r="L926" s="9"/>
      <c r="M926" s="9"/>
      <c r="N926" s="9"/>
      <c r="O926" s="9"/>
      <c r="P926" s="9"/>
      <c r="Q926" s="810"/>
      <c r="R926" s="9"/>
      <c r="S926" s="15"/>
      <c r="T926" s="9"/>
      <c r="U926" s="17"/>
      <c r="V926" s="9"/>
      <c r="W926" s="17"/>
      <c r="X926" s="9"/>
      <c r="Y926" s="9"/>
      <c r="Z926" s="9"/>
      <c r="AA926" s="9"/>
      <c r="AB926" s="9"/>
      <c r="AC926" s="9"/>
      <c r="AD926" s="9"/>
      <c r="AE926" s="9"/>
      <c r="AF926" s="9"/>
      <c r="AG926" s="9"/>
      <c r="AH926" s="9"/>
    </row>
    <row r="927" spans="1:34" x14ac:dyDescent="0.25">
      <c r="A927" s="9"/>
      <c r="B927" s="9"/>
      <c r="C927" s="9"/>
      <c r="D927" s="9"/>
      <c r="E927" s="9"/>
      <c r="F927" s="9"/>
      <c r="G927" s="9"/>
      <c r="H927" s="9"/>
      <c r="I927" s="9"/>
      <c r="J927" s="9"/>
      <c r="K927" s="9"/>
      <c r="L927" s="9"/>
      <c r="M927" s="9"/>
      <c r="N927" s="9"/>
      <c r="O927" s="9"/>
      <c r="P927" s="9"/>
      <c r="Q927" s="810"/>
      <c r="R927" s="9"/>
      <c r="S927" s="15"/>
      <c r="T927" s="9"/>
      <c r="U927" s="17"/>
      <c r="V927" s="9"/>
      <c r="W927" s="17"/>
      <c r="X927" s="9"/>
      <c r="Y927" s="9"/>
      <c r="Z927" s="9"/>
      <c r="AA927" s="9"/>
      <c r="AB927" s="9"/>
      <c r="AC927" s="9"/>
      <c r="AD927" s="9"/>
      <c r="AE927" s="9"/>
      <c r="AF927" s="9"/>
      <c r="AG927" s="9"/>
      <c r="AH927" s="9"/>
    </row>
    <row r="928" spans="1:34" x14ac:dyDescent="0.25">
      <c r="A928" s="9"/>
      <c r="B928" s="9"/>
      <c r="C928" s="9"/>
      <c r="D928" s="9"/>
      <c r="E928" s="9"/>
      <c r="F928" s="9"/>
      <c r="G928" s="9"/>
      <c r="H928" s="9"/>
      <c r="I928" s="9"/>
      <c r="J928" s="9"/>
      <c r="K928" s="9"/>
      <c r="L928" s="9"/>
      <c r="M928" s="9"/>
      <c r="N928" s="9"/>
      <c r="O928" s="9"/>
      <c r="P928" s="9"/>
      <c r="Q928" s="810"/>
      <c r="R928" s="9"/>
      <c r="S928" s="15"/>
      <c r="T928" s="9"/>
      <c r="U928" s="17"/>
      <c r="V928" s="9"/>
      <c r="W928" s="17"/>
      <c r="X928" s="9"/>
      <c r="Y928" s="9"/>
      <c r="Z928" s="9"/>
      <c r="AA928" s="9"/>
      <c r="AB928" s="9"/>
      <c r="AC928" s="9"/>
      <c r="AD928" s="9"/>
      <c r="AE928" s="9"/>
      <c r="AF928" s="9"/>
      <c r="AG928" s="9"/>
      <c r="AH928" s="9"/>
    </row>
    <row r="929" spans="1:34" x14ac:dyDescent="0.25">
      <c r="A929" s="9"/>
      <c r="B929" s="9"/>
      <c r="C929" s="9"/>
      <c r="D929" s="9"/>
      <c r="E929" s="9"/>
      <c r="F929" s="9"/>
      <c r="G929" s="9"/>
      <c r="H929" s="9"/>
      <c r="I929" s="9"/>
      <c r="J929" s="9"/>
      <c r="K929" s="9"/>
      <c r="L929" s="9"/>
      <c r="M929" s="9"/>
      <c r="N929" s="9"/>
      <c r="O929" s="9"/>
      <c r="P929" s="9"/>
      <c r="Q929" s="810"/>
      <c r="R929" s="9"/>
      <c r="S929" s="15"/>
      <c r="T929" s="9"/>
      <c r="U929" s="17"/>
      <c r="V929" s="9"/>
      <c r="W929" s="17"/>
      <c r="X929" s="9"/>
      <c r="Y929" s="9"/>
      <c r="Z929" s="9"/>
      <c r="AA929" s="9"/>
      <c r="AB929" s="9"/>
      <c r="AC929" s="9"/>
      <c r="AD929" s="9"/>
      <c r="AE929" s="9"/>
      <c r="AF929" s="9"/>
      <c r="AG929" s="9"/>
      <c r="AH929" s="9"/>
    </row>
    <row r="930" spans="1:34" x14ac:dyDescent="0.25">
      <c r="A930" s="9"/>
      <c r="B930" s="9"/>
      <c r="C930" s="9"/>
      <c r="D930" s="9"/>
      <c r="E930" s="9"/>
      <c r="F930" s="9"/>
      <c r="G930" s="9"/>
      <c r="H930" s="9"/>
      <c r="I930" s="9"/>
      <c r="J930" s="9"/>
      <c r="K930" s="9"/>
      <c r="L930" s="9"/>
      <c r="M930" s="9"/>
      <c r="N930" s="9"/>
      <c r="O930" s="9"/>
      <c r="P930" s="9"/>
      <c r="Q930" s="810"/>
      <c r="R930" s="9"/>
      <c r="S930" s="15"/>
      <c r="T930" s="9"/>
      <c r="U930" s="17"/>
      <c r="V930" s="9"/>
      <c r="W930" s="17"/>
      <c r="X930" s="9"/>
      <c r="Y930" s="9"/>
      <c r="Z930" s="9"/>
      <c r="AA930" s="9"/>
      <c r="AB930" s="9"/>
      <c r="AC930" s="9"/>
      <c r="AD930" s="9"/>
      <c r="AE930" s="9"/>
      <c r="AF930" s="9"/>
      <c r="AG930" s="9"/>
      <c r="AH930" s="9"/>
    </row>
    <row r="931" spans="1:34" x14ac:dyDescent="0.25">
      <c r="A931" s="9"/>
      <c r="B931" s="9"/>
      <c r="C931" s="9"/>
      <c r="D931" s="9"/>
      <c r="E931" s="9"/>
      <c r="F931" s="9"/>
      <c r="G931" s="9"/>
      <c r="H931" s="9"/>
      <c r="I931" s="9"/>
      <c r="J931" s="9"/>
      <c r="K931" s="9"/>
      <c r="L931" s="9"/>
      <c r="M931" s="9"/>
      <c r="N931" s="9"/>
      <c r="O931" s="9"/>
      <c r="P931" s="9"/>
      <c r="Q931" s="810"/>
      <c r="R931" s="9"/>
      <c r="S931" s="15"/>
      <c r="T931" s="9"/>
      <c r="U931" s="17"/>
      <c r="V931" s="9"/>
      <c r="W931" s="17"/>
      <c r="X931" s="9"/>
      <c r="Y931" s="9"/>
      <c r="Z931" s="9"/>
      <c r="AA931" s="9"/>
      <c r="AB931" s="9"/>
      <c r="AC931" s="9"/>
      <c r="AD931" s="9"/>
      <c r="AE931" s="9"/>
      <c r="AF931" s="9"/>
      <c r="AG931" s="9"/>
      <c r="AH931" s="9"/>
    </row>
    <row r="932" spans="1:34" x14ac:dyDescent="0.25">
      <c r="A932" s="9"/>
      <c r="B932" s="9"/>
      <c r="C932" s="9"/>
      <c r="D932" s="9"/>
      <c r="E932" s="9"/>
      <c r="F932" s="9"/>
      <c r="G932" s="9"/>
      <c r="H932" s="9"/>
      <c r="I932" s="9"/>
      <c r="J932" s="9"/>
      <c r="K932" s="9"/>
      <c r="L932" s="9"/>
      <c r="M932" s="9"/>
      <c r="N932" s="9"/>
      <c r="O932" s="9"/>
      <c r="P932" s="9"/>
      <c r="Q932" s="810"/>
      <c r="R932" s="9"/>
      <c r="S932" s="15"/>
      <c r="T932" s="9"/>
      <c r="U932" s="17"/>
      <c r="V932" s="9"/>
      <c r="W932" s="17"/>
      <c r="X932" s="9"/>
      <c r="Y932" s="9"/>
      <c r="Z932" s="9"/>
      <c r="AA932" s="9"/>
      <c r="AB932" s="9"/>
      <c r="AC932" s="9"/>
      <c r="AD932" s="9"/>
      <c r="AE932" s="9"/>
      <c r="AF932" s="9"/>
      <c r="AG932" s="9"/>
      <c r="AH932" s="9"/>
    </row>
    <row r="933" spans="1:34" x14ac:dyDescent="0.25">
      <c r="A933" s="9"/>
      <c r="B933" s="9"/>
      <c r="C933" s="9"/>
      <c r="D933" s="9"/>
      <c r="E933" s="9"/>
      <c r="F933" s="9"/>
      <c r="G933" s="9"/>
      <c r="H933" s="9"/>
      <c r="I933" s="9"/>
      <c r="J933" s="9"/>
      <c r="K933" s="9"/>
      <c r="L933" s="9"/>
      <c r="M933" s="9"/>
      <c r="N933" s="9"/>
      <c r="O933" s="9"/>
      <c r="P933" s="9"/>
      <c r="Q933" s="810"/>
      <c r="R933" s="9"/>
      <c r="S933" s="15"/>
      <c r="T933" s="9"/>
      <c r="U933" s="17"/>
      <c r="V933" s="9"/>
      <c r="W933" s="17"/>
      <c r="X933" s="9"/>
      <c r="Y933" s="9"/>
      <c r="Z933" s="9"/>
      <c r="AA933" s="9"/>
      <c r="AB933" s="9"/>
      <c r="AC933" s="9"/>
      <c r="AD933" s="9"/>
      <c r="AE933" s="9"/>
      <c r="AF933" s="9"/>
      <c r="AG933" s="9"/>
      <c r="AH933" s="9"/>
    </row>
    <row r="934" spans="1:34" x14ac:dyDescent="0.25">
      <c r="A934" s="9"/>
      <c r="B934" s="9"/>
      <c r="C934" s="9"/>
      <c r="D934" s="9"/>
      <c r="E934" s="9"/>
      <c r="F934" s="9"/>
      <c r="G934" s="9"/>
      <c r="H934" s="9"/>
      <c r="I934" s="9"/>
      <c r="J934" s="9"/>
      <c r="K934" s="9"/>
      <c r="L934" s="9"/>
      <c r="M934" s="9"/>
      <c r="N934" s="9"/>
      <c r="O934" s="9"/>
      <c r="P934" s="9"/>
      <c r="Q934" s="810"/>
      <c r="R934" s="9"/>
      <c r="S934" s="15"/>
      <c r="T934" s="9"/>
      <c r="U934" s="17"/>
      <c r="V934" s="9"/>
      <c r="W934" s="17"/>
      <c r="X934" s="9"/>
      <c r="Y934" s="9"/>
      <c r="Z934" s="9"/>
      <c r="AA934" s="9"/>
      <c r="AB934" s="9"/>
      <c r="AC934" s="9"/>
      <c r="AD934" s="9"/>
      <c r="AE934" s="9"/>
      <c r="AF934" s="9"/>
      <c r="AG934" s="9"/>
      <c r="AH934" s="9"/>
    </row>
    <row r="935" spans="1:34" x14ac:dyDescent="0.25">
      <c r="A935" s="9"/>
      <c r="B935" s="9"/>
      <c r="C935" s="9"/>
      <c r="D935" s="9"/>
      <c r="E935" s="9"/>
      <c r="F935" s="9"/>
      <c r="G935" s="9"/>
      <c r="H935" s="9"/>
      <c r="I935" s="9"/>
      <c r="J935" s="9"/>
      <c r="K935" s="9"/>
      <c r="L935" s="9"/>
      <c r="M935" s="9"/>
      <c r="N935" s="9"/>
      <c r="O935" s="9"/>
      <c r="P935" s="9"/>
      <c r="Q935" s="810"/>
      <c r="R935" s="9"/>
      <c r="S935" s="15"/>
      <c r="T935" s="9"/>
      <c r="U935" s="17"/>
      <c r="V935" s="9"/>
      <c r="W935" s="17"/>
      <c r="X935" s="9"/>
      <c r="Y935" s="9"/>
      <c r="Z935" s="9"/>
      <c r="AA935" s="9"/>
      <c r="AB935" s="9"/>
      <c r="AC935" s="9"/>
      <c r="AD935" s="9"/>
      <c r="AE935" s="9"/>
      <c r="AF935" s="9"/>
      <c r="AG935" s="9"/>
      <c r="AH935" s="9"/>
    </row>
    <row r="936" spans="1:34" x14ac:dyDescent="0.25">
      <c r="A936" s="9"/>
      <c r="B936" s="9"/>
      <c r="C936" s="9"/>
      <c r="D936" s="9"/>
      <c r="E936" s="9"/>
      <c r="F936" s="9"/>
      <c r="G936" s="9"/>
      <c r="H936" s="9"/>
      <c r="I936" s="9"/>
      <c r="J936" s="9"/>
      <c r="K936" s="9"/>
      <c r="L936" s="9"/>
      <c r="M936" s="9"/>
      <c r="N936" s="9"/>
      <c r="O936" s="9"/>
      <c r="P936" s="9"/>
      <c r="Q936" s="810"/>
      <c r="R936" s="9"/>
      <c r="S936" s="15"/>
      <c r="T936" s="9"/>
      <c r="U936" s="17"/>
      <c r="V936" s="9"/>
      <c r="W936" s="17"/>
      <c r="X936" s="9"/>
      <c r="Y936" s="9"/>
      <c r="Z936" s="9"/>
      <c r="AA936" s="9"/>
      <c r="AB936" s="9"/>
      <c r="AC936" s="9"/>
      <c r="AD936" s="9"/>
      <c r="AE936" s="9"/>
      <c r="AF936" s="9"/>
      <c r="AG936" s="9"/>
      <c r="AH936" s="9"/>
    </row>
    <row r="937" spans="1:34" x14ac:dyDescent="0.25">
      <c r="A937" s="9"/>
      <c r="B937" s="9"/>
      <c r="C937" s="9"/>
      <c r="D937" s="9"/>
      <c r="E937" s="9"/>
      <c r="F937" s="9"/>
      <c r="G937" s="9"/>
      <c r="H937" s="9"/>
      <c r="I937" s="9"/>
      <c r="J937" s="9"/>
      <c r="K937" s="9"/>
      <c r="L937" s="9"/>
      <c r="M937" s="9"/>
      <c r="N937" s="9"/>
      <c r="O937" s="9"/>
      <c r="P937" s="9"/>
      <c r="Q937" s="810"/>
      <c r="R937" s="9"/>
      <c r="S937" s="15"/>
      <c r="T937" s="9"/>
      <c r="U937" s="17"/>
      <c r="V937" s="9"/>
      <c r="W937" s="17"/>
      <c r="X937" s="9"/>
      <c r="Y937" s="9"/>
      <c r="Z937" s="9"/>
      <c r="AA937" s="9"/>
      <c r="AB937" s="9"/>
      <c r="AC937" s="9"/>
      <c r="AD937" s="9"/>
      <c r="AE937" s="9"/>
      <c r="AF937" s="9"/>
      <c r="AG937" s="9"/>
      <c r="AH937" s="9"/>
    </row>
    <row r="938" spans="1:34" x14ac:dyDescent="0.25">
      <c r="A938" s="9"/>
      <c r="B938" s="9"/>
      <c r="C938" s="9"/>
      <c r="D938" s="9"/>
      <c r="E938" s="9"/>
      <c r="F938" s="9"/>
      <c r="G938" s="9"/>
      <c r="H938" s="9"/>
      <c r="I938" s="9"/>
      <c r="J938" s="9"/>
      <c r="K938" s="9"/>
      <c r="L938" s="9"/>
      <c r="M938" s="9"/>
      <c r="N938" s="9"/>
      <c r="O938" s="9"/>
      <c r="P938" s="9"/>
      <c r="Q938" s="810"/>
      <c r="R938" s="9"/>
      <c r="S938" s="15"/>
      <c r="T938" s="9"/>
      <c r="U938" s="17"/>
      <c r="V938" s="9"/>
      <c r="W938" s="17"/>
      <c r="X938" s="9"/>
      <c r="Y938" s="9"/>
      <c r="Z938" s="9"/>
      <c r="AA938" s="9"/>
      <c r="AB938" s="9"/>
      <c r="AC938" s="9"/>
      <c r="AD938" s="9"/>
      <c r="AE938" s="9"/>
      <c r="AF938" s="9"/>
      <c r="AG938" s="9"/>
      <c r="AH938" s="9"/>
    </row>
    <row r="939" spans="1:34" x14ac:dyDescent="0.25">
      <c r="A939" s="9"/>
      <c r="B939" s="9"/>
      <c r="C939" s="9"/>
      <c r="D939" s="9"/>
      <c r="E939" s="9"/>
      <c r="F939" s="9"/>
      <c r="G939" s="9"/>
      <c r="H939" s="9"/>
      <c r="I939" s="9"/>
      <c r="J939" s="9"/>
      <c r="K939" s="9"/>
      <c r="L939" s="9"/>
      <c r="M939" s="9"/>
      <c r="N939" s="9"/>
      <c r="O939" s="9"/>
      <c r="P939" s="9"/>
      <c r="Q939" s="810"/>
      <c r="R939" s="9"/>
      <c r="S939" s="15"/>
      <c r="T939" s="9"/>
      <c r="U939" s="17"/>
      <c r="V939" s="9"/>
      <c r="W939" s="17"/>
      <c r="X939" s="9"/>
      <c r="Y939" s="9"/>
      <c r="Z939" s="9"/>
      <c r="AA939" s="9"/>
      <c r="AB939" s="9"/>
      <c r="AC939" s="9"/>
      <c r="AD939" s="9"/>
      <c r="AE939" s="9"/>
      <c r="AF939" s="9"/>
      <c r="AG939" s="9"/>
      <c r="AH939" s="9"/>
    </row>
    <row r="940" spans="1:34" x14ac:dyDescent="0.25">
      <c r="A940" s="9"/>
      <c r="B940" s="9"/>
      <c r="C940" s="9"/>
      <c r="D940" s="9"/>
      <c r="E940" s="9"/>
      <c r="F940" s="9"/>
      <c r="G940" s="9"/>
      <c r="H940" s="9"/>
      <c r="I940" s="9"/>
      <c r="J940" s="9"/>
      <c r="K940" s="9"/>
      <c r="L940" s="9"/>
      <c r="M940" s="9"/>
      <c r="N940" s="9"/>
      <c r="O940" s="9"/>
      <c r="P940" s="9"/>
      <c r="Q940" s="810"/>
      <c r="R940" s="9"/>
      <c r="S940" s="15"/>
      <c r="T940" s="9"/>
      <c r="U940" s="17"/>
      <c r="V940" s="9"/>
      <c r="W940" s="17"/>
      <c r="X940" s="9"/>
      <c r="Y940" s="9"/>
      <c r="Z940" s="9"/>
      <c r="AA940" s="9"/>
      <c r="AB940" s="9"/>
      <c r="AC940" s="9"/>
      <c r="AD940" s="9"/>
      <c r="AE940" s="9"/>
      <c r="AF940" s="9"/>
      <c r="AG940" s="9"/>
      <c r="AH940" s="9"/>
    </row>
    <row r="941" spans="1:34" x14ac:dyDescent="0.25">
      <c r="A941" s="9"/>
      <c r="B941" s="9"/>
      <c r="C941" s="9"/>
      <c r="D941" s="9"/>
      <c r="E941" s="9"/>
      <c r="F941" s="9"/>
      <c r="G941" s="9"/>
      <c r="H941" s="9"/>
      <c r="I941" s="9"/>
      <c r="J941" s="9"/>
      <c r="K941" s="9"/>
      <c r="L941" s="9"/>
      <c r="M941" s="9"/>
      <c r="N941" s="9"/>
      <c r="O941" s="9"/>
      <c r="P941" s="9"/>
      <c r="Q941" s="810"/>
      <c r="R941" s="9"/>
      <c r="S941" s="15"/>
      <c r="T941" s="9"/>
      <c r="U941" s="17"/>
      <c r="V941" s="9"/>
      <c r="W941" s="17"/>
      <c r="X941" s="9"/>
      <c r="Y941" s="9"/>
      <c r="Z941" s="9"/>
      <c r="AA941" s="9"/>
      <c r="AB941" s="9"/>
      <c r="AC941" s="9"/>
      <c r="AD941" s="9"/>
      <c r="AE941" s="9"/>
      <c r="AF941" s="9"/>
      <c r="AG941" s="9"/>
      <c r="AH941" s="9"/>
    </row>
    <row r="942" spans="1:34" x14ac:dyDescent="0.25">
      <c r="A942" s="9"/>
      <c r="B942" s="9"/>
      <c r="C942" s="9"/>
      <c r="D942" s="9"/>
      <c r="E942" s="9"/>
      <c r="F942" s="9"/>
      <c r="G942" s="9"/>
      <c r="H942" s="9"/>
      <c r="I942" s="9"/>
      <c r="J942" s="9"/>
      <c r="K942" s="9"/>
      <c r="L942" s="9"/>
      <c r="M942" s="9"/>
      <c r="N942" s="9"/>
      <c r="O942" s="9"/>
      <c r="P942" s="9"/>
      <c r="Q942" s="810"/>
      <c r="R942" s="9"/>
      <c r="S942" s="15"/>
      <c r="T942" s="9"/>
      <c r="U942" s="17"/>
      <c r="V942" s="9"/>
      <c r="W942" s="17"/>
      <c r="X942" s="9"/>
      <c r="Y942" s="9"/>
      <c r="Z942" s="9"/>
      <c r="AA942" s="9"/>
      <c r="AB942" s="9"/>
      <c r="AC942" s="9"/>
      <c r="AD942" s="9"/>
      <c r="AE942" s="9"/>
      <c r="AF942" s="9"/>
      <c r="AG942" s="9"/>
      <c r="AH942" s="9"/>
    </row>
    <row r="943" spans="1:34" x14ac:dyDescent="0.25">
      <c r="A943" s="9"/>
      <c r="B943" s="9"/>
      <c r="C943" s="9"/>
      <c r="D943" s="9"/>
      <c r="E943" s="9"/>
      <c r="F943" s="9"/>
      <c r="G943" s="9"/>
      <c r="H943" s="9"/>
      <c r="I943" s="9"/>
      <c r="J943" s="9"/>
      <c r="K943" s="9"/>
      <c r="L943" s="9"/>
      <c r="M943" s="9"/>
      <c r="N943" s="9"/>
      <c r="O943" s="9"/>
      <c r="P943" s="9"/>
      <c r="Q943" s="810"/>
      <c r="R943" s="9"/>
      <c r="S943" s="15"/>
      <c r="T943" s="9"/>
      <c r="U943" s="17"/>
      <c r="V943" s="9"/>
      <c r="W943" s="17"/>
      <c r="X943" s="9"/>
      <c r="Y943" s="9"/>
      <c r="Z943" s="9"/>
      <c r="AA943" s="9"/>
      <c r="AB943" s="9"/>
      <c r="AC943" s="9"/>
      <c r="AD943" s="9"/>
      <c r="AE943" s="9"/>
      <c r="AF943" s="9"/>
      <c r="AG943" s="9"/>
      <c r="AH943" s="9"/>
    </row>
    <row r="944" spans="1:34" x14ac:dyDescent="0.25">
      <c r="A944" s="9"/>
      <c r="B944" s="9"/>
      <c r="C944" s="9"/>
      <c r="D944" s="9"/>
      <c r="E944" s="9"/>
      <c r="F944" s="9"/>
      <c r="G944" s="9"/>
      <c r="H944" s="9"/>
      <c r="I944" s="9"/>
      <c r="J944" s="9"/>
      <c r="K944" s="9"/>
      <c r="L944" s="9"/>
      <c r="M944" s="9"/>
      <c r="N944" s="9"/>
      <c r="O944" s="9"/>
      <c r="P944" s="9"/>
      <c r="Q944" s="810"/>
      <c r="R944" s="9"/>
      <c r="S944" s="15"/>
      <c r="T944" s="9"/>
      <c r="U944" s="17"/>
      <c r="V944" s="9"/>
      <c r="W944" s="17"/>
      <c r="X944" s="9"/>
      <c r="Y944" s="9"/>
      <c r="Z944" s="9"/>
      <c r="AA944" s="9"/>
      <c r="AB944" s="9"/>
      <c r="AC944" s="9"/>
      <c r="AD944" s="9"/>
      <c r="AE944" s="9"/>
      <c r="AF944" s="9"/>
      <c r="AG944" s="9"/>
      <c r="AH944" s="9"/>
    </row>
    <row r="945" spans="1:34" x14ac:dyDescent="0.25">
      <c r="A945" s="9"/>
      <c r="B945" s="9"/>
      <c r="C945" s="9"/>
      <c r="D945" s="9"/>
      <c r="E945" s="9"/>
      <c r="F945" s="9"/>
      <c r="G945" s="9"/>
      <c r="H945" s="9"/>
      <c r="I945" s="9"/>
      <c r="J945" s="9"/>
      <c r="K945" s="9"/>
      <c r="L945" s="9"/>
      <c r="M945" s="9"/>
      <c r="N945" s="9"/>
      <c r="O945" s="9"/>
      <c r="P945" s="9"/>
      <c r="Q945" s="810"/>
      <c r="R945" s="9"/>
      <c r="S945" s="15"/>
      <c r="T945" s="9"/>
      <c r="U945" s="17"/>
      <c r="V945" s="9"/>
      <c r="W945" s="17"/>
      <c r="X945" s="9"/>
      <c r="Y945" s="9"/>
      <c r="Z945" s="9"/>
      <c r="AA945" s="9"/>
      <c r="AB945" s="9"/>
      <c r="AC945" s="9"/>
      <c r="AD945" s="9"/>
      <c r="AE945" s="9"/>
      <c r="AF945" s="9"/>
      <c r="AG945" s="9"/>
      <c r="AH945" s="9"/>
    </row>
    <row r="946" spans="1:34" x14ac:dyDescent="0.25">
      <c r="A946" s="9"/>
      <c r="B946" s="9"/>
      <c r="C946" s="9"/>
      <c r="D946" s="9"/>
      <c r="E946" s="9"/>
      <c r="F946" s="9"/>
      <c r="G946" s="9"/>
      <c r="H946" s="9"/>
      <c r="I946" s="9"/>
      <c r="J946" s="9"/>
      <c r="K946" s="9"/>
      <c r="L946" s="9"/>
      <c r="M946" s="9"/>
      <c r="N946" s="9"/>
      <c r="O946" s="9"/>
      <c r="P946" s="9"/>
      <c r="Q946" s="810"/>
      <c r="R946" s="9"/>
      <c r="S946" s="15"/>
      <c r="T946" s="9"/>
      <c r="U946" s="17"/>
      <c r="V946" s="9"/>
      <c r="W946" s="17"/>
      <c r="X946" s="9"/>
      <c r="Y946" s="9"/>
      <c r="Z946" s="9"/>
      <c r="AA946" s="9"/>
      <c r="AB946" s="9"/>
      <c r="AC946" s="9"/>
      <c r="AD946" s="9"/>
      <c r="AE946" s="9"/>
      <c r="AF946" s="9"/>
      <c r="AG946" s="9"/>
      <c r="AH946" s="9"/>
    </row>
    <row r="947" spans="1:34" x14ac:dyDescent="0.25">
      <c r="A947" s="9"/>
      <c r="B947" s="9"/>
      <c r="C947" s="9"/>
      <c r="D947" s="9"/>
      <c r="E947" s="9"/>
      <c r="F947" s="9"/>
      <c r="G947" s="9"/>
      <c r="H947" s="9"/>
      <c r="I947" s="9"/>
      <c r="J947" s="9"/>
      <c r="K947" s="9"/>
      <c r="L947" s="9"/>
      <c r="M947" s="9"/>
      <c r="N947" s="9"/>
      <c r="O947" s="9"/>
      <c r="P947" s="9"/>
      <c r="Q947" s="810"/>
      <c r="R947" s="9"/>
      <c r="S947" s="15"/>
      <c r="T947" s="9"/>
      <c r="U947" s="17"/>
      <c r="V947" s="9"/>
      <c r="W947" s="17"/>
      <c r="X947" s="9"/>
      <c r="Y947" s="9"/>
      <c r="Z947" s="9"/>
      <c r="AA947" s="9"/>
      <c r="AB947" s="9"/>
      <c r="AC947" s="9"/>
      <c r="AD947" s="9"/>
      <c r="AE947" s="9"/>
      <c r="AF947" s="9"/>
      <c r="AG947" s="9"/>
      <c r="AH947" s="9"/>
    </row>
    <row r="948" spans="1:34" x14ac:dyDescent="0.25">
      <c r="A948" s="9"/>
      <c r="B948" s="9"/>
      <c r="C948" s="9"/>
      <c r="D948" s="9"/>
      <c r="E948" s="9"/>
      <c r="F948" s="9"/>
      <c r="G948" s="9"/>
      <c r="H948" s="9"/>
      <c r="I948" s="9"/>
      <c r="J948" s="9"/>
      <c r="K948" s="9"/>
      <c r="L948" s="9"/>
      <c r="M948" s="9"/>
      <c r="N948" s="9"/>
      <c r="O948" s="9"/>
      <c r="P948" s="9"/>
      <c r="Q948" s="810"/>
      <c r="R948" s="9"/>
      <c r="S948" s="15"/>
      <c r="T948" s="9"/>
      <c r="U948" s="17"/>
      <c r="V948" s="9"/>
      <c r="W948" s="17"/>
      <c r="X948" s="9"/>
      <c r="Y948" s="9"/>
      <c r="Z948" s="9"/>
      <c r="AA948" s="9"/>
      <c r="AB948" s="9"/>
      <c r="AC948" s="9"/>
      <c r="AD948" s="9"/>
      <c r="AE948" s="9"/>
      <c r="AF948" s="9"/>
      <c r="AG948" s="9"/>
      <c r="AH948" s="9"/>
    </row>
    <row r="949" spans="1:34" x14ac:dyDescent="0.25">
      <c r="A949" s="9"/>
      <c r="B949" s="9"/>
      <c r="C949" s="9"/>
      <c r="D949" s="9"/>
      <c r="E949" s="9"/>
      <c r="F949" s="9"/>
      <c r="G949" s="9"/>
      <c r="H949" s="9"/>
      <c r="I949" s="9"/>
      <c r="J949" s="9"/>
      <c r="K949" s="9"/>
      <c r="L949" s="9"/>
      <c r="M949" s="9"/>
      <c r="N949" s="9"/>
      <c r="O949" s="9"/>
      <c r="P949" s="9"/>
      <c r="Q949" s="810"/>
      <c r="R949" s="9"/>
      <c r="S949" s="15"/>
      <c r="T949" s="9"/>
      <c r="U949" s="17"/>
      <c r="V949" s="9"/>
      <c r="W949" s="17"/>
      <c r="X949" s="9"/>
      <c r="Y949" s="9"/>
      <c r="Z949" s="9"/>
      <c r="AA949" s="9"/>
      <c r="AB949" s="9"/>
      <c r="AC949" s="9"/>
      <c r="AD949" s="9"/>
      <c r="AE949" s="9"/>
      <c r="AF949" s="9"/>
      <c r="AG949" s="9"/>
      <c r="AH949" s="9"/>
    </row>
    <row r="950" spans="1:34" x14ac:dyDescent="0.25">
      <c r="A950" s="9"/>
      <c r="B950" s="9"/>
      <c r="C950" s="9"/>
      <c r="D950" s="9"/>
      <c r="E950" s="9"/>
      <c r="F950" s="9"/>
      <c r="G950" s="9"/>
      <c r="H950" s="9"/>
      <c r="I950" s="9"/>
      <c r="J950" s="9"/>
      <c r="K950" s="9"/>
      <c r="L950" s="9"/>
      <c r="M950" s="9"/>
      <c r="N950" s="9"/>
      <c r="O950" s="9"/>
      <c r="P950" s="9"/>
      <c r="Q950" s="810"/>
      <c r="R950" s="9"/>
      <c r="S950" s="15"/>
      <c r="T950" s="9"/>
      <c r="U950" s="17"/>
      <c r="V950" s="9"/>
      <c r="W950" s="17"/>
      <c r="X950" s="9"/>
      <c r="Y950" s="9"/>
      <c r="Z950" s="9"/>
      <c r="AA950" s="9"/>
      <c r="AB950" s="9"/>
      <c r="AC950" s="9"/>
      <c r="AD950" s="9"/>
      <c r="AE950" s="9"/>
      <c r="AF950" s="9"/>
      <c r="AG950" s="9"/>
      <c r="AH950" s="9"/>
    </row>
    <row r="951" spans="1:34" x14ac:dyDescent="0.25">
      <c r="A951" s="9"/>
      <c r="B951" s="9"/>
      <c r="C951" s="9"/>
      <c r="D951" s="9"/>
      <c r="E951" s="9"/>
      <c r="F951" s="9"/>
      <c r="G951" s="9"/>
      <c r="H951" s="9"/>
      <c r="I951" s="9"/>
      <c r="J951" s="9"/>
      <c r="K951" s="9"/>
      <c r="L951" s="9"/>
      <c r="M951" s="9"/>
      <c r="N951" s="9"/>
      <c r="O951" s="9"/>
      <c r="P951" s="9"/>
      <c r="Q951" s="810"/>
      <c r="R951" s="9"/>
      <c r="S951" s="15"/>
      <c r="T951" s="9"/>
      <c r="U951" s="17"/>
      <c r="V951" s="9"/>
      <c r="W951" s="17"/>
      <c r="X951" s="9"/>
      <c r="Y951" s="9"/>
      <c r="Z951" s="9"/>
      <c r="AA951" s="9"/>
      <c r="AB951" s="9"/>
      <c r="AC951" s="9"/>
      <c r="AD951" s="9"/>
      <c r="AE951" s="9"/>
      <c r="AF951" s="9"/>
      <c r="AG951" s="9"/>
      <c r="AH951" s="9"/>
    </row>
    <row r="952" spans="1:34" x14ac:dyDescent="0.25">
      <c r="A952" s="9"/>
      <c r="B952" s="9"/>
      <c r="C952" s="9"/>
      <c r="D952" s="9"/>
      <c r="E952" s="9"/>
      <c r="F952" s="9"/>
      <c r="G952" s="9"/>
      <c r="H952" s="9"/>
      <c r="I952" s="9"/>
      <c r="J952" s="9"/>
      <c r="K952" s="9"/>
      <c r="L952" s="9"/>
      <c r="M952" s="9"/>
      <c r="N952" s="9"/>
      <c r="O952" s="9"/>
      <c r="P952" s="9"/>
      <c r="Q952" s="810"/>
      <c r="R952" s="9"/>
      <c r="S952" s="15"/>
      <c r="T952" s="9"/>
      <c r="U952" s="17"/>
      <c r="V952" s="9"/>
      <c r="W952" s="17"/>
      <c r="X952" s="9"/>
      <c r="Y952" s="9"/>
      <c r="Z952" s="9"/>
      <c r="AA952" s="9"/>
      <c r="AB952" s="9"/>
      <c r="AC952" s="9"/>
      <c r="AD952" s="9"/>
      <c r="AE952" s="9"/>
      <c r="AF952" s="9"/>
      <c r="AG952" s="9"/>
      <c r="AH952" s="9"/>
    </row>
    <row r="953" spans="1:34" x14ac:dyDescent="0.25">
      <c r="A953" s="9"/>
      <c r="B953" s="9"/>
      <c r="C953" s="9"/>
      <c r="D953" s="9"/>
      <c r="E953" s="9"/>
      <c r="F953" s="9"/>
      <c r="G953" s="9"/>
      <c r="H953" s="9"/>
      <c r="I953" s="9"/>
      <c r="J953" s="9"/>
      <c r="K953" s="9"/>
      <c r="L953" s="9"/>
      <c r="M953" s="9"/>
      <c r="N953" s="9"/>
      <c r="O953" s="9"/>
      <c r="P953" s="9"/>
      <c r="Q953" s="810"/>
      <c r="R953" s="9"/>
      <c r="S953" s="15"/>
      <c r="T953" s="9"/>
      <c r="U953" s="17"/>
      <c r="V953" s="9"/>
      <c r="W953" s="17"/>
      <c r="X953" s="9"/>
      <c r="Y953" s="9"/>
      <c r="Z953" s="9"/>
      <c r="AA953" s="9"/>
      <c r="AB953" s="9"/>
      <c r="AC953" s="9"/>
      <c r="AD953" s="9"/>
      <c r="AE953" s="9"/>
      <c r="AF953" s="9"/>
      <c r="AG953" s="9"/>
      <c r="AH953" s="9"/>
    </row>
    <row r="954" spans="1:34" x14ac:dyDescent="0.25">
      <c r="A954" s="9"/>
      <c r="B954" s="9"/>
      <c r="C954" s="9"/>
      <c r="D954" s="9"/>
      <c r="E954" s="9"/>
      <c r="F954" s="9"/>
      <c r="G954" s="9"/>
      <c r="H954" s="9"/>
      <c r="I954" s="9"/>
      <c r="J954" s="9"/>
      <c r="K954" s="9"/>
      <c r="L954" s="9"/>
      <c r="M954" s="9"/>
      <c r="N954" s="9"/>
      <c r="O954" s="9"/>
      <c r="P954" s="9"/>
      <c r="Q954" s="810"/>
      <c r="R954" s="9"/>
      <c r="S954" s="15"/>
      <c r="T954" s="9"/>
      <c r="U954" s="17"/>
      <c r="V954" s="9"/>
      <c r="W954" s="17"/>
      <c r="X954" s="9"/>
      <c r="Y954" s="9"/>
      <c r="Z954" s="9"/>
      <c r="AA954" s="9"/>
      <c r="AB954" s="9"/>
      <c r="AC954" s="9"/>
      <c r="AD954" s="9"/>
      <c r="AE954" s="9"/>
      <c r="AF954" s="9"/>
      <c r="AG954" s="9"/>
      <c r="AH954" s="9"/>
    </row>
    <row r="955" spans="1:34" x14ac:dyDescent="0.25">
      <c r="A955" s="9"/>
      <c r="B955" s="9"/>
      <c r="C955" s="9"/>
      <c r="D955" s="9"/>
      <c r="E955" s="9"/>
      <c r="F955" s="9"/>
      <c r="G955" s="9"/>
      <c r="H955" s="9"/>
      <c r="I955" s="9"/>
      <c r="J955" s="9"/>
      <c r="K955" s="9"/>
      <c r="L955" s="9"/>
      <c r="M955" s="9"/>
      <c r="N955" s="9"/>
      <c r="O955" s="9"/>
      <c r="P955" s="9"/>
      <c r="Q955" s="810"/>
      <c r="R955" s="9"/>
      <c r="S955" s="15"/>
      <c r="T955" s="9"/>
      <c r="U955" s="17"/>
      <c r="V955" s="9"/>
      <c r="W955" s="17"/>
      <c r="X955" s="9"/>
      <c r="Y955" s="9"/>
      <c r="Z955" s="9"/>
      <c r="AA955" s="9"/>
      <c r="AB955" s="9"/>
      <c r="AC955" s="9"/>
      <c r="AD955" s="9"/>
      <c r="AE955" s="9"/>
      <c r="AF955" s="9"/>
      <c r="AG955" s="9"/>
      <c r="AH955" s="9"/>
    </row>
    <row r="956" spans="1:34" x14ac:dyDescent="0.25">
      <c r="A956" s="9"/>
      <c r="B956" s="9"/>
      <c r="C956" s="9"/>
      <c r="D956" s="9"/>
      <c r="E956" s="9"/>
      <c r="F956" s="9"/>
      <c r="G956" s="9"/>
      <c r="H956" s="9"/>
      <c r="I956" s="9"/>
      <c r="J956" s="9"/>
      <c r="K956" s="9"/>
      <c r="L956" s="9"/>
      <c r="M956" s="9"/>
      <c r="N956" s="9"/>
      <c r="O956" s="9"/>
      <c r="P956" s="9"/>
      <c r="Q956" s="810"/>
      <c r="R956" s="9"/>
      <c r="S956" s="15"/>
      <c r="T956" s="9"/>
      <c r="U956" s="17"/>
      <c r="V956" s="9"/>
      <c r="W956" s="17"/>
      <c r="X956" s="9"/>
      <c r="Y956" s="9"/>
      <c r="Z956" s="9"/>
      <c r="AA956" s="9"/>
      <c r="AB956" s="9"/>
      <c r="AC956" s="9"/>
      <c r="AD956" s="9"/>
      <c r="AE956" s="9"/>
      <c r="AF956" s="9"/>
      <c r="AG956" s="9"/>
      <c r="AH956" s="9"/>
    </row>
    <row r="957" spans="1:34" x14ac:dyDescent="0.25">
      <c r="A957" s="9"/>
      <c r="B957" s="9"/>
      <c r="C957" s="9"/>
      <c r="D957" s="9"/>
      <c r="E957" s="9"/>
      <c r="F957" s="9"/>
      <c r="G957" s="9"/>
      <c r="H957" s="9"/>
      <c r="I957" s="9"/>
      <c r="J957" s="9"/>
      <c r="K957" s="9"/>
      <c r="L957" s="9"/>
      <c r="M957" s="9"/>
      <c r="N957" s="9"/>
      <c r="O957" s="9"/>
      <c r="P957" s="9"/>
      <c r="Q957" s="810"/>
      <c r="R957" s="9"/>
      <c r="S957" s="15"/>
      <c r="T957" s="9"/>
      <c r="U957" s="17"/>
      <c r="V957" s="9"/>
      <c r="W957" s="17"/>
      <c r="X957" s="9"/>
      <c r="Y957" s="9"/>
      <c r="Z957" s="9"/>
      <c r="AA957" s="9"/>
      <c r="AB957" s="9"/>
      <c r="AC957" s="9"/>
      <c r="AD957" s="9"/>
      <c r="AE957" s="9"/>
      <c r="AF957" s="9"/>
      <c r="AG957" s="9"/>
      <c r="AH957" s="9"/>
    </row>
    <row r="958" spans="1:34" x14ac:dyDescent="0.25">
      <c r="A958" s="9"/>
      <c r="B958" s="9"/>
      <c r="C958" s="9"/>
      <c r="D958" s="9"/>
      <c r="E958" s="9"/>
      <c r="F958" s="9"/>
      <c r="G958" s="9"/>
      <c r="H958" s="9"/>
      <c r="I958" s="9"/>
      <c r="J958" s="9"/>
      <c r="K958" s="9"/>
      <c r="L958" s="9"/>
      <c r="M958" s="9"/>
      <c r="N958" s="9"/>
      <c r="O958" s="9"/>
      <c r="P958" s="9"/>
      <c r="Q958" s="810"/>
      <c r="R958" s="9"/>
      <c r="S958" s="15"/>
      <c r="T958" s="9"/>
      <c r="U958" s="17"/>
      <c r="V958" s="9"/>
      <c r="W958" s="17"/>
      <c r="X958" s="9"/>
      <c r="Y958" s="9"/>
      <c r="Z958" s="9"/>
      <c r="AA958" s="9"/>
      <c r="AB958" s="9"/>
      <c r="AC958" s="9"/>
      <c r="AD958" s="9"/>
      <c r="AE958" s="9"/>
      <c r="AF958" s="9"/>
      <c r="AG958" s="9"/>
      <c r="AH958" s="9"/>
    </row>
    <row r="959" spans="1:34" x14ac:dyDescent="0.25">
      <c r="A959" s="9"/>
      <c r="B959" s="9"/>
      <c r="C959" s="9"/>
      <c r="D959" s="9"/>
      <c r="E959" s="9"/>
      <c r="F959" s="9"/>
      <c r="G959" s="9"/>
      <c r="H959" s="9"/>
      <c r="I959" s="9"/>
      <c r="J959" s="9"/>
      <c r="K959" s="9"/>
      <c r="L959" s="9"/>
      <c r="M959" s="9"/>
      <c r="N959" s="9"/>
      <c r="O959" s="9"/>
      <c r="P959" s="9"/>
      <c r="Q959" s="810"/>
      <c r="R959" s="9"/>
      <c r="S959" s="15"/>
      <c r="T959" s="9"/>
      <c r="U959" s="17"/>
      <c r="V959" s="9"/>
      <c r="W959" s="17"/>
      <c r="X959" s="9"/>
      <c r="Y959" s="9"/>
      <c r="Z959" s="9"/>
      <c r="AA959" s="9"/>
      <c r="AB959" s="9"/>
      <c r="AC959" s="9"/>
      <c r="AD959" s="9"/>
      <c r="AE959" s="9"/>
      <c r="AF959" s="9"/>
      <c r="AG959" s="9"/>
      <c r="AH959" s="9"/>
    </row>
    <row r="960" spans="1:34" x14ac:dyDescent="0.25">
      <c r="A960" s="9"/>
      <c r="B960" s="9"/>
      <c r="C960" s="9"/>
      <c r="D960" s="9"/>
      <c r="E960" s="9"/>
      <c r="F960" s="9"/>
      <c r="G960" s="9"/>
      <c r="H960" s="9"/>
      <c r="I960" s="9"/>
      <c r="J960" s="9"/>
      <c r="K960" s="9"/>
      <c r="L960" s="9"/>
      <c r="M960" s="9"/>
      <c r="N960" s="9"/>
      <c r="O960" s="9"/>
      <c r="P960" s="9"/>
      <c r="Q960" s="810"/>
      <c r="R960" s="9"/>
      <c r="S960" s="15"/>
      <c r="T960" s="9"/>
      <c r="U960" s="17"/>
      <c r="V960" s="9"/>
      <c r="W960" s="17"/>
      <c r="X960" s="9"/>
      <c r="Y960" s="9"/>
      <c r="Z960" s="9"/>
      <c r="AA960" s="9"/>
      <c r="AB960" s="9"/>
      <c r="AC960" s="9"/>
      <c r="AD960" s="9"/>
      <c r="AE960" s="9"/>
      <c r="AF960" s="9"/>
      <c r="AG960" s="9"/>
      <c r="AH960" s="9"/>
    </row>
    <row r="961" spans="1:34" x14ac:dyDescent="0.25">
      <c r="A961" s="9"/>
      <c r="B961" s="9"/>
      <c r="C961" s="9"/>
      <c r="D961" s="9"/>
      <c r="E961" s="9"/>
      <c r="F961" s="9"/>
      <c r="G961" s="9"/>
      <c r="H961" s="9"/>
      <c r="I961" s="9"/>
      <c r="J961" s="9"/>
      <c r="K961" s="9"/>
      <c r="L961" s="9"/>
      <c r="M961" s="9"/>
      <c r="N961" s="9"/>
      <c r="O961" s="9"/>
      <c r="P961" s="9"/>
      <c r="Q961" s="810"/>
      <c r="R961" s="9"/>
      <c r="S961" s="15"/>
      <c r="T961" s="9"/>
      <c r="U961" s="17"/>
      <c r="V961" s="9"/>
      <c r="W961" s="17"/>
      <c r="X961" s="9"/>
      <c r="Y961" s="9"/>
      <c r="Z961" s="9"/>
      <c r="AA961" s="9"/>
      <c r="AB961" s="9"/>
      <c r="AC961" s="9"/>
      <c r="AD961" s="9"/>
      <c r="AE961" s="9"/>
      <c r="AF961" s="9"/>
      <c r="AG961" s="9"/>
      <c r="AH961" s="9"/>
    </row>
    <row r="962" spans="1:34" x14ac:dyDescent="0.25">
      <c r="A962" s="9"/>
      <c r="B962" s="9"/>
      <c r="C962" s="9"/>
      <c r="D962" s="9"/>
      <c r="E962" s="9"/>
      <c r="F962" s="9"/>
      <c r="G962" s="9"/>
      <c r="H962" s="9"/>
      <c r="I962" s="9"/>
      <c r="J962" s="9"/>
      <c r="K962" s="9"/>
      <c r="L962" s="9"/>
      <c r="M962" s="9"/>
      <c r="N962" s="9"/>
      <c r="O962" s="9"/>
      <c r="P962" s="9"/>
      <c r="Q962" s="810"/>
      <c r="R962" s="9"/>
      <c r="S962" s="15"/>
      <c r="T962" s="9"/>
      <c r="U962" s="17"/>
      <c r="V962" s="9"/>
      <c r="W962" s="17"/>
      <c r="X962" s="9"/>
      <c r="Y962" s="9"/>
      <c r="Z962" s="9"/>
      <c r="AA962" s="9"/>
      <c r="AB962" s="9"/>
      <c r="AC962" s="9"/>
      <c r="AD962" s="9"/>
      <c r="AE962" s="9"/>
      <c r="AF962" s="9"/>
      <c r="AG962" s="9"/>
      <c r="AH962" s="9"/>
    </row>
    <row r="963" spans="1:34" x14ac:dyDescent="0.25">
      <c r="A963" s="9"/>
      <c r="B963" s="9"/>
      <c r="C963" s="9"/>
      <c r="D963" s="9"/>
      <c r="E963" s="9"/>
      <c r="F963" s="9"/>
      <c r="G963" s="9"/>
      <c r="H963" s="9"/>
      <c r="I963" s="9"/>
      <c r="J963" s="9"/>
      <c r="K963" s="9"/>
      <c r="L963" s="9"/>
      <c r="M963" s="9"/>
      <c r="N963" s="9"/>
      <c r="O963" s="9"/>
      <c r="P963" s="9"/>
      <c r="Q963" s="810"/>
      <c r="R963" s="9"/>
      <c r="S963" s="15"/>
      <c r="T963" s="9"/>
      <c r="U963" s="17"/>
      <c r="V963" s="9"/>
      <c r="W963" s="17"/>
      <c r="X963" s="9"/>
      <c r="Y963" s="9"/>
      <c r="Z963" s="9"/>
      <c r="AA963" s="9"/>
      <c r="AB963" s="9"/>
      <c r="AC963" s="9"/>
      <c r="AD963" s="9"/>
      <c r="AE963" s="9"/>
      <c r="AF963" s="9"/>
      <c r="AG963" s="9"/>
      <c r="AH963" s="9"/>
    </row>
    <row r="964" spans="1:34" x14ac:dyDescent="0.25">
      <c r="A964" s="9"/>
      <c r="B964" s="9"/>
      <c r="C964" s="9"/>
      <c r="D964" s="9"/>
      <c r="E964" s="9"/>
      <c r="F964" s="9"/>
      <c r="G964" s="9"/>
      <c r="H964" s="9"/>
      <c r="I964" s="9"/>
      <c r="J964" s="9"/>
      <c r="K964" s="9"/>
      <c r="L964" s="9"/>
      <c r="M964" s="9"/>
      <c r="N964" s="9"/>
      <c r="O964" s="9"/>
      <c r="P964" s="9"/>
      <c r="Q964" s="810"/>
      <c r="R964" s="9"/>
      <c r="S964" s="15"/>
      <c r="T964" s="9"/>
      <c r="U964" s="17"/>
      <c r="V964" s="9"/>
      <c r="W964" s="17"/>
      <c r="X964" s="9"/>
      <c r="Y964" s="9"/>
      <c r="Z964" s="9"/>
      <c r="AA964" s="9"/>
      <c r="AB964" s="9"/>
      <c r="AC964" s="9"/>
      <c r="AD964" s="9"/>
      <c r="AE964" s="9"/>
      <c r="AF964" s="9"/>
      <c r="AG964" s="9"/>
      <c r="AH964" s="9"/>
    </row>
    <row r="965" spans="1:34" x14ac:dyDescent="0.25">
      <c r="A965" s="9"/>
      <c r="B965" s="9"/>
      <c r="C965" s="9"/>
      <c r="D965" s="9"/>
      <c r="E965" s="9"/>
      <c r="F965" s="9"/>
      <c r="G965" s="9"/>
      <c r="H965" s="9"/>
      <c r="I965" s="9"/>
      <c r="J965" s="9"/>
      <c r="K965" s="9"/>
      <c r="L965" s="9"/>
      <c r="M965" s="9"/>
      <c r="N965" s="9"/>
      <c r="O965" s="9"/>
      <c r="P965" s="9"/>
      <c r="Q965" s="810"/>
      <c r="R965" s="9"/>
      <c r="S965" s="15"/>
      <c r="T965" s="9"/>
      <c r="U965" s="17"/>
      <c r="V965" s="9"/>
      <c r="W965" s="17"/>
      <c r="X965" s="9"/>
      <c r="Y965" s="9"/>
      <c r="Z965" s="9"/>
      <c r="AA965" s="9"/>
      <c r="AB965" s="9"/>
      <c r="AC965" s="9"/>
      <c r="AD965" s="9"/>
      <c r="AE965" s="9"/>
      <c r="AF965" s="9"/>
      <c r="AG965" s="9"/>
      <c r="AH965" s="9"/>
    </row>
    <row r="966" spans="1:34" x14ac:dyDescent="0.25">
      <c r="A966" s="9"/>
      <c r="B966" s="9"/>
      <c r="C966" s="9"/>
      <c r="D966" s="9"/>
      <c r="E966" s="9"/>
      <c r="F966" s="9"/>
      <c r="G966" s="9"/>
      <c r="H966" s="9"/>
      <c r="I966" s="9"/>
      <c r="J966" s="9"/>
      <c r="K966" s="9"/>
      <c r="L966" s="9"/>
      <c r="M966" s="9"/>
      <c r="N966" s="9"/>
      <c r="O966" s="9"/>
      <c r="P966" s="9"/>
      <c r="Q966" s="810"/>
      <c r="R966" s="9"/>
      <c r="S966" s="15"/>
      <c r="T966" s="9"/>
      <c r="U966" s="17"/>
      <c r="V966" s="9"/>
      <c r="W966" s="17"/>
      <c r="X966" s="9"/>
      <c r="Y966" s="9"/>
      <c r="Z966" s="9"/>
      <c r="AA966" s="9"/>
      <c r="AB966" s="9"/>
      <c r="AC966" s="9"/>
      <c r="AD966" s="9"/>
      <c r="AE966" s="9"/>
      <c r="AF966" s="9"/>
      <c r="AG966" s="9"/>
      <c r="AH966" s="9"/>
    </row>
    <row r="967" spans="1:34" x14ac:dyDescent="0.25">
      <c r="A967" s="9"/>
      <c r="B967" s="9"/>
      <c r="C967" s="9"/>
      <c r="D967" s="9"/>
      <c r="E967" s="9"/>
      <c r="F967" s="9"/>
      <c r="G967" s="9"/>
      <c r="H967" s="9"/>
      <c r="I967" s="9"/>
      <c r="J967" s="9"/>
      <c r="K967" s="9"/>
      <c r="L967" s="9"/>
      <c r="M967" s="9"/>
      <c r="N967" s="9"/>
      <c r="O967" s="9"/>
      <c r="P967" s="9"/>
      <c r="Q967" s="810"/>
      <c r="R967" s="9"/>
      <c r="S967" s="15"/>
      <c r="T967" s="9"/>
      <c r="U967" s="17"/>
      <c r="V967" s="9"/>
      <c r="W967" s="17"/>
      <c r="X967" s="9"/>
      <c r="Y967" s="9"/>
      <c r="Z967" s="9"/>
      <c r="AA967" s="9"/>
      <c r="AB967" s="9"/>
      <c r="AC967" s="9"/>
      <c r="AD967" s="9"/>
      <c r="AE967" s="9"/>
      <c r="AF967" s="9"/>
      <c r="AG967" s="9"/>
      <c r="AH967" s="9"/>
    </row>
    <row r="968" spans="1:34" x14ac:dyDescent="0.25">
      <c r="A968" s="9"/>
      <c r="B968" s="9"/>
      <c r="C968" s="9"/>
      <c r="D968" s="9"/>
      <c r="E968" s="9"/>
      <c r="F968" s="9"/>
      <c r="G968" s="9"/>
      <c r="H968" s="9"/>
      <c r="I968" s="9"/>
      <c r="J968" s="9"/>
      <c r="K968" s="9"/>
      <c r="L968" s="9"/>
      <c r="M968" s="9"/>
      <c r="N968" s="9"/>
      <c r="O968" s="9"/>
      <c r="P968" s="9"/>
      <c r="Q968" s="810"/>
      <c r="R968" s="9"/>
      <c r="S968" s="15"/>
      <c r="T968" s="9"/>
      <c r="U968" s="17"/>
      <c r="V968" s="9"/>
      <c r="W968" s="17"/>
      <c r="X968" s="9"/>
      <c r="Y968" s="9"/>
      <c r="Z968" s="9"/>
      <c r="AA968" s="9"/>
      <c r="AB968" s="9"/>
      <c r="AC968" s="9"/>
      <c r="AD968" s="9"/>
      <c r="AE968" s="9"/>
      <c r="AF968" s="9"/>
      <c r="AG968" s="9"/>
      <c r="AH968" s="9"/>
    </row>
    <row r="969" spans="1:34" x14ac:dyDescent="0.25">
      <c r="A969" s="9"/>
      <c r="B969" s="9"/>
      <c r="C969" s="9"/>
      <c r="D969" s="9"/>
      <c r="E969" s="9"/>
      <c r="F969" s="9"/>
      <c r="G969" s="9"/>
      <c r="H969" s="9"/>
      <c r="I969" s="9"/>
      <c r="J969" s="9"/>
      <c r="K969" s="9"/>
      <c r="L969" s="9"/>
      <c r="M969" s="9"/>
      <c r="N969" s="9"/>
      <c r="O969" s="9"/>
      <c r="P969" s="9"/>
      <c r="Q969" s="810"/>
      <c r="R969" s="9"/>
      <c r="S969" s="15"/>
      <c r="T969" s="9"/>
      <c r="U969" s="17"/>
      <c r="V969" s="9"/>
      <c r="W969" s="17"/>
      <c r="X969" s="9"/>
      <c r="Y969" s="9"/>
      <c r="Z969" s="9"/>
      <c r="AA969" s="9"/>
      <c r="AB969" s="9"/>
      <c r="AC969" s="9"/>
      <c r="AD969" s="9"/>
      <c r="AE969" s="9"/>
      <c r="AF969" s="9"/>
      <c r="AG969" s="9"/>
      <c r="AH969" s="9"/>
    </row>
    <row r="970" spans="1:34" x14ac:dyDescent="0.25">
      <c r="A970" s="9"/>
      <c r="B970" s="9"/>
      <c r="C970" s="9"/>
      <c r="D970" s="9"/>
      <c r="E970" s="9"/>
      <c r="F970" s="9"/>
      <c r="G970" s="9"/>
      <c r="H970" s="9"/>
      <c r="I970" s="9"/>
      <c r="J970" s="9"/>
      <c r="K970" s="9"/>
      <c r="L970" s="9"/>
      <c r="M970" s="9"/>
      <c r="N970" s="9"/>
      <c r="O970" s="9"/>
      <c r="P970" s="9"/>
      <c r="Q970" s="810"/>
      <c r="R970" s="9"/>
      <c r="S970" s="15"/>
      <c r="T970" s="9"/>
      <c r="U970" s="17"/>
      <c r="V970" s="9"/>
      <c r="W970" s="17"/>
      <c r="X970" s="9"/>
      <c r="Y970" s="9"/>
      <c r="Z970" s="9"/>
      <c r="AA970" s="9"/>
      <c r="AB970" s="9"/>
      <c r="AC970" s="9"/>
      <c r="AD970" s="9"/>
      <c r="AE970" s="9"/>
      <c r="AF970" s="9"/>
      <c r="AG970" s="9"/>
      <c r="AH970" s="9"/>
    </row>
    <row r="971" spans="1:34" x14ac:dyDescent="0.25">
      <c r="A971" s="9"/>
      <c r="B971" s="9"/>
      <c r="C971" s="9"/>
      <c r="D971" s="9"/>
      <c r="E971" s="9"/>
      <c r="F971" s="9"/>
      <c r="G971" s="9"/>
      <c r="H971" s="9"/>
      <c r="I971" s="9"/>
      <c r="J971" s="9"/>
      <c r="K971" s="9"/>
      <c r="L971" s="9"/>
      <c r="M971" s="9"/>
      <c r="N971" s="9"/>
      <c r="O971" s="9"/>
      <c r="P971" s="9"/>
      <c r="Q971" s="810"/>
      <c r="R971" s="9"/>
      <c r="S971" s="15"/>
      <c r="T971" s="9"/>
      <c r="U971" s="17"/>
      <c r="V971" s="9"/>
      <c r="W971" s="17"/>
      <c r="X971" s="9"/>
      <c r="Y971" s="9"/>
      <c r="Z971" s="9"/>
      <c r="AA971" s="9"/>
      <c r="AB971" s="9"/>
      <c r="AC971" s="9"/>
      <c r="AD971" s="9"/>
      <c r="AE971" s="9"/>
      <c r="AF971" s="9"/>
      <c r="AG971" s="9"/>
      <c r="AH971" s="9"/>
    </row>
    <row r="972" spans="1:34" x14ac:dyDescent="0.25">
      <c r="A972" s="9"/>
      <c r="B972" s="9"/>
      <c r="C972" s="9"/>
      <c r="D972" s="9"/>
      <c r="E972" s="9"/>
      <c r="F972" s="9"/>
      <c r="G972" s="9"/>
      <c r="H972" s="9"/>
      <c r="I972" s="9"/>
      <c r="J972" s="9"/>
      <c r="K972" s="9"/>
      <c r="L972" s="9"/>
      <c r="M972" s="9"/>
      <c r="N972" s="9"/>
      <c r="O972" s="9"/>
      <c r="P972" s="9"/>
      <c r="Q972" s="810"/>
      <c r="R972" s="9"/>
      <c r="S972" s="15"/>
      <c r="T972" s="9"/>
      <c r="U972" s="17"/>
      <c r="V972" s="9"/>
      <c r="W972" s="17"/>
      <c r="X972" s="9"/>
      <c r="Y972" s="9"/>
      <c r="Z972" s="9"/>
      <c r="AA972" s="9"/>
      <c r="AB972" s="9"/>
      <c r="AC972" s="9"/>
      <c r="AD972" s="9"/>
      <c r="AE972" s="9"/>
      <c r="AF972" s="9"/>
      <c r="AG972" s="9"/>
      <c r="AH972" s="9"/>
    </row>
    <row r="973" spans="1:34" x14ac:dyDescent="0.25">
      <c r="A973" s="9"/>
      <c r="B973" s="9"/>
      <c r="C973" s="9"/>
      <c r="D973" s="9"/>
      <c r="E973" s="9"/>
      <c r="F973" s="9"/>
      <c r="G973" s="9"/>
      <c r="H973" s="9"/>
      <c r="I973" s="9"/>
      <c r="J973" s="9"/>
      <c r="K973" s="9"/>
      <c r="L973" s="9"/>
      <c r="M973" s="9"/>
      <c r="N973" s="9"/>
      <c r="O973" s="9"/>
      <c r="P973" s="9"/>
      <c r="Q973" s="810"/>
      <c r="R973" s="9"/>
      <c r="S973" s="15"/>
      <c r="T973" s="9"/>
      <c r="U973" s="17"/>
      <c r="V973" s="9"/>
      <c r="W973" s="17"/>
      <c r="X973" s="9"/>
      <c r="Y973" s="9"/>
      <c r="Z973" s="9"/>
      <c r="AA973" s="9"/>
      <c r="AB973" s="9"/>
      <c r="AC973" s="9"/>
      <c r="AD973" s="9"/>
      <c r="AE973" s="9"/>
      <c r="AF973" s="9"/>
      <c r="AG973" s="9"/>
      <c r="AH973" s="9"/>
    </row>
    <row r="974" spans="1:34" x14ac:dyDescent="0.25">
      <c r="A974" s="9"/>
      <c r="B974" s="9"/>
      <c r="C974" s="9"/>
      <c r="D974" s="9"/>
      <c r="E974" s="9"/>
      <c r="F974" s="9"/>
      <c r="G974" s="9"/>
      <c r="H974" s="9"/>
      <c r="I974" s="9"/>
      <c r="J974" s="9"/>
      <c r="K974" s="9"/>
      <c r="L974" s="9"/>
      <c r="M974" s="9"/>
      <c r="N974" s="9"/>
      <c r="O974" s="9"/>
      <c r="P974" s="9"/>
      <c r="Q974" s="810"/>
      <c r="R974" s="9"/>
      <c r="S974" s="15"/>
      <c r="T974" s="9"/>
      <c r="U974" s="17"/>
      <c r="V974" s="9"/>
      <c r="W974" s="17"/>
      <c r="X974" s="9"/>
      <c r="Y974" s="9"/>
      <c r="Z974" s="9"/>
      <c r="AA974" s="9"/>
      <c r="AB974" s="9"/>
      <c r="AC974" s="9"/>
      <c r="AD974" s="9"/>
      <c r="AE974" s="9"/>
      <c r="AF974" s="9"/>
      <c r="AG974" s="9"/>
      <c r="AH974" s="9"/>
    </row>
    <row r="975" spans="1:34" x14ac:dyDescent="0.25">
      <c r="A975" s="9"/>
      <c r="B975" s="9"/>
      <c r="C975" s="9"/>
      <c r="D975" s="9"/>
      <c r="E975" s="9"/>
      <c r="F975" s="9"/>
      <c r="G975" s="9"/>
      <c r="H975" s="9"/>
      <c r="I975" s="9"/>
      <c r="J975" s="9"/>
      <c r="K975" s="9"/>
      <c r="L975" s="9"/>
      <c r="M975" s="9"/>
      <c r="N975" s="9"/>
      <c r="O975" s="9"/>
      <c r="P975" s="9"/>
      <c r="Q975" s="810"/>
      <c r="R975" s="9"/>
      <c r="S975" s="15"/>
      <c r="T975" s="9"/>
      <c r="U975" s="17"/>
      <c r="V975" s="9"/>
      <c r="W975" s="17"/>
      <c r="X975" s="9"/>
      <c r="Y975" s="9"/>
      <c r="Z975" s="9"/>
      <c r="AA975" s="9"/>
      <c r="AB975" s="9"/>
      <c r="AC975" s="9"/>
      <c r="AD975" s="9"/>
      <c r="AE975" s="9"/>
      <c r="AF975" s="9"/>
      <c r="AG975" s="9"/>
      <c r="AH975" s="9"/>
    </row>
    <row r="976" spans="1:34" x14ac:dyDescent="0.25">
      <c r="A976" s="9"/>
      <c r="B976" s="9"/>
      <c r="C976" s="9"/>
      <c r="D976" s="9"/>
      <c r="E976" s="9"/>
      <c r="F976" s="9"/>
      <c r="G976" s="9"/>
      <c r="H976" s="9"/>
      <c r="I976" s="9"/>
      <c r="J976" s="9"/>
      <c r="K976" s="9"/>
      <c r="L976" s="9"/>
      <c r="M976" s="9"/>
      <c r="N976" s="9"/>
      <c r="O976" s="9"/>
      <c r="P976" s="9"/>
      <c r="Q976" s="810"/>
      <c r="R976" s="9"/>
      <c r="S976" s="15"/>
      <c r="T976" s="9"/>
      <c r="U976" s="17"/>
      <c r="V976" s="9"/>
      <c r="W976" s="17"/>
      <c r="X976" s="9"/>
      <c r="Y976" s="9"/>
      <c r="Z976" s="9"/>
      <c r="AA976" s="9"/>
      <c r="AB976" s="9"/>
      <c r="AC976" s="9"/>
      <c r="AD976" s="9"/>
      <c r="AE976" s="9"/>
      <c r="AF976" s="9"/>
      <c r="AG976" s="9"/>
      <c r="AH976" s="9"/>
    </row>
    <row r="977" spans="1:34" x14ac:dyDescent="0.25">
      <c r="A977" s="9"/>
      <c r="B977" s="9"/>
      <c r="C977" s="9"/>
      <c r="D977" s="9"/>
      <c r="E977" s="9"/>
      <c r="F977" s="9"/>
      <c r="G977" s="9"/>
      <c r="H977" s="9"/>
      <c r="I977" s="9"/>
      <c r="J977" s="9"/>
      <c r="K977" s="9"/>
      <c r="L977" s="9"/>
      <c r="M977" s="9"/>
      <c r="N977" s="9"/>
      <c r="O977" s="9"/>
      <c r="P977" s="9"/>
      <c r="Q977" s="810"/>
      <c r="R977" s="9"/>
      <c r="S977" s="15"/>
      <c r="T977" s="9"/>
      <c r="U977" s="17"/>
      <c r="V977" s="9"/>
      <c r="W977" s="17"/>
      <c r="X977" s="9"/>
      <c r="Y977" s="9"/>
      <c r="Z977" s="9"/>
      <c r="AA977" s="9"/>
      <c r="AB977" s="9"/>
      <c r="AC977" s="9"/>
      <c r="AD977" s="9"/>
      <c r="AE977" s="9"/>
      <c r="AF977" s="9"/>
      <c r="AG977" s="9"/>
      <c r="AH977" s="9"/>
    </row>
    <row r="978" spans="1:34" x14ac:dyDescent="0.25">
      <c r="A978" s="9"/>
      <c r="B978" s="9"/>
      <c r="C978" s="9"/>
      <c r="D978" s="9"/>
      <c r="E978" s="9"/>
      <c r="F978" s="9"/>
      <c r="G978" s="9"/>
      <c r="H978" s="9"/>
      <c r="I978" s="9"/>
      <c r="J978" s="9"/>
      <c r="K978" s="9"/>
      <c r="L978" s="9"/>
      <c r="M978" s="9"/>
      <c r="N978" s="9"/>
      <c r="O978" s="9"/>
      <c r="P978" s="9"/>
      <c r="Q978" s="810"/>
      <c r="R978" s="9"/>
      <c r="S978" s="15"/>
      <c r="T978" s="9"/>
      <c r="U978" s="17"/>
      <c r="V978" s="9"/>
      <c r="W978" s="17"/>
      <c r="X978" s="9"/>
      <c r="Y978" s="9"/>
      <c r="Z978" s="9"/>
      <c r="AA978" s="9"/>
      <c r="AB978" s="9"/>
      <c r="AC978" s="9"/>
      <c r="AD978" s="9"/>
      <c r="AE978" s="9"/>
      <c r="AF978" s="9"/>
      <c r="AG978" s="9"/>
      <c r="AH978" s="9"/>
    </row>
    <row r="979" spans="1:34" x14ac:dyDescent="0.25">
      <c r="A979" s="9"/>
      <c r="B979" s="9"/>
      <c r="C979" s="9"/>
      <c r="D979" s="9"/>
      <c r="E979" s="9"/>
      <c r="F979" s="9"/>
      <c r="G979" s="9"/>
      <c r="H979" s="9"/>
      <c r="I979" s="9"/>
      <c r="J979" s="9"/>
      <c r="K979" s="9"/>
      <c r="L979" s="9"/>
      <c r="M979" s="9"/>
      <c r="N979" s="9"/>
      <c r="O979" s="9"/>
      <c r="P979" s="9"/>
      <c r="Q979" s="810"/>
      <c r="R979" s="9"/>
      <c r="S979" s="15"/>
      <c r="T979" s="9"/>
      <c r="U979" s="17"/>
      <c r="V979" s="9"/>
      <c r="W979" s="17"/>
      <c r="X979" s="9"/>
      <c r="Y979" s="9"/>
      <c r="Z979" s="9"/>
      <c r="AA979" s="9"/>
      <c r="AB979" s="9"/>
      <c r="AC979" s="9"/>
      <c r="AD979" s="9"/>
      <c r="AE979" s="9"/>
      <c r="AF979" s="9"/>
      <c r="AG979" s="9"/>
      <c r="AH979" s="9"/>
    </row>
    <row r="980" spans="1:34" x14ac:dyDescent="0.25">
      <c r="A980" s="9"/>
      <c r="B980" s="9"/>
      <c r="C980" s="9"/>
      <c r="D980" s="9"/>
      <c r="E980" s="9"/>
      <c r="F980" s="9"/>
      <c r="G980" s="9"/>
      <c r="H980" s="9"/>
      <c r="I980" s="9"/>
      <c r="J980" s="9"/>
      <c r="K980" s="9"/>
      <c r="L980" s="9"/>
      <c r="M980" s="9"/>
      <c r="N980" s="9"/>
      <c r="O980" s="9"/>
      <c r="P980" s="9"/>
      <c r="Q980" s="810"/>
      <c r="R980" s="9"/>
      <c r="S980" s="15"/>
      <c r="T980" s="9"/>
      <c r="U980" s="17"/>
      <c r="V980" s="9"/>
      <c r="W980" s="17"/>
      <c r="X980" s="9"/>
      <c r="Y980" s="9"/>
      <c r="Z980" s="9"/>
      <c r="AA980" s="9"/>
      <c r="AB980" s="9"/>
      <c r="AC980" s="9"/>
      <c r="AD980" s="9"/>
      <c r="AE980" s="9"/>
      <c r="AF980" s="9"/>
      <c r="AG980" s="9"/>
      <c r="AH980" s="9"/>
    </row>
    <row r="981" spans="1:34" x14ac:dyDescent="0.25">
      <c r="A981" s="9"/>
      <c r="B981" s="9"/>
      <c r="C981" s="9"/>
      <c r="D981" s="9"/>
      <c r="E981" s="9"/>
      <c r="F981" s="9"/>
      <c r="G981" s="9"/>
      <c r="H981" s="9"/>
      <c r="I981" s="9"/>
      <c r="J981" s="9"/>
      <c r="K981" s="9"/>
      <c r="L981" s="9"/>
      <c r="M981" s="9"/>
      <c r="N981" s="9"/>
      <c r="O981" s="9"/>
      <c r="P981" s="9"/>
      <c r="Q981" s="810"/>
      <c r="R981" s="9"/>
      <c r="S981" s="15"/>
      <c r="T981" s="9"/>
      <c r="U981" s="17"/>
      <c r="V981" s="9"/>
      <c r="W981" s="17"/>
      <c r="X981" s="9"/>
      <c r="Y981" s="9"/>
      <c r="Z981" s="9"/>
      <c r="AA981" s="9"/>
      <c r="AB981" s="9"/>
      <c r="AC981" s="9"/>
      <c r="AD981" s="9"/>
      <c r="AE981" s="9"/>
      <c r="AF981" s="9"/>
      <c r="AG981" s="9"/>
      <c r="AH981" s="9"/>
    </row>
    <row r="982" spans="1:34" x14ac:dyDescent="0.25">
      <c r="A982" s="9"/>
      <c r="B982" s="9"/>
      <c r="C982" s="9"/>
      <c r="D982" s="9"/>
      <c r="E982" s="9"/>
      <c r="F982" s="9"/>
      <c r="G982" s="9"/>
      <c r="H982" s="9"/>
      <c r="I982" s="9"/>
      <c r="J982" s="9"/>
      <c r="K982" s="9"/>
      <c r="L982" s="9"/>
      <c r="M982" s="9"/>
      <c r="N982" s="9"/>
      <c r="O982" s="9"/>
      <c r="P982" s="9"/>
      <c r="Q982" s="810"/>
      <c r="R982" s="9"/>
      <c r="S982" s="15"/>
      <c r="T982" s="9"/>
      <c r="U982" s="17"/>
      <c r="V982" s="9"/>
      <c r="W982" s="17"/>
      <c r="X982" s="9"/>
      <c r="Y982" s="9"/>
      <c r="Z982" s="9"/>
      <c r="AA982" s="9"/>
      <c r="AB982" s="9"/>
      <c r="AC982" s="9"/>
      <c r="AD982" s="9"/>
      <c r="AE982" s="9"/>
      <c r="AF982" s="9"/>
      <c r="AG982" s="9"/>
      <c r="AH982" s="9"/>
    </row>
    <row r="983" spans="1:34" x14ac:dyDescent="0.25">
      <c r="A983" s="9"/>
      <c r="B983" s="9"/>
      <c r="C983" s="9"/>
      <c r="D983" s="9"/>
      <c r="E983" s="9"/>
      <c r="F983" s="9"/>
      <c r="G983" s="9"/>
      <c r="H983" s="9"/>
      <c r="I983" s="9"/>
      <c r="J983" s="9"/>
      <c r="K983" s="9"/>
      <c r="L983" s="9"/>
      <c r="M983" s="9"/>
      <c r="N983" s="9"/>
      <c r="O983" s="9"/>
      <c r="P983" s="9"/>
      <c r="Q983" s="810"/>
      <c r="R983" s="9"/>
      <c r="S983" s="15"/>
      <c r="T983" s="9"/>
      <c r="U983" s="17"/>
      <c r="V983" s="9"/>
      <c r="W983" s="17"/>
      <c r="X983" s="9"/>
      <c r="Y983" s="9"/>
      <c r="Z983" s="9"/>
      <c r="AA983" s="9"/>
      <c r="AB983" s="9"/>
      <c r="AC983" s="9"/>
      <c r="AD983" s="9"/>
      <c r="AE983" s="9"/>
      <c r="AF983" s="9"/>
      <c r="AG983" s="9"/>
      <c r="AH983" s="9"/>
    </row>
    <row r="984" spans="1:34" x14ac:dyDescent="0.25">
      <c r="A984" s="9"/>
      <c r="B984" s="9"/>
      <c r="C984" s="9"/>
      <c r="D984" s="9"/>
      <c r="E984" s="9"/>
      <c r="F984" s="9"/>
      <c r="G984" s="9"/>
      <c r="H984" s="9"/>
      <c r="I984" s="9"/>
      <c r="J984" s="9"/>
      <c r="K984" s="9"/>
      <c r="L984" s="9"/>
      <c r="M984" s="9"/>
      <c r="N984" s="9"/>
      <c r="O984" s="9"/>
      <c r="P984" s="9"/>
      <c r="Q984" s="810"/>
      <c r="R984" s="9"/>
      <c r="S984" s="15"/>
      <c r="T984" s="9"/>
      <c r="U984" s="17"/>
      <c r="V984" s="9"/>
      <c r="W984" s="17"/>
      <c r="X984" s="9"/>
      <c r="Y984" s="9"/>
      <c r="Z984" s="9"/>
      <c r="AA984" s="9"/>
      <c r="AB984" s="9"/>
      <c r="AC984" s="9"/>
      <c r="AD984" s="9"/>
      <c r="AE984" s="9"/>
      <c r="AF984" s="9"/>
      <c r="AG984" s="9"/>
      <c r="AH984" s="9"/>
    </row>
    <row r="985" spans="1:34" x14ac:dyDescent="0.25">
      <c r="A985" s="9"/>
      <c r="B985" s="9"/>
      <c r="C985" s="9"/>
      <c r="D985" s="9"/>
      <c r="E985" s="9"/>
      <c r="F985" s="9"/>
      <c r="G985" s="9"/>
      <c r="H985" s="9"/>
      <c r="I985" s="9"/>
      <c r="J985" s="9"/>
      <c r="K985" s="9"/>
      <c r="L985" s="9"/>
      <c r="M985" s="9"/>
      <c r="N985" s="9"/>
      <c r="O985" s="9"/>
      <c r="P985" s="9"/>
      <c r="Q985" s="810"/>
      <c r="R985" s="9"/>
      <c r="S985" s="15"/>
      <c r="T985" s="9"/>
      <c r="U985" s="17"/>
      <c r="V985" s="9"/>
      <c r="W985" s="17"/>
      <c r="X985" s="9"/>
      <c r="Y985" s="9"/>
      <c r="Z985" s="9"/>
      <c r="AA985" s="9"/>
      <c r="AB985" s="9"/>
      <c r="AC985" s="9"/>
      <c r="AD985" s="9"/>
      <c r="AE985" s="9"/>
      <c r="AF985" s="9"/>
      <c r="AG985" s="9"/>
      <c r="AH985" s="9"/>
    </row>
    <row r="986" spans="1:34" x14ac:dyDescent="0.25">
      <c r="A986" s="9"/>
      <c r="B986" s="9"/>
      <c r="C986" s="9"/>
      <c r="D986" s="9"/>
      <c r="E986" s="9"/>
      <c r="F986" s="9"/>
      <c r="G986" s="9"/>
      <c r="H986" s="9"/>
      <c r="I986" s="9"/>
      <c r="J986" s="9"/>
      <c r="K986" s="9"/>
      <c r="L986" s="9"/>
      <c r="M986" s="9"/>
      <c r="N986" s="9"/>
      <c r="O986" s="9"/>
      <c r="P986" s="9"/>
      <c r="Q986" s="810"/>
      <c r="R986" s="9"/>
      <c r="S986" s="15"/>
      <c r="T986" s="9"/>
      <c r="U986" s="17"/>
      <c r="V986" s="9"/>
      <c r="W986" s="17"/>
      <c r="X986" s="9"/>
      <c r="Y986" s="9"/>
      <c r="Z986" s="9"/>
      <c r="AA986" s="9"/>
      <c r="AB986" s="9"/>
      <c r="AC986" s="9"/>
      <c r="AD986" s="9"/>
      <c r="AE986" s="9"/>
      <c r="AF986" s="9"/>
      <c r="AG986" s="9"/>
      <c r="AH986" s="9"/>
    </row>
    <row r="987" spans="1:34" x14ac:dyDescent="0.25">
      <c r="A987" s="9"/>
      <c r="B987" s="9"/>
      <c r="C987" s="9"/>
      <c r="D987" s="9"/>
      <c r="E987" s="9"/>
      <c r="F987" s="9"/>
      <c r="G987" s="9"/>
      <c r="H987" s="9"/>
      <c r="I987" s="9"/>
      <c r="J987" s="9"/>
      <c r="K987" s="9"/>
      <c r="L987" s="9"/>
      <c r="M987" s="9"/>
      <c r="N987" s="9"/>
      <c r="O987" s="9"/>
      <c r="P987" s="9"/>
      <c r="Q987" s="810"/>
      <c r="R987" s="9"/>
      <c r="S987" s="15"/>
      <c r="T987" s="9"/>
      <c r="U987" s="17"/>
      <c r="V987" s="9"/>
      <c r="W987" s="17"/>
      <c r="X987" s="9"/>
      <c r="Y987" s="9"/>
      <c r="Z987" s="9"/>
      <c r="AA987" s="9"/>
      <c r="AB987" s="9"/>
      <c r="AC987" s="9"/>
      <c r="AD987" s="9"/>
      <c r="AE987" s="9"/>
      <c r="AF987" s="9"/>
      <c r="AG987" s="9"/>
      <c r="AH987" s="9"/>
    </row>
    <row r="988" spans="1:34" x14ac:dyDescent="0.25">
      <c r="A988" s="9"/>
      <c r="B988" s="9"/>
      <c r="C988" s="9"/>
      <c r="D988" s="9"/>
      <c r="E988" s="9"/>
      <c r="F988" s="9"/>
      <c r="G988" s="9"/>
      <c r="H988" s="9"/>
      <c r="I988" s="9"/>
      <c r="J988" s="9"/>
      <c r="K988" s="9"/>
      <c r="L988" s="9"/>
      <c r="M988" s="9"/>
      <c r="N988" s="9"/>
      <c r="O988" s="9"/>
      <c r="P988" s="9"/>
      <c r="Q988" s="810"/>
      <c r="R988" s="9"/>
      <c r="S988" s="15"/>
      <c r="T988" s="9"/>
      <c r="U988" s="17"/>
      <c r="V988" s="9"/>
      <c r="W988" s="17"/>
      <c r="X988" s="9"/>
      <c r="Y988" s="9"/>
      <c r="Z988" s="9"/>
      <c r="AA988" s="9"/>
      <c r="AB988" s="9"/>
      <c r="AC988" s="9"/>
      <c r="AD988" s="9"/>
      <c r="AE988" s="9"/>
      <c r="AF988" s="9"/>
      <c r="AG988" s="9"/>
      <c r="AH988" s="9"/>
    </row>
    <row r="989" spans="1:34" x14ac:dyDescent="0.25">
      <c r="A989" s="9"/>
      <c r="B989" s="9"/>
      <c r="C989" s="9"/>
      <c r="D989" s="9"/>
      <c r="E989" s="9"/>
      <c r="F989" s="9"/>
      <c r="G989" s="9"/>
      <c r="H989" s="9"/>
      <c r="I989" s="9"/>
      <c r="J989" s="9"/>
      <c r="K989" s="9"/>
      <c r="L989" s="9"/>
      <c r="M989" s="9"/>
      <c r="N989" s="9"/>
      <c r="O989" s="9"/>
      <c r="P989" s="9"/>
      <c r="Q989" s="810"/>
      <c r="R989" s="9"/>
      <c r="S989" s="15"/>
      <c r="T989" s="9"/>
      <c r="U989" s="17"/>
      <c r="V989" s="9"/>
      <c r="W989" s="17"/>
      <c r="X989" s="9"/>
      <c r="Y989" s="9"/>
      <c r="Z989" s="9"/>
      <c r="AA989" s="9"/>
      <c r="AB989" s="9"/>
      <c r="AC989" s="9"/>
      <c r="AD989" s="9"/>
      <c r="AE989" s="9"/>
      <c r="AF989" s="9"/>
      <c r="AG989" s="9"/>
      <c r="AH989" s="9"/>
    </row>
    <row r="990" spans="1:34" x14ac:dyDescent="0.25">
      <c r="A990" s="9"/>
      <c r="B990" s="9"/>
      <c r="C990" s="9"/>
      <c r="D990" s="9"/>
      <c r="E990" s="9"/>
      <c r="F990" s="9"/>
      <c r="G990" s="9"/>
      <c r="H990" s="9"/>
      <c r="I990" s="9"/>
      <c r="J990" s="9"/>
      <c r="K990" s="9"/>
      <c r="L990" s="9"/>
      <c r="M990" s="9"/>
      <c r="N990" s="9"/>
      <c r="O990" s="9"/>
      <c r="P990" s="9"/>
      <c r="Q990" s="810"/>
      <c r="R990" s="9"/>
      <c r="S990" s="15"/>
      <c r="T990" s="9"/>
      <c r="U990" s="17"/>
      <c r="V990" s="9"/>
      <c r="W990" s="17"/>
      <c r="X990" s="9"/>
      <c r="Y990" s="9"/>
      <c r="Z990" s="9"/>
      <c r="AA990" s="9"/>
      <c r="AB990" s="9"/>
      <c r="AC990" s="9"/>
      <c r="AD990" s="9"/>
      <c r="AE990" s="9"/>
      <c r="AF990" s="9"/>
      <c r="AG990" s="9"/>
      <c r="AH990" s="9"/>
    </row>
    <row r="991" spans="1:34" x14ac:dyDescent="0.25">
      <c r="A991" s="9"/>
      <c r="B991" s="9"/>
      <c r="C991" s="9"/>
      <c r="D991" s="9"/>
      <c r="E991" s="9"/>
      <c r="F991" s="9"/>
      <c r="G991" s="9"/>
      <c r="H991" s="9"/>
      <c r="I991" s="9"/>
      <c r="J991" s="9"/>
      <c r="K991" s="9"/>
      <c r="L991" s="9"/>
      <c r="M991" s="9"/>
      <c r="N991" s="9"/>
      <c r="O991" s="9"/>
      <c r="P991" s="9"/>
      <c r="Q991" s="810"/>
      <c r="R991" s="9"/>
      <c r="S991" s="15"/>
      <c r="T991" s="9"/>
      <c r="U991" s="17"/>
      <c r="V991" s="9"/>
      <c r="W991" s="17"/>
      <c r="X991" s="9"/>
      <c r="Y991" s="9"/>
      <c r="Z991" s="9"/>
      <c r="AA991" s="9"/>
      <c r="AB991" s="9"/>
      <c r="AC991" s="9"/>
      <c r="AD991" s="9"/>
      <c r="AE991" s="9"/>
      <c r="AF991" s="9"/>
      <c r="AG991" s="9"/>
      <c r="AH991" s="9"/>
    </row>
    <row r="992" spans="1:34" x14ac:dyDescent="0.25">
      <c r="A992" s="9"/>
      <c r="B992" s="9"/>
      <c r="C992" s="9"/>
      <c r="D992" s="9"/>
      <c r="E992" s="9"/>
      <c r="F992" s="9"/>
      <c r="G992" s="9"/>
      <c r="H992" s="9"/>
      <c r="I992" s="9"/>
      <c r="J992" s="9"/>
      <c r="K992" s="9"/>
      <c r="L992" s="9"/>
      <c r="M992" s="9"/>
      <c r="N992" s="9"/>
      <c r="O992" s="9"/>
      <c r="P992" s="9"/>
      <c r="Q992" s="810"/>
      <c r="R992" s="9"/>
      <c r="S992" s="15"/>
      <c r="T992" s="9"/>
      <c r="U992" s="17"/>
      <c r="V992" s="9"/>
      <c r="W992" s="17"/>
      <c r="X992" s="9"/>
      <c r="Y992" s="9"/>
      <c r="Z992" s="9"/>
      <c r="AA992" s="9"/>
      <c r="AB992" s="9"/>
      <c r="AC992" s="9"/>
      <c r="AD992" s="9"/>
      <c r="AE992" s="9"/>
      <c r="AF992" s="9"/>
      <c r="AG992" s="9"/>
      <c r="AH992" s="9"/>
    </row>
    <row r="993" spans="1:34" x14ac:dyDescent="0.25">
      <c r="A993" s="9"/>
      <c r="B993" s="9"/>
      <c r="C993" s="9"/>
      <c r="D993" s="9"/>
      <c r="E993" s="9"/>
      <c r="F993" s="9"/>
      <c r="G993" s="9"/>
      <c r="H993" s="9"/>
      <c r="I993" s="9"/>
      <c r="J993" s="9"/>
      <c r="K993" s="9"/>
      <c r="L993" s="9"/>
      <c r="M993" s="9"/>
      <c r="N993" s="9"/>
      <c r="O993" s="9"/>
      <c r="P993" s="9"/>
      <c r="Q993" s="810"/>
      <c r="R993" s="9"/>
      <c r="S993" s="15"/>
      <c r="T993" s="9"/>
      <c r="U993" s="17"/>
      <c r="V993" s="9"/>
      <c r="W993" s="17"/>
      <c r="X993" s="9"/>
      <c r="Y993" s="9"/>
      <c r="Z993" s="9"/>
      <c r="AA993" s="9"/>
      <c r="AB993" s="9"/>
      <c r="AC993" s="9"/>
      <c r="AD993" s="9"/>
      <c r="AE993" s="9"/>
      <c r="AF993" s="9"/>
      <c r="AG993" s="9"/>
      <c r="AH993" s="9"/>
    </row>
    <row r="994" spans="1:34" x14ac:dyDescent="0.25">
      <c r="A994" s="9"/>
      <c r="B994" s="9"/>
      <c r="C994" s="9"/>
      <c r="D994" s="9"/>
      <c r="E994" s="9"/>
      <c r="F994" s="9"/>
      <c r="G994" s="9"/>
      <c r="H994" s="9"/>
      <c r="I994" s="9"/>
      <c r="J994" s="9"/>
      <c r="K994" s="9"/>
      <c r="L994" s="9"/>
      <c r="M994" s="9"/>
      <c r="N994" s="9"/>
      <c r="O994" s="9"/>
      <c r="P994" s="9"/>
      <c r="Q994" s="810"/>
      <c r="R994" s="9"/>
      <c r="S994" s="15"/>
      <c r="T994" s="9"/>
      <c r="U994" s="17"/>
      <c r="V994" s="9"/>
      <c r="W994" s="17"/>
      <c r="X994" s="9"/>
      <c r="Y994" s="9"/>
      <c r="Z994" s="9"/>
      <c r="AA994" s="9"/>
      <c r="AB994" s="9"/>
      <c r="AC994" s="9"/>
      <c r="AD994" s="9"/>
      <c r="AE994" s="9"/>
      <c r="AF994" s="9"/>
      <c r="AG994" s="9"/>
      <c r="AH994" s="9"/>
    </row>
    <row r="995" spans="1:34" x14ac:dyDescent="0.25">
      <c r="A995" s="9"/>
      <c r="B995" s="9"/>
      <c r="C995" s="9"/>
      <c r="D995" s="9"/>
      <c r="E995" s="9"/>
      <c r="F995" s="9"/>
      <c r="G995" s="9"/>
      <c r="H995" s="9"/>
      <c r="I995" s="9"/>
      <c r="J995" s="9"/>
      <c r="K995" s="9"/>
      <c r="L995" s="9"/>
      <c r="M995" s="9"/>
      <c r="N995" s="9"/>
      <c r="O995" s="9"/>
      <c r="P995" s="9"/>
      <c r="Q995" s="810"/>
      <c r="R995" s="9"/>
      <c r="S995" s="15"/>
      <c r="T995" s="9"/>
      <c r="U995" s="17"/>
      <c r="V995" s="9"/>
      <c r="W995" s="17"/>
      <c r="X995" s="9"/>
      <c r="Y995" s="9"/>
      <c r="Z995" s="9"/>
      <c r="AA995" s="9"/>
      <c r="AB995" s="9"/>
      <c r="AC995" s="9"/>
      <c r="AD995" s="9"/>
      <c r="AE995" s="9"/>
      <c r="AF995" s="9"/>
      <c r="AG995" s="9"/>
      <c r="AH995" s="9"/>
    </row>
    <row r="996" spans="1:34" x14ac:dyDescent="0.25">
      <c r="A996" s="9"/>
      <c r="B996" s="9"/>
      <c r="C996" s="9"/>
      <c r="D996" s="9"/>
      <c r="E996" s="9"/>
      <c r="F996" s="9"/>
      <c r="G996" s="9"/>
      <c r="H996" s="9"/>
      <c r="I996" s="9"/>
      <c r="J996" s="9"/>
      <c r="K996" s="9"/>
      <c r="L996" s="9"/>
      <c r="M996" s="9"/>
      <c r="N996" s="9"/>
      <c r="O996" s="9"/>
      <c r="P996" s="9"/>
      <c r="Q996" s="810"/>
      <c r="R996" s="9"/>
      <c r="S996" s="15"/>
      <c r="T996" s="9"/>
      <c r="U996" s="17"/>
      <c r="V996" s="9"/>
      <c r="W996" s="17"/>
      <c r="X996" s="9"/>
      <c r="Y996" s="9"/>
      <c r="Z996" s="9"/>
      <c r="AA996" s="9"/>
      <c r="AB996" s="9"/>
      <c r="AC996" s="9"/>
      <c r="AD996" s="9"/>
      <c r="AE996" s="9"/>
      <c r="AF996" s="9"/>
      <c r="AG996" s="9"/>
      <c r="AH996" s="9"/>
    </row>
    <row r="997" spans="1:34" x14ac:dyDescent="0.25">
      <c r="A997" s="9"/>
      <c r="B997" s="9"/>
      <c r="C997" s="9"/>
      <c r="D997" s="9"/>
      <c r="E997" s="9"/>
      <c r="F997" s="9"/>
      <c r="G997" s="9"/>
      <c r="H997" s="9"/>
      <c r="I997" s="9"/>
      <c r="J997" s="9"/>
      <c r="K997" s="9"/>
      <c r="L997" s="9"/>
      <c r="M997" s="9"/>
      <c r="N997" s="9"/>
      <c r="O997" s="9"/>
      <c r="P997" s="9"/>
      <c r="Q997" s="810"/>
      <c r="R997" s="9"/>
      <c r="S997" s="15"/>
      <c r="T997" s="9"/>
      <c r="U997" s="17"/>
      <c r="V997" s="9"/>
      <c r="W997" s="17"/>
      <c r="X997" s="9"/>
      <c r="Y997" s="9"/>
      <c r="Z997" s="9"/>
      <c r="AA997" s="9"/>
      <c r="AB997" s="9"/>
      <c r="AC997" s="9"/>
      <c r="AD997" s="9"/>
      <c r="AE997" s="9"/>
      <c r="AF997" s="9"/>
      <c r="AG997" s="9"/>
      <c r="AH997" s="9"/>
    </row>
    <row r="998" spans="1:34" x14ac:dyDescent="0.25">
      <c r="A998" s="9"/>
      <c r="B998" s="9"/>
      <c r="C998" s="9"/>
      <c r="D998" s="9"/>
      <c r="E998" s="9"/>
      <c r="F998" s="9"/>
      <c r="G998" s="9"/>
      <c r="H998" s="9"/>
      <c r="I998" s="9"/>
      <c r="J998" s="9"/>
      <c r="K998" s="9"/>
      <c r="L998" s="9"/>
      <c r="M998" s="9"/>
      <c r="N998" s="9"/>
      <c r="O998" s="9"/>
      <c r="P998" s="9"/>
      <c r="Q998" s="810"/>
      <c r="R998" s="9"/>
      <c r="S998" s="15"/>
      <c r="T998" s="9"/>
      <c r="U998" s="17"/>
      <c r="V998" s="9"/>
      <c r="W998" s="17"/>
      <c r="X998" s="9"/>
      <c r="Y998" s="9"/>
      <c r="Z998" s="9"/>
      <c r="AA998" s="9"/>
      <c r="AB998" s="9"/>
      <c r="AC998" s="9"/>
      <c r="AD998" s="9"/>
      <c r="AE998" s="9"/>
      <c r="AF998" s="9"/>
      <c r="AG998" s="9"/>
      <c r="AH998" s="9"/>
    </row>
    <row r="999" spans="1:34" x14ac:dyDescent="0.25">
      <c r="A999" s="9"/>
      <c r="B999" s="9"/>
      <c r="C999" s="9"/>
      <c r="D999" s="9"/>
      <c r="E999" s="9"/>
      <c r="F999" s="9"/>
      <c r="G999" s="9"/>
      <c r="H999" s="9"/>
      <c r="I999" s="9"/>
      <c r="J999" s="9"/>
      <c r="K999" s="9"/>
      <c r="L999" s="9"/>
      <c r="M999" s="9"/>
      <c r="N999" s="9"/>
      <c r="O999" s="9"/>
      <c r="P999" s="9"/>
      <c r="Q999" s="810"/>
      <c r="R999" s="9"/>
      <c r="S999" s="15"/>
      <c r="T999" s="9"/>
      <c r="U999" s="17"/>
      <c r="V999" s="9"/>
      <c r="W999" s="17"/>
      <c r="X999" s="9"/>
      <c r="Y999" s="9"/>
      <c r="Z999" s="9"/>
      <c r="AA999" s="9"/>
      <c r="AB999" s="9"/>
      <c r="AC999" s="9"/>
      <c r="AD999" s="9"/>
      <c r="AE999" s="9"/>
      <c r="AF999" s="9"/>
      <c r="AG999" s="9"/>
      <c r="AH999" s="9"/>
    </row>
    <row r="1000" spans="1:34" x14ac:dyDescent="0.25">
      <c r="A1000" s="9"/>
      <c r="B1000" s="9"/>
      <c r="C1000" s="9"/>
      <c r="D1000" s="9"/>
      <c r="E1000" s="9"/>
      <c r="F1000" s="9"/>
      <c r="G1000" s="9"/>
      <c r="H1000" s="9"/>
      <c r="I1000" s="9"/>
      <c r="J1000" s="9"/>
      <c r="K1000" s="9"/>
      <c r="L1000" s="9"/>
      <c r="M1000" s="9"/>
      <c r="N1000" s="9"/>
      <c r="O1000" s="9"/>
      <c r="P1000" s="9"/>
      <c r="Q1000" s="810"/>
      <c r="R1000" s="9"/>
      <c r="S1000" s="15"/>
      <c r="T1000" s="9"/>
      <c r="U1000" s="17"/>
      <c r="V1000" s="9"/>
      <c r="W1000" s="17"/>
      <c r="X1000" s="9"/>
      <c r="Y1000" s="9"/>
      <c r="Z1000" s="9"/>
      <c r="AA1000" s="9"/>
      <c r="AB1000" s="9"/>
      <c r="AC1000" s="9"/>
      <c r="AD1000" s="9"/>
      <c r="AE1000" s="9"/>
      <c r="AF1000" s="9"/>
      <c r="AG1000" s="9"/>
      <c r="AH1000" s="9"/>
    </row>
  </sheetData>
  <sheetProtection password="DEB6" sheet="1" objects="1" scenarios="1"/>
  <autoFilter ref="A39:AH115">
    <filterColumn colId="21">
      <filters>
        <filter val="Abierta - Vencida"/>
      </filters>
    </filterColumn>
  </autoFilter>
  <mergeCells count="24">
    <mergeCell ref="I28:K28"/>
    <mergeCell ref="I30:K30"/>
    <mergeCell ref="I31:M31"/>
    <mergeCell ref="H38:P38"/>
    <mergeCell ref="F26:G26"/>
    <mergeCell ref="A38:G38"/>
    <mergeCell ref="L30:M30"/>
    <mergeCell ref="M33:M34"/>
    <mergeCell ref="I29:K29"/>
    <mergeCell ref="A21:C24"/>
    <mergeCell ref="A27:C27"/>
    <mergeCell ref="A26:C26"/>
    <mergeCell ref="I27:K27"/>
    <mergeCell ref="D21:T24"/>
    <mergeCell ref="I26:M26"/>
    <mergeCell ref="U24:W24"/>
    <mergeCell ref="U22:W22"/>
    <mergeCell ref="U21:W21"/>
    <mergeCell ref="T38:W38"/>
    <mergeCell ref="L27:M27"/>
    <mergeCell ref="P27:V27"/>
    <mergeCell ref="L28:M28"/>
    <mergeCell ref="L29:M29"/>
    <mergeCell ref="Q38:S38"/>
  </mergeCells>
  <conditionalFormatting sqref="X40:X115">
    <cfRule type="cellIs" dxfId="165" priority="1" operator="greaterThan">
      <formula>SI($P$40-$X$38)&gt;0</formula>
    </cfRule>
  </conditionalFormatting>
  <conditionalFormatting sqref="V40:V115">
    <cfRule type="cellIs" dxfId="164" priority="2" operator="equal">
      <formula>$J$6</formula>
    </cfRule>
  </conditionalFormatting>
  <conditionalFormatting sqref="V40:V115">
    <cfRule type="cellIs" dxfId="163" priority="3" operator="equal">
      <formula>$J$5</formula>
    </cfRule>
  </conditionalFormatting>
  <conditionalFormatting sqref="V40:V115">
    <cfRule type="cellIs" dxfId="162" priority="4" operator="equal">
      <formula>$J$4</formula>
    </cfRule>
  </conditionalFormatting>
  <dataValidations count="7">
    <dataValidation type="list" allowBlank="1" showInputMessage="1" showErrorMessage="1" prompt=" -  - " sqref="I41 I45 I47:I48 I50:I51 I53:I54 I57 I59:I60 I62:I63 I65:I66 I68:I69 I71:I78 I80:I81 I83:I84 I86:I96 I98:I99 I101:I108 I110:I111 I113:I115">
      <formula1>$H$2:$H$5</formula1>
    </dataValidation>
    <dataValidation type="list" allowBlank="1" showInputMessage="1" showErrorMessage="1" prompt=" -  - " sqref="F73 F76 F88 F91 F94 F103 F106 F113">
      <formula1>$G$2:$G$3</formula1>
    </dataValidation>
    <dataValidation type="list" allowBlank="1" showInputMessage="1" showErrorMessage="1" prompt=" -  - " sqref="A27">
      <formula1>$C$2:$C$17</formula1>
    </dataValidation>
    <dataValidation type="list" allowBlank="1" showInputMessage="1" showErrorMessage="1" prompt=" -  - " sqref="J41 J45 J47:J48 J50:J51 J53:J54 J57 J59:J60 J62:J63 J65:J66 J68:J69 J71:J78 J80:J81 J83:J84 J86:J96 J98:J99 J101:J108 J110:J111 J113:J115">
      <formula1>$I$2:$I$8</formula1>
    </dataValidation>
    <dataValidation type="list" allowBlank="1" showInputMessage="1" showErrorMessage="1" prompt=" -  - " sqref="V41 V45 V47:V48 V50:V51 V53:V54 V57 V59:V60 V62:V63 V65:V66 V68:V69 V71:V78 V80:V81 V83:V84 V86:V96 V98:V99 V101:V108 V110:V111 V113:V115">
      <formula1>$J$3:$J$6</formula1>
    </dataValidation>
    <dataValidation type="list" allowBlank="1" showInputMessage="1" showErrorMessage="1" prompt=" -  - " sqref="C73 C76 C88 C91 C94 C103 C106 C113">
      <formula1>$D$2:$D$14</formula1>
    </dataValidation>
    <dataValidation type="list" allowBlank="1" showInputMessage="1" showErrorMessage="1" prompt=" -  - " sqref="B73 B76 B88 B91 B94 B103 B106 B113">
      <formula1>$F$2:$F$10</formula1>
    </dataValidation>
  </dataValidations>
  <hyperlinks>
    <hyperlink ref="U91" r:id="rId1"/>
    <hyperlink ref="U94" r:id="rId2" display="http://www.idep.edu.co/sites/default/files/Mapa_de_Riesgos_Procesos_IDEP_Corte_31_03_2017.xlsx"/>
  </hyperlink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H1000"/>
  <sheetViews>
    <sheetView showGridLines="0" topLeftCell="A21" zoomScale="70" zoomScaleNormal="70" workbookViewId="0">
      <selection activeCell="E26" sqref="E26"/>
    </sheetView>
  </sheetViews>
  <sheetFormatPr baseColWidth="10" defaultColWidth="15.140625" defaultRowHeight="15" customHeight="1" x14ac:dyDescent="0.25"/>
  <cols>
    <col min="1" max="1" width="11.7109375" customWidth="1"/>
    <col min="2" max="2" width="10" customWidth="1"/>
    <col min="3" max="3" width="17" customWidth="1"/>
    <col min="4" max="4" width="18" customWidth="1"/>
    <col min="5" max="5" width="49.28515625" style="1228" customWidth="1"/>
    <col min="6" max="6" width="24" customWidth="1"/>
    <col min="7" max="7" width="30.42578125" style="1228" customWidth="1"/>
    <col min="8" max="8" width="36.85546875" style="1228" customWidth="1"/>
    <col min="9" max="9" width="13.42578125" customWidth="1"/>
    <col min="10" max="10" width="12.140625" customWidth="1"/>
    <col min="11" max="11" width="23.28515625" style="1228" customWidth="1"/>
    <col min="12" max="12" width="14" customWidth="1"/>
    <col min="13" max="13" width="11.7109375" customWidth="1"/>
    <col min="14" max="14" width="14.140625" customWidth="1"/>
    <col min="15" max="15" width="13.7109375" customWidth="1"/>
    <col min="16" max="16" width="14.140625" customWidth="1"/>
    <col min="17" max="17" width="52.5703125" style="1228" customWidth="1"/>
    <col min="18" max="18" width="20.7109375" style="1228" customWidth="1"/>
    <col min="19" max="19" width="17" customWidth="1"/>
    <col min="20" max="20" width="90.140625" style="1229" customWidth="1"/>
    <col min="21" max="21" width="16.28515625" style="1342" customWidth="1"/>
    <col min="22" max="22" width="22.140625" customWidth="1"/>
    <col min="23" max="23" width="33" style="1342" customWidth="1"/>
    <col min="24" max="24" width="16" hidden="1" customWidth="1"/>
    <col min="25" max="25" width="17.85546875" customWidth="1"/>
    <col min="26" max="34" width="7.5703125" customWidth="1"/>
  </cols>
  <sheetData>
    <row r="1" spans="1:34" ht="12" hidden="1" customHeight="1" x14ac:dyDescent="0.35">
      <c r="A1" s="1"/>
      <c r="B1" s="2" t="s">
        <v>0</v>
      </c>
      <c r="C1" s="3" t="s">
        <v>1</v>
      </c>
      <c r="D1" s="3" t="s">
        <v>2</v>
      </c>
      <c r="E1" s="4"/>
      <c r="F1" s="5" t="s">
        <v>3</v>
      </c>
      <c r="G1" s="5" t="s">
        <v>4</v>
      </c>
      <c r="H1" s="5" t="s">
        <v>5</v>
      </c>
      <c r="I1" s="5" t="s">
        <v>6</v>
      </c>
      <c r="J1" s="5" t="s">
        <v>7</v>
      </c>
      <c r="K1" s="7"/>
      <c r="L1" s="7"/>
      <c r="M1" s="7"/>
      <c r="N1" s="7"/>
      <c r="O1" s="7"/>
      <c r="P1" s="7"/>
      <c r="Q1" s="7"/>
      <c r="R1" s="7"/>
      <c r="S1" s="7"/>
      <c r="T1" s="810"/>
      <c r="U1" s="7"/>
      <c r="V1" s="7"/>
      <c r="W1" s="7"/>
      <c r="X1" s="7"/>
      <c r="Y1" s="7"/>
      <c r="Z1" s="7"/>
      <c r="AA1" s="7"/>
      <c r="AB1" s="9"/>
      <c r="AC1" s="9"/>
      <c r="AD1" s="9"/>
      <c r="AE1" s="9"/>
      <c r="AF1" s="9"/>
      <c r="AG1" s="9"/>
      <c r="AH1" s="9"/>
    </row>
    <row r="2" spans="1:34" ht="24" hidden="1" customHeight="1" x14ac:dyDescent="0.35">
      <c r="A2" s="1"/>
      <c r="B2" s="10" t="s">
        <v>8</v>
      </c>
      <c r="C2" s="11" t="s">
        <v>9</v>
      </c>
      <c r="D2" s="11" t="s">
        <v>10</v>
      </c>
      <c r="E2" s="12"/>
      <c r="F2" s="11" t="s">
        <v>11</v>
      </c>
      <c r="G2" s="11" t="s">
        <v>12</v>
      </c>
      <c r="H2" s="11" t="s">
        <v>13</v>
      </c>
      <c r="I2" s="11" t="s">
        <v>14</v>
      </c>
      <c r="J2" s="11"/>
      <c r="K2" s="7"/>
      <c r="L2" s="7"/>
      <c r="M2" s="7"/>
      <c r="N2" s="7"/>
      <c r="O2" s="7"/>
      <c r="P2" s="7"/>
      <c r="Q2" s="7"/>
      <c r="R2" s="7"/>
      <c r="S2" s="7"/>
      <c r="T2" s="810"/>
      <c r="U2" s="7"/>
      <c r="V2" s="7"/>
      <c r="W2" s="7"/>
      <c r="X2" s="7"/>
      <c r="Y2" s="7"/>
      <c r="Z2" s="7"/>
      <c r="AA2" s="7"/>
      <c r="AB2" s="9"/>
      <c r="AC2" s="9"/>
      <c r="AD2" s="9"/>
      <c r="AE2" s="9"/>
      <c r="AF2" s="9"/>
      <c r="AG2" s="9"/>
      <c r="AH2" s="9"/>
    </row>
    <row r="3" spans="1:34" ht="24" hidden="1" customHeight="1" x14ac:dyDescent="0.35">
      <c r="A3" s="1"/>
      <c r="B3" s="10" t="s">
        <v>15</v>
      </c>
      <c r="C3" s="11" t="s">
        <v>16</v>
      </c>
      <c r="D3" s="11" t="s">
        <v>17</v>
      </c>
      <c r="E3" s="12"/>
      <c r="F3" s="11" t="s">
        <v>18</v>
      </c>
      <c r="G3" s="11" t="s">
        <v>19</v>
      </c>
      <c r="H3" s="11" t="s">
        <v>20</v>
      </c>
      <c r="I3" s="11" t="s">
        <v>21</v>
      </c>
      <c r="J3" s="11" t="s">
        <v>22</v>
      </c>
      <c r="K3" s="7"/>
      <c r="L3" s="7"/>
      <c r="M3" s="7"/>
      <c r="N3" s="7"/>
      <c r="O3" s="7"/>
      <c r="P3" s="7"/>
      <c r="Q3" s="7"/>
      <c r="R3" s="7"/>
      <c r="S3" s="7"/>
      <c r="T3" s="810"/>
      <c r="U3" s="7"/>
      <c r="V3" s="7"/>
      <c r="W3" s="7"/>
      <c r="X3" s="7"/>
      <c r="Y3" s="7"/>
      <c r="Z3" s="7"/>
      <c r="AA3" s="7"/>
      <c r="AB3" s="9"/>
      <c r="AC3" s="9"/>
      <c r="AD3" s="9"/>
      <c r="AE3" s="9"/>
      <c r="AF3" s="9"/>
      <c r="AG3" s="9"/>
      <c r="AH3" s="9"/>
    </row>
    <row r="4" spans="1:34" ht="12" hidden="1" customHeight="1" x14ac:dyDescent="0.35">
      <c r="A4" s="1"/>
      <c r="B4" s="10" t="s">
        <v>23</v>
      </c>
      <c r="C4" s="11" t="s">
        <v>24</v>
      </c>
      <c r="D4" s="11" t="s">
        <v>25</v>
      </c>
      <c r="E4" s="12"/>
      <c r="F4" s="11" t="s">
        <v>26</v>
      </c>
      <c r="G4" s="11"/>
      <c r="H4" s="11" t="s">
        <v>27</v>
      </c>
      <c r="I4" s="11" t="s">
        <v>28</v>
      </c>
      <c r="J4" s="11" t="s">
        <v>29</v>
      </c>
      <c r="K4" s="7"/>
      <c r="L4" s="7"/>
      <c r="M4" s="7"/>
      <c r="N4" s="7"/>
      <c r="O4" s="7"/>
      <c r="P4" s="7"/>
      <c r="Q4" s="7"/>
      <c r="R4" s="7"/>
      <c r="S4" s="7"/>
      <c r="T4" s="810"/>
      <c r="U4" s="7"/>
      <c r="V4" s="7"/>
      <c r="W4" s="7"/>
      <c r="X4" s="7"/>
      <c r="Y4" s="7"/>
      <c r="Z4" s="7"/>
      <c r="AA4" s="7"/>
      <c r="AB4" s="9"/>
      <c r="AC4" s="9"/>
      <c r="AD4" s="9"/>
      <c r="AE4" s="9"/>
      <c r="AF4" s="9"/>
      <c r="AG4" s="9"/>
      <c r="AH4" s="9"/>
    </row>
    <row r="5" spans="1:34" ht="12" hidden="1" customHeight="1" x14ac:dyDescent="0.35">
      <c r="A5" s="1"/>
      <c r="B5" s="10" t="s">
        <v>30</v>
      </c>
      <c r="C5" s="11" t="s">
        <v>31</v>
      </c>
      <c r="D5" s="11" t="s">
        <v>32</v>
      </c>
      <c r="E5" s="12"/>
      <c r="F5" s="11" t="s">
        <v>33</v>
      </c>
      <c r="G5" s="11"/>
      <c r="H5" s="11" t="s">
        <v>34</v>
      </c>
      <c r="I5" s="11" t="s">
        <v>35</v>
      </c>
      <c r="J5" s="11" t="s">
        <v>36</v>
      </c>
      <c r="K5" s="7"/>
      <c r="L5" s="7"/>
      <c r="M5" s="7"/>
      <c r="N5" s="7"/>
      <c r="O5" s="7"/>
      <c r="P5" s="7"/>
      <c r="Q5" s="7"/>
      <c r="R5" s="7"/>
      <c r="S5" s="7"/>
      <c r="T5" s="810"/>
      <c r="U5" s="7"/>
      <c r="V5" s="7"/>
      <c r="W5" s="7"/>
      <c r="X5" s="7"/>
      <c r="Y5" s="7"/>
      <c r="Z5" s="7"/>
      <c r="AA5" s="7"/>
      <c r="AB5" s="9"/>
      <c r="AC5" s="9"/>
      <c r="AD5" s="9"/>
      <c r="AE5" s="9"/>
      <c r="AF5" s="9"/>
      <c r="AG5" s="9"/>
      <c r="AH5" s="9"/>
    </row>
    <row r="6" spans="1:34" ht="12" hidden="1" customHeight="1" x14ac:dyDescent="0.35">
      <c r="A6" s="1"/>
      <c r="B6" s="10" t="s">
        <v>37</v>
      </c>
      <c r="C6" s="11" t="s">
        <v>38</v>
      </c>
      <c r="D6" s="11" t="s">
        <v>39</v>
      </c>
      <c r="E6" s="12"/>
      <c r="F6" s="11" t="s">
        <v>40</v>
      </c>
      <c r="G6" s="11"/>
      <c r="H6" s="11"/>
      <c r="I6" s="11" t="s">
        <v>41</v>
      </c>
      <c r="J6" s="11" t="s">
        <v>42</v>
      </c>
      <c r="K6" s="7"/>
      <c r="L6" s="7"/>
      <c r="M6" s="7"/>
      <c r="N6" s="7"/>
      <c r="O6" s="7"/>
      <c r="P6" s="7"/>
      <c r="Q6" s="7"/>
      <c r="R6" s="7"/>
      <c r="S6" s="7"/>
      <c r="T6" s="810"/>
      <c r="U6" s="7"/>
      <c r="V6" s="7"/>
      <c r="W6" s="7"/>
      <c r="X6" s="7"/>
      <c r="Y6" s="7"/>
      <c r="Z6" s="7"/>
      <c r="AA6" s="7"/>
      <c r="AB6" s="9"/>
      <c r="AC6" s="9"/>
      <c r="AD6" s="9"/>
      <c r="AE6" s="9"/>
      <c r="AF6" s="9"/>
      <c r="AG6" s="9"/>
      <c r="AH6" s="9"/>
    </row>
    <row r="7" spans="1:34" ht="12" hidden="1" customHeight="1" x14ac:dyDescent="0.35">
      <c r="A7" s="1"/>
      <c r="B7" s="10" t="s">
        <v>43</v>
      </c>
      <c r="C7" s="11" t="s">
        <v>44</v>
      </c>
      <c r="D7" s="11" t="s">
        <v>45</v>
      </c>
      <c r="E7" s="12"/>
      <c r="F7" s="11" t="s">
        <v>46</v>
      </c>
      <c r="G7" s="11"/>
      <c r="H7" s="11"/>
      <c r="I7" s="11" t="s">
        <v>47</v>
      </c>
      <c r="J7" s="11"/>
      <c r="K7" s="7"/>
      <c r="L7" s="7"/>
      <c r="M7" s="7"/>
      <c r="N7" s="7"/>
      <c r="O7" s="7"/>
      <c r="P7" s="7"/>
      <c r="Q7" s="7"/>
      <c r="R7" s="7"/>
      <c r="S7" s="7"/>
      <c r="T7" s="810"/>
      <c r="U7" s="7"/>
      <c r="V7" s="7"/>
      <c r="W7" s="7"/>
      <c r="X7" s="7"/>
      <c r="Y7" s="7"/>
      <c r="Z7" s="7"/>
      <c r="AA7" s="7"/>
      <c r="AB7" s="9"/>
      <c r="AC7" s="9"/>
      <c r="AD7" s="9"/>
      <c r="AE7" s="9"/>
      <c r="AF7" s="9"/>
      <c r="AG7" s="9"/>
      <c r="AH7" s="9"/>
    </row>
    <row r="8" spans="1:34" ht="12" hidden="1" customHeight="1" x14ac:dyDescent="0.35">
      <c r="A8" s="1"/>
      <c r="B8" s="10" t="s">
        <v>48</v>
      </c>
      <c r="C8" s="11" t="s">
        <v>49</v>
      </c>
      <c r="D8" s="11" t="s">
        <v>50</v>
      </c>
      <c r="E8" s="12"/>
      <c r="F8" s="11" t="s">
        <v>51</v>
      </c>
      <c r="G8" s="11"/>
      <c r="H8" s="11"/>
      <c r="I8" s="11" t="s">
        <v>52</v>
      </c>
      <c r="J8" s="11"/>
      <c r="K8" s="7"/>
      <c r="L8" s="7"/>
      <c r="M8" s="7"/>
      <c r="N8" s="7"/>
      <c r="O8" s="7"/>
      <c r="P8" s="7"/>
      <c r="Q8" s="7"/>
      <c r="R8" s="7"/>
      <c r="S8" s="7"/>
      <c r="T8" s="810"/>
      <c r="U8" s="7"/>
      <c r="V8" s="7"/>
      <c r="W8" s="7"/>
      <c r="X8" s="7"/>
      <c r="Y8" s="7"/>
      <c r="Z8" s="7"/>
      <c r="AA8" s="7"/>
      <c r="AB8" s="9"/>
      <c r="AC8" s="9"/>
      <c r="AD8" s="9"/>
      <c r="AE8" s="9"/>
      <c r="AF8" s="9"/>
      <c r="AG8" s="9"/>
      <c r="AH8" s="9"/>
    </row>
    <row r="9" spans="1:34" ht="12" hidden="1" customHeight="1" x14ac:dyDescent="0.35">
      <c r="A9" s="1"/>
      <c r="B9" s="10" t="s">
        <v>53</v>
      </c>
      <c r="C9" s="11" t="s">
        <v>54</v>
      </c>
      <c r="D9" s="11" t="s">
        <v>55</v>
      </c>
      <c r="E9" s="12"/>
      <c r="F9" s="11" t="s">
        <v>56</v>
      </c>
      <c r="G9" s="11"/>
      <c r="H9" s="11"/>
      <c r="I9" s="11"/>
      <c r="J9" s="11"/>
      <c r="K9" s="7"/>
      <c r="L9" s="7"/>
      <c r="M9" s="7"/>
      <c r="N9" s="7"/>
      <c r="O9" s="7"/>
      <c r="P9" s="7"/>
      <c r="Q9" s="7"/>
      <c r="R9" s="7"/>
      <c r="S9" s="7"/>
      <c r="T9" s="810"/>
      <c r="U9" s="7"/>
      <c r="V9" s="7"/>
      <c r="W9" s="7"/>
      <c r="X9" s="7"/>
      <c r="Y9" s="7"/>
      <c r="Z9" s="7"/>
      <c r="AA9" s="7"/>
      <c r="AB9" s="9"/>
      <c r="AC9" s="9"/>
      <c r="AD9" s="9"/>
      <c r="AE9" s="9"/>
      <c r="AF9" s="9"/>
      <c r="AG9" s="9"/>
      <c r="AH9" s="9"/>
    </row>
    <row r="10" spans="1:34" ht="12" hidden="1" customHeight="1" x14ac:dyDescent="0.35">
      <c r="A10" s="1"/>
      <c r="B10" s="10" t="s">
        <v>57</v>
      </c>
      <c r="C10" s="11" t="s">
        <v>58</v>
      </c>
      <c r="D10" s="11" t="s">
        <v>59</v>
      </c>
      <c r="E10" s="12"/>
      <c r="F10" s="11" t="s">
        <v>60</v>
      </c>
      <c r="G10" s="11"/>
      <c r="H10" s="11"/>
      <c r="I10" s="11"/>
      <c r="J10" s="11"/>
      <c r="K10" s="7"/>
      <c r="L10" s="7"/>
      <c r="M10" s="7"/>
      <c r="N10" s="7"/>
      <c r="O10" s="7"/>
      <c r="P10" s="7"/>
      <c r="Q10" s="7"/>
      <c r="R10" s="7"/>
      <c r="S10" s="7"/>
      <c r="T10" s="810"/>
      <c r="U10" s="7"/>
      <c r="V10" s="7"/>
      <c r="W10" s="7"/>
      <c r="X10" s="7"/>
      <c r="Y10" s="7"/>
      <c r="Z10" s="7"/>
      <c r="AA10" s="7"/>
      <c r="AB10" s="9"/>
      <c r="AC10" s="9"/>
      <c r="AD10" s="9"/>
      <c r="AE10" s="9"/>
      <c r="AF10" s="9"/>
      <c r="AG10" s="9"/>
      <c r="AH10" s="9"/>
    </row>
    <row r="11" spans="1:34" ht="12" hidden="1" customHeight="1" x14ac:dyDescent="0.35">
      <c r="A11" s="1"/>
      <c r="B11" s="10" t="s">
        <v>61</v>
      </c>
      <c r="C11" s="11" t="s">
        <v>62</v>
      </c>
      <c r="D11" s="11" t="s">
        <v>63</v>
      </c>
      <c r="E11" s="12"/>
      <c r="F11" s="13"/>
      <c r="G11" s="13"/>
      <c r="H11" s="13"/>
      <c r="I11" s="13"/>
      <c r="J11" s="7"/>
      <c r="K11" s="7"/>
      <c r="L11" s="7"/>
      <c r="M11" s="7"/>
      <c r="N11" s="7"/>
      <c r="O11" s="7"/>
      <c r="P11" s="7"/>
      <c r="Q11" s="7"/>
      <c r="R11" s="7"/>
      <c r="S11" s="7"/>
      <c r="T11" s="810"/>
      <c r="U11" s="7"/>
      <c r="V11" s="7"/>
      <c r="W11" s="7"/>
      <c r="X11" s="7"/>
      <c r="Y11" s="7"/>
      <c r="Z11" s="7"/>
      <c r="AA11" s="7"/>
      <c r="AB11" s="9"/>
      <c r="AC11" s="9"/>
      <c r="AD11" s="9"/>
      <c r="AE11" s="9"/>
      <c r="AF11" s="9"/>
      <c r="AG11" s="9"/>
      <c r="AH11" s="9"/>
    </row>
    <row r="12" spans="1:34" ht="12" hidden="1" customHeight="1" x14ac:dyDescent="0.35">
      <c r="A12" s="1"/>
      <c r="B12" s="10" t="s">
        <v>64</v>
      </c>
      <c r="C12" s="11" t="s">
        <v>65</v>
      </c>
      <c r="D12" s="11" t="s">
        <v>66</v>
      </c>
      <c r="E12" s="12"/>
      <c r="F12" s="13"/>
      <c r="G12" s="13"/>
      <c r="H12" s="13"/>
      <c r="I12" s="13"/>
      <c r="J12" s="7"/>
      <c r="K12" s="7"/>
      <c r="L12" s="7"/>
      <c r="M12" s="7"/>
      <c r="N12" s="7"/>
      <c r="O12" s="7"/>
      <c r="P12" s="7"/>
      <c r="Q12" s="7"/>
      <c r="R12" s="7"/>
      <c r="S12" s="7"/>
      <c r="T12" s="810"/>
      <c r="U12" s="7"/>
      <c r="V12" s="7"/>
      <c r="W12" s="7"/>
      <c r="X12" s="7"/>
      <c r="Y12" s="7"/>
      <c r="Z12" s="7"/>
      <c r="AA12" s="7"/>
      <c r="AB12" s="9"/>
      <c r="AC12" s="9"/>
      <c r="AD12" s="9"/>
      <c r="AE12" s="9"/>
      <c r="AF12" s="9"/>
      <c r="AG12" s="9"/>
      <c r="AH12" s="9"/>
    </row>
    <row r="13" spans="1:34" ht="12" hidden="1" customHeight="1" x14ac:dyDescent="0.35">
      <c r="A13" s="1"/>
      <c r="B13" s="10" t="s">
        <v>67</v>
      </c>
      <c r="C13" s="11" t="s">
        <v>68</v>
      </c>
      <c r="D13" s="11" t="s">
        <v>69</v>
      </c>
      <c r="E13" s="12"/>
      <c r="F13" s="13"/>
      <c r="G13" s="13"/>
      <c r="H13" s="13"/>
      <c r="I13" s="13"/>
      <c r="J13" s="7"/>
      <c r="K13" s="7"/>
      <c r="L13" s="7"/>
      <c r="M13" s="7"/>
      <c r="N13" s="7"/>
      <c r="O13" s="7"/>
      <c r="P13" s="7"/>
      <c r="Q13" s="7"/>
      <c r="R13" s="7"/>
      <c r="S13" s="7"/>
      <c r="T13" s="810"/>
      <c r="U13" s="7"/>
      <c r="V13" s="7"/>
      <c r="W13" s="7"/>
      <c r="X13" s="7"/>
      <c r="Y13" s="7"/>
      <c r="Z13" s="7"/>
      <c r="AA13" s="7"/>
      <c r="AB13" s="9"/>
      <c r="AC13" s="9"/>
      <c r="AD13" s="9"/>
      <c r="AE13" s="9"/>
      <c r="AF13" s="9"/>
      <c r="AG13" s="9"/>
      <c r="AH13" s="9"/>
    </row>
    <row r="14" spans="1:34" ht="12" hidden="1" customHeight="1" x14ac:dyDescent="0.35">
      <c r="A14" s="1"/>
      <c r="B14" s="10" t="s">
        <v>70</v>
      </c>
      <c r="C14" s="11" t="s">
        <v>71</v>
      </c>
      <c r="D14" s="11" t="s">
        <v>72</v>
      </c>
      <c r="E14" s="12"/>
      <c r="F14" s="13"/>
      <c r="G14" s="13"/>
      <c r="H14" s="13"/>
      <c r="I14" s="13"/>
      <c r="J14" s="7"/>
      <c r="K14" s="7"/>
      <c r="L14" s="7"/>
      <c r="M14" s="7"/>
      <c r="N14" s="7"/>
      <c r="O14" s="7"/>
      <c r="P14" s="7"/>
      <c r="Q14" s="7"/>
      <c r="R14" s="7"/>
      <c r="S14" s="7"/>
      <c r="T14" s="810"/>
      <c r="U14" s="7"/>
      <c r="V14" s="7"/>
      <c r="W14" s="7"/>
      <c r="X14" s="7"/>
      <c r="Y14" s="7"/>
      <c r="Z14" s="7"/>
      <c r="AA14" s="7"/>
      <c r="AB14" s="9"/>
      <c r="AC14" s="9"/>
      <c r="AD14" s="9"/>
      <c r="AE14" s="9"/>
      <c r="AF14" s="9"/>
      <c r="AG14" s="9"/>
      <c r="AH14" s="9"/>
    </row>
    <row r="15" spans="1:34" ht="12" hidden="1" customHeight="1" x14ac:dyDescent="0.35">
      <c r="A15" s="1"/>
      <c r="B15" s="10" t="s">
        <v>73</v>
      </c>
      <c r="C15" s="11" t="s">
        <v>74</v>
      </c>
      <c r="D15" s="11"/>
      <c r="E15" s="12"/>
      <c r="F15" s="13"/>
      <c r="G15" s="13"/>
      <c r="H15" s="13"/>
      <c r="I15" s="13"/>
      <c r="J15" s="7"/>
      <c r="K15" s="7"/>
      <c r="L15" s="7"/>
      <c r="M15" s="7"/>
      <c r="N15" s="7"/>
      <c r="O15" s="7"/>
      <c r="P15" s="7"/>
      <c r="Q15" s="7"/>
      <c r="R15" s="7"/>
      <c r="S15" s="7"/>
      <c r="T15" s="810"/>
      <c r="U15" s="7"/>
      <c r="V15" s="7"/>
      <c r="W15" s="7"/>
      <c r="X15" s="7"/>
      <c r="Y15" s="7"/>
      <c r="Z15" s="7"/>
      <c r="AA15" s="7"/>
      <c r="AB15" s="9"/>
      <c r="AC15" s="9"/>
      <c r="AD15" s="9"/>
      <c r="AE15" s="9"/>
      <c r="AF15" s="9"/>
      <c r="AG15" s="9"/>
      <c r="AH15" s="9"/>
    </row>
    <row r="16" spans="1:34" ht="12" hidden="1" customHeight="1" x14ac:dyDescent="0.35">
      <c r="A16" s="1"/>
      <c r="B16" s="10" t="s">
        <v>75</v>
      </c>
      <c r="C16" s="11" t="s">
        <v>76</v>
      </c>
      <c r="D16" s="11"/>
      <c r="E16" s="12"/>
      <c r="F16" s="13"/>
      <c r="G16" s="13"/>
      <c r="H16" s="13"/>
      <c r="I16" s="13"/>
      <c r="J16" s="7"/>
      <c r="K16" s="7"/>
      <c r="L16" s="7"/>
      <c r="M16" s="7"/>
      <c r="N16" s="7"/>
      <c r="O16" s="7"/>
      <c r="P16" s="7"/>
      <c r="Q16" s="7"/>
      <c r="R16" s="7"/>
      <c r="S16" s="7"/>
      <c r="T16" s="810"/>
      <c r="U16" s="7"/>
      <c r="V16" s="7"/>
      <c r="W16" s="7"/>
      <c r="X16" s="7"/>
      <c r="Y16" s="7"/>
      <c r="Z16" s="7"/>
      <c r="AA16" s="7"/>
      <c r="AB16" s="9"/>
      <c r="AC16" s="9"/>
      <c r="AD16" s="9"/>
      <c r="AE16" s="9"/>
      <c r="AF16" s="9"/>
      <c r="AG16" s="9"/>
      <c r="AH16" s="9"/>
    </row>
    <row r="17" spans="1:34" ht="12" hidden="1" customHeight="1" x14ac:dyDescent="0.35">
      <c r="A17" s="1"/>
      <c r="B17" s="10" t="s">
        <v>77</v>
      </c>
      <c r="C17" s="11" t="s">
        <v>78</v>
      </c>
      <c r="D17" s="11"/>
      <c r="E17" s="12"/>
      <c r="F17" s="13"/>
      <c r="G17" s="13"/>
      <c r="H17" s="7"/>
      <c r="I17" s="13"/>
      <c r="J17" s="7"/>
      <c r="K17" s="7"/>
      <c r="L17" s="7"/>
      <c r="M17" s="7"/>
      <c r="N17" s="7"/>
      <c r="O17" s="7"/>
      <c r="P17" s="7"/>
      <c r="Q17" s="7"/>
      <c r="R17" s="7"/>
      <c r="S17" s="7"/>
      <c r="T17" s="810"/>
      <c r="U17" s="7"/>
      <c r="V17" s="7"/>
      <c r="W17" s="7"/>
      <c r="X17" s="7"/>
      <c r="Y17" s="7"/>
      <c r="Z17" s="7"/>
      <c r="AA17" s="7"/>
      <c r="AB17" s="9"/>
      <c r="AC17" s="9"/>
      <c r="AD17" s="9"/>
      <c r="AE17" s="9"/>
      <c r="AF17" s="9"/>
      <c r="AG17" s="9"/>
      <c r="AH17" s="9"/>
    </row>
    <row r="18" spans="1:34" ht="12" hidden="1" customHeight="1" x14ac:dyDescent="0.35">
      <c r="A18" s="1"/>
      <c r="B18" s="7"/>
      <c r="C18" s="7"/>
      <c r="D18" s="7"/>
      <c r="E18" s="6"/>
      <c r="F18" s="7"/>
      <c r="G18" s="7"/>
      <c r="H18" s="7"/>
      <c r="I18" s="7"/>
      <c r="J18" s="7"/>
      <c r="K18" s="7"/>
      <c r="L18" s="7"/>
      <c r="M18" s="7"/>
      <c r="N18" s="7"/>
      <c r="O18" s="7"/>
      <c r="P18" s="7"/>
      <c r="Q18" s="7"/>
      <c r="R18" s="7"/>
      <c r="S18" s="7"/>
      <c r="T18" s="810"/>
      <c r="U18" s="7"/>
      <c r="V18" s="7"/>
      <c r="W18" s="7"/>
      <c r="X18" s="7"/>
      <c r="Y18" s="7"/>
      <c r="Z18" s="7"/>
      <c r="AA18" s="7"/>
      <c r="AB18" s="9"/>
      <c r="AC18" s="9"/>
      <c r="AD18" s="9"/>
      <c r="AE18" s="9"/>
      <c r="AF18" s="9"/>
      <c r="AG18" s="9"/>
      <c r="AH18" s="9"/>
    </row>
    <row r="19" spans="1:34" ht="12" hidden="1" customHeight="1" x14ac:dyDescent="0.35">
      <c r="A19" s="1"/>
      <c r="B19" s="7"/>
      <c r="C19" s="7"/>
      <c r="D19" s="7"/>
      <c r="E19" s="6"/>
      <c r="F19" s="7"/>
      <c r="G19" s="7"/>
      <c r="H19" s="7"/>
      <c r="I19" s="7"/>
      <c r="J19" s="7"/>
      <c r="K19" s="7"/>
      <c r="L19" s="7"/>
      <c r="M19" s="7"/>
      <c r="N19" s="7"/>
      <c r="O19" s="7"/>
      <c r="P19" s="7"/>
      <c r="Q19" s="7"/>
      <c r="R19" s="7"/>
      <c r="S19" s="7"/>
      <c r="T19" s="810"/>
      <c r="U19" s="7"/>
      <c r="V19" s="7"/>
      <c r="W19" s="7"/>
      <c r="X19" s="7"/>
      <c r="Y19" s="7"/>
      <c r="Z19" s="7"/>
      <c r="AA19" s="7"/>
      <c r="AB19" s="9"/>
      <c r="AC19" s="9"/>
      <c r="AD19" s="9"/>
      <c r="AE19" s="9"/>
      <c r="AF19" s="9"/>
      <c r="AG19" s="9"/>
      <c r="AH19" s="9"/>
    </row>
    <row r="20" spans="1:34" ht="12" hidden="1" customHeight="1" x14ac:dyDescent="0.35">
      <c r="A20" s="1"/>
      <c r="B20" s="7"/>
      <c r="C20" s="7"/>
      <c r="D20" s="7"/>
      <c r="E20" s="6"/>
      <c r="F20" s="7"/>
      <c r="G20" s="7"/>
      <c r="H20" s="7"/>
      <c r="I20" s="7"/>
      <c r="J20" s="7"/>
      <c r="K20" s="7"/>
      <c r="L20" s="7"/>
      <c r="M20" s="7"/>
      <c r="N20" s="7"/>
      <c r="O20" s="7"/>
      <c r="P20" s="7"/>
      <c r="Q20" s="7"/>
      <c r="R20" s="7"/>
      <c r="S20" s="7"/>
      <c r="T20" s="810"/>
      <c r="U20" s="7"/>
      <c r="V20" s="7"/>
      <c r="W20" s="7"/>
      <c r="X20" s="7"/>
      <c r="Y20" s="7"/>
      <c r="Z20" s="7"/>
      <c r="AA20" s="7"/>
      <c r="AB20" s="9"/>
      <c r="AC20" s="9"/>
      <c r="AD20" s="9"/>
      <c r="AE20" s="9"/>
      <c r="AF20" s="9"/>
      <c r="AG20" s="9"/>
      <c r="AH20" s="9"/>
    </row>
    <row r="21" spans="1:34" ht="37.5" customHeight="1" x14ac:dyDescent="0.25">
      <c r="A21" s="1461"/>
      <c r="B21" s="1391"/>
      <c r="C21" s="1384"/>
      <c r="D21" s="1448" t="s">
        <v>79</v>
      </c>
      <c r="E21" s="1449"/>
      <c r="F21" s="1391"/>
      <c r="G21" s="1449"/>
      <c r="H21" s="1449"/>
      <c r="I21" s="1391"/>
      <c r="J21" s="1391"/>
      <c r="K21" s="1449"/>
      <c r="L21" s="1391"/>
      <c r="M21" s="1391"/>
      <c r="N21" s="1391"/>
      <c r="O21" s="1391"/>
      <c r="P21" s="1391"/>
      <c r="Q21" s="1449"/>
      <c r="R21" s="1449"/>
      <c r="S21" s="1391"/>
      <c r="T21" s="1550"/>
      <c r="U21" s="1447" t="s">
        <v>80</v>
      </c>
      <c r="V21" s="1393"/>
      <c r="W21" s="1441"/>
      <c r="X21" s="7"/>
      <c r="Y21" s="7"/>
      <c r="Z21" s="7"/>
      <c r="AA21" s="7"/>
      <c r="AB21" s="9"/>
      <c r="AC21" s="9"/>
      <c r="AD21" s="9"/>
      <c r="AE21" s="9"/>
      <c r="AF21" s="9"/>
      <c r="AG21" s="9"/>
      <c r="AH21" s="9"/>
    </row>
    <row r="22" spans="1:34" ht="37.5" customHeight="1" x14ac:dyDescent="0.25">
      <c r="A22" s="1452"/>
      <c r="B22" s="1454"/>
      <c r="C22" s="1400"/>
      <c r="D22" s="1452"/>
      <c r="E22" s="1453"/>
      <c r="F22" s="1454"/>
      <c r="G22" s="1453"/>
      <c r="H22" s="1453"/>
      <c r="I22" s="1454"/>
      <c r="J22" s="1454"/>
      <c r="K22" s="1453"/>
      <c r="L22" s="1454"/>
      <c r="M22" s="1454"/>
      <c r="N22" s="1454"/>
      <c r="O22" s="1454"/>
      <c r="P22" s="1454"/>
      <c r="Q22" s="1453"/>
      <c r="R22" s="1453"/>
      <c r="S22" s="1454"/>
      <c r="T22" s="1551"/>
      <c r="U22" s="1445" t="s">
        <v>81</v>
      </c>
      <c r="V22" s="1363"/>
      <c r="W22" s="1514"/>
      <c r="X22" s="7"/>
      <c r="Y22" s="7"/>
      <c r="Z22" s="7"/>
      <c r="AA22" s="7"/>
      <c r="AB22" s="9"/>
      <c r="AC22" s="9"/>
      <c r="AD22" s="9"/>
      <c r="AE22" s="9"/>
      <c r="AF22" s="9"/>
      <c r="AG22" s="9"/>
      <c r="AH22" s="9"/>
    </row>
    <row r="23" spans="1:34" ht="37.5" customHeight="1" x14ac:dyDescent="0.25">
      <c r="A23" s="1452"/>
      <c r="B23" s="1454"/>
      <c r="C23" s="1400"/>
      <c r="D23" s="1452"/>
      <c r="E23" s="1453"/>
      <c r="F23" s="1454"/>
      <c r="G23" s="1453"/>
      <c r="H23" s="1453"/>
      <c r="I23" s="1454"/>
      <c r="J23" s="1454"/>
      <c r="K23" s="1453"/>
      <c r="L23" s="1454"/>
      <c r="M23" s="1454"/>
      <c r="N23" s="1454"/>
      <c r="O23" s="1454"/>
      <c r="P23" s="1454"/>
      <c r="Q23" s="1453"/>
      <c r="R23" s="1453"/>
      <c r="S23" s="1454"/>
      <c r="T23" s="1551"/>
      <c r="U23" s="1138" t="s">
        <v>83</v>
      </c>
      <c r="V23" s="20"/>
      <c r="W23" s="1236"/>
      <c r="X23" s="7"/>
      <c r="Y23" s="7"/>
      <c r="Z23" s="7"/>
      <c r="AA23" s="7"/>
      <c r="AB23" s="9"/>
      <c r="AC23" s="9"/>
      <c r="AD23" s="9"/>
      <c r="AE23" s="9"/>
      <c r="AF23" s="9"/>
      <c r="AG23" s="9"/>
      <c r="AH23" s="9"/>
    </row>
    <row r="24" spans="1:34" ht="37.5" customHeight="1" x14ac:dyDescent="0.25">
      <c r="A24" s="1457"/>
      <c r="B24" s="1367"/>
      <c r="C24" s="1406"/>
      <c r="D24" s="1457"/>
      <c r="E24" s="1458"/>
      <c r="F24" s="1367"/>
      <c r="G24" s="1458"/>
      <c r="H24" s="1458"/>
      <c r="I24" s="1367"/>
      <c r="J24" s="1367"/>
      <c r="K24" s="1458"/>
      <c r="L24" s="1367"/>
      <c r="M24" s="1367"/>
      <c r="N24" s="1367"/>
      <c r="O24" s="1367"/>
      <c r="P24" s="1367"/>
      <c r="Q24" s="1458"/>
      <c r="R24" s="1458"/>
      <c r="S24" s="1367"/>
      <c r="T24" s="1552"/>
      <c r="U24" s="1446" t="s">
        <v>84</v>
      </c>
      <c r="V24" s="1396"/>
      <c r="W24" s="1516"/>
      <c r="X24" s="7"/>
      <c r="Y24" s="7"/>
      <c r="Z24" s="7"/>
      <c r="AA24" s="7"/>
      <c r="AB24" s="9"/>
      <c r="AC24" s="9"/>
      <c r="AD24" s="9"/>
      <c r="AE24" s="9"/>
      <c r="AF24" s="9"/>
      <c r="AG24" s="9"/>
      <c r="AH24" s="9"/>
    </row>
    <row r="25" spans="1:34" ht="36.75" customHeight="1" x14ac:dyDescent="0.25">
      <c r="A25" s="22"/>
      <c r="B25" s="23"/>
      <c r="C25" s="23"/>
      <c r="D25" s="23"/>
      <c r="E25" s="1023"/>
      <c r="F25" s="25"/>
      <c r="G25" s="1017"/>
      <c r="H25" s="1017"/>
      <c r="I25" s="25"/>
      <c r="J25" s="25"/>
      <c r="K25" s="1017"/>
      <c r="L25" s="25"/>
      <c r="M25" s="25"/>
      <c r="N25" s="25"/>
      <c r="O25" s="25"/>
      <c r="P25" s="25"/>
      <c r="Q25" s="1017"/>
      <c r="R25" s="1017"/>
      <c r="S25" s="25"/>
      <c r="T25" s="1034"/>
      <c r="U25" s="1017"/>
      <c r="V25" s="27"/>
      <c r="W25" s="1237"/>
      <c r="X25" s="27"/>
      <c r="Y25" s="7"/>
      <c r="Z25" s="7"/>
      <c r="AA25" s="7"/>
      <c r="AB25" s="9"/>
      <c r="AC25" s="9"/>
      <c r="AD25" s="9"/>
      <c r="AE25" s="9"/>
      <c r="AF25" s="9"/>
      <c r="AG25" s="9"/>
      <c r="AH25" s="9"/>
    </row>
    <row r="26" spans="1:34" ht="63" customHeight="1" x14ac:dyDescent="0.25">
      <c r="A26" s="1509" t="s">
        <v>85</v>
      </c>
      <c r="B26" s="1389"/>
      <c r="C26" s="1378"/>
      <c r="D26" s="18"/>
      <c r="E26" s="1047"/>
      <c r="F26" s="1440" t="str">
        <f>CONCATENATE("INFORME DE SEGUIMIENTO DEL PROCESO ",A27)</f>
        <v>INFORME DE SEGUIMIENTO DEL PROCESO GESTIÓN TECNOLÓGICA</v>
      </c>
      <c r="G26" s="1441"/>
      <c r="H26" s="1085"/>
      <c r="I26" s="1442" t="s">
        <v>86</v>
      </c>
      <c r="J26" s="1389"/>
      <c r="K26" s="1439"/>
      <c r="L26" s="1389"/>
      <c r="M26" s="1378"/>
      <c r="N26" s="179"/>
      <c r="O26" s="25"/>
      <c r="P26" s="32"/>
      <c r="Q26" s="1131"/>
      <c r="R26" s="1023"/>
      <c r="S26" s="18"/>
      <c r="T26" s="1035"/>
      <c r="U26" s="1023"/>
      <c r="V26" s="18"/>
      <c r="W26" s="1023"/>
      <c r="X26" s="18"/>
      <c r="Y26" s="7"/>
      <c r="Z26" s="7"/>
      <c r="AA26" s="7"/>
      <c r="AB26" s="9"/>
      <c r="AC26" s="9"/>
      <c r="AD26" s="9"/>
      <c r="AE26" s="9"/>
      <c r="AF26" s="9"/>
      <c r="AG26" s="9"/>
      <c r="AH26" s="9"/>
    </row>
    <row r="27" spans="1:34" ht="53.25" customHeight="1" x14ac:dyDescent="0.25">
      <c r="A27" s="1509" t="s">
        <v>68</v>
      </c>
      <c r="B27" s="1389"/>
      <c r="C27" s="1378"/>
      <c r="D27" s="18"/>
      <c r="E27" s="1047"/>
      <c r="F27" s="34" t="s">
        <v>87</v>
      </c>
      <c r="G27" s="1106">
        <f>+COUNTA(E40:E150)</f>
        <v>28</v>
      </c>
      <c r="H27" s="1086"/>
      <c r="I27" s="1443" t="s">
        <v>88</v>
      </c>
      <c r="J27" s="1393"/>
      <c r="K27" s="1441"/>
      <c r="L27" s="1444">
        <f>COUNTIF(I40:I140,"CORRECCIÓN")</f>
        <v>3</v>
      </c>
      <c r="M27" s="1382"/>
      <c r="N27" s="30"/>
      <c r="O27" s="18"/>
      <c r="P27" s="1536" t="s">
        <v>89</v>
      </c>
      <c r="Q27" s="1498"/>
      <c r="R27" s="1498"/>
      <c r="S27" s="1359"/>
      <c r="T27" s="1553"/>
      <c r="U27" s="1498"/>
      <c r="V27" s="1359"/>
      <c r="W27" s="1023"/>
      <c r="X27" s="18"/>
      <c r="Y27" s="7"/>
      <c r="Z27" s="7"/>
      <c r="AA27" s="7"/>
      <c r="AB27" s="9"/>
      <c r="AC27" s="9"/>
      <c r="AD27" s="9"/>
      <c r="AE27" s="9"/>
      <c r="AF27" s="9"/>
      <c r="AG27" s="9"/>
      <c r="AH27" s="9"/>
    </row>
    <row r="28" spans="1:34" ht="56.25" customHeight="1" x14ac:dyDescent="0.35">
      <c r="A28" s="38"/>
      <c r="B28" s="18"/>
      <c r="C28" s="18"/>
      <c r="D28" s="39"/>
      <c r="E28" s="1047"/>
      <c r="F28" s="34" t="s">
        <v>90</v>
      </c>
      <c r="G28" s="1107">
        <f>+COUNTA(H40:H150)</f>
        <v>33</v>
      </c>
      <c r="H28" s="1086"/>
      <c r="I28" s="1432" t="s">
        <v>91</v>
      </c>
      <c r="J28" s="1363"/>
      <c r="K28" s="1514"/>
      <c r="L28" s="1433">
        <f>COUNTIF(I40:I140,"ACCIÓN PREVENTIVA")</f>
        <v>0</v>
      </c>
      <c r="M28" s="1369"/>
      <c r="N28" s="18"/>
      <c r="O28" s="18"/>
      <c r="P28" s="187" t="s">
        <v>92</v>
      </c>
      <c r="Q28" s="1132" t="s">
        <v>93</v>
      </c>
      <c r="R28" s="1132" t="s">
        <v>94</v>
      </c>
      <c r="S28" s="189" t="s">
        <v>95</v>
      </c>
      <c r="T28" s="1036" t="s">
        <v>96</v>
      </c>
      <c r="U28" s="1146" t="s">
        <v>97</v>
      </c>
      <c r="V28" s="42" t="s">
        <v>98</v>
      </c>
      <c r="W28" s="1023"/>
      <c r="X28" s="18"/>
      <c r="Y28" s="7"/>
      <c r="Z28" s="7"/>
      <c r="AA28" s="7"/>
      <c r="AB28" s="9"/>
      <c r="AC28" s="9"/>
      <c r="AD28" s="9"/>
      <c r="AE28" s="9"/>
      <c r="AF28" s="9"/>
      <c r="AG28" s="9"/>
      <c r="AH28" s="9"/>
    </row>
    <row r="29" spans="1:34" ht="53.25" customHeight="1" x14ac:dyDescent="0.35">
      <c r="A29" s="38"/>
      <c r="B29" s="18"/>
      <c r="C29" s="18"/>
      <c r="D29" s="46"/>
      <c r="E29" s="1047"/>
      <c r="F29" s="47" t="s">
        <v>99</v>
      </c>
      <c r="G29" s="1108">
        <f>+COUNTIF(V40:V150,"Cerrada")</f>
        <v>11</v>
      </c>
      <c r="H29" s="1086"/>
      <c r="I29" s="1432" t="s">
        <v>100</v>
      </c>
      <c r="J29" s="1363"/>
      <c r="K29" s="1514"/>
      <c r="L29" s="1433">
        <f>COUNTIF(I40:I140,"ACCIÓN CORRECTIVA")</f>
        <v>11</v>
      </c>
      <c r="M29" s="1369"/>
      <c r="N29" s="30"/>
      <c r="O29" s="18"/>
      <c r="P29" s="187">
        <v>2011</v>
      </c>
      <c r="Q29" s="1132">
        <v>0</v>
      </c>
      <c r="R29" s="1140">
        <v>0</v>
      </c>
      <c r="S29" s="187">
        <v>0</v>
      </c>
      <c r="T29" s="1186">
        <f t="shared" ref="T29:T32" si="0">+Q29+R29+S29</f>
        <v>0</v>
      </c>
      <c r="U29" s="1132">
        <v>0</v>
      </c>
      <c r="V29" s="188">
        <v>0</v>
      </c>
      <c r="W29" s="1023"/>
      <c r="X29" s="18"/>
      <c r="Y29" s="7"/>
      <c r="Z29" s="7"/>
      <c r="AA29" s="7"/>
      <c r="AB29" s="9"/>
      <c r="AC29" s="9"/>
      <c r="AD29" s="9"/>
      <c r="AE29" s="9"/>
      <c r="AF29" s="9"/>
      <c r="AG29" s="9"/>
      <c r="AH29" s="9"/>
    </row>
    <row r="30" spans="1:34" ht="48.75" customHeight="1" x14ac:dyDescent="0.35">
      <c r="A30" s="38"/>
      <c r="B30" s="18"/>
      <c r="C30" s="18"/>
      <c r="D30" s="39"/>
      <c r="E30" s="1047"/>
      <c r="F30" s="52" t="s">
        <v>101</v>
      </c>
      <c r="G30" s="1109">
        <f>+COUNTIF(V40:V150,"Cerrada Condicional")</f>
        <v>1</v>
      </c>
      <c r="H30" s="1086"/>
      <c r="I30" s="1434" t="s">
        <v>102</v>
      </c>
      <c r="J30" s="1435"/>
      <c r="K30" s="1554"/>
      <c r="L30" s="1431">
        <f>COUNTIF(I40:I140,"ACCIÓN DE MEJORA")</f>
        <v>19</v>
      </c>
      <c r="M30" s="1380"/>
      <c r="N30" s="18"/>
      <c r="O30" s="18"/>
      <c r="P30" s="191">
        <v>2012</v>
      </c>
      <c r="Q30" s="1020">
        <v>0</v>
      </c>
      <c r="R30" s="1141">
        <v>12</v>
      </c>
      <c r="S30" s="191">
        <v>13</v>
      </c>
      <c r="T30" s="1038">
        <f t="shared" si="0"/>
        <v>25</v>
      </c>
      <c r="U30" s="1020">
        <v>28</v>
      </c>
      <c r="V30" s="60">
        <v>28</v>
      </c>
      <c r="W30" s="1023"/>
      <c r="X30" s="18"/>
      <c r="Y30" s="7"/>
      <c r="Z30" s="7"/>
      <c r="AA30" s="7"/>
      <c r="AB30" s="9"/>
      <c r="AC30" s="9"/>
      <c r="AD30" s="9"/>
      <c r="AE30" s="9"/>
      <c r="AF30" s="9"/>
      <c r="AG30" s="9"/>
      <c r="AH30" s="9"/>
    </row>
    <row r="31" spans="1:34" ht="58.5" customHeight="1" x14ac:dyDescent="0.35">
      <c r="A31" s="38"/>
      <c r="B31" s="18"/>
      <c r="C31" s="18"/>
      <c r="D31" s="46"/>
      <c r="E31" s="1047"/>
      <c r="F31" s="34" t="s">
        <v>104</v>
      </c>
      <c r="G31" s="1106">
        <f>+COUNTIF(V40:V150,"Abierta - en Desarrollo")</f>
        <v>16</v>
      </c>
      <c r="H31" s="1086"/>
      <c r="I31" s="1430" t="s">
        <v>105</v>
      </c>
      <c r="J31" s="1389"/>
      <c r="K31" s="1439"/>
      <c r="L31" s="1389"/>
      <c r="M31" s="1378"/>
      <c r="N31" s="18"/>
      <c r="O31" s="18"/>
      <c r="P31" s="191">
        <v>2013</v>
      </c>
      <c r="Q31" s="1020">
        <v>0</v>
      </c>
      <c r="R31" s="1141">
        <v>2</v>
      </c>
      <c r="S31" s="191">
        <v>1</v>
      </c>
      <c r="T31" s="1038">
        <f t="shared" si="0"/>
        <v>3</v>
      </c>
      <c r="U31" s="1020">
        <v>3</v>
      </c>
      <c r="V31" s="60">
        <v>3</v>
      </c>
      <c r="W31" s="1023"/>
      <c r="X31" s="18"/>
      <c r="Y31" s="7"/>
      <c r="Z31" s="7"/>
      <c r="AA31" s="7"/>
      <c r="AB31" s="9"/>
      <c r="AC31" s="9"/>
      <c r="AD31" s="9"/>
      <c r="AE31" s="9"/>
      <c r="AF31" s="9"/>
      <c r="AG31" s="9"/>
      <c r="AH31" s="9"/>
    </row>
    <row r="32" spans="1:34" ht="63" customHeight="1" x14ac:dyDescent="0.35">
      <c r="A32" s="38"/>
      <c r="B32" s="18"/>
      <c r="C32" s="18"/>
      <c r="D32" s="39"/>
      <c r="E32" s="1047"/>
      <c r="F32" s="64" t="s">
        <v>106</v>
      </c>
      <c r="G32" s="1108">
        <f>+COUNTIF(V40:V150,"Abierta - Vencida")</f>
        <v>5</v>
      </c>
      <c r="H32" s="1086"/>
      <c r="I32" s="65" t="s">
        <v>14</v>
      </c>
      <c r="J32" s="66">
        <f>COUNTIF(J40:J160,"SGC")</f>
        <v>0</v>
      </c>
      <c r="K32" s="1311" t="s">
        <v>35</v>
      </c>
      <c r="L32" s="68">
        <f>COUNTIF(J40:J160,"S&amp;SO")</f>
        <v>0</v>
      </c>
      <c r="M32" s="461" t="s">
        <v>96</v>
      </c>
      <c r="N32" s="18"/>
      <c r="O32" s="25"/>
      <c r="P32" s="191">
        <v>2014</v>
      </c>
      <c r="Q32" s="1020">
        <v>0</v>
      </c>
      <c r="R32" s="1141">
        <v>11</v>
      </c>
      <c r="S32" s="191">
        <v>1</v>
      </c>
      <c r="T32" s="1038">
        <f t="shared" si="0"/>
        <v>12</v>
      </c>
      <c r="U32" s="1020">
        <v>10</v>
      </c>
      <c r="V32" s="60">
        <v>12</v>
      </c>
      <c r="W32" s="1023"/>
      <c r="X32" s="18"/>
      <c r="Y32" s="7"/>
      <c r="Z32" s="7"/>
      <c r="AA32" s="7"/>
      <c r="AB32" s="9"/>
      <c r="AC32" s="9"/>
      <c r="AD32" s="9"/>
      <c r="AE32" s="9"/>
      <c r="AF32" s="9"/>
      <c r="AG32" s="9"/>
      <c r="AH32" s="9"/>
    </row>
    <row r="33" spans="1:34" ht="42.75" customHeight="1" x14ac:dyDescent="0.35">
      <c r="A33" s="38"/>
      <c r="B33" s="18"/>
      <c r="C33" s="18"/>
      <c r="D33" s="18"/>
      <c r="E33" s="1047"/>
      <c r="F33" s="70" t="s">
        <v>107</v>
      </c>
      <c r="G33" s="1110">
        <f>SUM(G31:G32)</f>
        <v>21</v>
      </c>
      <c r="H33" s="1086"/>
      <c r="I33" s="72" t="s">
        <v>52</v>
      </c>
      <c r="J33" s="73">
        <f>COUNTIF(J40:J160,"SCI")</f>
        <v>0</v>
      </c>
      <c r="K33" s="1312" t="s">
        <v>28</v>
      </c>
      <c r="L33" s="75">
        <f>COUNTIF(J40:J160,"SGSI")</f>
        <v>33</v>
      </c>
      <c r="M33" s="1501">
        <f>+J32+J33+J34+J35+L32+L33+L34</f>
        <v>33</v>
      </c>
      <c r="N33" s="18"/>
      <c r="O33" s="25"/>
      <c r="P33" s="203" t="s">
        <v>108</v>
      </c>
      <c r="Q33" s="1021">
        <f t="shared" ref="Q33:V33" si="1">SUM(Q29:Q32)</f>
        <v>0</v>
      </c>
      <c r="R33" s="1021">
        <f t="shared" si="1"/>
        <v>25</v>
      </c>
      <c r="S33" s="77">
        <f t="shared" si="1"/>
        <v>15</v>
      </c>
      <c r="T33" s="1039">
        <f t="shared" si="1"/>
        <v>40</v>
      </c>
      <c r="U33" s="1021">
        <f t="shared" si="1"/>
        <v>41</v>
      </c>
      <c r="V33" s="77">
        <f t="shared" si="1"/>
        <v>43</v>
      </c>
      <c r="W33" s="1023"/>
      <c r="X33" s="18"/>
      <c r="Y33" s="7"/>
      <c r="Z33" s="7"/>
      <c r="AA33" s="7"/>
      <c r="AB33" s="9"/>
      <c r="AC33" s="9"/>
      <c r="AD33" s="9"/>
      <c r="AE33" s="9"/>
      <c r="AF33" s="9"/>
      <c r="AG33" s="9"/>
      <c r="AH33" s="9"/>
    </row>
    <row r="34" spans="1:34" ht="54.75" customHeight="1" x14ac:dyDescent="0.35">
      <c r="A34" s="38"/>
      <c r="B34" s="18"/>
      <c r="C34" s="18"/>
      <c r="D34" s="18"/>
      <c r="E34" s="1047"/>
      <c r="F34" s="34" t="s">
        <v>109</v>
      </c>
      <c r="G34" s="1107">
        <f>+COUNTA(Q40:Q150)</f>
        <v>37</v>
      </c>
      <c r="H34" s="1023"/>
      <c r="I34" s="72" t="s">
        <v>47</v>
      </c>
      <c r="J34" s="73">
        <f>COUNTIF(J40:J160,"SGA")</f>
        <v>0</v>
      </c>
      <c r="K34" s="1313" t="s">
        <v>21</v>
      </c>
      <c r="L34" s="80">
        <f>COUNTIF(J40:J160,"SIGA")</f>
        <v>0</v>
      </c>
      <c r="M34" s="1467"/>
      <c r="N34" s="18"/>
      <c r="O34" s="25"/>
      <c r="P34" s="82"/>
      <c r="Q34" s="1022"/>
      <c r="R34" s="1023"/>
      <c r="S34" s="18"/>
      <c r="T34" s="1035"/>
      <c r="U34" s="1023"/>
      <c r="V34" s="18"/>
      <c r="W34" s="1023"/>
      <c r="X34" s="18"/>
      <c r="Y34" s="7"/>
      <c r="Z34" s="7"/>
      <c r="AA34" s="7"/>
      <c r="AB34" s="9"/>
      <c r="AC34" s="9"/>
      <c r="AD34" s="9"/>
      <c r="AE34" s="9"/>
      <c r="AF34" s="9"/>
      <c r="AG34" s="9"/>
      <c r="AH34" s="9"/>
    </row>
    <row r="35" spans="1:34" ht="42.75" customHeight="1" x14ac:dyDescent="0.35">
      <c r="A35" s="38"/>
      <c r="B35" s="18"/>
      <c r="C35" s="18"/>
      <c r="D35" s="30"/>
      <c r="E35" s="1087"/>
      <c r="F35" s="84" t="s">
        <v>110</v>
      </c>
      <c r="G35" s="1111">
        <f>+COUNTA(T40:T150)</f>
        <v>29</v>
      </c>
      <c r="H35" s="1023"/>
      <c r="I35" s="89" t="s">
        <v>41</v>
      </c>
      <c r="J35" s="80">
        <f>COUNTIF(J40:J160,"SRS")</f>
        <v>0</v>
      </c>
      <c r="K35" s="1023"/>
      <c r="L35" s="18"/>
      <c r="M35" s="18"/>
      <c r="N35" s="18"/>
      <c r="O35" s="18"/>
      <c r="P35" s="18"/>
      <c r="Q35" s="1022"/>
      <c r="R35" s="1022"/>
      <c r="S35" s="91"/>
      <c r="T35" s="1187"/>
      <c r="U35" s="1131"/>
      <c r="V35" s="18"/>
      <c r="W35" s="1023"/>
      <c r="X35" s="18"/>
      <c r="Y35" s="7"/>
      <c r="Z35" s="7"/>
      <c r="AA35" s="7"/>
      <c r="AB35" s="9"/>
      <c r="AC35" s="9"/>
      <c r="AD35" s="9"/>
      <c r="AE35" s="9"/>
      <c r="AF35" s="9"/>
      <c r="AG35" s="9"/>
      <c r="AH35" s="9"/>
    </row>
    <row r="36" spans="1:34" ht="42.75" customHeight="1" x14ac:dyDescent="0.35">
      <c r="A36" s="38"/>
      <c r="B36" s="18"/>
      <c r="C36" s="18"/>
      <c r="D36" s="30"/>
      <c r="E36" s="1087"/>
      <c r="F36" s="30"/>
      <c r="G36" s="1087"/>
      <c r="H36" s="1023"/>
      <c r="I36" s="30"/>
      <c r="J36" s="30"/>
      <c r="K36" s="1023"/>
      <c r="L36" s="18"/>
      <c r="M36" s="18"/>
      <c r="N36" s="18"/>
      <c r="O36" s="18"/>
      <c r="P36" s="18"/>
      <c r="Q36" s="1022"/>
      <c r="R36" s="1022"/>
      <c r="S36" s="91"/>
      <c r="T36" s="1187"/>
      <c r="U36" s="1131"/>
      <c r="V36" s="18"/>
      <c r="W36" s="1023"/>
      <c r="X36" s="18"/>
      <c r="Y36" s="7"/>
      <c r="Z36" s="7"/>
      <c r="AA36" s="7"/>
      <c r="AB36" s="9"/>
      <c r="AC36" s="9"/>
      <c r="AD36" s="9"/>
      <c r="AE36" s="9"/>
      <c r="AF36" s="9"/>
      <c r="AG36" s="9"/>
      <c r="AH36" s="9"/>
    </row>
    <row r="37" spans="1:34" ht="42.75" customHeight="1" x14ac:dyDescent="0.35">
      <c r="A37" s="38"/>
      <c r="B37" s="18"/>
      <c r="C37" s="18"/>
      <c r="D37" s="30"/>
      <c r="E37" s="1087"/>
      <c r="F37" s="30"/>
      <c r="G37" s="1087"/>
      <c r="H37" s="1087"/>
      <c r="I37" s="30"/>
      <c r="J37" s="30"/>
      <c r="K37" s="1087"/>
      <c r="L37" s="30"/>
      <c r="M37" s="30"/>
      <c r="N37" s="18"/>
      <c r="O37" s="18"/>
      <c r="P37" s="18"/>
      <c r="Q37" s="1023"/>
      <c r="R37" s="1131"/>
      <c r="S37" s="82"/>
      <c r="T37" s="1040"/>
      <c r="U37" s="1022"/>
      <c r="V37" s="91"/>
      <c r="W37" s="1052"/>
      <c r="X37" s="32"/>
      <c r="Y37" s="7"/>
      <c r="Z37" s="7"/>
      <c r="AA37" s="7"/>
      <c r="AB37" s="9"/>
      <c r="AC37" s="9"/>
      <c r="AD37" s="9"/>
      <c r="AE37" s="9"/>
      <c r="AF37" s="9"/>
      <c r="AG37" s="9"/>
      <c r="AH37" s="9"/>
    </row>
    <row r="38" spans="1:34" s="1341" customFormat="1" ht="42" customHeight="1" thickBot="1" x14ac:dyDescent="0.3">
      <c r="A38" s="1465" t="s">
        <v>114</v>
      </c>
      <c r="B38" s="1463"/>
      <c r="C38" s="1463"/>
      <c r="D38" s="1463"/>
      <c r="E38" s="1463"/>
      <c r="F38" s="1463"/>
      <c r="G38" s="1463"/>
      <c r="H38" s="1479" t="s">
        <v>116</v>
      </c>
      <c r="I38" s="1463"/>
      <c r="J38" s="1463"/>
      <c r="K38" s="1463"/>
      <c r="L38" s="1463"/>
      <c r="M38" s="1463"/>
      <c r="N38" s="1463"/>
      <c r="O38" s="1463"/>
      <c r="P38" s="1464"/>
      <c r="Q38" s="1476" t="s">
        <v>293</v>
      </c>
      <c r="R38" s="1517"/>
      <c r="S38" s="1521"/>
      <c r="T38" s="1462" t="s">
        <v>118</v>
      </c>
      <c r="U38" s="1555"/>
      <c r="V38" s="1556"/>
      <c r="W38" s="1557"/>
      <c r="X38" s="219" t="s">
        <v>119</v>
      </c>
      <c r="Y38" s="1347"/>
      <c r="Z38" s="577"/>
    </row>
    <row r="39" spans="1:34" s="1345" customFormat="1" ht="63.75" customHeight="1" thickBot="1" x14ac:dyDescent="0.3">
      <c r="A39" s="221" t="s">
        <v>120</v>
      </c>
      <c r="B39" s="104" t="s">
        <v>3</v>
      </c>
      <c r="C39" s="104" t="s">
        <v>121</v>
      </c>
      <c r="D39" s="104" t="s">
        <v>122</v>
      </c>
      <c r="E39" s="104" t="s">
        <v>123</v>
      </c>
      <c r="F39" s="104" t="s">
        <v>4</v>
      </c>
      <c r="G39" s="464" t="s">
        <v>124</v>
      </c>
      <c r="H39" s="223" t="s">
        <v>125</v>
      </c>
      <c r="I39" s="107" t="s">
        <v>5</v>
      </c>
      <c r="J39" s="107" t="s">
        <v>126</v>
      </c>
      <c r="K39" s="107" t="s">
        <v>127</v>
      </c>
      <c r="L39" s="108" t="s">
        <v>128</v>
      </c>
      <c r="M39" s="109" t="s">
        <v>129</v>
      </c>
      <c r="N39" s="109" t="s">
        <v>130</v>
      </c>
      <c r="O39" s="109" t="s">
        <v>131</v>
      </c>
      <c r="P39" s="110" t="s">
        <v>132</v>
      </c>
      <c r="Q39" s="111" t="s">
        <v>133</v>
      </c>
      <c r="R39" s="112" t="s">
        <v>134</v>
      </c>
      <c r="S39" s="113" t="s">
        <v>135</v>
      </c>
      <c r="T39" s="109" t="s">
        <v>133</v>
      </c>
      <c r="U39" s="1053" t="s">
        <v>134</v>
      </c>
      <c r="V39" s="109" t="s">
        <v>136</v>
      </c>
      <c r="W39" s="1238" t="s">
        <v>137</v>
      </c>
      <c r="X39" s="480"/>
      <c r="Y39" s="577"/>
      <c r="Z39" s="577"/>
    </row>
    <row r="40" spans="1:34" ht="166.5" hidden="1" customHeight="1" x14ac:dyDescent="0.25">
      <c r="A40" s="116">
        <v>1</v>
      </c>
      <c r="B40" s="117" t="s">
        <v>11</v>
      </c>
      <c r="C40" s="117" t="s">
        <v>17</v>
      </c>
      <c r="D40" s="118">
        <v>42173</v>
      </c>
      <c r="E40" s="119" t="s">
        <v>1350</v>
      </c>
      <c r="F40" s="117" t="s">
        <v>12</v>
      </c>
      <c r="G40" s="117" t="s">
        <v>1351</v>
      </c>
      <c r="H40" s="120" t="s">
        <v>1352</v>
      </c>
      <c r="I40" s="121" t="s">
        <v>13</v>
      </c>
      <c r="J40" s="121" t="s">
        <v>28</v>
      </c>
      <c r="K40" s="120"/>
      <c r="L40" s="120" t="s">
        <v>1353</v>
      </c>
      <c r="M40" s="120" t="s">
        <v>1354</v>
      </c>
      <c r="N40" s="122"/>
      <c r="O40" s="122">
        <v>42005</v>
      </c>
      <c r="P40" s="122">
        <v>42216</v>
      </c>
      <c r="Q40" s="120" t="s">
        <v>1355</v>
      </c>
      <c r="R40" s="120" t="s">
        <v>1356</v>
      </c>
      <c r="S40" s="122">
        <v>42247</v>
      </c>
      <c r="T40" s="120" t="s">
        <v>1357</v>
      </c>
      <c r="U40" s="120" t="s">
        <v>1358</v>
      </c>
      <c r="V40" s="123" t="s">
        <v>36</v>
      </c>
      <c r="W40" s="121" t="s">
        <v>1359</v>
      </c>
      <c r="X40" s="123" t="str">
        <f t="shared" ref="X40:X87" ca="1" si="2">+IF(P40="","",IF(TODAY()-P40&gt;0,"VENCIDA","EN DESARROLLO"))</f>
        <v>VENCIDA</v>
      </c>
      <c r="Y40" s="125"/>
      <c r="Z40" s="125"/>
      <c r="AA40" s="7"/>
      <c r="AB40" s="9"/>
      <c r="AC40" s="9"/>
      <c r="AD40" s="9"/>
      <c r="AE40" s="9"/>
      <c r="AF40" s="9"/>
      <c r="AG40" s="9"/>
      <c r="AH40" s="9"/>
    </row>
    <row r="41" spans="1:34" ht="64.5" hidden="1" customHeight="1" x14ac:dyDescent="0.25">
      <c r="A41" s="260"/>
      <c r="B41" s="144"/>
      <c r="C41" s="144"/>
      <c r="D41" s="143"/>
      <c r="E41" s="145"/>
      <c r="F41" s="144"/>
      <c r="G41" s="144"/>
      <c r="H41" s="129"/>
      <c r="I41" s="130"/>
      <c r="J41" s="130"/>
      <c r="K41" s="129"/>
      <c r="L41" s="129"/>
      <c r="M41" s="129"/>
      <c r="N41" s="131"/>
      <c r="O41" s="130"/>
      <c r="P41" s="130"/>
      <c r="Q41" s="129"/>
      <c r="R41" s="129"/>
      <c r="S41" s="130"/>
      <c r="T41" s="378"/>
      <c r="U41" s="129"/>
      <c r="V41" s="132"/>
      <c r="W41" s="130"/>
      <c r="X41" s="132" t="str">
        <f t="shared" ca="1" si="2"/>
        <v/>
      </c>
      <c r="Y41" s="125"/>
      <c r="Z41" s="125"/>
      <c r="AA41" s="7"/>
      <c r="AB41" s="9"/>
      <c r="AC41" s="9"/>
      <c r="AD41" s="9"/>
      <c r="AE41" s="9"/>
      <c r="AF41" s="9"/>
      <c r="AG41" s="9"/>
      <c r="AH41" s="9"/>
    </row>
    <row r="42" spans="1:34" ht="64.5" hidden="1" customHeight="1" x14ac:dyDescent="0.25">
      <c r="A42" s="289"/>
      <c r="B42" s="147"/>
      <c r="C42" s="147"/>
      <c r="D42" s="146"/>
      <c r="E42" s="148"/>
      <c r="F42" s="147"/>
      <c r="G42" s="147"/>
      <c r="H42" s="136"/>
      <c r="I42" s="137"/>
      <c r="J42" s="137"/>
      <c r="K42" s="136"/>
      <c r="L42" s="136"/>
      <c r="M42" s="136"/>
      <c r="N42" s="138"/>
      <c r="O42" s="137"/>
      <c r="P42" s="137"/>
      <c r="Q42" s="136"/>
      <c r="R42" s="136"/>
      <c r="S42" s="137"/>
      <c r="T42" s="673"/>
      <c r="U42" s="136"/>
      <c r="V42" s="139"/>
      <c r="W42" s="137"/>
      <c r="X42" s="141" t="str">
        <f t="shared" ca="1" si="2"/>
        <v/>
      </c>
      <c r="Y42" s="125"/>
      <c r="Z42" s="125"/>
      <c r="AA42" s="7"/>
      <c r="AB42" s="9"/>
      <c r="AC42" s="9"/>
      <c r="AD42" s="9"/>
      <c r="AE42" s="9"/>
      <c r="AF42" s="9"/>
      <c r="AG42" s="9"/>
      <c r="AH42" s="9"/>
    </row>
    <row r="43" spans="1:34" ht="383.25" hidden="1" customHeight="1" x14ac:dyDescent="0.25">
      <c r="A43" s="116">
        <v>2</v>
      </c>
      <c r="B43" s="117" t="s">
        <v>11</v>
      </c>
      <c r="C43" s="117" t="s">
        <v>17</v>
      </c>
      <c r="D43" s="118">
        <v>42173</v>
      </c>
      <c r="E43" s="306" t="s">
        <v>1360</v>
      </c>
      <c r="F43" s="117" t="s">
        <v>12</v>
      </c>
      <c r="G43" s="117" t="s">
        <v>1351</v>
      </c>
      <c r="H43" s="120" t="s">
        <v>1361</v>
      </c>
      <c r="I43" s="121" t="s">
        <v>34</v>
      </c>
      <c r="J43" s="121" t="s">
        <v>28</v>
      </c>
      <c r="K43" s="120"/>
      <c r="L43" s="120" t="s">
        <v>1362</v>
      </c>
      <c r="M43" s="120" t="s">
        <v>1363</v>
      </c>
      <c r="N43" s="122"/>
      <c r="O43" s="122">
        <v>42005</v>
      </c>
      <c r="P43" s="122">
        <v>42216</v>
      </c>
      <c r="Q43" s="120" t="s">
        <v>1364</v>
      </c>
      <c r="R43" s="120" t="s">
        <v>1365</v>
      </c>
      <c r="S43" s="122">
        <v>42247</v>
      </c>
      <c r="T43" s="120" t="s">
        <v>1366</v>
      </c>
      <c r="U43" s="120" t="s">
        <v>1367</v>
      </c>
      <c r="V43" s="123" t="s">
        <v>36</v>
      </c>
      <c r="W43" s="121" t="s">
        <v>1368</v>
      </c>
      <c r="X43" s="123" t="str">
        <f t="shared" ca="1" si="2"/>
        <v>VENCIDA</v>
      </c>
      <c r="Y43" s="125"/>
      <c r="Z43" s="125"/>
      <c r="AA43" s="7"/>
      <c r="AB43" s="9"/>
      <c r="AC43" s="9"/>
      <c r="AD43" s="9"/>
      <c r="AE43" s="9"/>
      <c r="AF43" s="9"/>
      <c r="AG43" s="9"/>
      <c r="AH43" s="9"/>
    </row>
    <row r="44" spans="1:34" ht="64.5" hidden="1" customHeight="1" x14ac:dyDescent="0.25">
      <c r="A44" s="260"/>
      <c r="B44" s="144"/>
      <c r="C44" s="144"/>
      <c r="D44" s="143"/>
      <c r="E44" s="382"/>
      <c r="F44" s="144"/>
      <c r="G44" s="144"/>
      <c r="H44" s="129"/>
      <c r="I44" s="130"/>
      <c r="J44" s="130"/>
      <c r="K44" s="129"/>
      <c r="L44" s="129"/>
      <c r="M44" s="129"/>
      <c r="N44" s="131"/>
      <c r="O44" s="130"/>
      <c r="P44" s="130"/>
      <c r="Q44" s="129"/>
      <c r="R44" s="129"/>
      <c r="S44" s="130"/>
      <c r="T44" s="378"/>
      <c r="U44" s="129"/>
      <c r="V44" s="132"/>
      <c r="W44" s="130"/>
      <c r="X44" s="132" t="str">
        <f t="shared" ca="1" si="2"/>
        <v/>
      </c>
      <c r="Y44" s="125"/>
      <c r="Z44" s="125"/>
      <c r="AA44" s="7"/>
      <c r="AB44" s="9"/>
      <c r="AC44" s="9"/>
      <c r="AD44" s="9"/>
      <c r="AE44" s="9"/>
      <c r="AF44" s="9"/>
      <c r="AG44" s="9"/>
      <c r="AH44" s="9"/>
    </row>
    <row r="45" spans="1:34" ht="120" hidden="1" customHeight="1" x14ac:dyDescent="0.25">
      <c r="A45" s="289"/>
      <c r="B45" s="147"/>
      <c r="C45" s="147"/>
      <c r="D45" s="146"/>
      <c r="E45" s="811"/>
      <c r="F45" s="147"/>
      <c r="G45" s="147"/>
      <c r="H45" s="136"/>
      <c r="I45" s="137"/>
      <c r="J45" s="137"/>
      <c r="K45" s="136"/>
      <c r="L45" s="136"/>
      <c r="M45" s="136"/>
      <c r="N45" s="138"/>
      <c r="O45" s="137"/>
      <c r="P45" s="137"/>
      <c r="Q45" s="136"/>
      <c r="R45" s="136"/>
      <c r="S45" s="137"/>
      <c r="T45" s="673"/>
      <c r="U45" s="136"/>
      <c r="V45" s="139"/>
      <c r="W45" s="137"/>
      <c r="X45" s="141" t="str">
        <f t="shared" ca="1" si="2"/>
        <v/>
      </c>
      <c r="Y45" s="125"/>
      <c r="Z45" s="125"/>
      <c r="AA45" s="7"/>
      <c r="AB45" s="9"/>
      <c r="AC45" s="9"/>
      <c r="AD45" s="9"/>
      <c r="AE45" s="9"/>
      <c r="AF45" s="9"/>
      <c r="AG45" s="9"/>
      <c r="AH45" s="9"/>
    </row>
    <row r="46" spans="1:34" ht="363.75" customHeight="1" thickBot="1" x14ac:dyDescent="0.3">
      <c r="A46" s="116">
        <v>3</v>
      </c>
      <c r="B46" s="117" t="s">
        <v>11</v>
      </c>
      <c r="C46" s="117" t="s">
        <v>17</v>
      </c>
      <c r="D46" s="118">
        <v>42173</v>
      </c>
      <c r="E46" s="1230" t="s">
        <v>1369</v>
      </c>
      <c r="F46" s="117" t="s">
        <v>12</v>
      </c>
      <c r="G46" s="1230" t="s">
        <v>1351</v>
      </c>
      <c r="H46" s="1025" t="s">
        <v>1370</v>
      </c>
      <c r="I46" s="121" t="s">
        <v>13</v>
      </c>
      <c r="J46" s="121" t="s">
        <v>28</v>
      </c>
      <c r="K46" s="1025"/>
      <c r="L46" s="120" t="s">
        <v>1362</v>
      </c>
      <c r="M46" s="120" t="s">
        <v>1363</v>
      </c>
      <c r="N46" s="122"/>
      <c r="O46" s="122">
        <v>42005</v>
      </c>
      <c r="P46" s="122">
        <v>42216</v>
      </c>
      <c r="Q46" s="1049" t="s">
        <v>2312</v>
      </c>
      <c r="R46" s="1025" t="s">
        <v>1371</v>
      </c>
      <c r="S46" s="293" t="s">
        <v>1372</v>
      </c>
      <c r="T46" s="1133" t="s">
        <v>2313</v>
      </c>
      <c r="U46" s="1162" t="s">
        <v>1373</v>
      </c>
      <c r="V46" s="123" t="s">
        <v>29</v>
      </c>
      <c r="W46" s="1049" t="s">
        <v>2320</v>
      </c>
      <c r="X46" s="123" t="str">
        <f t="shared" ca="1" si="2"/>
        <v>VENCIDA</v>
      </c>
      <c r="Y46" s="125"/>
      <c r="Z46" s="125"/>
      <c r="AA46" s="7"/>
      <c r="AB46" s="9"/>
      <c r="AC46" s="9"/>
      <c r="AD46" s="9"/>
      <c r="AE46" s="9"/>
      <c r="AF46" s="9"/>
      <c r="AG46" s="9"/>
      <c r="AH46" s="9"/>
    </row>
    <row r="47" spans="1:34" ht="64.5" hidden="1" customHeight="1" x14ac:dyDescent="0.25">
      <c r="A47" s="260"/>
      <c r="B47" s="144"/>
      <c r="C47" s="144"/>
      <c r="D47" s="143"/>
      <c r="E47" s="145"/>
      <c r="F47" s="144"/>
      <c r="G47" s="144"/>
      <c r="H47" s="129"/>
      <c r="I47" s="130"/>
      <c r="J47" s="130"/>
      <c r="K47" s="129"/>
      <c r="L47" s="129"/>
      <c r="M47" s="129"/>
      <c r="N47" s="131"/>
      <c r="O47" s="130"/>
      <c r="P47" s="130"/>
      <c r="Q47" s="129"/>
      <c r="R47" s="129"/>
      <c r="S47" s="130"/>
      <c r="T47" s="378"/>
      <c r="U47" s="129"/>
      <c r="V47" s="132"/>
      <c r="W47" s="130"/>
      <c r="X47" s="132" t="str">
        <f t="shared" ca="1" si="2"/>
        <v/>
      </c>
      <c r="Y47" s="125"/>
      <c r="Z47" s="125"/>
      <c r="AA47" s="7"/>
      <c r="AB47" s="9"/>
      <c r="AC47" s="9"/>
      <c r="AD47" s="9"/>
      <c r="AE47" s="9"/>
      <c r="AF47" s="9"/>
      <c r="AG47" s="9"/>
      <c r="AH47" s="9"/>
    </row>
    <row r="48" spans="1:34" ht="23.25" hidden="1" customHeight="1" x14ac:dyDescent="0.25">
      <c r="A48" s="289"/>
      <c r="B48" s="147"/>
      <c r="C48" s="147"/>
      <c r="D48" s="146"/>
      <c r="E48" s="148"/>
      <c r="F48" s="147"/>
      <c r="G48" s="147"/>
      <c r="H48" s="136"/>
      <c r="I48" s="137"/>
      <c r="J48" s="137"/>
      <c r="K48" s="136"/>
      <c r="L48" s="136"/>
      <c r="M48" s="136"/>
      <c r="N48" s="138"/>
      <c r="O48" s="137"/>
      <c r="P48" s="137"/>
      <c r="Q48" s="136"/>
      <c r="R48" s="136"/>
      <c r="S48" s="137"/>
      <c r="T48" s="673"/>
      <c r="U48" s="136"/>
      <c r="V48" s="139"/>
      <c r="W48" s="137"/>
      <c r="X48" s="141" t="str">
        <f t="shared" ca="1" si="2"/>
        <v/>
      </c>
      <c r="Y48" s="125"/>
      <c r="Z48" s="125"/>
      <c r="AA48" s="7"/>
      <c r="AB48" s="9"/>
      <c r="AC48" s="9"/>
      <c r="AD48" s="9"/>
      <c r="AE48" s="9"/>
      <c r="AF48" s="9"/>
      <c r="AG48" s="9"/>
      <c r="AH48" s="9"/>
    </row>
    <row r="49" spans="1:34" ht="360.75" customHeight="1" thickBot="1" x14ac:dyDescent="0.3">
      <c r="A49" s="116">
        <v>4</v>
      </c>
      <c r="B49" s="117" t="s">
        <v>11</v>
      </c>
      <c r="C49" s="117" t="s">
        <v>17</v>
      </c>
      <c r="D49" s="118">
        <v>42173</v>
      </c>
      <c r="E49" s="1230" t="s">
        <v>1374</v>
      </c>
      <c r="F49" s="117" t="s">
        <v>12</v>
      </c>
      <c r="G49" s="1230" t="s">
        <v>1351</v>
      </c>
      <c r="H49" s="1025" t="s">
        <v>1370</v>
      </c>
      <c r="I49" s="121" t="s">
        <v>13</v>
      </c>
      <c r="J49" s="121" t="s">
        <v>28</v>
      </c>
      <c r="K49" s="1025"/>
      <c r="L49" s="120" t="s">
        <v>1362</v>
      </c>
      <c r="M49" s="120" t="s">
        <v>1363</v>
      </c>
      <c r="N49" s="122"/>
      <c r="O49" s="122">
        <v>42005</v>
      </c>
      <c r="P49" s="122">
        <v>42216</v>
      </c>
      <c r="Q49" s="1049" t="s">
        <v>2318</v>
      </c>
      <c r="R49" s="1025" t="s">
        <v>1375</v>
      </c>
      <c r="S49" s="293" t="s">
        <v>1376</v>
      </c>
      <c r="T49" s="1050" t="s">
        <v>2316</v>
      </c>
      <c r="U49" s="1162" t="s">
        <v>2314</v>
      </c>
      <c r="V49" s="123" t="s">
        <v>29</v>
      </c>
      <c r="W49" s="1049" t="s">
        <v>2315</v>
      </c>
      <c r="X49" s="123" t="str">
        <f t="shared" ca="1" si="2"/>
        <v>VENCIDA</v>
      </c>
      <c r="Y49" s="125"/>
      <c r="Z49" s="125"/>
      <c r="AA49" s="7"/>
      <c r="AB49" s="9"/>
      <c r="AC49" s="9"/>
      <c r="AD49" s="9"/>
      <c r="AE49" s="9"/>
      <c r="AF49" s="9"/>
      <c r="AG49" s="9"/>
      <c r="AH49" s="9"/>
    </row>
    <row r="50" spans="1:34" ht="64.5" hidden="1" customHeight="1" x14ac:dyDescent="0.25">
      <c r="A50" s="260"/>
      <c r="B50" s="144"/>
      <c r="C50" s="144"/>
      <c r="D50" s="143"/>
      <c r="E50" s="145"/>
      <c r="F50" s="144"/>
      <c r="G50" s="144"/>
      <c r="H50" s="129"/>
      <c r="I50" s="130"/>
      <c r="J50" s="130"/>
      <c r="K50" s="129"/>
      <c r="L50" s="129"/>
      <c r="M50" s="129"/>
      <c r="N50" s="131"/>
      <c r="O50" s="130"/>
      <c r="P50" s="130"/>
      <c r="Q50" s="129"/>
      <c r="R50" s="129"/>
      <c r="S50" s="130"/>
      <c r="T50" s="378"/>
      <c r="U50" s="129"/>
      <c r="V50" s="132"/>
      <c r="W50" s="130"/>
      <c r="X50" s="132" t="str">
        <f t="shared" ca="1" si="2"/>
        <v/>
      </c>
      <c r="Y50" s="125"/>
      <c r="Z50" s="125"/>
      <c r="AA50" s="7"/>
      <c r="AB50" s="9"/>
      <c r="AC50" s="9"/>
      <c r="AD50" s="9"/>
      <c r="AE50" s="9"/>
      <c r="AF50" s="9"/>
      <c r="AG50" s="9"/>
      <c r="AH50" s="9"/>
    </row>
    <row r="51" spans="1:34" ht="64.5" hidden="1" customHeight="1" x14ac:dyDescent="0.25">
      <c r="A51" s="289"/>
      <c r="B51" s="147"/>
      <c r="C51" s="147"/>
      <c r="D51" s="146"/>
      <c r="E51" s="148"/>
      <c r="F51" s="147"/>
      <c r="G51" s="147"/>
      <c r="H51" s="136"/>
      <c r="I51" s="137"/>
      <c r="J51" s="137"/>
      <c r="K51" s="136"/>
      <c r="L51" s="136"/>
      <c r="M51" s="136"/>
      <c r="N51" s="138"/>
      <c r="O51" s="137"/>
      <c r="P51" s="137"/>
      <c r="Q51" s="136"/>
      <c r="R51" s="136"/>
      <c r="S51" s="137"/>
      <c r="T51" s="673"/>
      <c r="U51" s="136"/>
      <c r="V51" s="139"/>
      <c r="W51" s="137"/>
      <c r="X51" s="141" t="str">
        <f t="shared" ca="1" si="2"/>
        <v/>
      </c>
      <c r="Y51" s="125"/>
      <c r="Z51" s="125"/>
      <c r="AA51" s="7"/>
      <c r="AB51" s="9"/>
      <c r="AC51" s="9"/>
      <c r="AD51" s="9"/>
      <c r="AE51" s="9"/>
      <c r="AF51" s="9"/>
      <c r="AG51" s="9"/>
      <c r="AH51" s="9"/>
    </row>
    <row r="52" spans="1:34" ht="114" hidden="1" customHeight="1" x14ac:dyDescent="0.25">
      <c r="A52" s="116">
        <v>5</v>
      </c>
      <c r="B52" s="117" t="s">
        <v>11</v>
      </c>
      <c r="C52" s="117" t="s">
        <v>17</v>
      </c>
      <c r="D52" s="118">
        <v>42173</v>
      </c>
      <c r="E52" s="119" t="s">
        <v>1377</v>
      </c>
      <c r="F52" s="117" t="s">
        <v>12</v>
      </c>
      <c r="G52" s="117" t="s">
        <v>1351</v>
      </c>
      <c r="H52" s="120" t="s">
        <v>1378</v>
      </c>
      <c r="I52" s="121" t="s">
        <v>34</v>
      </c>
      <c r="J52" s="121" t="s">
        <v>28</v>
      </c>
      <c r="K52" s="120"/>
      <c r="L52" s="120" t="s">
        <v>923</v>
      </c>
      <c r="M52" s="120" t="s">
        <v>1379</v>
      </c>
      <c r="N52" s="122"/>
      <c r="O52" s="122">
        <v>42005</v>
      </c>
      <c r="P52" s="122">
        <v>42216</v>
      </c>
      <c r="Q52" s="120" t="s">
        <v>1380</v>
      </c>
      <c r="R52" s="120" t="s">
        <v>1381</v>
      </c>
      <c r="S52" s="122">
        <v>42247</v>
      </c>
      <c r="T52" s="290" t="s">
        <v>1382</v>
      </c>
      <c r="U52" s="120" t="s">
        <v>1383</v>
      </c>
      <c r="V52" s="123" t="s">
        <v>36</v>
      </c>
      <c r="W52" s="121" t="s">
        <v>1368</v>
      </c>
      <c r="X52" s="123" t="str">
        <f t="shared" ca="1" si="2"/>
        <v>VENCIDA</v>
      </c>
      <c r="Y52" s="125"/>
      <c r="Z52" s="125"/>
      <c r="AA52" s="7"/>
      <c r="AB52" s="9"/>
      <c r="AC52" s="9"/>
      <c r="AD52" s="9"/>
      <c r="AE52" s="9"/>
      <c r="AF52" s="9"/>
      <c r="AG52" s="9"/>
      <c r="AH52" s="9"/>
    </row>
    <row r="53" spans="1:34" ht="90" hidden="1" customHeight="1" x14ac:dyDescent="0.25">
      <c r="A53" s="260"/>
      <c r="B53" s="144"/>
      <c r="C53" s="144"/>
      <c r="D53" s="143"/>
      <c r="E53" s="145"/>
      <c r="F53" s="144"/>
      <c r="G53" s="144"/>
      <c r="H53" s="129"/>
      <c r="I53" s="130"/>
      <c r="J53" s="130"/>
      <c r="K53" s="129"/>
      <c r="L53" s="129"/>
      <c r="M53" s="129"/>
      <c r="N53" s="131"/>
      <c r="O53" s="130"/>
      <c r="P53" s="130"/>
      <c r="Q53" s="129"/>
      <c r="R53" s="129"/>
      <c r="S53" s="130"/>
      <c r="T53" s="378"/>
      <c r="U53" s="129"/>
      <c r="V53" s="132"/>
      <c r="W53" s="130"/>
      <c r="X53" s="132" t="str">
        <f t="shared" ca="1" si="2"/>
        <v/>
      </c>
      <c r="Y53" s="125"/>
      <c r="Z53" s="125"/>
      <c r="AA53" s="7"/>
      <c r="AB53" s="9"/>
      <c r="AC53" s="9"/>
      <c r="AD53" s="9"/>
      <c r="AE53" s="9"/>
      <c r="AF53" s="9"/>
      <c r="AG53" s="9"/>
      <c r="AH53" s="9"/>
    </row>
    <row r="54" spans="1:34" ht="90" hidden="1" customHeight="1" x14ac:dyDescent="0.25">
      <c r="A54" s="289"/>
      <c r="B54" s="147"/>
      <c r="C54" s="147"/>
      <c r="D54" s="146"/>
      <c r="E54" s="148"/>
      <c r="F54" s="147"/>
      <c r="G54" s="147"/>
      <c r="H54" s="136"/>
      <c r="I54" s="137"/>
      <c r="J54" s="137"/>
      <c r="K54" s="136"/>
      <c r="L54" s="136"/>
      <c r="M54" s="136"/>
      <c r="N54" s="138"/>
      <c r="O54" s="137"/>
      <c r="P54" s="137"/>
      <c r="Q54" s="136"/>
      <c r="R54" s="136"/>
      <c r="S54" s="137"/>
      <c r="T54" s="673"/>
      <c r="U54" s="136"/>
      <c r="V54" s="139"/>
      <c r="W54" s="137"/>
      <c r="X54" s="141" t="str">
        <f t="shared" ca="1" si="2"/>
        <v/>
      </c>
      <c r="Y54" s="125"/>
      <c r="Z54" s="125"/>
      <c r="AA54" s="7"/>
      <c r="AB54" s="9"/>
      <c r="AC54" s="9"/>
      <c r="AD54" s="9"/>
      <c r="AE54" s="9"/>
      <c r="AF54" s="9"/>
      <c r="AG54" s="9"/>
      <c r="AH54" s="9"/>
    </row>
    <row r="55" spans="1:34" ht="107.25" hidden="1" customHeight="1" x14ac:dyDescent="0.25">
      <c r="A55" s="116">
        <v>6</v>
      </c>
      <c r="B55" s="117" t="s">
        <v>11</v>
      </c>
      <c r="C55" s="117" t="s">
        <v>17</v>
      </c>
      <c r="D55" s="118">
        <v>42173</v>
      </c>
      <c r="E55" s="119" t="s">
        <v>1384</v>
      </c>
      <c r="F55" s="117" t="s">
        <v>12</v>
      </c>
      <c r="G55" s="117" t="s">
        <v>1385</v>
      </c>
      <c r="H55" s="120" t="s">
        <v>1386</v>
      </c>
      <c r="I55" s="121" t="s">
        <v>34</v>
      </c>
      <c r="J55" s="121" t="s">
        <v>28</v>
      </c>
      <c r="K55" s="120" t="s">
        <v>1387</v>
      </c>
      <c r="L55" s="120" t="s">
        <v>1353</v>
      </c>
      <c r="M55" s="120" t="s">
        <v>1354</v>
      </c>
      <c r="N55" s="122">
        <v>42207</v>
      </c>
      <c r="O55" s="122">
        <v>42207</v>
      </c>
      <c r="P55" s="122">
        <v>42369</v>
      </c>
      <c r="Q55" s="120" t="s">
        <v>1388</v>
      </c>
      <c r="R55" s="120" t="s">
        <v>1389</v>
      </c>
      <c r="S55" s="122">
        <v>42384</v>
      </c>
      <c r="T55" s="603" t="s">
        <v>1390</v>
      </c>
      <c r="U55" s="120" t="s">
        <v>1391</v>
      </c>
      <c r="V55" s="123" t="s">
        <v>36</v>
      </c>
      <c r="W55" s="121" t="s">
        <v>1392</v>
      </c>
      <c r="X55" s="123" t="str">
        <f t="shared" ca="1" si="2"/>
        <v>VENCIDA</v>
      </c>
      <c r="Y55" s="125"/>
      <c r="Z55" s="125"/>
      <c r="AA55" s="7"/>
      <c r="AB55" s="9"/>
      <c r="AC55" s="9"/>
      <c r="AD55" s="9"/>
      <c r="AE55" s="9"/>
      <c r="AF55" s="9"/>
      <c r="AG55" s="9"/>
      <c r="AH55" s="9"/>
    </row>
    <row r="56" spans="1:34" ht="64.5" hidden="1" customHeight="1" x14ac:dyDescent="0.25">
      <c r="A56" s="260"/>
      <c r="B56" s="144"/>
      <c r="C56" s="144"/>
      <c r="D56" s="143"/>
      <c r="E56" s="145"/>
      <c r="F56" s="144"/>
      <c r="G56" s="144"/>
      <c r="H56" s="129"/>
      <c r="I56" s="130"/>
      <c r="J56" s="130"/>
      <c r="K56" s="129"/>
      <c r="L56" s="129"/>
      <c r="M56" s="129"/>
      <c r="N56" s="131"/>
      <c r="O56" s="130"/>
      <c r="P56" s="130"/>
      <c r="Q56" s="129"/>
      <c r="R56" s="129"/>
      <c r="S56" s="130"/>
      <c r="T56" s="378"/>
      <c r="U56" s="129"/>
      <c r="V56" s="132"/>
      <c r="W56" s="130"/>
      <c r="X56" s="132" t="str">
        <f t="shared" ca="1" si="2"/>
        <v/>
      </c>
      <c r="Y56" s="125"/>
      <c r="Z56" s="125"/>
      <c r="AA56" s="7"/>
      <c r="AB56" s="9"/>
      <c r="AC56" s="9"/>
      <c r="AD56" s="9"/>
      <c r="AE56" s="9"/>
      <c r="AF56" s="9"/>
      <c r="AG56" s="9"/>
      <c r="AH56" s="9"/>
    </row>
    <row r="57" spans="1:34" ht="64.5" hidden="1" customHeight="1" x14ac:dyDescent="0.25">
      <c r="A57" s="289"/>
      <c r="B57" s="147"/>
      <c r="C57" s="147"/>
      <c r="D57" s="146"/>
      <c r="E57" s="148"/>
      <c r="F57" s="147"/>
      <c r="G57" s="147"/>
      <c r="H57" s="136"/>
      <c r="I57" s="137"/>
      <c r="J57" s="137"/>
      <c r="K57" s="136"/>
      <c r="L57" s="136"/>
      <c r="M57" s="136"/>
      <c r="N57" s="138"/>
      <c r="O57" s="137"/>
      <c r="P57" s="137"/>
      <c r="Q57" s="136"/>
      <c r="R57" s="136"/>
      <c r="S57" s="137"/>
      <c r="T57" s="673"/>
      <c r="U57" s="136"/>
      <c r="V57" s="139"/>
      <c r="W57" s="137"/>
      <c r="X57" s="141" t="str">
        <f t="shared" ca="1" si="2"/>
        <v/>
      </c>
      <c r="Y57" s="125"/>
      <c r="Z57" s="125"/>
      <c r="AA57" s="7"/>
      <c r="AB57" s="9"/>
      <c r="AC57" s="9"/>
      <c r="AD57" s="9"/>
      <c r="AE57" s="9"/>
      <c r="AF57" s="9"/>
      <c r="AG57" s="9"/>
      <c r="AH57" s="9"/>
    </row>
    <row r="58" spans="1:34" ht="215.25" hidden="1" customHeight="1" x14ac:dyDescent="0.25">
      <c r="A58" s="116">
        <v>7</v>
      </c>
      <c r="B58" s="117" t="s">
        <v>11</v>
      </c>
      <c r="C58" s="117" t="s">
        <v>17</v>
      </c>
      <c r="D58" s="118">
        <v>42173</v>
      </c>
      <c r="E58" s="119" t="s">
        <v>1393</v>
      </c>
      <c r="F58" s="117" t="s">
        <v>12</v>
      </c>
      <c r="G58" s="117" t="s">
        <v>1351</v>
      </c>
      <c r="H58" s="120" t="s">
        <v>1394</v>
      </c>
      <c r="I58" s="121" t="s">
        <v>34</v>
      </c>
      <c r="J58" s="121" t="s">
        <v>28</v>
      </c>
      <c r="K58" s="120" t="s">
        <v>1395</v>
      </c>
      <c r="L58" s="120" t="s">
        <v>1353</v>
      </c>
      <c r="M58" s="120" t="s">
        <v>1354</v>
      </c>
      <c r="N58" s="122">
        <v>42207</v>
      </c>
      <c r="O58" s="122">
        <v>42207</v>
      </c>
      <c r="P58" s="122">
        <v>42369</v>
      </c>
      <c r="Q58" s="164" t="s">
        <v>1396</v>
      </c>
      <c r="R58" s="164" t="s">
        <v>1397</v>
      </c>
      <c r="S58" s="594" t="s">
        <v>1398</v>
      </c>
      <c r="T58" s="290" t="s">
        <v>1399</v>
      </c>
      <c r="U58" s="120" t="s">
        <v>1400</v>
      </c>
      <c r="V58" s="123" t="s">
        <v>42</v>
      </c>
      <c r="W58" s="121" t="s">
        <v>1401</v>
      </c>
      <c r="X58" s="123" t="str">
        <f t="shared" ca="1" si="2"/>
        <v>VENCIDA</v>
      </c>
      <c r="Y58" s="125"/>
      <c r="Z58" s="125"/>
      <c r="AA58" s="7"/>
      <c r="AB58" s="9"/>
      <c r="AC58" s="9"/>
      <c r="AD58" s="9"/>
      <c r="AE58" s="9"/>
      <c r="AF58" s="9"/>
      <c r="AG58" s="9"/>
      <c r="AH58" s="9"/>
    </row>
    <row r="59" spans="1:34" ht="64.5" hidden="1" customHeight="1" x14ac:dyDescent="0.25">
      <c r="A59" s="260"/>
      <c r="B59" s="144"/>
      <c r="C59" s="144"/>
      <c r="D59" s="143"/>
      <c r="E59" s="145"/>
      <c r="F59" s="144"/>
      <c r="G59" s="144"/>
      <c r="H59" s="129"/>
      <c r="I59" s="130"/>
      <c r="J59" s="130"/>
      <c r="K59" s="129"/>
      <c r="L59" s="129"/>
      <c r="M59" s="129"/>
      <c r="N59" s="131"/>
      <c r="O59" s="130"/>
      <c r="P59" s="130"/>
      <c r="Q59" s="129"/>
      <c r="R59" s="129"/>
      <c r="S59" s="130"/>
      <c r="T59" s="378"/>
      <c r="U59" s="129"/>
      <c r="V59" s="132"/>
      <c r="W59" s="130"/>
      <c r="X59" s="132" t="str">
        <f t="shared" ca="1" si="2"/>
        <v/>
      </c>
      <c r="Y59" s="125"/>
      <c r="Z59" s="125"/>
      <c r="AA59" s="7"/>
      <c r="AB59" s="9"/>
      <c r="AC59" s="9"/>
      <c r="AD59" s="9"/>
      <c r="AE59" s="9"/>
      <c r="AF59" s="9"/>
      <c r="AG59" s="9"/>
      <c r="AH59" s="9"/>
    </row>
    <row r="60" spans="1:34" ht="64.5" hidden="1" customHeight="1" x14ac:dyDescent="0.25">
      <c r="A60" s="289"/>
      <c r="B60" s="147"/>
      <c r="C60" s="147"/>
      <c r="D60" s="146"/>
      <c r="E60" s="148"/>
      <c r="F60" s="147"/>
      <c r="G60" s="147"/>
      <c r="H60" s="136"/>
      <c r="I60" s="137"/>
      <c r="J60" s="137"/>
      <c r="K60" s="136"/>
      <c r="L60" s="136"/>
      <c r="M60" s="136"/>
      <c r="N60" s="138"/>
      <c r="O60" s="137"/>
      <c r="P60" s="137"/>
      <c r="Q60" s="136"/>
      <c r="R60" s="136"/>
      <c r="S60" s="137"/>
      <c r="T60" s="673"/>
      <c r="U60" s="136"/>
      <c r="V60" s="139"/>
      <c r="W60" s="137"/>
      <c r="X60" s="141" t="str">
        <f t="shared" ca="1" si="2"/>
        <v/>
      </c>
      <c r="Y60" s="125"/>
      <c r="Z60" s="125"/>
      <c r="AA60" s="7"/>
      <c r="AB60" s="9"/>
      <c r="AC60" s="9"/>
      <c r="AD60" s="9"/>
      <c r="AE60" s="9"/>
      <c r="AF60" s="9"/>
      <c r="AG60" s="9"/>
      <c r="AH60" s="9"/>
    </row>
    <row r="61" spans="1:34" ht="217.5" hidden="1" customHeight="1" x14ac:dyDescent="0.25">
      <c r="A61" s="116">
        <v>8</v>
      </c>
      <c r="B61" s="117" t="s">
        <v>11</v>
      </c>
      <c r="C61" s="117" t="s">
        <v>17</v>
      </c>
      <c r="D61" s="118">
        <v>42173</v>
      </c>
      <c r="E61" s="119" t="s">
        <v>1402</v>
      </c>
      <c r="F61" s="117" t="s">
        <v>12</v>
      </c>
      <c r="G61" s="117" t="s">
        <v>1351</v>
      </c>
      <c r="H61" s="120" t="s">
        <v>1403</v>
      </c>
      <c r="I61" s="121" t="s">
        <v>34</v>
      </c>
      <c r="J61" s="121" t="s">
        <v>28</v>
      </c>
      <c r="K61" s="120">
        <f>2003-15</f>
        <v>1988</v>
      </c>
      <c r="L61" s="120" t="s">
        <v>1362</v>
      </c>
      <c r="M61" s="120" t="s">
        <v>1363</v>
      </c>
      <c r="N61" s="122"/>
      <c r="O61" s="122">
        <v>42005</v>
      </c>
      <c r="P61" s="122">
        <v>42246</v>
      </c>
      <c r="Q61" s="120" t="s">
        <v>1404</v>
      </c>
      <c r="R61" s="120" t="s">
        <v>1405</v>
      </c>
      <c r="S61" s="122" t="s">
        <v>1406</v>
      </c>
      <c r="T61" s="290" t="s">
        <v>1407</v>
      </c>
      <c r="U61" s="164" t="s">
        <v>1408</v>
      </c>
      <c r="V61" s="123" t="s">
        <v>36</v>
      </c>
      <c r="W61" s="120" t="s">
        <v>1409</v>
      </c>
      <c r="X61" s="123" t="str">
        <f t="shared" ca="1" si="2"/>
        <v>VENCIDA</v>
      </c>
      <c r="Y61" s="125"/>
      <c r="Z61" s="125"/>
      <c r="AA61" s="7"/>
      <c r="AB61" s="9"/>
      <c r="AC61" s="9"/>
      <c r="AD61" s="9"/>
      <c r="AE61" s="9"/>
      <c r="AF61" s="9"/>
      <c r="AG61" s="9"/>
      <c r="AH61" s="9"/>
    </row>
    <row r="62" spans="1:34" ht="64.5" hidden="1" customHeight="1" x14ac:dyDescent="0.25">
      <c r="A62" s="260"/>
      <c r="B62" s="144"/>
      <c r="C62" s="144"/>
      <c r="D62" s="143"/>
      <c r="E62" s="145"/>
      <c r="F62" s="144"/>
      <c r="G62" s="144"/>
      <c r="H62" s="129"/>
      <c r="I62" s="130"/>
      <c r="J62" s="130"/>
      <c r="K62" s="129"/>
      <c r="L62" s="129"/>
      <c r="M62" s="129"/>
      <c r="N62" s="131"/>
      <c r="O62" s="130"/>
      <c r="P62" s="130"/>
      <c r="Q62" s="129"/>
      <c r="R62" s="129"/>
      <c r="S62" s="130"/>
      <c r="T62" s="378"/>
      <c r="U62" s="129"/>
      <c r="V62" s="132"/>
      <c r="W62" s="130"/>
      <c r="X62" s="132" t="str">
        <f t="shared" ca="1" si="2"/>
        <v/>
      </c>
      <c r="Y62" s="125"/>
      <c r="Z62" s="125"/>
      <c r="AA62" s="7"/>
      <c r="AB62" s="9"/>
      <c r="AC62" s="9"/>
      <c r="AD62" s="9"/>
      <c r="AE62" s="9"/>
      <c r="AF62" s="9"/>
      <c r="AG62" s="9"/>
      <c r="AH62" s="9"/>
    </row>
    <row r="63" spans="1:34" ht="64.5" hidden="1" customHeight="1" x14ac:dyDescent="0.25">
      <c r="A63" s="289"/>
      <c r="B63" s="147"/>
      <c r="C63" s="147"/>
      <c r="D63" s="146"/>
      <c r="E63" s="148"/>
      <c r="F63" s="147"/>
      <c r="G63" s="147"/>
      <c r="H63" s="136"/>
      <c r="I63" s="137"/>
      <c r="J63" s="137"/>
      <c r="K63" s="136"/>
      <c r="L63" s="136"/>
      <c r="M63" s="136"/>
      <c r="N63" s="138"/>
      <c r="O63" s="137"/>
      <c r="P63" s="137"/>
      <c r="Q63" s="136"/>
      <c r="R63" s="136"/>
      <c r="S63" s="137"/>
      <c r="T63" s="673"/>
      <c r="U63" s="136"/>
      <c r="V63" s="139"/>
      <c r="W63" s="137"/>
      <c r="X63" s="141" t="str">
        <f t="shared" ca="1" si="2"/>
        <v/>
      </c>
      <c r="Y63" s="125"/>
      <c r="Z63" s="125"/>
      <c r="AA63" s="7"/>
      <c r="AB63" s="9"/>
      <c r="AC63" s="9"/>
      <c r="AD63" s="9"/>
      <c r="AE63" s="9"/>
      <c r="AF63" s="9"/>
      <c r="AG63" s="9"/>
      <c r="AH63" s="9"/>
    </row>
    <row r="64" spans="1:34" ht="108" hidden="1" customHeight="1" x14ac:dyDescent="0.25">
      <c r="A64" s="116">
        <v>9</v>
      </c>
      <c r="B64" s="117" t="s">
        <v>11</v>
      </c>
      <c r="C64" s="117" t="s">
        <v>17</v>
      </c>
      <c r="D64" s="118">
        <v>42173</v>
      </c>
      <c r="E64" s="119" t="s">
        <v>1410</v>
      </c>
      <c r="F64" s="117" t="s">
        <v>12</v>
      </c>
      <c r="G64" s="117" t="s">
        <v>1351</v>
      </c>
      <c r="H64" s="120" t="s">
        <v>1411</v>
      </c>
      <c r="I64" s="121" t="s">
        <v>34</v>
      </c>
      <c r="J64" s="121" t="s">
        <v>28</v>
      </c>
      <c r="K64" s="120" t="s">
        <v>1412</v>
      </c>
      <c r="L64" s="120" t="s">
        <v>1362</v>
      </c>
      <c r="M64" s="120" t="s">
        <v>1363</v>
      </c>
      <c r="N64" s="122">
        <v>42207</v>
      </c>
      <c r="O64" s="122">
        <v>42207</v>
      </c>
      <c r="P64" s="122">
        <v>42252</v>
      </c>
      <c r="Q64" s="120" t="s">
        <v>1413</v>
      </c>
      <c r="R64" s="120" t="s">
        <v>1414</v>
      </c>
      <c r="S64" s="122">
        <v>42247</v>
      </c>
      <c r="T64" s="120" t="s">
        <v>1415</v>
      </c>
      <c r="U64" s="120" t="s">
        <v>1416</v>
      </c>
      <c r="V64" s="123" t="s">
        <v>36</v>
      </c>
      <c r="W64" s="121" t="s">
        <v>1368</v>
      </c>
      <c r="X64" s="123" t="str">
        <f t="shared" ca="1" si="2"/>
        <v>VENCIDA</v>
      </c>
      <c r="Y64" s="125"/>
      <c r="Z64" s="125"/>
      <c r="AA64" s="7"/>
      <c r="AB64" s="9"/>
      <c r="AC64" s="9"/>
      <c r="AD64" s="9"/>
      <c r="AE64" s="9"/>
      <c r="AF64" s="9"/>
      <c r="AG64" s="9"/>
      <c r="AH64" s="9"/>
    </row>
    <row r="65" spans="1:34" ht="64.5" hidden="1" customHeight="1" x14ac:dyDescent="0.25">
      <c r="A65" s="260"/>
      <c r="B65" s="144"/>
      <c r="C65" s="144"/>
      <c r="D65" s="143"/>
      <c r="E65" s="145"/>
      <c r="F65" s="144"/>
      <c r="G65" s="144"/>
      <c r="H65" s="129"/>
      <c r="I65" s="130"/>
      <c r="J65" s="130"/>
      <c r="K65" s="129"/>
      <c r="L65" s="129"/>
      <c r="M65" s="129"/>
      <c r="N65" s="131"/>
      <c r="O65" s="130"/>
      <c r="P65" s="130"/>
      <c r="Q65" s="129"/>
      <c r="R65" s="129"/>
      <c r="S65" s="130"/>
      <c r="T65" s="378"/>
      <c r="U65" s="129"/>
      <c r="V65" s="132"/>
      <c r="W65" s="130"/>
      <c r="X65" s="132" t="str">
        <f t="shared" ca="1" si="2"/>
        <v/>
      </c>
      <c r="Y65" s="125"/>
      <c r="Z65" s="125"/>
      <c r="AA65" s="7"/>
      <c r="AB65" s="9"/>
      <c r="AC65" s="9"/>
      <c r="AD65" s="9"/>
      <c r="AE65" s="9"/>
      <c r="AF65" s="9"/>
      <c r="AG65" s="9"/>
      <c r="AH65" s="9"/>
    </row>
    <row r="66" spans="1:34" ht="64.5" hidden="1" customHeight="1" x14ac:dyDescent="0.25">
      <c r="A66" s="289"/>
      <c r="B66" s="147"/>
      <c r="C66" s="147"/>
      <c r="D66" s="146"/>
      <c r="E66" s="148"/>
      <c r="F66" s="147"/>
      <c r="G66" s="147"/>
      <c r="H66" s="136"/>
      <c r="I66" s="137"/>
      <c r="J66" s="137"/>
      <c r="K66" s="136"/>
      <c r="L66" s="136"/>
      <c r="M66" s="136"/>
      <c r="N66" s="138"/>
      <c r="O66" s="137"/>
      <c r="P66" s="137"/>
      <c r="Q66" s="136"/>
      <c r="R66" s="136"/>
      <c r="S66" s="137"/>
      <c r="T66" s="673"/>
      <c r="U66" s="136"/>
      <c r="V66" s="139"/>
      <c r="W66" s="137"/>
      <c r="X66" s="141" t="str">
        <f t="shared" ca="1" si="2"/>
        <v/>
      </c>
      <c r="Y66" s="125"/>
      <c r="Z66" s="125"/>
      <c r="AA66" s="7"/>
      <c r="AB66" s="9"/>
      <c r="AC66" s="9"/>
      <c r="AD66" s="9"/>
      <c r="AE66" s="9"/>
      <c r="AF66" s="9"/>
      <c r="AG66" s="9"/>
      <c r="AH66" s="9"/>
    </row>
    <row r="67" spans="1:34" ht="92.25" hidden="1" customHeight="1" x14ac:dyDescent="0.25">
      <c r="A67" s="116">
        <v>10</v>
      </c>
      <c r="B67" s="117" t="s">
        <v>11</v>
      </c>
      <c r="C67" s="117" t="s">
        <v>17</v>
      </c>
      <c r="D67" s="118">
        <v>42173</v>
      </c>
      <c r="E67" s="119" t="s">
        <v>1417</v>
      </c>
      <c r="F67" s="117" t="s">
        <v>12</v>
      </c>
      <c r="G67" s="119" t="s">
        <v>1351</v>
      </c>
      <c r="H67" s="120" t="s">
        <v>1418</v>
      </c>
      <c r="I67" s="121" t="s">
        <v>34</v>
      </c>
      <c r="J67" s="121" t="s">
        <v>28</v>
      </c>
      <c r="K67" s="120" t="s">
        <v>1419</v>
      </c>
      <c r="L67" s="120" t="s">
        <v>1353</v>
      </c>
      <c r="M67" s="120" t="s">
        <v>1354</v>
      </c>
      <c r="N67" s="122">
        <v>42207</v>
      </c>
      <c r="O67" s="122">
        <v>42207</v>
      </c>
      <c r="P67" s="122">
        <v>42252</v>
      </c>
      <c r="Q67" s="120" t="s">
        <v>1420</v>
      </c>
      <c r="R67" s="120" t="s">
        <v>1414</v>
      </c>
      <c r="S67" s="122">
        <v>42247</v>
      </c>
      <c r="T67" s="120" t="s">
        <v>1421</v>
      </c>
      <c r="U67" s="120" t="s">
        <v>1422</v>
      </c>
      <c r="V67" s="123" t="s">
        <v>36</v>
      </c>
      <c r="W67" s="121" t="s">
        <v>1368</v>
      </c>
      <c r="X67" s="123" t="str">
        <f t="shared" ca="1" si="2"/>
        <v>VENCIDA</v>
      </c>
      <c r="Y67" s="125"/>
      <c r="Z67" s="125"/>
      <c r="AA67" s="7"/>
      <c r="AB67" s="9"/>
      <c r="AC67" s="9"/>
      <c r="AD67" s="9"/>
      <c r="AE67" s="9"/>
      <c r="AF67" s="9"/>
      <c r="AG67" s="9"/>
      <c r="AH67" s="9"/>
    </row>
    <row r="68" spans="1:34" ht="64.5" hidden="1" customHeight="1" x14ac:dyDescent="0.25">
      <c r="A68" s="260"/>
      <c r="B68" s="144"/>
      <c r="C68" s="144"/>
      <c r="D68" s="143"/>
      <c r="E68" s="145"/>
      <c r="F68" s="144"/>
      <c r="G68" s="520"/>
      <c r="H68" s="129"/>
      <c r="I68" s="130"/>
      <c r="J68" s="130"/>
      <c r="K68" s="129"/>
      <c r="L68" s="129"/>
      <c r="M68" s="129"/>
      <c r="N68" s="131"/>
      <c r="O68" s="130"/>
      <c r="P68" s="130"/>
      <c r="Q68" s="129"/>
      <c r="R68" s="129"/>
      <c r="S68" s="130"/>
      <c r="T68" s="378"/>
      <c r="U68" s="129"/>
      <c r="V68" s="132"/>
      <c r="W68" s="130"/>
      <c r="X68" s="132" t="str">
        <f t="shared" ca="1" si="2"/>
        <v/>
      </c>
      <c r="Y68" s="125"/>
      <c r="Z68" s="125"/>
      <c r="AA68" s="7"/>
      <c r="AB68" s="9"/>
      <c r="AC68" s="9"/>
      <c r="AD68" s="9"/>
      <c r="AE68" s="9"/>
      <c r="AF68" s="9"/>
      <c r="AG68" s="9"/>
      <c r="AH68" s="9"/>
    </row>
    <row r="69" spans="1:34" ht="64.5" hidden="1" customHeight="1" x14ac:dyDescent="0.25">
      <c r="A69" s="289"/>
      <c r="B69" s="147"/>
      <c r="C69" s="147"/>
      <c r="D69" s="146"/>
      <c r="E69" s="148"/>
      <c r="F69" s="147"/>
      <c r="G69" s="521"/>
      <c r="H69" s="136"/>
      <c r="I69" s="137"/>
      <c r="J69" s="137"/>
      <c r="K69" s="136"/>
      <c r="L69" s="136"/>
      <c r="M69" s="136"/>
      <c r="N69" s="138"/>
      <c r="O69" s="137"/>
      <c r="P69" s="137"/>
      <c r="Q69" s="136"/>
      <c r="R69" s="136"/>
      <c r="S69" s="137"/>
      <c r="T69" s="673"/>
      <c r="U69" s="136"/>
      <c r="V69" s="139"/>
      <c r="W69" s="137"/>
      <c r="X69" s="141" t="str">
        <f t="shared" ca="1" si="2"/>
        <v/>
      </c>
      <c r="Y69" s="125"/>
      <c r="Z69" s="125"/>
      <c r="AA69" s="7"/>
      <c r="AB69" s="9"/>
      <c r="AC69" s="9"/>
      <c r="AD69" s="9"/>
      <c r="AE69" s="9"/>
      <c r="AF69" s="9"/>
      <c r="AG69" s="9"/>
      <c r="AH69" s="9"/>
    </row>
    <row r="70" spans="1:34" ht="94.5" hidden="1" customHeight="1" x14ac:dyDescent="0.25">
      <c r="A70" s="116">
        <v>11</v>
      </c>
      <c r="B70" s="117" t="s">
        <v>11</v>
      </c>
      <c r="C70" s="117" t="s">
        <v>17</v>
      </c>
      <c r="D70" s="118">
        <v>42173</v>
      </c>
      <c r="E70" s="119" t="s">
        <v>1423</v>
      </c>
      <c r="F70" s="117" t="s">
        <v>12</v>
      </c>
      <c r="G70" s="117" t="s">
        <v>1351</v>
      </c>
      <c r="H70" s="120" t="s">
        <v>1424</v>
      </c>
      <c r="I70" s="121" t="s">
        <v>34</v>
      </c>
      <c r="J70" s="121" t="s">
        <v>28</v>
      </c>
      <c r="K70" s="120" t="s">
        <v>1425</v>
      </c>
      <c r="L70" s="120" t="s">
        <v>1362</v>
      </c>
      <c r="M70" s="120" t="s">
        <v>1363</v>
      </c>
      <c r="N70" s="122" t="s">
        <v>1426</v>
      </c>
      <c r="O70" s="121" t="s">
        <v>1426</v>
      </c>
      <c r="P70" s="122">
        <v>42207</v>
      </c>
      <c r="Q70" s="120" t="s">
        <v>1427</v>
      </c>
      <c r="R70" s="120" t="s">
        <v>1428</v>
      </c>
      <c r="S70" s="122">
        <v>42207</v>
      </c>
      <c r="T70" s="120" t="s">
        <v>1429</v>
      </c>
      <c r="U70" s="120" t="s">
        <v>1430</v>
      </c>
      <c r="V70" s="123" t="s">
        <v>36</v>
      </c>
      <c r="W70" s="121" t="s">
        <v>1431</v>
      </c>
      <c r="X70" s="123" t="str">
        <f t="shared" ca="1" si="2"/>
        <v>VENCIDA</v>
      </c>
      <c r="Y70" s="125"/>
      <c r="Z70" s="125"/>
      <c r="AA70" s="7"/>
      <c r="AB70" s="9"/>
      <c r="AC70" s="9"/>
      <c r="AD70" s="9"/>
      <c r="AE70" s="9"/>
      <c r="AF70" s="9"/>
      <c r="AG70" s="9"/>
      <c r="AH70" s="9"/>
    </row>
    <row r="71" spans="1:34" ht="64.5" hidden="1" customHeight="1" x14ac:dyDescent="0.25">
      <c r="A71" s="260"/>
      <c r="B71" s="144"/>
      <c r="C71" s="144"/>
      <c r="D71" s="143"/>
      <c r="E71" s="145"/>
      <c r="F71" s="144"/>
      <c r="G71" s="144"/>
      <c r="H71" s="129"/>
      <c r="I71" s="130"/>
      <c r="J71" s="130"/>
      <c r="K71" s="129"/>
      <c r="L71" s="129"/>
      <c r="M71" s="129"/>
      <c r="N71" s="131"/>
      <c r="O71" s="130"/>
      <c r="P71" s="130"/>
      <c r="Q71" s="129"/>
      <c r="R71" s="129"/>
      <c r="S71" s="130"/>
      <c r="T71" s="378"/>
      <c r="U71" s="129"/>
      <c r="V71" s="132"/>
      <c r="W71" s="130"/>
      <c r="X71" s="132" t="str">
        <f t="shared" ca="1" si="2"/>
        <v/>
      </c>
      <c r="Y71" s="125"/>
      <c r="Z71" s="125"/>
      <c r="AA71" s="7"/>
      <c r="AB71" s="9"/>
      <c r="AC71" s="9"/>
      <c r="AD71" s="9"/>
      <c r="AE71" s="9"/>
      <c r="AF71" s="9"/>
      <c r="AG71" s="9"/>
      <c r="AH71" s="9"/>
    </row>
    <row r="72" spans="1:34" ht="64.5" hidden="1" customHeight="1" x14ac:dyDescent="0.25">
      <c r="A72" s="289"/>
      <c r="B72" s="147"/>
      <c r="C72" s="147"/>
      <c r="D72" s="146"/>
      <c r="E72" s="148"/>
      <c r="F72" s="147"/>
      <c r="G72" s="147"/>
      <c r="H72" s="136"/>
      <c r="I72" s="137"/>
      <c r="J72" s="137"/>
      <c r="K72" s="136"/>
      <c r="L72" s="136"/>
      <c r="M72" s="136"/>
      <c r="N72" s="138"/>
      <c r="O72" s="137"/>
      <c r="P72" s="137"/>
      <c r="Q72" s="136"/>
      <c r="R72" s="136"/>
      <c r="S72" s="137"/>
      <c r="T72" s="673"/>
      <c r="U72" s="136"/>
      <c r="V72" s="139"/>
      <c r="W72" s="137"/>
      <c r="X72" s="141" t="str">
        <f t="shared" ca="1" si="2"/>
        <v/>
      </c>
      <c r="Y72" s="125"/>
      <c r="Z72" s="125"/>
      <c r="AA72" s="7"/>
      <c r="AB72" s="9"/>
      <c r="AC72" s="9"/>
      <c r="AD72" s="9"/>
      <c r="AE72" s="9"/>
      <c r="AF72" s="9"/>
      <c r="AG72" s="9"/>
      <c r="AH72" s="9"/>
    </row>
    <row r="73" spans="1:34" ht="139.5" hidden="1" customHeight="1" x14ac:dyDescent="0.25">
      <c r="A73" s="116">
        <v>12</v>
      </c>
      <c r="B73" s="117" t="s">
        <v>11</v>
      </c>
      <c r="C73" s="117" t="s">
        <v>17</v>
      </c>
      <c r="D73" s="118">
        <v>42173</v>
      </c>
      <c r="E73" s="119" t="s">
        <v>1432</v>
      </c>
      <c r="F73" s="117" t="s">
        <v>19</v>
      </c>
      <c r="G73" s="117" t="s">
        <v>1351</v>
      </c>
      <c r="H73" s="120" t="s">
        <v>1433</v>
      </c>
      <c r="I73" s="121" t="s">
        <v>34</v>
      </c>
      <c r="J73" s="121" t="s">
        <v>28</v>
      </c>
      <c r="K73" s="120" t="s">
        <v>1434</v>
      </c>
      <c r="L73" s="120" t="s">
        <v>1435</v>
      </c>
      <c r="M73" s="120" t="s">
        <v>1436</v>
      </c>
      <c r="N73" s="122">
        <v>42207</v>
      </c>
      <c r="O73" s="122">
        <v>42207</v>
      </c>
      <c r="P73" s="122">
        <v>42207</v>
      </c>
      <c r="Q73" s="120" t="s">
        <v>1380</v>
      </c>
      <c r="R73" s="120" t="s">
        <v>1381</v>
      </c>
      <c r="S73" s="122">
        <v>42247</v>
      </c>
      <c r="T73" s="120" t="s">
        <v>1437</v>
      </c>
      <c r="U73" s="120" t="s">
        <v>1383</v>
      </c>
      <c r="V73" s="123" t="s">
        <v>36</v>
      </c>
      <c r="W73" s="121" t="s">
        <v>1368</v>
      </c>
      <c r="X73" s="123" t="str">
        <f t="shared" ca="1" si="2"/>
        <v>VENCIDA</v>
      </c>
      <c r="Y73" s="125"/>
      <c r="Z73" s="125"/>
      <c r="AA73" s="7"/>
      <c r="AB73" s="9"/>
      <c r="AC73" s="9"/>
      <c r="AD73" s="9"/>
      <c r="AE73" s="9"/>
      <c r="AF73" s="9"/>
      <c r="AG73" s="9"/>
      <c r="AH73" s="9"/>
    </row>
    <row r="74" spans="1:34" ht="64.5" hidden="1" customHeight="1" x14ac:dyDescent="0.25">
      <c r="A74" s="260"/>
      <c r="B74" s="144"/>
      <c r="C74" s="144"/>
      <c r="D74" s="143"/>
      <c r="E74" s="145"/>
      <c r="F74" s="144"/>
      <c r="G74" s="144"/>
      <c r="H74" s="129"/>
      <c r="I74" s="130"/>
      <c r="J74" s="130"/>
      <c r="K74" s="129"/>
      <c r="L74" s="129"/>
      <c r="M74" s="129"/>
      <c r="N74" s="131"/>
      <c r="O74" s="130"/>
      <c r="P74" s="130"/>
      <c r="Q74" s="129"/>
      <c r="R74" s="129"/>
      <c r="S74" s="130"/>
      <c r="T74" s="378"/>
      <c r="U74" s="129"/>
      <c r="V74" s="132"/>
      <c r="W74" s="130"/>
      <c r="X74" s="132" t="str">
        <f t="shared" ca="1" si="2"/>
        <v/>
      </c>
      <c r="Y74" s="125"/>
      <c r="Z74" s="125"/>
      <c r="AA74" s="7"/>
      <c r="AB74" s="9"/>
      <c r="AC74" s="9"/>
      <c r="AD74" s="9"/>
      <c r="AE74" s="9"/>
      <c r="AF74" s="9"/>
      <c r="AG74" s="9"/>
      <c r="AH74" s="9"/>
    </row>
    <row r="75" spans="1:34" ht="64.5" hidden="1" customHeight="1" x14ac:dyDescent="0.25">
      <c r="A75" s="289"/>
      <c r="B75" s="147"/>
      <c r="C75" s="147"/>
      <c r="D75" s="146"/>
      <c r="E75" s="148"/>
      <c r="F75" s="147"/>
      <c r="G75" s="147"/>
      <c r="H75" s="136"/>
      <c r="I75" s="137"/>
      <c r="J75" s="137"/>
      <c r="K75" s="136"/>
      <c r="L75" s="136"/>
      <c r="M75" s="136"/>
      <c r="N75" s="138"/>
      <c r="O75" s="137"/>
      <c r="P75" s="137"/>
      <c r="Q75" s="136"/>
      <c r="R75" s="136"/>
      <c r="S75" s="137"/>
      <c r="T75" s="673"/>
      <c r="U75" s="136"/>
      <c r="V75" s="139"/>
      <c r="W75" s="137"/>
      <c r="X75" s="141" t="str">
        <f t="shared" ca="1" si="2"/>
        <v/>
      </c>
      <c r="Y75" s="125"/>
      <c r="Z75" s="125"/>
      <c r="AA75" s="7"/>
      <c r="AB75" s="9"/>
      <c r="AC75" s="9"/>
      <c r="AD75" s="9"/>
      <c r="AE75" s="9"/>
      <c r="AF75" s="9"/>
      <c r="AG75" s="9"/>
      <c r="AH75" s="9"/>
    </row>
    <row r="76" spans="1:34" ht="171" hidden="1" customHeight="1" x14ac:dyDescent="0.25">
      <c r="A76" s="116">
        <v>13</v>
      </c>
      <c r="B76" s="117" t="s">
        <v>11</v>
      </c>
      <c r="C76" s="117" t="s">
        <v>17</v>
      </c>
      <c r="D76" s="118">
        <v>42173</v>
      </c>
      <c r="E76" s="119" t="s">
        <v>1438</v>
      </c>
      <c r="F76" s="117" t="s">
        <v>19</v>
      </c>
      <c r="G76" s="117" t="s">
        <v>1351</v>
      </c>
      <c r="H76" s="120" t="s">
        <v>1439</v>
      </c>
      <c r="I76" s="121" t="s">
        <v>34</v>
      </c>
      <c r="J76" s="121" t="s">
        <v>28</v>
      </c>
      <c r="K76" s="120" t="s">
        <v>1440</v>
      </c>
      <c r="L76" s="120" t="s">
        <v>1362</v>
      </c>
      <c r="M76" s="120" t="s">
        <v>1441</v>
      </c>
      <c r="N76" s="122">
        <v>42207</v>
      </c>
      <c r="O76" s="122">
        <v>42207</v>
      </c>
      <c r="P76" s="122">
        <v>42252</v>
      </c>
      <c r="Q76" s="120" t="s">
        <v>1442</v>
      </c>
      <c r="R76" s="120" t="s">
        <v>1443</v>
      </c>
      <c r="S76" s="122" t="s">
        <v>1398</v>
      </c>
      <c r="T76" s="120" t="s">
        <v>1444</v>
      </c>
      <c r="U76" s="120" t="s">
        <v>1445</v>
      </c>
      <c r="V76" s="123" t="s">
        <v>36</v>
      </c>
      <c r="W76" s="121" t="s">
        <v>1446</v>
      </c>
      <c r="X76" s="123" t="str">
        <f t="shared" ca="1" si="2"/>
        <v>VENCIDA</v>
      </c>
      <c r="Y76" s="125"/>
      <c r="Z76" s="125"/>
      <c r="AA76" s="7"/>
      <c r="AB76" s="9"/>
      <c r="AC76" s="9"/>
      <c r="AD76" s="9"/>
      <c r="AE76" s="9"/>
      <c r="AF76" s="9"/>
      <c r="AG76" s="9"/>
      <c r="AH76" s="9"/>
    </row>
    <row r="77" spans="1:34" ht="64.5" hidden="1" customHeight="1" x14ac:dyDescent="0.25">
      <c r="A77" s="260"/>
      <c r="B77" s="144"/>
      <c r="C77" s="144"/>
      <c r="D77" s="143"/>
      <c r="E77" s="145"/>
      <c r="F77" s="144"/>
      <c r="G77" s="144"/>
      <c r="H77" s="129"/>
      <c r="I77" s="130"/>
      <c r="J77" s="130"/>
      <c r="K77" s="129"/>
      <c r="L77" s="129"/>
      <c r="M77" s="129"/>
      <c r="N77" s="131"/>
      <c r="O77" s="130"/>
      <c r="P77" s="130"/>
      <c r="Q77" s="129"/>
      <c r="R77" s="129"/>
      <c r="S77" s="130"/>
      <c r="T77" s="378"/>
      <c r="U77" s="129"/>
      <c r="V77" s="132"/>
      <c r="W77" s="130"/>
      <c r="X77" s="132" t="str">
        <f t="shared" ca="1" si="2"/>
        <v/>
      </c>
      <c r="Y77" s="125"/>
      <c r="Z77" s="125"/>
      <c r="AA77" s="7"/>
      <c r="AB77" s="9"/>
      <c r="AC77" s="9"/>
      <c r="AD77" s="9"/>
      <c r="AE77" s="9"/>
      <c r="AF77" s="9"/>
      <c r="AG77" s="9"/>
      <c r="AH77" s="9"/>
    </row>
    <row r="78" spans="1:34" ht="62.25" hidden="1" customHeight="1" x14ac:dyDescent="0.25">
      <c r="A78" s="289"/>
      <c r="B78" s="147"/>
      <c r="C78" s="147"/>
      <c r="D78" s="146"/>
      <c r="E78" s="148"/>
      <c r="F78" s="147"/>
      <c r="G78" s="147"/>
      <c r="H78" s="136"/>
      <c r="I78" s="137"/>
      <c r="J78" s="137"/>
      <c r="K78" s="136"/>
      <c r="L78" s="136"/>
      <c r="M78" s="136"/>
      <c r="N78" s="138"/>
      <c r="O78" s="137"/>
      <c r="P78" s="137"/>
      <c r="Q78" s="136"/>
      <c r="R78" s="136"/>
      <c r="S78" s="137"/>
      <c r="T78" s="673"/>
      <c r="U78" s="136"/>
      <c r="V78" s="139"/>
      <c r="W78" s="137"/>
      <c r="X78" s="141" t="str">
        <f t="shared" ca="1" si="2"/>
        <v/>
      </c>
      <c r="Y78" s="125"/>
      <c r="Z78" s="125"/>
      <c r="AA78" s="7"/>
      <c r="AB78" s="9"/>
      <c r="AC78" s="9"/>
      <c r="AD78" s="9"/>
      <c r="AE78" s="9"/>
      <c r="AF78" s="9"/>
      <c r="AG78" s="9"/>
      <c r="AH78" s="9"/>
    </row>
    <row r="79" spans="1:34" ht="104.25" hidden="1" customHeight="1" x14ac:dyDescent="0.25">
      <c r="A79" s="116">
        <v>14</v>
      </c>
      <c r="B79" s="117" t="s">
        <v>11</v>
      </c>
      <c r="C79" s="117" t="s">
        <v>17</v>
      </c>
      <c r="D79" s="118">
        <v>42173</v>
      </c>
      <c r="E79" s="119" t="s">
        <v>1447</v>
      </c>
      <c r="F79" s="117" t="s">
        <v>19</v>
      </c>
      <c r="G79" s="117" t="s">
        <v>1351</v>
      </c>
      <c r="H79" s="120" t="s">
        <v>1448</v>
      </c>
      <c r="I79" s="121" t="s">
        <v>34</v>
      </c>
      <c r="J79" s="121" t="s">
        <v>28</v>
      </c>
      <c r="K79" s="120" t="s">
        <v>1449</v>
      </c>
      <c r="L79" s="120" t="s">
        <v>923</v>
      </c>
      <c r="M79" s="120" t="s">
        <v>1450</v>
      </c>
      <c r="N79" s="122">
        <v>42207</v>
      </c>
      <c r="O79" s="122">
        <v>42207</v>
      </c>
      <c r="P79" s="122">
        <v>42252</v>
      </c>
      <c r="Q79" s="120" t="s">
        <v>1451</v>
      </c>
      <c r="R79" s="120" t="s">
        <v>1452</v>
      </c>
      <c r="S79" s="122">
        <v>42347</v>
      </c>
      <c r="T79" s="120" t="s">
        <v>1453</v>
      </c>
      <c r="U79" s="120" t="s">
        <v>1454</v>
      </c>
      <c r="V79" s="123" t="s">
        <v>36</v>
      </c>
      <c r="W79" s="121" t="s">
        <v>1455</v>
      </c>
      <c r="X79" s="123" t="str">
        <f t="shared" ca="1" si="2"/>
        <v>VENCIDA</v>
      </c>
      <c r="Y79" s="125"/>
      <c r="Z79" s="125"/>
      <c r="AA79" s="7"/>
      <c r="AB79" s="9"/>
      <c r="AC79" s="9"/>
      <c r="AD79" s="9"/>
      <c r="AE79" s="9"/>
      <c r="AF79" s="9"/>
      <c r="AG79" s="9"/>
      <c r="AH79" s="9"/>
    </row>
    <row r="80" spans="1:34" ht="64.5" hidden="1" customHeight="1" x14ac:dyDescent="0.25">
      <c r="A80" s="260"/>
      <c r="B80" s="144"/>
      <c r="C80" s="144"/>
      <c r="D80" s="143"/>
      <c r="E80" s="145"/>
      <c r="F80" s="144"/>
      <c r="G80" s="144"/>
      <c r="H80" s="129"/>
      <c r="I80" s="130"/>
      <c r="J80" s="130"/>
      <c r="K80" s="129"/>
      <c r="L80" s="129"/>
      <c r="M80" s="129"/>
      <c r="N80" s="131"/>
      <c r="O80" s="130"/>
      <c r="P80" s="130"/>
      <c r="Q80" s="129"/>
      <c r="R80" s="129"/>
      <c r="S80" s="130"/>
      <c r="T80" s="378"/>
      <c r="U80" s="129"/>
      <c r="V80" s="132"/>
      <c r="W80" s="130"/>
      <c r="X80" s="132" t="str">
        <f t="shared" ca="1" si="2"/>
        <v/>
      </c>
      <c r="Y80" s="125"/>
      <c r="Z80" s="125"/>
      <c r="AA80" s="7"/>
      <c r="AB80" s="9"/>
      <c r="AC80" s="9"/>
      <c r="AD80" s="9"/>
      <c r="AE80" s="9"/>
      <c r="AF80" s="9"/>
      <c r="AG80" s="9"/>
      <c r="AH80" s="9"/>
    </row>
    <row r="81" spans="1:34" ht="64.5" hidden="1" customHeight="1" x14ac:dyDescent="0.25">
      <c r="A81" s="289"/>
      <c r="B81" s="147"/>
      <c r="C81" s="147"/>
      <c r="D81" s="146"/>
      <c r="E81" s="148"/>
      <c r="F81" s="147"/>
      <c r="G81" s="147"/>
      <c r="H81" s="136"/>
      <c r="I81" s="137"/>
      <c r="J81" s="137"/>
      <c r="K81" s="136"/>
      <c r="L81" s="136"/>
      <c r="M81" s="136"/>
      <c r="N81" s="138"/>
      <c r="O81" s="137"/>
      <c r="P81" s="137"/>
      <c r="Q81" s="136"/>
      <c r="R81" s="136"/>
      <c r="S81" s="137"/>
      <c r="T81" s="673"/>
      <c r="U81" s="136"/>
      <c r="V81" s="139"/>
      <c r="W81" s="137"/>
      <c r="X81" s="141" t="str">
        <f t="shared" ca="1" si="2"/>
        <v/>
      </c>
      <c r="Y81" s="125"/>
      <c r="Z81" s="125"/>
      <c r="AA81" s="7"/>
      <c r="AB81" s="9"/>
      <c r="AC81" s="9"/>
      <c r="AD81" s="9"/>
      <c r="AE81" s="9"/>
      <c r="AF81" s="9"/>
      <c r="AG81" s="9"/>
      <c r="AH81" s="9"/>
    </row>
    <row r="82" spans="1:34" ht="183.75" customHeight="1" thickBot="1" x14ac:dyDescent="0.3">
      <c r="A82" s="116">
        <v>15</v>
      </c>
      <c r="B82" s="117" t="s">
        <v>11</v>
      </c>
      <c r="C82" s="117" t="s">
        <v>17</v>
      </c>
      <c r="D82" s="118">
        <v>42173</v>
      </c>
      <c r="E82" s="1230" t="s">
        <v>1393</v>
      </c>
      <c r="F82" s="117" t="s">
        <v>12</v>
      </c>
      <c r="G82" s="1230" t="s">
        <v>1351</v>
      </c>
      <c r="H82" s="1230" t="s">
        <v>1456</v>
      </c>
      <c r="I82" s="117" t="s">
        <v>34</v>
      </c>
      <c r="J82" s="117" t="s">
        <v>28</v>
      </c>
      <c r="K82" s="1230" t="s">
        <v>1457</v>
      </c>
      <c r="L82" s="119" t="s">
        <v>1362</v>
      </c>
      <c r="M82" s="119" t="s">
        <v>1441</v>
      </c>
      <c r="N82" s="256">
        <v>42655</v>
      </c>
      <c r="O82" s="256">
        <v>42663</v>
      </c>
      <c r="P82" s="215">
        <v>42704</v>
      </c>
      <c r="Q82" s="1343" t="s">
        <v>2317</v>
      </c>
      <c r="R82" s="1233" t="s">
        <v>2319</v>
      </c>
      <c r="S82" s="813">
        <v>42842</v>
      </c>
      <c r="T82" s="1340" t="s">
        <v>2374</v>
      </c>
      <c r="U82" s="1343" t="s">
        <v>1458</v>
      </c>
      <c r="V82" s="175" t="s">
        <v>29</v>
      </c>
      <c r="W82" s="1343" t="s">
        <v>2375</v>
      </c>
      <c r="X82" s="175" t="str">
        <f t="shared" ca="1" si="2"/>
        <v>VENCIDA</v>
      </c>
      <c r="Y82" s="125"/>
      <c r="Z82" s="125"/>
      <c r="AA82" s="7"/>
      <c r="AB82" s="9"/>
      <c r="AC82" s="9"/>
      <c r="AD82" s="9"/>
      <c r="AE82" s="9"/>
      <c r="AF82" s="9"/>
      <c r="AG82" s="9"/>
      <c r="AH82" s="9"/>
    </row>
    <row r="83" spans="1:34" ht="168.75" customHeight="1" x14ac:dyDescent="0.25">
      <c r="A83" s="1482">
        <v>16</v>
      </c>
      <c r="B83" s="1484" t="s">
        <v>11</v>
      </c>
      <c r="C83" s="1484" t="s">
        <v>17</v>
      </c>
      <c r="D83" s="1486">
        <v>42753</v>
      </c>
      <c r="E83" s="1495" t="s">
        <v>1459</v>
      </c>
      <c r="F83" s="1484" t="s">
        <v>12</v>
      </c>
      <c r="G83" s="1547" t="s">
        <v>1460</v>
      </c>
      <c r="H83" s="1306" t="s">
        <v>1461</v>
      </c>
      <c r="I83" s="310" t="s">
        <v>27</v>
      </c>
      <c r="J83" s="304" t="s">
        <v>28</v>
      </c>
      <c r="K83" s="1232" t="s">
        <v>1462</v>
      </c>
      <c r="L83" s="308" t="s">
        <v>1463</v>
      </c>
      <c r="M83" s="308" t="s">
        <v>1464</v>
      </c>
      <c r="N83" s="814">
        <v>42767</v>
      </c>
      <c r="O83" s="305">
        <v>42920</v>
      </c>
      <c r="P83" s="305">
        <v>42982</v>
      </c>
      <c r="Q83" s="1058" t="s">
        <v>2321</v>
      </c>
      <c r="R83" s="1232" t="s">
        <v>1465</v>
      </c>
      <c r="S83" s="1231">
        <v>42842</v>
      </c>
      <c r="T83" s="1032" t="s">
        <v>2376</v>
      </c>
      <c r="U83" s="1032"/>
      <c r="V83" s="373" t="s">
        <v>22</v>
      </c>
      <c r="W83" s="1032" t="s">
        <v>2380</v>
      </c>
      <c r="X83" s="373" t="str">
        <f t="shared" ca="1" si="2"/>
        <v>EN DESARROLLO</v>
      </c>
      <c r="Y83" s="125"/>
      <c r="Z83" s="125"/>
      <c r="AA83" s="7"/>
      <c r="AB83" s="9"/>
      <c r="AC83" s="9"/>
      <c r="AD83" s="9"/>
      <c r="AE83" s="9"/>
      <c r="AF83" s="9"/>
      <c r="AG83" s="9"/>
      <c r="AH83" s="9"/>
    </row>
    <row r="84" spans="1:34" ht="92.25" customHeight="1" thickBot="1" x14ac:dyDescent="0.3">
      <c r="A84" s="1483"/>
      <c r="B84" s="1485"/>
      <c r="C84" s="1485"/>
      <c r="D84" s="1487"/>
      <c r="E84" s="1549"/>
      <c r="F84" s="1485"/>
      <c r="G84" s="1548"/>
      <c r="H84" s="1027" t="s">
        <v>1466</v>
      </c>
      <c r="I84" s="338" t="s">
        <v>27</v>
      </c>
      <c r="J84" s="338" t="s">
        <v>28</v>
      </c>
      <c r="K84" s="1027" t="s">
        <v>1467</v>
      </c>
      <c r="L84" s="336" t="s">
        <v>1468</v>
      </c>
      <c r="M84" s="336" t="s">
        <v>1469</v>
      </c>
      <c r="N84" s="355">
        <v>42767</v>
      </c>
      <c r="O84" s="355">
        <v>42767</v>
      </c>
      <c r="P84" s="355">
        <v>42795</v>
      </c>
      <c r="Q84" s="1073" t="s">
        <v>2324</v>
      </c>
      <c r="R84" s="1309" t="s">
        <v>1470</v>
      </c>
      <c r="S84" s="1310">
        <v>42842</v>
      </c>
      <c r="T84" s="1027" t="s">
        <v>2377</v>
      </c>
      <c r="U84" s="1027"/>
      <c r="V84" s="357" t="s">
        <v>29</v>
      </c>
      <c r="W84" s="1027" t="s">
        <v>2381</v>
      </c>
      <c r="X84" s="819" t="str">
        <f t="shared" ca="1" si="2"/>
        <v>VENCIDA</v>
      </c>
      <c r="Y84" s="125"/>
      <c r="Z84" s="125"/>
      <c r="AA84" s="7"/>
      <c r="AB84" s="9"/>
      <c r="AC84" s="9"/>
      <c r="AD84" s="9"/>
      <c r="AE84" s="9"/>
      <c r="AF84" s="9"/>
      <c r="AG84" s="9"/>
      <c r="AH84" s="9"/>
    </row>
    <row r="85" spans="1:34" ht="21.75" hidden="1" customHeight="1" x14ac:dyDescent="0.25">
      <c r="A85" s="820"/>
      <c r="B85" s="520"/>
      <c r="C85" s="520"/>
      <c r="D85" s="143"/>
      <c r="E85" s="821"/>
      <c r="F85" s="520"/>
      <c r="G85" s="821"/>
      <c r="H85" s="145"/>
      <c r="I85" s="144"/>
      <c r="J85" s="144"/>
      <c r="K85" s="145"/>
      <c r="L85" s="145"/>
      <c r="M85" s="145"/>
      <c r="N85" s="143"/>
      <c r="O85" s="144"/>
      <c r="P85" s="144"/>
      <c r="Q85" s="145"/>
      <c r="R85" s="145"/>
      <c r="S85" s="507">
        <v>42842</v>
      </c>
      <c r="T85" s="145"/>
      <c r="U85" s="144"/>
      <c r="V85" s="369"/>
      <c r="W85" s="144"/>
      <c r="X85" s="369" t="str">
        <f t="shared" ca="1" si="2"/>
        <v/>
      </c>
      <c r="Y85" s="125"/>
      <c r="Z85" s="125"/>
      <c r="AA85" s="7"/>
      <c r="AB85" s="9"/>
      <c r="AC85" s="9"/>
      <c r="AD85" s="9"/>
      <c r="AE85" s="9"/>
      <c r="AF85" s="9"/>
      <c r="AG85" s="9"/>
      <c r="AH85" s="9"/>
    </row>
    <row r="86" spans="1:34" ht="83.25" customHeight="1" x14ac:dyDescent="0.25">
      <c r="A86" s="1482">
        <v>17</v>
      </c>
      <c r="B86" s="1484" t="s">
        <v>11</v>
      </c>
      <c r="C86" s="1484" t="s">
        <v>17</v>
      </c>
      <c r="D86" s="1486">
        <v>42753</v>
      </c>
      <c r="E86" s="1488" t="s">
        <v>1471</v>
      </c>
      <c r="F86" s="1484" t="s">
        <v>12</v>
      </c>
      <c r="G86" s="1488" t="s">
        <v>1472</v>
      </c>
      <c r="H86" s="1032" t="s">
        <v>1473</v>
      </c>
      <c r="I86" s="310" t="s">
        <v>34</v>
      </c>
      <c r="J86" s="304" t="s">
        <v>28</v>
      </c>
      <c r="K86" s="1232" t="s">
        <v>1474</v>
      </c>
      <c r="L86" s="308" t="s">
        <v>1463</v>
      </c>
      <c r="M86" s="308" t="s">
        <v>1464</v>
      </c>
      <c r="N86" s="305">
        <v>42767</v>
      </c>
      <c r="O86" s="305">
        <v>42828</v>
      </c>
      <c r="P86" s="305">
        <v>42916</v>
      </c>
      <c r="Q86" s="1058" t="s">
        <v>2325</v>
      </c>
      <c r="R86" s="1032"/>
      <c r="S86" s="1344">
        <v>42842</v>
      </c>
      <c r="T86" s="1032" t="s">
        <v>2378</v>
      </c>
      <c r="U86" s="1032"/>
      <c r="V86" s="373" t="s">
        <v>22</v>
      </c>
      <c r="W86" s="1032" t="s">
        <v>2382</v>
      </c>
      <c r="X86" s="373" t="str">
        <f t="shared" ca="1" si="2"/>
        <v>EN DESARROLLO</v>
      </c>
      <c r="Y86" s="125"/>
      <c r="Z86" s="125"/>
      <c r="AA86" s="7"/>
      <c r="AB86" s="9"/>
      <c r="AC86" s="9"/>
      <c r="AD86" s="9"/>
      <c r="AE86" s="9"/>
      <c r="AF86" s="9"/>
      <c r="AG86" s="9"/>
      <c r="AH86" s="9"/>
    </row>
    <row r="87" spans="1:34" ht="81.75" customHeight="1" thickBot="1" x14ac:dyDescent="0.3">
      <c r="A87" s="1483"/>
      <c r="B87" s="1485"/>
      <c r="C87" s="1485"/>
      <c r="D87" s="1487"/>
      <c r="E87" s="1489"/>
      <c r="F87" s="1485"/>
      <c r="G87" s="1489"/>
      <c r="H87" s="1027" t="s">
        <v>1476</v>
      </c>
      <c r="I87" s="338" t="s">
        <v>34</v>
      </c>
      <c r="J87" s="338" t="s">
        <v>28</v>
      </c>
      <c r="K87" s="1027" t="s">
        <v>1457</v>
      </c>
      <c r="L87" s="336" t="s">
        <v>1468</v>
      </c>
      <c r="M87" s="336" t="s">
        <v>1469</v>
      </c>
      <c r="N87" s="355">
        <v>42767</v>
      </c>
      <c r="O87" s="355">
        <v>42887</v>
      </c>
      <c r="P87" s="355">
        <v>42948</v>
      </c>
      <c r="Q87" s="1068" t="s">
        <v>2326</v>
      </c>
      <c r="R87" s="1027"/>
      <c r="S87" s="1348">
        <v>42842</v>
      </c>
      <c r="T87" s="1349" t="s">
        <v>2379</v>
      </c>
      <c r="U87" s="1027"/>
      <c r="V87" s="357" t="s">
        <v>22</v>
      </c>
      <c r="W87" s="1027" t="s">
        <v>2382</v>
      </c>
      <c r="X87" s="819" t="str">
        <f t="shared" ca="1" si="2"/>
        <v>EN DESARROLLO</v>
      </c>
      <c r="Y87" s="125"/>
      <c r="Z87" s="125"/>
      <c r="AA87" s="7"/>
      <c r="AB87" s="9"/>
      <c r="AC87" s="9"/>
      <c r="AD87" s="9"/>
      <c r="AE87" s="9"/>
      <c r="AF87" s="9"/>
      <c r="AG87" s="9"/>
      <c r="AH87" s="9"/>
    </row>
    <row r="88" spans="1:34" ht="12" hidden="1" customHeight="1" x14ac:dyDescent="0.25">
      <c r="A88" s="820"/>
      <c r="B88" s="520"/>
      <c r="C88" s="520"/>
      <c r="D88" s="143"/>
      <c r="E88" s="821"/>
      <c r="F88" s="520"/>
      <c r="G88" s="145"/>
      <c r="H88" s="145"/>
      <c r="I88" s="144"/>
      <c r="J88" s="144"/>
      <c r="K88" s="145"/>
      <c r="L88" s="145"/>
      <c r="M88" s="145"/>
      <c r="N88" s="143"/>
      <c r="O88" s="144"/>
      <c r="P88" s="144"/>
      <c r="Q88" s="145"/>
      <c r="R88" s="145"/>
      <c r="S88" s="1346">
        <v>42842</v>
      </c>
      <c r="T88" s="145" t="s">
        <v>2373</v>
      </c>
      <c r="U88" s="144"/>
      <c r="V88" s="369"/>
      <c r="W88" s="144"/>
      <c r="X88" s="543"/>
      <c r="Y88" s="419"/>
      <c r="Z88" s="419"/>
      <c r="AA88" s="7"/>
      <c r="AB88" s="9"/>
      <c r="AC88" s="9"/>
      <c r="AD88" s="9"/>
      <c r="AE88" s="9"/>
      <c r="AF88" s="9"/>
      <c r="AG88" s="9"/>
      <c r="AH88" s="9"/>
    </row>
    <row r="89" spans="1:34" ht="132.75" customHeight="1" thickBot="1" x14ac:dyDescent="0.3">
      <c r="A89" s="822">
        <v>18</v>
      </c>
      <c r="B89" s="823" t="s">
        <v>11</v>
      </c>
      <c r="C89" s="823" t="s">
        <v>17</v>
      </c>
      <c r="D89" s="833">
        <v>42753</v>
      </c>
      <c r="E89" s="1304" t="s">
        <v>1509</v>
      </c>
      <c r="F89" s="823" t="s">
        <v>12</v>
      </c>
      <c r="G89" s="1303" t="s">
        <v>1510</v>
      </c>
      <c r="H89" s="1303" t="s">
        <v>1473</v>
      </c>
      <c r="I89" s="823" t="s">
        <v>27</v>
      </c>
      <c r="J89" s="823" t="s">
        <v>28</v>
      </c>
      <c r="K89" s="1303" t="s">
        <v>1474</v>
      </c>
      <c r="L89" s="834" t="s">
        <v>1463</v>
      </c>
      <c r="M89" s="834" t="s">
        <v>1464</v>
      </c>
      <c r="N89" s="833">
        <v>42767</v>
      </c>
      <c r="O89" s="833">
        <v>42828</v>
      </c>
      <c r="P89" s="833">
        <v>42916</v>
      </c>
      <c r="Q89" s="1058" t="s">
        <v>2325</v>
      </c>
      <c r="R89" s="1303"/>
      <c r="S89" s="507">
        <v>42842</v>
      </c>
      <c r="T89" s="1303"/>
      <c r="U89" s="1303"/>
      <c r="V89" s="835" t="s">
        <v>22</v>
      </c>
      <c r="W89" s="1303"/>
      <c r="X89" s="835" t="str">
        <f ca="1">+IF(P89="","",IF(TODAY()-P89&gt;0,"VENCIDA","EN DESARROLLO"))</f>
        <v>EN DESARROLLO</v>
      </c>
      <c r="Y89" s="7"/>
      <c r="Z89" s="7"/>
      <c r="AA89" s="7"/>
      <c r="AB89" s="9"/>
      <c r="AC89" s="9"/>
      <c r="AD89" s="9"/>
      <c r="AE89" s="9"/>
      <c r="AF89" s="9"/>
      <c r="AG89" s="9"/>
      <c r="AH89" s="9"/>
    </row>
    <row r="90" spans="1:34" ht="15.75" hidden="1" customHeight="1" x14ac:dyDescent="0.25">
      <c r="A90" s="820"/>
      <c r="B90" s="520"/>
      <c r="C90" s="520"/>
      <c r="D90" s="143"/>
      <c r="E90" s="836"/>
      <c r="F90" s="144"/>
      <c r="G90" s="145"/>
      <c r="H90" s="167"/>
      <c r="I90" s="173"/>
      <c r="J90" s="173"/>
      <c r="K90" s="167"/>
      <c r="L90" s="167"/>
      <c r="M90" s="167"/>
      <c r="N90" s="174"/>
      <c r="O90" s="173"/>
      <c r="P90" s="173"/>
      <c r="Q90" s="167"/>
      <c r="R90" s="167"/>
      <c r="S90" s="507">
        <v>42842</v>
      </c>
      <c r="T90" s="167"/>
      <c r="U90" s="173"/>
      <c r="V90" s="141"/>
      <c r="W90" s="173"/>
      <c r="X90" s="7"/>
      <c r="Y90" s="7"/>
      <c r="Z90" s="7"/>
      <c r="AA90" s="7"/>
      <c r="AB90" s="9"/>
      <c r="AC90" s="9"/>
      <c r="AD90" s="9"/>
      <c r="AE90" s="9"/>
      <c r="AF90" s="9"/>
      <c r="AG90" s="9"/>
      <c r="AH90" s="9"/>
    </row>
    <row r="91" spans="1:34" ht="15.75" hidden="1" customHeight="1" x14ac:dyDescent="0.25">
      <c r="A91" s="820"/>
      <c r="B91" s="520"/>
      <c r="C91" s="520"/>
      <c r="D91" s="143"/>
      <c r="E91" s="836"/>
      <c r="F91" s="144"/>
      <c r="G91" s="145"/>
      <c r="H91" s="177"/>
      <c r="I91" s="178"/>
      <c r="J91" s="178"/>
      <c r="K91" s="177"/>
      <c r="L91" s="177"/>
      <c r="M91" s="177"/>
      <c r="N91" s="318"/>
      <c r="O91" s="178"/>
      <c r="P91" s="178"/>
      <c r="Q91" s="177"/>
      <c r="R91" s="177"/>
      <c r="S91" s="507">
        <v>42842</v>
      </c>
      <c r="T91" s="177"/>
      <c r="U91" s="178"/>
      <c r="V91" s="176"/>
      <c r="W91" s="178"/>
      <c r="X91" s="7"/>
      <c r="Y91" s="7"/>
      <c r="Z91" s="7"/>
      <c r="AA91" s="7"/>
      <c r="AB91" s="9"/>
      <c r="AC91" s="9"/>
      <c r="AD91" s="9"/>
      <c r="AE91" s="9"/>
      <c r="AF91" s="9"/>
      <c r="AG91" s="9"/>
      <c r="AH91" s="9"/>
    </row>
    <row r="92" spans="1:34" ht="93.75" customHeight="1" thickBot="1" x14ac:dyDescent="0.3">
      <c r="A92" s="822">
        <v>19</v>
      </c>
      <c r="B92" s="823" t="s">
        <v>11</v>
      </c>
      <c r="C92" s="823" t="s">
        <v>17</v>
      </c>
      <c r="D92" s="833">
        <v>42753</v>
      </c>
      <c r="E92" s="1304" t="s">
        <v>2391</v>
      </c>
      <c r="F92" s="823" t="s">
        <v>12</v>
      </c>
      <c r="G92" s="1303" t="s">
        <v>1521</v>
      </c>
      <c r="H92" s="1303" t="s">
        <v>1522</v>
      </c>
      <c r="I92" s="823" t="s">
        <v>34</v>
      </c>
      <c r="J92" s="823" t="s">
        <v>28</v>
      </c>
      <c r="K92" s="1303" t="s">
        <v>1523</v>
      </c>
      <c r="L92" s="834" t="s">
        <v>1463</v>
      </c>
      <c r="M92" s="834" t="s">
        <v>1464</v>
      </c>
      <c r="N92" s="833">
        <v>42767</v>
      </c>
      <c r="O92" s="833">
        <v>42781</v>
      </c>
      <c r="P92" s="833">
        <v>42824</v>
      </c>
      <c r="Q92" s="1308" t="s">
        <v>2327</v>
      </c>
      <c r="R92" s="1303" t="s">
        <v>1527</v>
      </c>
      <c r="S92" s="507">
        <v>42842</v>
      </c>
      <c r="T92" s="1303" t="s">
        <v>2390</v>
      </c>
      <c r="U92" s="1303"/>
      <c r="V92" s="835" t="s">
        <v>29</v>
      </c>
      <c r="W92" s="1303" t="s">
        <v>2381</v>
      </c>
      <c r="X92" s="835" t="str">
        <f ca="1">+IF(P92="","",IF(TODAY()-P92&gt;0,"VENCIDA","EN DESARROLLO"))</f>
        <v>VENCIDA</v>
      </c>
      <c r="Y92" s="7"/>
      <c r="Z92" s="7"/>
      <c r="AA92" s="7"/>
      <c r="AB92" s="9"/>
      <c r="AC92" s="9"/>
      <c r="AD92" s="9"/>
      <c r="AE92" s="9"/>
      <c r="AF92" s="9"/>
      <c r="AG92" s="9"/>
      <c r="AH92" s="9"/>
    </row>
    <row r="93" spans="1:34" ht="15" hidden="1" customHeight="1" x14ac:dyDescent="0.25">
      <c r="A93" s="820"/>
      <c r="B93" s="520"/>
      <c r="C93" s="520"/>
      <c r="D93" s="143"/>
      <c r="E93" s="836"/>
      <c r="F93" s="144"/>
      <c r="G93" s="145"/>
      <c r="H93" s="167"/>
      <c r="I93" s="173"/>
      <c r="J93" s="173"/>
      <c r="K93" s="167"/>
      <c r="L93" s="167"/>
      <c r="M93" s="167"/>
      <c r="N93" s="174"/>
      <c r="O93" s="173"/>
      <c r="P93" s="173"/>
      <c r="Q93" s="167"/>
      <c r="R93" s="167"/>
      <c r="S93" s="507">
        <v>42842</v>
      </c>
      <c r="T93" s="167"/>
      <c r="U93" s="173"/>
      <c r="V93" s="141"/>
      <c r="W93" s="173"/>
      <c r="X93" s="7"/>
      <c r="Y93" s="7"/>
      <c r="Z93" s="7"/>
      <c r="AA93" s="7"/>
      <c r="AB93" s="9"/>
      <c r="AC93" s="9"/>
      <c r="AD93" s="9"/>
      <c r="AE93" s="9"/>
      <c r="AF93" s="9"/>
      <c r="AG93" s="9"/>
      <c r="AH93" s="9"/>
    </row>
    <row r="94" spans="1:34" ht="15.75" hidden="1" customHeight="1" x14ac:dyDescent="0.25">
      <c r="A94" s="820"/>
      <c r="B94" s="520"/>
      <c r="C94" s="520"/>
      <c r="D94" s="143"/>
      <c r="E94" s="836"/>
      <c r="F94" s="144"/>
      <c r="G94" s="145"/>
      <c r="H94" s="177"/>
      <c r="I94" s="178"/>
      <c r="J94" s="178"/>
      <c r="K94" s="177"/>
      <c r="L94" s="177"/>
      <c r="M94" s="177"/>
      <c r="N94" s="318"/>
      <c r="O94" s="178"/>
      <c r="P94" s="178"/>
      <c r="Q94" s="177"/>
      <c r="R94" s="177"/>
      <c r="S94" s="507">
        <v>42842</v>
      </c>
      <c r="T94" s="177"/>
      <c r="U94" s="178"/>
      <c r="V94" s="176"/>
      <c r="W94" s="178"/>
      <c r="X94" s="7"/>
      <c r="Y94" s="7"/>
      <c r="Z94" s="7"/>
      <c r="AA94" s="7"/>
      <c r="AB94" s="9"/>
      <c r="AC94" s="9"/>
      <c r="AD94" s="9"/>
      <c r="AE94" s="9"/>
      <c r="AF94" s="9"/>
      <c r="AG94" s="9"/>
      <c r="AH94" s="9"/>
    </row>
    <row r="95" spans="1:34" ht="134.25" customHeight="1" thickBot="1" x14ac:dyDescent="0.3">
      <c r="A95" s="822">
        <v>20</v>
      </c>
      <c r="B95" s="823" t="s">
        <v>11</v>
      </c>
      <c r="C95" s="823" t="s">
        <v>17</v>
      </c>
      <c r="D95" s="833">
        <v>42753</v>
      </c>
      <c r="E95" s="1304" t="s">
        <v>1528</v>
      </c>
      <c r="F95" s="823" t="s">
        <v>12</v>
      </c>
      <c r="G95" s="1303" t="s">
        <v>1529</v>
      </c>
      <c r="H95" s="1303" t="s">
        <v>1530</v>
      </c>
      <c r="I95" s="823" t="s">
        <v>27</v>
      </c>
      <c r="J95" s="823" t="s">
        <v>28</v>
      </c>
      <c r="K95" s="1303" t="s">
        <v>1531</v>
      </c>
      <c r="L95" s="834" t="s">
        <v>1463</v>
      </c>
      <c r="M95" s="834" t="s">
        <v>1464</v>
      </c>
      <c r="N95" s="833">
        <v>42767</v>
      </c>
      <c r="O95" s="833">
        <v>42828</v>
      </c>
      <c r="P95" s="833">
        <v>42916</v>
      </c>
      <c r="Q95" s="1058" t="s">
        <v>2325</v>
      </c>
      <c r="R95" s="1303"/>
      <c r="S95" s="507">
        <v>42842</v>
      </c>
      <c r="T95" s="1303" t="s">
        <v>2384</v>
      </c>
      <c r="U95" s="1303"/>
      <c r="V95" s="835" t="s">
        <v>22</v>
      </c>
      <c r="W95" s="1303" t="s">
        <v>2388</v>
      </c>
      <c r="X95" s="835" t="str">
        <f ca="1">+IF(P95="","",IF(TODAY()-P95&gt;0,"VENCIDA","EN DESARROLLO"))</f>
        <v>EN DESARROLLO</v>
      </c>
      <c r="Y95" s="7"/>
      <c r="Z95" s="7"/>
      <c r="AA95" s="7"/>
      <c r="AB95" s="9"/>
      <c r="AC95" s="9"/>
      <c r="AD95" s="9"/>
      <c r="AE95" s="9"/>
      <c r="AF95" s="9"/>
      <c r="AG95" s="9"/>
      <c r="AH95" s="9"/>
    </row>
    <row r="96" spans="1:34" ht="15.75" hidden="1" customHeight="1" x14ac:dyDescent="0.25">
      <c r="A96" s="820"/>
      <c r="B96" s="520"/>
      <c r="C96" s="520"/>
      <c r="D96" s="143"/>
      <c r="E96" s="836"/>
      <c r="F96" s="144"/>
      <c r="G96" s="145"/>
      <c r="H96" s="167"/>
      <c r="I96" s="173"/>
      <c r="J96" s="173"/>
      <c r="K96" s="167"/>
      <c r="L96" s="167"/>
      <c r="M96" s="167"/>
      <c r="N96" s="174"/>
      <c r="O96" s="173"/>
      <c r="P96" s="173"/>
      <c r="Q96" s="167"/>
      <c r="R96" s="167"/>
      <c r="S96" s="507">
        <v>42842</v>
      </c>
      <c r="T96" s="167"/>
      <c r="U96" s="173"/>
      <c r="V96" s="141"/>
      <c r="W96" s="173"/>
      <c r="X96" s="7"/>
      <c r="Y96" s="7"/>
      <c r="Z96" s="7"/>
      <c r="AA96" s="7"/>
      <c r="AB96" s="9"/>
      <c r="AC96" s="9"/>
      <c r="AD96" s="9"/>
      <c r="AE96" s="9"/>
      <c r="AF96" s="9"/>
      <c r="AG96" s="9"/>
      <c r="AH96" s="9"/>
    </row>
    <row r="97" spans="1:34" ht="15.75" hidden="1" customHeight="1" x14ac:dyDescent="0.25">
      <c r="A97" s="815"/>
      <c r="B97" s="816"/>
      <c r="C97" s="816"/>
      <c r="D97" s="817"/>
      <c r="E97" s="837"/>
      <c r="F97" s="344"/>
      <c r="G97" s="343"/>
      <c r="H97" s="336"/>
      <c r="I97" s="338"/>
      <c r="J97" s="338"/>
      <c r="K97" s="336"/>
      <c r="L97" s="336"/>
      <c r="M97" s="336"/>
      <c r="N97" s="355"/>
      <c r="O97" s="338"/>
      <c r="P97" s="338"/>
      <c r="Q97" s="336"/>
      <c r="R97" s="336"/>
      <c r="S97" s="507">
        <v>42842</v>
      </c>
      <c r="T97" s="336"/>
      <c r="U97" s="338"/>
      <c r="V97" s="357"/>
      <c r="W97" s="338"/>
      <c r="X97" s="7"/>
      <c r="Y97" s="7"/>
      <c r="Z97" s="7"/>
      <c r="AA97" s="7"/>
      <c r="AB97" s="9"/>
      <c r="AC97" s="9"/>
      <c r="AD97" s="9"/>
      <c r="AE97" s="9"/>
      <c r="AF97" s="9"/>
      <c r="AG97" s="9"/>
      <c r="AH97" s="9"/>
    </row>
    <row r="98" spans="1:34" ht="131.25" customHeight="1" thickBot="1" x14ac:dyDescent="0.3">
      <c r="A98" s="302">
        <v>21</v>
      </c>
      <c r="B98" s="304" t="s">
        <v>11</v>
      </c>
      <c r="C98" s="304" t="s">
        <v>17</v>
      </c>
      <c r="D98" s="305">
        <v>42753</v>
      </c>
      <c r="E98" s="1234" t="s">
        <v>1551</v>
      </c>
      <c r="F98" s="304" t="s">
        <v>12</v>
      </c>
      <c r="G98" s="1232" t="s">
        <v>1529</v>
      </c>
      <c r="H98" s="1032" t="s">
        <v>1530</v>
      </c>
      <c r="I98" s="310" t="s">
        <v>27</v>
      </c>
      <c r="J98" s="310" t="s">
        <v>28</v>
      </c>
      <c r="K98" s="1032" t="s">
        <v>1531</v>
      </c>
      <c r="L98" s="309" t="s">
        <v>1463</v>
      </c>
      <c r="M98" s="309" t="s">
        <v>1464</v>
      </c>
      <c r="N98" s="312">
        <v>42767</v>
      </c>
      <c r="O98" s="312">
        <v>42828</v>
      </c>
      <c r="P98" s="312">
        <v>42916</v>
      </c>
      <c r="Q98" s="1058" t="s">
        <v>2325</v>
      </c>
      <c r="R98" s="1032"/>
      <c r="S98" s="507">
        <v>42842</v>
      </c>
      <c r="T98" s="1032" t="s">
        <v>2384</v>
      </c>
      <c r="U98" s="1032"/>
      <c r="V98" s="373" t="s">
        <v>22</v>
      </c>
      <c r="W98" s="1032" t="s">
        <v>2389</v>
      </c>
      <c r="X98" s="141" t="str">
        <f ca="1">+IF(P98="","",IF(TODAY()-P98&gt;0,"VENCIDA","EN DESARROLLO"))</f>
        <v>EN DESARROLLO</v>
      </c>
      <c r="Y98" s="7"/>
      <c r="Z98" s="7"/>
      <c r="AA98" s="7"/>
      <c r="AB98" s="9"/>
      <c r="AC98" s="9"/>
      <c r="AD98" s="9"/>
      <c r="AE98" s="9"/>
      <c r="AF98" s="9"/>
      <c r="AG98" s="9"/>
      <c r="AH98" s="9"/>
    </row>
    <row r="99" spans="1:34" ht="15.75" hidden="1" customHeight="1" x14ac:dyDescent="0.25">
      <c r="A99" s="820"/>
      <c r="B99" s="520"/>
      <c r="C99" s="520"/>
      <c r="D99" s="143"/>
      <c r="E99" s="836"/>
      <c r="F99" s="144"/>
      <c r="G99" s="145"/>
      <c r="H99" s="129"/>
      <c r="I99" s="130"/>
      <c r="J99" s="130"/>
      <c r="K99" s="129"/>
      <c r="L99" s="129"/>
      <c r="M99" s="129"/>
      <c r="N99" s="131"/>
      <c r="O99" s="130"/>
      <c r="P99" s="130"/>
      <c r="Q99" s="129"/>
      <c r="R99" s="129"/>
      <c r="S99" s="507">
        <v>42842</v>
      </c>
      <c r="T99" s="129"/>
      <c r="U99" s="130"/>
      <c r="V99" s="132"/>
      <c r="W99" s="130"/>
      <c r="X99" s="7"/>
      <c r="Y99" s="7"/>
      <c r="Z99" s="7"/>
      <c r="AA99" s="7"/>
      <c r="AB99" s="9"/>
      <c r="AC99" s="9"/>
      <c r="AD99" s="9"/>
      <c r="AE99" s="9"/>
      <c r="AF99" s="9"/>
      <c r="AG99" s="9"/>
      <c r="AH99" s="9"/>
    </row>
    <row r="100" spans="1:34" ht="15.75" hidden="1" customHeight="1" x14ac:dyDescent="0.25">
      <c r="A100" s="815"/>
      <c r="B100" s="816"/>
      <c r="C100" s="816"/>
      <c r="D100" s="817"/>
      <c r="E100" s="837"/>
      <c r="F100" s="344"/>
      <c r="G100" s="343"/>
      <c r="H100" s="336"/>
      <c r="I100" s="338"/>
      <c r="J100" s="338"/>
      <c r="K100" s="336"/>
      <c r="L100" s="336"/>
      <c r="M100" s="336"/>
      <c r="N100" s="355"/>
      <c r="O100" s="338"/>
      <c r="P100" s="338"/>
      <c r="Q100" s="336"/>
      <c r="R100" s="336"/>
      <c r="S100" s="507">
        <v>42842</v>
      </c>
      <c r="T100" s="336"/>
      <c r="U100" s="338"/>
      <c r="V100" s="357"/>
      <c r="W100" s="338"/>
      <c r="X100" s="7"/>
      <c r="Y100" s="7"/>
      <c r="Z100" s="7"/>
      <c r="AA100" s="7"/>
      <c r="AB100" s="9"/>
      <c r="AC100" s="9"/>
      <c r="AD100" s="9"/>
      <c r="AE100" s="9"/>
      <c r="AF100" s="9"/>
      <c r="AG100" s="9"/>
      <c r="AH100" s="9"/>
    </row>
    <row r="101" spans="1:34" ht="120" customHeight="1" thickBot="1" x14ac:dyDescent="0.3">
      <c r="A101" s="302">
        <v>22</v>
      </c>
      <c r="B101" s="304" t="s">
        <v>11</v>
      </c>
      <c r="C101" s="304" t="s">
        <v>17</v>
      </c>
      <c r="D101" s="305">
        <v>42753</v>
      </c>
      <c r="E101" s="1056" t="s">
        <v>2330</v>
      </c>
      <c r="F101" s="304" t="s">
        <v>12</v>
      </c>
      <c r="G101" s="1232" t="s">
        <v>1529</v>
      </c>
      <c r="H101" s="1032" t="s">
        <v>1530</v>
      </c>
      <c r="I101" s="310" t="s">
        <v>27</v>
      </c>
      <c r="J101" s="310" t="s">
        <v>28</v>
      </c>
      <c r="K101" s="1032" t="s">
        <v>1531</v>
      </c>
      <c r="L101" s="309" t="s">
        <v>1463</v>
      </c>
      <c r="M101" s="309" t="s">
        <v>1464</v>
      </c>
      <c r="N101" s="312">
        <v>42767</v>
      </c>
      <c r="O101" s="312">
        <v>42828</v>
      </c>
      <c r="P101" s="312">
        <v>42916</v>
      </c>
      <c r="Q101" s="1058" t="s">
        <v>2325</v>
      </c>
      <c r="R101" s="1032"/>
      <c r="S101" s="507">
        <v>42842</v>
      </c>
      <c r="T101" s="1032" t="s">
        <v>2384</v>
      </c>
      <c r="U101" s="1032"/>
      <c r="V101" s="373" t="s">
        <v>22</v>
      </c>
      <c r="W101" s="1032" t="s">
        <v>2387</v>
      </c>
      <c r="X101" s="244" t="str">
        <f ca="1">+IF(P101="","",IF(TODAY()-P101&gt;0,"VENCIDA","EN DESARROLLO"))</f>
        <v>EN DESARROLLO</v>
      </c>
      <c r="Y101" s="7"/>
      <c r="Z101" s="7"/>
      <c r="AA101" s="7"/>
      <c r="AB101" s="9"/>
      <c r="AC101" s="9"/>
      <c r="AD101" s="9"/>
      <c r="AE101" s="9"/>
      <c r="AF101" s="9"/>
      <c r="AG101" s="9"/>
      <c r="AH101" s="9"/>
    </row>
    <row r="102" spans="1:34" ht="15.75" hidden="1" customHeight="1" x14ac:dyDescent="0.25">
      <c r="A102" s="820"/>
      <c r="B102" s="520"/>
      <c r="C102" s="520"/>
      <c r="D102" s="143"/>
      <c r="E102" s="836"/>
      <c r="F102" s="144"/>
      <c r="G102" s="145"/>
      <c r="H102" s="129"/>
      <c r="I102" s="130"/>
      <c r="J102" s="130"/>
      <c r="K102" s="129"/>
      <c r="L102" s="129"/>
      <c r="M102" s="129"/>
      <c r="N102" s="131"/>
      <c r="O102" s="130"/>
      <c r="P102" s="130"/>
      <c r="Q102" s="371" t="s">
        <v>1475</v>
      </c>
      <c r="R102" s="129"/>
      <c r="S102" s="507">
        <v>42842</v>
      </c>
      <c r="T102" s="129"/>
      <c r="U102" s="130"/>
      <c r="V102" s="132"/>
      <c r="W102" s="130"/>
      <c r="X102" s="7"/>
      <c r="Y102" s="7"/>
      <c r="Z102" s="7"/>
      <c r="AA102" s="7"/>
      <c r="AB102" s="9"/>
      <c r="AC102" s="9"/>
      <c r="AD102" s="9"/>
      <c r="AE102" s="9"/>
      <c r="AF102" s="9"/>
      <c r="AG102" s="9"/>
      <c r="AH102" s="9"/>
    </row>
    <row r="103" spans="1:34" ht="15.75" hidden="1" customHeight="1" x14ac:dyDescent="0.25">
      <c r="A103" s="815"/>
      <c r="B103" s="816"/>
      <c r="C103" s="816"/>
      <c r="D103" s="817"/>
      <c r="E103" s="837"/>
      <c r="F103" s="344"/>
      <c r="G103" s="343"/>
      <c r="H103" s="336"/>
      <c r="I103" s="338"/>
      <c r="J103" s="338"/>
      <c r="K103" s="336"/>
      <c r="L103" s="336"/>
      <c r="M103" s="336"/>
      <c r="N103" s="355"/>
      <c r="O103" s="338"/>
      <c r="P103" s="338"/>
      <c r="Q103" s="371" t="s">
        <v>1475</v>
      </c>
      <c r="R103" s="336"/>
      <c r="S103" s="507">
        <v>42842</v>
      </c>
      <c r="T103" s="336"/>
      <c r="U103" s="338"/>
      <c r="V103" s="357"/>
      <c r="W103" s="338"/>
      <c r="X103" s="7"/>
      <c r="Y103" s="7"/>
      <c r="Z103" s="7"/>
      <c r="AA103" s="7"/>
      <c r="AB103" s="9"/>
      <c r="AC103" s="9"/>
      <c r="AD103" s="9"/>
      <c r="AE103" s="9"/>
      <c r="AF103" s="9"/>
      <c r="AG103" s="9"/>
      <c r="AH103" s="9"/>
    </row>
    <row r="104" spans="1:34" ht="163.5" customHeight="1" thickBot="1" x14ac:dyDescent="0.3">
      <c r="A104" s="302">
        <v>23</v>
      </c>
      <c r="B104" s="304" t="s">
        <v>11</v>
      </c>
      <c r="C104" s="304" t="s">
        <v>17</v>
      </c>
      <c r="D104" s="305">
        <v>42753</v>
      </c>
      <c r="E104" s="1056" t="s">
        <v>2331</v>
      </c>
      <c r="F104" s="304" t="s">
        <v>12</v>
      </c>
      <c r="G104" s="1232" t="s">
        <v>1577</v>
      </c>
      <c r="H104" s="1032" t="s">
        <v>1578</v>
      </c>
      <c r="I104" s="310" t="s">
        <v>27</v>
      </c>
      <c r="J104" s="310" t="s">
        <v>28</v>
      </c>
      <c r="K104" s="1032" t="s">
        <v>1579</v>
      </c>
      <c r="L104" s="309" t="s">
        <v>1463</v>
      </c>
      <c r="M104" s="309" t="s">
        <v>1464</v>
      </c>
      <c r="N104" s="312">
        <v>42767</v>
      </c>
      <c r="O104" s="312">
        <v>42828</v>
      </c>
      <c r="P104" s="312">
        <v>42916</v>
      </c>
      <c r="Q104" s="1058" t="s">
        <v>2325</v>
      </c>
      <c r="R104" s="1032"/>
      <c r="S104" s="507">
        <v>42842</v>
      </c>
      <c r="T104" s="1032" t="s">
        <v>2385</v>
      </c>
      <c r="U104" s="1032"/>
      <c r="V104" s="373" t="s">
        <v>22</v>
      </c>
      <c r="W104" s="1032" t="s">
        <v>2388</v>
      </c>
      <c r="X104" s="244" t="str">
        <f ca="1">+IF(P104="","",IF(TODAY()-P104&gt;0,"VENCIDA","EN DESARROLLO"))</f>
        <v>EN DESARROLLO</v>
      </c>
      <c r="Y104" s="7"/>
      <c r="Z104" s="7"/>
      <c r="AA104" s="7"/>
      <c r="AB104" s="9"/>
      <c r="AC104" s="9"/>
      <c r="AD104" s="9"/>
      <c r="AE104" s="9"/>
      <c r="AF104" s="9"/>
      <c r="AG104" s="9"/>
      <c r="AH104" s="9"/>
    </row>
    <row r="105" spans="1:34" ht="15.75" hidden="1" customHeight="1" x14ac:dyDescent="0.25">
      <c r="A105" s="820"/>
      <c r="B105" s="520"/>
      <c r="C105" s="520"/>
      <c r="D105" s="143"/>
      <c r="E105" s="836"/>
      <c r="F105" s="144"/>
      <c r="G105" s="145"/>
      <c r="H105" s="129"/>
      <c r="I105" s="130"/>
      <c r="J105" s="130"/>
      <c r="K105" s="129"/>
      <c r="L105" s="129"/>
      <c r="M105" s="129"/>
      <c r="N105" s="131"/>
      <c r="O105" s="130"/>
      <c r="P105" s="130"/>
      <c r="Q105" s="371" t="s">
        <v>1475</v>
      </c>
      <c r="R105" s="129"/>
      <c r="S105" s="507">
        <v>42842</v>
      </c>
      <c r="T105" s="129"/>
      <c r="U105" s="130"/>
      <c r="V105" s="132"/>
      <c r="W105" s="130"/>
      <c r="X105" s="7"/>
      <c r="Y105" s="7"/>
      <c r="Z105" s="7"/>
      <c r="AA105" s="7"/>
      <c r="AB105" s="9"/>
      <c r="AC105" s="9"/>
      <c r="AD105" s="9"/>
      <c r="AE105" s="9"/>
      <c r="AF105" s="9"/>
      <c r="AG105" s="9"/>
      <c r="AH105" s="9"/>
    </row>
    <row r="106" spans="1:34" ht="15.75" hidden="1" customHeight="1" x14ac:dyDescent="0.25">
      <c r="A106" s="815"/>
      <c r="B106" s="816"/>
      <c r="C106" s="816"/>
      <c r="D106" s="817"/>
      <c r="E106" s="837"/>
      <c r="F106" s="344"/>
      <c r="G106" s="343"/>
      <c r="H106" s="336"/>
      <c r="I106" s="338"/>
      <c r="J106" s="338"/>
      <c r="K106" s="336"/>
      <c r="L106" s="336"/>
      <c r="M106" s="336"/>
      <c r="N106" s="355"/>
      <c r="O106" s="338"/>
      <c r="P106" s="338"/>
      <c r="Q106" s="371" t="s">
        <v>1475</v>
      </c>
      <c r="R106" s="336"/>
      <c r="S106" s="507">
        <v>42842</v>
      </c>
      <c r="T106" s="336"/>
      <c r="U106" s="338"/>
      <c r="V106" s="357"/>
      <c r="W106" s="338"/>
      <c r="X106" s="7"/>
      <c r="Y106" s="7"/>
      <c r="Z106" s="7"/>
      <c r="AA106" s="7"/>
      <c r="AB106" s="9"/>
      <c r="AC106" s="9"/>
      <c r="AD106" s="9"/>
      <c r="AE106" s="9"/>
      <c r="AF106" s="9"/>
      <c r="AG106" s="9"/>
      <c r="AH106" s="9"/>
    </row>
    <row r="107" spans="1:34" ht="124.5" customHeight="1" thickBot="1" x14ac:dyDescent="0.3">
      <c r="A107" s="302">
        <v>24</v>
      </c>
      <c r="B107" s="304" t="s">
        <v>11</v>
      </c>
      <c r="C107" s="304" t="s">
        <v>17</v>
      </c>
      <c r="D107" s="305">
        <v>42753</v>
      </c>
      <c r="E107" s="1234" t="s">
        <v>1589</v>
      </c>
      <c r="F107" s="304" t="s">
        <v>12</v>
      </c>
      <c r="G107" s="1232" t="s">
        <v>1590</v>
      </c>
      <c r="H107" s="1058" t="s">
        <v>1591</v>
      </c>
      <c r="I107" s="310" t="s">
        <v>27</v>
      </c>
      <c r="J107" s="310" t="s">
        <v>28</v>
      </c>
      <c r="K107" s="1032" t="s">
        <v>1592</v>
      </c>
      <c r="L107" s="309" t="s">
        <v>1463</v>
      </c>
      <c r="M107" s="309" t="s">
        <v>1464</v>
      </c>
      <c r="N107" s="312">
        <v>42767</v>
      </c>
      <c r="O107" s="312">
        <v>42828</v>
      </c>
      <c r="P107" s="312">
        <v>42916</v>
      </c>
      <c r="Q107" s="1058" t="s">
        <v>2325</v>
      </c>
      <c r="R107" s="1032"/>
      <c r="S107" s="507">
        <v>42842</v>
      </c>
      <c r="T107" s="1032" t="s">
        <v>2383</v>
      </c>
      <c r="U107" s="1032"/>
      <c r="V107" s="373" t="s">
        <v>22</v>
      </c>
      <c r="W107" s="1032" t="s">
        <v>2388</v>
      </c>
      <c r="X107" s="141" t="str">
        <f ca="1">+IF(P107="","",IF(TODAY()-P107&gt;0,"VENCIDA","EN DESARROLLO"))</f>
        <v>EN DESARROLLO</v>
      </c>
      <c r="Y107" s="7"/>
      <c r="Z107" s="7"/>
      <c r="AA107" s="7"/>
      <c r="AB107" s="9"/>
      <c r="AC107" s="9"/>
      <c r="AD107" s="9"/>
      <c r="AE107" s="9"/>
      <c r="AF107" s="9"/>
      <c r="AG107" s="9"/>
      <c r="AH107" s="9"/>
    </row>
    <row r="108" spans="1:34" ht="15.75" hidden="1" customHeight="1" x14ac:dyDescent="0.25">
      <c r="A108" s="820"/>
      <c r="B108" s="520"/>
      <c r="C108" s="520"/>
      <c r="D108" s="143"/>
      <c r="E108" s="836"/>
      <c r="F108" s="144"/>
      <c r="G108" s="145"/>
      <c r="H108" s="129"/>
      <c r="I108" s="130"/>
      <c r="J108" s="130"/>
      <c r="K108" s="129"/>
      <c r="L108" s="129"/>
      <c r="M108" s="129"/>
      <c r="N108" s="131"/>
      <c r="O108" s="130"/>
      <c r="P108" s="130"/>
      <c r="Q108" s="129"/>
      <c r="R108" s="129"/>
      <c r="S108" s="507">
        <v>42842</v>
      </c>
      <c r="T108" s="129"/>
      <c r="U108" s="130"/>
      <c r="V108" s="132"/>
      <c r="W108" s="130"/>
      <c r="X108" s="7"/>
      <c r="Y108" s="7"/>
      <c r="Z108" s="7"/>
      <c r="AA108" s="7"/>
      <c r="AB108" s="9"/>
      <c r="AC108" s="9"/>
      <c r="AD108" s="9"/>
      <c r="AE108" s="9"/>
      <c r="AF108" s="9"/>
      <c r="AG108" s="9"/>
      <c r="AH108" s="9"/>
    </row>
    <row r="109" spans="1:34" ht="15.75" hidden="1" customHeight="1" x14ac:dyDescent="0.25">
      <c r="A109" s="815"/>
      <c r="B109" s="816"/>
      <c r="C109" s="816"/>
      <c r="D109" s="817"/>
      <c r="E109" s="837"/>
      <c r="F109" s="344"/>
      <c r="G109" s="343"/>
      <c r="H109" s="336"/>
      <c r="I109" s="338"/>
      <c r="J109" s="338"/>
      <c r="K109" s="336"/>
      <c r="L109" s="336"/>
      <c r="M109" s="336"/>
      <c r="N109" s="355"/>
      <c r="O109" s="338"/>
      <c r="P109" s="338"/>
      <c r="Q109" s="336"/>
      <c r="R109" s="336"/>
      <c r="S109" s="507">
        <v>42842</v>
      </c>
      <c r="T109" s="336"/>
      <c r="U109" s="338"/>
      <c r="V109" s="357"/>
      <c r="W109" s="338"/>
      <c r="X109" s="7"/>
      <c r="Y109" s="7"/>
      <c r="Z109" s="7"/>
      <c r="AA109" s="7"/>
      <c r="AB109" s="9"/>
      <c r="AC109" s="9"/>
      <c r="AD109" s="9"/>
      <c r="AE109" s="9"/>
      <c r="AF109" s="9"/>
      <c r="AG109" s="9"/>
      <c r="AH109" s="9"/>
    </row>
    <row r="110" spans="1:34" ht="134.25" customHeight="1" thickBot="1" x14ac:dyDescent="0.3">
      <c r="A110" s="302">
        <v>25</v>
      </c>
      <c r="B110" s="304" t="s">
        <v>11</v>
      </c>
      <c r="C110" s="304" t="s">
        <v>17</v>
      </c>
      <c r="D110" s="305">
        <v>42753</v>
      </c>
      <c r="E110" s="1232" t="s">
        <v>1601</v>
      </c>
      <c r="F110" s="304" t="s">
        <v>12</v>
      </c>
      <c r="G110" s="1232" t="s">
        <v>1602</v>
      </c>
      <c r="H110" s="1032" t="s">
        <v>1603</v>
      </c>
      <c r="I110" s="838" t="s">
        <v>27</v>
      </c>
      <c r="J110" s="310" t="s">
        <v>28</v>
      </c>
      <c r="K110" s="1032" t="s">
        <v>1604</v>
      </c>
      <c r="L110" s="309" t="s">
        <v>1463</v>
      </c>
      <c r="M110" s="309" t="s">
        <v>1464</v>
      </c>
      <c r="N110" s="312">
        <v>42767</v>
      </c>
      <c r="O110" s="312">
        <v>42828</v>
      </c>
      <c r="P110" s="312">
        <v>42916</v>
      </c>
      <c r="Q110" s="1058" t="s">
        <v>2325</v>
      </c>
      <c r="R110" s="1032"/>
      <c r="S110" s="507">
        <v>42842</v>
      </c>
      <c r="T110" s="1032" t="s">
        <v>2384</v>
      </c>
      <c r="U110" s="1032"/>
      <c r="V110" s="373" t="s">
        <v>22</v>
      </c>
      <c r="W110" s="1032" t="s">
        <v>2389</v>
      </c>
      <c r="X110" s="244" t="str">
        <f ca="1">+IF(P110="","",IF(TODAY()-P110&gt;0,"VENCIDA","EN DESARROLLO"))</f>
        <v>EN DESARROLLO</v>
      </c>
      <c r="Y110" s="7"/>
      <c r="Z110" s="7"/>
      <c r="AA110" s="7"/>
      <c r="AB110" s="9"/>
      <c r="AC110" s="9"/>
      <c r="AD110" s="9"/>
      <c r="AE110" s="9"/>
      <c r="AF110" s="9"/>
      <c r="AG110" s="9"/>
      <c r="AH110" s="9"/>
    </row>
    <row r="111" spans="1:34" ht="15.75" hidden="1" customHeight="1" x14ac:dyDescent="0.25">
      <c r="A111" s="820"/>
      <c r="B111" s="520"/>
      <c r="C111" s="520"/>
      <c r="D111" s="143"/>
      <c r="E111" s="821"/>
      <c r="F111" s="144"/>
      <c r="G111" s="145"/>
      <c r="H111" s="129"/>
      <c r="I111" s="130"/>
      <c r="J111" s="130"/>
      <c r="K111" s="129"/>
      <c r="L111" s="129"/>
      <c r="M111" s="129"/>
      <c r="N111" s="131"/>
      <c r="O111" s="130"/>
      <c r="P111" s="130"/>
      <c r="Q111" s="129"/>
      <c r="R111" s="129"/>
      <c r="S111" s="507">
        <v>42842</v>
      </c>
      <c r="T111" s="129"/>
      <c r="U111" s="130"/>
      <c r="V111" s="132"/>
      <c r="W111" s="130"/>
      <c r="X111" s="7"/>
      <c r="Y111" s="7"/>
      <c r="Z111" s="7"/>
      <c r="AA111" s="7"/>
      <c r="AB111" s="9"/>
      <c r="AC111" s="9"/>
      <c r="AD111" s="9"/>
      <c r="AE111" s="9"/>
      <c r="AF111" s="9"/>
      <c r="AG111" s="9"/>
      <c r="AH111" s="9"/>
    </row>
    <row r="112" spans="1:34" ht="15.75" hidden="1" customHeight="1" x14ac:dyDescent="0.25">
      <c r="A112" s="815"/>
      <c r="B112" s="816"/>
      <c r="C112" s="816"/>
      <c r="D112" s="817"/>
      <c r="E112" s="818"/>
      <c r="F112" s="344"/>
      <c r="G112" s="343"/>
      <c r="H112" s="336"/>
      <c r="I112" s="338"/>
      <c r="J112" s="338"/>
      <c r="K112" s="336"/>
      <c r="L112" s="336"/>
      <c r="M112" s="336"/>
      <c r="N112" s="355"/>
      <c r="O112" s="338"/>
      <c r="P112" s="338"/>
      <c r="Q112" s="336"/>
      <c r="R112" s="336"/>
      <c r="S112" s="507">
        <v>42842</v>
      </c>
      <c r="T112" s="336"/>
      <c r="U112" s="338"/>
      <c r="V112" s="357"/>
      <c r="W112" s="338"/>
      <c r="X112" s="7"/>
      <c r="Y112" s="7"/>
      <c r="Z112" s="7"/>
      <c r="AA112" s="7"/>
      <c r="AB112" s="9"/>
      <c r="AC112" s="9"/>
      <c r="AD112" s="9"/>
      <c r="AE112" s="9"/>
      <c r="AF112" s="9"/>
      <c r="AG112" s="9"/>
      <c r="AH112" s="9"/>
    </row>
    <row r="113" spans="1:34" ht="124.5" customHeight="1" x14ac:dyDescent="0.25">
      <c r="A113" s="1482">
        <v>26</v>
      </c>
      <c r="B113" s="1484" t="s">
        <v>11</v>
      </c>
      <c r="C113" s="1484" t="s">
        <v>17</v>
      </c>
      <c r="D113" s="1486">
        <v>42753</v>
      </c>
      <c r="E113" s="1488" t="s">
        <v>1606</v>
      </c>
      <c r="F113" s="1484" t="s">
        <v>12</v>
      </c>
      <c r="G113" s="1484" t="s">
        <v>1607</v>
      </c>
      <c r="H113" s="1032" t="s">
        <v>1608</v>
      </c>
      <c r="I113" s="310" t="s">
        <v>34</v>
      </c>
      <c r="J113" s="304" t="s">
        <v>28</v>
      </c>
      <c r="K113" s="1232" t="s">
        <v>1609</v>
      </c>
      <c r="L113" s="308" t="s">
        <v>1463</v>
      </c>
      <c r="M113" s="308" t="s">
        <v>1464</v>
      </c>
      <c r="N113" s="305">
        <v>42767</v>
      </c>
      <c r="O113" s="305">
        <v>42828</v>
      </c>
      <c r="P113" s="305">
        <v>42916</v>
      </c>
      <c r="Q113" s="1058" t="s">
        <v>2322</v>
      </c>
      <c r="R113" s="1032"/>
      <c r="S113" s="1344">
        <v>42842</v>
      </c>
      <c r="T113" s="1032"/>
      <c r="U113" s="1032"/>
      <c r="V113" s="373" t="s">
        <v>22</v>
      </c>
      <c r="W113" s="1032"/>
      <c r="X113" s="175" t="str">
        <f t="shared" ref="X113:X114" ca="1" si="3">+IF(P113="","",IF(TODAY()-P113&gt;0,"VENCIDA","EN DESARROLLO"))</f>
        <v>EN DESARROLLO</v>
      </c>
      <c r="Y113" s="7"/>
      <c r="Z113" s="7"/>
      <c r="AA113" s="7"/>
      <c r="AB113" s="9"/>
      <c r="AC113" s="9"/>
      <c r="AD113" s="9"/>
      <c r="AE113" s="9"/>
      <c r="AF113" s="9"/>
      <c r="AG113" s="9"/>
      <c r="AH113" s="9"/>
    </row>
    <row r="114" spans="1:34" ht="103.5" customHeight="1" thickBot="1" x14ac:dyDescent="0.3">
      <c r="A114" s="1493"/>
      <c r="B114" s="1491"/>
      <c r="C114" s="1491"/>
      <c r="D114" s="1494"/>
      <c r="E114" s="1492"/>
      <c r="F114" s="1491"/>
      <c r="G114" s="1491"/>
      <c r="H114" s="1031" t="s">
        <v>1476</v>
      </c>
      <c r="I114" s="130" t="s">
        <v>34</v>
      </c>
      <c r="J114" s="130" t="s">
        <v>28</v>
      </c>
      <c r="K114" s="1031" t="s">
        <v>1457</v>
      </c>
      <c r="L114" s="129" t="s">
        <v>1468</v>
      </c>
      <c r="M114" s="129" t="s">
        <v>1469</v>
      </c>
      <c r="N114" s="131">
        <v>42767</v>
      </c>
      <c r="O114" s="131">
        <v>42887</v>
      </c>
      <c r="P114" s="131">
        <v>42948</v>
      </c>
      <c r="Q114" s="1068" t="s">
        <v>2323</v>
      </c>
      <c r="R114" s="1031"/>
      <c r="S114" s="1310">
        <v>42842</v>
      </c>
      <c r="T114" s="1031"/>
      <c r="U114" s="1031"/>
      <c r="V114" s="132" t="s">
        <v>22</v>
      </c>
      <c r="W114" s="1031"/>
      <c r="X114" s="139" t="str">
        <f t="shared" ca="1" si="3"/>
        <v>EN DESARROLLO</v>
      </c>
      <c r="Y114" s="7"/>
      <c r="Z114" s="7"/>
      <c r="AA114" s="7"/>
      <c r="AB114" s="9"/>
      <c r="AC114" s="9"/>
      <c r="AD114" s="9"/>
      <c r="AE114" s="9"/>
      <c r="AF114" s="9"/>
      <c r="AG114" s="9"/>
      <c r="AH114" s="9"/>
    </row>
    <row r="115" spans="1:34" ht="15.75" hidden="1" customHeight="1" x14ac:dyDescent="0.25">
      <c r="A115" s="815"/>
      <c r="B115" s="816"/>
      <c r="C115" s="816"/>
      <c r="D115" s="817"/>
      <c r="E115" s="818"/>
      <c r="F115" s="344"/>
      <c r="G115" s="343"/>
      <c r="H115" s="336"/>
      <c r="I115" s="338"/>
      <c r="J115" s="338"/>
      <c r="K115" s="336"/>
      <c r="L115" s="336"/>
      <c r="M115" s="336"/>
      <c r="N115" s="355"/>
      <c r="O115" s="338"/>
      <c r="P115" s="338"/>
      <c r="Q115" s="336"/>
      <c r="R115" s="336"/>
      <c r="S115" s="507">
        <v>42842</v>
      </c>
      <c r="T115" s="336"/>
      <c r="U115" s="338"/>
      <c r="V115" s="357"/>
      <c r="W115" s="137"/>
      <c r="X115" s="7"/>
      <c r="Y115" s="7"/>
      <c r="Z115" s="7"/>
      <c r="AA115" s="7"/>
      <c r="AB115" s="9"/>
      <c r="AC115" s="9"/>
      <c r="AD115" s="9"/>
      <c r="AE115" s="9"/>
      <c r="AF115" s="9"/>
      <c r="AG115" s="9"/>
      <c r="AH115" s="9"/>
    </row>
    <row r="116" spans="1:34" ht="102" customHeight="1" x14ac:dyDescent="0.25">
      <c r="A116" s="1482">
        <v>27</v>
      </c>
      <c r="B116" s="1484" t="s">
        <v>11</v>
      </c>
      <c r="C116" s="1484" t="s">
        <v>17</v>
      </c>
      <c r="D116" s="1486">
        <v>42753</v>
      </c>
      <c r="E116" s="1495" t="s">
        <v>1618</v>
      </c>
      <c r="F116" s="1484" t="s">
        <v>12</v>
      </c>
      <c r="G116" s="1484" t="s">
        <v>1619</v>
      </c>
      <c r="H116" s="1032" t="s">
        <v>1591</v>
      </c>
      <c r="I116" s="310" t="s">
        <v>27</v>
      </c>
      <c r="J116" s="304" t="s">
        <v>28</v>
      </c>
      <c r="K116" s="1232" t="s">
        <v>1592</v>
      </c>
      <c r="L116" s="308" t="s">
        <v>1463</v>
      </c>
      <c r="M116" s="308" t="s">
        <v>1464</v>
      </c>
      <c r="N116" s="305">
        <v>42767</v>
      </c>
      <c r="O116" s="305">
        <v>42828</v>
      </c>
      <c r="P116" s="305">
        <v>42916</v>
      </c>
      <c r="Q116" s="1058" t="s">
        <v>2322</v>
      </c>
      <c r="R116" s="1032"/>
      <c r="S116" s="1344">
        <v>42842</v>
      </c>
      <c r="T116" s="1032"/>
      <c r="U116" s="1032"/>
      <c r="V116" s="373" t="s">
        <v>22</v>
      </c>
      <c r="W116" s="1032"/>
      <c r="X116" s="141" t="str">
        <f t="shared" ref="X116:X117" ca="1" si="4">+IF(P116="","",IF(TODAY()-P116&gt;0,"VENCIDA","EN DESARROLLO"))</f>
        <v>EN DESARROLLO</v>
      </c>
      <c r="Y116" s="7"/>
      <c r="Z116" s="7"/>
      <c r="AA116" s="7"/>
      <c r="AB116" s="9"/>
      <c r="AC116" s="9"/>
      <c r="AD116" s="9"/>
      <c r="AE116" s="9"/>
      <c r="AF116" s="9"/>
      <c r="AG116" s="9"/>
      <c r="AH116" s="9"/>
    </row>
    <row r="117" spans="1:34" ht="99" customHeight="1" thickBot="1" x14ac:dyDescent="0.3">
      <c r="A117" s="1493"/>
      <c r="B117" s="1491"/>
      <c r="C117" s="1491"/>
      <c r="D117" s="1494"/>
      <c r="E117" s="1496"/>
      <c r="F117" s="1491"/>
      <c r="G117" s="1491"/>
      <c r="H117" s="1031" t="s">
        <v>1476</v>
      </c>
      <c r="I117" s="130" t="s">
        <v>34</v>
      </c>
      <c r="J117" s="130" t="s">
        <v>28</v>
      </c>
      <c r="K117" s="1031" t="s">
        <v>1457</v>
      </c>
      <c r="L117" s="129" t="s">
        <v>1468</v>
      </c>
      <c r="M117" s="129" t="s">
        <v>1469</v>
      </c>
      <c r="N117" s="131">
        <v>42767</v>
      </c>
      <c r="O117" s="131">
        <v>42887</v>
      </c>
      <c r="P117" s="131">
        <v>42948</v>
      </c>
      <c r="Q117" s="1068" t="s">
        <v>2328</v>
      </c>
      <c r="R117" s="1031"/>
      <c r="S117" s="1310">
        <v>42842</v>
      </c>
      <c r="T117" s="1031"/>
      <c r="U117" s="1031"/>
      <c r="V117" s="132" t="s">
        <v>22</v>
      </c>
      <c r="W117" s="1031"/>
      <c r="X117" s="141" t="str">
        <f t="shared" ca="1" si="4"/>
        <v>EN DESARROLLO</v>
      </c>
      <c r="Y117" s="7"/>
      <c r="Z117" s="7"/>
      <c r="AA117" s="7"/>
      <c r="AB117" s="9"/>
      <c r="AC117" s="9"/>
      <c r="AD117" s="9"/>
      <c r="AE117" s="9"/>
      <c r="AF117" s="9"/>
      <c r="AG117" s="9"/>
      <c r="AH117" s="9"/>
    </row>
    <row r="118" spans="1:34" ht="15.75" hidden="1" customHeight="1" x14ac:dyDescent="0.25">
      <c r="A118" s="815"/>
      <c r="B118" s="816"/>
      <c r="C118" s="816"/>
      <c r="D118" s="817"/>
      <c r="E118" s="837"/>
      <c r="F118" s="344"/>
      <c r="G118" s="343"/>
      <c r="H118" s="336"/>
      <c r="I118" s="338"/>
      <c r="J118" s="338"/>
      <c r="K118" s="336"/>
      <c r="L118" s="336"/>
      <c r="M118" s="336"/>
      <c r="N118" s="355"/>
      <c r="O118" s="338"/>
      <c r="P118" s="338"/>
      <c r="Q118" s="336"/>
      <c r="R118" s="336"/>
      <c r="S118" s="507">
        <v>42842</v>
      </c>
      <c r="T118" s="336"/>
      <c r="U118" s="338"/>
      <c r="V118" s="357"/>
      <c r="W118" s="338"/>
      <c r="X118" s="7"/>
      <c r="Y118" s="7"/>
      <c r="Z118" s="7"/>
      <c r="AA118" s="7"/>
      <c r="AB118" s="9"/>
      <c r="AC118" s="9"/>
      <c r="AD118" s="9"/>
      <c r="AE118" s="9"/>
      <c r="AF118" s="9"/>
      <c r="AG118" s="9"/>
      <c r="AH118" s="9"/>
    </row>
    <row r="119" spans="1:34" ht="100.5" customHeight="1" x14ac:dyDescent="0.25">
      <c r="A119" s="1482">
        <v>28</v>
      </c>
      <c r="B119" s="1484" t="s">
        <v>11</v>
      </c>
      <c r="C119" s="1484" t="s">
        <v>17</v>
      </c>
      <c r="D119" s="1486">
        <v>42753</v>
      </c>
      <c r="E119" s="1488" t="s">
        <v>1620</v>
      </c>
      <c r="F119" s="1484" t="s">
        <v>12</v>
      </c>
      <c r="G119" s="1484" t="s">
        <v>1621</v>
      </c>
      <c r="H119" s="1032" t="s">
        <v>1591</v>
      </c>
      <c r="I119" s="310" t="s">
        <v>27</v>
      </c>
      <c r="J119" s="1335" t="s">
        <v>28</v>
      </c>
      <c r="K119" s="1336" t="s">
        <v>1592</v>
      </c>
      <c r="L119" s="308" t="s">
        <v>1463</v>
      </c>
      <c r="M119" s="308" t="s">
        <v>1464</v>
      </c>
      <c r="N119" s="1337">
        <v>42767</v>
      </c>
      <c r="O119" s="1337">
        <v>42828</v>
      </c>
      <c r="P119" s="1337">
        <v>42916</v>
      </c>
      <c r="Q119" s="1058" t="s">
        <v>2329</v>
      </c>
      <c r="R119" s="1032"/>
      <c r="S119" s="1344">
        <v>42842</v>
      </c>
      <c r="T119" s="1032" t="s">
        <v>2386</v>
      </c>
      <c r="U119" s="1032"/>
      <c r="V119" s="373" t="s">
        <v>22</v>
      </c>
      <c r="W119" s="1032" t="s">
        <v>2387</v>
      </c>
      <c r="X119" s="123" t="str">
        <f t="shared" ref="X119:X120" ca="1" si="5">+IF(P119="","",IF(TODAY()-P119&gt;0,"VENCIDA","EN DESARROLLO"))</f>
        <v>EN DESARROLLO</v>
      </c>
      <c r="Y119" s="7"/>
      <c r="Z119" s="7"/>
      <c r="AA119" s="7"/>
      <c r="AB119" s="9"/>
      <c r="AC119" s="9"/>
      <c r="AD119" s="9"/>
      <c r="AE119" s="9"/>
      <c r="AF119" s="9"/>
      <c r="AG119" s="9"/>
      <c r="AH119" s="9"/>
    </row>
    <row r="120" spans="1:34" ht="100.5" customHeight="1" thickBot="1" x14ac:dyDescent="0.3">
      <c r="A120" s="1483"/>
      <c r="B120" s="1485"/>
      <c r="C120" s="1485"/>
      <c r="D120" s="1487"/>
      <c r="E120" s="1489"/>
      <c r="F120" s="1485"/>
      <c r="G120" s="1485"/>
      <c r="H120" s="1027" t="s">
        <v>1476</v>
      </c>
      <c r="I120" s="338" t="s">
        <v>34</v>
      </c>
      <c r="J120" s="338" t="s">
        <v>28</v>
      </c>
      <c r="K120" s="1027" t="s">
        <v>1457</v>
      </c>
      <c r="L120" s="356" t="s">
        <v>1468</v>
      </c>
      <c r="M120" s="356" t="s">
        <v>1469</v>
      </c>
      <c r="N120" s="355">
        <v>42767</v>
      </c>
      <c r="O120" s="355">
        <v>42887</v>
      </c>
      <c r="P120" s="355">
        <v>42948</v>
      </c>
      <c r="Q120" s="1073" t="s">
        <v>2328</v>
      </c>
      <c r="R120" s="1027"/>
      <c r="S120" s="1310">
        <v>42842</v>
      </c>
      <c r="T120" s="1027" t="s">
        <v>2383</v>
      </c>
      <c r="U120" s="1027"/>
      <c r="V120" s="357" t="s">
        <v>22</v>
      </c>
      <c r="W120" s="1027" t="s">
        <v>2388</v>
      </c>
      <c r="X120" s="141" t="str">
        <f t="shared" ca="1" si="5"/>
        <v>EN DESARROLLO</v>
      </c>
      <c r="Y120" s="7"/>
      <c r="Z120" s="7"/>
      <c r="AA120" s="7"/>
      <c r="AB120" s="9"/>
      <c r="AC120" s="9"/>
      <c r="AD120" s="9"/>
      <c r="AE120" s="9"/>
      <c r="AF120" s="9"/>
      <c r="AG120" s="9"/>
      <c r="AH120" s="9"/>
    </row>
    <row r="121" spans="1:34" ht="15.75" hidden="1" customHeight="1" x14ac:dyDescent="0.25">
      <c r="A121" s="820"/>
      <c r="B121" s="520"/>
      <c r="C121" s="520"/>
      <c r="D121" s="143"/>
      <c r="E121" s="821"/>
      <c r="F121" s="144"/>
      <c r="G121" s="145"/>
      <c r="H121" s="145"/>
      <c r="I121" s="1338"/>
      <c r="J121" s="1338"/>
      <c r="K121" s="343"/>
      <c r="L121" s="343"/>
      <c r="M121" s="343"/>
      <c r="N121" s="1339"/>
      <c r="O121" s="1338"/>
      <c r="P121" s="1338"/>
      <c r="Q121" s="343"/>
      <c r="R121" s="343"/>
      <c r="S121" s="1338"/>
      <c r="T121" s="343"/>
      <c r="U121" s="1338"/>
      <c r="V121" s="819"/>
      <c r="W121" s="1338"/>
      <c r="X121" s="7"/>
      <c r="Y121" s="7"/>
      <c r="Z121" s="7"/>
      <c r="AA121" s="7"/>
      <c r="AB121" s="9"/>
      <c r="AC121" s="9"/>
      <c r="AD121" s="9"/>
      <c r="AE121" s="9"/>
      <c r="AF121" s="9"/>
      <c r="AG121" s="9"/>
      <c r="AH121" s="9"/>
    </row>
    <row r="122" spans="1:34" x14ac:dyDescent="0.25">
      <c r="A122" s="400"/>
      <c r="B122" s="400"/>
      <c r="C122" s="400"/>
      <c r="D122" s="400"/>
      <c r="E122" s="1305"/>
      <c r="F122" s="400"/>
      <c r="G122" s="1307"/>
      <c r="H122" s="1307"/>
      <c r="I122" s="7"/>
      <c r="J122" s="7"/>
      <c r="L122" s="7"/>
      <c r="M122" s="7"/>
      <c r="N122" s="7"/>
      <c r="O122" s="7"/>
      <c r="P122" s="7"/>
      <c r="S122" s="7"/>
      <c r="V122" s="7"/>
      <c r="X122" s="7"/>
      <c r="Y122" s="7"/>
      <c r="Z122" s="7"/>
      <c r="AA122" s="7"/>
      <c r="AB122" s="9"/>
      <c r="AC122" s="9"/>
      <c r="AD122" s="9"/>
      <c r="AE122" s="9"/>
      <c r="AF122" s="9"/>
      <c r="AG122" s="9"/>
      <c r="AH122" s="9"/>
    </row>
    <row r="123" spans="1:34" x14ac:dyDescent="0.25">
      <c r="A123" s="7"/>
      <c r="B123" s="7"/>
      <c r="C123" s="7"/>
      <c r="D123" s="7"/>
      <c r="E123" s="1046"/>
      <c r="F123" s="7"/>
      <c r="I123" s="7"/>
      <c r="J123" s="7"/>
      <c r="L123" s="7"/>
      <c r="M123" s="7"/>
      <c r="N123" s="7"/>
      <c r="O123" s="7"/>
      <c r="P123" s="7"/>
      <c r="S123" s="7"/>
      <c r="V123" s="7"/>
      <c r="X123" s="7"/>
      <c r="Y123" s="7"/>
      <c r="Z123" s="7"/>
      <c r="AA123" s="7"/>
      <c r="AB123" s="9"/>
      <c r="AC123" s="9"/>
      <c r="AD123" s="9"/>
      <c r="AE123" s="9"/>
      <c r="AF123" s="9"/>
      <c r="AG123" s="9"/>
      <c r="AH123" s="9"/>
    </row>
    <row r="124" spans="1:34" x14ac:dyDescent="0.25">
      <c r="A124" s="9"/>
      <c r="B124" s="9"/>
      <c r="C124" s="9"/>
      <c r="D124" s="9"/>
      <c r="F124" s="9"/>
      <c r="I124" s="9"/>
      <c r="J124" s="9"/>
      <c r="L124" s="9"/>
      <c r="M124" s="9"/>
      <c r="N124" s="9"/>
      <c r="O124" s="9"/>
      <c r="P124" s="9"/>
      <c r="S124" s="9"/>
      <c r="V124" s="9"/>
      <c r="X124" s="9"/>
      <c r="Y124" s="9"/>
      <c r="Z124" s="9"/>
      <c r="AA124" s="9"/>
      <c r="AB124" s="9"/>
      <c r="AC124" s="9"/>
      <c r="AD124" s="9"/>
      <c r="AE124" s="9"/>
      <c r="AF124" s="9"/>
      <c r="AG124" s="9"/>
      <c r="AH124" s="9"/>
    </row>
    <row r="125" spans="1:34" x14ac:dyDescent="0.25">
      <c r="A125" s="9"/>
      <c r="B125" s="9"/>
      <c r="C125" s="9"/>
      <c r="D125" s="9"/>
      <c r="F125" s="9"/>
      <c r="I125" s="9"/>
      <c r="J125" s="9"/>
      <c r="L125" s="9"/>
      <c r="M125" s="9"/>
      <c r="N125" s="9"/>
      <c r="O125" s="9"/>
      <c r="P125" s="9"/>
      <c r="S125" s="9"/>
      <c r="V125" s="9"/>
      <c r="X125" s="9"/>
      <c r="Y125" s="9"/>
      <c r="Z125" s="9"/>
      <c r="AA125" s="9"/>
      <c r="AB125" s="9"/>
      <c r="AC125" s="9"/>
      <c r="AD125" s="9"/>
      <c r="AE125" s="9"/>
      <c r="AF125" s="9"/>
      <c r="AG125" s="9"/>
      <c r="AH125" s="9"/>
    </row>
    <row r="126" spans="1:34" x14ac:dyDescent="0.25">
      <c r="A126" s="9"/>
      <c r="B126" s="9"/>
      <c r="C126" s="9"/>
      <c r="D126" s="9"/>
      <c r="F126" s="9"/>
      <c r="I126" s="9"/>
      <c r="J126" s="9"/>
      <c r="L126" s="9"/>
      <c r="M126" s="9"/>
      <c r="N126" s="9"/>
      <c r="O126" s="9"/>
      <c r="P126" s="9"/>
      <c r="S126" s="9"/>
      <c r="V126" s="9"/>
      <c r="X126" s="9"/>
      <c r="Y126" s="9"/>
      <c r="Z126" s="9"/>
      <c r="AA126" s="9"/>
      <c r="AB126" s="9"/>
      <c r="AC126" s="9"/>
      <c r="AD126" s="9"/>
      <c r="AE126" s="9"/>
      <c r="AF126" s="9"/>
      <c r="AG126" s="9"/>
      <c r="AH126" s="9"/>
    </row>
    <row r="127" spans="1:34" x14ac:dyDescent="0.25">
      <c r="A127" s="9"/>
      <c r="B127" s="9"/>
      <c r="C127" s="9"/>
      <c r="D127" s="9"/>
      <c r="F127" s="9"/>
      <c r="I127" s="9"/>
      <c r="J127" s="9"/>
      <c r="L127" s="9"/>
      <c r="M127" s="9"/>
      <c r="N127" s="9"/>
      <c r="O127" s="9"/>
      <c r="P127" s="9"/>
      <c r="S127" s="9"/>
      <c r="V127" s="9"/>
      <c r="X127" s="9"/>
      <c r="Y127" s="9"/>
      <c r="Z127" s="9"/>
      <c r="AA127" s="9"/>
      <c r="AB127" s="9"/>
      <c r="AC127" s="9"/>
      <c r="AD127" s="9"/>
      <c r="AE127" s="9"/>
      <c r="AF127" s="9"/>
      <c r="AG127" s="9"/>
      <c r="AH127" s="9"/>
    </row>
    <row r="128" spans="1:34" x14ac:dyDescent="0.25">
      <c r="A128" s="9"/>
      <c r="B128" s="9"/>
      <c r="C128" s="9"/>
      <c r="D128" s="9"/>
      <c r="F128" s="9"/>
      <c r="I128" s="9"/>
      <c r="J128" s="9"/>
      <c r="L128" s="9"/>
      <c r="M128" s="9"/>
      <c r="N128" s="9"/>
      <c r="O128" s="9"/>
      <c r="P128" s="9"/>
      <c r="S128" s="9"/>
      <c r="V128" s="9"/>
      <c r="X128" s="9"/>
      <c r="Y128" s="9"/>
      <c r="Z128" s="9"/>
      <c r="AA128" s="9"/>
      <c r="AB128" s="9"/>
      <c r="AC128" s="9"/>
      <c r="AD128" s="9"/>
      <c r="AE128" s="9"/>
      <c r="AF128" s="9"/>
      <c r="AG128" s="9"/>
      <c r="AH128" s="9"/>
    </row>
    <row r="129" spans="1:34" x14ac:dyDescent="0.25">
      <c r="A129" s="9"/>
      <c r="B129" s="9"/>
      <c r="C129" s="9"/>
      <c r="D129" s="9"/>
      <c r="F129" s="9"/>
      <c r="I129" s="9"/>
      <c r="J129" s="9"/>
      <c r="L129" s="9"/>
      <c r="M129" s="9"/>
      <c r="N129" s="9"/>
      <c r="O129" s="9"/>
      <c r="P129" s="9"/>
      <c r="S129" s="9"/>
      <c r="V129" s="9"/>
      <c r="X129" s="9"/>
      <c r="Y129" s="9"/>
      <c r="Z129" s="9"/>
      <c r="AA129" s="9"/>
      <c r="AB129" s="9"/>
      <c r="AC129" s="9"/>
      <c r="AD129" s="9"/>
      <c r="AE129" s="9"/>
      <c r="AF129" s="9"/>
      <c r="AG129" s="9"/>
      <c r="AH129" s="9"/>
    </row>
    <row r="130" spans="1:34" x14ac:dyDescent="0.25">
      <c r="A130" s="9"/>
      <c r="B130" s="9"/>
      <c r="C130" s="9"/>
      <c r="D130" s="9"/>
      <c r="F130" s="9"/>
      <c r="I130" s="9"/>
      <c r="J130" s="9"/>
      <c r="L130" s="9"/>
      <c r="M130" s="9"/>
      <c r="N130" s="9"/>
      <c r="O130" s="9"/>
      <c r="P130" s="9"/>
      <c r="S130" s="9"/>
      <c r="V130" s="9"/>
      <c r="X130" s="9"/>
      <c r="Y130" s="9"/>
      <c r="Z130" s="9"/>
      <c r="AA130" s="9"/>
      <c r="AB130" s="9"/>
      <c r="AC130" s="9"/>
      <c r="AD130" s="9"/>
      <c r="AE130" s="9"/>
      <c r="AF130" s="9"/>
      <c r="AG130" s="9"/>
      <c r="AH130" s="9"/>
    </row>
    <row r="131" spans="1:34" x14ac:dyDescent="0.25">
      <c r="A131" s="9"/>
      <c r="B131" s="9"/>
      <c r="C131" s="9"/>
      <c r="D131" s="9"/>
      <c r="F131" s="9"/>
      <c r="I131" s="9"/>
      <c r="J131" s="9"/>
      <c r="L131" s="9"/>
      <c r="M131" s="9"/>
      <c r="N131" s="9"/>
      <c r="O131" s="9"/>
      <c r="P131" s="9"/>
      <c r="S131" s="9"/>
      <c r="V131" s="9"/>
      <c r="X131" s="9"/>
      <c r="Y131" s="9"/>
      <c r="Z131" s="9"/>
      <c r="AA131" s="9"/>
      <c r="AB131" s="9"/>
      <c r="AC131" s="9"/>
      <c r="AD131" s="9"/>
      <c r="AE131" s="9"/>
      <c r="AF131" s="9"/>
      <c r="AG131" s="9"/>
      <c r="AH131" s="9"/>
    </row>
    <row r="132" spans="1:34" x14ac:dyDescent="0.25">
      <c r="A132" s="9"/>
      <c r="B132" s="9"/>
      <c r="C132" s="9"/>
      <c r="D132" s="9"/>
      <c r="F132" s="9"/>
      <c r="I132" s="9"/>
      <c r="J132" s="9"/>
      <c r="L132" s="9"/>
      <c r="M132" s="9"/>
      <c r="N132" s="9"/>
      <c r="O132" s="9"/>
      <c r="P132" s="9"/>
      <c r="S132" s="9"/>
      <c r="V132" s="9"/>
      <c r="X132" s="9"/>
      <c r="Y132" s="9"/>
      <c r="Z132" s="9"/>
      <c r="AA132" s="9"/>
      <c r="AB132" s="9"/>
      <c r="AC132" s="9"/>
      <c r="AD132" s="9"/>
      <c r="AE132" s="9"/>
      <c r="AF132" s="9"/>
      <c r="AG132" s="9"/>
      <c r="AH132" s="9"/>
    </row>
    <row r="133" spans="1:34" x14ac:dyDescent="0.25">
      <c r="A133" s="9"/>
      <c r="B133" s="9"/>
      <c r="C133" s="9"/>
      <c r="D133" s="9"/>
      <c r="F133" s="9"/>
      <c r="I133" s="9"/>
      <c r="J133" s="9"/>
      <c r="L133" s="9"/>
      <c r="M133" s="9"/>
      <c r="N133" s="9"/>
      <c r="O133" s="9"/>
      <c r="P133" s="9"/>
      <c r="S133" s="9"/>
      <c r="V133" s="9"/>
      <c r="X133" s="9"/>
      <c r="Y133" s="9"/>
      <c r="Z133" s="9"/>
      <c r="AA133" s="9"/>
      <c r="AB133" s="9"/>
      <c r="AC133" s="9"/>
      <c r="AD133" s="9"/>
      <c r="AE133" s="9"/>
      <c r="AF133" s="9"/>
      <c r="AG133" s="9"/>
      <c r="AH133" s="9"/>
    </row>
    <row r="134" spans="1:34" x14ac:dyDescent="0.25">
      <c r="A134" s="9"/>
      <c r="B134" s="9"/>
      <c r="C134" s="9"/>
      <c r="D134" s="9"/>
      <c r="F134" s="9"/>
      <c r="I134" s="9"/>
      <c r="J134" s="9"/>
      <c r="L134" s="9"/>
      <c r="M134" s="9"/>
      <c r="N134" s="9"/>
      <c r="O134" s="9"/>
      <c r="P134" s="9"/>
      <c r="S134" s="9"/>
      <c r="V134" s="9"/>
      <c r="X134" s="9"/>
      <c r="Y134" s="9"/>
      <c r="Z134" s="9"/>
      <c r="AA134" s="9"/>
      <c r="AB134" s="9"/>
      <c r="AC134" s="9"/>
      <c r="AD134" s="9"/>
      <c r="AE134" s="9"/>
      <c r="AF134" s="9"/>
      <c r="AG134" s="9"/>
      <c r="AH134" s="9"/>
    </row>
    <row r="135" spans="1:34" x14ac:dyDescent="0.25">
      <c r="A135" s="9"/>
      <c r="B135" s="9"/>
      <c r="C135" s="9"/>
      <c r="D135" s="9"/>
      <c r="F135" s="9"/>
      <c r="I135" s="9"/>
      <c r="J135" s="9"/>
      <c r="L135" s="9"/>
      <c r="M135" s="9"/>
      <c r="N135" s="9"/>
      <c r="O135" s="9"/>
      <c r="P135" s="9"/>
      <c r="S135" s="9"/>
      <c r="V135" s="9"/>
      <c r="X135" s="9"/>
      <c r="Y135" s="9"/>
      <c r="Z135" s="9"/>
      <c r="AA135" s="9"/>
      <c r="AB135" s="9"/>
      <c r="AC135" s="9"/>
      <c r="AD135" s="9"/>
      <c r="AE135" s="9"/>
      <c r="AF135" s="9"/>
      <c r="AG135" s="9"/>
      <c r="AH135" s="9"/>
    </row>
    <row r="136" spans="1:34" x14ac:dyDescent="0.25">
      <c r="A136" s="9"/>
      <c r="B136" s="9"/>
      <c r="C136" s="9"/>
      <c r="D136" s="9"/>
      <c r="F136" s="9"/>
      <c r="I136" s="9"/>
      <c r="J136" s="9"/>
      <c r="L136" s="9"/>
      <c r="M136" s="9"/>
      <c r="N136" s="9"/>
      <c r="O136" s="9"/>
      <c r="P136" s="9"/>
      <c r="S136" s="9"/>
      <c r="V136" s="9"/>
      <c r="X136" s="9"/>
      <c r="Y136" s="9"/>
      <c r="Z136" s="9"/>
      <c r="AA136" s="9"/>
      <c r="AB136" s="9"/>
      <c r="AC136" s="9"/>
      <c r="AD136" s="9"/>
      <c r="AE136" s="9"/>
      <c r="AF136" s="9"/>
      <c r="AG136" s="9"/>
      <c r="AH136" s="9"/>
    </row>
    <row r="137" spans="1:34" x14ac:dyDescent="0.25">
      <c r="A137" s="9"/>
      <c r="B137" s="9"/>
      <c r="C137" s="9"/>
      <c r="D137" s="9"/>
      <c r="F137" s="9"/>
      <c r="I137" s="9"/>
      <c r="J137" s="9"/>
      <c r="L137" s="9"/>
      <c r="M137" s="9"/>
      <c r="N137" s="9"/>
      <c r="O137" s="9"/>
      <c r="P137" s="9"/>
      <c r="S137" s="9"/>
      <c r="V137" s="9"/>
      <c r="X137" s="9"/>
      <c r="Y137" s="9"/>
      <c r="Z137" s="9"/>
      <c r="AA137" s="9"/>
      <c r="AB137" s="9"/>
      <c r="AC137" s="9"/>
      <c r="AD137" s="9"/>
      <c r="AE137" s="9"/>
      <c r="AF137" s="9"/>
      <c r="AG137" s="9"/>
      <c r="AH137" s="9"/>
    </row>
    <row r="138" spans="1:34" x14ac:dyDescent="0.25">
      <c r="A138" s="9"/>
      <c r="B138" s="9"/>
      <c r="C138" s="9"/>
      <c r="D138" s="9"/>
      <c r="F138" s="9"/>
      <c r="I138" s="9"/>
      <c r="J138" s="9"/>
      <c r="L138" s="9"/>
      <c r="M138" s="9"/>
      <c r="N138" s="9"/>
      <c r="O138" s="9"/>
      <c r="P138" s="9"/>
      <c r="S138" s="9"/>
      <c r="V138" s="9"/>
      <c r="X138" s="9"/>
      <c r="Y138" s="9"/>
      <c r="Z138" s="9"/>
      <c r="AA138" s="9"/>
      <c r="AB138" s="9"/>
      <c r="AC138" s="9"/>
      <c r="AD138" s="9"/>
      <c r="AE138" s="9"/>
      <c r="AF138" s="9"/>
      <c r="AG138" s="9"/>
      <c r="AH138" s="9"/>
    </row>
    <row r="139" spans="1:34" x14ac:dyDescent="0.25">
      <c r="A139" s="9"/>
      <c r="B139" s="9"/>
      <c r="C139" s="9"/>
      <c r="D139" s="9"/>
      <c r="F139" s="9"/>
      <c r="I139" s="9"/>
      <c r="J139" s="9"/>
      <c r="L139" s="9"/>
      <c r="M139" s="9"/>
      <c r="N139" s="9"/>
      <c r="O139" s="9"/>
      <c r="P139" s="9"/>
      <c r="S139" s="9"/>
      <c r="V139" s="9"/>
      <c r="X139" s="9"/>
      <c r="Y139" s="9"/>
      <c r="Z139" s="9"/>
      <c r="AA139" s="9"/>
      <c r="AB139" s="9"/>
      <c r="AC139" s="9"/>
      <c r="AD139" s="9"/>
      <c r="AE139" s="9"/>
      <c r="AF139" s="9"/>
      <c r="AG139" s="9"/>
      <c r="AH139" s="9"/>
    </row>
    <row r="140" spans="1:34" x14ac:dyDescent="0.25">
      <c r="A140" s="9"/>
      <c r="B140" s="9"/>
      <c r="C140" s="9"/>
      <c r="D140" s="9"/>
      <c r="F140" s="9"/>
      <c r="I140" s="9"/>
      <c r="J140" s="9"/>
      <c r="L140" s="9"/>
      <c r="M140" s="9"/>
      <c r="N140" s="9"/>
      <c r="O140" s="9"/>
      <c r="P140" s="9"/>
      <c r="S140" s="9"/>
      <c r="V140" s="9"/>
      <c r="X140" s="9"/>
      <c r="Y140" s="9"/>
      <c r="Z140" s="9"/>
      <c r="AA140" s="9"/>
      <c r="AB140" s="9"/>
      <c r="AC140" s="9"/>
      <c r="AD140" s="9"/>
      <c r="AE140" s="9"/>
      <c r="AF140" s="9"/>
      <c r="AG140" s="9"/>
      <c r="AH140" s="9"/>
    </row>
    <row r="141" spans="1:34" x14ac:dyDescent="0.25">
      <c r="A141" s="9"/>
      <c r="B141" s="9"/>
      <c r="C141" s="9"/>
      <c r="D141" s="9"/>
      <c r="F141" s="9"/>
      <c r="I141" s="9"/>
      <c r="J141" s="9"/>
      <c r="L141" s="9"/>
      <c r="M141" s="9"/>
      <c r="N141" s="9"/>
      <c r="O141" s="9"/>
      <c r="P141" s="9"/>
      <c r="S141" s="9"/>
      <c r="V141" s="9"/>
      <c r="X141" s="9"/>
      <c r="Y141" s="9"/>
      <c r="Z141" s="9"/>
      <c r="AA141" s="9"/>
      <c r="AB141" s="9"/>
      <c r="AC141" s="9"/>
      <c r="AD141" s="9"/>
      <c r="AE141" s="9"/>
      <c r="AF141" s="9"/>
      <c r="AG141" s="9"/>
      <c r="AH141" s="9"/>
    </row>
    <row r="142" spans="1:34" x14ac:dyDescent="0.25">
      <c r="A142" s="9"/>
      <c r="B142" s="9"/>
      <c r="C142" s="9"/>
      <c r="D142" s="9"/>
      <c r="F142" s="9"/>
      <c r="I142" s="9"/>
      <c r="J142" s="9"/>
      <c r="L142" s="9"/>
      <c r="M142" s="9"/>
      <c r="N142" s="9"/>
      <c r="O142" s="9"/>
      <c r="P142" s="9"/>
      <c r="S142" s="9"/>
      <c r="V142" s="9"/>
      <c r="X142" s="9"/>
      <c r="Y142" s="9"/>
      <c r="Z142" s="9"/>
      <c r="AA142" s="9"/>
      <c r="AB142" s="9"/>
      <c r="AC142" s="9"/>
      <c r="AD142" s="9"/>
      <c r="AE142" s="9"/>
      <c r="AF142" s="9"/>
      <c r="AG142" s="9"/>
      <c r="AH142" s="9"/>
    </row>
    <row r="143" spans="1:34" x14ac:dyDescent="0.25">
      <c r="A143" s="9"/>
      <c r="B143" s="9"/>
      <c r="C143" s="9"/>
      <c r="D143" s="9"/>
      <c r="F143" s="9"/>
      <c r="I143" s="9"/>
      <c r="J143" s="9"/>
      <c r="L143" s="9"/>
      <c r="M143" s="9"/>
      <c r="N143" s="9"/>
      <c r="O143" s="9"/>
      <c r="P143" s="9"/>
      <c r="S143" s="9"/>
      <c r="V143" s="9"/>
      <c r="X143" s="9"/>
      <c r="Y143" s="9"/>
      <c r="Z143" s="9"/>
      <c r="AA143" s="9"/>
      <c r="AB143" s="9"/>
      <c r="AC143" s="9"/>
      <c r="AD143" s="9"/>
      <c r="AE143" s="9"/>
      <c r="AF143" s="9"/>
      <c r="AG143" s="9"/>
      <c r="AH143" s="9"/>
    </row>
    <row r="144" spans="1:34" x14ac:dyDescent="0.25">
      <c r="A144" s="9"/>
      <c r="B144" s="9"/>
      <c r="C144" s="9"/>
      <c r="D144" s="9"/>
      <c r="F144" s="9"/>
      <c r="I144" s="9"/>
      <c r="J144" s="9"/>
      <c r="L144" s="9"/>
      <c r="M144" s="9"/>
      <c r="N144" s="9"/>
      <c r="O144" s="9"/>
      <c r="P144" s="9"/>
      <c r="S144" s="9"/>
      <c r="V144" s="9"/>
      <c r="X144" s="9"/>
      <c r="Y144" s="9"/>
      <c r="Z144" s="9"/>
      <c r="AA144" s="9"/>
      <c r="AB144" s="9"/>
      <c r="AC144" s="9"/>
      <c r="AD144" s="9"/>
      <c r="AE144" s="9"/>
      <c r="AF144" s="9"/>
      <c r="AG144" s="9"/>
      <c r="AH144" s="9"/>
    </row>
    <row r="145" spans="1:34" x14ac:dyDescent="0.25">
      <c r="A145" s="9"/>
      <c r="B145" s="9"/>
      <c r="C145" s="9"/>
      <c r="D145" s="9"/>
      <c r="F145" s="9"/>
      <c r="I145" s="9"/>
      <c r="J145" s="9"/>
      <c r="L145" s="9"/>
      <c r="M145" s="9"/>
      <c r="N145" s="9"/>
      <c r="O145" s="9"/>
      <c r="P145" s="9"/>
      <c r="S145" s="9"/>
      <c r="V145" s="9"/>
      <c r="X145" s="9"/>
      <c r="Y145" s="9"/>
      <c r="Z145" s="9"/>
      <c r="AA145" s="9"/>
      <c r="AB145" s="9"/>
      <c r="AC145" s="9"/>
      <c r="AD145" s="9"/>
      <c r="AE145" s="9"/>
      <c r="AF145" s="9"/>
      <c r="AG145" s="9"/>
      <c r="AH145" s="9"/>
    </row>
    <row r="146" spans="1:34" x14ac:dyDescent="0.25">
      <c r="A146" s="9"/>
      <c r="B146" s="9"/>
      <c r="C146" s="9"/>
      <c r="D146" s="9"/>
      <c r="F146" s="9"/>
      <c r="I146" s="9"/>
      <c r="J146" s="9"/>
      <c r="L146" s="9"/>
      <c r="M146" s="9"/>
      <c r="N146" s="9"/>
      <c r="O146" s="9"/>
      <c r="P146" s="9"/>
      <c r="S146" s="9"/>
      <c r="V146" s="9"/>
      <c r="X146" s="9"/>
      <c r="Y146" s="9"/>
      <c r="Z146" s="9"/>
      <c r="AA146" s="9"/>
      <c r="AB146" s="9"/>
      <c r="AC146" s="9"/>
      <c r="AD146" s="9"/>
      <c r="AE146" s="9"/>
      <c r="AF146" s="9"/>
      <c r="AG146" s="9"/>
      <c r="AH146" s="9"/>
    </row>
    <row r="147" spans="1:34" x14ac:dyDescent="0.25">
      <c r="A147" s="9"/>
      <c r="B147" s="9"/>
      <c r="C147" s="9"/>
      <c r="D147" s="9"/>
      <c r="F147" s="9"/>
      <c r="I147" s="9"/>
      <c r="J147" s="9"/>
      <c r="L147" s="9"/>
      <c r="M147" s="9"/>
      <c r="N147" s="9"/>
      <c r="O147" s="9"/>
      <c r="P147" s="9"/>
      <c r="S147" s="9"/>
      <c r="V147" s="9"/>
      <c r="X147" s="9"/>
      <c r="Y147" s="9"/>
      <c r="Z147" s="9"/>
      <c r="AA147" s="9"/>
      <c r="AB147" s="9"/>
      <c r="AC147" s="9"/>
      <c r="AD147" s="9"/>
      <c r="AE147" s="9"/>
      <c r="AF147" s="9"/>
      <c r="AG147" s="9"/>
      <c r="AH147" s="9"/>
    </row>
    <row r="148" spans="1:34" x14ac:dyDescent="0.25">
      <c r="A148" s="9"/>
      <c r="B148" s="9"/>
      <c r="C148" s="9"/>
      <c r="D148" s="9"/>
      <c r="F148" s="9"/>
      <c r="I148" s="9"/>
      <c r="J148" s="9"/>
      <c r="L148" s="9"/>
      <c r="M148" s="9"/>
      <c r="N148" s="9"/>
      <c r="O148" s="9"/>
      <c r="P148" s="9"/>
      <c r="S148" s="9"/>
      <c r="V148" s="9"/>
      <c r="X148" s="9"/>
      <c r="Y148" s="9"/>
      <c r="Z148" s="9"/>
      <c r="AA148" s="9"/>
      <c r="AB148" s="9"/>
      <c r="AC148" s="9"/>
      <c r="AD148" s="9"/>
      <c r="AE148" s="9"/>
      <c r="AF148" s="9"/>
      <c r="AG148" s="9"/>
      <c r="AH148" s="9"/>
    </row>
    <row r="149" spans="1:34" x14ac:dyDescent="0.25">
      <c r="A149" s="9"/>
      <c r="B149" s="9"/>
      <c r="C149" s="9"/>
      <c r="D149" s="9"/>
      <c r="F149" s="9"/>
      <c r="I149" s="9"/>
      <c r="J149" s="9"/>
      <c r="L149" s="9"/>
      <c r="M149" s="9"/>
      <c r="N149" s="9"/>
      <c r="O149" s="9"/>
      <c r="P149" s="9"/>
      <c r="S149" s="9"/>
      <c r="V149" s="9"/>
      <c r="X149" s="9"/>
      <c r="Y149" s="9"/>
      <c r="Z149" s="9"/>
      <c r="AA149" s="9"/>
      <c r="AB149" s="9"/>
      <c r="AC149" s="9"/>
      <c r="AD149" s="9"/>
      <c r="AE149" s="9"/>
      <c r="AF149" s="9"/>
      <c r="AG149" s="9"/>
      <c r="AH149" s="9"/>
    </row>
    <row r="150" spans="1:34" x14ac:dyDescent="0.25">
      <c r="A150" s="9"/>
      <c r="B150" s="9"/>
      <c r="C150" s="9"/>
      <c r="D150" s="9"/>
      <c r="F150" s="9"/>
      <c r="I150" s="9"/>
      <c r="J150" s="9"/>
      <c r="L150" s="9"/>
      <c r="M150" s="9"/>
      <c r="N150" s="9"/>
      <c r="O150" s="9"/>
      <c r="P150" s="9"/>
      <c r="S150" s="9"/>
      <c r="V150" s="9"/>
      <c r="X150" s="9"/>
      <c r="Y150" s="9"/>
      <c r="Z150" s="9"/>
      <c r="AA150" s="9"/>
      <c r="AB150" s="9"/>
      <c r="AC150" s="9"/>
      <c r="AD150" s="9"/>
      <c r="AE150" s="9"/>
      <c r="AF150" s="9"/>
      <c r="AG150" s="9"/>
      <c r="AH150" s="9"/>
    </row>
    <row r="151" spans="1:34" x14ac:dyDescent="0.25">
      <c r="A151" s="9"/>
      <c r="B151" s="9"/>
      <c r="C151" s="9"/>
      <c r="D151" s="9"/>
      <c r="F151" s="9"/>
      <c r="I151" s="9"/>
      <c r="J151" s="9"/>
      <c r="L151" s="9"/>
      <c r="M151" s="9"/>
      <c r="N151" s="9"/>
      <c r="O151" s="9"/>
      <c r="P151" s="9"/>
      <c r="S151" s="9"/>
      <c r="V151" s="9"/>
      <c r="X151" s="9"/>
      <c r="Y151" s="9"/>
      <c r="Z151" s="9"/>
      <c r="AA151" s="9"/>
      <c r="AB151" s="9"/>
      <c r="AC151" s="9"/>
      <c r="AD151" s="9"/>
      <c r="AE151" s="9"/>
      <c r="AF151" s="9"/>
      <c r="AG151" s="9"/>
      <c r="AH151" s="9"/>
    </row>
    <row r="152" spans="1:34" x14ac:dyDescent="0.25">
      <c r="A152" s="9"/>
      <c r="B152" s="9"/>
      <c r="C152" s="9"/>
      <c r="D152" s="9"/>
      <c r="F152" s="9"/>
      <c r="I152" s="9"/>
      <c r="J152" s="9"/>
      <c r="L152" s="9"/>
      <c r="M152" s="9"/>
      <c r="N152" s="9"/>
      <c r="O152" s="9"/>
      <c r="P152" s="9"/>
      <c r="S152" s="9"/>
      <c r="V152" s="9"/>
      <c r="X152" s="9"/>
      <c r="Y152" s="9"/>
      <c r="Z152" s="9"/>
      <c r="AA152" s="9"/>
      <c r="AB152" s="9"/>
      <c r="AC152" s="9"/>
      <c r="AD152" s="9"/>
      <c r="AE152" s="9"/>
      <c r="AF152" s="9"/>
      <c r="AG152" s="9"/>
      <c r="AH152" s="9"/>
    </row>
    <row r="153" spans="1:34" x14ac:dyDescent="0.25">
      <c r="A153" s="9"/>
      <c r="B153" s="9"/>
      <c r="C153" s="9"/>
      <c r="D153" s="9"/>
      <c r="F153" s="9"/>
      <c r="I153" s="9"/>
      <c r="J153" s="9"/>
      <c r="L153" s="9"/>
      <c r="M153" s="9"/>
      <c r="N153" s="9"/>
      <c r="O153" s="9"/>
      <c r="P153" s="9"/>
      <c r="S153" s="9"/>
      <c r="V153" s="9"/>
      <c r="X153" s="9"/>
      <c r="Y153" s="9"/>
      <c r="Z153" s="9"/>
      <c r="AA153" s="9"/>
      <c r="AB153" s="9"/>
      <c r="AC153" s="9"/>
      <c r="AD153" s="9"/>
      <c r="AE153" s="9"/>
      <c r="AF153" s="9"/>
      <c r="AG153" s="9"/>
      <c r="AH153" s="9"/>
    </row>
    <row r="154" spans="1:34" x14ac:dyDescent="0.25">
      <c r="A154" s="9"/>
      <c r="B154" s="9"/>
      <c r="C154" s="9"/>
      <c r="D154" s="9"/>
      <c r="F154" s="9"/>
      <c r="I154" s="9"/>
      <c r="J154" s="9"/>
      <c r="L154" s="9"/>
      <c r="M154" s="9"/>
      <c r="N154" s="9"/>
      <c r="O154" s="9"/>
      <c r="P154" s="9"/>
      <c r="S154" s="9"/>
      <c r="V154" s="9"/>
      <c r="X154" s="9"/>
      <c r="Y154" s="9"/>
      <c r="Z154" s="9"/>
      <c r="AA154" s="9"/>
      <c r="AB154" s="9"/>
      <c r="AC154" s="9"/>
      <c r="AD154" s="9"/>
      <c r="AE154" s="9"/>
      <c r="AF154" s="9"/>
      <c r="AG154" s="9"/>
      <c r="AH154" s="9"/>
    </row>
    <row r="155" spans="1:34" x14ac:dyDescent="0.25">
      <c r="A155" s="9"/>
      <c r="B155" s="9"/>
      <c r="C155" s="9"/>
      <c r="D155" s="9"/>
      <c r="F155" s="9"/>
      <c r="I155" s="9"/>
      <c r="J155" s="9"/>
      <c r="L155" s="9"/>
      <c r="M155" s="9"/>
      <c r="N155" s="9"/>
      <c r="O155" s="9"/>
      <c r="P155" s="9"/>
      <c r="S155" s="9"/>
      <c r="V155" s="9"/>
      <c r="X155" s="9"/>
      <c r="Y155" s="9"/>
      <c r="Z155" s="9"/>
      <c r="AA155" s="9"/>
      <c r="AB155" s="9"/>
      <c r="AC155" s="9"/>
      <c r="AD155" s="9"/>
      <c r="AE155" s="9"/>
      <c r="AF155" s="9"/>
      <c r="AG155" s="9"/>
      <c r="AH155" s="9"/>
    </row>
    <row r="156" spans="1:34" x14ac:dyDescent="0.25">
      <c r="A156" s="9"/>
      <c r="B156" s="9"/>
      <c r="C156" s="9"/>
      <c r="D156" s="9"/>
      <c r="F156" s="9"/>
      <c r="I156" s="9"/>
      <c r="J156" s="9"/>
      <c r="L156" s="9"/>
      <c r="M156" s="9"/>
      <c r="N156" s="9"/>
      <c r="O156" s="9"/>
      <c r="P156" s="9"/>
      <c r="S156" s="9"/>
      <c r="V156" s="9"/>
      <c r="X156" s="9"/>
      <c r="Y156" s="9"/>
      <c r="Z156" s="9"/>
      <c r="AA156" s="9"/>
      <c r="AB156" s="9"/>
      <c r="AC156" s="9"/>
      <c r="AD156" s="9"/>
      <c r="AE156" s="9"/>
      <c r="AF156" s="9"/>
      <c r="AG156" s="9"/>
      <c r="AH156" s="9"/>
    </row>
    <row r="157" spans="1:34" x14ac:dyDescent="0.25">
      <c r="A157" s="9"/>
      <c r="B157" s="9"/>
      <c r="C157" s="9"/>
      <c r="D157" s="9"/>
      <c r="F157" s="9"/>
      <c r="I157" s="9"/>
      <c r="J157" s="9"/>
      <c r="L157" s="9"/>
      <c r="M157" s="9"/>
      <c r="N157" s="9"/>
      <c r="O157" s="9"/>
      <c r="P157" s="9"/>
      <c r="S157" s="9"/>
      <c r="V157" s="9"/>
      <c r="X157" s="9"/>
      <c r="Y157" s="9"/>
      <c r="Z157" s="9"/>
      <c r="AA157" s="9"/>
      <c r="AB157" s="9"/>
      <c r="AC157" s="9"/>
      <c r="AD157" s="9"/>
      <c r="AE157" s="9"/>
      <c r="AF157" s="9"/>
      <c r="AG157" s="9"/>
      <c r="AH157" s="9"/>
    </row>
    <row r="158" spans="1:34" x14ac:dyDescent="0.25">
      <c r="A158" s="9"/>
      <c r="B158" s="9"/>
      <c r="C158" s="9"/>
      <c r="D158" s="9"/>
      <c r="F158" s="9"/>
      <c r="I158" s="9"/>
      <c r="J158" s="9"/>
      <c r="L158" s="9"/>
      <c r="M158" s="9"/>
      <c r="N158" s="9"/>
      <c r="O158" s="9"/>
      <c r="P158" s="9"/>
      <c r="S158" s="9"/>
      <c r="V158" s="9"/>
      <c r="X158" s="9"/>
      <c r="Y158" s="9"/>
      <c r="Z158" s="9"/>
      <c r="AA158" s="9"/>
      <c r="AB158" s="9"/>
      <c r="AC158" s="9"/>
      <c r="AD158" s="9"/>
      <c r="AE158" s="9"/>
      <c r="AF158" s="9"/>
      <c r="AG158" s="9"/>
      <c r="AH158" s="9"/>
    </row>
    <row r="159" spans="1:34" x14ac:dyDescent="0.25">
      <c r="A159" s="9"/>
      <c r="B159" s="9"/>
      <c r="C159" s="9"/>
      <c r="D159" s="9"/>
      <c r="F159" s="9"/>
      <c r="I159" s="9"/>
      <c r="J159" s="9"/>
      <c r="L159" s="9"/>
      <c r="M159" s="9"/>
      <c r="N159" s="9"/>
      <c r="O159" s="9"/>
      <c r="P159" s="9"/>
      <c r="S159" s="9"/>
      <c r="V159" s="9"/>
      <c r="X159" s="9"/>
      <c r="Y159" s="9"/>
      <c r="Z159" s="9"/>
      <c r="AA159" s="9"/>
      <c r="AB159" s="9"/>
      <c r="AC159" s="9"/>
      <c r="AD159" s="9"/>
      <c r="AE159" s="9"/>
      <c r="AF159" s="9"/>
      <c r="AG159" s="9"/>
      <c r="AH159" s="9"/>
    </row>
    <row r="160" spans="1:34" x14ac:dyDescent="0.25">
      <c r="A160" s="9"/>
      <c r="B160" s="9"/>
      <c r="C160" s="9"/>
      <c r="D160" s="9"/>
      <c r="F160" s="9"/>
      <c r="I160" s="9"/>
      <c r="J160" s="9"/>
      <c r="L160" s="9"/>
      <c r="M160" s="9"/>
      <c r="N160" s="9"/>
      <c r="O160" s="9"/>
      <c r="P160" s="9"/>
      <c r="S160" s="9"/>
      <c r="V160" s="9"/>
      <c r="X160" s="9"/>
      <c r="Y160" s="9"/>
      <c r="Z160" s="9"/>
      <c r="AA160" s="9"/>
      <c r="AB160" s="9"/>
      <c r="AC160" s="9"/>
      <c r="AD160" s="9"/>
      <c r="AE160" s="9"/>
      <c r="AF160" s="9"/>
      <c r="AG160" s="9"/>
      <c r="AH160" s="9"/>
    </row>
    <row r="161" spans="1:34" x14ac:dyDescent="0.25">
      <c r="A161" s="9"/>
      <c r="B161" s="9"/>
      <c r="C161" s="9"/>
      <c r="D161" s="9"/>
      <c r="F161" s="9"/>
      <c r="I161" s="9"/>
      <c r="J161" s="9"/>
      <c r="L161" s="9"/>
      <c r="M161" s="9"/>
      <c r="N161" s="9"/>
      <c r="O161" s="9"/>
      <c r="P161" s="9"/>
      <c r="S161" s="9"/>
      <c r="V161" s="9"/>
      <c r="X161" s="9"/>
      <c r="Y161" s="9"/>
      <c r="Z161" s="9"/>
      <c r="AA161" s="9"/>
      <c r="AB161" s="9"/>
      <c r="AC161" s="9"/>
      <c r="AD161" s="9"/>
      <c r="AE161" s="9"/>
      <c r="AF161" s="9"/>
      <c r="AG161" s="9"/>
      <c r="AH161" s="9"/>
    </row>
    <row r="162" spans="1:34" x14ac:dyDescent="0.25">
      <c r="A162" s="9"/>
      <c r="B162" s="9"/>
      <c r="C162" s="9"/>
      <c r="D162" s="9"/>
      <c r="F162" s="9"/>
      <c r="I162" s="9"/>
      <c r="J162" s="9"/>
      <c r="L162" s="9"/>
      <c r="M162" s="9"/>
      <c r="N162" s="9"/>
      <c r="O162" s="9"/>
      <c r="P162" s="9"/>
      <c r="S162" s="9"/>
      <c r="V162" s="9"/>
      <c r="X162" s="9"/>
      <c r="Y162" s="9"/>
      <c r="Z162" s="9"/>
      <c r="AA162" s="9"/>
      <c r="AB162" s="9"/>
      <c r="AC162" s="9"/>
      <c r="AD162" s="9"/>
      <c r="AE162" s="9"/>
      <c r="AF162" s="9"/>
      <c r="AG162" s="9"/>
      <c r="AH162" s="9"/>
    </row>
    <row r="163" spans="1:34" x14ac:dyDescent="0.25">
      <c r="A163" s="9"/>
      <c r="B163" s="9"/>
      <c r="C163" s="9"/>
      <c r="D163" s="9"/>
      <c r="F163" s="9"/>
      <c r="I163" s="9"/>
      <c r="J163" s="9"/>
      <c r="L163" s="9"/>
      <c r="M163" s="9"/>
      <c r="N163" s="9"/>
      <c r="O163" s="9"/>
      <c r="P163" s="9"/>
      <c r="S163" s="9"/>
      <c r="V163" s="9"/>
      <c r="X163" s="9"/>
      <c r="Y163" s="9"/>
      <c r="Z163" s="9"/>
      <c r="AA163" s="9"/>
      <c r="AB163" s="9"/>
      <c r="AC163" s="9"/>
      <c r="AD163" s="9"/>
      <c r="AE163" s="9"/>
      <c r="AF163" s="9"/>
      <c r="AG163" s="9"/>
      <c r="AH163" s="9"/>
    </row>
    <row r="164" spans="1:34" x14ac:dyDescent="0.25">
      <c r="A164" s="9"/>
      <c r="B164" s="9"/>
      <c r="C164" s="9"/>
      <c r="D164" s="9"/>
      <c r="F164" s="9"/>
      <c r="I164" s="9"/>
      <c r="J164" s="9"/>
      <c r="L164" s="9"/>
      <c r="M164" s="9"/>
      <c r="N164" s="9"/>
      <c r="O164" s="9"/>
      <c r="P164" s="9"/>
      <c r="S164" s="9"/>
      <c r="V164" s="9"/>
      <c r="X164" s="9"/>
      <c r="Y164" s="9"/>
      <c r="Z164" s="9"/>
      <c r="AA164" s="9"/>
      <c r="AB164" s="9"/>
      <c r="AC164" s="9"/>
      <c r="AD164" s="9"/>
      <c r="AE164" s="9"/>
      <c r="AF164" s="9"/>
      <c r="AG164" s="9"/>
      <c r="AH164" s="9"/>
    </row>
    <row r="165" spans="1:34" x14ac:dyDescent="0.25">
      <c r="A165" s="9"/>
      <c r="B165" s="9"/>
      <c r="C165" s="9"/>
      <c r="D165" s="9"/>
      <c r="F165" s="9"/>
      <c r="I165" s="9"/>
      <c r="J165" s="9"/>
      <c r="L165" s="9"/>
      <c r="M165" s="9"/>
      <c r="N165" s="9"/>
      <c r="O165" s="9"/>
      <c r="P165" s="9"/>
      <c r="S165" s="9"/>
      <c r="V165" s="9"/>
      <c r="X165" s="9"/>
      <c r="Y165" s="9"/>
      <c r="Z165" s="9"/>
      <c r="AA165" s="9"/>
      <c r="AB165" s="9"/>
      <c r="AC165" s="9"/>
      <c r="AD165" s="9"/>
      <c r="AE165" s="9"/>
      <c r="AF165" s="9"/>
      <c r="AG165" s="9"/>
      <c r="AH165" s="9"/>
    </row>
    <row r="166" spans="1:34" x14ac:dyDescent="0.25">
      <c r="A166" s="9"/>
      <c r="B166" s="9"/>
      <c r="C166" s="9"/>
      <c r="D166" s="9"/>
      <c r="F166" s="9"/>
      <c r="I166" s="9"/>
      <c r="J166" s="9"/>
      <c r="L166" s="9"/>
      <c r="M166" s="9"/>
      <c r="N166" s="9"/>
      <c r="O166" s="9"/>
      <c r="P166" s="9"/>
      <c r="S166" s="9"/>
      <c r="V166" s="9"/>
      <c r="X166" s="9"/>
      <c r="Y166" s="9"/>
      <c r="Z166" s="9"/>
      <c r="AA166" s="9"/>
      <c r="AB166" s="9"/>
      <c r="AC166" s="9"/>
      <c r="AD166" s="9"/>
      <c r="AE166" s="9"/>
      <c r="AF166" s="9"/>
      <c r="AG166" s="9"/>
      <c r="AH166" s="9"/>
    </row>
    <row r="167" spans="1:34" x14ac:dyDescent="0.25">
      <c r="A167" s="9"/>
      <c r="B167" s="9"/>
      <c r="C167" s="9"/>
      <c r="D167" s="9"/>
      <c r="F167" s="9"/>
      <c r="I167" s="9"/>
      <c r="J167" s="9"/>
      <c r="L167" s="9"/>
      <c r="M167" s="9"/>
      <c r="N167" s="9"/>
      <c r="O167" s="9"/>
      <c r="P167" s="9"/>
      <c r="S167" s="9"/>
      <c r="V167" s="9"/>
      <c r="X167" s="9"/>
      <c r="Y167" s="9"/>
      <c r="Z167" s="9"/>
      <c r="AA167" s="9"/>
      <c r="AB167" s="9"/>
      <c r="AC167" s="9"/>
      <c r="AD167" s="9"/>
      <c r="AE167" s="9"/>
      <c r="AF167" s="9"/>
      <c r="AG167" s="9"/>
      <c r="AH167" s="9"/>
    </row>
    <row r="168" spans="1:34" x14ac:dyDescent="0.25">
      <c r="A168" s="9"/>
      <c r="B168" s="9"/>
      <c r="C168" s="9"/>
      <c r="D168" s="9"/>
      <c r="F168" s="9"/>
      <c r="I168" s="9"/>
      <c r="J168" s="9"/>
      <c r="L168" s="9"/>
      <c r="M168" s="9"/>
      <c r="N168" s="9"/>
      <c r="O168" s="9"/>
      <c r="P168" s="9"/>
      <c r="S168" s="9"/>
      <c r="V168" s="9"/>
      <c r="X168" s="9"/>
      <c r="Y168" s="9"/>
      <c r="Z168" s="9"/>
      <c r="AA168" s="9"/>
      <c r="AB168" s="9"/>
      <c r="AC168" s="9"/>
      <c r="AD168" s="9"/>
      <c r="AE168" s="9"/>
      <c r="AF168" s="9"/>
      <c r="AG168" s="9"/>
      <c r="AH168" s="9"/>
    </row>
    <row r="169" spans="1:34" x14ac:dyDescent="0.25">
      <c r="A169" s="9"/>
      <c r="B169" s="9"/>
      <c r="C169" s="9"/>
      <c r="D169" s="9"/>
      <c r="F169" s="9"/>
      <c r="I169" s="9"/>
      <c r="J169" s="9"/>
      <c r="L169" s="9"/>
      <c r="M169" s="9"/>
      <c r="N169" s="9"/>
      <c r="O169" s="9"/>
      <c r="P169" s="9"/>
      <c r="S169" s="9"/>
      <c r="V169" s="9"/>
      <c r="X169" s="9"/>
      <c r="Y169" s="9"/>
      <c r="Z169" s="9"/>
      <c r="AA169" s="9"/>
      <c r="AB169" s="9"/>
      <c r="AC169" s="9"/>
      <c r="AD169" s="9"/>
      <c r="AE169" s="9"/>
      <c r="AF169" s="9"/>
      <c r="AG169" s="9"/>
      <c r="AH169" s="9"/>
    </row>
    <row r="170" spans="1:34" x14ac:dyDescent="0.25">
      <c r="A170" s="9"/>
      <c r="B170" s="9"/>
      <c r="C170" s="9"/>
      <c r="D170" s="9"/>
      <c r="F170" s="9"/>
      <c r="I170" s="9"/>
      <c r="J170" s="9"/>
      <c r="L170" s="9"/>
      <c r="M170" s="9"/>
      <c r="N170" s="9"/>
      <c r="O170" s="9"/>
      <c r="P170" s="9"/>
      <c r="S170" s="9"/>
      <c r="V170" s="9"/>
      <c r="X170" s="9"/>
      <c r="Y170" s="9"/>
      <c r="Z170" s="9"/>
      <c r="AA170" s="9"/>
      <c r="AB170" s="9"/>
      <c r="AC170" s="9"/>
      <c r="AD170" s="9"/>
      <c r="AE170" s="9"/>
      <c r="AF170" s="9"/>
      <c r="AG170" s="9"/>
      <c r="AH170" s="9"/>
    </row>
    <row r="171" spans="1:34" x14ac:dyDescent="0.25">
      <c r="A171" s="9"/>
      <c r="B171" s="9"/>
      <c r="C171" s="9"/>
      <c r="D171" s="9"/>
      <c r="F171" s="9"/>
      <c r="I171" s="9"/>
      <c r="J171" s="9"/>
      <c r="L171" s="9"/>
      <c r="M171" s="9"/>
      <c r="N171" s="9"/>
      <c r="O171" s="9"/>
      <c r="P171" s="9"/>
      <c r="S171" s="9"/>
      <c r="V171" s="9"/>
      <c r="X171" s="9"/>
      <c r="Y171" s="9"/>
      <c r="Z171" s="9"/>
      <c r="AA171" s="9"/>
      <c r="AB171" s="9"/>
      <c r="AC171" s="9"/>
      <c r="AD171" s="9"/>
      <c r="AE171" s="9"/>
      <c r="AF171" s="9"/>
      <c r="AG171" s="9"/>
      <c r="AH171" s="9"/>
    </row>
    <row r="172" spans="1:34" x14ac:dyDescent="0.25">
      <c r="A172" s="9"/>
      <c r="B172" s="9"/>
      <c r="C172" s="9"/>
      <c r="D172" s="9"/>
      <c r="F172" s="9"/>
      <c r="I172" s="9"/>
      <c r="J172" s="9"/>
      <c r="L172" s="9"/>
      <c r="M172" s="9"/>
      <c r="N172" s="9"/>
      <c r="O172" s="9"/>
      <c r="P172" s="9"/>
      <c r="S172" s="9"/>
      <c r="V172" s="9"/>
      <c r="X172" s="9"/>
      <c r="Y172" s="9"/>
      <c r="Z172" s="9"/>
      <c r="AA172" s="9"/>
      <c r="AB172" s="9"/>
      <c r="AC172" s="9"/>
      <c r="AD172" s="9"/>
      <c r="AE172" s="9"/>
      <c r="AF172" s="9"/>
      <c r="AG172" s="9"/>
      <c r="AH172" s="9"/>
    </row>
    <row r="173" spans="1:34" x14ac:dyDescent="0.25">
      <c r="A173" s="9"/>
      <c r="B173" s="9"/>
      <c r="C173" s="9"/>
      <c r="D173" s="9"/>
      <c r="F173" s="9"/>
      <c r="I173" s="9"/>
      <c r="J173" s="9"/>
      <c r="L173" s="9"/>
      <c r="M173" s="9"/>
      <c r="N173" s="9"/>
      <c r="O173" s="9"/>
      <c r="P173" s="9"/>
      <c r="S173" s="9"/>
      <c r="V173" s="9"/>
      <c r="X173" s="9"/>
      <c r="Y173" s="9"/>
      <c r="Z173" s="9"/>
      <c r="AA173" s="9"/>
      <c r="AB173" s="9"/>
      <c r="AC173" s="9"/>
      <c r="AD173" s="9"/>
      <c r="AE173" s="9"/>
      <c r="AF173" s="9"/>
      <c r="AG173" s="9"/>
      <c r="AH173" s="9"/>
    </row>
    <row r="174" spans="1:34" x14ac:dyDescent="0.25">
      <c r="A174" s="9"/>
      <c r="B174" s="9"/>
      <c r="C174" s="9"/>
      <c r="D174" s="9"/>
      <c r="F174" s="9"/>
      <c r="I174" s="9"/>
      <c r="J174" s="9"/>
      <c r="L174" s="9"/>
      <c r="M174" s="9"/>
      <c r="N174" s="9"/>
      <c r="O174" s="9"/>
      <c r="P174" s="9"/>
      <c r="S174" s="9"/>
      <c r="V174" s="9"/>
      <c r="X174" s="9"/>
      <c r="Y174" s="9"/>
      <c r="Z174" s="9"/>
      <c r="AA174" s="9"/>
      <c r="AB174" s="9"/>
      <c r="AC174" s="9"/>
      <c r="AD174" s="9"/>
      <c r="AE174" s="9"/>
      <c r="AF174" s="9"/>
      <c r="AG174" s="9"/>
      <c r="AH174" s="9"/>
    </row>
    <row r="175" spans="1:34" x14ac:dyDescent="0.25">
      <c r="A175" s="9"/>
      <c r="B175" s="9"/>
      <c r="C175" s="9"/>
      <c r="D175" s="9"/>
      <c r="F175" s="9"/>
      <c r="I175" s="9"/>
      <c r="J175" s="9"/>
      <c r="L175" s="9"/>
      <c r="M175" s="9"/>
      <c r="N175" s="9"/>
      <c r="O175" s="9"/>
      <c r="P175" s="9"/>
      <c r="S175" s="9"/>
      <c r="V175" s="9"/>
      <c r="X175" s="9"/>
      <c r="Y175" s="9"/>
      <c r="Z175" s="9"/>
      <c r="AA175" s="9"/>
      <c r="AB175" s="9"/>
      <c r="AC175" s="9"/>
      <c r="AD175" s="9"/>
      <c r="AE175" s="9"/>
      <c r="AF175" s="9"/>
      <c r="AG175" s="9"/>
      <c r="AH175" s="9"/>
    </row>
    <row r="176" spans="1:34" x14ac:dyDescent="0.25">
      <c r="A176" s="9"/>
      <c r="B176" s="9"/>
      <c r="C176" s="9"/>
      <c r="D176" s="9"/>
      <c r="F176" s="9"/>
      <c r="I176" s="9"/>
      <c r="J176" s="9"/>
      <c r="L176" s="9"/>
      <c r="M176" s="9"/>
      <c r="N176" s="9"/>
      <c r="O176" s="9"/>
      <c r="P176" s="9"/>
      <c r="S176" s="9"/>
      <c r="V176" s="9"/>
      <c r="X176" s="9"/>
      <c r="Y176" s="9"/>
      <c r="Z176" s="9"/>
      <c r="AA176" s="9"/>
      <c r="AB176" s="9"/>
      <c r="AC176" s="9"/>
      <c r="AD176" s="9"/>
      <c r="AE176" s="9"/>
      <c r="AF176" s="9"/>
      <c r="AG176" s="9"/>
      <c r="AH176" s="9"/>
    </row>
    <row r="177" spans="1:34" x14ac:dyDescent="0.25">
      <c r="A177" s="9"/>
      <c r="B177" s="9"/>
      <c r="C177" s="9"/>
      <c r="D177" s="9"/>
      <c r="F177" s="9"/>
      <c r="I177" s="9"/>
      <c r="J177" s="9"/>
      <c r="L177" s="9"/>
      <c r="M177" s="9"/>
      <c r="N177" s="9"/>
      <c r="O177" s="9"/>
      <c r="P177" s="9"/>
      <c r="S177" s="9"/>
      <c r="V177" s="9"/>
      <c r="X177" s="9"/>
      <c r="Y177" s="9"/>
      <c r="Z177" s="9"/>
      <c r="AA177" s="9"/>
      <c r="AB177" s="9"/>
      <c r="AC177" s="9"/>
      <c r="AD177" s="9"/>
      <c r="AE177" s="9"/>
      <c r="AF177" s="9"/>
      <c r="AG177" s="9"/>
      <c r="AH177" s="9"/>
    </row>
    <row r="178" spans="1:34" x14ac:dyDescent="0.25">
      <c r="A178" s="9"/>
      <c r="B178" s="9"/>
      <c r="C178" s="9"/>
      <c r="D178" s="9"/>
      <c r="F178" s="9"/>
      <c r="I178" s="9"/>
      <c r="J178" s="9"/>
      <c r="L178" s="9"/>
      <c r="M178" s="9"/>
      <c r="N178" s="9"/>
      <c r="O178" s="9"/>
      <c r="P178" s="9"/>
      <c r="S178" s="9"/>
      <c r="V178" s="9"/>
      <c r="X178" s="9"/>
      <c r="Y178" s="9"/>
      <c r="Z178" s="9"/>
      <c r="AA178" s="9"/>
      <c r="AB178" s="9"/>
      <c r="AC178" s="9"/>
      <c r="AD178" s="9"/>
      <c r="AE178" s="9"/>
      <c r="AF178" s="9"/>
      <c r="AG178" s="9"/>
      <c r="AH178" s="9"/>
    </row>
    <row r="179" spans="1:34" x14ac:dyDescent="0.25">
      <c r="A179" s="9"/>
      <c r="B179" s="9"/>
      <c r="C179" s="9"/>
      <c r="D179" s="9"/>
      <c r="F179" s="9"/>
      <c r="I179" s="9"/>
      <c r="J179" s="9"/>
      <c r="L179" s="9"/>
      <c r="M179" s="9"/>
      <c r="N179" s="9"/>
      <c r="O179" s="9"/>
      <c r="P179" s="9"/>
      <c r="S179" s="9"/>
      <c r="V179" s="9"/>
      <c r="X179" s="9"/>
      <c r="Y179" s="9"/>
      <c r="Z179" s="9"/>
      <c r="AA179" s="9"/>
      <c r="AB179" s="9"/>
      <c r="AC179" s="9"/>
      <c r="AD179" s="9"/>
      <c r="AE179" s="9"/>
      <c r="AF179" s="9"/>
      <c r="AG179" s="9"/>
      <c r="AH179" s="9"/>
    </row>
    <row r="180" spans="1:34" x14ac:dyDescent="0.25">
      <c r="A180" s="9"/>
      <c r="B180" s="9"/>
      <c r="C180" s="9"/>
      <c r="D180" s="9"/>
      <c r="F180" s="9"/>
      <c r="I180" s="9"/>
      <c r="J180" s="9"/>
      <c r="L180" s="9"/>
      <c r="M180" s="9"/>
      <c r="N180" s="9"/>
      <c r="O180" s="9"/>
      <c r="P180" s="9"/>
      <c r="S180" s="9"/>
      <c r="V180" s="9"/>
      <c r="X180" s="9"/>
      <c r="Y180" s="9"/>
      <c r="Z180" s="9"/>
      <c r="AA180" s="9"/>
      <c r="AB180" s="9"/>
      <c r="AC180" s="9"/>
      <c r="AD180" s="9"/>
      <c r="AE180" s="9"/>
      <c r="AF180" s="9"/>
      <c r="AG180" s="9"/>
      <c r="AH180" s="9"/>
    </row>
    <row r="181" spans="1:34" x14ac:dyDescent="0.25">
      <c r="A181" s="9"/>
      <c r="B181" s="9"/>
      <c r="C181" s="9"/>
      <c r="D181" s="9"/>
      <c r="F181" s="9"/>
      <c r="I181" s="9"/>
      <c r="J181" s="9"/>
      <c r="L181" s="9"/>
      <c r="M181" s="9"/>
      <c r="N181" s="9"/>
      <c r="O181" s="9"/>
      <c r="P181" s="9"/>
      <c r="S181" s="9"/>
      <c r="V181" s="9"/>
      <c r="X181" s="9"/>
      <c r="Y181" s="9"/>
      <c r="Z181" s="9"/>
      <c r="AA181" s="9"/>
      <c r="AB181" s="9"/>
      <c r="AC181" s="9"/>
      <c r="AD181" s="9"/>
      <c r="AE181" s="9"/>
      <c r="AF181" s="9"/>
      <c r="AG181" s="9"/>
      <c r="AH181" s="9"/>
    </row>
    <row r="182" spans="1:34" x14ac:dyDescent="0.25">
      <c r="A182" s="9"/>
      <c r="B182" s="9"/>
      <c r="C182" s="9"/>
      <c r="D182" s="9"/>
      <c r="F182" s="9"/>
      <c r="I182" s="9"/>
      <c r="J182" s="9"/>
      <c r="L182" s="9"/>
      <c r="M182" s="9"/>
      <c r="N182" s="9"/>
      <c r="O182" s="9"/>
      <c r="P182" s="9"/>
      <c r="S182" s="9"/>
      <c r="V182" s="9"/>
      <c r="X182" s="9"/>
      <c r="Y182" s="9"/>
      <c r="Z182" s="9"/>
      <c r="AA182" s="9"/>
      <c r="AB182" s="9"/>
      <c r="AC182" s="9"/>
      <c r="AD182" s="9"/>
      <c r="AE182" s="9"/>
      <c r="AF182" s="9"/>
      <c r="AG182" s="9"/>
      <c r="AH182" s="9"/>
    </row>
    <row r="183" spans="1:34" x14ac:dyDescent="0.25">
      <c r="A183" s="9"/>
      <c r="B183" s="9"/>
      <c r="C183" s="9"/>
      <c r="D183" s="9"/>
      <c r="F183" s="9"/>
      <c r="I183" s="9"/>
      <c r="J183" s="9"/>
      <c r="L183" s="9"/>
      <c r="M183" s="9"/>
      <c r="N183" s="9"/>
      <c r="O183" s="9"/>
      <c r="P183" s="9"/>
      <c r="S183" s="9"/>
      <c r="V183" s="9"/>
      <c r="X183" s="9"/>
      <c r="Y183" s="9"/>
      <c r="Z183" s="9"/>
      <c r="AA183" s="9"/>
      <c r="AB183" s="9"/>
      <c r="AC183" s="9"/>
      <c r="AD183" s="9"/>
      <c r="AE183" s="9"/>
      <c r="AF183" s="9"/>
      <c r="AG183" s="9"/>
      <c r="AH183" s="9"/>
    </row>
    <row r="184" spans="1:34" x14ac:dyDescent="0.25">
      <c r="A184" s="9"/>
      <c r="B184" s="9"/>
      <c r="C184" s="9"/>
      <c r="D184" s="9"/>
      <c r="F184" s="9"/>
      <c r="I184" s="9"/>
      <c r="J184" s="9"/>
      <c r="L184" s="9"/>
      <c r="M184" s="9"/>
      <c r="N184" s="9"/>
      <c r="O184" s="9"/>
      <c r="P184" s="9"/>
      <c r="S184" s="9"/>
      <c r="V184" s="9"/>
      <c r="X184" s="9"/>
      <c r="Y184" s="9"/>
      <c r="Z184" s="9"/>
      <c r="AA184" s="9"/>
      <c r="AB184" s="9"/>
      <c r="AC184" s="9"/>
      <c r="AD184" s="9"/>
      <c r="AE184" s="9"/>
      <c r="AF184" s="9"/>
      <c r="AG184" s="9"/>
      <c r="AH184" s="9"/>
    </row>
    <row r="185" spans="1:34" x14ac:dyDescent="0.25">
      <c r="A185" s="9"/>
      <c r="B185" s="9"/>
      <c r="C185" s="9"/>
      <c r="D185" s="9"/>
      <c r="F185" s="9"/>
      <c r="I185" s="9"/>
      <c r="J185" s="9"/>
      <c r="L185" s="9"/>
      <c r="M185" s="9"/>
      <c r="N185" s="9"/>
      <c r="O185" s="9"/>
      <c r="P185" s="9"/>
      <c r="S185" s="9"/>
      <c r="V185" s="9"/>
      <c r="X185" s="9"/>
      <c r="Y185" s="9"/>
      <c r="Z185" s="9"/>
      <c r="AA185" s="9"/>
      <c r="AB185" s="9"/>
      <c r="AC185" s="9"/>
      <c r="AD185" s="9"/>
      <c r="AE185" s="9"/>
      <c r="AF185" s="9"/>
      <c r="AG185" s="9"/>
      <c r="AH185" s="9"/>
    </row>
    <row r="186" spans="1:34" x14ac:dyDescent="0.25">
      <c r="A186" s="9"/>
      <c r="B186" s="9"/>
      <c r="C186" s="9"/>
      <c r="D186" s="9"/>
      <c r="F186" s="9"/>
      <c r="I186" s="9"/>
      <c r="J186" s="9"/>
      <c r="L186" s="9"/>
      <c r="M186" s="9"/>
      <c r="N186" s="9"/>
      <c r="O186" s="9"/>
      <c r="P186" s="9"/>
      <c r="S186" s="9"/>
      <c r="V186" s="9"/>
      <c r="X186" s="9"/>
      <c r="Y186" s="9"/>
      <c r="Z186" s="9"/>
      <c r="AA186" s="9"/>
      <c r="AB186" s="9"/>
      <c r="AC186" s="9"/>
      <c r="AD186" s="9"/>
      <c r="AE186" s="9"/>
      <c r="AF186" s="9"/>
      <c r="AG186" s="9"/>
      <c r="AH186" s="9"/>
    </row>
    <row r="187" spans="1:34" x14ac:dyDescent="0.25">
      <c r="A187" s="9"/>
      <c r="B187" s="9"/>
      <c r="C187" s="9"/>
      <c r="D187" s="9"/>
      <c r="F187" s="9"/>
      <c r="I187" s="9"/>
      <c r="J187" s="9"/>
      <c r="L187" s="9"/>
      <c r="M187" s="9"/>
      <c r="N187" s="9"/>
      <c r="O187" s="9"/>
      <c r="P187" s="9"/>
      <c r="S187" s="9"/>
      <c r="V187" s="9"/>
      <c r="X187" s="9"/>
      <c r="Y187" s="9"/>
      <c r="Z187" s="9"/>
      <c r="AA187" s="9"/>
      <c r="AB187" s="9"/>
      <c r="AC187" s="9"/>
      <c r="AD187" s="9"/>
      <c r="AE187" s="9"/>
      <c r="AF187" s="9"/>
      <c r="AG187" s="9"/>
      <c r="AH187" s="9"/>
    </row>
    <row r="188" spans="1:34" x14ac:dyDescent="0.25">
      <c r="A188" s="9"/>
      <c r="B188" s="9"/>
      <c r="C188" s="9"/>
      <c r="D188" s="9"/>
      <c r="F188" s="9"/>
      <c r="I188" s="9"/>
      <c r="J188" s="9"/>
      <c r="L188" s="9"/>
      <c r="M188" s="9"/>
      <c r="N188" s="9"/>
      <c r="O188" s="9"/>
      <c r="P188" s="9"/>
      <c r="S188" s="9"/>
      <c r="V188" s="9"/>
      <c r="X188" s="9"/>
      <c r="Y188" s="9"/>
      <c r="Z188" s="9"/>
      <c r="AA188" s="9"/>
      <c r="AB188" s="9"/>
      <c r="AC188" s="9"/>
      <c r="AD188" s="9"/>
      <c r="AE188" s="9"/>
      <c r="AF188" s="9"/>
      <c r="AG188" s="9"/>
      <c r="AH188" s="9"/>
    </row>
    <row r="189" spans="1:34" x14ac:dyDescent="0.25">
      <c r="A189" s="9"/>
      <c r="B189" s="9"/>
      <c r="C189" s="9"/>
      <c r="D189" s="9"/>
      <c r="F189" s="9"/>
      <c r="I189" s="9"/>
      <c r="J189" s="9"/>
      <c r="L189" s="9"/>
      <c r="M189" s="9"/>
      <c r="N189" s="9"/>
      <c r="O189" s="9"/>
      <c r="P189" s="9"/>
      <c r="S189" s="9"/>
      <c r="V189" s="9"/>
      <c r="X189" s="9"/>
      <c r="Y189" s="9"/>
      <c r="Z189" s="9"/>
      <c r="AA189" s="9"/>
      <c r="AB189" s="9"/>
      <c r="AC189" s="9"/>
      <c r="AD189" s="9"/>
      <c r="AE189" s="9"/>
      <c r="AF189" s="9"/>
      <c r="AG189" s="9"/>
      <c r="AH189" s="9"/>
    </row>
    <row r="190" spans="1:34" x14ac:dyDescent="0.25">
      <c r="A190" s="9"/>
      <c r="B190" s="9"/>
      <c r="C190" s="9"/>
      <c r="D190" s="9"/>
      <c r="F190" s="9"/>
      <c r="I190" s="9"/>
      <c r="J190" s="9"/>
      <c r="L190" s="9"/>
      <c r="M190" s="9"/>
      <c r="N190" s="9"/>
      <c r="O190" s="9"/>
      <c r="P190" s="9"/>
      <c r="S190" s="9"/>
      <c r="V190" s="9"/>
      <c r="X190" s="9"/>
      <c r="Y190" s="9"/>
      <c r="Z190" s="9"/>
      <c r="AA190" s="9"/>
      <c r="AB190" s="9"/>
      <c r="AC190" s="9"/>
      <c r="AD190" s="9"/>
      <c r="AE190" s="9"/>
      <c r="AF190" s="9"/>
      <c r="AG190" s="9"/>
      <c r="AH190" s="9"/>
    </row>
    <row r="191" spans="1:34" x14ac:dyDescent="0.25">
      <c r="A191" s="9"/>
      <c r="B191" s="9"/>
      <c r="C191" s="9"/>
      <c r="D191" s="9"/>
      <c r="F191" s="9"/>
      <c r="I191" s="9"/>
      <c r="J191" s="9"/>
      <c r="L191" s="9"/>
      <c r="M191" s="9"/>
      <c r="N191" s="9"/>
      <c r="O191" s="9"/>
      <c r="P191" s="9"/>
      <c r="S191" s="9"/>
      <c r="V191" s="9"/>
      <c r="X191" s="9"/>
      <c r="Y191" s="9"/>
      <c r="Z191" s="9"/>
      <c r="AA191" s="9"/>
      <c r="AB191" s="9"/>
      <c r="AC191" s="9"/>
      <c r="AD191" s="9"/>
      <c r="AE191" s="9"/>
      <c r="AF191" s="9"/>
      <c r="AG191" s="9"/>
      <c r="AH191" s="9"/>
    </row>
    <row r="192" spans="1:34" x14ac:dyDescent="0.25">
      <c r="A192" s="9"/>
      <c r="B192" s="9"/>
      <c r="C192" s="9"/>
      <c r="D192" s="9"/>
      <c r="F192" s="9"/>
      <c r="I192" s="9"/>
      <c r="J192" s="9"/>
      <c r="L192" s="9"/>
      <c r="M192" s="9"/>
      <c r="N192" s="9"/>
      <c r="O192" s="9"/>
      <c r="P192" s="9"/>
      <c r="S192" s="9"/>
      <c r="V192" s="9"/>
      <c r="X192" s="9"/>
      <c r="Y192" s="9"/>
      <c r="Z192" s="9"/>
      <c r="AA192" s="9"/>
      <c r="AB192" s="9"/>
      <c r="AC192" s="9"/>
      <c r="AD192" s="9"/>
      <c r="AE192" s="9"/>
      <c r="AF192" s="9"/>
      <c r="AG192" s="9"/>
      <c r="AH192" s="9"/>
    </row>
    <row r="193" spans="1:34" x14ac:dyDescent="0.25">
      <c r="A193" s="9"/>
      <c r="B193" s="9"/>
      <c r="C193" s="9"/>
      <c r="D193" s="9"/>
      <c r="F193" s="9"/>
      <c r="I193" s="9"/>
      <c r="J193" s="9"/>
      <c r="L193" s="9"/>
      <c r="M193" s="9"/>
      <c r="N193" s="9"/>
      <c r="O193" s="9"/>
      <c r="P193" s="9"/>
      <c r="S193" s="9"/>
      <c r="V193" s="9"/>
      <c r="X193" s="9"/>
      <c r="Y193" s="9"/>
      <c r="Z193" s="9"/>
      <c r="AA193" s="9"/>
      <c r="AB193" s="9"/>
      <c r="AC193" s="9"/>
      <c r="AD193" s="9"/>
      <c r="AE193" s="9"/>
      <c r="AF193" s="9"/>
      <c r="AG193" s="9"/>
      <c r="AH193" s="9"/>
    </row>
    <row r="194" spans="1:34" x14ac:dyDescent="0.25">
      <c r="A194" s="9"/>
      <c r="B194" s="9"/>
      <c r="C194" s="9"/>
      <c r="D194" s="9"/>
      <c r="F194" s="9"/>
      <c r="I194" s="9"/>
      <c r="J194" s="9"/>
      <c r="L194" s="9"/>
      <c r="M194" s="9"/>
      <c r="N194" s="9"/>
      <c r="O194" s="9"/>
      <c r="P194" s="9"/>
      <c r="S194" s="9"/>
      <c r="V194" s="9"/>
      <c r="X194" s="9"/>
      <c r="Y194" s="9"/>
      <c r="Z194" s="9"/>
      <c r="AA194" s="9"/>
      <c r="AB194" s="9"/>
      <c r="AC194" s="9"/>
      <c r="AD194" s="9"/>
      <c r="AE194" s="9"/>
      <c r="AF194" s="9"/>
      <c r="AG194" s="9"/>
      <c r="AH194" s="9"/>
    </row>
    <row r="195" spans="1:34" x14ac:dyDescent="0.25">
      <c r="A195" s="9"/>
      <c r="B195" s="9"/>
      <c r="C195" s="9"/>
      <c r="D195" s="9"/>
      <c r="F195" s="9"/>
      <c r="I195" s="9"/>
      <c r="J195" s="9"/>
      <c r="L195" s="9"/>
      <c r="M195" s="9"/>
      <c r="N195" s="9"/>
      <c r="O195" s="9"/>
      <c r="P195" s="9"/>
      <c r="S195" s="9"/>
      <c r="V195" s="9"/>
      <c r="X195" s="9"/>
      <c r="Y195" s="9"/>
      <c r="Z195" s="9"/>
      <c r="AA195" s="9"/>
      <c r="AB195" s="9"/>
      <c r="AC195" s="9"/>
      <c r="AD195" s="9"/>
      <c r="AE195" s="9"/>
      <c r="AF195" s="9"/>
      <c r="AG195" s="9"/>
      <c r="AH195" s="9"/>
    </row>
    <row r="196" spans="1:34" x14ac:dyDescent="0.25">
      <c r="A196" s="9"/>
      <c r="B196" s="9"/>
      <c r="C196" s="9"/>
      <c r="D196" s="9"/>
      <c r="F196" s="9"/>
      <c r="I196" s="9"/>
      <c r="J196" s="9"/>
      <c r="L196" s="9"/>
      <c r="M196" s="9"/>
      <c r="N196" s="9"/>
      <c r="O196" s="9"/>
      <c r="P196" s="9"/>
      <c r="S196" s="9"/>
      <c r="V196" s="9"/>
      <c r="X196" s="9"/>
      <c r="Y196" s="9"/>
      <c r="Z196" s="9"/>
      <c r="AA196" s="9"/>
      <c r="AB196" s="9"/>
      <c r="AC196" s="9"/>
      <c r="AD196" s="9"/>
      <c r="AE196" s="9"/>
      <c r="AF196" s="9"/>
      <c r="AG196" s="9"/>
      <c r="AH196" s="9"/>
    </row>
    <row r="197" spans="1:34" x14ac:dyDescent="0.25">
      <c r="A197" s="9"/>
      <c r="B197" s="9"/>
      <c r="C197" s="9"/>
      <c r="D197" s="9"/>
      <c r="F197" s="9"/>
      <c r="I197" s="9"/>
      <c r="J197" s="9"/>
      <c r="L197" s="9"/>
      <c r="M197" s="9"/>
      <c r="N197" s="9"/>
      <c r="O197" s="9"/>
      <c r="P197" s="9"/>
      <c r="S197" s="9"/>
      <c r="V197" s="9"/>
      <c r="X197" s="9"/>
      <c r="Y197" s="9"/>
      <c r="Z197" s="9"/>
      <c r="AA197" s="9"/>
      <c r="AB197" s="9"/>
      <c r="AC197" s="9"/>
      <c r="AD197" s="9"/>
      <c r="AE197" s="9"/>
      <c r="AF197" s="9"/>
      <c r="AG197" s="9"/>
      <c r="AH197" s="9"/>
    </row>
    <row r="198" spans="1:34" x14ac:dyDescent="0.25">
      <c r="A198" s="9"/>
      <c r="B198" s="9"/>
      <c r="C198" s="9"/>
      <c r="D198" s="9"/>
      <c r="F198" s="9"/>
      <c r="I198" s="9"/>
      <c r="J198" s="9"/>
      <c r="L198" s="9"/>
      <c r="M198" s="9"/>
      <c r="N198" s="9"/>
      <c r="O198" s="9"/>
      <c r="P198" s="9"/>
      <c r="S198" s="9"/>
      <c r="V198" s="9"/>
      <c r="X198" s="9"/>
      <c r="Y198" s="9"/>
      <c r="Z198" s="9"/>
      <c r="AA198" s="9"/>
      <c r="AB198" s="9"/>
      <c r="AC198" s="9"/>
      <c r="AD198" s="9"/>
      <c r="AE198" s="9"/>
      <c r="AF198" s="9"/>
      <c r="AG198" s="9"/>
      <c r="AH198" s="9"/>
    </row>
    <row r="199" spans="1:34" x14ac:dyDescent="0.25">
      <c r="A199" s="9"/>
      <c r="B199" s="9"/>
      <c r="C199" s="9"/>
      <c r="D199" s="9"/>
      <c r="F199" s="9"/>
      <c r="I199" s="9"/>
      <c r="J199" s="9"/>
      <c r="L199" s="9"/>
      <c r="M199" s="9"/>
      <c r="N199" s="9"/>
      <c r="O199" s="9"/>
      <c r="P199" s="9"/>
      <c r="S199" s="9"/>
      <c r="V199" s="9"/>
      <c r="X199" s="9"/>
      <c r="Y199" s="9"/>
      <c r="Z199" s="9"/>
      <c r="AA199" s="9"/>
      <c r="AB199" s="9"/>
      <c r="AC199" s="9"/>
      <c r="AD199" s="9"/>
      <c r="AE199" s="9"/>
      <c r="AF199" s="9"/>
      <c r="AG199" s="9"/>
      <c r="AH199" s="9"/>
    </row>
    <row r="200" spans="1:34" x14ac:dyDescent="0.25">
      <c r="A200" s="9"/>
      <c r="B200" s="9"/>
      <c r="C200" s="9"/>
      <c r="D200" s="9"/>
      <c r="F200" s="9"/>
      <c r="I200" s="9"/>
      <c r="J200" s="9"/>
      <c r="L200" s="9"/>
      <c r="M200" s="9"/>
      <c r="N200" s="9"/>
      <c r="O200" s="9"/>
      <c r="P200" s="9"/>
      <c r="S200" s="9"/>
      <c r="V200" s="9"/>
      <c r="X200" s="9"/>
      <c r="Y200" s="9"/>
      <c r="Z200" s="9"/>
      <c r="AA200" s="9"/>
      <c r="AB200" s="9"/>
      <c r="AC200" s="9"/>
      <c r="AD200" s="9"/>
      <c r="AE200" s="9"/>
      <c r="AF200" s="9"/>
      <c r="AG200" s="9"/>
      <c r="AH200" s="9"/>
    </row>
    <row r="201" spans="1:34" x14ac:dyDescent="0.25">
      <c r="A201" s="9"/>
      <c r="B201" s="9"/>
      <c r="C201" s="9"/>
      <c r="D201" s="9"/>
      <c r="F201" s="9"/>
      <c r="I201" s="9"/>
      <c r="J201" s="9"/>
      <c r="L201" s="9"/>
      <c r="M201" s="9"/>
      <c r="N201" s="9"/>
      <c r="O201" s="9"/>
      <c r="P201" s="9"/>
      <c r="S201" s="9"/>
      <c r="V201" s="9"/>
      <c r="X201" s="9"/>
      <c r="Y201" s="9"/>
      <c r="Z201" s="9"/>
      <c r="AA201" s="9"/>
      <c r="AB201" s="9"/>
      <c r="AC201" s="9"/>
      <c r="AD201" s="9"/>
      <c r="AE201" s="9"/>
      <c r="AF201" s="9"/>
      <c r="AG201" s="9"/>
      <c r="AH201" s="9"/>
    </row>
    <row r="202" spans="1:34" x14ac:dyDescent="0.25">
      <c r="A202" s="9"/>
      <c r="B202" s="9"/>
      <c r="C202" s="9"/>
      <c r="D202" s="9"/>
      <c r="F202" s="9"/>
      <c r="I202" s="9"/>
      <c r="J202" s="9"/>
      <c r="L202" s="9"/>
      <c r="M202" s="9"/>
      <c r="N202" s="9"/>
      <c r="O202" s="9"/>
      <c r="P202" s="9"/>
      <c r="S202" s="9"/>
      <c r="V202" s="9"/>
      <c r="X202" s="9"/>
      <c r="Y202" s="9"/>
      <c r="Z202" s="9"/>
      <c r="AA202" s="9"/>
      <c r="AB202" s="9"/>
      <c r="AC202" s="9"/>
      <c r="AD202" s="9"/>
      <c r="AE202" s="9"/>
      <c r="AF202" s="9"/>
      <c r="AG202" s="9"/>
      <c r="AH202" s="9"/>
    </row>
    <row r="203" spans="1:34" x14ac:dyDescent="0.25">
      <c r="A203" s="9"/>
      <c r="B203" s="9"/>
      <c r="C203" s="9"/>
      <c r="D203" s="9"/>
      <c r="F203" s="9"/>
      <c r="I203" s="9"/>
      <c r="J203" s="9"/>
      <c r="L203" s="9"/>
      <c r="M203" s="9"/>
      <c r="N203" s="9"/>
      <c r="O203" s="9"/>
      <c r="P203" s="9"/>
      <c r="S203" s="9"/>
      <c r="V203" s="9"/>
      <c r="X203" s="9"/>
      <c r="Y203" s="9"/>
      <c r="Z203" s="9"/>
      <c r="AA203" s="9"/>
      <c r="AB203" s="9"/>
      <c r="AC203" s="9"/>
      <c r="AD203" s="9"/>
      <c r="AE203" s="9"/>
      <c r="AF203" s="9"/>
      <c r="AG203" s="9"/>
      <c r="AH203" s="9"/>
    </row>
    <row r="204" spans="1:34" x14ac:dyDescent="0.25">
      <c r="A204" s="9"/>
      <c r="B204" s="9"/>
      <c r="C204" s="9"/>
      <c r="D204" s="9"/>
      <c r="F204" s="9"/>
      <c r="I204" s="9"/>
      <c r="J204" s="9"/>
      <c r="L204" s="9"/>
      <c r="M204" s="9"/>
      <c r="N204" s="9"/>
      <c r="O204" s="9"/>
      <c r="P204" s="9"/>
      <c r="S204" s="9"/>
      <c r="V204" s="9"/>
      <c r="X204" s="9"/>
      <c r="Y204" s="9"/>
      <c r="Z204" s="9"/>
      <c r="AA204" s="9"/>
      <c r="AB204" s="9"/>
      <c r="AC204" s="9"/>
      <c r="AD204" s="9"/>
      <c r="AE204" s="9"/>
      <c r="AF204" s="9"/>
      <c r="AG204" s="9"/>
      <c r="AH204" s="9"/>
    </row>
    <row r="205" spans="1:34" x14ac:dyDescent="0.25">
      <c r="A205" s="9"/>
      <c r="B205" s="9"/>
      <c r="C205" s="9"/>
      <c r="D205" s="9"/>
      <c r="F205" s="9"/>
      <c r="I205" s="9"/>
      <c r="J205" s="9"/>
      <c r="L205" s="9"/>
      <c r="M205" s="9"/>
      <c r="N205" s="9"/>
      <c r="O205" s="9"/>
      <c r="P205" s="9"/>
      <c r="S205" s="9"/>
      <c r="V205" s="9"/>
      <c r="X205" s="9"/>
      <c r="Y205" s="9"/>
      <c r="Z205" s="9"/>
      <c r="AA205" s="9"/>
      <c r="AB205" s="9"/>
      <c r="AC205" s="9"/>
      <c r="AD205" s="9"/>
      <c r="AE205" s="9"/>
      <c r="AF205" s="9"/>
      <c r="AG205" s="9"/>
      <c r="AH205" s="9"/>
    </row>
    <row r="206" spans="1:34" x14ac:dyDescent="0.25">
      <c r="A206" s="9"/>
      <c r="B206" s="9"/>
      <c r="C206" s="9"/>
      <c r="D206" s="9"/>
      <c r="F206" s="9"/>
      <c r="I206" s="9"/>
      <c r="J206" s="9"/>
      <c r="L206" s="9"/>
      <c r="M206" s="9"/>
      <c r="N206" s="9"/>
      <c r="O206" s="9"/>
      <c r="P206" s="9"/>
      <c r="S206" s="9"/>
      <c r="V206" s="9"/>
      <c r="X206" s="9"/>
      <c r="Y206" s="9"/>
      <c r="Z206" s="9"/>
      <c r="AA206" s="9"/>
      <c r="AB206" s="9"/>
      <c r="AC206" s="9"/>
      <c r="AD206" s="9"/>
      <c r="AE206" s="9"/>
      <c r="AF206" s="9"/>
      <c r="AG206" s="9"/>
      <c r="AH206" s="9"/>
    </row>
    <row r="207" spans="1:34" x14ac:dyDescent="0.25">
      <c r="A207" s="9"/>
      <c r="B207" s="9"/>
      <c r="C207" s="9"/>
      <c r="D207" s="9"/>
      <c r="F207" s="9"/>
      <c r="I207" s="9"/>
      <c r="J207" s="9"/>
      <c r="L207" s="9"/>
      <c r="M207" s="9"/>
      <c r="N207" s="9"/>
      <c r="O207" s="9"/>
      <c r="P207" s="9"/>
      <c r="S207" s="9"/>
      <c r="V207" s="9"/>
      <c r="X207" s="9"/>
      <c r="Y207" s="9"/>
      <c r="Z207" s="9"/>
      <c r="AA207" s="9"/>
      <c r="AB207" s="9"/>
      <c r="AC207" s="9"/>
      <c r="AD207" s="9"/>
      <c r="AE207" s="9"/>
      <c r="AF207" s="9"/>
      <c r="AG207" s="9"/>
      <c r="AH207" s="9"/>
    </row>
    <row r="208" spans="1:34" x14ac:dyDescent="0.25">
      <c r="A208" s="9"/>
      <c r="B208" s="9"/>
      <c r="C208" s="9"/>
      <c r="D208" s="9"/>
      <c r="F208" s="9"/>
      <c r="I208" s="9"/>
      <c r="J208" s="9"/>
      <c r="L208" s="9"/>
      <c r="M208" s="9"/>
      <c r="N208" s="9"/>
      <c r="O208" s="9"/>
      <c r="P208" s="9"/>
      <c r="S208" s="9"/>
      <c r="V208" s="9"/>
      <c r="X208" s="9"/>
      <c r="Y208" s="9"/>
      <c r="Z208" s="9"/>
      <c r="AA208" s="9"/>
      <c r="AB208" s="9"/>
      <c r="AC208" s="9"/>
      <c r="AD208" s="9"/>
      <c r="AE208" s="9"/>
      <c r="AF208" s="9"/>
      <c r="AG208" s="9"/>
      <c r="AH208" s="9"/>
    </row>
    <row r="209" spans="1:34" x14ac:dyDescent="0.25">
      <c r="A209" s="9"/>
      <c r="B209" s="9"/>
      <c r="C209" s="9"/>
      <c r="D209" s="9"/>
      <c r="F209" s="9"/>
      <c r="I209" s="9"/>
      <c r="J209" s="9"/>
      <c r="L209" s="9"/>
      <c r="M209" s="9"/>
      <c r="N209" s="9"/>
      <c r="O209" s="9"/>
      <c r="P209" s="9"/>
      <c r="S209" s="9"/>
      <c r="V209" s="9"/>
      <c r="X209" s="9"/>
      <c r="Y209" s="9"/>
      <c r="Z209" s="9"/>
      <c r="AA209" s="9"/>
      <c r="AB209" s="9"/>
      <c r="AC209" s="9"/>
      <c r="AD209" s="9"/>
      <c r="AE209" s="9"/>
      <c r="AF209" s="9"/>
      <c r="AG209" s="9"/>
      <c r="AH209" s="9"/>
    </row>
    <row r="210" spans="1:34" x14ac:dyDescent="0.25">
      <c r="A210" s="9"/>
      <c r="B210" s="9"/>
      <c r="C210" s="9"/>
      <c r="D210" s="9"/>
      <c r="F210" s="9"/>
      <c r="I210" s="9"/>
      <c r="J210" s="9"/>
      <c r="L210" s="9"/>
      <c r="M210" s="9"/>
      <c r="N210" s="9"/>
      <c r="O210" s="9"/>
      <c r="P210" s="9"/>
      <c r="S210" s="9"/>
      <c r="V210" s="9"/>
      <c r="X210" s="9"/>
      <c r="Y210" s="9"/>
      <c r="Z210" s="9"/>
      <c r="AA210" s="9"/>
      <c r="AB210" s="9"/>
      <c r="AC210" s="9"/>
      <c r="AD210" s="9"/>
      <c r="AE210" s="9"/>
      <c r="AF210" s="9"/>
      <c r="AG210" s="9"/>
      <c r="AH210" s="9"/>
    </row>
    <row r="211" spans="1:34" x14ac:dyDescent="0.25">
      <c r="A211" s="9"/>
      <c r="B211" s="9"/>
      <c r="C211" s="9"/>
      <c r="D211" s="9"/>
      <c r="F211" s="9"/>
      <c r="I211" s="9"/>
      <c r="J211" s="9"/>
      <c r="L211" s="9"/>
      <c r="M211" s="9"/>
      <c r="N211" s="9"/>
      <c r="O211" s="9"/>
      <c r="P211" s="9"/>
      <c r="S211" s="9"/>
      <c r="V211" s="9"/>
      <c r="X211" s="9"/>
      <c r="Y211" s="9"/>
      <c r="Z211" s="9"/>
      <c r="AA211" s="9"/>
      <c r="AB211" s="9"/>
      <c r="AC211" s="9"/>
      <c r="AD211" s="9"/>
      <c r="AE211" s="9"/>
      <c r="AF211" s="9"/>
      <c r="AG211" s="9"/>
      <c r="AH211" s="9"/>
    </row>
    <row r="212" spans="1:34" x14ac:dyDescent="0.25">
      <c r="A212" s="9"/>
      <c r="B212" s="9"/>
      <c r="C212" s="9"/>
      <c r="D212" s="9"/>
      <c r="F212" s="9"/>
      <c r="I212" s="9"/>
      <c r="J212" s="9"/>
      <c r="L212" s="9"/>
      <c r="M212" s="9"/>
      <c r="N212" s="9"/>
      <c r="O212" s="9"/>
      <c r="P212" s="9"/>
      <c r="S212" s="9"/>
      <c r="V212" s="9"/>
      <c r="X212" s="9"/>
      <c r="Y212" s="9"/>
      <c r="Z212" s="9"/>
      <c r="AA212" s="9"/>
      <c r="AB212" s="9"/>
      <c r="AC212" s="9"/>
      <c r="AD212" s="9"/>
      <c r="AE212" s="9"/>
      <c r="AF212" s="9"/>
      <c r="AG212" s="9"/>
      <c r="AH212" s="9"/>
    </row>
    <row r="213" spans="1:34" x14ac:dyDescent="0.25">
      <c r="A213" s="9"/>
      <c r="B213" s="9"/>
      <c r="C213" s="9"/>
      <c r="D213" s="9"/>
      <c r="F213" s="9"/>
      <c r="I213" s="9"/>
      <c r="J213" s="9"/>
      <c r="L213" s="9"/>
      <c r="M213" s="9"/>
      <c r="N213" s="9"/>
      <c r="O213" s="9"/>
      <c r="P213" s="9"/>
      <c r="S213" s="9"/>
      <c r="V213" s="9"/>
      <c r="X213" s="9"/>
      <c r="Y213" s="9"/>
      <c r="Z213" s="9"/>
      <c r="AA213" s="9"/>
      <c r="AB213" s="9"/>
      <c r="AC213" s="9"/>
      <c r="AD213" s="9"/>
      <c r="AE213" s="9"/>
      <c r="AF213" s="9"/>
      <c r="AG213" s="9"/>
      <c r="AH213" s="9"/>
    </row>
    <row r="214" spans="1:34" x14ac:dyDescent="0.25">
      <c r="A214" s="9"/>
      <c r="B214" s="9"/>
      <c r="C214" s="9"/>
      <c r="D214" s="9"/>
      <c r="F214" s="9"/>
      <c r="I214" s="9"/>
      <c r="J214" s="9"/>
      <c r="L214" s="9"/>
      <c r="M214" s="9"/>
      <c r="N214" s="9"/>
      <c r="O214" s="9"/>
      <c r="P214" s="9"/>
      <c r="S214" s="9"/>
      <c r="V214" s="9"/>
      <c r="X214" s="9"/>
      <c r="Y214" s="9"/>
      <c r="Z214" s="9"/>
      <c r="AA214" s="9"/>
      <c r="AB214" s="9"/>
      <c r="AC214" s="9"/>
      <c r="AD214" s="9"/>
      <c r="AE214" s="9"/>
      <c r="AF214" s="9"/>
      <c r="AG214" s="9"/>
      <c r="AH214" s="9"/>
    </row>
    <row r="215" spans="1:34" x14ac:dyDescent="0.25">
      <c r="A215" s="9"/>
      <c r="B215" s="9"/>
      <c r="C215" s="9"/>
      <c r="D215" s="9"/>
      <c r="F215" s="9"/>
      <c r="I215" s="9"/>
      <c r="J215" s="9"/>
      <c r="L215" s="9"/>
      <c r="M215" s="9"/>
      <c r="N215" s="9"/>
      <c r="O215" s="9"/>
      <c r="P215" s="9"/>
      <c r="S215" s="9"/>
      <c r="V215" s="9"/>
      <c r="X215" s="9"/>
      <c r="Y215" s="9"/>
      <c r="Z215" s="9"/>
      <c r="AA215" s="9"/>
      <c r="AB215" s="9"/>
      <c r="AC215" s="9"/>
      <c r="AD215" s="9"/>
      <c r="AE215" s="9"/>
      <c r="AF215" s="9"/>
      <c r="AG215" s="9"/>
      <c r="AH215" s="9"/>
    </row>
    <row r="216" spans="1:34" x14ac:dyDescent="0.25">
      <c r="A216" s="9"/>
      <c r="B216" s="9"/>
      <c r="C216" s="9"/>
      <c r="D216" s="9"/>
      <c r="F216" s="9"/>
      <c r="I216" s="9"/>
      <c r="J216" s="9"/>
      <c r="L216" s="9"/>
      <c r="M216" s="9"/>
      <c r="N216" s="9"/>
      <c r="O216" s="9"/>
      <c r="P216" s="9"/>
      <c r="S216" s="9"/>
      <c r="V216" s="9"/>
      <c r="X216" s="9"/>
      <c r="Y216" s="9"/>
      <c r="Z216" s="9"/>
      <c r="AA216" s="9"/>
      <c r="AB216" s="9"/>
      <c r="AC216" s="9"/>
      <c r="AD216" s="9"/>
      <c r="AE216" s="9"/>
      <c r="AF216" s="9"/>
      <c r="AG216" s="9"/>
      <c r="AH216" s="9"/>
    </row>
    <row r="217" spans="1:34" x14ac:dyDescent="0.25">
      <c r="A217" s="9"/>
      <c r="B217" s="9"/>
      <c r="C217" s="9"/>
      <c r="D217" s="9"/>
      <c r="F217" s="9"/>
      <c r="I217" s="9"/>
      <c r="J217" s="9"/>
      <c r="L217" s="9"/>
      <c r="M217" s="9"/>
      <c r="N217" s="9"/>
      <c r="O217" s="9"/>
      <c r="P217" s="9"/>
      <c r="S217" s="9"/>
      <c r="V217" s="9"/>
      <c r="X217" s="9"/>
      <c r="Y217" s="9"/>
      <c r="Z217" s="9"/>
      <c r="AA217" s="9"/>
      <c r="AB217" s="9"/>
      <c r="AC217" s="9"/>
      <c r="AD217" s="9"/>
      <c r="AE217" s="9"/>
      <c r="AF217" s="9"/>
      <c r="AG217" s="9"/>
      <c r="AH217" s="9"/>
    </row>
    <row r="218" spans="1:34" x14ac:dyDescent="0.25">
      <c r="A218" s="9"/>
      <c r="B218" s="9"/>
      <c r="C218" s="9"/>
      <c r="D218" s="9"/>
      <c r="F218" s="9"/>
      <c r="I218" s="9"/>
      <c r="J218" s="9"/>
      <c r="L218" s="9"/>
      <c r="M218" s="9"/>
      <c r="N218" s="9"/>
      <c r="O218" s="9"/>
      <c r="P218" s="9"/>
      <c r="S218" s="9"/>
      <c r="V218" s="9"/>
      <c r="X218" s="9"/>
      <c r="Y218" s="9"/>
      <c r="Z218" s="9"/>
      <c r="AA218" s="9"/>
      <c r="AB218" s="9"/>
      <c r="AC218" s="9"/>
      <c r="AD218" s="9"/>
      <c r="AE218" s="9"/>
      <c r="AF218" s="9"/>
      <c r="AG218" s="9"/>
      <c r="AH218" s="9"/>
    </row>
    <row r="219" spans="1:34" x14ac:dyDescent="0.25">
      <c r="A219" s="9"/>
      <c r="B219" s="9"/>
      <c r="C219" s="9"/>
      <c r="D219" s="9"/>
      <c r="F219" s="9"/>
      <c r="I219" s="9"/>
      <c r="J219" s="9"/>
      <c r="L219" s="9"/>
      <c r="M219" s="9"/>
      <c r="N219" s="9"/>
      <c r="O219" s="9"/>
      <c r="P219" s="9"/>
      <c r="S219" s="9"/>
      <c r="V219" s="9"/>
      <c r="X219" s="9"/>
      <c r="Y219" s="9"/>
      <c r="Z219" s="9"/>
      <c r="AA219" s="9"/>
      <c r="AB219" s="9"/>
      <c r="AC219" s="9"/>
      <c r="AD219" s="9"/>
      <c r="AE219" s="9"/>
      <c r="AF219" s="9"/>
      <c r="AG219" s="9"/>
      <c r="AH219" s="9"/>
    </row>
    <row r="220" spans="1:34" x14ac:dyDescent="0.25">
      <c r="A220" s="9"/>
      <c r="B220" s="9"/>
      <c r="C220" s="9"/>
      <c r="D220" s="9"/>
      <c r="F220" s="9"/>
      <c r="I220" s="9"/>
      <c r="J220" s="9"/>
      <c r="L220" s="9"/>
      <c r="M220" s="9"/>
      <c r="N220" s="9"/>
      <c r="O220" s="9"/>
      <c r="P220" s="9"/>
      <c r="S220" s="9"/>
      <c r="V220" s="9"/>
      <c r="X220" s="9"/>
      <c r="Y220" s="9"/>
      <c r="Z220" s="9"/>
      <c r="AA220" s="9"/>
      <c r="AB220" s="9"/>
      <c r="AC220" s="9"/>
      <c r="AD220" s="9"/>
      <c r="AE220" s="9"/>
      <c r="AF220" s="9"/>
      <c r="AG220" s="9"/>
      <c r="AH220" s="9"/>
    </row>
    <row r="221" spans="1:34" x14ac:dyDescent="0.25">
      <c r="A221" s="9"/>
      <c r="B221" s="9"/>
      <c r="C221" s="9"/>
      <c r="D221" s="9"/>
      <c r="F221" s="9"/>
      <c r="I221" s="9"/>
      <c r="J221" s="9"/>
      <c r="L221" s="9"/>
      <c r="M221" s="9"/>
      <c r="N221" s="9"/>
      <c r="O221" s="9"/>
      <c r="P221" s="9"/>
      <c r="S221" s="9"/>
      <c r="V221" s="9"/>
      <c r="X221" s="9"/>
      <c r="Y221" s="9"/>
      <c r="Z221" s="9"/>
      <c r="AA221" s="9"/>
      <c r="AB221" s="9"/>
      <c r="AC221" s="9"/>
      <c r="AD221" s="9"/>
      <c r="AE221" s="9"/>
      <c r="AF221" s="9"/>
      <c r="AG221" s="9"/>
      <c r="AH221" s="9"/>
    </row>
    <row r="222" spans="1:34" x14ac:dyDescent="0.25">
      <c r="A222" s="9"/>
      <c r="B222" s="9"/>
      <c r="C222" s="9"/>
      <c r="D222" s="9"/>
      <c r="F222" s="9"/>
      <c r="I222" s="9"/>
      <c r="J222" s="9"/>
      <c r="L222" s="9"/>
      <c r="M222" s="9"/>
      <c r="N222" s="9"/>
      <c r="O222" s="9"/>
      <c r="P222" s="9"/>
      <c r="S222" s="9"/>
      <c r="V222" s="9"/>
      <c r="X222" s="9"/>
      <c r="Y222" s="9"/>
      <c r="Z222" s="9"/>
      <c r="AA222" s="9"/>
      <c r="AB222" s="9"/>
      <c r="AC222" s="9"/>
      <c r="AD222" s="9"/>
      <c r="AE222" s="9"/>
      <c r="AF222" s="9"/>
      <c r="AG222" s="9"/>
      <c r="AH222" s="9"/>
    </row>
    <row r="223" spans="1:34" x14ac:dyDescent="0.25">
      <c r="A223" s="9"/>
      <c r="B223" s="9"/>
      <c r="C223" s="9"/>
      <c r="D223" s="9"/>
      <c r="F223" s="9"/>
      <c r="I223" s="9"/>
      <c r="J223" s="9"/>
      <c r="L223" s="9"/>
      <c r="M223" s="9"/>
      <c r="N223" s="9"/>
      <c r="O223" s="9"/>
      <c r="P223" s="9"/>
      <c r="S223" s="9"/>
      <c r="V223" s="9"/>
      <c r="X223" s="9"/>
      <c r="Y223" s="9"/>
      <c r="Z223" s="9"/>
      <c r="AA223" s="9"/>
      <c r="AB223" s="9"/>
      <c r="AC223" s="9"/>
      <c r="AD223" s="9"/>
      <c r="AE223" s="9"/>
      <c r="AF223" s="9"/>
      <c r="AG223" s="9"/>
      <c r="AH223" s="9"/>
    </row>
    <row r="224" spans="1:34" x14ac:dyDescent="0.25">
      <c r="A224" s="9"/>
      <c r="B224" s="9"/>
      <c r="C224" s="9"/>
      <c r="D224" s="9"/>
      <c r="F224" s="9"/>
      <c r="I224" s="9"/>
      <c r="J224" s="9"/>
      <c r="L224" s="9"/>
      <c r="M224" s="9"/>
      <c r="N224" s="9"/>
      <c r="O224" s="9"/>
      <c r="P224" s="9"/>
      <c r="S224" s="9"/>
      <c r="V224" s="9"/>
      <c r="X224" s="9"/>
      <c r="Y224" s="9"/>
      <c r="Z224" s="9"/>
      <c r="AA224" s="9"/>
      <c r="AB224" s="9"/>
      <c r="AC224" s="9"/>
      <c r="AD224" s="9"/>
      <c r="AE224" s="9"/>
      <c r="AF224" s="9"/>
      <c r="AG224" s="9"/>
      <c r="AH224" s="9"/>
    </row>
    <row r="225" spans="1:34" x14ac:dyDescent="0.25">
      <c r="A225" s="9"/>
      <c r="B225" s="9"/>
      <c r="C225" s="9"/>
      <c r="D225" s="9"/>
      <c r="F225" s="9"/>
      <c r="I225" s="9"/>
      <c r="J225" s="9"/>
      <c r="L225" s="9"/>
      <c r="M225" s="9"/>
      <c r="N225" s="9"/>
      <c r="O225" s="9"/>
      <c r="P225" s="9"/>
      <c r="S225" s="9"/>
      <c r="V225" s="9"/>
      <c r="X225" s="9"/>
      <c r="Y225" s="9"/>
      <c r="Z225" s="9"/>
      <c r="AA225" s="9"/>
      <c r="AB225" s="9"/>
      <c r="AC225" s="9"/>
      <c r="AD225" s="9"/>
      <c r="AE225" s="9"/>
      <c r="AF225" s="9"/>
      <c r="AG225" s="9"/>
      <c r="AH225" s="9"/>
    </row>
    <row r="226" spans="1:34" x14ac:dyDescent="0.25">
      <c r="A226" s="9"/>
      <c r="B226" s="9"/>
      <c r="C226" s="9"/>
      <c r="D226" s="9"/>
      <c r="F226" s="9"/>
      <c r="I226" s="9"/>
      <c r="J226" s="9"/>
      <c r="L226" s="9"/>
      <c r="M226" s="9"/>
      <c r="N226" s="9"/>
      <c r="O226" s="9"/>
      <c r="P226" s="9"/>
      <c r="S226" s="9"/>
      <c r="V226" s="9"/>
      <c r="X226" s="9"/>
      <c r="Y226" s="9"/>
      <c r="Z226" s="9"/>
      <c r="AA226" s="9"/>
      <c r="AB226" s="9"/>
      <c r="AC226" s="9"/>
      <c r="AD226" s="9"/>
      <c r="AE226" s="9"/>
      <c r="AF226" s="9"/>
      <c r="AG226" s="9"/>
      <c r="AH226" s="9"/>
    </row>
    <row r="227" spans="1:34" x14ac:dyDescent="0.25">
      <c r="A227" s="9"/>
      <c r="B227" s="9"/>
      <c r="C227" s="9"/>
      <c r="D227" s="9"/>
      <c r="F227" s="9"/>
      <c r="I227" s="9"/>
      <c r="J227" s="9"/>
      <c r="L227" s="9"/>
      <c r="M227" s="9"/>
      <c r="N227" s="9"/>
      <c r="O227" s="9"/>
      <c r="P227" s="9"/>
      <c r="S227" s="9"/>
      <c r="V227" s="9"/>
      <c r="X227" s="9"/>
      <c r="Y227" s="9"/>
      <c r="Z227" s="9"/>
      <c r="AA227" s="9"/>
      <c r="AB227" s="9"/>
      <c r="AC227" s="9"/>
      <c r="AD227" s="9"/>
      <c r="AE227" s="9"/>
      <c r="AF227" s="9"/>
      <c r="AG227" s="9"/>
      <c r="AH227" s="9"/>
    </row>
    <row r="228" spans="1:34" x14ac:dyDescent="0.25">
      <c r="A228" s="9"/>
      <c r="B228" s="9"/>
      <c r="C228" s="9"/>
      <c r="D228" s="9"/>
      <c r="F228" s="9"/>
      <c r="I228" s="9"/>
      <c r="J228" s="9"/>
      <c r="L228" s="9"/>
      <c r="M228" s="9"/>
      <c r="N228" s="9"/>
      <c r="O228" s="9"/>
      <c r="P228" s="9"/>
      <c r="S228" s="9"/>
      <c r="V228" s="9"/>
      <c r="X228" s="9"/>
      <c r="Y228" s="9"/>
      <c r="Z228" s="9"/>
      <c r="AA228" s="9"/>
      <c r="AB228" s="9"/>
      <c r="AC228" s="9"/>
      <c r="AD228" s="9"/>
      <c r="AE228" s="9"/>
      <c r="AF228" s="9"/>
      <c r="AG228" s="9"/>
      <c r="AH228" s="9"/>
    </row>
    <row r="229" spans="1:34" x14ac:dyDescent="0.25">
      <c r="A229" s="9"/>
      <c r="B229" s="9"/>
      <c r="C229" s="9"/>
      <c r="D229" s="9"/>
      <c r="F229" s="9"/>
      <c r="I229" s="9"/>
      <c r="J229" s="9"/>
      <c r="L229" s="9"/>
      <c r="M229" s="9"/>
      <c r="N229" s="9"/>
      <c r="O229" s="9"/>
      <c r="P229" s="9"/>
      <c r="S229" s="9"/>
      <c r="V229" s="9"/>
      <c r="X229" s="9"/>
      <c r="Y229" s="9"/>
      <c r="Z229" s="9"/>
      <c r="AA229" s="9"/>
      <c r="AB229" s="9"/>
      <c r="AC229" s="9"/>
      <c r="AD229" s="9"/>
      <c r="AE229" s="9"/>
      <c r="AF229" s="9"/>
      <c r="AG229" s="9"/>
      <c r="AH229" s="9"/>
    </row>
    <row r="230" spans="1:34" x14ac:dyDescent="0.25">
      <c r="A230" s="9"/>
      <c r="B230" s="9"/>
      <c r="C230" s="9"/>
      <c r="D230" s="9"/>
      <c r="F230" s="9"/>
      <c r="I230" s="9"/>
      <c r="J230" s="9"/>
      <c r="L230" s="9"/>
      <c r="M230" s="9"/>
      <c r="N230" s="9"/>
      <c r="O230" s="9"/>
      <c r="P230" s="9"/>
      <c r="S230" s="9"/>
      <c r="V230" s="9"/>
      <c r="X230" s="9"/>
      <c r="Y230" s="9"/>
      <c r="Z230" s="9"/>
      <c r="AA230" s="9"/>
      <c r="AB230" s="9"/>
      <c r="AC230" s="9"/>
      <c r="AD230" s="9"/>
      <c r="AE230" s="9"/>
      <c r="AF230" s="9"/>
      <c r="AG230" s="9"/>
      <c r="AH230" s="9"/>
    </row>
    <row r="231" spans="1:34" x14ac:dyDescent="0.25">
      <c r="A231" s="9"/>
      <c r="B231" s="9"/>
      <c r="C231" s="9"/>
      <c r="D231" s="9"/>
      <c r="F231" s="9"/>
      <c r="I231" s="9"/>
      <c r="J231" s="9"/>
      <c r="L231" s="9"/>
      <c r="M231" s="9"/>
      <c r="N231" s="9"/>
      <c r="O231" s="9"/>
      <c r="P231" s="9"/>
      <c r="S231" s="9"/>
      <c r="V231" s="9"/>
      <c r="X231" s="9"/>
      <c r="Y231" s="9"/>
      <c r="Z231" s="9"/>
      <c r="AA231" s="9"/>
      <c r="AB231" s="9"/>
      <c r="AC231" s="9"/>
      <c r="AD231" s="9"/>
      <c r="AE231" s="9"/>
      <c r="AF231" s="9"/>
      <c r="AG231" s="9"/>
      <c r="AH231" s="9"/>
    </row>
    <row r="232" spans="1:34" x14ac:dyDescent="0.25">
      <c r="A232" s="9"/>
      <c r="B232" s="9"/>
      <c r="C232" s="9"/>
      <c r="D232" s="9"/>
      <c r="F232" s="9"/>
      <c r="I232" s="9"/>
      <c r="J232" s="9"/>
      <c r="L232" s="9"/>
      <c r="M232" s="9"/>
      <c r="N232" s="9"/>
      <c r="O232" s="9"/>
      <c r="P232" s="9"/>
      <c r="S232" s="9"/>
      <c r="V232" s="9"/>
      <c r="X232" s="9"/>
      <c r="Y232" s="9"/>
      <c r="Z232" s="9"/>
      <c r="AA232" s="9"/>
      <c r="AB232" s="9"/>
      <c r="AC232" s="9"/>
      <c r="AD232" s="9"/>
      <c r="AE232" s="9"/>
      <c r="AF232" s="9"/>
      <c r="AG232" s="9"/>
      <c r="AH232" s="9"/>
    </row>
    <row r="233" spans="1:34" x14ac:dyDescent="0.25">
      <c r="A233" s="9"/>
      <c r="B233" s="9"/>
      <c r="C233" s="9"/>
      <c r="D233" s="9"/>
      <c r="F233" s="9"/>
      <c r="I233" s="9"/>
      <c r="J233" s="9"/>
      <c r="L233" s="9"/>
      <c r="M233" s="9"/>
      <c r="N233" s="9"/>
      <c r="O233" s="9"/>
      <c r="P233" s="9"/>
      <c r="S233" s="9"/>
      <c r="V233" s="9"/>
      <c r="X233" s="9"/>
      <c r="Y233" s="9"/>
      <c r="Z233" s="9"/>
      <c r="AA233" s="9"/>
      <c r="AB233" s="9"/>
      <c r="AC233" s="9"/>
      <c r="AD233" s="9"/>
      <c r="AE233" s="9"/>
      <c r="AF233" s="9"/>
      <c r="AG233" s="9"/>
      <c r="AH233" s="9"/>
    </row>
    <row r="234" spans="1:34" x14ac:dyDescent="0.25">
      <c r="A234" s="9"/>
      <c r="B234" s="9"/>
      <c r="C234" s="9"/>
      <c r="D234" s="9"/>
      <c r="F234" s="9"/>
      <c r="I234" s="9"/>
      <c r="J234" s="9"/>
      <c r="L234" s="9"/>
      <c r="M234" s="9"/>
      <c r="N234" s="9"/>
      <c r="O234" s="9"/>
      <c r="P234" s="9"/>
      <c r="S234" s="9"/>
      <c r="V234" s="9"/>
      <c r="X234" s="9"/>
      <c r="Y234" s="9"/>
      <c r="Z234" s="9"/>
      <c r="AA234" s="9"/>
      <c r="AB234" s="9"/>
      <c r="AC234" s="9"/>
      <c r="AD234" s="9"/>
      <c r="AE234" s="9"/>
      <c r="AF234" s="9"/>
      <c r="AG234" s="9"/>
      <c r="AH234" s="9"/>
    </row>
    <row r="235" spans="1:34" x14ac:dyDescent="0.25">
      <c r="A235" s="9"/>
      <c r="B235" s="9"/>
      <c r="C235" s="9"/>
      <c r="D235" s="9"/>
      <c r="F235" s="9"/>
      <c r="I235" s="9"/>
      <c r="J235" s="9"/>
      <c r="L235" s="9"/>
      <c r="M235" s="9"/>
      <c r="N235" s="9"/>
      <c r="O235" s="9"/>
      <c r="P235" s="9"/>
      <c r="S235" s="9"/>
      <c r="V235" s="9"/>
      <c r="X235" s="9"/>
      <c r="Y235" s="9"/>
      <c r="Z235" s="9"/>
      <c r="AA235" s="9"/>
      <c r="AB235" s="9"/>
      <c r="AC235" s="9"/>
      <c r="AD235" s="9"/>
      <c r="AE235" s="9"/>
      <c r="AF235" s="9"/>
      <c r="AG235" s="9"/>
      <c r="AH235" s="9"/>
    </row>
    <row r="236" spans="1:34" x14ac:dyDescent="0.25">
      <c r="A236" s="9"/>
      <c r="B236" s="9"/>
      <c r="C236" s="9"/>
      <c r="D236" s="9"/>
      <c r="F236" s="9"/>
      <c r="I236" s="9"/>
      <c r="J236" s="9"/>
      <c r="L236" s="9"/>
      <c r="M236" s="9"/>
      <c r="N236" s="9"/>
      <c r="O236" s="9"/>
      <c r="P236" s="9"/>
      <c r="S236" s="9"/>
      <c r="V236" s="9"/>
      <c r="X236" s="9"/>
      <c r="Y236" s="9"/>
      <c r="Z236" s="9"/>
      <c r="AA236" s="9"/>
      <c r="AB236" s="9"/>
      <c r="AC236" s="9"/>
      <c r="AD236" s="9"/>
      <c r="AE236" s="9"/>
      <c r="AF236" s="9"/>
      <c r="AG236" s="9"/>
      <c r="AH236" s="9"/>
    </row>
    <row r="237" spans="1:34" x14ac:dyDescent="0.25">
      <c r="A237" s="9"/>
      <c r="B237" s="9"/>
      <c r="C237" s="9"/>
      <c r="D237" s="9"/>
      <c r="F237" s="9"/>
      <c r="I237" s="9"/>
      <c r="J237" s="9"/>
      <c r="L237" s="9"/>
      <c r="M237" s="9"/>
      <c r="N237" s="9"/>
      <c r="O237" s="9"/>
      <c r="P237" s="9"/>
      <c r="S237" s="9"/>
      <c r="V237" s="9"/>
      <c r="X237" s="9"/>
      <c r="Y237" s="9"/>
      <c r="Z237" s="9"/>
      <c r="AA237" s="9"/>
      <c r="AB237" s="9"/>
      <c r="AC237" s="9"/>
      <c r="AD237" s="9"/>
      <c r="AE237" s="9"/>
      <c r="AF237" s="9"/>
      <c r="AG237" s="9"/>
      <c r="AH237" s="9"/>
    </row>
    <row r="238" spans="1:34" x14ac:dyDescent="0.25">
      <c r="A238" s="9"/>
      <c r="B238" s="9"/>
      <c r="C238" s="9"/>
      <c r="D238" s="9"/>
      <c r="F238" s="9"/>
      <c r="I238" s="9"/>
      <c r="J238" s="9"/>
      <c r="L238" s="9"/>
      <c r="M238" s="9"/>
      <c r="N238" s="9"/>
      <c r="O238" s="9"/>
      <c r="P238" s="9"/>
      <c r="S238" s="9"/>
      <c r="V238" s="9"/>
      <c r="X238" s="9"/>
      <c r="Y238" s="9"/>
      <c r="Z238" s="9"/>
      <c r="AA238" s="9"/>
      <c r="AB238" s="9"/>
      <c r="AC238" s="9"/>
      <c r="AD238" s="9"/>
      <c r="AE238" s="9"/>
      <c r="AF238" s="9"/>
      <c r="AG238" s="9"/>
      <c r="AH238" s="9"/>
    </row>
    <row r="239" spans="1:34" x14ac:dyDescent="0.25">
      <c r="A239" s="9"/>
      <c r="B239" s="9"/>
      <c r="C239" s="9"/>
      <c r="D239" s="9"/>
      <c r="F239" s="9"/>
      <c r="I239" s="9"/>
      <c r="J239" s="9"/>
      <c r="L239" s="9"/>
      <c r="M239" s="9"/>
      <c r="N239" s="9"/>
      <c r="O239" s="9"/>
      <c r="P239" s="9"/>
      <c r="S239" s="9"/>
      <c r="V239" s="9"/>
      <c r="X239" s="9"/>
      <c r="Y239" s="9"/>
      <c r="Z239" s="9"/>
      <c r="AA239" s="9"/>
      <c r="AB239" s="9"/>
      <c r="AC239" s="9"/>
      <c r="AD239" s="9"/>
      <c r="AE239" s="9"/>
      <c r="AF239" s="9"/>
      <c r="AG239" s="9"/>
      <c r="AH239" s="9"/>
    </row>
    <row r="240" spans="1:34" x14ac:dyDescent="0.25">
      <c r="A240" s="9"/>
      <c r="B240" s="9"/>
      <c r="C240" s="9"/>
      <c r="D240" s="9"/>
      <c r="F240" s="9"/>
      <c r="I240" s="9"/>
      <c r="J240" s="9"/>
      <c r="L240" s="9"/>
      <c r="M240" s="9"/>
      <c r="N240" s="9"/>
      <c r="O240" s="9"/>
      <c r="P240" s="9"/>
      <c r="S240" s="9"/>
      <c r="V240" s="9"/>
      <c r="X240" s="9"/>
      <c r="Y240" s="9"/>
      <c r="Z240" s="9"/>
      <c r="AA240" s="9"/>
      <c r="AB240" s="9"/>
      <c r="AC240" s="9"/>
      <c r="AD240" s="9"/>
      <c r="AE240" s="9"/>
      <c r="AF240" s="9"/>
      <c r="AG240" s="9"/>
      <c r="AH240" s="9"/>
    </row>
    <row r="241" spans="1:34" x14ac:dyDescent="0.25">
      <c r="A241" s="9"/>
      <c r="B241" s="9"/>
      <c r="C241" s="9"/>
      <c r="D241" s="9"/>
      <c r="F241" s="9"/>
      <c r="I241" s="9"/>
      <c r="J241" s="9"/>
      <c r="L241" s="9"/>
      <c r="M241" s="9"/>
      <c r="N241" s="9"/>
      <c r="O241" s="9"/>
      <c r="P241" s="9"/>
      <c r="S241" s="9"/>
      <c r="V241" s="9"/>
      <c r="X241" s="9"/>
      <c r="Y241" s="9"/>
      <c r="Z241" s="9"/>
      <c r="AA241" s="9"/>
      <c r="AB241" s="9"/>
      <c r="AC241" s="9"/>
      <c r="AD241" s="9"/>
      <c r="AE241" s="9"/>
      <c r="AF241" s="9"/>
      <c r="AG241" s="9"/>
      <c r="AH241" s="9"/>
    </row>
    <row r="242" spans="1:34" x14ac:dyDescent="0.25">
      <c r="A242" s="9"/>
      <c r="B242" s="9"/>
      <c r="C242" s="9"/>
      <c r="D242" s="9"/>
      <c r="F242" s="9"/>
      <c r="I242" s="9"/>
      <c r="J242" s="9"/>
      <c r="L242" s="9"/>
      <c r="M242" s="9"/>
      <c r="N242" s="9"/>
      <c r="O242" s="9"/>
      <c r="P242" s="9"/>
      <c r="S242" s="9"/>
      <c r="V242" s="9"/>
      <c r="X242" s="9"/>
      <c r="Y242" s="9"/>
      <c r="Z242" s="9"/>
      <c r="AA242" s="9"/>
      <c r="AB242" s="9"/>
      <c r="AC242" s="9"/>
      <c r="AD242" s="9"/>
      <c r="AE242" s="9"/>
      <c r="AF242" s="9"/>
      <c r="AG242" s="9"/>
      <c r="AH242" s="9"/>
    </row>
    <row r="243" spans="1:34" x14ac:dyDescent="0.25">
      <c r="A243" s="9"/>
      <c r="B243" s="9"/>
      <c r="C243" s="9"/>
      <c r="D243" s="9"/>
      <c r="F243" s="9"/>
      <c r="I243" s="9"/>
      <c r="J243" s="9"/>
      <c r="L243" s="9"/>
      <c r="M243" s="9"/>
      <c r="N243" s="9"/>
      <c r="O243" s="9"/>
      <c r="P243" s="9"/>
      <c r="S243" s="9"/>
      <c r="V243" s="9"/>
      <c r="X243" s="9"/>
      <c r="Y243" s="9"/>
      <c r="Z243" s="9"/>
      <c r="AA243" s="9"/>
      <c r="AB243" s="9"/>
      <c r="AC243" s="9"/>
      <c r="AD243" s="9"/>
      <c r="AE243" s="9"/>
      <c r="AF243" s="9"/>
      <c r="AG243" s="9"/>
      <c r="AH243" s="9"/>
    </row>
    <row r="244" spans="1:34" x14ac:dyDescent="0.25">
      <c r="A244" s="9"/>
      <c r="B244" s="9"/>
      <c r="C244" s="9"/>
      <c r="D244" s="9"/>
      <c r="F244" s="9"/>
      <c r="I244" s="9"/>
      <c r="J244" s="9"/>
      <c r="L244" s="9"/>
      <c r="M244" s="9"/>
      <c r="N244" s="9"/>
      <c r="O244" s="9"/>
      <c r="P244" s="9"/>
      <c r="S244" s="9"/>
      <c r="V244" s="9"/>
      <c r="X244" s="9"/>
      <c r="Y244" s="9"/>
      <c r="Z244" s="9"/>
      <c r="AA244" s="9"/>
      <c r="AB244" s="9"/>
      <c r="AC244" s="9"/>
      <c r="AD244" s="9"/>
      <c r="AE244" s="9"/>
      <c r="AF244" s="9"/>
      <c r="AG244" s="9"/>
      <c r="AH244" s="9"/>
    </row>
    <row r="245" spans="1:34" x14ac:dyDescent="0.25">
      <c r="A245" s="9"/>
      <c r="B245" s="9"/>
      <c r="C245" s="9"/>
      <c r="D245" s="9"/>
      <c r="F245" s="9"/>
      <c r="I245" s="9"/>
      <c r="J245" s="9"/>
      <c r="L245" s="9"/>
      <c r="M245" s="9"/>
      <c r="N245" s="9"/>
      <c r="O245" s="9"/>
      <c r="P245" s="9"/>
      <c r="S245" s="9"/>
      <c r="V245" s="9"/>
      <c r="X245" s="9"/>
      <c r="Y245" s="9"/>
      <c r="Z245" s="9"/>
      <c r="AA245" s="9"/>
      <c r="AB245" s="9"/>
      <c r="AC245" s="9"/>
      <c r="AD245" s="9"/>
      <c r="AE245" s="9"/>
      <c r="AF245" s="9"/>
      <c r="AG245" s="9"/>
      <c r="AH245" s="9"/>
    </row>
    <row r="246" spans="1:34" x14ac:dyDescent="0.25">
      <c r="A246" s="9"/>
      <c r="B246" s="9"/>
      <c r="C246" s="9"/>
      <c r="D246" s="9"/>
      <c r="F246" s="9"/>
      <c r="I246" s="9"/>
      <c r="J246" s="9"/>
      <c r="L246" s="9"/>
      <c r="M246" s="9"/>
      <c r="N246" s="9"/>
      <c r="O246" s="9"/>
      <c r="P246" s="9"/>
      <c r="S246" s="9"/>
      <c r="V246" s="9"/>
      <c r="X246" s="9"/>
      <c r="Y246" s="9"/>
      <c r="Z246" s="9"/>
      <c r="AA246" s="9"/>
      <c r="AB246" s="9"/>
      <c r="AC246" s="9"/>
      <c r="AD246" s="9"/>
      <c r="AE246" s="9"/>
      <c r="AF246" s="9"/>
      <c r="AG246" s="9"/>
      <c r="AH246" s="9"/>
    </row>
    <row r="247" spans="1:34" x14ac:dyDescent="0.25">
      <c r="A247" s="9"/>
      <c r="B247" s="9"/>
      <c r="C247" s="9"/>
      <c r="D247" s="9"/>
      <c r="F247" s="9"/>
      <c r="I247" s="9"/>
      <c r="J247" s="9"/>
      <c r="L247" s="9"/>
      <c r="M247" s="9"/>
      <c r="N247" s="9"/>
      <c r="O247" s="9"/>
      <c r="P247" s="9"/>
      <c r="S247" s="9"/>
      <c r="V247" s="9"/>
      <c r="X247" s="9"/>
      <c r="Y247" s="9"/>
      <c r="Z247" s="9"/>
      <c r="AA247" s="9"/>
      <c r="AB247" s="9"/>
      <c r="AC247" s="9"/>
      <c r="AD247" s="9"/>
      <c r="AE247" s="9"/>
      <c r="AF247" s="9"/>
      <c r="AG247" s="9"/>
      <c r="AH247" s="9"/>
    </row>
    <row r="248" spans="1:34" x14ac:dyDescent="0.25">
      <c r="A248" s="9"/>
      <c r="B248" s="9"/>
      <c r="C248" s="9"/>
      <c r="D248" s="9"/>
      <c r="F248" s="9"/>
      <c r="I248" s="9"/>
      <c r="J248" s="9"/>
      <c r="L248" s="9"/>
      <c r="M248" s="9"/>
      <c r="N248" s="9"/>
      <c r="O248" s="9"/>
      <c r="P248" s="9"/>
      <c r="S248" s="9"/>
      <c r="V248" s="9"/>
      <c r="X248" s="9"/>
      <c r="Y248" s="9"/>
      <c r="Z248" s="9"/>
      <c r="AA248" s="9"/>
      <c r="AB248" s="9"/>
      <c r="AC248" s="9"/>
      <c r="AD248" s="9"/>
      <c r="AE248" s="9"/>
      <c r="AF248" s="9"/>
      <c r="AG248" s="9"/>
      <c r="AH248" s="9"/>
    </row>
    <row r="249" spans="1:34" x14ac:dyDescent="0.25">
      <c r="A249" s="9"/>
      <c r="B249" s="9"/>
      <c r="C249" s="9"/>
      <c r="D249" s="9"/>
      <c r="F249" s="9"/>
      <c r="I249" s="9"/>
      <c r="J249" s="9"/>
      <c r="L249" s="9"/>
      <c r="M249" s="9"/>
      <c r="N249" s="9"/>
      <c r="O249" s="9"/>
      <c r="P249" s="9"/>
      <c r="S249" s="9"/>
      <c r="V249" s="9"/>
      <c r="X249" s="9"/>
      <c r="Y249" s="9"/>
      <c r="Z249" s="9"/>
      <c r="AA249" s="9"/>
      <c r="AB249" s="9"/>
      <c r="AC249" s="9"/>
      <c r="AD249" s="9"/>
      <c r="AE249" s="9"/>
      <c r="AF249" s="9"/>
      <c r="AG249" s="9"/>
      <c r="AH249" s="9"/>
    </row>
    <row r="250" spans="1:34" x14ac:dyDescent="0.25">
      <c r="A250" s="9"/>
      <c r="B250" s="9"/>
      <c r="C250" s="9"/>
      <c r="D250" s="9"/>
      <c r="F250" s="9"/>
      <c r="I250" s="9"/>
      <c r="J250" s="9"/>
      <c r="L250" s="9"/>
      <c r="M250" s="9"/>
      <c r="N250" s="9"/>
      <c r="O250" s="9"/>
      <c r="P250" s="9"/>
      <c r="S250" s="9"/>
      <c r="V250" s="9"/>
      <c r="X250" s="9"/>
      <c r="Y250" s="9"/>
      <c r="Z250" s="9"/>
      <c r="AA250" s="9"/>
      <c r="AB250" s="9"/>
      <c r="AC250" s="9"/>
      <c r="AD250" s="9"/>
      <c r="AE250" s="9"/>
      <c r="AF250" s="9"/>
      <c r="AG250" s="9"/>
      <c r="AH250" s="9"/>
    </row>
    <row r="251" spans="1:34" x14ac:dyDescent="0.25">
      <c r="A251" s="9"/>
      <c r="B251" s="9"/>
      <c r="C251" s="9"/>
      <c r="D251" s="9"/>
      <c r="F251" s="9"/>
      <c r="I251" s="9"/>
      <c r="J251" s="9"/>
      <c r="L251" s="9"/>
      <c r="M251" s="9"/>
      <c r="N251" s="9"/>
      <c r="O251" s="9"/>
      <c r="P251" s="9"/>
      <c r="S251" s="9"/>
      <c r="V251" s="9"/>
      <c r="X251" s="9"/>
      <c r="Y251" s="9"/>
      <c r="Z251" s="9"/>
      <c r="AA251" s="9"/>
      <c r="AB251" s="9"/>
      <c r="AC251" s="9"/>
      <c r="AD251" s="9"/>
      <c r="AE251" s="9"/>
      <c r="AF251" s="9"/>
      <c r="AG251" s="9"/>
      <c r="AH251" s="9"/>
    </row>
    <row r="252" spans="1:34" x14ac:dyDescent="0.25">
      <c r="A252" s="9"/>
      <c r="B252" s="9"/>
      <c r="C252" s="9"/>
      <c r="D252" s="9"/>
      <c r="F252" s="9"/>
      <c r="I252" s="9"/>
      <c r="J252" s="9"/>
      <c r="L252" s="9"/>
      <c r="M252" s="9"/>
      <c r="N252" s="9"/>
      <c r="O252" s="9"/>
      <c r="P252" s="9"/>
      <c r="S252" s="9"/>
      <c r="V252" s="9"/>
      <c r="X252" s="9"/>
      <c r="Y252" s="9"/>
      <c r="Z252" s="9"/>
      <c r="AA252" s="9"/>
      <c r="AB252" s="9"/>
      <c r="AC252" s="9"/>
      <c r="AD252" s="9"/>
      <c r="AE252" s="9"/>
      <c r="AF252" s="9"/>
      <c r="AG252" s="9"/>
      <c r="AH252" s="9"/>
    </row>
    <row r="253" spans="1:34" x14ac:dyDescent="0.25">
      <c r="A253" s="9"/>
      <c r="B253" s="9"/>
      <c r="C253" s="9"/>
      <c r="D253" s="9"/>
      <c r="F253" s="9"/>
      <c r="I253" s="9"/>
      <c r="J253" s="9"/>
      <c r="L253" s="9"/>
      <c r="M253" s="9"/>
      <c r="N253" s="9"/>
      <c r="O253" s="9"/>
      <c r="P253" s="9"/>
      <c r="S253" s="9"/>
      <c r="V253" s="9"/>
      <c r="X253" s="9"/>
      <c r="Y253" s="9"/>
      <c r="Z253" s="9"/>
      <c r="AA253" s="9"/>
      <c r="AB253" s="9"/>
      <c r="AC253" s="9"/>
      <c r="AD253" s="9"/>
      <c r="AE253" s="9"/>
      <c r="AF253" s="9"/>
      <c r="AG253" s="9"/>
      <c r="AH253" s="9"/>
    </row>
    <row r="254" spans="1:34" x14ac:dyDescent="0.25">
      <c r="A254" s="9"/>
      <c r="B254" s="9"/>
      <c r="C254" s="9"/>
      <c r="D254" s="9"/>
      <c r="F254" s="9"/>
      <c r="I254" s="9"/>
      <c r="J254" s="9"/>
      <c r="L254" s="9"/>
      <c r="M254" s="9"/>
      <c r="N254" s="9"/>
      <c r="O254" s="9"/>
      <c r="P254" s="9"/>
      <c r="S254" s="9"/>
      <c r="V254" s="9"/>
      <c r="X254" s="9"/>
      <c r="Y254" s="9"/>
      <c r="Z254" s="9"/>
      <c r="AA254" s="9"/>
      <c r="AB254" s="9"/>
      <c r="AC254" s="9"/>
      <c r="AD254" s="9"/>
      <c r="AE254" s="9"/>
      <c r="AF254" s="9"/>
      <c r="AG254" s="9"/>
      <c r="AH254" s="9"/>
    </row>
    <row r="255" spans="1:34" x14ac:dyDescent="0.25">
      <c r="A255" s="9"/>
      <c r="B255" s="9"/>
      <c r="C255" s="9"/>
      <c r="D255" s="9"/>
      <c r="F255" s="9"/>
      <c r="I255" s="9"/>
      <c r="J255" s="9"/>
      <c r="L255" s="9"/>
      <c r="M255" s="9"/>
      <c r="N255" s="9"/>
      <c r="O255" s="9"/>
      <c r="P255" s="9"/>
      <c r="S255" s="9"/>
      <c r="V255" s="9"/>
      <c r="X255" s="9"/>
      <c r="Y255" s="9"/>
      <c r="Z255" s="9"/>
      <c r="AA255" s="9"/>
      <c r="AB255" s="9"/>
      <c r="AC255" s="9"/>
      <c r="AD255" s="9"/>
      <c r="AE255" s="9"/>
      <c r="AF255" s="9"/>
      <c r="AG255" s="9"/>
      <c r="AH255" s="9"/>
    </row>
    <row r="256" spans="1:34" x14ac:dyDescent="0.25">
      <c r="A256" s="9"/>
      <c r="B256" s="9"/>
      <c r="C256" s="9"/>
      <c r="D256" s="9"/>
      <c r="F256" s="9"/>
      <c r="I256" s="9"/>
      <c r="J256" s="9"/>
      <c r="L256" s="9"/>
      <c r="M256" s="9"/>
      <c r="N256" s="9"/>
      <c r="O256" s="9"/>
      <c r="P256" s="9"/>
      <c r="S256" s="9"/>
      <c r="V256" s="9"/>
      <c r="X256" s="9"/>
      <c r="Y256" s="9"/>
      <c r="Z256" s="9"/>
      <c r="AA256" s="9"/>
      <c r="AB256" s="9"/>
      <c r="AC256" s="9"/>
      <c r="AD256" s="9"/>
      <c r="AE256" s="9"/>
      <c r="AF256" s="9"/>
      <c r="AG256" s="9"/>
      <c r="AH256" s="9"/>
    </row>
    <row r="257" spans="1:34" x14ac:dyDescent="0.25">
      <c r="A257" s="9"/>
      <c r="B257" s="9"/>
      <c r="C257" s="9"/>
      <c r="D257" s="9"/>
      <c r="F257" s="9"/>
      <c r="I257" s="9"/>
      <c r="J257" s="9"/>
      <c r="L257" s="9"/>
      <c r="M257" s="9"/>
      <c r="N257" s="9"/>
      <c r="O257" s="9"/>
      <c r="P257" s="9"/>
      <c r="S257" s="9"/>
      <c r="V257" s="9"/>
      <c r="X257" s="9"/>
      <c r="Y257" s="9"/>
      <c r="Z257" s="9"/>
      <c r="AA257" s="9"/>
      <c r="AB257" s="9"/>
      <c r="AC257" s="9"/>
      <c r="AD257" s="9"/>
      <c r="AE257" s="9"/>
      <c r="AF257" s="9"/>
      <c r="AG257" s="9"/>
      <c r="AH257" s="9"/>
    </row>
    <row r="258" spans="1:34" x14ac:dyDescent="0.25">
      <c r="A258" s="9"/>
      <c r="B258" s="9"/>
      <c r="C258" s="9"/>
      <c r="D258" s="9"/>
      <c r="F258" s="9"/>
      <c r="I258" s="9"/>
      <c r="J258" s="9"/>
      <c r="L258" s="9"/>
      <c r="M258" s="9"/>
      <c r="N258" s="9"/>
      <c r="O258" s="9"/>
      <c r="P258" s="9"/>
      <c r="S258" s="9"/>
      <c r="V258" s="9"/>
      <c r="X258" s="9"/>
      <c r="Y258" s="9"/>
      <c r="Z258" s="9"/>
      <c r="AA258" s="9"/>
      <c r="AB258" s="9"/>
      <c r="AC258" s="9"/>
      <c r="AD258" s="9"/>
      <c r="AE258" s="9"/>
      <c r="AF258" s="9"/>
      <c r="AG258" s="9"/>
      <c r="AH258" s="9"/>
    </row>
    <row r="259" spans="1:34" x14ac:dyDescent="0.25">
      <c r="A259" s="9"/>
      <c r="B259" s="9"/>
      <c r="C259" s="9"/>
      <c r="D259" s="9"/>
      <c r="F259" s="9"/>
      <c r="I259" s="9"/>
      <c r="J259" s="9"/>
      <c r="L259" s="9"/>
      <c r="M259" s="9"/>
      <c r="N259" s="9"/>
      <c r="O259" s="9"/>
      <c r="P259" s="9"/>
      <c r="S259" s="9"/>
      <c r="V259" s="9"/>
      <c r="X259" s="9"/>
      <c r="Y259" s="9"/>
      <c r="Z259" s="9"/>
      <c r="AA259" s="9"/>
      <c r="AB259" s="9"/>
      <c r="AC259" s="9"/>
      <c r="AD259" s="9"/>
      <c r="AE259" s="9"/>
      <c r="AF259" s="9"/>
      <c r="AG259" s="9"/>
      <c r="AH259" s="9"/>
    </row>
    <row r="260" spans="1:34" x14ac:dyDescent="0.25">
      <c r="A260" s="9"/>
      <c r="B260" s="9"/>
      <c r="C260" s="9"/>
      <c r="D260" s="9"/>
      <c r="F260" s="9"/>
      <c r="I260" s="9"/>
      <c r="J260" s="9"/>
      <c r="L260" s="9"/>
      <c r="M260" s="9"/>
      <c r="N260" s="9"/>
      <c r="O260" s="9"/>
      <c r="P260" s="9"/>
      <c r="S260" s="9"/>
      <c r="V260" s="9"/>
      <c r="X260" s="9"/>
      <c r="Y260" s="9"/>
      <c r="Z260" s="9"/>
      <c r="AA260" s="9"/>
      <c r="AB260" s="9"/>
      <c r="AC260" s="9"/>
      <c r="AD260" s="9"/>
      <c r="AE260" s="9"/>
      <c r="AF260" s="9"/>
      <c r="AG260" s="9"/>
      <c r="AH260" s="9"/>
    </row>
    <row r="261" spans="1:34" x14ac:dyDescent="0.25">
      <c r="A261" s="9"/>
      <c r="B261" s="9"/>
      <c r="C261" s="9"/>
      <c r="D261" s="9"/>
      <c r="F261" s="9"/>
      <c r="I261" s="9"/>
      <c r="J261" s="9"/>
      <c r="L261" s="9"/>
      <c r="M261" s="9"/>
      <c r="N261" s="9"/>
      <c r="O261" s="9"/>
      <c r="P261" s="9"/>
      <c r="S261" s="9"/>
      <c r="V261" s="9"/>
      <c r="X261" s="9"/>
      <c r="Y261" s="9"/>
      <c r="Z261" s="9"/>
      <c r="AA261" s="9"/>
      <c r="AB261" s="9"/>
      <c r="AC261" s="9"/>
      <c r="AD261" s="9"/>
      <c r="AE261" s="9"/>
      <c r="AF261" s="9"/>
      <c r="AG261" s="9"/>
      <c r="AH261" s="9"/>
    </row>
    <row r="262" spans="1:34" x14ac:dyDescent="0.25">
      <c r="A262" s="9"/>
      <c r="B262" s="9"/>
      <c r="C262" s="9"/>
      <c r="D262" s="9"/>
      <c r="F262" s="9"/>
      <c r="I262" s="9"/>
      <c r="J262" s="9"/>
      <c r="L262" s="9"/>
      <c r="M262" s="9"/>
      <c r="N262" s="9"/>
      <c r="O262" s="9"/>
      <c r="P262" s="9"/>
      <c r="S262" s="9"/>
      <c r="V262" s="9"/>
      <c r="X262" s="9"/>
      <c r="Y262" s="9"/>
      <c r="Z262" s="9"/>
      <c r="AA262" s="9"/>
      <c r="AB262" s="9"/>
      <c r="AC262" s="9"/>
      <c r="AD262" s="9"/>
      <c r="AE262" s="9"/>
      <c r="AF262" s="9"/>
      <c r="AG262" s="9"/>
      <c r="AH262" s="9"/>
    </row>
    <row r="263" spans="1:34" x14ac:dyDescent="0.25">
      <c r="A263" s="9"/>
      <c r="B263" s="9"/>
      <c r="C263" s="9"/>
      <c r="D263" s="9"/>
      <c r="F263" s="9"/>
      <c r="I263" s="9"/>
      <c r="J263" s="9"/>
      <c r="L263" s="9"/>
      <c r="M263" s="9"/>
      <c r="N263" s="9"/>
      <c r="O263" s="9"/>
      <c r="P263" s="9"/>
      <c r="S263" s="9"/>
      <c r="V263" s="9"/>
      <c r="X263" s="9"/>
      <c r="Y263" s="9"/>
      <c r="Z263" s="9"/>
      <c r="AA263" s="9"/>
      <c r="AB263" s="9"/>
      <c r="AC263" s="9"/>
      <c r="AD263" s="9"/>
      <c r="AE263" s="9"/>
      <c r="AF263" s="9"/>
      <c r="AG263" s="9"/>
      <c r="AH263" s="9"/>
    </row>
    <row r="264" spans="1:34" x14ac:dyDescent="0.25">
      <c r="A264" s="9"/>
      <c r="B264" s="9"/>
      <c r="C264" s="9"/>
      <c r="D264" s="9"/>
      <c r="F264" s="9"/>
      <c r="I264" s="9"/>
      <c r="J264" s="9"/>
      <c r="L264" s="9"/>
      <c r="M264" s="9"/>
      <c r="N264" s="9"/>
      <c r="O264" s="9"/>
      <c r="P264" s="9"/>
      <c r="S264" s="9"/>
      <c r="V264" s="9"/>
      <c r="X264" s="9"/>
      <c r="Y264" s="9"/>
      <c r="Z264" s="9"/>
      <c r="AA264" s="9"/>
      <c r="AB264" s="9"/>
      <c r="AC264" s="9"/>
      <c r="AD264" s="9"/>
      <c r="AE264" s="9"/>
      <c r="AF264" s="9"/>
      <c r="AG264" s="9"/>
      <c r="AH264" s="9"/>
    </row>
    <row r="265" spans="1:34" x14ac:dyDescent="0.25">
      <c r="A265" s="9"/>
      <c r="B265" s="9"/>
      <c r="C265" s="9"/>
      <c r="D265" s="9"/>
      <c r="F265" s="9"/>
      <c r="I265" s="9"/>
      <c r="J265" s="9"/>
      <c r="L265" s="9"/>
      <c r="M265" s="9"/>
      <c r="N265" s="9"/>
      <c r="O265" s="9"/>
      <c r="P265" s="9"/>
      <c r="S265" s="9"/>
      <c r="V265" s="9"/>
      <c r="X265" s="9"/>
      <c r="Y265" s="9"/>
      <c r="Z265" s="9"/>
      <c r="AA265" s="9"/>
      <c r="AB265" s="9"/>
      <c r="AC265" s="9"/>
      <c r="AD265" s="9"/>
      <c r="AE265" s="9"/>
      <c r="AF265" s="9"/>
      <c r="AG265" s="9"/>
      <c r="AH265" s="9"/>
    </row>
    <row r="266" spans="1:34" x14ac:dyDescent="0.25">
      <c r="A266" s="9"/>
      <c r="B266" s="9"/>
      <c r="C266" s="9"/>
      <c r="D266" s="9"/>
      <c r="F266" s="9"/>
      <c r="I266" s="9"/>
      <c r="J266" s="9"/>
      <c r="L266" s="9"/>
      <c r="M266" s="9"/>
      <c r="N266" s="9"/>
      <c r="O266" s="9"/>
      <c r="P266" s="9"/>
      <c r="S266" s="9"/>
      <c r="V266" s="9"/>
      <c r="X266" s="9"/>
      <c r="Y266" s="9"/>
      <c r="Z266" s="9"/>
      <c r="AA266" s="9"/>
      <c r="AB266" s="9"/>
      <c r="AC266" s="9"/>
      <c r="AD266" s="9"/>
      <c r="AE266" s="9"/>
      <c r="AF266" s="9"/>
      <c r="AG266" s="9"/>
      <c r="AH266" s="9"/>
    </row>
    <row r="267" spans="1:34" x14ac:dyDescent="0.25">
      <c r="A267" s="9"/>
      <c r="B267" s="9"/>
      <c r="C267" s="9"/>
      <c r="D267" s="9"/>
      <c r="F267" s="9"/>
      <c r="I267" s="9"/>
      <c r="J267" s="9"/>
      <c r="L267" s="9"/>
      <c r="M267" s="9"/>
      <c r="N267" s="9"/>
      <c r="O267" s="9"/>
      <c r="P267" s="9"/>
      <c r="S267" s="9"/>
      <c r="V267" s="9"/>
      <c r="X267" s="9"/>
      <c r="Y267" s="9"/>
      <c r="Z267" s="9"/>
      <c r="AA267" s="9"/>
      <c r="AB267" s="9"/>
      <c r="AC267" s="9"/>
      <c r="AD267" s="9"/>
      <c r="AE267" s="9"/>
      <c r="AF267" s="9"/>
      <c r="AG267" s="9"/>
      <c r="AH267" s="9"/>
    </row>
    <row r="268" spans="1:34" x14ac:dyDescent="0.25">
      <c r="A268" s="9"/>
      <c r="B268" s="9"/>
      <c r="C268" s="9"/>
      <c r="D268" s="9"/>
      <c r="F268" s="9"/>
      <c r="I268" s="9"/>
      <c r="J268" s="9"/>
      <c r="L268" s="9"/>
      <c r="M268" s="9"/>
      <c r="N268" s="9"/>
      <c r="O268" s="9"/>
      <c r="P268" s="9"/>
      <c r="S268" s="9"/>
      <c r="V268" s="9"/>
      <c r="X268" s="9"/>
      <c r="Y268" s="9"/>
      <c r="Z268" s="9"/>
      <c r="AA268" s="9"/>
      <c r="AB268" s="9"/>
      <c r="AC268" s="9"/>
      <c r="AD268" s="9"/>
      <c r="AE268" s="9"/>
      <c r="AF268" s="9"/>
      <c r="AG268" s="9"/>
      <c r="AH268" s="9"/>
    </row>
    <row r="269" spans="1:34" x14ac:dyDescent="0.25">
      <c r="A269" s="9"/>
      <c r="B269" s="9"/>
      <c r="C269" s="9"/>
      <c r="D269" s="9"/>
      <c r="F269" s="9"/>
      <c r="I269" s="9"/>
      <c r="J269" s="9"/>
      <c r="L269" s="9"/>
      <c r="M269" s="9"/>
      <c r="N269" s="9"/>
      <c r="O269" s="9"/>
      <c r="P269" s="9"/>
      <c r="S269" s="9"/>
      <c r="V269" s="9"/>
      <c r="X269" s="9"/>
      <c r="Y269" s="9"/>
      <c r="Z269" s="9"/>
      <c r="AA269" s="9"/>
      <c r="AB269" s="9"/>
      <c r="AC269" s="9"/>
      <c r="AD269" s="9"/>
      <c r="AE269" s="9"/>
      <c r="AF269" s="9"/>
      <c r="AG269" s="9"/>
      <c r="AH269" s="9"/>
    </row>
    <row r="270" spans="1:34" x14ac:dyDescent="0.25">
      <c r="A270" s="9"/>
      <c r="B270" s="9"/>
      <c r="C270" s="9"/>
      <c r="D270" s="9"/>
      <c r="F270" s="9"/>
      <c r="I270" s="9"/>
      <c r="J270" s="9"/>
      <c r="L270" s="9"/>
      <c r="M270" s="9"/>
      <c r="N270" s="9"/>
      <c r="O270" s="9"/>
      <c r="P270" s="9"/>
      <c r="S270" s="9"/>
      <c r="V270" s="9"/>
      <c r="X270" s="9"/>
      <c r="Y270" s="9"/>
      <c r="Z270" s="9"/>
      <c r="AA270" s="9"/>
      <c r="AB270" s="9"/>
      <c r="AC270" s="9"/>
      <c r="AD270" s="9"/>
      <c r="AE270" s="9"/>
      <c r="AF270" s="9"/>
      <c r="AG270" s="9"/>
      <c r="AH270" s="9"/>
    </row>
    <row r="271" spans="1:34" x14ac:dyDescent="0.25">
      <c r="A271" s="9"/>
      <c r="B271" s="9"/>
      <c r="C271" s="9"/>
      <c r="D271" s="9"/>
      <c r="F271" s="9"/>
      <c r="I271" s="9"/>
      <c r="J271" s="9"/>
      <c r="L271" s="9"/>
      <c r="M271" s="9"/>
      <c r="N271" s="9"/>
      <c r="O271" s="9"/>
      <c r="P271" s="9"/>
      <c r="S271" s="9"/>
      <c r="V271" s="9"/>
      <c r="X271" s="9"/>
      <c r="Y271" s="9"/>
      <c r="Z271" s="9"/>
      <c r="AA271" s="9"/>
      <c r="AB271" s="9"/>
      <c r="AC271" s="9"/>
      <c r="AD271" s="9"/>
      <c r="AE271" s="9"/>
      <c r="AF271" s="9"/>
      <c r="AG271" s="9"/>
      <c r="AH271" s="9"/>
    </row>
    <row r="272" spans="1:34" x14ac:dyDescent="0.25">
      <c r="A272" s="9"/>
      <c r="B272" s="9"/>
      <c r="C272" s="9"/>
      <c r="D272" s="9"/>
      <c r="F272" s="9"/>
      <c r="I272" s="9"/>
      <c r="J272" s="9"/>
      <c r="L272" s="9"/>
      <c r="M272" s="9"/>
      <c r="N272" s="9"/>
      <c r="O272" s="9"/>
      <c r="P272" s="9"/>
      <c r="S272" s="9"/>
      <c r="V272" s="9"/>
      <c r="X272" s="9"/>
      <c r="Y272" s="9"/>
      <c r="Z272" s="9"/>
      <c r="AA272" s="9"/>
      <c r="AB272" s="9"/>
      <c r="AC272" s="9"/>
      <c r="AD272" s="9"/>
      <c r="AE272" s="9"/>
      <c r="AF272" s="9"/>
      <c r="AG272" s="9"/>
      <c r="AH272" s="9"/>
    </row>
    <row r="273" spans="1:34" x14ac:dyDescent="0.25">
      <c r="A273" s="9"/>
      <c r="B273" s="9"/>
      <c r="C273" s="9"/>
      <c r="D273" s="9"/>
      <c r="F273" s="9"/>
      <c r="I273" s="9"/>
      <c r="J273" s="9"/>
      <c r="L273" s="9"/>
      <c r="M273" s="9"/>
      <c r="N273" s="9"/>
      <c r="O273" s="9"/>
      <c r="P273" s="9"/>
      <c r="S273" s="9"/>
      <c r="V273" s="9"/>
      <c r="X273" s="9"/>
      <c r="Y273" s="9"/>
      <c r="Z273" s="9"/>
      <c r="AA273" s="9"/>
      <c r="AB273" s="9"/>
      <c r="AC273" s="9"/>
      <c r="AD273" s="9"/>
      <c r="AE273" s="9"/>
      <c r="AF273" s="9"/>
      <c r="AG273" s="9"/>
      <c r="AH273" s="9"/>
    </row>
    <row r="274" spans="1:34" x14ac:dyDescent="0.25">
      <c r="A274" s="9"/>
      <c r="B274" s="9"/>
      <c r="C274" s="9"/>
      <c r="D274" s="9"/>
      <c r="F274" s="9"/>
      <c r="I274" s="9"/>
      <c r="J274" s="9"/>
      <c r="L274" s="9"/>
      <c r="M274" s="9"/>
      <c r="N274" s="9"/>
      <c r="O274" s="9"/>
      <c r="P274" s="9"/>
      <c r="S274" s="9"/>
      <c r="V274" s="9"/>
      <c r="X274" s="9"/>
      <c r="Y274" s="9"/>
      <c r="Z274" s="9"/>
      <c r="AA274" s="9"/>
      <c r="AB274" s="9"/>
      <c r="AC274" s="9"/>
      <c r="AD274" s="9"/>
      <c r="AE274" s="9"/>
      <c r="AF274" s="9"/>
      <c r="AG274" s="9"/>
      <c r="AH274" s="9"/>
    </row>
    <row r="275" spans="1:34" x14ac:dyDescent="0.25">
      <c r="A275" s="9"/>
      <c r="B275" s="9"/>
      <c r="C275" s="9"/>
      <c r="D275" s="9"/>
      <c r="F275" s="9"/>
      <c r="I275" s="9"/>
      <c r="J275" s="9"/>
      <c r="L275" s="9"/>
      <c r="M275" s="9"/>
      <c r="N275" s="9"/>
      <c r="O275" s="9"/>
      <c r="P275" s="9"/>
      <c r="S275" s="9"/>
      <c r="V275" s="9"/>
      <c r="X275" s="9"/>
      <c r="Y275" s="9"/>
      <c r="Z275" s="9"/>
      <c r="AA275" s="9"/>
      <c r="AB275" s="9"/>
      <c r="AC275" s="9"/>
      <c r="AD275" s="9"/>
      <c r="AE275" s="9"/>
      <c r="AF275" s="9"/>
      <c r="AG275" s="9"/>
      <c r="AH275" s="9"/>
    </row>
    <row r="276" spans="1:34" x14ac:dyDescent="0.25">
      <c r="A276" s="9"/>
      <c r="B276" s="9"/>
      <c r="C276" s="9"/>
      <c r="D276" s="9"/>
      <c r="F276" s="9"/>
      <c r="I276" s="9"/>
      <c r="J276" s="9"/>
      <c r="L276" s="9"/>
      <c r="M276" s="9"/>
      <c r="N276" s="9"/>
      <c r="O276" s="9"/>
      <c r="P276" s="9"/>
      <c r="S276" s="9"/>
      <c r="V276" s="9"/>
      <c r="X276" s="9"/>
      <c r="Y276" s="9"/>
      <c r="Z276" s="9"/>
      <c r="AA276" s="9"/>
      <c r="AB276" s="9"/>
      <c r="AC276" s="9"/>
      <c r="AD276" s="9"/>
      <c r="AE276" s="9"/>
      <c r="AF276" s="9"/>
      <c r="AG276" s="9"/>
      <c r="AH276" s="9"/>
    </row>
    <row r="277" spans="1:34" x14ac:dyDescent="0.25">
      <c r="A277" s="9"/>
      <c r="B277" s="9"/>
      <c r="C277" s="9"/>
      <c r="D277" s="9"/>
      <c r="F277" s="9"/>
      <c r="I277" s="9"/>
      <c r="J277" s="9"/>
      <c r="L277" s="9"/>
      <c r="M277" s="9"/>
      <c r="N277" s="9"/>
      <c r="O277" s="9"/>
      <c r="P277" s="9"/>
      <c r="S277" s="9"/>
      <c r="V277" s="9"/>
      <c r="X277" s="9"/>
      <c r="Y277" s="9"/>
      <c r="Z277" s="9"/>
      <c r="AA277" s="9"/>
      <c r="AB277" s="9"/>
      <c r="AC277" s="9"/>
      <c r="AD277" s="9"/>
      <c r="AE277" s="9"/>
      <c r="AF277" s="9"/>
      <c r="AG277" s="9"/>
      <c r="AH277" s="9"/>
    </row>
    <row r="278" spans="1:34" x14ac:dyDescent="0.25">
      <c r="A278" s="9"/>
      <c r="B278" s="9"/>
      <c r="C278" s="9"/>
      <c r="D278" s="9"/>
      <c r="F278" s="9"/>
      <c r="I278" s="9"/>
      <c r="J278" s="9"/>
      <c r="L278" s="9"/>
      <c r="M278" s="9"/>
      <c r="N278" s="9"/>
      <c r="O278" s="9"/>
      <c r="P278" s="9"/>
      <c r="S278" s="9"/>
      <c r="V278" s="9"/>
      <c r="X278" s="9"/>
      <c r="Y278" s="9"/>
      <c r="Z278" s="9"/>
      <c r="AA278" s="9"/>
      <c r="AB278" s="9"/>
      <c r="AC278" s="9"/>
      <c r="AD278" s="9"/>
      <c r="AE278" s="9"/>
      <c r="AF278" s="9"/>
      <c r="AG278" s="9"/>
      <c r="AH278" s="9"/>
    </row>
    <row r="279" spans="1:34" x14ac:dyDescent="0.25">
      <c r="A279" s="9"/>
      <c r="B279" s="9"/>
      <c r="C279" s="9"/>
      <c r="D279" s="9"/>
      <c r="F279" s="9"/>
      <c r="I279" s="9"/>
      <c r="J279" s="9"/>
      <c r="L279" s="9"/>
      <c r="M279" s="9"/>
      <c r="N279" s="9"/>
      <c r="O279" s="9"/>
      <c r="P279" s="9"/>
      <c r="S279" s="9"/>
      <c r="V279" s="9"/>
      <c r="X279" s="9"/>
      <c r="Y279" s="9"/>
      <c r="Z279" s="9"/>
      <c r="AA279" s="9"/>
      <c r="AB279" s="9"/>
      <c r="AC279" s="9"/>
      <c r="AD279" s="9"/>
      <c r="AE279" s="9"/>
      <c r="AF279" s="9"/>
      <c r="AG279" s="9"/>
      <c r="AH279" s="9"/>
    </row>
    <row r="280" spans="1:34" x14ac:dyDescent="0.25">
      <c r="A280" s="9"/>
      <c r="B280" s="9"/>
      <c r="C280" s="9"/>
      <c r="D280" s="9"/>
      <c r="F280" s="9"/>
      <c r="I280" s="9"/>
      <c r="J280" s="9"/>
      <c r="L280" s="9"/>
      <c r="M280" s="9"/>
      <c r="N280" s="9"/>
      <c r="O280" s="9"/>
      <c r="P280" s="9"/>
      <c r="S280" s="9"/>
      <c r="V280" s="9"/>
      <c r="X280" s="9"/>
      <c r="Y280" s="9"/>
      <c r="Z280" s="9"/>
      <c r="AA280" s="9"/>
      <c r="AB280" s="9"/>
      <c r="AC280" s="9"/>
      <c r="AD280" s="9"/>
      <c r="AE280" s="9"/>
      <c r="AF280" s="9"/>
      <c r="AG280" s="9"/>
      <c r="AH280" s="9"/>
    </row>
    <row r="281" spans="1:34" x14ac:dyDescent="0.25">
      <c r="A281" s="9"/>
      <c r="B281" s="9"/>
      <c r="C281" s="9"/>
      <c r="D281" s="9"/>
      <c r="F281" s="9"/>
      <c r="I281" s="9"/>
      <c r="J281" s="9"/>
      <c r="L281" s="9"/>
      <c r="M281" s="9"/>
      <c r="N281" s="9"/>
      <c r="O281" s="9"/>
      <c r="P281" s="9"/>
      <c r="S281" s="9"/>
      <c r="V281" s="9"/>
      <c r="X281" s="9"/>
      <c r="Y281" s="9"/>
      <c r="Z281" s="9"/>
      <c r="AA281" s="9"/>
      <c r="AB281" s="9"/>
      <c r="AC281" s="9"/>
      <c r="AD281" s="9"/>
      <c r="AE281" s="9"/>
      <c r="AF281" s="9"/>
      <c r="AG281" s="9"/>
      <c r="AH281" s="9"/>
    </row>
    <row r="282" spans="1:34" x14ac:dyDescent="0.25">
      <c r="A282" s="9"/>
      <c r="B282" s="9"/>
      <c r="C282" s="9"/>
      <c r="D282" s="9"/>
      <c r="F282" s="9"/>
      <c r="I282" s="9"/>
      <c r="J282" s="9"/>
      <c r="L282" s="9"/>
      <c r="M282" s="9"/>
      <c r="N282" s="9"/>
      <c r="O282" s="9"/>
      <c r="P282" s="9"/>
      <c r="S282" s="9"/>
      <c r="V282" s="9"/>
      <c r="X282" s="9"/>
      <c r="Y282" s="9"/>
      <c r="Z282" s="9"/>
      <c r="AA282" s="9"/>
      <c r="AB282" s="9"/>
      <c r="AC282" s="9"/>
      <c r="AD282" s="9"/>
      <c r="AE282" s="9"/>
      <c r="AF282" s="9"/>
      <c r="AG282" s="9"/>
      <c r="AH282" s="9"/>
    </row>
    <row r="283" spans="1:34" x14ac:dyDescent="0.25">
      <c r="A283" s="9"/>
      <c r="B283" s="9"/>
      <c r="C283" s="9"/>
      <c r="D283" s="9"/>
      <c r="F283" s="9"/>
      <c r="I283" s="9"/>
      <c r="J283" s="9"/>
      <c r="L283" s="9"/>
      <c r="M283" s="9"/>
      <c r="N283" s="9"/>
      <c r="O283" s="9"/>
      <c r="P283" s="9"/>
      <c r="S283" s="9"/>
      <c r="V283" s="9"/>
      <c r="X283" s="9"/>
      <c r="Y283" s="9"/>
      <c r="Z283" s="9"/>
      <c r="AA283" s="9"/>
      <c r="AB283" s="9"/>
      <c r="AC283" s="9"/>
      <c r="AD283" s="9"/>
      <c r="AE283" s="9"/>
      <c r="AF283" s="9"/>
      <c r="AG283" s="9"/>
      <c r="AH283" s="9"/>
    </row>
    <row r="284" spans="1:34" x14ac:dyDescent="0.25">
      <c r="A284" s="9"/>
      <c r="B284" s="9"/>
      <c r="C284" s="9"/>
      <c r="D284" s="9"/>
      <c r="F284" s="9"/>
      <c r="I284" s="9"/>
      <c r="J284" s="9"/>
      <c r="L284" s="9"/>
      <c r="M284" s="9"/>
      <c r="N284" s="9"/>
      <c r="O284" s="9"/>
      <c r="P284" s="9"/>
      <c r="S284" s="9"/>
      <c r="V284" s="9"/>
      <c r="X284" s="9"/>
      <c r="Y284" s="9"/>
      <c r="Z284" s="9"/>
      <c r="AA284" s="9"/>
      <c r="AB284" s="9"/>
      <c r="AC284" s="9"/>
      <c r="AD284" s="9"/>
      <c r="AE284" s="9"/>
      <c r="AF284" s="9"/>
      <c r="AG284" s="9"/>
      <c r="AH284" s="9"/>
    </row>
    <row r="285" spans="1:34" x14ac:dyDescent="0.25">
      <c r="A285" s="9"/>
      <c r="B285" s="9"/>
      <c r="C285" s="9"/>
      <c r="D285" s="9"/>
      <c r="F285" s="9"/>
      <c r="I285" s="9"/>
      <c r="J285" s="9"/>
      <c r="L285" s="9"/>
      <c r="M285" s="9"/>
      <c r="N285" s="9"/>
      <c r="O285" s="9"/>
      <c r="P285" s="9"/>
      <c r="S285" s="9"/>
      <c r="V285" s="9"/>
      <c r="X285" s="9"/>
      <c r="Y285" s="9"/>
      <c r="Z285" s="9"/>
      <c r="AA285" s="9"/>
      <c r="AB285" s="9"/>
      <c r="AC285" s="9"/>
      <c r="AD285" s="9"/>
      <c r="AE285" s="9"/>
      <c r="AF285" s="9"/>
      <c r="AG285" s="9"/>
      <c r="AH285" s="9"/>
    </row>
    <row r="286" spans="1:34" x14ac:dyDescent="0.25">
      <c r="A286" s="9"/>
      <c r="B286" s="9"/>
      <c r="C286" s="9"/>
      <c r="D286" s="9"/>
      <c r="F286" s="9"/>
      <c r="I286" s="9"/>
      <c r="J286" s="9"/>
      <c r="L286" s="9"/>
      <c r="M286" s="9"/>
      <c r="N286" s="9"/>
      <c r="O286" s="9"/>
      <c r="P286" s="9"/>
      <c r="S286" s="9"/>
      <c r="V286" s="9"/>
      <c r="X286" s="9"/>
      <c r="Y286" s="9"/>
      <c r="Z286" s="9"/>
      <c r="AA286" s="9"/>
      <c r="AB286" s="9"/>
      <c r="AC286" s="9"/>
      <c r="AD286" s="9"/>
      <c r="AE286" s="9"/>
      <c r="AF286" s="9"/>
      <c r="AG286" s="9"/>
      <c r="AH286" s="9"/>
    </row>
    <row r="287" spans="1:34" x14ac:dyDescent="0.25">
      <c r="A287" s="9"/>
      <c r="B287" s="9"/>
      <c r="C287" s="9"/>
      <c r="D287" s="9"/>
      <c r="F287" s="9"/>
      <c r="I287" s="9"/>
      <c r="J287" s="9"/>
      <c r="L287" s="9"/>
      <c r="M287" s="9"/>
      <c r="N287" s="9"/>
      <c r="O287" s="9"/>
      <c r="P287" s="9"/>
      <c r="S287" s="9"/>
      <c r="V287" s="9"/>
      <c r="X287" s="9"/>
      <c r="Y287" s="9"/>
      <c r="Z287" s="9"/>
      <c r="AA287" s="9"/>
      <c r="AB287" s="9"/>
      <c r="AC287" s="9"/>
      <c r="AD287" s="9"/>
      <c r="AE287" s="9"/>
      <c r="AF287" s="9"/>
      <c r="AG287" s="9"/>
      <c r="AH287" s="9"/>
    </row>
    <row r="288" spans="1:34" x14ac:dyDescent="0.25">
      <c r="A288" s="9"/>
      <c r="B288" s="9"/>
      <c r="C288" s="9"/>
      <c r="D288" s="9"/>
      <c r="F288" s="9"/>
      <c r="I288" s="9"/>
      <c r="J288" s="9"/>
      <c r="L288" s="9"/>
      <c r="M288" s="9"/>
      <c r="N288" s="9"/>
      <c r="O288" s="9"/>
      <c r="P288" s="9"/>
      <c r="S288" s="9"/>
      <c r="V288" s="9"/>
      <c r="X288" s="9"/>
      <c r="Y288" s="9"/>
      <c r="Z288" s="9"/>
      <c r="AA288" s="9"/>
      <c r="AB288" s="9"/>
      <c r="AC288" s="9"/>
      <c r="AD288" s="9"/>
      <c r="AE288" s="9"/>
      <c r="AF288" s="9"/>
      <c r="AG288" s="9"/>
      <c r="AH288" s="9"/>
    </row>
    <row r="289" spans="1:34" x14ac:dyDescent="0.25">
      <c r="A289" s="9"/>
      <c r="B289" s="9"/>
      <c r="C289" s="9"/>
      <c r="D289" s="9"/>
      <c r="F289" s="9"/>
      <c r="I289" s="9"/>
      <c r="J289" s="9"/>
      <c r="L289" s="9"/>
      <c r="M289" s="9"/>
      <c r="N289" s="9"/>
      <c r="O289" s="9"/>
      <c r="P289" s="9"/>
      <c r="S289" s="9"/>
      <c r="V289" s="9"/>
      <c r="X289" s="9"/>
      <c r="Y289" s="9"/>
      <c r="Z289" s="9"/>
      <c r="AA289" s="9"/>
      <c r="AB289" s="9"/>
      <c r="AC289" s="9"/>
      <c r="AD289" s="9"/>
      <c r="AE289" s="9"/>
      <c r="AF289" s="9"/>
      <c r="AG289" s="9"/>
      <c r="AH289" s="9"/>
    </row>
    <row r="290" spans="1:34" x14ac:dyDescent="0.25">
      <c r="A290" s="9"/>
      <c r="B290" s="9"/>
      <c r="C290" s="9"/>
      <c r="D290" s="9"/>
      <c r="F290" s="9"/>
      <c r="I290" s="9"/>
      <c r="J290" s="9"/>
      <c r="L290" s="9"/>
      <c r="M290" s="9"/>
      <c r="N290" s="9"/>
      <c r="O290" s="9"/>
      <c r="P290" s="9"/>
      <c r="S290" s="9"/>
      <c r="V290" s="9"/>
      <c r="X290" s="9"/>
      <c r="Y290" s="9"/>
      <c r="Z290" s="9"/>
      <c r="AA290" s="9"/>
      <c r="AB290" s="9"/>
      <c r="AC290" s="9"/>
      <c r="AD290" s="9"/>
      <c r="AE290" s="9"/>
      <c r="AF290" s="9"/>
      <c r="AG290" s="9"/>
      <c r="AH290" s="9"/>
    </row>
    <row r="291" spans="1:34" x14ac:dyDescent="0.25">
      <c r="A291" s="9"/>
      <c r="B291" s="9"/>
      <c r="C291" s="9"/>
      <c r="D291" s="9"/>
      <c r="F291" s="9"/>
      <c r="I291" s="9"/>
      <c r="J291" s="9"/>
      <c r="L291" s="9"/>
      <c r="M291" s="9"/>
      <c r="N291" s="9"/>
      <c r="O291" s="9"/>
      <c r="P291" s="9"/>
      <c r="S291" s="9"/>
      <c r="V291" s="9"/>
      <c r="X291" s="9"/>
      <c r="Y291" s="9"/>
      <c r="Z291" s="9"/>
      <c r="AA291" s="9"/>
      <c r="AB291" s="9"/>
      <c r="AC291" s="9"/>
      <c r="AD291" s="9"/>
      <c r="AE291" s="9"/>
      <c r="AF291" s="9"/>
      <c r="AG291" s="9"/>
      <c r="AH291" s="9"/>
    </row>
    <row r="292" spans="1:34" x14ac:dyDescent="0.25">
      <c r="A292" s="9"/>
      <c r="B292" s="9"/>
      <c r="C292" s="9"/>
      <c r="D292" s="9"/>
      <c r="F292" s="9"/>
      <c r="I292" s="9"/>
      <c r="J292" s="9"/>
      <c r="L292" s="9"/>
      <c r="M292" s="9"/>
      <c r="N292" s="9"/>
      <c r="O292" s="9"/>
      <c r="P292" s="9"/>
      <c r="S292" s="9"/>
      <c r="V292" s="9"/>
      <c r="X292" s="9"/>
      <c r="Y292" s="9"/>
      <c r="Z292" s="9"/>
      <c r="AA292" s="9"/>
      <c r="AB292" s="9"/>
      <c r="AC292" s="9"/>
      <c r="AD292" s="9"/>
      <c r="AE292" s="9"/>
      <c r="AF292" s="9"/>
      <c r="AG292" s="9"/>
      <c r="AH292" s="9"/>
    </row>
    <row r="293" spans="1:34" x14ac:dyDescent="0.25">
      <c r="A293" s="9"/>
      <c r="B293" s="9"/>
      <c r="C293" s="9"/>
      <c r="D293" s="9"/>
      <c r="F293" s="9"/>
      <c r="I293" s="9"/>
      <c r="J293" s="9"/>
      <c r="L293" s="9"/>
      <c r="M293" s="9"/>
      <c r="N293" s="9"/>
      <c r="O293" s="9"/>
      <c r="P293" s="9"/>
      <c r="S293" s="9"/>
      <c r="V293" s="9"/>
      <c r="X293" s="9"/>
      <c r="Y293" s="9"/>
      <c r="Z293" s="9"/>
      <c r="AA293" s="9"/>
      <c r="AB293" s="9"/>
      <c r="AC293" s="9"/>
      <c r="AD293" s="9"/>
      <c r="AE293" s="9"/>
      <c r="AF293" s="9"/>
      <c r="AG293" s="9"/>
      <c r="AH293" s="9"/>
    </row>
    <row r="294" spans="1:34" x14ac:dyDescent="0.25">
      <c r="A294" s="9"/>
      <c r="B294" s="9"/>
      <c r="C294" s="9"/>
      <c r="D294" s="9"/>
      <c r="F294" s="9"/>
      <c r="I294" s="9"/>
      <c r="J294" s="9"/>
      <c r="L294" s="9"/>
      <c r="M294" s="9"/>
      <c r="N294" s="9"/>
      <c r="O294" s="9"/>
      <c r="P294" s="9"/>
      <c r="S294" s="9"/>
      <c r="V294" s="9"/>
      <c r="X294" s="9"/>
      <c r="Y294" s="9"/>
      <c r="Z294" s="9"/>
      <c r="AA294" s="9"/>
      <c r="AB294" s="9"/>
      <c r="AC294" s="9"/>
      <c r="AD294" s="9"/>
      <c r="AE294" s="9"/>
      <c r="AF294" s="9"/>
      <c r="AG294" s="9"/>
      <c r="AH294" s="9"/>
    </row>
    <row r="295" spans="1:34" x14ac:dyDescent="0.25">
      <c r="A295" s="9"/>
      <c r="B295" s="9"/>
      <c r="C295" s="9"/>
      <c r="D295" s="9"/>
      <c r="F295" s="9"/>
      <c r="I295" s="9"/>
      <c r="J295" s="9"/>
      <c r="L295" s="9"/>
      <c r="M295" s="9"/>
      <c r="N295" s="9"/>
      <c r="O295" s="9"/>
      <c r="P295" s="9"/>
      <c r="S295" s="9"/>
      <c r="V295" s="9"/>
      <c r="X295" s="9"/>
      <c r="Y295" s="9"/>
      <c r="Z295" s="9"/>
      <c r="AA295" s="9"/>
      <c r="AB295" s="9"/>
      <c r="AC295" s="9"/>
      <c r="AD295" s="9"/>
      <c r="AE295" s="9"/>
      <c r="AF295" s="9"/>
      <c r="AG295" s="9"/>
      <c r="AH295" s="9"/>
    </row>
    <row r="296" spans="1:34" x14ac:dyDescent="0.25">
      <c r="A296" s="9"/>
      <c r="B296" s="9"/>
      <c r="C296" s="9"/>
      <c r="D296" s="9"/>
      <c r="F296" s="9"/>
      <c r="I296" s="9"/>
      <c r="J296" s="9"/>
      <c r="L296" s="9"/>
      <c r="M296" s="9"/>
      <c r="N296" s="9"/>
      <c r="O296" s="9"/>
      <c r="P296" s="9"/>
      <c r="S296" s="9"/>
      <c r="V296" s="9"/>
      <c r="X296" s="9"/>
      <c r="Y296" s="9"/>
      <c r="Z296" s="9"/>
      <c r="AA296" s="9"/>
      <c r="AB296" s="9"/>
      <c r="AC296" s="9"/>
      <c r="AD296" s="9"/>
      <c r="AE296" s="9"/>
      <c r="AF296" s="9"/>
      <c r="AG296" s="9"/>
      <c r="AH296" s="9"/>
    </row>
    <row r="297" spans="1:34" x14ac:dyDescent="0.25">
      <c r="A297" s="9"/>
      <c r="B297" s="9"/>
      <c r="C297" s="9"/>
      <c r="D297" s="9"/>
      <c r="F297" s="9"/>
      <c r="I297" s="9"/>
      <c r="J297" s="9"/>
      <c r="L297" s="9"/>
      <c r="M297" s="9"/>
      <c r="N297" s="9"/>
      <c r="O297" s="9"/>
      <c r="P297" s="9"/>
      <c r="S297" s="9"/>
      <c r="V297" s="9"/>
      <c r="X297" s="9"/>
      <c r="Y297" s="9"/>
      <c r="Z297" s="9"/>
      <c r="AA297" s="9"/>
      <c r="AB297" s="9"/>
      <c r="AC297" s="9"/>
      <c r="AD297" s="9"/>
      <c r="AE297" s="9"/>
      <c r="AF297" s="9"/>
      <c r="AG297" s="9"/>
      <c r="AH297" s="9"/>
    </row>
    <row r="298" spans="1:34" x14ac:dyDescent="0.25">
      <c r="A298" s="9"/>
      <c r="B298" s="9"/>
      <c r="C298" s="9"/>
      <c r="D298" s="9"/>
      <c r="F298" s="9"/>
      <c r="I298" s="9"/>
      <c r="J298" s="9"/>
      <c r="L298" s="9"/>
      <c r="M298" s="9"/>
      <c r="N298" s="9"/>
      <c r="O298" s="9"/>
      <c r="P298" s="9"/>
      <c r="S298" s="9"/>
      <c r="V298" s="9"/>
      <c r="X298" s="9"/>
      <c r="Y298" s="9"/>
      <c r="Z298" s="9"/>
      <c r="AA298" s="9"/>
      <c r="AB298" s="9"/>
      <c r="AC298" s="9"/>
      <c r="AD298" s="9"/>
      <c r="AE298" s="9"/>
      <c r="AF298" s="9"/>
      <c r="AG298" s="9"/>
      <c r="AH298" s="9"/>
    </row>
    <row r="299" spans="1:34" x14ac:dyDescent="0.25">
      <c r="A299" s="9"/>
      <c r="B299" s="9"/>
      <c r="C299" s="9"/>
      <c r="D299" s="9"/>
      <c r="F299" s="9"/>
      <c r="I299" s="9"/>
      <c r="J299" s="9"/>
      <c r="L299" s="9"/>
      <c r="M299" s="9"/>
      <c r="N299" s="9"/>
      <c r="O299" s="9"/>
      <c r="P299" s="9"/>
      <c r="S299" s="9"/>
      <c r="V299" s="9"/>
      <c r="X299" s="9"/>
      <c r="Y299" s="9"/>
      <c r="Z299" s="9"/>
      <c r="AA299" s="9"/>
      <c r="AB299" s="9"/>
      <c r="AC299" s="9"/>
      <c r="AD299" s="9"/>
      <c r="AE299" s="9"/>
      <c r="AF299" s="9"/>
      <c r="AG299" s="9"/>
      <c r="AH299" s="9"/>
    </row>
    <row r="300" spans="1:34" x14ac:dyDescent="0.25">
      <c r="A300" s="9"/>
      <c r="B300" s="9"/>
      <c r="C300" s="9"/>
      <c r="D300" s="9"/>
      <c r="F300" s="9"/>
      <c r="I300" s="9"/>
      <c r="J300" s="9"/>
      <c r="L300" s="9"/>
      <c r="M300" s="9"/>
      <c r="N300" s="9"/>
      <c r="O300" s="9"/>
      <c r="P300" s="9"/>
      <c r="S300" s="9"/>
      <c r="V300" s="9"/>
      <c r="X300" s="9"/>
      <c r="Y300" s="9"/>
      <c r="Z300" s="9"/>
      <c r="AA300" s="9"/>
      <c r="AB300" s="9"/>
      <c r="AC300" s="9"/>
      <c r="AD300" s="9"/>
      <c r="AE300" s="9"/>
      <c r="AF300" s="9"/>
      <c r="AG300" s="9"/>
      <c r="AH300" s="9"/>
    </row>
    <row r="301" spans="1:34" x14ac:dyDescent="0.25">
      <c r="A301" s="9"/>
      <c r="B301" s="9"/>
      <c r="C301" s="9"/>
      <c r="D301" s="9"/>
      <c r="F301" s="9"/>
      <c r="I301" s="9"/>
      <c r="J301" s="9"/>
      <c r="L301" s="9"/>
      <c r="M301" s="9"/>
      <c r="N301" s="9"/>
      <c r="O301" s="9"/>
      <c r="P301" s="9"/>
      <c r="S301" s="9"/>
      <c r="V301" s="9"/>
      <c r="X301" s="9"/>
      <c r="Y301" s="9"/>
      <c r="Z301" s="9"/>
      <c r="AA301" s="9"/>
      <c r="AB301" s="9"/>
      <c r="AC301" s="9"/>
      <c r="AD301" s="9"/>
      <c r="AE301" s="9"/>
      <c r="AF301" s="9"/>
      <c r="AG301" s="9"/>
      <c r="AH301" s="9"/>
    </row>
    <row r="302" spans="1:34" x14ac:dyDescent="0.25">
      <c r="A302" s="9"/>
      <c r="B302" s="9"/>
      <c r="C302" s="9"/>
      <c r="D302" s="9"/>
      <c r="F302" s="9"/>
      <c r="I302" s="9"/>
      <c r="J302" s="9"/>
      <c r="L302" s="9"/>
      <c r="M302" s="9"/>
      <c r="N302" s="9"/>
      <c r="O302" s="9"/>
      <c r="P302" s="9"/>
      <c r="S302" s="9"/>
      <c r="V302" s="9"/>
      <c r="X302" s="9"/>
      <c r="Y302" s="9"/>
      <c r="Z302" s="9"/>
      <c r="AA302" s="9"/>
      <c r="AB302" s="9"/>
      <c r="AC302" s="9"/>
      <c r="AD302" s="9"/>
      <c r="AE302" s="9"/>
      <c r="AF302" s="9"/>
      <c r="AG302" s="9"/>
      <c r="AH302" s="9"/>
    </row>
    <row r="303" spans="1:34" x14ac:dyDescent="0.25">
      <c r="A303" s="9"/>
      <c r="B303" s="9"/>
      <c r="C303" s="9"/>
      <c r="D303" s="9"/>
      <c r="F303" s="9"/>
      <c r="I303" s="9"/>
      <c r="J303" s="9"/>
      <c r="L303" s="9"/>
      <c r="M303" s="9"/>
      <c r="N303" s="9"/>
      <c r="O303" s="9"/>
      <c r="P303" s="9"/>
      <c r="S303" s="9"/>
      <c r="V303" s="9"/>
      <c r="X303" s="9"/>
      <c r="Y303" s="9"/>
      <c r="Z303" s="9"/>
      <c r="AA303" s="9"/>
      <c r="AB303" s="9"/>
      <c r="AC303" s="9"/>
      <c r="AD303" s="9"/>
      <c r="AE303" s="9"/>
      <c r="AF303" s="9"/>
      <c r="AG303" s="9"/>
      <c r="AH303" s="9"/>
    </row>
    <row r="304" spans="1:34" x14ac:dyDescent="0.25">
      <c r="A304" s="9"/>
      <c r="B304" s="9"/>
      <c r="C304" s="9"/>
      <c r="D304" s="9"/>
      <c r="F304" s="9"/>
      <c r="I304" s="9"/>
      <c r="J304" s="9"/>
      <c r="L304" s="9"/>
      <c r="M304" s="9"/>
      <c r="N304" s="9"/>
      <c r="O304" s="9"/>
      <c r="P304" s="9"/>
      <c r="S304" s="9"/>
      <c r="V304" s="9"/>
      <c r="X304" s="9"/>
      <c r="Y304" s="9"/>
      <c r="Z304" s="9"/>
      <c r="AA304" s="9"/>
      <c r="AB304" s="9"/>
      <c r="AC304" s="9"/>
      <c r="AD304" s="9"/>
      <c r="AE304" s="9"/>
      <c r="AF304" s="9"/>
      <c r="AG304" s="9"/>
      <c r="AH304" s="9"/>
    </row>
    <row r="305" spans="1:34" x14ac:dyDescent="0.25">
      <c r="A305" s="9"/>
      <c r="B305" s="9"/>
      <c r="C305" s="9"/>
      <c r="D305" s="9"/>
      <c r="F305" s="9"/>
      <c r="I305" s="9"/>
      <c r="J305" s="9"/>
      <c r="L305" s="9"/>
      <c r="M305" s="9"/>
      <c r="N305" s="9"/>
      <c r="O305" s="9"/>
      <c r="P305" s="9"/>
      <c r="S305" s="9"/>
      <c r="V305" s="9"/>
      <c r="X305" s="9"/>
      <c r="Y305" s="9"/>
      <c r="Z305" s="9"/>
      <c r="AA305" s="9"/>
      <c r="AB305" s="9"/>
      <c r="AC305" s="9"/>
      <c r="AD305" s="9"/>
      <c r="AE305" s="9"/>
      <c r="AF305" s="9"/>
      <c r="AG305" s="9"/>
      <c r="AH305" s="9"/>
    </row>
    <row r="306" spans="1:34" x14ac:dyDescent="0.25">
      <c r="A306" s="9"/>
      <c r="B306" s="9"/>
      <c r="C306" s="9"/>
      <c r="D306" s="9"/>
      <c r="F306" s="9"/>
      <c r="I306" s="9"/>
      <c r="J306" s="9"/>
      <c r="L306" s="9"/>
      <c r="M306" s="9"/>
      <c r="N306" s="9"/>
      <c r="O306" s="9"/>
      <c r="P306" s="9"/>
      <c r="S306" s="9"/>
      <c r="V306" s="9"/>
      <c r="X306" s="9"/>
      <c r="Y306" s="9"/>
      <c r="Z306" s="9"/>
      <c r="AA306" s="9"/>
      <c r="AB306" s="9"/>
      <c r="AC306" s="9"/>
      <c r="AD306" s="9"/>
      <c r="AE306" s="9"/>
      <c r="AF306" s="9"/>
      <c r="AG306" s="9"/>
      <c r="AH306" s="9"/>
    </row>
    <row r="307" spans="1:34" x14ac:dyDescent="0.25">
      <c r="A307" s="9"/>
      <c r="B307" s="9"/>
      <c r="C307" s="9"/>
      <c r="D307" s="9"/>
      <c r="F307" s="9"/>
      <c r="I307" s="9"/>
      <c r="J307" s="9"/>
      <c r="L307" s="9"/>
      <c r="M307" s="9"/>
      <c r="N307" s="9"/>
      <c r="O307" s="9"/>
      <c r="P307" s="9"/>
      <c r="S307" s="9"/>
      <c r="V307" s="9"/>
      <c r="X307" s="9"/>
      <c r="Y307" s="9"/>
      <c r="Z307" s="9"/>
      <c r="AA307" s="9"/>
      <c r="AB307" s="9"/>
      <c r="AC307" s="9"/>
      <c r="AD307" s="9"/>
      <c r="AE307" s="9"/>
      <c r="AF307" s="9"/>
      <c r="AG307" s="9"/>
      <c r="AH307" s="9"/>
    </row>
    <row r="308" spans="1:34" x14ac:dyDescent="0.25">
      <c r="A308" s="9"/>
      <c r="B308" s="9"/>
      <c r="C308" s="9"/>
      <c r="D308" s="9"/>
      <c r="F308" s="9"/>
      <c r="I308" s="9"/>
      <c r="J308" s="9"/>
      <c r="L308" s="9"/>
      <c r="M308" s="9"/>
      <c r="N308" s="9"/>
      <c r="O308" s="9"/>
      <c r="P308" s="9"/>
      <c r="S308" s="9"/>
      <c r="V308" s="9"/>
      <c r="X308" s="9"/>
      <c r="Y308" s="9"/>
      <c r="Z308" s="9"/>
      <c r="AA308" s="9"/>
      <c r="AB308" s="9"/>
      <c r="AC308" s="9"/>
      <c r="AD308" s="9"/>
      <c r="AE308" s="9"/>
      <c r="AF308" s="9"/>
      <c r="AG308" s="9"/>
      <c r="AH308" s="9"/>
    </row>
    <row r="309" spans="1:34" x14ac:dyDescent="0.25">
      <c r="A309" s="9"/>
      <c r="B309" s="9"/>
      <c r="C309" s="9"/>
      <c r="D309" s="9"/>
      <c r="F309" s="9"/>
      <c r="I309" s="9"/>
      <c r="J309" s="9"/>
      <c r="L309" s="9"/>
      <c r="M309" s="9"/>
      <c r="N309" s="9"/>
      <c r="O309" s="9"/>
      <c r="P309" s="9"/>
      <c r="S309" s="9"/>
      <c r="V309" s="9"/>
      <c r="X309" s="9"/>
      <c r="Y309" s="9"/>
      <c r="Z309" s="9"/>
      <c r="AA309" s="9"/>
      <c r="AB309" s="9"/>
      <c r="AC309" s="9"/>
      <c r="AD309" s="9"/>
      <c r="AE309" s="9"/>
      <c r="AF309" s="9"/>
      <c r="AG309" s="9"/>
      <c r="AH309" s="9"/>
    </row>
    <row r="310" spans="1:34" x14ac:dyDescent="0.25">
      <c r="A310" s="9"/>
      <c r="B310" s="9"/>
      <c r="C310" s="9"/>
      <c r="D310" s="9"/>
      <c r="F310" s="9"/>
      <c r="I310" s="9"/>
      <c r="J310" s="9"/>
      <c r="L310" s="9"/>
      <c r="M310" s="9"/>
      <c r="N310" s="9"/>
      <c r="O310" s="9"/>
      <c r="P310" s="9"/>
      <c r="S310" s="9"/>
      <c r="V310" s="9"/>
      <c r="X310" s="9"/>
      <c r="Y310" s="9"/>
      <c r="Z310" s="9"/>
      <c r="AA310" s="9"/>
      <c r="AB310" s="9"/>
      <c r="AC310" s="9"/>
      <c r="AD310" s="9"/>
      <c r="AE310" s="9"/>
      <c r="AF310" s="9"/>
      <c r="AG310" s="9"/>
      <c r="AH310" s="9"/>
    </row>
    <row r="311" spans="1:34" x14ac:dyDescent="0.25">
      <c r="A311" s="9"/>
      <c r="B311" s="9"/>
      <c r="C311" s="9"/>
      <c r="D311" s="9"/>
      <c r="F311" s="9"/>
      <c r="I311" s="9"/>
      <c r="J311" s="9"/>
      <c r="L311" s="9"/>
      <c r="M311" s="9"/>
      <c r="N311" s="9"/>
      <c r="O311" s="9"/>
      <c r="P311" s="9"/>
      <c r="S311" s="9"/>
      <c r="V311" s="9"/>
      <c r="X311" s="9"/>
      <c r="Y311" s="9"/>
      <c r="Z311" s="9"/>
      <c r="AA311" s="9"/>
      <c r="AB311" s="9"/>
      <c r="AC311" s="9"/>
      <c r="AD311" s="9"/>
      <c r="AE311" s="9"/>
      <c r="AF311" s="9"/>
      <c r="AG311" s="9"/>
      <c r="AH311" s="9"/>
    </row>
    <row r="312" spans="1:34" x14ac:dyDescent="0.25">
      <c r="A312" s="9"/>
      <c r="B312" s="9"/>
      <c r="C312" s="9"/>
      <c r="D312" s="9"/>
      <c r="F312" s="9"/>
      <c r="I312" s="9"/>
      <c r="J312" s="9"/>
      <c r="L312" s="9"/>
      <c r="M312" s="9"/>
      <c r="N312" s="9"/>
      <c r="O312" s="9"/>
      <c r="P312" s="9"/>
      <c r="S312" s="9"/>
      <c r="V312" s="9"/>
      <c r="X312" s="9"/>
      <c r="Y312" s="9"/>
      <c r="Z312" s="9"/>
      <c r="AA312" s="9"/>
      <c r="AB312" s="9"/>
      <c r="AC312" s="9"/>
      <c r="AD312" s="9"/>
      <c r="AE312" s="9"/>
      <c r="AF312" s="9"/>
      <c r="AG312" s="9"/>
      <c r="AH312" s="9"/>
    </row>
    <row r="313" spans="1:34" x14ac:dyDescent="0.25">
      <c r="A313" s="9"/>
      <c r="B313" s="9"/>
      <c r="C313" s="9"/>
      <c r="D313" s="9"/>
      <c r="F313" s="9"/>
      <c r="I313" s="9"/>
      <c r="J313" s="9"/>
      <c r="L313" s="9"/>
      <c r="M313" s="9"/>
      <c r="N313" s="9"/>
      <c r="O313" s="9"/>
      <c r="P313" s="9"/>
      <c r="S313" s="9"/>
      <c r="V313" s="9"/>
      <c r="X313" s="9"/>
      <c r="Y313" s="9"/>
      <c r="Z313" s="9"/>
      <c r="AA313" s="9"/>
      <c r="AB313" s="9"/>
      <c r="AC313" s="9"/>
      <c r="AD313" s="9"/>
      <c r="AE313" s="9"/>
      <c r="AF313" s="9"/>
      <c r="AG313" s="9"/>
      <c r="AH313" s="9"/>
    </row>
    <row r="314" spans="1:34" x14ac:dyDescent="0.25">
      <c r="A314" s="9"/>
      <c r="B314" s="9"/>
      <c r="C314" s="9"/>
      <c r="D314" s="9"/>
      <c r="F314" s="9"/>
      <c r="I314" s="9"/>
      <c r="J314" s="9"/>
      <c r="L314" s="9"/>
      <c r="M314" s="9"/>
      <c r="N314" s="9"/>
      <c r="O314" s="9"/>
      <c r="P314" s="9"/>
      <c r="S314" s="9"/>
      <c r="V314" s="9"/>
      <c r="X314" s="9"/>
      <c r="Y314" s="9"/>
      <c r="Z314" s="9"/>
      <c r="AA314" s="9"/>
      <c r="AB314" s="9"/>
      <c r="AC314" s="9"/>
      <c r="AD314" s="9"/>
      <c r="AE314" s="9"/>
      <c r="AF314" s="9"/>
      <c r="AG314" s="9"/>
      <c r="AH314" s="9"/>
    </row>
    <row r="315" spans="1:34" x14ac:dyDescent="0.25">
      <c r="A315" s="9"/>
      <c r="B315" s="9"/>
      <c r="C315" s="9"/>
      <c r="D315" s="9"/>
      <c r="F315" s="9"/>
      <c r="I315" s="9"/>
      <c r="J315" s="9"/>
      <c r="L315" s="9"/>
      <c r="M315" s="9"/>
      <c r="N315" s="9"/>
      <c r="O315" s="9"/>
      <c r="P315" s="9"/>
      <c r="S315" s="9"/>
      <c r="V315" s="9"/>
      <c r="X315" s="9"/>
      <c r="Y315" s="9"/>
      <c r="Z315" s="9"/>
      <c r="AA315" s="9"/>
      <c r="AB315" s="9"/>
      <c r="AC315" s="9"/>
      <c r="AD315" s="9"/>
      <c r="AE315" s="9"/>
      <c r="AF315" s="9"/>
      <c r="AG315" s="9"/>
      <c r="AH315" s="9"/>
    </row>
    <row r="316" spans="1:34" x14ac:dyDescent="0.25">
      <c r="A316" s="9"/>
      <c r="B316" s="9"/>
      <c r="C316" s="9"/>
      <c r="D316" s="9"/>
      <c r="F316" s="9"/>
      <c r="I316" s="9"/>
      <c r="J316" s="9"/>
      <c r="L316" s="9"/>
      <c r="M316" s="9"/>
      <c r="N316" s="9"/>
      <c r="O316" s="9"/>
      <c r="P316" s="9"/>
      <c r="S316" s="9"/>
      <c r="V316" s="9"/>
      <c r="X316" s="9"/>
      <c r="Y316" s="9"/>
      <c r="Z316" s="9"/>
      <c r="AA316" s="9"/>
      <c r="AB316" s="9"/>
      <c r="AC316" s="9"/>
      <c r="AD316" s="9"/>
      <c r="AE316" s="9"/>
      <c r="AF316" s="9"/>
      <c r="AG316" s="9"/>
      <c r="AH316" s="9"/>
    </row>
    <row r="317" spans="1:34" x14ac:dyDescent="0.25">
      <c r="A317" s="9"/>
      <c r="B317" s="9"/>
      <c r="C317" s="9"/>
      <c r="D317" s="9"/>
      <c r="F317" s="9"/>
      <c r="I317" s="9"/>
      <c r="J317" s="9"/>
      <c r="L317" s="9"/>
      <c r="M317" s="9"/>
      <c r="N317" s="9"/>
      <c r="O317" s="9"/>
      <c r="P317" s="9"/>
      <c r="S317" s="9"/>
      <c r="V317" s="9"/>
      <c r="X317" s="9"/>
      <c r="Y317" s="9"/>
      <c r="Z317" s="9"/>
      <c r="AA317" s="9"/>
      <c r="AB317" s="9"/>
      <c r="AC317" s="9"/>
      <c r="AD317" s="9"/>
      <c r="AE317" s="9"/>
      <c r="AF317" s="9"/>
      <c r="AG317" s="9"/>
      <c r="AH317" s="9"/>
    </row>
    <row r="318" spans="1:34" x14ac:dyDescent="0.25">
      <c r="A318" s="9"/>
      <c r="B318" s="9"/>
      <c r="C318" s="9"/>
      <c r="D318" s="9"/>
      <c r="F318" s="9"/>
      <c r="I318" s="9"/>
      <c r="J318" s="9"/>
      <c r="L318" s="9"/>
      <c r="M318" s="9"/>
      <c r="N318" s="9"/>
      <c r="O318" s="9"/>
      <c r="P318" s="9"/>
      <c r="S318" s="9"/>
      <c r="V318" s="9"/>
      <c r="X318" s="9"/>
      <c r="Y318" s="9"/>
      <c r="Z318" s="9"/>
      <c r="AA318" s="9"/>
      <c r="AB318" s="9"/>
      <c r="AC318" s="9"/>
      <c r="AD318" s="9"/>
      <c r="AE318" s="9"/>
      <c r="AF318" s="9"/>
      <c r="AG318" s="9"/>
      <c r="AH318" s="9"/>
    </row>
    <row r="319" spans="1:34" x14ac:dyDescent="0.25">
      <c r="A319" s="9"/>
      <c r="B319" s="9"/>
      <c r="C319" s="9"/>
      <c r="D319" s="9"/>
      <c r="F319" s="9"/>
      <c r="I319" s="9"/>
      <c r="J319" s="9"/>
      <c r="L319" s="9"/>
      <c r="M319" s="9"/>
      <c r="N319" s="9"/>
      <c r="O319" s="9"/>
      <c r="P319" s="9"/>
      <c r="S319" s="9"/>
      <c r="V319" s="9"/>
      <c r="X319" s="9"/>
      <c r="Y319" s="9"/>
      <c r="Z319" s="9"/>
      <c r="AA319" s="9"/>
      <c r="AB319" s="9"/>
      <c r="AC319" s="9"/>
      <c r="AD319" s="9"/>
      <c r="AE319" s="9"/>
      <c r="AF319" s="9"/>
      <c r="AG319" s="9"/>
      <c r="AH319" s="9"/>
    </row>
    <row r="320" spans="1:34" x14ac:dyDescent="0.25">
      <c r="A320" s="9"/>
      <c r="B320" s="9"/>
      <c r="C320" s="9"/>
      <c r="D320" s="9"/>
      <c r="F320" s="9"/>
      <c r="I320" s="9"/>
      <c r="J320" s="9"/>
      <c r="L320" s="9"/>
      <c r="M320" s="9"/>
      <c r="N320" s="9"/>
      <c r="O320" s="9"/>
      <c r="P320" s="9"/>
      <c r="S320" s="9"/>
      <c r="V320" s="9"/>
      <c r="X320" s="9"/>
      <c r="Y320" s="9"/>
      <c r="Z320" s="9"/>
      <c r="AA320" s="9"/>
      <c r="AB320" s="9"/>
      <c r="AC320" s="9"/>
      <c r="AD320" s="9"/>
      <c r="AE320" s="9"/>
      <c r="AF320" s="9"/>
      <c r="AG320" s="9"/>
      <c r="AH320" s="9"/>
    </row>
    <row r="321" spans="1:34" x14ac:dyDescent="0.25">
      <c r="A321" s="9"/>
      <c r="B321" s="9"/>
      <c r="C321" s="9"/>
      <c r="D321" s="9"/>
      <c r="F321" s="9"/>
      <c r="I321" s="9"/>
      <c r="J321" s="9"/>
      <c r="L321" s="9"/>
      <c r="M321" s="9"/>
      <c r="N321" s="9"/>
      <c r="O321" s="9"/>
      <c r="P321" s="9"/>
      <c r="S321" s="9"/>
      <c r="V321" s="9"/>
      <c r="X321" s="9"/>
      <c r="Y321" s="9"/>
      <c r="Z321" s="9"/>
      <c r="AA321" s="9"/>
      <c r="AB321" s="9"/>
      <c r="AC321" s="9"/>
      <c r="AD321" s="9"/>
      <c r="AE321" s="9"/>
      <c r="AF321" s="9"/>
      <c r="AG321" s="9"/>
      <c r="AH321" s="9"/>
    </row>
    <row r="322" spans="1:34" x14ac:dyDescent="0.25">
      <c r="A322" s="9"/>
      <c r="B322" s="9"/>
      <c r="C322" s="9"/>
      <c r="D322" s="9"/>
      <c r="F322" s="9"/>
      <c r="I322" s="9"/>
      <c r="J322" s="9"/>
      <c r="L322" s="9"/>
      <c r="M322" s="9"/>
      <c r="N322" s="9"/>
      <c r="O322" s="9"/>
      <c r="P322" s="9"/>
      <c r="S322" s="9"/>
      <c r="V322" s="9"/>
      <c r="X322" s="9"/>
      <c r="Y322" s="9"/>
      <c r="Z322" s="9"/>
      <c r="AA322" s="9"/>
      <c r="AB322" s="9"/>
      <c r="AC322" s="9"/>
      <c r="AD322" s="9"/>
      <c r="AE322" s="9"/>
      <c r="AF322" s="9"/>
      <c r="AG322" s="9"/>
      <c r="AH322" s="9"/>
    </row>
    <row r="323" spans="1:34" x14ac:dyDescent="0.25">
      <c r="A323" s="9"/>
      <c r="B323" s="9"/>
      <c r="C323" s="9"/>
      <c r="D323" s="9"/>
      <c r="F323" s="9"/>
      <c r="I323" s="9"/>
      <c r="J323" s="9"/>
      <c r="L323" s="9"/>
      <c r="M323" s="9"/>
      <c r="N323" s="9"/>
      <c r="O323" s="9"/>
      <c r="P323" s="9"/>
      <c r="S323" s="9"/>
      <c r="V323" s="9"/>
      <c r="X323" s="9"/>
      <c r="Y323" s="9"/>
      <c r="Z323" s="9"/>
      <c r="AA323" s="9"/>
      <c r="AB323" s="9"/>
      <c r="AC323" s="9"/>
      <c r="AD323" s="9"/>
      <c r="AE323" s="9"/>
      <c r="AF323" s="9"/>
      <c r="AG323" s="9"/>
      <c r="AH323" s="9"/>
    </row>
    <row r="324" spans="1:34" x14ac:dyDescent="0.25">
      <c r="A324" s="9"/>
      <c r="B324" s="9"/>
      <c r="C324" s="9"/>
      <c r="D324" s="9"/>
      <c r="F324" s="9"/>
      <c r="I324" s="9"/>
      <c r="J324" s="9"/>
      <c r="L324" s="9"/>
      <c r="M324" s="9"/>
      <c r="N324" s="9"/>
      <c r="O324" s="9"/>
      <c r="P324" s="9"/>
      <c r="S324" s="9"/>
      <c r="V324" s="9"/>
      <c r="X324" s="9"/>
      <c r="Y324" s="9"/>
      <c r="Z324" s="9"/>
      <c r="AA324" s="9"/>
      <c r="AB324" s="9"/>
      <c r="AC324" s="9"/>
      <c r="AD324" s="9"/>
      <c r="AE324" s="9"/>
      <c r="AF324" s="9"/>
      <c r="AG324" s="9"/>
      <c r="AH324" s="9"/>
    </row>
    <row r="325" spans="1:34" x14ac:dyDescent="0.25">
      <c r="A325" s="9"/>
      <c r="B325" s="9"/>
      <c r="C325" s="9"/>
      <c r="D325" s="9"/>
      <c r="F325" s="9"/>
      <c r="I325" s="9"/>
      <c r="J325" s="9"/>
      <c r="L325" s="9"/>
      <c r="M325" s="9"/>
      <c r="N325" s="9"/>
      <c r="O325" s="9"/>
      <c r="P325" s="9"/>
      <c r="S325" s="9"/>
      <c r="V325" s="9"/>
      <c r="X325" s="9"/>
      <c r="Y325" s="9"/>
      <c r="Z325" s="9"/>
      <c r="AA325" s="9"/>
      <c r="AB325" s="9"/>
      <c r="AC325" s="9"/>
      <c r="AD325" s="9"/>
      <c r="AE325" s="9"/>
      <c r="AF325" s="9"/>
      <c r="AG325" s="9"/>
      <c r="AH325" s="9"/>
    </row>
    <row r="326" spans="1:34" x14ac:dyDescent="0.25">
      <c r="A326" s="9"/>
      <c r="B326" s="9"/>
      <c r="C326" s="9"/>
      <c r="D326" s="9"/>
      <c r="F326" s="9"/>
      <c r="I326" s="9"/>
      <c r="J326" s="9"/>
      <c r="L326" s="9"/>
      <c r="M326" s="9"/>
      <c r="N326" s="9"/>
      <c r="O326" s="9"/>
      <c r="P326" s="9"/>
      <c r="S326" s="9"/>
      <c r="V326" s="9"/>
      <c r="X326" s="9"/>
      <c r="Y326" s="9"/>
      <c r="Z326" s="9"/>
      <c r="AA326" s="9"/>
      <c r="AB326" s="9"/>
      <c r="AC326" s="9"/>
      <c r="AD326" s="9"/>
      <c r="AE326" s="9"/>
      <c r="AF326" s="9"/>
      <c r="AG326" s="9"/>
      <c r="AH326" s="9"/>
    </row>
    <row r="327" spans="1:34" x14ac:dyDescent="0.25">
      <c r="A327" s="9"/>
      <c r="B327" s="9"/>
      <c r="C327" s="9"/>
      <c r="D327" s="9"/>
      <c r="F327" s="9"/>
      <c r="I327" s="9"/>
      <c r="J327" s="9"/>
      <c r="L327" s="9"/>
      <c r="M327" s="9"/>
      <c r="N327" s="9"/>
      <c r="O327" s="9"/>
      <c r="P327" s="9"/>
      <c r="S327" s="9"/>
      <c r="V327" s="9"/>
      <c r="X327" s="9"/>
      <c r="Y327" s="9"/>
      <c r="Z327" s="9"/>
      <c r="AA327" s="9"/>
      <c r="AB327" s="9"/>
      <c r="AC327" s="9"/>
      <c r="AD327" s="9"/>
      <c r="AE327" s="9"/>
      <c r="AF327" s="9"/>
      <c r="AG327" s="9"/>
      <c r="AH327" s="9"/>
    </row>
    <row r="328" spans="1:34" x14ac:dyDescent="0.25">
      <c r="A328" s="9"/>
      <c r="B328" s="9"/>
      <c r="C328" s="9"/>
      <c r="D328" s="9"/>
      <c r="F328" s="9"/>
      <c r="I328" s="9"/>
      <c r="J328" s="9"/>
      <c r="L328" s="9"/>
      <c r="M328" s="9"/>
      <c r="N328" s="9"/>
      <c r="O328" s="9"/>
      <c r="P328" s="9"/>
      <c r="S328" s="9"/>
      <c r="V328" s="9"/>
      <c r="X328" s="9"/>
      <c r="Y328" s="9"/>
      <c r="Z328" s="9"/>
      <c r="AA328" s="9"/>
      <c r="AB328" s="9"/>
      <c r="AC328" s="9"/>
      <c r="AD328" s="9"/>
      <c r="AE328" s="9"/>
      <c r="AF328" s="9"/>
      <c r="AG328" s="9"/>
      <c r="AH328" s="9"/>
    </row>
    <row r="329" spans="1:34" x14ac:dyDescent="0.25">
      <c r="A329" s="9"/>
      <c r="B329" s="9"/>
      <c r="C329" s="9"/>
      <c r="D329" s="9"/>
      <c r="F329" s="9"/>
      <c r="I329" s="9"/>
      <c r="J329" s="9"/>
      <c r="L329" s="9"/>
      <c r="M329" s="9"/>
      <c r="N329" s="9"/>
      <c r="O329" s="9"/>
      <c r="P329" s="9"/>
      <c r="S329" s="9"/>
      <c r="V329" s="9"/>
      <c r="X329" s="9"/>
      <c r="Y329" s="9"/>
      <c r="Z329" s="9"/>
      <c r="AA329" s="9"/>
      <c r="AB329" s="9"/>
      <c r="AC329" s="9"/>
      <c r="AD329" s="9"/>
      <c r="AE329" s="9"/>
      <c r="AF329" s="9"/>
      <c r="AG329" s="9"/>
      <c r="AH329" s="9"/>
    </row>
    <row r="330" spans="1:34" x14ac:dyDescent="0.25">
      <c r="A330" s="9"/>
      <c r="B330" s="9"/>
      <c r="C330" s="9"/>
      <c r="D330" s="9"/>
      <c r="F330" s="9"/>
      <c r="I330" s="9"/>
      <c r="J330" s="9"/>
      <c r="L330" s="9"/>
      <c r="M330" s="9"/>
      <c r="N330" s="9"/>
      <c r="O330" s="9"/>
      <c r="P330" s="9"/>
      <c r="S330" s="9"/>
      <c r="V330" s="9"/>
      <c r="X330" s="9"/>
      <c r="Y330" s="9"/>
      <c r="Z330" s="9"/>
      <c r="AA330" s="9"/>
      <c r="AB330" s="9"/>
      <c r="AC330" s="9"/>
      <c r="AD330" s="9"/>
      <c r="AE330" s="9"/>
      <c r="AF330" s="9"/>
      <c r="AG330" s="9"/>
      <c r="AH330" s="9"/>
    </row>
    <row r="331" spans="1:34" x14ac:dyDescent="0.25">
      <c r="A331" s="9"/>
      <c r="B331" s="9"/>
      <c r="C331" s="9"/>
      <c r="D331" s="9"/>
      <c r="F331" s="9"/>
      <c r="I331" s="9"/>
      <c r="J331" s="9"/>
      <c r="L331" s="9"/>
      <c r="M331" s="9"/>
      <c r="N331" s="9"/>
      <c r="O331" s="9"/>
      <c r="P331" s="9"/>
      <c r="S331" s="9"/>
      <c r="V331" s="9"/>
      <c r="X331" s="9"/>
      <c r="Y331" s="9"/>
      <c r="Z331" s="9"/>
      <c r="AA331" s="9"/>
      <c r="AB331" s="9"/>
      <c r="AC331" s="9"/>
      <c r="AD331" s="9"/>
      <c r="AE331" s="9"/>
      <c r="AF331" s="9"/>
      <c r="AG331" s="9"/>
      <c r="AH331" s="9"/>
    </row>
    <row r="332" spans="1:34" x14ac:dyDescent="0.25">
      <c r="A332" s="9"/>
      <c r="B332" s="9"/>
      <c r="C332" s="9"/>
      <c r="D332" s="9"/>
      <c r="F332" s="9"/>
      <c r="I332" s="9"/>
      <c r="J332" s="9"/>
      <c r="L332" s="9"/>
      <c r="M332" s="9"/>
      <c r="N332" s="9"/>
      <c r="O332" s="9"/>
      <c r="P332" s="9"/>
      <c r="S332" s="9"/>
      <c r="V332" s="9"/>
      <c r="X332" s="9"/>
      <c r="Y332" s="9"/>
      <c r="Z332" s="9"/>
      <c r="AA332" s="9"/>
      <c r="AB332" s="9"/>
      <c r="AC332" s="9"/>
      <c r="AD332" s="9"/>
      <c r="AE332" s="9"/>
      <c r="AF332" s="9"/>
      <c r="AG332" s="9"/>
      <c r="AH332" s="9"/>
    </row>
    <row r="333" spans="1:34" x14ac:dyDescent="0.25">
      <c r="A333" s="9"/>
      <c r="B333" s="9"/>
      <c r="C333" s="9"/>
      <c r="D333" s="9"/>
      <c r="F333" s="9"/>
      <c r="I333" s="9"/>
      <c r="J333" s="9"/>
      <c r="L333" s="9"/>
      <c r="M333" s="9"/>
      <c r="N333" s="9"/>
      <c r="O333" s="9"/>
      <c r="P333" s="9"/>
      <c r="S333" s="9"/>
      <c r="V333" s="9"/>
      <c r="X333" s="9"/>
      <c r="Y333" s="9"/>
      <c r="Z333" s="9"/>
      <c r="AA333" s="9"/>
      <c r="AB333" s="9"/>
      <c r="AC333" s="9"/>
      <c r="AD333" s="9"/>
      <c r="AE333" s="9"/>
      <c r="AF333" s="9"/>
      <c r="AG333" s="9"/>
      <c r="AH333" s="9"/>
    </row>
    <row r="334" spans="1:34" x14ac:dyDescent="0.25">
      <c r="A334" s="9"/>
      <c r="B334" s="9"/>
      <c r="C334" s="9"/>
      <c r="D334" s="9"/>
      <c r="F334" s="9"/>
      <c r="I334" s="9"/>
      <c r="J334" s="9"/>
      <c r="L334" s="9"/>
      <c r="M334" s="9"/>
      <c r="N334" s="9"/>
      <c r="O334" s="9"/>
      <c r="P334" s="9"/>
      <c r="S334" s="9"/>
      <c r="V334" s="9"/>
      <c r="X334" s="9"/>
      <c r="Y334" s="9"/>
      <c r="Z334" s="9"/>
      <c r="AA334" s="9"/>
      <c r="AB334" s="9"/>
      <c r="AC334" s="9"/>
      <c r="AD334" s="9"/>
      <c r="AE334" s="9"/>
      <c r="AF334" s="9"/>
      <c r="AG334" s="9"/>
      <c r="AH334" s="9"/>
    </row>
    <row r="335" spans="1:34" x14ac:dyDescent="0.25">
      <c r="A335" s="9"/>
      <c r="B335" s="9"/>
      <c r="C335" s="9"/>
      <c r="D335" s="9"/>
      <c r="F335" s="9"/>
      <c r="I335" s="9"/>
      <c r="J335" s="9"/>
      <c r="L335" s="9"/>
      <c r="M335" s="9"/>
      <c r="N335" s="9"/>
      <c r="O335" s="9"/>
      <c r="P335" s="9"/>
      <c r="S335" s="9"/>
      <c r="V335" s="9"/>
      <c r="X335" s="9"/>
      <c r="Y335" s="9"/>
      <c r="Z335" s="9"/>
      <c r="AA335" s="9"/>
      <c r="AB335" s="9"/>
      <c r="AC335" s="9"/>
      <c r="AD335" s="9"/>
      <c r="AE335" s="9"/>
      <c r="AF335" s="9"/>
      <c r="AG335" s="9"/>
      <c r="AH335" s="9"/>
    </row>
    <row r="336" spans="1:34" x14ac:dyDescent="0.25">
      <c r="A336" s="9"/>
      <c r="B336" s="9"/>
      <c r="C336" s="9"/>
      <c r="D336" s="9"/>
      <c r="F336" s="9"/>
      <c r="I336" s="9"/>
      <c r="J336" s="9"/>
      <c r="L336" s="9"/>
      <c r="M336" s="9"/>
      <c r="N336" s="9"/>
      <c r="O336" s="9"/>
      <c r="P336" s="9"/>
      <c r="S336" s="9"/>
      <c r="V336" s="9"/>
      <c r="X336" s="9"/>
      <c r="Y336" s="9"/>
      <c r="Z336" s="9"/>
      <c r="AA336" s="9"/>
      <c r="AB336" s="9"/>
      <c r="AC336" s="9"/>
      <c r="AD336" s="9"/>
      <c r="AE336" s="9"/>
      <c r="AF336" s="9"/>
      <c r="AG336" s="9"/>
      <c r="AH336" s="9"/>
    </row>
    <row r="337" spans="1:34" x14ac:dyDescent="0.25">
      <c r="A337" s="9"/>
      <c r="B337" s="9"/>
      <c r="C337" s="9"/>
      <c r="D337" s="9"/>
      <c r="F337" s="9"/>
      <c r="I337" s="9"/>
      <c r="J337" s="9"/>
      <c r="L337" s="9"/>
      <c r="M337" s="9"/>
      <c r="N337" s="9"/>
      <c r="O337" s="9"/>
      <c r="P337" s="9"/>
      <c r="S337" s="9"/>
      <c r="V337" s="9"/>
      <c r="X337" s="9"/>
      <c r="Y337" s="9"/>
      <c r="Z337" s="9"/>
      <c r="AA337" s="9"/>
      <c r="AB337" s="9"/>
      <c r="AC337" s="9"/>
      <c r="AD337" s="9"/>
      <c r="AE337" s="9"/>
      <c r="AF337" s="9"/>
      <c r="AG337" s="9"/>
      <c r="AH337" s="9"/>
    </row>
    <row r="338" spans="1:34" x14ac:dyDescent="0.25">
      <c r="A338" s="9"/>
      <c r="B338" s="9"/>
      <c r="C338" s="9"/>
      <c r="D338" s="9"/>
      <c r="F338" s="9"/>
      <c r="I338" s="9"/>
      <c r="J338" s="9"/>
      <c r="L338" s="9"/>
      <c r="M338" s="9"/>
      <c r="N338" s="9"/>
      <c r="O338" s="9"/>
      <c r="P338" s="9"/>
      <c r="S338" s="9"/>
      <c r="V338" s="9"/>
      <c r="X338" s="9"/>
      <c r="Y338" s="9"/>
      <c r="Z338" s="9"/>
      <c r="AA338" s="9"/>
      <c r="AB338" s="9"/>
      <c r="AC338" s="9"/>
      <c r="AD338" s="9"/>
      <c r="AE338" s="9"/>
      <c r="AF338" s="9"/>
      <c r="AG338" s="9"/>
      <c r="AH338" s="9"/>
    </row>
    <row r="339" spans="1:34" x14ac:dyDescent="0.25">
      <c r="A339" s="9"/>
      <c r="B339" s="9"/>
      <c r="C339" s="9"/>
      <c r="D339" s="9"/>
      <c r="F339" s="9"/>
      <c r="I339" s="9"/>
      <c r="J339" s="9"/>
      <c r="L339" s="9"/>
      <c r="M339" s="9"/>
      <c r="N339" s="9"/>
      <c r="O339" s="9"/>
      <c r="P339" s="9"/>
      <c r="S339" s="9"/>
      <c r="V339" s="9"/>
      <c r="X339" s="9"/>
      <c r="Y339" s="9"/>
      <c r="Z339" s="9"/>
      <c r="AA339" s="9"/>
      <c r="AB339" s="9"/>
      <c r="AC339" s="9"/>
      <c r="AD339" s="9"/>
      <c r="AE339" s="9"/>
      <c r="AF339" s="9"/>
      <c r="AG339" s="9"/>
      <c r="AH339" s="9"/>
    </row>
    <row r="340" spans="1:34" x14ac:dyDescent="0.25">
      <c r="A340" s="9"/>
      <c r="B340" s="9"/>
      <c r="C340" s="9"/>
      <c r="D340" s="9"/>
      <c r="F340" s="9"/>
      <c r="I340" s="9"/>
      <c r="J340" s="9"/>
      <c r="L340" s="9"/>
      <c r="M340" s="9"/>
      <c r="N340" s="9"/>
      <c r="O340" s="9"/>
      <c r="P340" s="9"/>
      <c r="S340" s="9"/>
      <c r="V340" s="9"/>
      <c r="X340" s="9"/>
      <c r="Y340" s="9"/>
      <c r="Z340" s="9"/>
      <c r="AA340" s="9"/>
      <c r="AB340" s="9"/>
      <c r="AC340" s="9"/>
      <c r="AD340" s="9"/>
      <c r="AE340" s="9"/>
      <c r="AF340" s="9"/>
      <c r="AG340" s="9"/>
      <c r="AH340" s="9"/>
    </row>
    <row r="341" spans="1:34" x14ac:dyDescent="0.25">
      <c r="A341" s="9"/>
      <c r="B341" s="9"/>
      <c r="C341" s="9"/>
      <c r="D341" s="9"/>
      <c r="F341" s="9"/>
      <c r="I341" s="9"/>
      <c r="J341" s="9"/>
      <c r="L341" s="9"/>
      <c r="M341" s="9"/>
      <c r="N341" s="9"/>
      <c r="O341" s="9"/>
      <c r="P341" s="9"/>
      <c r="S341" s="9"/>
      <c r="V341" s="9"/>
      <c r="X341" s="9"/>
      <c r="Y341" s="9"/>
      <c r="Z341" s="9"/>
      <c r="AA341" s="9"/>
      <c r="AB341" s="9"/>
      <c r="AC341" s="9"/>
      <c r="AD341" s="9"/>
      <c r="AE341" s="9"/>
      <c r="AF341" s="9"/>
      <c r="AG341" s="9"/>
      <c r="AH341" s="9"/>
    </row>
    <row r="342" spans="1:34" x14ac:dyDescent="0.25">
      <c r="A342" s="9"/>
      <c r="B342" s="9"/>
      <c r="C342" s="9"/>
      <c r="D342" s="9"/>
      <c r="F342" s="9"/>
      <c r="I342" s="9"/>
      <c r="J342" s="9"/>
      <c r="L342" s="9"/>
      <c r="M342" s="9"/>
      <c r="N342" s="9"/>
      <c r="O342" s="9"/>
      <c r="P342" s="9"/>
      <c r="S342" s="9"/>
      <c r="V342" s="9"/>
      <c r="X342" s="9"/>
      <c r="Y342" s="9"/>
      <c r="Z342" s="9"/>
      <c r="AA342" s="9"/>
      <c r="AB342" s="9"/>
      <c r="AC342" s="9"/>
      <c r="AD342" s="9"/>
      <c r="AE342" s="9"/>
      <c r="AF342" s="9"/>
      <c r="AG342" s="9"/>
      <c r="AH342" s="9"/>
    </row>
    <row r="343" spans="1:34" x14ac:dyDescent="0.25">
      <c r="A343" s="9"/>
      <c r="B343" s="9"/>
      <c r="C343" s="9"/>
      <c r="D343" s="9"/>
      <c r="F343" s="9"/>
      <c r="I343" s="9"/>
      <c r="J343" s="9"/>
      <c r="L343" s="9"/>
      <c r="M343" s="9"/>
      <c r="N343" s="9"/>
      <c r="O343" s="9"/>
      <c r="P343" s="9"/>
      <c r="S343" s="9"/>
      <c r="V343" s="9"/>
      <c r="X343" s="9"/>
      <c r="Y343" s="9"/>
      <c r="Z343" s="9"/>
      <c r="AA343" s="9"/>
      <c r="AB343" s="9"/>
      <c r="AC343" s="9"/>
      <c r="AD343" s="9"/>
      <c r="AE343" s="9"/>
      <c r="AF343" s="9"/>
      <c r="AG343" s="9"/>
      <c r="AH343" s="9"/>
    </row>
    <row r="344" spans="1:34" x14ac:dyDescent="0.25">
      <c r="A344" s="9"/>
      <c r="B344" s="9"/>
      <c r="C344" s="9"/>
      <c r="D344" s="9"/>
      <c r="F344" s="9"/>
      <c r="I344" s="9"/>
      <c r="J344" s="9"/>
      <c r="L344" s="9"/>
      <c r="M344" s="9"/>
      <c r="N344" s="9"/>
      <c r="O344" s="9"/>
      <c r="P344" s="9"/>
      <c r="S344" s="9"/>
      <c r="V344" s="9"/>
      <c r="X344" s="9"/>
      <c r="Y344" s="9"/>
      <c r="Z344" s="9"/>
      <c r="AA344" s="9"/>
      <c r="AB344" s="9"/>
      <c r="AC344" s="9"/>
      <c r="AD344" s="9"/>
      <c r="AE344" s="9"/>
      <c r="AF344" s="9"/>
      <c r="AG344" s="9"/>
      <c r="AH344" s="9"/>
    </row>
    <row r="345" spans="1:34" x14ac:dyDescent="0.25">
      <c r="A345" s="9"/>
      <c r="B345" s="9"/>
      <c r="C345" s="9"/>
      <c r="D345" s="9"/>
      <c r="F345" s="9"/>
      <c r="I345" s="9"/>
      <c r="J345" s="9"/>
      <c r="L345" s="9"/>
      <c r="M345" s="9"/>
      <c r="N345" s="9"/>
      <c r="O345" s="9"/>
      <c r="P345" s="9"/>
      <c r="S345" s="9"/>
      <c r="V345" s="9"/>
      <c r="X345" s="9"/>
      <c r="Y345" s="9"/>
      <c r="Z345" s="9"/>
      <c r="AA345" s="9"/>
      <c r="AB345" s="9"/>
      <c r="AC345" s="9"/>
      <c r="AD345" s="9"/>
      <c r="AE345" s="9"/>
      <c r="AF345" s="9"/>
      <c r="AG345" s="9"/>
      <c r="AH345" s="9"/>
    </row>
    <row r="346" spans="1:34" x14ac:dyDescent="0.25">
      <c r="A346" s="9"/>
      <c r="B346" s="9"/>
      <c r="C346" s="9"/>
      <c r="D346" s="9"/>
      <c r="F346" s="9"/>
      <c r="I346" s="9"/>
      <c r="J346" s="9"/>
      <c r="L346" s="9"/>
      <c r="M346" s="9"/>
      <c r="N346" s="9"/>
      <c r="O346" s="9"/>
      <c r="P346" s="9"/>
      <c r="S346" s="9"/>
      <c r="V346" s="9"/>
      <c r="X346" s="9"/>
      <c r="Y346" s="9"/>
      <c r="Z346" s="9"/>
      <c r="AA346" s="9"/>
      <c r="AB346" s="9"/>
      <c r="AC346" s="9"/>
      <c r="AD346" s="9"/>
      <c r="AE346" s="9"/>
      <c r="AF346" s="9"/>
      <c r="AG346" s="9"/>
      <c r="AH346" s="9"/>
    </row>
    <row r="347" spans="1:34" x14ac:dyDescent="0.25">
      <c r="A347" s="9"/>
      <c r="B347" s="9"/>
      <c r="C347" s="9"/>
      <c r="D347" s="9"/>
      <c r="F347" s="9"/>
      <c r="I347" s="9"/>
      <c r="J347" s="9"/>
      <c r="L347" s="9"/>
      <c r="M347" s="9"/>
      <c r="N347" s="9"/>
      <c r="O347" s="9"/>
      <c r="P347" s="9"/>
      <c r="S347" s="9"/>
      <c r="V347" s="9"/>
      <c r="X347" s="9"/>
      <c r="Y347" s="9"/>
      <c r="Z347" s="9"/>
      <c r="AA347" s="9"/>
      <c r="AB347" s="9"/>
      <c r="AC347" s="9"/>
      <c r="AD347" s="9"/>
      <c r="AE347" s="9"/>
      <c r="AF347" s="9"/>
      <c r="AG347" s="9"/>
      <c r="AH347" s="9"/>
    </row>
    <row r="348" spans="1:34" x14ac:dyDescent="0.25">
      <c r="A348" s="9"/>
      <c r="B348" s="9"/>
      <c r="C348" s="9"/>
      <c r="D348" s="9"/>
      <c r="F348" s="9"/>
      <c r="I348" s="9"/>
      <c r="J348" s="9"/>
      <c r="L348" s="9"/>
      <c r="M348" s="9"/>
      <c r="N348" s="9"/>
      <c r="O348" s="9"/>
      <c r="P348" s="9"/>
      <c r="S348" s="9"/>
      <c r="V348" s="9"/>
      <c r="X348" s="9"/>
      <c r="Y348" s="9"/>
      <c r="Z348" s="9"/>
      <c r="AA348" s="9"/>
      <c r="AB348" s="9"/>
      <c r="AC348" s="9"/>
      <c r="AD348" s="9"/>
      <c r="AE348" s="9"/>
      <c r="AF348" s="9"/>
      <c r="AG348" s="9"/>
      <c r="AH348" s="9"/>
    </row>
    <row r="349" spans="1:34" x14ac:dyDescent="0.25">
      <c r="A349" s="9"/>
      <c r="B349" s="9"/>
      <c r="C349" s="9"/>
      <c r="D349" s="9"/>
      <c r="F349" s="9"/>
      <c r="I349" s="9"/>
      <c r="J349" s="9"/>
      <c r="L349" s="9"/>
      <c r="M349" s="9"/>
      <c r="N349" s="9"/>
      <c r="O349" s="9"/>
      <c r="P349" s="9"/>
      <c r="S349" s="9"/>
      <c r="V349" s="9"/>
      <c r="X349" s="9"/>
      <c r="Y349" s="9"/>
      <c r="Z349" s="9"/>
      <c r="AA349" s="9"/>
      <c r="AB349" s="9"/>
      <c r="AC349" s="9"/>
      <c r="AD349" s="9"/>
      <c r="AE349" s="9"/>
      <c r="AF349" s="9"/>
      <c r="AG349" s="9"/>
      <c r="AH349" s="9"/>
    </row>
    <row r="350" spans="1:34" x14ac:dyDescent="0.25">
      <c r="A350" s="9"/>
      <c r="B350" s="9"/>
      <c r="C350" s="9"/>
      <c r="D350" s="9"/>
      <c r="F350" s="9"/>
      <c r="I350" s="9"/>
      <c r="J350" s="9"/>
      <c r="L350" s="9"/>
      <c r="M350" s="9"/>
      <c r="N350" s="9"/>
      <c r="O350" s="9"/>
      <c r="P350" s="9"/>
      <c r="S350" s="9"/>
      <c r="V350" s="9"/>
      <c r="X350" s="9"/>
      <c r="Y350" s="9"/>
      <c r="Z350" s="9"/>
      <c r="AA350" s="9"/>
      <c r="AB350" s="9"/>
      <c r="AC350" s="9"/>
      <c r="AD350" s="9"/>
      <c r="AE350" s="9"/>
      <c r="AF350" s="9"/>
      <c r="AG350" s="9"/>
      <c r="AH350" s="9"/>
    </row>
    <row r="351" spans="1:34" x14ac:dyDescent="0.25">
      <c r="A351" s="9"/>
      <c r="B351" s="9"/>
      <c r="C351" s="9"/>
      <c r="D351" s="9"/>
      <c r="F351" s="9"/>
      <c r="I351" s="9"/>
      <c r="J351" s="9"/>
      <c r="L351" s="9"/>
      <c r="M351" s="9"/>
      <c r="N351" s="9"/>
      <c r="O351" s="9"/>
      <c r="P351" s="9"/>
      <c r="S351" s="9"/>
      <c r="V351" s="9"/>
      <c r="X351" s="9"/>
      <c r="Y351" s="9"/>
      <c r="Z351" s="9"/>
      <c r="AA351" s="9"/>
      <c r="AB351" s="9"/>
      <c r="AC351" s="9"/>
      <c r="AD351" s="9"/>
      <c r="AE351" s="9"/>
      <c r="AF351" s="9"/>
      <c r="AG351" s="9"/>
      <c r="AH351" s="9"/>
    </row>
    <row r="352" spans="1:34" x14ac:dyDescent="0.25">
      <c r="A352" s="9"/>
      <c r="B352" s="9"/>
      <c r="C352" s="9"/>
      <c r="D352" s="9"/>
      <c r="F352" s="9"/>
      <c r="I352" s="9"/>
      <c r="J352" s="9"/>
      <c r="L352" s="9"/>
      <c r="M352" s="9"/>
      <c r="N352" s="9"/>
      <c r="O352" s="9"/>
      <c r="P352" s="9"/>
      <c r="S352" s="9"/>
      <c r="V352" s="9"/>
      <c r="X352" s="9"/>
      <c r="Y352" s="9"/>
      <c r="Z352" s="9"/>
      <c r="AA352" s="9"/>
      <c r="AB352" s="9"/>
      <c r="AC352" s="9"/>
      <c r="AD352" s="9"/>
      <c r="AE352" s="9"/>
      <c r="AF352" s="9"/>
      <c r="AG352" s="9"/>
      <c r="AH352" s="9"/>
    </row>
    <row r="353" spans="1:34" x14ac:dyDescent="0.25">
      <c r="A353" s="9"/>
      <c r="B353" s="9"/>
      <c r="C353" s="9"/>
      <c r="D353" s="9"/>
      <c r="F353" s="9"/>
      <c r="I353" s="9"/>
      <c r="J353" s="9"/>
      <c r="L353" s="9"/>
      <c r="M353" s="9"/>
      <c r="N353" s="9"/>
      <c r="O353" s="9"/>
      <c r="P353" s="9"/>
      <c r="S353" s="9"/>
      <c r="V353" s="9"/>
      <c r="X353" s="9"/>
      <c r="Y353" s="9"/>
      <c r="Z353" s="9"/>
      <c r="AA353" s="9"/>
      <c r="AB353" s="9"/>
      <c r="AC353" s="9"/>
      <c r="AD353" s="9"/>
      <c r="AE353" s="9"/>
      <c r="AF353" s="9"/>
      <c r="AG353" s="9"/>
      <c r="AH353" s="9"/>
    </row>
    <row r="354" spans="1:34" x14ac:dyDescent="0.25">
      <c r="A354" s="9"/>
      <c r="B354" s="9"/>
      <c r="C354" s="9"/>
      <c r="D354" s="9"/>
      <c r="F354" s="9"/>
      <c r="I354" s="9"/>
      <c r="J354" s="9"/>
      <c r="L354" s="9"/>
      <c r="M354" s="9"/>
      <c r="N354" s="9"/>
      <c r="O354" s="9"/>
      <c r="P354" s="9"/>
      <c r="S354" s="9"/>
      <c r="V354" s="9"/>
      <c r="X354" s="9"/>
      <c r="Y354" s="9"/>
      <c r="Z354" s="9"/>
      <c r="AA354" s="9"/>
      <c r="AB354" s="9"/>
      <c r="AC354" s="9"/>
      <c r="AD354" s="9"/>
      <c r="AE354" s="9"/>
      <c r="AF354" s="9"/>
      <c r="AG354" s="9"/>
      <c r="AH354" s="9"/>
    </row>
    <row r="355" spans="1:34" x14ac:dyDescent="0.25">
      <c r="A355" s="9"/>
      <c r="B355" s="9"/>
      <c r="C355" s="9"/>
      <c r="D355" s="9"/>
      <c r="F355" s="9"/>
      <c r="I355" s="9"/>
      <c r="J355" s="9"/>
      <c r="L355" s="9"/>
      <c r="M355" s="9"/>
      <c r="N355" s="9"/>
      <c r="O355" s="9"/>
      <c r="P355" s="9"/>
      <c r="S355" s="9"/>
      <c r="V355" s="9"/>
      <c r="X355" s="9"/>
      <c r="Y355" s="9"/>
      <c r="Z355" s="9"/>
      <c r="AA355" s="9"/>
      <c r="AB355" s="9"/>
      <c r="AC355" s="9"/>
      <c r="AD355" s="9"/>
      <c r="AE355" s="9"/>
      <c r="AF355" s="9"/>
      <c r="AG355" s="9"/>
      <c r="AH355" s="9"/>
    </row>
    <row r="356" spans="1:34" x14ac:dyDescent="0.25">
      <c r="A356" s="9"/>
      <c r="B356" s="9"/>
      <c r="C356" s="9"/>
      <c r="D356" s="9"/>
      <c r="F356" s="9"/>
      <c r="I356" s="9"/>
      <c r="J356" s="9"/>
      <c r="L356" s="9"/>
      <c r="M356" s="9"/>
      <c r="N356" s="9"/>
      <c r="O356" s="9"/>
      <c r="P356" s="9"/>
      <c r="S356" s="9"/>
      <c r="V356" s="9"/>
      <c r="X356" s="9"/>
      <c r="Y356" s="9"/>
      <c r="Z356" s="9"/>
      <c r="AA356" s="9"/>
      <c r="AB356" s="9"/>
      <c r="AC356" s="9"/>
      <c r="AD356" s="9"/>
      <c r="AE356" s="9"/>
      <c r="AF356" s="9"/>
      <c r="AG356" s="9"/>
      <c r="AH356" s="9"/>
    </row>
    <row r="357" spans="1:34" x14ac:dyDescent="0.25">
      <c r="A357" s="9"/>
      <c r="B357" s="9"/>
      <c r="C357" s="9"/>
      <c r="D357" s="9"/>
      <c r="F357" s="9"/>
      <c r="I357" s="9"/>
      <c r="J357" s="9"/>
      <c r="L357" s="9"/>
      <c r="M357" s="9"/>
      <c r="N357" s="9"/>
      <c r="O357" s="9"/>
      <c r="P357" s="9"/>
      <c r="S357" s="9"/>
      <c r="V357" s="9"/>
      <c r="X357" s="9"/>
      <c r="Y357" s="9"/>
      <c r="Z357" s="9"/>
      <c r="AA357" s="9"/>
      <c r="AB357" s="9"/>
      <c r="AC357" s="9"/>
      <c r="AD357" s="9"/>
      <c r="AE357" s="9"/>
      <c r="AF357" s="9"/>
      <c r="AG357" s="9"/>
      <c r="AH357" s="9"/>
    </row>
    <row r="358" spans="1:34" x14ac:dyDescent="0.25">
      <c r="A358" s="9"/>
      <c r="B358" s="9"/>
      <c r="C358" s="9"/>
      <c r="D358" s="9"/>
      <c r="F358" s="9"/>
      <c r="I358" s="9"/>
      <c r="J358" s="9"/>
      <c r="L358" s="9"/>
      <c r="M358" s="9"/>
      <c r="N358" s="9"/>
      <c r="O358" s="9"/>
      <c r="P358" s="9"/>
      <c r="S358" s="9"/>
      <c r="V358" s="9"/>
      <c r="X358" s="9"/>
      <c r="Y358" s="9"/>
      <c r="Z358" s="9"/>
      <c r="AA358" s="9"/>
      <c r="AB358" s="9"/>
      <c r="AC358" s="9"/>
      <c r="AD358" s="9"/>
      <c r="AE358" s="9"/>
      <c r="AF358" s="9"/>
      <c r="AG358" s="9"/>
      <c r="AH358" s="9"/>
    </row>
    <row r="359" spans="1:34" x14ac:dyDescent="0.25">
      <c r="A359" s="9"/>
      <c r="B359" s="9"/>
      <c r="C359" s="9"/>
      <c r="D359" s="9"/>
      <c r="F359" s="9"/>
      <c r="I359" s="9"/>
      <c r="J359" s="9"/>
      <c r="L359" s="9"/>
      <c r="M359" s="9"/>
      <c r="N359" s="9"/>
      <c r="O359" s="9"/>
      <c r="P359" s="9"/>
      <c r="S359" s="9"/>
      <c r="V359" s="9"/>
      <c r="X359" s="9"/>
      <c r="Y359" s="9"/>
      <c r="Z359" s="9"/>
      <c r="AA359" s="9"/>
      <c r="AB359" s="9"/>
      <c r="AC359" s="9"/>
      <c r="AD359" s="9"/>
      <c r="AE359" s="9"/>
      <c r="AF359" s="9"/>
      <c r="AG359" s="9"/>
      <c r="AH359" s="9"/>
    </row>
    <row r="360" spans="1:34" x14ac:dyDescent="0.25">
      <c r="A360" s="9"/>
      <c r="B360" s="9"/>
      <c r="C360" s="9"/>
      <c r="D360" s="9"/>
      <c r="F360" s="9"/>
      <c r="I360" s="9"/>
      <c r="J360" s="9"/>
      <c r="L360" s="9"/>
      <c r="M360" s="9"/>
      <c r="N360" s="9"/>
      <c r="O360" s="9"/>
      <c r="P360" s="9"/>
      <c r="S360" s="9"/>
      <c r="V360" s="9"/>
      <c r="X360" s="9"/>
      <c r="Y360" s="9"/>
      <c r="Z360" s="9"/>
      <c r="AA360" s="9"/>
      <c r="AB360" s="9"/>
      <c r="AC360" s="9"/>
      <c r="AD360" s="9"/>
      <c r="AE360" s="9"/>
      <c r="AF360" s="9"/>
      <c r="AG360" s="9"/>
      <c r="AH360" s="9"/>
    </row>
    <row r="361" spans="1:34" x14ac:dyDescent="0.25">
      <c r="A361" s="9"/>
      <c r="B361" s="9"/>
      <c r="C361" s="9"/>
      <c r="D361" s="9"/>
      <c r="F361" s="9"/>
      <c r="I361" s="9"/>
      <c r="J361" s="9"/>
      <c r="L361" s="9"/>
      <c r="M361" s="9"/>
      <c r="N361" s="9"/>
      <c r="O361" s="9"/>
      <c r="P361" s="9"/>
      <c r="S361" s="9"/>
      <c r="V361" s="9"/>
      <c r="X361" s="9"/>
      <c r="Y361" s="9"/>
      <c r="Z361" s="9"/>
      <c r="AA361" s="9"/>
      <c r="AB361" s="9"/>
      <c r="AC361" s="9"/>
      <c r="AD361" s="9"/>
      <c r="AE361" s="9"/>
      <c r="AF361" s="9"/>
      <c r="AG361" s="9"/>
      <c r="AH361" s="9"/>
    </row>
    <row r="362" spans="1:34" x14ac:dyDescent="0.25">
      <c r="A362" s="9"/>
      <c r="B362" s="9"/>
      <c r="C362" s="9"/>
      <c r="D362" s="9"/>
      <c r="F362" s="9"/>
      <c r="I362" s="9"/>
      <c r="J362" s="9"/>
      <c r="L362" s="9"/>
      <c r="M362" s="9"/>
      <c r="N362" s="9"/>
      <c r="O362" s="9"/>
      <c r="P362" s="9"/>
      <c r="S362" s="9"/>
      <c r="V362" s="9"/>
      <c r="X362" s="9"/>
      <c r="Y362" s="9"/>
      <c r="Z362" s="9"/>
      <c r="AA362" s="9"/>
      <c r="AB362" s="9"/>
      <c r="AC362" s="9"/>
      <c r="AD362" s="9"/>
      <c r="AE362" s="9"/>
      <c r="AF362" s="9"/>
      <c r="AG362" s="9"/>
      <c r="AH362" s="9"/>
    </row>
    <row r="363" spans="1:34" x14ac:dyDescent="0.25">
      <c r="A363" s="9"/>
      <c r="B363" s="9"/>
      <c r="C363" s="9"/>
      <c r="D363" s="9"/>
      <c r="F363" s="9"/>
      <c r="I363" s="9"/>
      <c r="J363" s="9"/>
      <c r="L363" s="9"/>
      <c r="M363" s="9"/>
      <c r="N363" s="9"/>
      <c r="O363" s="9"/>
      <c r="P363" s="9"/>
      <c r="S363" s="9"/>
      <c r="V363" s="9"/>
      <c r="X363" s="9"/>
      <c r="Y363" s="9"/>
      <c r="Z363" s="9"/>
      <c r="AA363" s="9"/>
      <c r="AB363" s="9"/>
      <c r="AC363" s="9"/>
      <c r="AD363" s="9"/>
      <c r="AE363" s="9"/>
      <c r="AF363" s="9"/>
      <c r="AG363" s="9"/>
      <c r="AH363" s="9"/>
    </row>
    <row r="364" spans="1:34" x14ac:dyDescent="0.25">
      <c r="A364" s="9"/>
      <c r="B364" s="9"/>
      <c r="C364" s="9"/>
      <c r="D364" s="9"/>
      <c r="F364" s="9"/>
      <c r="I364" s="9"/>
      <c r="J364" s="9"/>
      <c r="L364" s="9"/>
      <c r="M364" s="9"/>
      <c r="N364" s="9"/>
      <c r="O364" s="9"/>
      <c r="P364" s="9"/>
      <c r="S364" s="9"/>
      <c r="V364" s="9"/>
      <c r="X364" s="9"/>
      <c r="Y364" s="9"/>
      <c r="Z364" s="9"/>
      <c r="AA364" s="9"/>
      <c r="AB364" s="9"/>
      <c r="AC364" s="9"/>
      <c r="AD364" s="9"/>
      <c r="AE364" s="9"/>
      <c r="AF364" s="9"/>
      <c r="AG364" s="9"/>
      <c r="AH364" s="9"/>
    </row>
    <row r="365" spans="1:34" x14ac:dyDescent="0.25">
      <c r="A365" s="9"/>
      <c r="B365" s="9"/>
      <c r="C365" s="9"/>
      <c r="D365" s="9"/>
      <c r="F365" s="9"/>
      <c r="I365" s="9"/>
      <c r="J365" s="9"/>
      <c r="L365" s="9"/>
      <c r="M365" s="9"/>
      <c r="N365" s="9"/>
      <c r="O365" s="9"/>
      <c r="P365" s="9"/>
      <c r="S365" s="9"/>
      <c r="V365" s="9"/>
      <c r="X365" s="9"/>
      <c r="Y365" s="9"/>
      <c r="Z365" s="9"/>
      <c r="AA365" s="9"/>
      <c r="AB365" s="9"/>
      <c r="AC365" s="9"/>
      <c r="AD365" s="9"/>
      <c r="AE365" s="9"/>
      <c r="AF365" s="9"/>
      <c r="AG365" s="9"/>
      <c r="AH365" s="9"/>
    </row>
    <row r="366" spans="1:34" x14ac:dyDescent="0.25">
      <c r="A366" s="9"/>
      <c r="B366" s="9"/>
      <c r="C366" s="9"/>
      <c r="D366" s="9"/>
      <c r="F366" s="9"/>
      <c r="I366" s="9"/>
      <c r="J366" s="9"/>
      <c r="L366" s="9"/>
      <c r="M366" s="9"/>
      <c r="N366" s="9"/>
      <c r="O366" s="9"/>
      <c r="P366" s="9"/>
      <c r="S366" s="9"/>
      <c r="V366" s="9"/>
      <c r="X366" s="9"/>
      <c r="Y366" s="9"/>
      <c r="Z366" s="9"/>
      <c r="AA366" s="9"/>
      <c r="AB366" s="9"/>
      <c r="AC366" s="9"/>
      <c r="AD366" s="9"/>
      <c r="AE366" s="9"/>
      <c r="AF366" s="9"/>
      <c r="AG366" s="9"/>
      <c r="AH366" s="9"/>
    </row>
    <row r="367" spans="1:34" x14ac:dyDescent="0.25">
      <c r="A367" s="9"/>
      <c r="B367" s="9"/>
      <c r="C367" s="9"/>
      <c r="D367" s="9"/>
      <c r="F367" s="9"/>
      <c r="I367" s="9"/>
      <c r="J367" s="9"/>
      <c r="L367" s="9"/>
      <c r="M367" s="9"/>
      <c r="N367" s="9"/>
      <c r="O367" s="9"/>
      <c r="P367" s="9"/>
      <c r="S367" s="9"/>
      <c r="V367" s="9"/>
      <c r="X367" s="9"/>
      <c r="Y367" s="9"/>
      <c r="Z367" s="9"/>
      <c r="AA367" s="9"/>
      <c r="AB367" s="9"/>
      <c r="AC367" s="9"/>
      <c r="AD367" s="9"/>
      <c r="AE367" s="9"/>
      <c r="AF367" s="9"/>
      <c r="AG367" s="9"/>
      <c r="AH367" s="9"/>
    </row>
    <row r="368" spans="1:34" x14ac:dyDescent="0.25">
      <c r="A368" s="9"/>
      <c r="B368" s="9"/>
      <c r="C368" s="9"/>
      <c r="D368" s="9"/>
      <c r="F368" s="9"/>
      <c r="I368" s="9"/>
      <c r="J368" s="9"/>
      <c r="L368" s="9"/>
      <c r="M368" s="9"/>
      <c r="N368" s="9"/>
      <c r="O368" s="9"/>
      <c r="P368" s="9"/>
      <c r="S368" s="9"/>
      <c r="V368" s="9"/>
      <c r="X368" s="9"/>
      <c r="Y368" s="9"/>
      <c r="Z368" s="9"/>
      <c r="AA368" s="9"/>
      <c r="AB368" s="9"/>
      <c r="AC368" s="9"/>
      <c r="AD368" s="9"/>
      <c r="AE368" s="9"/>
      <c r="AF368" s="9"/>
      <c r="AG368" s="9"/>
      <c r="AH368" s="9"/>
    </row>
    <row r="369" spans="1:34" x14ac:dyDescent="0.25">
      <c r="A369" s="9"/>
      <c r="B369" s="9"/>
      <c r="C369" s="9"/>
      <c r="D369" s="9"/>
      <c r="F369" s="9"/>
      <c r="I369" s="9"/>
      <c r="J369" s="9"/>
      <c r="L369" s="9"/>
      <c r="M369" s="9"/>
      <c r="N369" s="9"/>
      <c r="O369" s="9"/>
      <c r="P369" s="9"/>
      <c r="S369" s="9"/>
      <c r="V369" s="9"/>
      <c r="X369" s="9"/>
      <c r="Y369" s="9"/>
      <c r="Z369" s="9"/>
      <c r="AA369" s="9"/>
      <c r="AB369" s="9"/>
      <c r="AC369" s="9"/>
      <c r="AD369" s="9"/>
      <c r="AE369" s="9"/>
      <c r="AF369" s="9"/>
      <c r="AG369" s="9"/>
      <c r="AH369" s="9"/>
    </row>
    <row r="370" spans="1:34" x14ac:dyDescent="0.25">
      <c r="A370" s="9"/>
      <c r="B370" s="9"/>
      <c r="C370" s="9"/>
      <c r="D370" s="9"/>
      <c r="F370" s="9"/>
      <c r="I370" s="9"/>
      <c r="J370" s="9"/>
      <c r="L370" s="9"/>
      <c r="M370" s="9"/>
      <c r="N370" s="9"/>
      <c r="O370" s="9"/>
      <c r="P370" s="9"/>
      <c r="S370" s="9"/>
      <c r="V370" s="9"/>
      <c r="X370" s="9"/>
      <c r="Y370" s="9"/>
      <c r="Z370" s="9"/>
      <c r="AA370" s="9"/>
      <c r="AB370" s="9"/>
      <c r="AC370" s="9"/>
      <c r="AD370" s="9"/>
      <c r="AE370" s="9"/>
      <c r="AF370" s="9"/>
      <c r="AG370" s="9"/>
      <c r="AH370" s="9"/>
    </row>
    <row r="371" spans="1:34" x14ac:dyDescent="0.25">
      <c r="A371" s="9"/>
      <c r="B371" s="9"/>
      <c r="C371" s="9"/>
      <c r="D371" s="9"/>
      <c r="F371" s="9"/>
      <c r="I371" s="9"/>
      <c r="J371" s="9"/>
      <c r="L371" s="9"/>
      <c r="M371" s="9"/>
      <c r="N371" s="9"/>
      <c r="O371" s="9"/>
      <c r="P371" s="9"/>
      <c r="S371" s="9"/>
      <c r="V371" s="9"/>
      <c r="X371" s="9"/>
      <c r="Y371" s="9"/>
      <c r="Z371" s="9"/>
      <c r="AA371" s="9"/>
      <c r="AB371" s="9"/>
      <c r="AC371" s="9"/>
      <c r="AD371" s="9"/>
      <c r="AE371" s="9"/>
      <c r="AF371" s="9"/>
      <c r="AG371" s="9"/>
      <c r="AH371" s="9"/>
    </row>
    <row r="372" spans="1:34" x14ac:dyDescent="0.25">
      <c r="A372" s="9"/>
      <c r="B372" s="9"/>
      <c r="C372" s="9"/>
      <c r="D372" s="9"/>
      <c r="F372" s="9"/>
      <c r="I372" s="9"/>
      <c r="J372" s="9"/>
      <c r="L372" s="9"/>
      <c r="M372" s="9"/>
      <c r="N372" s="9"/>
      <c r="O372" s="9"/>
      <c r="P372" s="9"/>
      <c r="S372" s="9"/>
      <c r="V372" s="9"/>
      <c r="X372" s="9"/>
      <c r="Y372" s="9"/>
      <c r="Z372" s="9"/>
      <c r="AA372" s="9"/>
      <c r="AB372" s="9"/>
      <c r="AC372" s="9"/>
      <c r="AD372" s="9"/>
      <c r="AE372" s="9"/>
      <c r="AF372" s="9"/>
      <c r="AG372" s="9"/>
      <c r="AH372" s="9"/>
    </row>
    <row r="373" spans="1:34" x14ac:dyDescent="0.25">
      <c r="A373" s="9"/>
      <c r="B373" s="9"/>
      <c r="C373" s="9"/>
      <c r="D373" s="9"/>
      <c r="F373" s="9"/>
      <c r="I373" s="9"/>
      <c r="J373" s="9"/>
      <c r="L373" s="9"/>
      <c r="M373" s="9"/>
      <c r="N373" s="9"/>
      <c r="O373" s="9"/>
      <c r="P373" s="9"/>
      <c r="S373" s="9"/>
      <c r="V373" s="9"/>
      <c r="X373" s="9"/>
      <c r="Y373" s="9"/>
      <c r="Z373" s="9"/>
      <c r="AA373" s="9"/>
      <c r="AB373" s="9"/>
      <c r="AC373" s="9"/>
      <c r="AD373" s="9"/>
      <c r="AE373" s="9"/>
      <c r="AF373" s="9"/>
      <c r="AG373" s="9"/>
      <c r="AH373" s="9"/>
    </row>
    <row r="374" spans="1:34" x14ac:dyDescent="0.25">
      <c r="A374" s="9"/>
      <c r="B374" s="9"/>
      <c r="C374" s="9"/>
      <c r="D374" s="9"/>
      <c r="F374" s="9"/>
      <c r="I374" s="9"/>
      <c r="J374" s="9"/>
      <c r="L374" s="9"/>
      <c r="M374" s="9"/>
      <c r="N374" s="9"/>
      <c r="O374" s="9"/>
      <c r="P374" s="9"/>
      <c r="S374" s="9"/>
      <c r="V374" s="9"/>
      <c r="X374" s="9"/>
      <c r="Y374" s="9"/>
      <c r="Z374" s="9"/>
      <c r="AA374" s="9"/>
      <c r="AB374" s="9"/>
      <c r="AC374" s="9"/>
      <c r="AD374" s="9"/>
      <c r="AE374" s="9"/>
      <c r="AF374" s="9"/>
      <c r="AG374" s="9"/>
      <c r="AH374" s="9"/>
    </row>
    <row r="375" spans="1:34" x14ac:dyDescent="0.25">
      <c r="A375" s="9"/>
      <c r="B375" s="9"/>
      <c r="C375" s="9"/>
      <c r="D375" s="9"/>
      <c r="F375" s="9"/>
      <c r="I375" s="9"/>
      <c r="J375" s="9"/>
      <c r="L375" s="9"/>
      <c r="M375" s="9"/>
      <c r="N375" s="9"/>
      <c r="O375" s="9"/>
      <c r="P375" s="9"/>
      <c r="S375" s="9"/>
      <c r="V375" s="9"/>
      <c r="X375" s="9"/>
      <c r="Y375" s="9"/>
      <c r="Z375" s="9"/>
      <c r="AA375" s="9"/>
      <c r="AB375" s="9"/>
      <c r="AC375" s="9"/>
      <c r="AD375" s="9"/>
      <c r="AE375" s="9"/>
      <c r="AF375" s="9"/>
      <c r="AG375" s="9"/>
      <c r="AH375" s="9"/>
    </row>
    <row r="376" spans="1:34" x14ac:dyDescent="0.25">
      <c r="A376" s="9"/>
      <c r="B376" s="9"/>
      <c r="C376" s="9"/>
      <c r="D376" s="9"/>
      <c r="F376" s="9"/>
      <c r="I376" s="9"/>
      <c r="J376" s="9"/>
      <c r="L376" s="9"/>
      <c r="M376" s="9"/>
      <c r="N376" s="9"/>
      <c r="O376" s="9"/>
      <c r="P376" s="9"/>
      <c r="S376" s="9"/>
      <c r="V376" s="9"/>
      <c r="X376" s="9"/>
      <c r="Y376" s="9"/>
      <c r="Z376" s="9"/>
      <c r="AA376" s="9"/>
      <c r="AB376" s="9"/>
      <c r="AC376" s="9"/>
      <c r="AD376" s="9"/>
      <c r="AE376" s="9"/>
      <c r="AF376" s="9"/>
      <c r="AG376" s="9"/>
      <c r="AH376" s="9"/>
    </row>
    <row r="377" spans="1:34" x14ac:dyDescent="0.25">
      <c r="A377" s="9"/>
      <c r="B377" s="9"/>
      <c r="C377" s="9"/>
      <c r="D377" s="9"/>
      <c r="F377" s="9"/>
      <c r="I377" s="9"/>
      <c r="J377" s="9"/>
      <c r="L377" s="9"/>
      <c r="M377" s="9"/>
      <c r="N377" s="9"/>
      <c r="O377" s="9"/>
      <c r="P377" s="9"/>
      <c r="S377" s="9"/>
      <c r="V377" s="9"/>
      <c r="X377" s="9"/>
      <c r="Y377" s="9"/>
      <c r="Z377" s="9"/>
      <c r="AA377" s="9"/>
      <c r="AB377" s="9"/>
      <c r="AC377" s="9"/>
      <c r="AD377" s="9"/>
      <c r="AE377" s="9"/>
      <c r="AF377" s="9"/>
      <c r="AG377" s="9"/>
      <c r="AH377" s="9"/>
    </row>
    <row r="378" spans="1:34" x14ac:dyDescent="0.25">
      <c r="A378" s="9"/>
      <c r="B378" s="9"/>
      <c r="C378" s="9"/>
      <c r="D378" s="9"/>
      <c r="F378" s="9"/>
      <c r="I378" s="9"/>
      <c r="J378" s="9"/>
      <c r="L378" s="9"/>
      <c r="M378" s="9"/>
      <c r="N378" s="9"/>
      <c r="O378" s="9"/>
      <c r="P378" s="9"/>
      <c r="S378" s="9"/>
      <c r="V378" s="9"/>
      <c r="X378" s="9"/>
      <c r="Y378" s="9"/>
      <c r="Z378" s="9"/>
      <c r="AA378" s="9"/>
      <c r="AB378" s="9"/>
      <c r="AC378" s="9"/>
      <c r="AD378" s="9"/>
      <c r="AE378" s="9"/>
      <c r="AF378" s="9"/>
      <c r="AG378" s="9"/>
      <c r="AH378" s="9"/>
    </row>
    <row r="379" spans="1:34" x14ac:dyDescent="0.25">
      <c r="A379" s="9"/>
      <c r="B379" s="9"/>
      <c r="C379" s="9"/>
      <c r="D379" s="9"/>
      <c r="F379" s="9"/>
      <c r="I379" s="9"/>
      <c r="J379" s="9"/>
      <c r="L379" s="9"/>
      <c r="M379" s="9"/>
      <c r="N379" s="9"/>
      <c r="O379" s="9"/>
      <c r="P379" s="9"/>
      <c r="S379" s="9"/>
      <c r="V379" s="9"/>
      <c r="X379" s="9"/>
      <c r="Y379" s="9"/>
      <c r="Z379" s="9"/>
      <c r="AA379" s="9"/>
      <c r="AB379" s="9"/>
      <c r="AC379" s="9"/>
      <c r="AD379" s="9"/>
      <c r="AE379" s="9"/>
      <c r="AF379" s="9"/>
      <c r="AG379" s="9"/>
      <c r="AH379" s="9"/>
    </row>
    <row r="380" spans="1:34" x14ac:dyDescent="0.25">
      <c r="A380" s="9"/>
      <c r="B380" s="9"/>
      <c r="C380" s="9"/>
      <c r="D380" s="9"/>
      <c r="F380" s="9"/>
      <c r="I380" s="9"/>
      <c r="J380" s="9"/>
      <c r="L380" s="9"/>
      <c r="M380" s="9"/>
      <c r="N380" s="9"/>
      <c r="O380" s="9"/>
      <c r="P380" s="9"/>
      <c r="S380" s="9"/>
      <c r="V380" s="9"/>
      <c r="X380" s="9"/>
      <c r="Y380" s="9"/>
      <c r="Z380" s="9"/>
      <c r="AA380" s="9"/>
      <c r="AB380" s="9"/>
      <c r="AC380" s="9"/>
      <c r="AD380" s="9"/>
      <c r="AE380" s="9"/>
      <c r="AF380" s="9"/>
      <c r="AG380" s="9"/>
      <c r="AH380" s="9"/>
    </row>
    <row r="381" spans="1:34" x14ac:dyDescent="0.25">
      <c r="A381" s="9"/>
      <c r="B381" s="9"/>
      <c r="C381" s="9"/>
      <c r="D381" s="9"/>
      <c r="F381" s="9"/>
      <c r="I381" s="9"/>
      <c r="J381" s="9"/>
      <c r="L381" s="9"/>
      <c r="M381" s="9"/>
      <c r="N381" s="9"/>
      <c r="O381" s="9"/>
      <c r="P381" s="9"/>
      <c r="S381" s="9"/>
      <c r="V381" s="9"/>
      <c r="X381" s="9"/>
      <c r="Y381" s="9"/>
      <c r="Z381" s="9"/>
      <c r="AA381" s="9"/>
      <c r="AB381" s="9"/>
      <c r="AC381" s="9"/>
      <c r="AD381" s="9"/>
      <c r="AE381" s="9"/>
      <c r="AF381" s="9"/>
      <c r="AG381" s="9"/>
      <c r="AH381" s="9"/>
    </row>
    <row r="382" spans="1:34" x14ac:dyDescent="0.25">
      <c r="A382" s="9"/>
      <c r="B382" s="9"/>
      <c r="C382" s="9"/>
      <c r="D382" s="9"/>
      <c r="F382" s="9"/>
      <c r="I382" s="9"/>
      <c r="J382" s="9"/>
      <c r="L382" s="9"/>
      <c r="M382" s="9"/>
      <c r="N382" s="9"/>
      <c r="O382" s="9"/>
      <c r="P382" s="9"/>
      <c r="S382" s="9"/>
      <c r="V382" s="9"/>
      <c r="X382" s="9"/>
      <c r="Y382" s="9"/>
      <c r="Z382" s="9"/>
      <c r="AA382" s="9"/>
      <c r="AB382" s="9"/>
      <c r="AC382" s="9"/>
      <c r="AD382" s="9"/>
      <c r="AE382" s="9"/>
      <c r="AF382" s="9"/>
      <c r="AG382" s="9"/>
      <c r="AH382" s="9"/>
    </row>
    <row r="383" spans="1:34" x14ac:dyDescent="0.25">
      <c r="A383" s="9"/>
      <c r="B383" s="9"/>
      <c r="C383" s="9"/>
      <c r="D383" s="9"/>
      <c r="F383" s="9"/>
      <c r="I383" s="9"/>
      <c r="J383" s="9"/>
      <c r="L383" s="9"/>
      <c r="M383" s="9"/>
      <c r="N383" s="9"/>
      <c r="O383" s="9"/>
      <c r="P383" s="9"/>
      <c r="S383" s="9"/>
      <c r="V383" s="9"/>
      <c r="X383" s="9"/>
      <c r="Y383" s="9"/>
      <c r="Z383" s="9"/>
      <c r="AA383" s="9"/>
      <c r="AB383" s="9"/>
      <c r="AC383" s="9"/>
      <c r="AD383" s="9"/>
      <c r="AE383" s="9"/>
      <c r="AF383" s="9"/>
      <c r="AG383" s="9"/>
      <c r="AH383" s="9"/>
    </row>
    <row r="384" spans="1:34" x14ac:dyDescent="0.25">
      <c r="A384" s="9"/>
      <c r="B384" s="9"/>
      <c r="C384" s="9"/>
      <c r="D384" s="9"/>
      <c r="F384" s="9"/>
      <c r="I384" s="9"/>
      <c r="J384" s="9"/>
      <c r="L384" s="9"/>
      <c r="M384" s="9"/>
      <c r="N384" s="9"/>
      <c r="O384" s="9"/>
      <c r="P384" s="9"/>
      <c r="S384" s="9"/>
      <c r="V384" s="9"/>
      <c r="X384" s="9"/>
      <c r="Y384" s="9"/>
      <c r="Z384" s="9"/>
      <c r="AA384" s="9"/>
      <c r="AB384" s="9"/>
      <c r="AC384" s="9"/>
      <c r="AD384" s="9"/>
      <c r="AE384" s="9"/>
      <c r="AF384" s="9"/>
      <c r="AG384" s="9"/>
      <c r="AH384" s="9"/>
    </row>
    <row r="385" spans="1:34" x14ac:dyDescent="0.25">
      <c r="A385" s="9"/>
      <c r="B385" s="9"/>
      <c r="C385" s="9"/>
      <c r="D385" s="9"/>
      <c r="F385" s="9"/>
      <c r="I385" s="9"/>
      <c r="J385" s="9"/>
      <c r="L385" s="9"/>
      <c r="M385" s="9"/>
      <c r="N385" s="9"/>
      <c r="O385" s="9"/>
      <c r="P385" s="9"/>
      <c r="S385" s="9"/>
      <c r="V385" s="9"/>
      <c r="X385" s="9"/>
      <c r="Y385" s="9"/>
      <c r="Z385" s="9"/>
      <c r="AA385" s="9"/>
      <c r="AB385" s="9"/>
      <c r="AC385" s="9"/>
      <c r="AD385" s="9"/>
      <c r="AE385" s="9"/>
      <c r="AF385" s="9"/>
      <c r="AG385" s="9"/>
      <c r="AH385" s="9"/>
    </row>
    <row r="386" spans="1:34" x14ac:dyDescent="0.25">
      <c r="A386" s="9"/>
      <c r="B386" s="9"/>
      <c r="C386" s="9"/>
      <c r="D386" s="9"/>
      <c r="F386" s="9"/>
      <c r="I386" s="9"/>
      <c r="J386" s="9"/>
      <c r="L386" s="9"/>
      <c r="M386" s="9"/>
      <c r="N386" s="9"/>
      <c r="O386" s="9"/>
      <c r="P386" s="9"/>
      <c r="S386" s="9"/>
      <c r="V386" s="9"/>
      <c r="X386" s="9"/>
      <c r="Y386" s="9"/>
      <c r="Z386" s="9"/>
      <c r="AA386" s="9"/>
      <c r="AB386" s="9"/>
      <c r="AC386" s="9"/>
      <c r="AD386" s="9"/>
      <c r="AE386" s="9"/>
      <c r="AF386" s="9"/>
      <c r="AG386" s="9"/>
      <c r="AH386" s="9"/>
    </row>
    <row r="387" spans="1:34" x14ac:dyDescent="0.25">
      <c r="A387" s="9"/>
      <c r="B387" s="9"/>
      <c r="C387" s="9"/>
      <c r="D387" s="9"/>
      <c r="F387" s="9"/>
      <c r="I387" s="9"/>
      <c r="J387" s="9"/>
      <c r="L387" s="9"/>
      <c r="M387" s="9"/>
      <c r="N387" s="9"/>
      <c r="O387" s="9"/>
      <c r="P387" s="9"/>
      <c r="S387" s="9"/>
      <c r="V387" s="9"/>
      <c r="X387" s="9"/>
      <c r="Y387" s="9"/>
      <c r="Z387" s="9"/>
      <c r="AA387" s="9"/>
      <c r="AB387" s="9"/>
      <c r="AC387" s="9"/>
      <c r="AD387" s="9"/>
      <c r="AE387" s="9"/>
      <c r="AF387" s="9"/>
      <c r="AG387" s="9"/>
      <c r="AH387" s="9"/>
    </row>
    <row r="388" spans="1:34" x14ac:dyDescent="0.25">
      <c r="A388" s="9"/>
      <c r="B388" s="9"/>
      <c r="C388" s="9"/>
      <c r="D388" s="9"/>
      <c r="F388" s="9"/>
      <c r="I388" s="9"/>
      <c r="J388" s="9"/>
      <c r="L388" s="9"/>
      <c r="M388" s="9"/>
      <c r="N388" s="9"/>
      <c r="O388" s="9"/>
      <c r="P388" s="9"/>
      <c r="S388" s="9"/>
      <c r="V388" s="9"/>
      <c r="X388" s="9"/>
      <c r="Y388" s="9"/>
      <c r="Z388" s="9"/>
      <c r="AA388" s="9"/>
      <c r="AB388" s="9"/>
      <c r="AC388" s="9"/>
      <c r="AD388" s="9"/>
      <c r="AE388" s="9"/>
      <c r="AF388" s="9"/>
      <c r="AG388" s="9"/>
      <c r="AH388" s="9"/>
    </row>
    <row r="389" spans="1:34" x14ac:dyDescent="0.25">
      <c r="A389" s="9"/>
      <c r="B389" s="9"/>
      <c r="C389" s="9"/>
      <c r="D389" s="9"/>
      <c r="F389" s="9"/>
      <c r="I389" s="9"/>
      <c r="J389" s="9"/>
      <c r="L389" s="9"/>
      <c r="M389" s="9"/>
      <c r="N389" s="9"/>
      <c r="O389" s="9"/>
      <c r="P389" s="9"/>
      <c r="S389" s="9"/>
      <c r="V389" s="9"/>
      <c r="X389" s="9"/>
      <c r="Y389" s="9"/>
      <c r="Z389" s="9"/>
      <c r="AA389" s="9"/>
      <c r="AB389" s="9"/>
      <c r="AC389" s="9"/>
      <c r="AD389" s="9"/>
      <c r="AE389" s="9"/>
      <c r="AF389" s="9"/>
      <c r="AG389" s="9"/>
      <c r="AH389" s="9"/>
    </row>
    <row r="390" spans="1:34" x14ac:dyDescent="0.25">
      <c r="A390" s="9"/>
      <c r="B390" s="9"/>
      <c r="C390" s="9"/>
      <c r="D390" s="9"/>
      <c r="F390" s="9"/>
      <c r="I390" s="9"/>
      <c r="J390" s="9"/>
      <c r="L390" s="9"/>
      <c r="M390" s="9"/>
      <c r="N390" s="9"/>
      <c r="O390" s="9"/>
      <c r="P390" s="9"/>
      <c r="S390" s="9"/>
      <c r="V390" s="9"/>
      <c r="X390" s="9"/>
      <c r="Y390" s="9"/>
      <c r="Z390" s="9"/>
      <c r="AA390" s="9"/>
      <c r="AB390" s="9"/>
      <c r="AC390" s="9"/>
      <c r="AD390" s="9"/>
      <c r="AE390" s="9"/>
      <c r="AF390" s="9"/>
      <c r="AG390" s="9"/>
      <c r="AH390" s="9"/>
    </row>
    <row r="391" spans="1:34" x14ac:dyDescent="0.25">
      <c r="A391" s="9"/>
      <c r="B391" s="9"/>
      <c r="C391" s="9"/>
      <c r="D391" s="9"/>
      <c r="F391" s="9"/>
      <c r="I391" s="9"/>
      <c r="J391" s="9"/>
      <c r="L391" s="9"/>
      <c r="M391" s="9"/>
      <c r="N391" s="9"/>
      <c r="O391" s="9"/>
      <c r="P391" s="9"/>
      <c r="S391" s="9"/>
      <c r="V391" s="9"/>
      <c r="X391" s="9"/>
      <c r="Y391" s="9"/>
      <c r="Z391" s="9"/>
      <c r="AA391" s="9"/>
      <c r="AB391" s="9"/>
      <c r="AC391" s="9"/>
      <c r="AD391" s="9"/>
      <c r="AE391" s="9"/>
      <c r="AF391" s="9"/>
      <c r="AG391" s="9"/>
      <c r="AH391" s="9"/>
    </row>
    <row r="392" spans="1:34" x14ac:dyDescent="0.25">
      <c r="A392" s="9"/>
      <c r="B392" s="9"/>
      <c r="C392" s="9"/>
      <c r="D392" s="9"/>
      <c r="F392" s="9"/>
      <c r="I392" s="9"/>
      <c r="J392" s="9"/>
      <c r="L392" s="9"/>
      <c r="M392" s="9"/>
      <c r="N392" s="9"/>
      <c r="O392" s="9"/>
      <c r="P392" s="9"/>
      <c r="S392" s="9"/>
      <c r="V392" s="9"/>
      <c r="X392" s="9"/>
      <c r="Y392" s="9"/>
      <c r="Z392" s="9"/>
      <c r="AA392" s="9"/>
      <c r="AB392" s="9"/>
      <c r="AC392" s="9"/>
      <c r="AD392" s="9"/>
      <c r="AE392" s="9"/>
      <c r="AF392" s="9"/>
      <c r="AG392" s="9"/>
      <c r="AH392" s="9"/>
    </row>
    <row r="393" spans="1:34" x14ac:dyDescent="0.25">
      <c r="A393" s="9"/>
      <c r="B393" s="9"/>
      <c r="C393" s="9"/>
      <c r="D393" s="9"/>
      <c r="F393" s="9"/>
      <c r="I393" s="9"/>
      <c r="J393" s="9"/>
      <c r="L393" s="9"/>
      <c r="M393" s="9"/>
      <c r="N393" s="9"/>
      <c r="O393" s="9"/>
      <c r="P393" s="9"/>
      <c r="S393" s="9"/>
      <c r="V393" s="9"/>
      <c r="X393" s="9"/>
      <c r="Y393" s="9"/>
      <c r="Z393" s="9"/>
      <c r="AA393" s="9"/>
      <c r="AB393" s="9"/>
      <c r="AC393" s="9"/>
      <c r="AD393" s="9"/>
      <c r="AE393" s="9"/>
      <c r="AF393" s="9"/>
      <c r="AG393" s="9"/>
      <c r="AH393" s="9"/>
    </row>
    <row r="394" spans="1:34" x14ac:dyDescent="0.25">
      <c r="A394" s="9"/>
      <c r="B394" s="9"/>
      <c r="C394" s="9"/>
      <c r="D394" s="9"/>
      <c r="F394" s="9"/>
      <c r="I394" s="9"/>
      <c r="J394" s="9"/>
      <c r="L394" s="9"/>
      <c r="M394" s="9"/>
      <c r="N394" s="9"/>
      <c r="O394" s="9"/>
      <c r="P394" s="9"/>
      <c r="S394" s="9"/>
      <c r="V394" s="9"/>
      <c r="X394" s="9"/>
      <c r="Y394" s="9"/>
      <c r="Z394" s="9"/>
      <c r="AA394" s="9"/>
      <c r="AB394" s="9"/>
      <c r="AC394" s="9"/>
      <c r="AD394" s="9"/>
      <c r="AE394" s="9"/>
      <c r="AF394" s="9"/>
      <c r="AG394" s="9"/>
      <c r="AH394" s="9"/>
    </row>
    <row r="395" spans="1:34" x14ac:dyDescent="0.25">
      <c r="A395" s="9"/>
      <c r="B395" s="9"/>
      <c r="C395" s="9"/>
      <c r="D395" s="9"/>
      <c r="F395" s="9"/>
      <c r="I395" s="9"/>
      <c r="J395" s="9"/>
      <c r="L395" s="9"/>
      <c r="M395" s="9"/>
      <c r="N395" s="9"/>
      <c r="O395" s="9"/>
      <c r="P395" s="9"/>
      <c r="S395" s="9"/>
      <c r="V395" s="9"/>
      <c r="X395" s="9"/>
      <c r="Y395" s="9"/>
      <c r="Z395" s="9"/>
      <c r="AA395" s="9"/>
      <c r="AB395" s="9"/>
      <c r="AC395" s="9"/>
      <c r="AD395" s="9"/>
      <c r="AE395" s="9"/>
      <c r="AF395" s="9"/>
      <c r="AG395" s="9"/>
      <c r="AH395" s="9"/>
    </row>
    <row r="396" spans="1:34" x14ac:dyDescent="0.25">
      <c r="A396" s="9"/>
      <c r="B396" s="9"/>
      <c r="C396" s="9"/>
      <c r="D396" s="9"/>
      <c r="F396" s="9"/>
      <c r="I396" s="9"/>
      <c r="J396" s="9"/>
      <c r="L396" s="9"/>
      <c r="M396" s="9"/>
      <c r="N396" s="9"/>
      <c r="O396" s="9"/>
      <c r="P396" s="9"/>
      <c r="S396" s="9"/>
      <c r="V396" s="9"/>
      <c r="X396" s="9"/>
      <c r="Y396" s="9"/>
      <c r="Z396" s="9"/>
      <c r="AA396" s="9"/>
      <c r="AB396" s="9"/>
      <c r="AC396" s="9"/>
      <c r="AD396" s="9"/>
      <c r="AE396" s="9"/>
      <c r="AF396" s="9"/>
      <c r="AG396" s="9"/>
      <c r="AH396" s="9"/>
    </row>
    <row r="397" spans="1:34" x14ac:dyDescent="0.25">
      <c r="A397" s="9"/>
      <c r="B397" s="9"/>
      <c r="C397" s="9"/>
      <c r="D397" s="9"/>
      <c r="F397" s="9"/>
      <c r="I397" s="9"/>
      <c r="J397" s="9"/>
      <c r="L397" s="9"/>
      <c r="M397" s="9"/>
      <c r="N397" s="9"/>
      <c r="O397" s="9"/>
      <c r="P397" s="9"/>
      <c r="S397" s="9"/>
      <c r="V397" s="9"/>
      <c r="X397" s="9"/>
      <c r="Y397" s="9"/>
      <c r="Z397" s="9"/>
      <c r="AA397" s="9"/>
      <c r="AB397" s="9"/>
      <c r="AC397" s="9"/>
      <c r="AD397" s="9"/>
      <c r="AE397" s="9"/>
      <c r="AF397" s="9"/>
      <c r="AG397" s="9"/>
      <c r="AH397" s="9"/>
    </row>
    <row r="398" spans="1:34" x14ac:dyDescent="0.25">
      <c r="A398" s="9"/>
      <c r="B398" s="9"/>
      <c r="C398" s="9"/>
      <c r="D398" s="9"/>
      <c r="F398" s="9"/>
      <c r="I398" s="9"/>
      <c r="J398" s="9"/>
      <c r="L398" s="9"/>
      <c r="M398" s="9"/>
      <c r="N398" s="9"/>
      <c r="O398" s="9"/>
      <c r="P398" s="9"/>
      <c r="S398" s="9"/>
      <c r="V398" s="9"/>
      <c r="X398" s="9"/>
      <c r="Y398" s="9"/>
      <c r="Z398" s="9"/>
      <c r="AA398" s="9"/>
      <c r="AB398" s="9"/>
      <c r="AC398" s="9"/>
      <c r="AD398" s="9"/>
      <c r="AE398" s="9"/>
      <c r="AF398" s="9"/>
      <c r="AG398" s="9"/>
      <c r="AH398" s="9"/>
    </row>
    <row r="399" spans="1:34" x14ac:dyDescent="0.25">
      <c r="A399" s="9"/>
      <c r="B399" s="9"/>
      <c r="C399" s="9"/>
      <c r="D399" s="9"/>
      <c r="F399" s="9"/>
      <c r="I399" s="9"/>
      <c r="J399" s="9"/>
      <c r="L399" s="9"/>
      <c r="M399" s="9"/>
      <c r="N399" s="9"/>
      <c r="O399" s="9"/>
      <c r="P399" s="9"/>
      <c r="S399" s="9"/>
      <c r="V399" s="9"/>
      <c r="X399" s="9"/>
      <c r="Y399" s="9"/>
      <c r="Z399" s="9"/>
      <c r="AA399" s="9"/>
      <c r="AB399" s="9"/>
      <c r="AC399" s="9"/>
      <c r="AD399" s="9"/>
      <c r="AE399" s="9"/>
      <c r="AF399" s="9"/>
      <c r="AG399" s="9"/>
      <c r="AH399" s="9"/>
    </row>
    <row r="400" spans="1:34" x14ac:dyDescent="0.25">
      <c r="A400" s="9"/>
      <c r="B400" s="9"/>
      <c r="C400" s="9"/>
      <c r="D400" s="9"/>
      <c r="F400" s="9"/>
      <c r="I400" s="9"/>
      <c r="J400" s="9"/>
      <c r="L400" s="9"/>
      <c r="M400" s="9"/>
      <c r="N400" s="9"/>
      <c r="O400" s="9"/>
      <c r="P400" s="9"/>
      <c r="S400" s="9"/>
      <c r="V400" s="9"/>
      <c r="X400" s="9"/>
      <c r="Y400" s="9"/>
      <c r="Z400" s="9"/>
      <c r="AA400" s="9"/>
      <c r="AB400" s="9"/>
      <c r="AC400" s="9"/>
      <c r="AD400" s="9"/>
      <c r="AE400" s="9"/>
      <c r="AF400" s="9"/>
      <c r="AG400" s="9"/>
      <c r="AH400" s="9"/>
    </row>
    <row r="401" spans="1:34" x14ac:dyDescent="0.25">
      <c r="A401" s="9"/>
      <c r="B401" s="9"/>
      <c r="C401" s="9"/>
      <c r="D401" s="9"/>
      <c r="F401" s="9"/>
      <c r="I401" s="9"/>
      <c r="J401" s="9"/>
      <c r="L401" s="9"/>
      <c r="M401" s="9"/>
      <c r="N401" s="9"/>
      <c r="O401" s="9"/>
      <c r="P401" s="9"/>
      <c r="S401" s="9"/>
      <c r="V401" s="9"/>
      <c r="X401" s="9"/>
      <c r="Y401" s="9"/>
      <c r="Z401" s="9"/>
      <c r="AA401" s="9"/>
      <c r="AB401" s="9"/>
      <c r="AC401" s="9"/>
      <c r="AD401" s="9"/>
      <c r="AE401" s="9"/>
      <c r="AF401" s="9"/>
      <c r="AG401" s="9"/>
      <c r="AH401" s="9"/>
    </row>
    <row r="402" spans="1:34" x14ac:dyDescent="0.25">
      <c r="A402" s="9"/>
      <c r="B402" s="9"/>
      <c r="C402" s="9"/>
      <c r="D402" s="9"/>
      <c r="F402" s="9"/>
      <c r="I402" s="9"/>
      <c r="J402" s="9"/>
      <c r="L402" s="9"/>
      <c r="M402" s="9"/>
      <c r="N402" s="9"/>
      <c r="O402" s="9"/>
      <c r="P402" s="9"/>
      <c r="S402" s="9"/>
      <c r="V402" s="9"/>
      <c r="X402" s="9"/>
      <c r="Y402" s="9"/>
      <c r="Z402" s="9"/>
      <c r="AA402" s="9"/>
      <c r="AB402" s="9"/>
      <c r="AC402" s="9"/>
      <c r="AD402" s="9"/>
      <c r="AE402" s="9"/>
      <c r="AF402" s="9"/>
      <c r="AG402" s="9"/>
      <c r="AH402" s="9"/>
    </row>
    <row r="403" spans="1:34" x14ac:dyDescent="0.25">
      <c r="A403" s="9"/>
      <c r="B403" s="9"/>
      <c r="C403" s="9"/>
      <c r="D403" s="9"/>
      <c r="F403" s="9"/>
      <c r="I403" s="9"/>
      <c r="J403" s="9"/>
      <c r="L403" s="9"/>
      <c r="M403" s="9"/>
      <c r="N403" s="9"/>
      <c r="O403" s="9"/>
      <c r="P403" s="9"/>
      <c r="S403" s="9"/>
      <c r="V403" s="9"/>
      <c r="X403" s="9"/>
      <c r="Y403" s="9"/>
      <c r="Z403" s="9"/>
      <c r="AA403" s="9"/>
      <c r="AB403" s="9"/>
      <c r="AC403" s="9"/>
      <c r="AD403" s="9"/>
      <c r="AE403" s="9"/>
      <c r="AF403" s="9"/>
      <c r="AG403" s="9"/>
      <c r="AH403" s="9"/>
    </row>
    <row r="404" spans="1:34" x14ac:dyDescent="0.25">
      <c r="A404" s="9"/>
      <c r="B404" s="9"/>
      <c r="C404" s="9"/>
      <c r="D404" s="9"/>
      <c r="F404" s="9"/>
      <c r="I404" s="9"/>
      <c r="J404" s="9"/>
      <c r="L404" s="9"/>
      <c r="M404" s="9"/>
      <c r="N404" s="9"/>
      <c r="O404" s="9"/>
      <c r="P404" s="9"/>
      <c r="S404" s="9"/>
      <c r="V404" s="9"/>
      <c r="X404" s="9"/>
      <c r="Y404" s="9"/>
      <c r="Z404" s="9"/>
      <c r="AA404" s="9"/>
      <c r="AB404" s="9"/>
      <c r="AC404" s="9"/>
      <c r="AD404" s="9"/>
      <c r="AE404" s="9"/>
      <c r="AF404" s="9"/>
      <c r="AG404" s="9"/>
      <c r="AH404" s="9"/>
    </row>
    <row r="405" spans="1:34" x14ac:dyDescent="0.25">
      <c r="A405" s="9"/>
      <c r="B405" s="9"/>
      <c r="C405" s="9"/>
      <c r="D405" s="9"/>
      <c r="F405" s="9"/>
      <c r="I405" s="9"/>
      <c r="J405" s="9"/>
      <c r="L405" s="9"/>
      <c r="M405" s="9"/>
      <c r="N405" s="9"/>
      <c r="O405" s="9"/>
      <c r="P405" s="9"/>
      <c r="S405" s="9"/>
      <c r="V405" s="9"/>
      <c r="X405" s="9"/>
      <c r="Y405" s="9"/>
      <c r="Z405" s="9"/>
      <c r="AA405" s="9"/>
      <c r="AB405" s="9"/>
      <c r="AC405" s="9"/>
      <c r="AD405" s="9"/>
      <c r="AE405" s="9"/>
      <c r="AF405" s="9"/>
      <c r="AG405" s="9"/>
      <c r="AH405" s="9"/>
    </row>
    <row r="406" spans="1:34" x14ac:dyDescent="0.25">
      <c r="A406" s="9"/>
      <c r="B406" s="9"/>
      <c r="C406" s="9"/>
      <c r="D406" s="9"/>
      <c r="F406" s="9"/>
      <c r="I406" s="9"/>
      <c r="J406" s="9"/>
      <c r="L406" s="9"/>
      <c r="M406" s="9"/>
      <c r="N406" s="9"/>
      <c r="O406" s="9"/>
      <c r="P406" s="9"/>
      <c r="S406" s="9"/>
      <c r="V406" s="9"/>
      <c r="X406" s="9"/>
      <c r="Y406" s="9"/>
      <c r="Z406" s="9"/>
      <c r="AA406" s="9"/>
      <c r="AB406" s="9"/>
      <c r="AC406" s="9"/>
      <c r="AD406" s="9"/>
      <c r="AE406" s="9"/>
      <c r="AF406" s="9"/>
      <c r="AG406" s="9"/>
      <c r="AH406" s="9"/>
    </row>
    <row r="407" spans="1:34" x14ac:dyDescent="0.25">
      <c r="A407" s="9"/>
      <c r="B407" s="9"/>
      <c r="C407" s="9"/>
      <c r="D407" s="9"/>
      <c r="F407" s="9"/>
      <c r="I407" s="9"/>
      <c r="J407" s="9"/>
      <c r="L407" s="9"/>
      <c r="M407" s="9"/>
      <c r="N407" s="9"/>
      <c r="O407" s="9"/>
      <c r="P407" s="9"/>
      <c r="S407" s="9"/>
      <c r="V407" s="9"/>
      <c r="X407" s="9"/>
      <c r="Y407" s="9"/>
      <c r="Z407" s="9"/>
      <c r="AA407" s="9"/>
      <c r="AB407" s="9"/>
      <c r="AC407" s="9"/>
      <c r="AD407" s="9"/>
      <c r="AE407" s="9"/>
      <c r="AF407" s="9"/>
      <c r="AG407" s="9"/>
      <c r="AH407" s="9"/>
    </row>
    <row r="408" spans="1:34" x14ac:dyDescent="0.25">
      <c r="A408" s="9"/>
      <c r="B408" s="9"/>
      <c r="C408" s="9"/>
      <c r="D408" s="9"/>
      <c r="F408" s="9"/>
      <c r="I408" s="9"/>
      <c r="J408" s="9"/>
      <c r="L408" s="9"/>
      <c r="M408" s="9"/>
      <c r="N408" s="9"/>
      <c r="O408" s="9"/>
      <c r="P408" s="9"/>
      <c r="S408" s="9"/>
      <c r="V408" s="9"/>
      <c r="X408" s="9"/>
      <c r="Y408" s="9"/>
      <c r="Z408" s="9"/>
      <c r="AA408" s="9"/>
      <c r="AB408" s="9"/>
      <c r="AC408" s="9"/>
      <c r="AD408" s="9"/>
      <c r="AE408" s="9"/>
      <c r="AF408" s="9"/>
      <c r="AG408" s="9"/>
      <c r="AH408" s="9"/>
    </row>
    <row r="409" spans="1:34" x14ac:dyDescent="0.25">
      <c r="A409" s="9"/>
      <c r="B409" s="9"/>
      <c r="C409" s="9"/>
      <c r="D409" s="9"/>
      <c r="F409" s="9"/>
      <c r="I409" s="9"/>
      <c r="J409" s="9"/>
      <c r="L409" s="9"/>
      <c r="M409" s="9"/>
      <c r="N409" s="9"/>
      <c r="O409" s="9"/>
      <c r="P409" s="9"/>
      <c r="S409" s="9"/>
      <c r="V409" s="9"/>
      <c r="X409" s="9"/>
      <c r="Y409" s="9"/>
      <c r="Z409" s="9"/>
      <c r="AA409" s="9"/>
      <c r="AB409" s="9"/>
      <c r="AC409" s="9"/>
      <c r="AD409" s="9"/>
      <c r="AE409" s="9"/>
      <c r="AF409" s="9"/>
      <c r="AG409" s="9"/>
      <c r="AH409" s="9"/>
    </row>
    <row r="410" spans="1:34" x14ac:dyDescent="0.25">
      <c r="A410" s="9"/>
      <c r="B410" s="9"/>
      <c r="C410" s="9"/>
      <c r="D410" s="9"/>
      <c r="F410" s="9"/>
      <c r="I410" s="9"/>
      <c r="J410" s="9"/>
      <c r="L410" s="9"/>
      <c r="M410" s="9"/>
      <c r="N410" s="9"/>
      <c r="O410" s="9"/>
      <c r="P410" s="9"/>
      <c r="S410" s="9"/>
      <c r="V410" s="9"/>
      <c r="X410" s="9"/>
      <c r="Y410" s="9"/>
      <c r="Z410" s="9"/>
      <c r="AA410" s="9"/>
      <c r="AB410" s="9"/>
      <c r="AC410" s="9"/>
      <c r="AD410" s="9"/>
      <c r="AE410" s="9"/>
      <c r="AF410" s="9"/>
      <c r="AG410" s="9"/>
      <c r="AH410" s="9"/>
    </row>
    <row r="411" spans="1:34" x14ac:dyDescent="0.25">
      <c r="A411" s="9"/>
      <c r="B411" s="9"/>
      <c r="C411" s="9"/>
      <c r="D411" s="9"/>
      <c r="F411" s="9"/>
      <c r="I411" s="9"/>
      <c r="J411" s="9"/>
      <c r="L411" s="9"/>
      <c r="M411" s="9"/>
      <c r="N411" s="9"/>
      <c r="O411" s="9"/>
      <c r="P411" s="9"/>
      <c r="S411" s="9"/>
      <c r="V411" s="9"/>
      <c r="X411" s="9"/>
      <c r="Y411" s="9"/>
      <c r="Z411" s="9"/>
      <c r="AA411" s="9"/>
      <c r="AB411" s="9"/>
      <c r="AC411" s="9"/>
      <c r="AD411" s="9"/>
      <c r="AE411" s="9"/>
      <c r="AF411" s="9"/>
      <c r="AG411" s="9"/>
      <c r="AH411" s="9"/>
    </row>
    <row r="412" spans="1:34" x14ac:dyDescent="0.25">
      <c r="A412" s="9"/>
      <c r="B412" s="9"/>
      <c r="C412" s="9"/>
      <c r="D412" s="9"/>
      <c r="F412" s="9"/>
      <c r="I412" s="9"/>
      <c r="J412" s="9"/>
      <c r="L412" s="9"/>
      <c r="M412" s="9"/>
      <c r="N412" s="9"/>
      <c r="O412" s="9"/>
      <c r="P412" s="9"/>
      <c r="S412" s="9"/>
      <c r="V412" s="9"/>
      <c r="X412" s="9"/>
      <c r="Y412" s="9"/>
      <c r="Z412" s="9"/>
      <c r="AA412" s="9"/>
      <c r="AB412" s="9"/>
      <c r="AC412" s="9"/>
      <c r="AD412" s="9"/>
      <c r="AE412" s="9"/>
      <c r="AF412" s="9"/>
      <c r="AG412" s="9"/>
      <c r="AH412" s="9"/>
    </row>
    <row r="413" spans="1:34" x14ac:dyDescent="0.25">
      <c r="A413" s="9"/>
      <c r="B413" s="9"/>
      <c r="C413" s="9"/>
      <c r="D413" s="9"/>
      <c r="F413" s="9"/>
      <c r="I413" s="9"/>
      <c r="J413" s="9"/>
      <c r="L413" s="9"/>
      <c r="M413" s="9"/>
      <c r="N413" s="9"/>
      <c r="O413" s="9"/>
      <c r="P413" s="9"/>
      <c r="S413" s="9"/>
      <c r="V413" s="9"/>
      <c r="X413" s="9"/>
      <c r="Y413" s="9"/>
      <c r="Z413" s="9"/>
      <c r="AA413" s="9"/>
      <c r="AB413" s="9"/>
      <c r="AC413" s="9"/>
      <c r="AD413" s="9"/>
      <c r="AE413" s="9"/>
      <c r="AF413" s="9"/>
      <c r="AG413" s="9"/>
      <c r="AH413" s="9"/>
    </row>
    <row r="414" spans="1:34" x14ac:dyDescent="0.25">
      <c r="A414" s="9"/>
      <c r="B414" s="9"/>
      <c r="C414" s="9"/>
      <c r="D414" s="9"/>
      <c r="F414" s="9"/>
      <c r="I414" s="9"/>
      <c r="J414" s="9"/>
      <c r="L414" s="9"/>
      <c r="M414" s="9"/>
      <c r="N414" s="9"/>
      <c r="O414" s="9"/>
      <c r="P414" s="9"/>
      <c r="S414" s="9"/>
      <c r="V414" s="9"/>
      <c r="X414" s="9"/>
      <c r="Y414" s="9"/>
      <c r="Z414" s="9"/>
      <c r="AA414" s="9"/>
      <c r="AB414" s="9"/>
      <c r="AC414" s="9"/>
      <c r="AD414" s="9"/>
      <c r="AE414" s="9"/>
      <c r="AF414" s="9"/>
      <c r="AG414" s="9"/>
      <c r="AH414" s="9"/>
    </row>
    <row r="415" spans="1:34" x14ac:dyDescent="0.25">
      <c r="A415" s="9"/>
      <c r="B415" s="9"/>
      <c r="C415" s="9"/>
      <c r="D415" s="9"/>
      <c r="F415" s="9"/>
      <c r="I415" s="9"/>
      <c r="J415" s="9"/>
      <c r="L415" s="9"/>
      <c r="M415" s="9"/>
      <c r="N415" s="9"/>
      <c r="O415" s="9"/>
      <c r="P415" s="9"/>
      <c r="S415" s="9"/>
      <c r="V415" s="9"/>
      <c r="X415" s="9"/>
      <c r="Y415" s="9"/>
      <c r="Z415" s="9"/>
      <c r="AA415" s="9"/>
      <c r="AB415" s="9"/>
      <c r="AC415" s="9"/>
      <c r="AD415" s="9"/>
      <c r="AE415" s="9"/>
      <c r="AF415" s="9"/>
      <c r="AG415" s="9"/>
      <c r="AH415" s="9"/>
    </row>
    <row r="416" spans="1:34" x14ac:dyDescent="0.25">
      <c r="A416" s="9"/>
      <c r="B416" s="9"/>
      <c r="C416" s="9"/>
      <c r="D416" s="9"/>
      <c r="F416" s="9"/>
      <c r="I416" s="9"/>
      <c r="J416" s="9"/>
      <c r="L416" s="9"/>
      <c r="M416" s="9"/>
      <c r="N416" s="9"/>
      <c r="O416" s="9"/>
      <c r="P416" s="9"/>
      <c r="S416" s="9"/>
      <c r="V416" s="9"/>
      <c r="X416" s="9"/>
      <c r="Y416" s="9"/>
      <c r="Z416" s="9"/>
      <c r="AA416" s="9"/>
      <c r="AB416" s="9"/>
      <c r="AC416" s="9"/>
      <c r="AD416" s="9"/>
      <c r="AE416" s="9"/>
      <c r="AF416" s="9"/>
      <c r="AG416" s="9"/>
      <c r="AH416" s="9"/>
    </row>
    <row r="417" spans="1:34" x14ac:dyDescent="0.25">
      <c r="A417" s="9"/>
      <c r="B417" s="9"/>
      <c r="C417" s="9"/>
      <c r="D417" s="9"/>
      <c r="F417" s="9"/>
      <c r="I417" s="9"/>
      <c r="J417" s="9"/>
      <c r="L417" s="9"/>
      <c r="M417" s="9"/>
      <c r="N417" s="9"/>
      <c r="O417" s="9"/>
      <c r="P417" s="9"/>
      <c r="S417" s="9"/>
      <c r="V417" s="9"/>
      <c r="X417" s="9"/>
      <c r="Y417" s="9"/>
      <c r="Z417" s="9"/>
      <c r="AA417" s="9"/>
      <c r="AB417" s="9"/>
      <c r="AC417" s="9"/>
      <c r="AD417" s="9"/>
      <c r="AE417" s="9"/>
      <c r="AF417" s="9"/>
      <c r="AG417" s="9"/>
      <c r="AH417" s="9"/>
    </row>
    <row r="418" spans="1:34" x14ac:dyDescent="0.25">
      <c r="A418" s="9"/>
      <c r="B418" s="9"/>
      <c r="C418" s="9"/>
      <c r="D418" s="9"/>
      <c r="F418" s="9"/>
      <c r="I418" s="9"/>
      <c r="J418" s="9"/>
      <c r="L418" s="9"/>
      <c r="M418" s="9"/>
      <c r="N418" s="9"/>
      <c r="O418" s="9"/>
      <c r="P418" s="9"/>
      <c r="S418" s="9"/>
      <c r="V418" s="9"/>
      <c r="X418" s="9"/>
      <c r="Y418" s="9"/>
      <c r="Z418" s="9"/>
      <c r="AA418" s="9"/>
      <c r="AB418" s="9"/>
      <c r="AC418" s="9"/>
      <c r="AD418" s="9"/>
      <c r="AE418" s="9"/>
      <c r="AF418" s="9"/>
      <c r="AG418" s="9"/>
      <c r="AH418" s="9"/>
    </row>
    <row r="419" spans="1:34" x14ac:dyDescent="0.25">
      <c r="A419" s="9"/>
      <c r="B419" s="9"/>
      <c r="C419" s="9"/>
      <c r="D419" s="9"/>
      <c r="F419" s="9"/>
      <c r="I419" s="9"/>
      <c r="J419" s="9"/>
      <c r="L419" s="9"/>
      <c r="M419" s="9"/>
      <c r="N419" s="9"/>
      <c r="O419" s="9"/>
      <c r="P419" s="9"/>
      <c r="S419" s="9"/>
      <c r="V419" s="9"/>
      <c r="X419" s="9"/>
      <c r="Y419" s="9"/>
      <c r="Z419" s="9"/>
      <c r="AA419" s="9"/>
      <c r="AB419" s="9"/>
      <c r="AC419" s="9"/>
      <c r="AD419" s="9"/>
      <c r="AE419" s="9"/>
      <c r="AF419" s="9"/>
      <c r="AG419" s="9"/>
      <c r="AH419" s="9"/>
    </row>
    <row r="420" spans="1:34" x14ac:dyDescent="0.25">
      <c r="A420" s="9"/>
      <c r="B420" s="9"/>
      <c r="C420" s="9"/>
      <c r="D420" s="9"/>
      <c r="F420" s="9"/>
      <c r="I420" s="9"/>
      <c r="J420" s="9"/>
      <c r="L420" s="9"/>
      <c r="M420" s="9"/>
      <c r="N420" s="9"/>
      <c r="O420" s="9"/>
      <c r="P420" s="9"/>
      <c r="S420" s="9"/>
      <c r="V420" s="9"/>
      <c r="X420" s="9"/>
      <c r="Y420" s="9"/>
      <c r="Z420" s="9"/>
      <c r="AA420" s="9"/>
      <c r="AB420" s="9"/>
      <c r="AC420" s="9"/>
      <c r="AD420" s="9"/>
      <c r="AE420" s="9"/>
      <c r="AF420" s="9"/>
      <c r="AG420" s="9"/>
      <c r="AH420" s="9"/>
    </row>
    <row r="421" spans="1:34" x14ac:dyDescent="0.25">
      <c r="A421" s="9"/>
      <c r="B421" s="9"/>
      <c r="C421" s="9"/>
      <c r="D421" s="9"/>
      <c r="F421" s="9"/>
      <c r="I421" s="9"/>
      <c r="J421" s="9"/>
      <c r="L421" s="9"/>
      <c r="M421" s="9"/>
      <c r="N421" s="9"/>
      <c r="O421" s="9"/>
      <c r="P421" s="9"/>
      <c r="S421" s="9"/>
      <c r="V421" s="9"/>
      <c r="X421" s="9"/>
      <c r="Y421" s="9"/>
      <c r="Z421" s="9"/>
      <c r="AA421" s="9"/>
      <c r="AB421" s="9"/>
      <c r="AC421" s="9"/>
      <c r="AD421" s="9"/>
      <c r="AE421" s="9"/>
      <c r="AF421" s="9"/>
      <c r="AG421" s="9"/>
      <c r="AH421" s="9"/>
    </row>
    <row r="422" spans="1:34" x14ac:dyDescent="0.25">
      <c r="A422" s="9"/>
      <c r="B422" s="9"/>
      <c r="C422" s="9"/>
      <c r="D422" s="9"/>
      <c r="F422" s="9"/>
      <c r="I422" s="9"/>
      <c r="J422" s="9"/>
      <c r="L422" s="9"/>
      <c r="M422" s="9"/>
      <c r="N422" s="9"/>
      <c r="O422" s="9"/>
      <c r="P422" s="9"/>
      <c r="S422" s="9"/>
      <c r="V422" s="9"/>
      <c r="X422" s="9"/>
      <c r="Y422" s="9"/>
      <c r="Z422" s="9"/>
      <c r="AA422" s="9"/>
      <c r="AB422" s="9"/>
      <c r="AC422" s="9"/>
      <c r="AD422" s="9"/>
      <c r="AE422" s="9"/>
      <c r="AF422" s="9"/>
      <c r="AG422" s="9"/>
      <c r="AH422" s="9"/>
    </row>
    <row r="423" spans="1:34" x14ac:dyDescent="0.25">
      <c r="A423" s="9"/>
      <c r="B423" s="9"/>
      <c r="C423" s="9"/>
      <c r="D423" s="9"/>
      <c r="F423" s="9"/>
      <c r="I423" s="9"/>
      <c r="J423" s="9"/>
      <c r="L423" s="9"/>
      <c r="M423" s="9"/>
      <c r="N423" s="9"/>
      <c r="O423" s="9"/>
      <c r="P423" s="9"/>
      <c r="S423" s="9"/>
      <c r="V423" s="9"/>
      <c r="X423" s="9"/>
      <c r="Y423" s="9"/>
      <c r="Z423" s="9"/>
      <c r="AA423" s="9"/>
      <c r="AB423" s="9"/>
      <c r="AC423" s="9"/>
      <c r="AD423" s="9"/>
      <c r="AE423" s="9"/>
      <c r="AF423" s="9"/>
      <c r="AG423" s="9"/>
      <c r="AH423" s="9"/>
    </row>
    <row r="424" spans="1:34" x14ac:dyDescent="0.25">
      <c r="A424" s="9"/>
      <c r="B424" s="9"/>
      <c r="C424" s="9"/>
      <c r="D424" s="9"/>
      <c r="F424" s="9"/>
      <c r="I424" s="9"/>
      <c r="J424" s="9"/>
      <c r="L424" s="9"/>
      <c r="M424" s="9"/>
      <c r="N424" s="9"/>
      <c r="O424" s="9"/>
      <c r="P424" s="9"/>
      <c r="S424" s="9"/>
      <c r="V424" s="9"/>
      <c r="X424" s="9"/>
      <c r="Y424" s="9"/>
      <c r="Z424" s="9"/>
      <c r="AA424" s="9"/>
      <c r="AB424" s="9"/>
      <c r="AC424" s="9"/>
      <c r="AD424" s="9"/>
      <c r="AE424" s="9"/>
      <c r="AF424" s="9"/>
      <c r="AG424" s="9"/>
      <c r="AH424" s="9"/>
    </row>
    <row r="425" spans="1:34" x14ac:dyDescent="0.25">
      <c r="A425" s="9"/>
      <c r="B425" s="9"/>
      <c r="C425" s="9"/>
      <c r="D425" s="9"/>
      <c r="F425" s="9"/>
      <c r="I425" s="9"/>
      <c r="J425" s="9"/>
      <c r="L425" s="9"/>
      <c r="M425" s="9"/>
      <c r="N425" s="9"/>
      <c r="O425" s="9"/>
      <c r="P425" s="9"/>
      <c r="S425" s="9"/>
      <c r="V425" s="9"/>
      <c r="X425" s="9"/>
      <c r="Y425" s="9"/>
      <c r="Z425" s="9"/>
      <c r="AA425" s="9"/>
      <c r="AB425" s="9"/>
      <c r="AC425" s="9"/>
      <c r="AD425" s="9"/>
      <c r="AE425" s="9"/>
      <c r="AF425" s="9"/>
      <c r="AG425" s="9"/>
      <c r="AH425" s="9"/>
    </row>
    <row r="426" spans="1:34" x14ac:dyDescent="0.25">
      <c r="A426" s="9"/>
      <c r="B426" s="9"/>
      <c r="C426" s="9"/>
      <c r="D426" s="9"/>
      <c r="F426" s="9"/>
      <c r="I426" s="9"/>
      <c r="J426" s="9"/>
      <c r="L426" s="9"/>
      <c r="M426" s="9"/>
      <c r="N426" s="9"/>
      <c r="O426" s="9"/>
      <c r="P426" s="9"/>
      <c r="S426" s="9"/>
      <c r="V426" s="9"/>
      <c r="X426" s="9"/>
      <c r="Y426" s="9"/>
      <c r="Z426" s="9"/>
      <c r="AA426" s="9"/>
      <c r="AB426" s="9"/>
      <c r="AC426" s="9"/>
      <c r="AD426" s="9"/>
      <c r="AE426" s="9"/>
      <c r="AF426" s="9"/>
      <c r="AG426" s="9"/>
      <c r="AH426" s="9"/>
    </row>
    <row r="427" spans="1:34" x14ac:dyDescent="0.25">
      <c r="A427" s="9"/>
      <c r="B427" s="9"/>
      <c r="C427" s="9"/>
      <c r="D427" s="9"/>
      <c r="F427" s="9"/>
      <c r="I427" s="9"/>
      <c r="J427" s="9"/>
      <c r="L427" s="9"/>
      <c r="M427" s="9"/>
      <c r="N427" s="9"/>
      <c r="O427" s="9"/>
      <c r="P427" s="9"/>
      <c r="S427" s="9"/>
      <c r="V427" s="9"/>
      <c r="X427" s="9"/>
      <c r="Y427" s="9"/>
      <c r="Z427" s="9"/>
      <c r="AA427" s="9"/>
      <c r="AB427" s="9"/>
      <c r="AC427" s="9"/>
      <c r="AD427" s="9"/>
      <c r="AE427" s="9"/>
      <c r="AF427" s="9"/>
      <c r="AG427" s="9"/>
      <c r="AH427" s="9"/>
    </row>
    <row r="428" spans="1:34" x14ac:dyDescent="0.25">
      <c r="A428" s="9"/>
      <c r="B428" s="9"/>
      <c r="C428" s="9"/>
      <c r="D428" s="9"/>
      <c r="F428" s="9"/>
      <c r="I428" s="9"/>
      <c r="J428" s="9"/>
      <c r="L428" s="9"/>
      <c r="M428" s="9"/>
      <c r="N428" s="9"/>
      <c r="O428" s="9"/>
      <c r="P428" s="9"/>
      <c r="S428" s="9"/>
      <c r="V428" s="9"/>
      <c r="X428" s="9"/>
      <c r="Y428" s="9"/>
      <c r="Z428" s="9"/>
      <c r="AA428" s="9"/>
      <c r="AB428" s="9"/>
      <c r="AC428" s="9"/>
      <c r="AD428" s="9"/>
      <c r="AE428" s="9"/>
      <c r="AF428" s="9"/>
      <c r="AG428" s="9"/>
      <c r="AH428" s="9"/>
    </row>
    <row r="429" spans="1:34" x14ac:dyDescent="0.25">
      <c r="A429" s="9"/>
      <c r="B429" s="9"/>
      <c r="C429" s="9"/>
      <c r="D429" s="9"/>
      <c r="F429" s="9"/>
      <c r="I429" s="9"/>
      <c r="J429" s="9"/>
      <c r="L429" s="9"/>
      <c r="M429" s="9"/>
      <c r="N429" s="9"/>
      <c r="O429" s="9"/>
      <c r="P429" s="9"/>
      <c r="S429" s="9"/>
      <c r="V429" s="9"/>
      <c r="X429" s="9"/>
      <c r="Y429" s="9"/>
      <c r="Z429" s="9"/>
      <c r="AA429" s="9"/>
      <c r="AB429" s="9"/>
      <c r="AC429" s="9"/>
      <c r="AD429" s="9"/>
      <c r="AE429" s="9"/>
      <c r="AF429" s="9"/>
      <c r="AG429" s="9"/>
      <c r="AH429" s="9"/>
    </row>
    <row r="430" spans="1:34" x14ac:dyDescent="0.25">
      <c r="A430" s="9"/>
      <c r="B430" s="9"/>
      <c r="C430" s="9"/>
      <c r="D430" s="9"/>
      <c r="F430" s="9"/>
      <c r="I430" s="9"/>
      <c r="J430" s="9"/>
      <c r="L430" s="9"/>
      <c r="M430" s="9"/>
      <c r="N430" s="9"/>
      <c r="O430" s="9"/>
      <c r="P430" s="9"/>
      <c r="S430" s="9"/>
      <c r="V430" s="9"/>
      <c r="X430" s="9"/>
      <c r="Y430" s="9"/>
      <c r="Z430" s="9"/>
      <c r="AA430" s="9"/>
      <c r="AB430" s="9"/>
      <c r="AC430" s="9"/>
      <c r="AD430" s="9"/>
      <c r="AE430" s="9"/>
      <c r="AF430" s="9"/>
      <c r="AG430" s="9"/>
      <c r="AH430" s="9"/>
    </row>
    <row r="431" spans="1:34" x14ac:dyDescent="0.25">
      <c r="A431" s="9"/>
      <c r="B431" s="9"/>
      <c r="C431" s="9"/>
      <c r="D431" s="9"/>
      <c r="F431" s="9"/>
      <c r="I431" s="9"/>
      <c r="J431" s="9"/>
      <c r="L431" s="9"/>
      <c r="M431" s="9"/>
      <c r="N431" s="9"/>
      <c r="O431" s="9"/>
      <c r="P431" s="9"/>
      <c r="S431" s="9"/>
      <c r="V431" s="9"/>
      <c r="X431" s="9"/>
      <c r="Y431" s="9"/>
      <c r="Z431" s="9"/>
      <c r="AA431" s="9"/>
      <c r="AB431" s="9"/>
      <c r="AC431" s="9"/>
      <c r="AD431" s="9"/>
      <c r="AE431" s="9"/>
      <c r="AF431" s="9"/>
      <c r="AG431" s="9"/>
      <c r="AH431" s="9"/>
    </row>
    <row r="432" spans="1:34" x14ac:dyDescent="0.25">
      <c r="A432" s="9"/>
      <c r="B432" s="9"/>
      <c r="C432" s="9"/>
      <c r="D432" s="9"/>
      <c r="F432" s="9"/>
      <c r="I432" s="9"/>
      <c r="J432" s="9"/>
      <c r="L432" s="9"/>
      <c r="M432" s="9"/>
      <c r="N432" s="9"/>
      <c r="O432" s="9"/>
      <c r="P432" s="9"/>
      <c r="S432" s="9"/>
      <c r="V432" s="9"/>
      <c r="X432" s="9"/>
      <c r="Y432" s="9"/>
      <c r="Z432" s="9"/>
      <c r="AA432" s="9"/>
      <c r="AB432" s="9"/>
      <c r="AC432" s="9"/>
      <c r="AD432" s="9"/>
      <c r="AE432" s="9"/>
      <c r="AF432" s="9"/>
      <c r="AG432" s="9"/>
      <c r="AH432" s="9"/>
    </row>
    <row r="433" spans="1:34" x14ac:dyDescent="0.25">
      <c r="A433" s="9"/>
      <c r="B433" s="9"/>
      <c r="C433" s="9"/>
      <c r="D433" s="9"/>
      <c r="F433" s="9"/>
      <c r="I433" s="9"/>
      <c r="J433" s="9"/>
      <c r="L433" s="9"/>
      <c r="M433" s="9"/>
      <c r="N433" s="9"/>
      <c r="O433" s="9"/>
      <c r="P433" s="9"/>
      <c r="S433" s="9"/>
      <c r="V433" s="9"/>
      <c r="X433" s="9"/>
      <c r="Y433" s="9"/>
      <c r="Z433" s="9"/>
      <c r="AA433" s="9"/>
      <c r="AB433" s="9"/>
      <c r="AC433" s="9"/>
      <c r="AD433" s="9"/>
      <c r="AE433" s="9"/>
      <c r="AF433" s="9"/>
      <c r="AG433" s="9"/>
      <c r="AH433" s="9"/>
    </row>
    <row r="434" spans="1:34" x14ac:dyDescent="0.25">
      <c r="A434" s="9"/>
      <c r="B434" s="9"/>
      <c r="C434" s="9"/>
      <c r="D434" s="9"/>
      <c r="F434" s="9"/>
      <c r="I434" s="9"/>
      <c r="J434" s="9"/>
      <c r="L434" s="9"/>
      <c r="M434" s="9"/>
      <c r="N434" s="9"/>
      <c r="O434" s="9"/>
      <c r="P434" s="9"/>
      <c r="S434" s="9"/>
      <c r="V434" s="9"/>
      <c r="X434" s="9"/>
      <c r="Y434" s="9"/>
      <c r="Z434" s="9"/>
      <c r="AA434" s="9"/>
      <c r="AB434" s="9"/>
      <c r="AC434" s="9"/>
      <c r="AD434" s="9"/>
      <c r="AE434" s="9"/>
      <c r="AF434" s="9"/>
      <c r="AG434" s="9"/>
      <c r="AH434" s="9"/>
    </row>
    <row r="435" spans="1:34" x14ac:dyDescent="0.25">
      <c r="A435" s="9"/>
      <c r="B435" s="9"/>
      <c r="C435" s="9"/>
      <c r="D435" s="9"/>
      <c r="F435" s="9"/>
      <c r="I435" s="9"/>
      <c r="J435" s="9"/>
      <c r="L435" s="9"/>
      <c r="M435" s="9"/>
      <c r="N435" s="9"/>
      <c r="O435" s="9"/>
      <c r="P435" s="9"/>
      <c r="S435" s="9"/>
      <c r="V435" s="9"/>
      <c r="X435" s="9"/>
      <c r="Y435" s="9"/>
      <c r="Z435" s="9"/>
      <c r="AA435" s="9"/>
      <c r="AB435" s="9"/>
      <c r="AC435" s="9"/>
      <c r="AD435" s="9"/>
      <c r="AE435" s="9"/>
      <c r="AF435" s="9"/>
      <c r="AG435" s="9"/>
      <c r="AH435" s="9"/>
    </row>
    <row r="436" spans="1:34" x14ac:dyDescent="0.25">
      <c r="A436" s="9"/>
      <c r="B436" s="9"/>
      <c r="C436" s="9"/>
      <c r="D436" s="9"/>
      <c r="F436" s="9"/>
      <c r="I436" s="9"/>
      <c r="J436" s="9"/>
      <c r="L436" s="9"/>
      <c r="M436" s="9"/>
      <c r="N436" s="9"/>
      <c r="O436" s="9"/>
      <c r="P436" s="9"/>
      <c r="S436" s="9"/>
      <c r="V436" s="9"/>
      <c r="X436" s="9"/>
      <c r="Y436" s="9"/>
      <c r="Z436" s="9"/>
      <c r="AA436" s="9"/>
      <c r="AB436" s="9"/>
      <c r="AC436" s="9"/>
      <c r="AD436" s="9"/>
      <c r="AE436" s="9"/>
      <c r="AF436" s="9"/>
      <c r="AG436" s="9"/>
      <c r="AH436" s="9"/>
    </row>
    <row r="437" spans="1:34" x14ac:dyDescent="0.25">
      <c r="A437" s="9"/>
      <c r="B437" s="9"/>
      <c r="C437" s="9"/>
      <c r="D437" s="9"/>
      <c r="F437" s="9"/>
      <c r="I437" s="9"/>
      <c r="J437" s="9"/>
      <c r="L437" s="9"/>
      <c r="M437" s="9"/>
      <c r="N437" s="9"/>
      <c r="O437" s="9"/>
      <c r="P437" s="9"/>
      <c r="S437" s="9"/>
      <c r="V437" s="9"/>
      <c r="X437" s="9"/>
      <c r="Y437" s="9"/>
      <c r="Z437" s="9"/>
      <c r="AA437" s="9"/>
      <c r="AB437" s="9"/>
      <c r="AC437" s="9"/>
      <c r="AD437" s="9"/>
      <c r="AE437" s="9"/>
      <c r="AF437" s="9"/>
      <c r="AG437" s="9"/>
      <c r="AH437" s="9"/>
    </row>
    <row r="438" spans="1:34" x14ac:dyDescent="0.25">
      <c r="A438" s="9"/>
      <c r="B438" s="9"/>
      <c r="C438" s="9"/>
      <c r="D438" s="9"/>
      <c r="F438" s="9"/>
      <c r="I438" s="9"/>
      <c r="J438" s="9"/>
      <c r="L438" s="9"/>
      <c r="M438" s="9"/>
      <c r="N438" s="9"/>
      <c r="O438" s="9"/>
      <c r="P438" s="9"/>
      <c r="S438" s="9"/>
      <c r="V438" s="9"/>
      <c r="X438" s="9"/>
      <c r="Y438" s="9"/>
      <c r="Z438" s="9"/>
      <c r="AA438" s="9"/>
      <c r="AB438" s="9"/>
      <c r="AC438" s="9"/>
      <c r="AD438" s="9"/>
      <c r="AE438" s="9"/>
      <c r="AF438" s="9"/>
      <c r="AG438" s="9"/>
      <c r="AH438" s="9"/>
    </row>
    <row r="439" spans="1:34" x14ac:dyDescent="0.25">
      <c r="A439" s="9"/>
      <c r="B439" s="9"/>
      <c r="C439" s="9"/>
      <c r="D439" s="9"/>
      <c r="F439" s="9"/>
      <c r="I439" s="9"/>
      <c r="J439" s="9"/>
      <c r="L439" s="9"/>
      <c r="M439" s="9"/>
      <c r="N439" s="9"/>
      <c r="O439" s="9"/>
      <c r="P439" s="9"/>
      <c r="S439" s="9"/>
      <c r="V439" s="9"/>
      <c r="X439" s="9"/>
      <c r="Y439" s="9"/>
      <c r="Z439" s="9"/>
      <c r="AA439" s="9"/>
      <c r="AB439" s="9"/>
      <c r="AC439" s="9"/>
      <c r="AD439" s="9"/>
      <c r="AE439" s="9"/>
      <c r="AF439" s="9"/>
      <c r="AG439" s="9"/>
      <c r="AH439" s="9"/>
    </row>
    <row r="440" spans="1:34" x14ac:dyDescent="0.25">
      <c r="A440" s="9"/>
      <c r="B440" s="9"/>
      <c r="C440" s="9"/>
      <c r="D440" s="9"/>
      <c r="F440" s="9"/>
      <c r="I440" s="9"/>
      <c r="J440" s="9"/>
      <c r="L440" s="9"/>
      <c r="M440" s="9"/>
      <c r="N440" s="9"/>
      <c r="O440" s="9"/>
      <c r="P440" s="9"/>
      <c r="S440" s="9"/>
      <c r="V440" s="9"/>
      <c r="X440" s="9"/>
      <c r="Y440" s="9"/>
      <c r="Z440" s="9"/>
      <c r="AA440" s="9"/>
      <c r="AB440" s="9"/>
      <c r="AC440" s="9"/>
      <c r="AD440" s="9"/>
      <c r="AE440" s="9"/>
      <c r="AF440" s="9"/>
      <c r="AG440" s="9"/>
      <c r="AH440" s="9"/>
    </row>
    <row r="441" spans="1:34" x14ac:dyDescent="0.25">
      <c r="A441" s="9"/>
      <c r="B441" s="9"/>
      <c r="C441" s="9"/>
      <c r="D441" s="9"/>
      <c r="F441" s="9"/>
      <c r="I441" s="9"/>
      <c r="J441" s="9"/>
      <c r="L441" s="9"/>
      <c r="M441" s="9"/>
      <c r="N441" s="9"/>
      <c r="O441" s="9"/>
      <c r="P441" s="9"/>
      <c r="S441" s="9"/>
      <c r="V441" s="9"/>
      <c r="X441" s="9"/>
      <c r="Y441" s="9"/>
      <c r="Z441" s="9"/>
      <c r="AA441" s="9"/>
      <c r="AB441" s="9"/>
      <c r="AC441" s="9"/>
      <c r="AD441" s="9"/>
      <c r="AE441" s="9"/>
      <c r="AF441" s="9"/>
      <c r="AG441" s="9"/>
      <c r="AH441" s="9"/>
    </row>
    <row r="442" spans="1:34" x14ac:dyDescent="0.25">
      <c r="A442" s="9"/>
      <c r="B442" s="9"/>
      <c r="C442" s="9"/>
      <c r="D442" s="9"/>
      <c r="F442" s="9"/>
      <c r="I442" s="9"/>
      <c r="J442" s="9"/>
      <c r="L442" s="9"/>
      <c r="M442" s="9"/>
      <c r="N442" s="9"/>
      <c r="O442" s="9"/>
      <c r="P442" s="9"/>
      <c r="S442" s="9"/>
      <c r="V442" s="9"/>
      <c r="X442" s="9"/>
      <c r="Y442" s="9"/>
      <c r="Z442" s="9"/>
      <c r="AA442" s="9"/>
      <c r="AB442" s="9"/>
      <c r="AC442" s="9"/>
      <c r="AD442" s="9"/>
      <c r="AE442" s="9"/>
      <c r="AF442" s="9"/>
      <c r="AG442" s="9"/>
      <c r="AH442" s="9"/>
    </row>
    <row r="443" spans="1:34" x14ac:dyDescent="0.25">
      <c r="A443" s="9"/>
      <c r="B443" s="9"/>
      <c r="C443" s="9"/>
      <c r="D443" s="9"/>
      <c r="F443" s="9"/>
      <c r="I443" s="9"/>
      <c r="J443" s="9"/>
      <c r="L443" s="9"/>
      <c r="M443" s="9"/>
      <c r="N443" s="9"/>
      <c r="O443" s="9"/>
      <c r="P443" s="9"/>
      <c r="S443" s="9"/>
      <c r="V443" s="9"/>
      <c r="X443" s="9"/>
      <c r="Y443" s="9"/>
      <c r="Z443" s="9"/>
      <c r="AA443" s="9"/>
      <c r="AB443" s="9"/>
      <c r="AC443" s="9"/>
      <c r="AD443" s="9"/>
      <c r="AE443" s="9"/>
      <c r="AF443" s="9"/>
      <c r="AG443" s="9"/>
      <c r="AH443" s="9"/>
    </row>
    <row r="444" spans="1:34" x14ac:dyDescent="0.25">
      <c r="A444" s="9"/>
      <c r="B444" s="9"/>
      <c r="C444" s="9"/>
      <c r="D444" s="9"/>
      <c r="F444" s="9"/>
      <c r="I444" s="9"/>
      <c r="J444" s="9"/>
      <c r="L444" s="9"/>
      <c r="M444" s="9"/>
      <c r="N444" s="9"/>
      <c r="O444" s="9"/>
      <c r="P444" s="9"/>
      <c r="S444" s="9"/>
      <c r="V444" s="9"/>
      <c r="X444" s="9"/>
      <c r="Y444" s="9"/>
      <c r="Z444" s="9"/>
      <c r="AA444" s="9"/>
      <c r="AB444" s="9"/>
      <c r="AC444" s="9"/>
      <c r="AD444" s="9"/>
      <c r="AE444" s="9"/>
      <c r="AF444" s="9"/>
      <c r="AG444" s="9"/>
      <c r="AH444" s="9"/>
    </row>
    <row r="445" spans="1:34" x14ac:dyDescent="0.25">
      <c r="A445" s="9"/>
      <c r="B445" s="9"/>
      <c r="C445" s="9"/>
      <c r="D445" s="9"/>
      <c r="F445" s="9"/>
      <c r="I445" s="9"/>
      <c r="J445" s="9"/>
      <c r="L445" s="9"/>
      <c r="M445" s="9"/>
      <c r="N445" s="9"/>
      <c r="O445" s="9"/>
      <c r="P445" s="9"/>
      <c r="S445" s="9"/>
      <c r="V445" s="9"/>
      <c r="X445" s="9"/>
      <c r="Y445" s="9"/>
      <c r="Z445" s="9"/>
      <c r="AA445" s="9"/>
      <c r="AB445" s="9"/>
      <c r="AC445" s="9"/>
      <c r="AD445" s="9"/>
      <c r="AE445" s="9"/>
      <c r="AF445" s="9"/>
      <c r="AG445" s="9"/>
      <c r="AH445" s="9"/>
    </row>
    <row r="446" spans="1:34" x14ac:dyDescent="0.25">
      <c r="A446" s="9"/>
      <c r="B446" s="9"/>
      <c r="C446" s="9"/>
      <c r="D446" s="9"/>
      <c r="F446" s="9"/>
      <c r="I446" s="9"/>
      <c r="J446" s="9"/>
      <c r="L446" s="9"/>
      <c r="M446" s="9"/>
      <c r="N446" s="9"/>
      <c r="O446" s="9"/>
      <c r="P446" s="9"/>
      <c r="S446" s="9"/>
      <c r="V446" s="9"/>
      <c r="X446" s="9"/>
      <c r="Y446" s="9"/>
      <c r="Z446" s="9"/>
      <c r="AA446" s="9"/>
      <c r="AB446" s="9"/>
      <c r="AC446" s="9"/>
      <c r="AD446" s="9"/>
      <c r="AE446" s="9"/>
      <c r="AF446" s="9"/>
      <c r="AG446" s="9"/>
      <c r="AH446" s="9"/>
    </row>
    <row r="447" spans="1:34" x14ac:dyDescent="0.25">
      <c r="A447" s="9"/>
      <c r="B447" s="9"/>
      <c r="C447" s="9"/>
      <c r="D447" s="9"/>
      <c r="F447" s="9"/>
      <c r="I447" s="9"/>
      <c r="J447" s="9"/>
      <c r="L447" s="9"/>
      <c r="M447" s="9"/>
      <c r="N447" s="9"/>
      <c r="O447" s="9"/>
      <c r="P447" s="9"/>
      <c r="S447" s="9"/>
      <c r="V447" s="9"/>
      <c r="X447" s="9"/>
      <c r="Y447" s="9"/>
      <c r="Z447" s="9"/>
      <c r="AA447" s="9"/>
      <c r="AB447" s="9"/>
      <c r="AC447" s="9"/>
      <c r="AD447" s="9"/>
      <c r="AE447" s="9"/>
      <c r="AF447" s="9"/>
      <c r="AG447" s="9"/>
      <c r="AH447" s="9"/>
    </row>
    <row r="448" spans="1:34" x14ac:dyDescent="0.25">
      <c r="A448" s="9"/>
      <c r="B448" s="9"/>
      <c r="C448" s="9"/>
      <c r="D448" s="9"/>
      <c r="F448" s="9"/>
      <c r="I448" s="9"/>
      <c r="J448" s="9"/>
      <c r="L448" s="9"/>
      <c r="M448" s="9"/>
      <c r="N448" s="9"/>
      <c r="O448" s="9"/>
      <c r="P448" s="9"/>
      <c r="S448" s="9"/>
      <c r="V448" s="9"/>
      <c r="X448" s="9"/>
      <c r="Y448" s="9"/>
      <c r="Z448" s="9"/>
      <c r="AA448" s="9"/>
      <c r="AB448" s="9"/>
      <c r="AC448" s="9"/>
      <c r="AD448" s="9"/>
      <c r="AE448" s="9"/>
      <c r="AF448" s="9"/>
      <c r="AG448" s="9"/>
      <c r="AH448" s="9"/>
    </row>
    <row r="449" spans="1:34" x14ac:dyDescent="0.25">
      <c r="A449" s="9"/>
      <c r="B449" s="9"/>
      <c r="C449" s="9"/>
      <c r="D449" s="9"/>
      <c r="F449" s="9"/>
      <c r="I449" s="9"/>
      <c r="J449" s="9"/>
      <c r="L449" s="9"/>
      <c r="M449" s="9"/>
      <c r="N449" s="9"/>
      <c r="O449" s="9"/>
      <c r="P449" s="9"/>
      <c r="S449" s="9"/>
      <c r="V449" s="9"/>
      <c r="X449" s="9"/>
      <c r="Y449" s="9"/>
      <c r="Z449" s="9"/>
      <c r="AA449" s="9"/>
      <c r="AB449" s="9"/>
      <c r="AC449" s="9"/>
      <c r="AD449" s="9"/>
      <c r="AE449" s="9"/>
      <c r="AF449" s="9"/>
      <c r="AG449" s="9"/>
      <c r="AH449" s="9"/>
    </row>
    <row r="450" spans="1:34" x14ac:dyDescent="0.25">
      <c r="A450" s="9"/>
      <c r="B450" s="9"/>
      <c r="C450" s="9"/>
      <c r="D450" s="9"/>
      <c r="F450" s="9"/>
      <c r="I450" s="9"/>
      <c r="J450" s="9"/>
      <c r="L450" s="9"/>
      <c r="M450" s="9"/>
      <c r="N450" s="9"/>
      <c r="O450" s="9"/>
      <c r="P450" s="9"/>
      <c r="S450" s="9"/>
      <c r="V450" s="9"/>
      <c r="X450" s="9"/>
      <c r="Y450" s="9"/>
      <c r="Z450" s="9"/>
      <c r="AA450" s="9"/>
      <c r="AB450" s="9"/>
      <c r="AC450" s="9"/>
      <c r="AD450" s="9"/>
      <c r="AE450" s="9"/>
      <c r="AF450" s="9"/>
      <c r="AG450" s="9"/>
      <c r="AH450" s="9"/>
    </row>
    <row r="451" spans="1:34" x14ac:dyDescent="0.25">
      <c r="A451" s="9"/>
      <c r="B451" s="9"/>
      <c r="C451" s="9"/>
      <c r="D451" s="9"/>
      <c r="F451" s="9"/>
      <c r="I451" s="9"/>
      <c r="J451" s="9"/>
      <c r="L451" s="9"/>
      <c r="M451" s="9"/>
      <c r="N451" s="9"/>
      <c r="O451" s="9"/>
      <c r="P451" s="9"/>
      <c r="S451" s="9"/>
      <c r="V451" s="9"/>
      <c r="X451" s="9"/>
      <c r="Y451" s="9"/>
      <c r="Z451" s="9"/>
      <c r="AA451" s="9"/>
      <c r="AB451" s="9"/>
      <c r="AC451" s="9"/>
      <c r="AD451" s="9"/>
      <c r="AE451" s="9"/>
      <c r="AF451" s="9"/>
      <c r="AG451" s="9"/>
      <c r="AH451" s="9"/>
    </row>
    <row r="452" spans="1:34" x14ac:dyDescent="0.25">
      <c r="A452" s="9"/>
      <c r="B452" s="9"/>
      <c r="C452" s="9"/>
      <c r="D452" s="9"/>
      <c r="F452" s="9"/>
      <c r="I452" s="9"/>
      <c r="J452" s="9"/>
      <c r="L452" s="9"/>
      <c r="M452" s="9"/>
      <c r="N452" s="9"/>
      <c r="O452" s="9"/>
      <c r="P452" s="9"/>
      <c r="S452" s="9"/>
      <c r="V452" s="9"/>
      <c r="X452" s="9"/>
      <c r="Y452" s="9"/>
      <c r="Z452" s="9"/>
      <c r="AA452" s="9"/>
      <c r="AB452" s="9"/>
      <c r="AC452" s="9"/>
      <c r="AD452" s="9"/>
      <c r="AE452" s="9"/>
      <c r="AF452" s="9"/>
      <c r="AG452" s="9"/>
      <c r="AH452" s="9"/>
    </row>
    <row r="453" spans="1:34" x14ac:dyDescent="0.25">
      <c r="A453" s="9"/>
      <c r="B453" s="9"/>
      <c r="C453" s="9"/>
      <c r="D453" s="9"/>
      <c r="F453" s="9"/>
      <c r="I453" s="9"/>
      <c r="J453" s="9"/>
      <c r="L453" s="9"/>
      <c r="M453" s="9"/>
      <c r="N453" s="9"/>
      <c r="O453" s="9"/>
      <c r="P453" s="9"/>
      <c r="S453" s="9"/>
      <c r="V453" s="9"/>
      <c r="X453" s="9"/>
      <c r="Y453" s="9"/>
      <c r="Z453" s="9"/>
      <c r="AA453" s="9"/>
      <c r="AB453" s="9"/>
      <c r="AC453" s="9"/>
      <c r="AD453" s="9"/>
      <c r="AE453" s="9"/>
      <c r="AF453" s="9"/>
      <c r="AG453" s="9"/>
      <c r="AH453" s="9"/>
    </row>
    <row r="454" spans="1:34" x14ac:dyDescent="0.25">
      <c r="A454" s="9"/>
      <c r="B454" s="9"/>
      <c r="C454" s="9"/>
      <c r="D454" s="9"/>
      <c r="F454" s="9"/>
      <c r="I454" s="9"/>
      <c r="J454" s="9"/>
      <c r="L454" s="9"/>
      <c r="M454" s="9"/>
      <c r="N454" s="9"/>
      <c r="O454" s="9"/>
      <c r="P454" s="9"/>
      <c r="S454" s="9"/>
      <c r="V454" s="9"/>
      <c r="X454" s="9"/>
      <c r="Y454" s="9"/>
      <c r="Z454" s="9"/>
      <c r="AA454" s="9"/>
      <c r="AB454" s="9"/>
      <c r="AC454" s="9"/>
      <c r="AD454" s="9"/>
      <c r="AE454" s="9"/>
      <c r="AF454" s="9"/>
      <c r="AG454" s="9"/>
      <c r="AH454" s="9"/>
    </row>
    <row r="455" spans="1:34" x14ac:dyDescent="0.25">
      <c r="A455" s="9"/>
      <c r="B455" s="9"/>
      <c r="C455" s="9"/>
      <c r="D455" s="9"/>
      <c r="F455" s="9"/>
      <c r="I455" s="9"/>
      <c r="J455" s="9"/>
      <c r="L455" s="9"/>
      <c r="M455" s="9"/>
      <c r="N455" s="9"/>
      <c r="O455" s="9"/>
      <c r="P455" s="9"/>
      <c r="S455" s="9"/>
      <c r="V455" s="9"/>
      <c r="X455" s="9"/>
      <c r="Y455" s="9"/>
      <c r="Z455" s="9"/>
      <c r="AA455" s="9"/>
      <c r="AB455" s="9"/>
      <c r="AC455" s="9"/>
      <c r="AD455" s="9"/>
      <c r="AE455" s="9"/>
      <c r="AF455" s="9"/>
      <c r="AG455" s="9"/>
      <c r="AH455" s="9"/>
    </row>
    <row r="456" spans="1:34" x14ac:dyDescent="0.25">
      <c r="A456" s="9"/>
      <c r="B456" s="9"/>
      <c r="C456" s="9"/>
      <c r="D456" s="9"/>
      <c r="F456" s="9"/>
      <c r="I456" s="9"/>
      <c r="J456" s="9"/>
      <c r="L456" s="9"/>
      <c r="M456" s="9"/>
      <c r="N456" s="9"/>
      <c r="O456" s="9"/>
      <c r="P456" s="9"/>
      <c r="S456" s="9"/>
      <c r="V456" s="9"/>
      <c r="X456" s="9"/>
      <c r="Y456" s="9"/>
      <c r="Z456" s="9"/>
      <c r="AA456" s="9"/>
      <c r="AB456" s="9"/>
      <c r="AC456" s="9"/>
      <c r="AD456" s="9"/>
      <c r="AE456" s="9"/>
      <c r="AF456" s="9"/>
      <c r="AG456" s="9"/>
      <c r="AH456" s="9"/>
    </row>
    <row r="457" spans="1:34" x14ac:dyDescent="0.25">
      <c r="A457" s="9"/>
      <c r="B457" s="9"/>
      <c r="C457" s="9"/>
      <c r="D457" s="9"/>
      <c r="F457" s="9"/>
      <c r="I457" s="9"/>
      <c r="J457" s="9"/>
      <c r="L457" s="9"/>
      <c r="M457" s="9"/>
      <c r="N457" s="9"/>
      <c r="O457" s="9"/>
      <c r="P457" s="9"/>
      <c r="S457" s="9"/>
      <c r="V457" s="9"/>
      <c r="X457" s="9"/>
      <c r="Y457" s="9"/>
      <c r="Z457" s="9"/>
      <c r="AA457" s="9"/>
      <c r="AB457" s="9"/>
      <c r="AC457" s="9"/>
      <c r="AD457" s="9"/>
      <c r="AE457" s="9"/>
      <c r="AF457" s="9"/>
      <c r="AG457" s="9"/>
      <c r="AH457" s="9"/>
    </row>
    <row r="458" spans="1:34" x14ac:dyDescent="0.25">
      <c r="A458" s="9"/>
      <c r="B458" s="9"/>
      <c r="C458" s="9"/>
      <c r="D458" s="9"/>
      <c r="F458" s="9"/>
      <c r="I458" s="9"/>
      <c r="J458" s="9"/>
      <c r="L458" s="9"/>
      <c r="M458" s="9"/>
      <c r="N458" s="9"/>
      <c r="O458" s="9"/>
      <c r="P458" s="9"/>
      <c r="S458" s="9"/>
      <c r="V458" s="9"/>
      <c r="X458" s="9"/>
      <c r="Y458" s="9"/>
      <c r="Z458" s="9"/>
      <c r="AA458" s="9"/>
      <c r="AB458" s="9"/>
      <c r="AC458" s="9"/>
      <c r="AD458" s="9"/>
      <c r="AE458" s="9"/>
      <c r="AF458" s="9"/>
      <c r="AG458" s="9"/>
      <c r="AH458" s="9"/>
    </row>
    <row r="459" spans="1:34" x14ac:dyDescent="0.25">
      <c r="A459" s="9"/>
      <c r="B459" s="9"/>
      <c r="C459" s="9"/>
      <c r="D459" s="9"/>
      <c r="F459" s="9"/>
      <c r="I459" s="9"/>
      <c r="J459" s="9"/>
      <c r="L459" s="9"/>
      <c r="M459" s="9"/>
      <c r="N459" s="9"/>
      <c r="O459" s="9"/>
      <c r="P459" s="9"/>
      <c r="S459" s="9"/>
      <c r="V459" s="9"/>
      <c r="X459" s="9"/>
      <c r="Y459" s="9"/>
      <c r="Z459" s="9"/>
      <c r="AA459" s="9"/>
      <c r="AB459" s="9"/>
      <c r="AC459" s="9"/>
      <c r="AD459" s="9"/>
      <c r="AE459" s="9"/>
      <c r="AF459" s="9"/>
      <c r="AG459" s="9"/>
      <c r="AH459" s="9"/>
    </row>
    <row r="460" spans="1:34" x14ac:dyDescent="0.25">
      <c r="A460" s="9"/>
      <c r="B460" s="9"/>
      <c r="C460" s="9"/>
      <c r="D460" s="9"/>
      <c r="F460" s="9"/>
      <c r="I460" s="9"/>
      <c r="J460" s="9"/>
      <c r="L460" s="9"/>
      <c r="M460" s="9"/>
      <c r="N460" s="9"/>
      <c r="O460" s="9"/>
      <c r="P460" s="9"/>
      <c r="S460" s="9"/>
      <c r="V460" s="9"/>
      <c r="X460" s="9"/>
      <c r="Y460" s="9"/>
      <c r="Z460" s="9"/>
      <c r="AA460" s="9"/>
      <c r="AB460" s="9"/>
      <c r="AC460" s="9"/>
      <c r="AD460" s="9"/>
      <c r="AE460" s="9"/>
      <c r="AF460" s="9"/>
      <c r="AG460" s="9"/>
      <c r="AH460" s="9"/>
    </row>
    <row r="461" spans="1:34" x14ac:dyDescent="0.25">
      <c r="A461" s="9"/>
      <c r="B461" s="9"/>
      <c r="C461" s="9"/>
      <c r="D461" s="9"/>
      <c r="F461" s="9"/>
      <c r="I461" s="9"/>
      <c r="J461" s="9"/>
      <c r="L461" s="9"/>
      <c r="M461" s="9"/>
      <c r="N461" s="9"/>
      <c r="O461" s="9"/>
      <c r="P461" s="9"/>
      <c r="S461" s="9"/>
      <c r="V461" s="9"/>
      <c r="X461" s="9"/>
      <c r="Y461" s="9"/>
      <c r="Z461" s="9"/>
      <c r="AA461" s="9"/>
      <c r="AB461" s="9"/>
      <c r="AC461" s="9"/>
      <c r="AD461" s="9"/>
      <c r="AE461" s="9"/>
      <c r="AF461" s="9"/>
      <c r="AG461" s="9"/>
      <c r="AH461" s="9"/>
    </row>
    <row r="462" spans="1:34" x14ac:dyDescent="0.25">
      <c r="A462" s="9"/>
      <c r="B462" s="9"/>
      <c r="C462" s="9"/>
      <c r="D462" s="9"/>
      <c r="F462" s="9"/>
      <c r="I462" s="9"/>
      <c r="J462" s="9"/>
      <c r="L462" s="9"/>
      <c r="M462" s="9"/>
      <c r="N462" s="9"/>
      <c r="O462" s="9"/>
      <c r="P462" s="9"/>
      <c r="S462" s="9"/>
      <c r="V462" s="9"/>
      <c r="X462" s="9"/>
      <c r="Y462" s="9"/>
      <c r="Z462" s="9"/>
      <c r="AA462" s="9"/>
      <c r="AB462" s="9"/>
      <c r="AC462" s="9"/>
      <c r="AD462" s="9"/>
      <c r="AE462" s="9"/>
      <c r="AF462" s="9"/>
      <c r="AG462" s="9"/>
      <c r="AH462" s="9"/>
    </row>
    <row r="463" spans="1:34" x14ac:dyDescent="0.25">
      <c r="A463" s="9"/>
      <c r="B463" s="9"/>
      <c r="C463" s="9"/>
      <c r="D463" s="9"/>
      <c r="F463" s="9"/>
      <c r="I463" s="9"/>
      <c r="J463" s="9"/>
      <c r="L463" s="9"/>
      <c r="M463" s="9"/>
      <c r="N463" s="9"/>
      <c r="O463" s="9"/>
      <c r="P463" s="9"/>
      <c r="S463" s="9"/>
      <c r="V463" s="9"/>
      <c r="X463" s="9"/>
      <c r="Y463" s="9"/>
      <c r="Z463" s="9"/>
      <c r="AA463" s="9"/>
      <c r="AB463" s="9"/>
      <c r="AC463" s="9"/>
      <c r="AD463" s="9"/>
      <c r="AE463" s="9"/>
      <c r="AF463" s="9"/>
      <c r="AG463" s="9"/>
      <c r="AH463" s="9"/>
    </row>
    <row r="464" spans="1:34" x14ac:dyDescent="0.25">
      <c r="A464" s="9"/>
      <c r="B464" s="9"/>
      <c r="C464" s="9"/>
      <c r="D464" s="9"/>
      <c r="F464" s="9"/>
      <c r="I464" s="9"/>
      <c r="J464" s="9"/>
      <c r="L464" s="9"/>
      <c r="M464" s="9"/>
      <c r="N464" s="9"/>
      <c r="O464" s="9"/>
      <c r="P464" s="9"/>
      <c r="S464" s="9"/>
      <c r="V464" s="9"/>
      <c r="X464" s="9"/>
      <c r="Y464" s="9"/>
      <c r="Z464" s="9"/>
      <c r="AA464" s="9"/>
      <c r="AB464" s="9"/>
      <c r="AC464" s="9"/>
      <c r="AD464" s="9"/>
      <c r="AE464" s="9"/>
      <c r="AF464" s="9"/>
      <c r="AG464" s="9"/>
      <c r="AH464" s="9"/>
    </row>
    <row r="465" spans="1:34" x14ac:dyDescent="0.25">
      <c r="A465" s="9"/>
      <c r="B465" s="9"/>
      <c r="C465" s="9"/>
      <c r="D465" s="9"/>
      <c r="F465" s="9"/>
      <c r="I465" s="9"/>
      <c r="J465" s="9"/>
      <c r="L465" s="9"/>
      <c r="M465" s="9"/>
      <c r="N465" s="9"/>
      <c r="O465" s="9"/>
      <c r="P465" s="9"/>
      <c r="S465" s="9"/>
      <c r="V465" s="9"/>
      <c r="X465" s="9"/>
      <c r="Y465" s="9"/>
      <c r="Z465" s="9"/>
      <c r="AA465" s="9"/>
      <c r="AB465" s="9"/>
      <c r="AC465" s="9"/>
      <c r="AD465" s="9"/>
      <c r="AE465" s="9"/>
      <c r="AF465" s="9"/>
      <c r="AG465" s="9"/>
      <c r="AH465" s="9"/>
    </row>
    <row r="466" spans="1:34" x14ac:dyDescent="0.25">
      <c r="A466" s="9"/>
      <c r="B466" s="9"/>
      <c r="C466" s="9"/>
      <c r="D466" s="9"/>
      <c r="F466" s="9"/>
      <c r="I466" s="9"/>
      <c r="J466" s="9"/>
      <c r="L466" s="9"/>
      <c r="M466" s="9"/>
      <c r="N466" s="9"/>
      <c r="O466" s="9"/>
      <c r="P466" s="9"/>
      <c r="S466" s="9"/>
      <c r="V466" s="9"/>
      <c r="X466" s="9"/>
      <c r="Y466" s="9"/>
      <c r="Z466" s="9"/>
      <c r="AA466" s="9"/>
      <c r="AB466" s="9"/>
      <c r="AC466" s="9"/>
      <c r="AD466" s="9"/>
      <c r="AE466" s="9"/>
      <c r="AF466" s="9"/>
      <c r="AG466" s="9"/>
      <c r="AH466" s="9"/>
    </row>
    <row r="467" spans="1:34" x14ac:dyDescent="0.25">
      <c r="A467" s="9"/>
      <c r="B467" s="9"/>
      <c r="C467" s="9"/>
      <c r="D467" s="9"/>
      <c r="F467" s="9"/>
      <c r="I467" s="9"/>
      <c r="J467" s="9"/>
      <c r="L467" s="9"/>
      <c r="M467" s="9"/>
      <c r="N467" s="9"/>
      <c r="O467" s="9"/>
      <c r="P467" s="9"/>
      <c r="S467" s="9"/>
      <c r="V467" s="9"/>
      <c r="X467" s="9"/>
      <c r="Y467" s="9"/>
      <c r="Z467" s="9"/>
      <c r="AA467" s="9"/>
      <c r="AB467" s="9"/>
      <c r="AC467" s="9"/>
      <c r="AD467" s="9"/>
      <c r="AE467" s="9"/>
      <c r="AF467" s="9"/>
      <c r="AG467" s="9"/>
      <c r="AH467" s="9"/>
    </row>
    <row r="468" spans="1:34" x14ac:dyDescent="0.25">
      <c r="A468" s="9"/>
      <c r="B468" s="9"/>
      <c r="C468" s="9"/>
      <c r="D468" s="9"/>
      <c r="F468" s="9"/>
      <c r="I468" s="9"/>
      <c r="J468" s="9"/>
      <c r="L468" s="9"/>
      <c r="M468" s="9"/>
      <c r="N468" s="9"/>
      <c r="O468" s="9"/>
      <c r="P468" s="9"/>
      <c r="S468" s="9"/>
      <c r="V468" s="9"/>
      <c r="X468" s="9"/>
      <c r="Y468" s="9"/>
      <c r="Z468" s="9"/>
      <c r="AA468" s="9"/>
      <c r="AB468" s="9"/>
      <c r="AC468" s="9"/>
      <c r="AD468" s="9"/>
      <c r="AE468" s="9"/>
      <c r="AF468" s="9"/>
      <c r="AG468" s="9"/>
      <c r="AH468" s="9"/>
    </row>
    <row r="469" spans="1:34" x14ac:dyDescent="0.25">
      <c r="A469" s="9"/>
      <c r="B469" s="9"/>
      <c r="C469" s="9"/>
      <c r="D469" s="9"/>
      <c r="F469" s="9"/>
      <c r="I469" s="9"/>
      <c r="J469" s="9"/>
      <c r="L469" s="9"/>
      <c r="M469" s="9"/>
      <c r="N469" s="9"/>
      <c r="O469" s="9"/>
      <c r="P469" s="9"/>
      <c r="S469" s="9"/>
      <c r="V469" s="9"/>
      <c r="X469" s="9"/>
      <c r="Y469" s="9"/>
      <c r="Z469" s="9"/>
      <c r="AA469" s="9"/>
      <c r="AB469" s="9"/>
      <c r="AC469" s="9"/>
      <c r="AD469" s="9"/>
      <c r="AE469" s="9"/>
      <c r="AF469" s="9"/>
      <c r="AG469" s="9"/>
      <c r="AH469" s="9"/>
    </row>
    <row r="470" spans="1:34" x14ac:dyDescent="0.25">
      <c r="A470" s="9"/>
      <c r="B470" s="9"/>
      <c r="C470" s="9"/>
      <c r="D470" s="9"/>
      <c r="F470" s="9"/>
      <c r="I470" s="9"/>
      <c r="J470" s="9"/>
      <c r="L470" s="9"/>
      <c r="M470" s="9"/>
      <c r="N470" s="9"/>
      <c r="O470" s="9"/>
      <c r="P470" s="9"/>
      <c r="S470" s="9"/>
      <c r="V470" s="9"/>
      <c r="X470" s="9"/>
      <c r="Y470" s="9"/>
      <c r="Z470" s="9"/>
      <c r="AA470" s="9"/>
      <c r="AB470" s="9"/>
      <c r="AC470" s="9"/>
      <c r="AD470" s="9"/>
      <c r="AE470" s="9"/>
      <c r="AF470" s="9"/>
      <c r="AG470" s="9"/>
      <c r="AH470" s="9"/>
    </row>
    <row r="471" spans="1:34" x14ac:dyDescent="0.25">
      <c r="A471" s="9"/>
      <c r="B471" s="9"/>
      <c r="C471" s="9"/>
      <c r="D471" s="9"/>
      <c r="F471" s="9"/>
      <c r="I471" s="9"/>
      <c r="J471" s="9"/>
      <c r="L471" s="9"/>
      <c r="M471" s="9"/>
      <c r="N471" s="9"/>
      <c r="O471" s="9"/>
      <c r="P471" s="9"/>
      <c r="S471" s="9"/>
      <c r="V471" s="9"/>
      <c r="X471" s="9"/>
      <c r="Y471" s="9"/>
      <c r="Z471" s="9"/>
      <c r="AA471" s="9"/>
      <c r="AB471" s="9"/>
      <c r="AC471" s="9"/>
      <c r="AD471" s="9"/>
      <c r="AE471" s="9"/>
      <c r="AF471" s="9"/>
      <c r="AG471" s="9"/>
      <c r="AH471" s="9"/>
    </row>
    <row r="472" spans="1:34" x14ac:dyDescent="0.25">
      <c r="A472" s="9"/>
      <c r="B472" s="9"/>
      <c r="C472" s="9"/>
      <c r="D472" s="9"/>
      <c r="F472" s="9"/>
      <c r="I472" s="9"/>
      <c r="J472" s="9"/>
      <c r="L472" s="9"/>
      <c r="M472" s="9"/>
      <c r="N472" s="9"/>
      <c r="O472" s="9"/>
      <c r="P472" s="9"/>
      <c r="S472" s="9"/>
      <c r="V472" s="9"/>
      <c r="X472" s="9"/>
      <c r="Y472" s="9"/>
      <c r="Z472" s="9"/>
      <c r="AA472" s="9"/>
      <c r="AB472" s="9"/>
      <c r="AC472" s="9"/>
      <c r="AD472" s="9"/>
      <c r="AE472" s="9"/>
      <c r="AF472" s="9"/>
      <c r="AG472" s="9"/>
      <c r="AH472" s="9"/>
    </row>
    <row r="473" spans="1:34" x14ac:dyDescent="0.25">
      <c r="A473" s="9"/>
      <c r="B473" s="9"/>
      <c r="C473" s="9"/>
      <c r="D473" s="9"/>
      <c r="F473" s="9"/>
      <c r="I473" s="9"/>
      <c r="J473" s="9"/>
      <c r="L473" s="9"/>
      <c r="M473" s="9"/>
      <c r="N473" s="9"/>
      <c r="O473" s="9"/>
      <c r="P473" s="9"/>
      <c r="S473" s="9"/>
      <c r="V473" s="9"/>
      <c r="X473" s="9"/>
      <c r="Y473" s="9"/>
      <c r="Z473" s="9"/>
      <c r="AA473" s="9"/>
      <c r="AB473" s="9"/>
      <c r="AC473" s="9"/>
      <c r="AD473" s="9"/>
      <c r="AE473" s="9"/>
      <c r="AF473" s="9"/>
      <c r="AG473" s="9"/>
      <c r="AH473" s="9"/>
    </row>
    <row r="474" spans="1:34" x14ac:dyDescent="0.25">
      <c r="A474" s="9"/>
      <c r="B474" s="9"/>
      <c r="C474" s="9"/>
      <c r="D474" s="9"/>
      <c r="F474" s="9"/>
      <c r="I474" s="9"/>
      <c r="J474" s="9"/>
      <c r="L474" s="9"/>
      <c r="M474" s="9"/>
      <c r="N474" s="9"/>
      <c r="O474" s="9"/>
      <c r="P474" s="9"/>
      <c r="S474" s="9"/>
      <c r="V474" s="9"/>
      <c r="X474" s="9"/>
      <c r="Y474" s="9"/>
      <c r="Z474" s="9"/>
      <c r="AA474" s="9"/>
      <c r="AB474" s="9"/>
      <c r="AC474" s="9"/>
      <c r="AD474" s="9"/>
      <c r="AE474" s="9"/>
      <c r="AF474" s="9"/>
      <c r="AG474" s="9"/>
      <c r="AH474" s="9"/>
    </row>
    <row r="475" spans="1:34" x14ac:dyDescent="0.25">
      <c r="A475" s="9"/>
      <c r="B475" s="9"/>
      <c r="C475" s="9"/>
      <c r="D475" s="9"/>
      <c r="F475" s="9"/>
      <c r="I475" s="9"/>
      <c r="J475" s="9"/>
      <c r="L475" s="9"/>
      <c r="M475" s="9"/>
      <c r="N475" s="9"/>
      <c r="O475" s="9"/>
      <c r="P475" s="9"/>
      <c r="S475" s="9"/>
      <c r="V475" s="9"/>
      <c r="X475" s="9"/>
      <c r="Y475" s="9"/>
      <c r="Z475" s="9"/>
      <c r="AA475" s="9"/>
      <c r="AB475" s="9"/>
      <c r="AC475" s="9"/>
      <c r="AD475" s="9"/>
      <c r="AE475" s="9"/>
      <c r="AF475" s="9"/>
      <c r="AG475" s="9"/>
      <c r="AH475" s="9"/>
    </row>
    <row r="476" spans="1:34" x14ac:dyDescent="0.25">
      <c r="A476" s="9"/>
      <c r="B476" s="9"/>
      <c r="C476" s="9"/>
      <c r="D476" s="9"/>
      <c r="F476" s="9"/>
      <c r="I476" s="9"/>
      <c r="J476" s="9"/>
      <c r="L476" s="9"/>
      <c r="M476" s="9"/>
      <c r="N476" s="9"/>
      <c r="O476" s="9"/>
      <c r="P476" s="9"/>
      <c r="S476" s="9"/>
      <c r="V476" s="9"/>
      <c r="X476" s="9"/>
      <c r="Y476" s="9"/>
      <c r="Z476" s="9"/>
      <c r="AA476" s="9"/>
      <c r="AB476" s="9"/>
      <c r="AC476" s="9"/>
      <c r="AD476" s="9"/>
      <c r="AE476" s="9"/>
      <c r="AF476" s="9"/>
      <c r="AG476" s="9"/>
      <c r="AH476" s="9"/>
    </row>
    <row r="477" spans="1:34" x14ac:dyDescent="0.25">
      <c r="A477" s="9"/>
      <c r="B477" s="9"/>
      <c r="C477" s="9"/>
      <c r="D477" s="9"/>
      <c r="F477" s="9"/>
      <c r="I477" s="9"/>
      <c r="J477" s="9"/>
      <c r="L477" s="9"/>
      <c r="M477" s="9"/>
      <c r="N477" s="9"/>
      <c r="O477" s="9"/>
      <c r="P477" s="9"/>
      <c r="S477" s="9"/>
      <c r="V477" s="9"/>
      <c r="X477" s="9"/>
      <c r="Y477" s="9"/>
      <c r="Z477" s="9"/>
      <c r="AA477" s="9"/>
      <c r="AB477" s="9"/>
      <c r="AC477" s="9"/>
      <c r="AD477" s="9"/>
      <c r="AE477" s="9"/>
      <c r="AF477" s="9"/>
      <c r="AG477" s="9"/>
      <c r="AH477" s="9"/>
    </row>
    <row r="478" spans="1:34" x14ac:dyDescent="0.25">
      <c r="A478" s="9"/>
      <c r="B478" s="9"/>
      <c r="C478" s="9"/>
      <c r="D478" s="9"/>
      <c r="F478" s="9"/>
      <c r="I478" s="9"/>
      <c r="J478" s="9"/>
      <c r="L478" s="9"/>
      <c r="M478" s="9"/>
      <c r="N478" s="9"/>
      <c r="O478" s="9"/>
      <c r="P478" s="9"/>
      <c r="S478" s="9"/>
      <c r="V478" s="9"/>
      <c r="X478" s="9"/>
      <c r="Y478" s="9"/>
      <c r="Z478" s="9"/>
      <c r="AA478" s="9"/>
      <c r="AB478" s="9"/>
      <c r="AC478" s="9"/>
      <c r="AD478" s="9"/>
      <c r="AE478" s="9"/>
      <c r="AF478" s="9"/>
      <c r="AG478" s="9"/>
      <c r="AH478" s="9"/>
    </row>
    <row r="479" spans="1:34" x14ac:dyDescent="0.25">
      <c r="A479" s="9"/>
      <c r="B479" s="9"/>
      <c r="C479" s="9"/>
      <c r="D479" s="9"/>
      <c r="F479" s="9"/>
      <c r="I479" s="9"/>
      <c r="J479" s="9"/>
      <c r="L479" s="9"/>
      <c r="M479" s="9"/>
      <c r="N479" s="9"/>
      <c r="O479" s="9"/>
      <c r="P479" s="9"/>
      <c r="S479" s="9"/>
      <c r="V479" s="9"/>
      <c r="X479" s="9"/>
      <c r="Y479" s="9"/>
      <c r="Z479" s="9"/>
      <c r="AA479" s="9"/>
      <c r="AB479" s="9"/>
      <c r="AC479" s="9"/>
      <c r="AD479" s="9"/>
      <c r="AE479" s="9"/>
      <c r="AF479" s="9"/>
      <c r="AG479" s="9"/>
      <c r="AH479" s="9"/>
    </row>
    <row r="480" spans="1:34" x14ac:dyDescent="0.25">
      <c r="A480" s="9"/>
      <c r="B480" s="9"/>
      <c r="C480" s="9"/>
      <c r="D480" s="9"/>
      <c r="F480" s="9"/>
      <c r="I480" s="9"/>
      <c r="J480" s="9"/>
      <c r="L480" s="9"/>
      <c r="M480" s="9"/>
      <c r="N480" s="9"/>
      <c r="O480" s="9"/>
      <c r="P480" s="9"/>
      <c r="S480" s="9"/>
      <c r="V480" s="9"/>
      <c r="X480" s="9"/>
      <c r="Y480" s="9"/>
      <c r="Z480" s="9"/>
      <c r="AA480" s="9"/>
      <c r="AB480" s="9"/>
      <c r="AC480" s="9"/>
      <c r="AD480" s="9"/>
      <c r="AE480" s="9"/>
      <c r="AF480" s="9"/>
      <c r="AG480" s="9"/>
      <c r="AH480" s="9"/>
    </row>
    <row r="481" spans="1:34" x14ac:dyDescent="0.25">
      <c r="A481" s="9"/>
      <c r="B481" s="9"/>
      <c r="C481" s="9"/>
      <c r="D481" s="9"/>
      <c r="F481" s="9"/>
      <c r="I481" s="9"/>
      <c r="J481" s="9"/>
      <c r="L481" s="9"/>
      <c r="M481" s="9"/>
      <c r="N481" s="9"/>
      <c r="O481" s="9"/>
      <c r="P481" s="9"/>
      <c r="S481" s="9"/>
      <c r="V481" s="9"/>
      <c r="X481" s="9"/>
      <c r="Y481" s="9"/>
      <c r="Z481" s="9"/>
      <c r="AA481" s="9"/>
      <c r="AB481" s="9"/>
      <c r="AC481" s="9"/>
      <c r="AD481" s="9"/>
      <c r="AE481" s="9"/>
      <c r="AF481" s="9"/>
      <c r="AG481" s="9"/>
      <c r="AH481" s="9"/>
    </row>
    <row r="482" spans="1:34" x14ac:dyDescent="0.25">
      <c r="A482" s="9"/>
      <c r="B482" s="9"/>
      <c r="C482" s="9"/>
      <c r="D482" s="9"/>
      <c r="F482" s="9"/>
      <c r="I482" s="9"/>
      <c r="J482" s="9"/>
      <c r="L482" s="9"/>
      <c r="M482" s="9"/>
      <c r="N482" s="9"/>
      <c r="O482" s="9"/>
      <c r="P482" s="9"/>
      <c r="S482" s="9"/>
      <c r="V482" s="9"/>
      <c r="X482" s="9"/>
      <c r="Y482" s="9"/>
      <c r="Z482" s="9"/>
      <c r="AA482" s="9"/>
      <c r="AB482" s="9"/>
      <c r="AC482" s="9"/>
      <c r="AD482" s="9"/>
      <c r="AE482" s="9"/>
      <c r="AF482" s="9"/>
      <c r="AG482" s="9"/>
      <c r="AH482" s="9"/>
    </row>
    <row r="483" spans="1:34" x14ac:dyDescent="0.25">
      <c r="A483" s="9"/>
      <c r="B483" s="9"/>
      <c r="C483" s="9"/>
      <c r="D483" s="9"/>
      <c r="F483" s="9"/>
      <c r="I483" s="9"/>
      <c r="J483" s="9"/>
      <c r="L483" s="9"/>
      <c r="M483" s="9"/>
      <c r="N483" s="9"/>
      <c r="O483" s="9"/>
      <c r="P483" s="9"/>
      <c r="S483" s="9"/>
      <c r="V483" s="9"/>
      <c r="X483" s="9"/>
      <c r="Y483" s="9"/>
      <c r="Z483" s="9"/>
      <c r="AA483" s="9"/>
      <c r="AB483" s="9"/>
      <c r="AC483" s="9"/>
      <c r="AD483" s="9"/>
      <c r="AE483" s="9"/>
      <c r="AF483" s="9"/>
      <c r="AG483" s="9"/>
      <c r="AH483" s="9"/>
    </row>
    <row r="484" spans="1:34" x14ac:dyDescent="0.25">
      <c r="A484" s="9"/>
      <c r="B484" s="9"/>
      <c r="C484" s="9"/>
      <c r="D484" s="9"/>
      <c r="F484" s="9"/>
      <c r="I484" s="9"/>
      <c r="J484" s="9"/>
      <c r="L484" s="9"/>
      <c r="M484" s="9"/>
      <c r="N484" s="9"/>
      <c r="O484" s="9"/>
      <c r="P484" s="9"/>
      <c r="S484" s="9"/>
      <c r="V484" s="9"/>
      <c r="X484" s="9"/>
      <c r="Y484" s="9"/>
      <c r="Z484" s="9"/>
      <c r="AA484" s="9"/>
      <c r="AB484" s="9"/>
      <c r="AC484" s="9"/>
      <c r="AD484" s="9"/>
      <c r="AE484" s="9"/>
      <c r="AF484" s="9"/>
      <c r="AG484" s="9"/>
      <c r="AH484" s="9"/>
    </row>
    <row r="485" spans="1:34" x14ac:dyDescent="0.25">
      <c r="A485" s="9"/>
      <c r="B485" s="9"/>
      <c r="C485" s="9"/>
      <c r="D485" s="9"/>
      <c r="F485" s="9"/>
      <c r="I485" s="9"/>
      <c r="J485" s="9"/>
      <c r="L485" s="9"/>
      <c r="M485" s="9"/>
      <c r="N485" s="9"/>
      <c r="O485" s="9"/>
      <c r="P485" s="9"/>
      <c r="S485" s="9"/>
      <c r="V485" s="9"/>
      <c r="X485" s="9"/>
      <c r="Y485" s="9"/>
      <c r="Z485" s="9"/>
      <c r="AA485" s="9"/>
      <c r="AB485" s="9"/>
      <c r="AC485" s="9"/>
      <c r="AD485" s="9"/>
      <c r="AE485" s="9"/>
      <c r="AF485" s="9"/>
      <c r="AG485" s="9"/>
      <c r="AH485" s="9"/>
    </row>
    <row r="486" spans="1:34" x14ac:dyDescent="0.25">
      <c r="A486" s="9"/>
      <c r="B486" s="9"/>
      <c r="C486" s="9"/>
      <c r="D486" s="9"/>
      <c r="F486" s="9"/>
      <c r="I486" s="9"/>
      <c r="J486" s="9"/>
      <c r="L486" s="9"/>
      <c r="M486" s="9"/>
      <c r="N486" s="9"/>
      <c r="O486" s="9"/>
      <c r="P486" s="9"/>
      <c r="S486" s="9"/>
      <c r="V486" s="9"/>
      <c r="X486" s="9"/>
      <c r="Y486" s="9"/>
      <c r="Z486" s="9"/>
      <c r="AA486" s="9"/>
      <c r="AB486" s="9"/>
      <c r="AC486" s="9"/>
      <c r="AD486" s="9"/>
      <c r="AE486" s="9"/>
      <c r="AF486" s="9"/>
      <c r="AG486" s="9"/>
      <c r="AH486" s="9"/>
    </row>
    <row r="487" spans="1:34" x14ac:dyDescent="0.25">
      <c r="A487" s="9"/>
      <c r="B487" s="9"/>
      <c r="C487" s="9"/>
      <c r="D487" s="9"/>
      <c r="F487" s="9"/>
      <c r="I487" s="9"/>
      <c r="J487" s="9"/>
      <c r="L487" s="9"/>
      <c r="M487" s="9"/>
      <c r="N487" s="9"/>
      <c r="O487" s="9"/>
      <c r="P487" s="9"/>
      <c r="S487" s="9"/>
      <c r="V487" s="9"/>
      <c r="X487" s="9"/>
      <c r="Y487" s="9"/>
      <c r="Z487" s="9"/>
      <c r="AA487" s="9"/>
      <c r="AB487" s="9"/>
      <c r="AC487" s="9"/>
      <c r="AD487" s="9"/>
      <c r="AE487" s="9"/>
      <c r="AF487" s="9"/>
      <c r="AG487" s="9"/>
      <c r="AH487" s="9"/>
    </row>
    <row r="488" spans="1:34" x14ac:dyDescent="0.25">
      <c r="A488" s="9"/>
      <c r="B488" s="9"/>
      <c r="C488" s="9"/>
      <c r="D488" s="9"/>
      <c r="F488" s="9"/>
      <c r="I488" s="9"/>
      <c r="J488" s="9"/>
      <c r="L488" s="9"/>
      <c r="M488" s="9"/>
      <c r="N488" s="9"/>
      <c r="O488" s="9"/>
      <c r="P488" s="9"/>
      <c r="S488" s="9"/>
      <c r="V488" s="9"/>
      <c r="X488" s="9"/>
      <c r="Y488" s="9"/>
      <c r="Z488" s="9"/>
      <c r="AA488" s="9"/>
      <c r="AB488" s="9"/>
      <c r="AC488" s="9"/>
      <c r="AD488" s="9"/>
      <c r="AE488" s="9"/>
      <c r="AF488" s="9"/>
      <c r="AG488" s="9"/>
      <c r="AH488" s="9"/>
    </row>
    <row r="489" spans="1:34" x14ac:dyDescent="0.25">
      <c r="A489" s="9"/>
      <c r="B489" s="9"/>
      <c r="C489" s="9"/>
      <c r="D489" s="9"/>
      <c r="F489" s="9"/>
      <c r="I489" s="9"/>
      <c r="J489" s="9"/>
      <c r="L489" s="9"/>
      <c r="M489" s="9"/>
      <c r="N489" s="9"/>
      <c r="O489" s="9"/>
      <c r="P489" s="9"/>
      <c r="S489" s="9"/>
      <c r="V489" s="9"/>
      <c r="X489" s="9"/>
      <c r="Y489" s="9"/>
      <c r="Z489" s="9"/>
      <c r="AA489" s="9"/>
      <c r="AB489" s="9"/>
      <c r="AC489" s="9"/>
      <c r="AD489" s="9"/>
      <c r="AE489" s="9"/>
      <c r="AF489" s="9"/>
      <c r="AG489" s="9"/>
      <c r="AH489" s="9"/>
    </row>
    <row r="490" spans="1:34" x14ac:dyDescent="0.25">
      <c r="A490" s="9"/>
      <c r="B490" s="9"/>
      <c r="C490" s="9"/>
      <c r="D490" s="9"/>
      <c r="F490" s="9"/>
      <c r="I490" s="9"/>
      <c r="J490" s="9"/>
      <c r="L490" s="9"/>
      <c r="M490" s="9"/>
      <c r="N490" s="9"/>
      <c r="O490" s="9"/>
      <c r="P490" s="9"/>
      <c r="S490" s="9"/>
      <c r="V490" s="9"/>
      <c r="X490" s="9"/>
      <c r="Y490" s="9"/>
      <c r="Z490" s="9"/>
      <c r="AA490" s="9"/>
      <c r="AB490" s="9"/>
      <c r="AC490" s="9"/>
      <c r="AD490" s="9"/>
      <c r="AE490" s="9"/>
      <c r="AF490" s="9"/>
      <c r="AG490" s="9"/>
      <c r="AH490" s="9"/>
    </row>
    <row r="491" spans="1:34" x14ac:dyDescent="0.25">
      <c r="A491" s="9"/>
      <c r="B491" s="9"/>
      <c r="C491" s="9"/>
      <c r="D491" s="9"/>
      <c r="F491" s="9"/>
      <c r="I491" s="9"/>
      <c r="J491" s="9"/>
      <c r="L491" s="9"/>
      <c r="M491" s="9"/>
      <c r="N491" s="9"/>
      <c r="O491" s="9"/>
      <c r="P491" s="9"/>
      <c r="S491" s="9"/>
      <c r="V491" s="9"/>
      <c r="X491" s="9"/>
      <c r="Y491" s="9"/>
      <c r="Z491" s="9"/>
      <c r="AA491" s="9"/>
      <c r="AB491" s="9"/>
      <c r="AC491" s="9"/>
      <c r="AD491" s="9"/>
      <c r="AE491" s="9"/>
      <c r="AF491" s="9"/>
      <c r="AG491" s="9"/>
      <c r="AH491" s="9"/>
    </row>
    <row r="492" spans="1:34" x14ac:dyDescent="0.25">
      <c r="A492" s="9"/>
      <c r="B492" s="9"/>
      <c r="C492" s="9"/>
      <c r="D492" s="9"/>
      <c r="F492" s="9"/>
      <c r="I492" s="9"/>
      <c r="J492" s="9"/>
      <c r="L492" s="9"/>
      <c r="M492" s="9"/>
      <c r="N492" s="9"/>
      <c r="O492" s="9"/>
      <c r="P492" s="9"/>
      <c r="S492" s="9"/>
      <c r="V492" s="9"/>
      <c r="X492" s="9"/>
      <c r="Y492" s="9"/>
      <c r="Z492" s="9"/>
      <c r="AA492" s="9"/>
      <c r="AB492" s="9"/>
      <c r="AC492" s="9"/>
      <c r="AD492" s="9"/>
      <c r="AE492" s="9"/>
      <c r="AF492" s="9"/>
      <c r="AG492" s="9"/>
      <c r="AH492" s="9"/>
    </row>
    <row r="493" spans="1:34" x14ac:dyDescent="0.25">
      <c r="A493" s="9"/>
      <c r="B493" s="9"/>
      <c r="C493" s="9"/>
      <c r="D493" s="9"/>
      <c r="F493" s="9"/>
      <c r="I493" s="9"/>
      <c r="J493" s="9"/>
      <c r="L493" s="9"/>
      <c r="M493" s="9"/>
      <c r="N493" s="9"/>
      <c r="O493" s="9"/>
      <c r="P493" s="9"/>
      <c r="S493" s="9"/>
      <c r="V493" s="9"/>
      <c r="X493" s="9"/>
      <c r="Y493" s="9"/>
      <c r="Z493" s="9"/>
      <c r="AA493" s="9"/>
      <c r="AB493" s="9"/>
      <c r="AC493" s="9"/>
      <c r="AD493" s="9"/>
      <c r="AE493" s="9"/>
      <c r="AF493" s="9"/>
      <c r="AG493" s="9"/>
      <c r="AH493" s="9"/>
    </row>
    <row r="494" spans="1:34" x14ac:dyDescent="0.25">
      <c r="A494" s="9"/>
      <c r="B494" s="9"/>
      <c r="C494" s="9"/>
      <c r="D494" s="9"/>
      <c r="F494" s="9"/>
      <c r="I494" s="9"/>
      <c r="J494" s="9"/>
      <c r="L494" s="9"/>
      <c r="M494" s="9"/>
      <c r="N494" s="9"/>
      <c r="O494" s="9"/>
      <c r="P494" s="9"/>
      <c r="S494" s="9"/>
      <c r="V494" s="9"/>
      <c r="X494" s="9"/>
      <c r="Y494" s="9"/>
      <c r="Z494" s="9"/>
      <c r="AA494" s="9"/>
      <c r="AB494" s="9"/>
      <c r="AC494" s="9"/>
      <c r="AD494" s="9"/>
      <c r="AE494" s="9"/>
      <c r="AF494" s="9"/>
      <c r="AG494" s="9"/>
      <c r="AH494" s="9"/>
    </row>
    <row r="495" spans="1:34" x14ac:dyDescent="0.25">
      <c r="A495" s="9"/>
      <c r="B495" s="9"/>
      <c r="C495" s="9"/>
      <c r="D495" s="9"/>
      <c r="F495" s="9"/>
      <c r="I495" s="9"/>
      <c r="J495" s="9"/>
      <c r="L495" s="9"/>
      <c r="M495" s="9"/>
      <c r="N495" s="9"/>
      <c r="O495" s="9"/>
      <c r="P495" s="9"/>
      <c r="S495" s="9"/>
      <c r="V495" s="9"/>
      <c r="X495" s="9"/>
      <c r="Y495" s="9"/>
      <c r="Z495" s="9"/>
      <c r="AA495" s="9"/>
      <c r="AB495" s="9"/>
      <c r="AC495" s="9"/>
      <c r="AD495" s="9"/>
      <c r="AE495" s="9"/>
      <c r="AF495" s="9"/>
      <c r="AG495" s="9"/>
      <c r="AH495" s="9"/>
    </row>
    <row r="496" spans="1:34" x14ac:dyDescent="0.25">
      <c r="A496" s="9"/>
      <c r="B496" s="9"/>
      <c r="C496" s="9"/>
      <c r="D496" s="9"/>
      <c r="F496" s="9"/>
      <c r="I496" s="9"/>
      <c r="J496" s="9"/>
      <c r="L496" s="9"/>
      <c r="M496" s="9"/>
      <c r="N496" s="9"/>
      <c r="O496" s="9"/>
      <c r="P496" s="9"/>
      <c r="S496" s="9"/>
      <c r="V496" s="9"/>
      <c r="X496" s="9"/>
      <c r="Y496" s="9"/>
      <c r="Z496" s="9"/>
      <c r="AA496" s="9"/>
      <c r="AB496" s="9"/>
      <c r="AC496" s="9"/>
      <c r="AD496" s="9"/>
      <c r="AE496" s="9"/>
      <c r="AF496" s="9"/>
      <c r="AG496" s="9"/>
      <c r="AH496" s="9"/>
    </row>
    <row r="497" spans="1:34" x14ac:dyDescent="0.25">
      <c r="A497" s="9"/>
      <c r="B497" s="9"/>
      <c r="C497" s="9"/>
      <c r="D497" s="9"/>
      <c r="F497" s="9"/>
      <c r="I497" s="9"/>
      <c r="J497" s="9"/>
      <c r="L497" s="9"/>
      <c r="M497" s="9"/>
      <c r="N497" s="9"/>
      <c r="O497" s="9"/>
      <c r="P497" s="9"/>
      <c r="S497" s="9"/>
      <c r="V497" s="9"/>
      <c r="X497" s="9"/>
      <c r="Y497" s="9"/>
      <c r="Z497" s="9"/>
      <c r="AA497" s="9"/>
      <c r="AB497" s="9"/>
      <c r="AC497" s="9"/>
      <c r="AD497" s="9"/>
      <c r="AE497" s="9"/>
      <c r="AF497" s="9"/>
      <c r="AG497" s="9"/>
      <c r="AH497" s="9"/>
    </row>
    <row r="498" spans="1:34" x14ac:dyDescent="0.25">
      <c r="A498" s="9"/>
      <c r="B498" s="9"/>
      <c r="C498" s="9"/>
      <c r="D498" s="9"/>
      <c r="F498" s="9"/>
      <c r="I498" s="9"/>
      <c r="J498" s="9"/>
      <c r="L498" s="9"/>
      <c r="M498" s="9"/>
      <c r="N498" s="9"/>
      <c r="O498" s="9"/>
      <c r="P498" s="9"/>
      <c r="S498" s="9"/>
      <c r="V498" s="9"/>
      <c r="X498" s="9"/>
      <c r="Y498" s="9"/>
      <c r="Z498" s="9"/>
      <c r="AA498" s="9"/>
      <c r="AB498" s="9"/>
      <c r="AC498" s="9"/>
      <c r="AD498" s="9"/>
      <c r="AE498" s="9"/>
      <c r="AF498" s="9"/>
      <c r="AG498" s="9"/>
      <c r="AH498" s="9"/>
    </row>
    <row r="499" spans="1:34" x14ac:dyDescent="0.25">
      <c r="A499" s="9"/>
      <c r="B499" s="9"/>
      <c r="C499" s="9"/>
      <c r="D499" s="9"/>
      <c r="F499" s="9"/>
      <c r="I499" s="9"/>
      <c r="J499" s="9"/>
      <c r="L499" s="9"/>
      <c r="M499" s="9"/>
      <c r="N499" s="9"/>
      <c r="O499" s="9"/>
      <c r="P499" s="9"/>
      <c r="S499" s="9"/>
      <c r="V499" s="9"/>
      <c r="X499" s="9"/>
      <c r="Y499" s="9"/>
      <c r="Z499" s="9"/>
      <c r="AA499" s="9"/>
      <c r="AB499" s="9"/>
      <c r="AC499" s="9"/>
      <c r="AD499" s="9"/>
      <c r="AE499" s="9"/>
      <c r="AF499" s="9"/>
      <c r="AG499" s="9"/>
      <c r="AH499" s="9"/>
    </row>
    <row r="500" spans="1:34" x14ac:dyDescent="0.25">
      <c r="A500" s="9"/>
      <c r="B500" s="9"/>
      <c r="C500" s="9"/>
      <c r="D500" s="9"/>
      <c r="F500" s="9"/>
      <c r="I500" s="9"/>
      <c r="J500" s="9"/>
      <c r="L500" s="9"/>
      <c r="M500" s="9"/>
      <c r="N500" s="9"/>
      <c r="O500" s="9"/>
      <c r="P500" s="9"/>
      <c r="S500" s="9"/>
      <c r="V500" s="9"/>
      <c r="X500" s="9"/>
      <c r="Y500" s="9"/>
      <c r="Z500" s="9"/>
      <c r="AA500" s="9"/>
      <c r="AB500" s="9"/>
      <c r="AC500" s="9"/>
      <c r="AD500" s="9"/>
      <c r="AE500" s="9"/>
      <c r="AF500" s="9"/>
      <c r="AG500" s="9"/>
      <c r="AH500" s="9"/>
    </row>
    <row r="501" spans="1:34" x14ac:dyDescent="0.25">
      <c r="A501" s="9"/>
      <c r="B501" s="9"/>
      <c r="C501" s="9"/>
      <c r="D501" s="9"/>
      <c r="F501" s="9"/>
      <c r="I501" s="9"/>
      <c r="J501" s="9"/>
      <c r="L501" s="9"/>
      <c r="M501" s="9"/>
      <c r="N501" s="9"/>
      <c r="O501" s="9"/>
      <c r="P501" s="9"/>
      <c r="S501" s="9"/>
      <c r="V501" s="9"/>
      <c r="X501" s="9"/>
      <c r="Y501" s="9"/>
      <c r="Z501" s="9"/>
      <c r="AA501" s="9"/>
      <c r="AB501" s="9"/>
      <c r="AC501" s="9"/>
      <c r="AD501" s="9"/>
      <c r="AE501" s="9"/>
      <c r="AF501" s="9"/>
      <c r="AG501" s="9"/>
      <c r="AH501" s="9"/>
    </row>
    <row r="502" spans="1:34" x14ac:dyDescent="0.25">
      <c r="A502" s="9"/>
      <c r="B502" s="9"/>
      <c r="C502" s="9"/>
      <c r="D502" s="9"/>
      <c r="F502" s="9"/>
      <c r="I502" s="9"/>
      <c r="J502" s="9"/>
      <c r="L502" s="9"/>
      <c r="M502" s="9"/>
      <c r="N502" s="9"/>
      <c r="O502" s="9"/>
      <c r="P502" s="9"/>
      <c r="S502" s="9"/>
      <c r="V502" s="9"/>
      <c r="X502" s="9"/>
      <c r="Y502" s="9"/>
      <c r="Z502" s="9"/>
      <c r="AA502" s="9"/>
      <c r="AB502" s="9"/>
      <c r="AC502" s="9"/>
      <c r="AD502" s="9"/>
      <c r="AE502" s="9"/>
      <c r="AF502" s="9"/>
      <c r="AG502" s="9"/>
      <c r="AH502" s="9"/>
    </row>
    <row r="503" spans="1:34" x14ac:dyDescent="0.25">
      <c r="A503" s="9"/>
      <c r="B503" s="9"/>
      <c r="C503" s="9"/>
      <c r="D503" s="9"/>
      <c r="F503" s="9"/>
      <c r="I503" s="9"/>
      <c r="J503" s="9"/>
      <c r="L503" s="9"/>
      <c r="M503" s="9"/>
      <c r="N503" s="9"/>
      <c r="O503" s="9"/>
      <c r="P503" s="9"/>
      <c r="S503" s="9"/>
      <c r="V503" s="9"/>
      <c r="X503" s="9"/>
      <c r="Y503" s="9"/>
      <c r="Z503" s="9"/>
      <c r="AA503" s="9"/>
      <c r="AB503" s="9"/>
      <c r="AC503" s="9"/>
      <c r="AD503" s="9"/>
      <c r="AE503" s="9"/>
      <c r="AF503" s="9"/>
      <c r="AG503" s="9"/>
      <c r="AH503" s="9"/>
    </row>
    <row r="504" spans="1:34" x14ac:dyDescent="0.25">
      <c r="A504" s="9"/>
      <c r="B504" s="9"/>
      <c r="C504" s="9"/>
      <c r="D504" s="9"/>
      <c r="F504" s="9"/>
      <c r="I504" s="9"/>
      <c r="J504" s="9"/>
      <c r="L504" s="9"/>
      <c r="M504" s="9"/>
      <c r="N504" s="9"/>
      <c r="O504" s="9"/>
      <c r="P504" s="9"/>
      <c r="S504" s="9"/>
      <c r="V504" s="9"/>
      <c r="X504" s="9"/>
      <c r="Y504" s="9"/>
      <c r="Z504" s="9"/>
      <c r="AA504" s="9"/>
      <c r="AB504" s="9"/>
      <c r="AC504" s="9"/>
      <c r="AD504" s="9"/>
      <c r="AE504" s="9"/>
      <c r="AF504" s="9"/>
      <c r="AG504" s="9"/>
      <c r="AH504" s="9"/>
    </row>
    <row r="505" spans="1:34" x14ac:dyDescent="0.25">
      <c r="A505" s="9"/>
      <c r="B505" s="9"/>
      <c r="C505" s="9"/>
      <c r="D505" s="9"/>
      <c r="F505" s="9"/>
      <c r="I505" s="9"/>
      <c r="J505" s="9"/>
      <c r="L505" s="9"/>
      <c r="M505" s="9"/>
      <c r="N505" s="9"/>
      <c r="O505" s="9"/>
      <c r="P505" s="9"/>
      <c r="S505" s="9"/>
      <c r="V505" s="9"/>
      <c r="X505" s="9"/>
      <c r="Y505" s="9"/>
      <c r="Z505" s="9"/>
      <c r="AA505" s="9"/>
      <c r="AB505" s="9"/>
      <c r="AC505" s="9"/>
      <c r="AD505" s="9"/>
      <c r="AE505" s="9"/>
      <c r="AF505" s="9"/>
      <c r="AG505" s="9"/>
      <c r="AH505" s="9"/>
    </row>
    <row r="506" spans="1:34" x14ac:dyDescent="0.25">
      <c r="A506" s="9"/>
      <c r="B506" s="9"/>
      <c r="C506" s="9"/>
      <c r="D506" s="9"/>
      <c r="F506" s="9"/>
      <c r="I506" s="9"/>
      <c r="J506" s="9"/>
      <c r="L506" s="9"/>
      <c r="M506" s="9"/>
      <c r="N506" s="9"/>
      <c r="O506" s="9"/>
      <c r="P506" s="9"/>
      <c r="S506" s="9"/>
      <c r="V506" s="9"/>
      <c r="X506" s="9"/>
      <c r="Y506" s="9"/>
      <c r="Z506" s="9"/>
      <c r="AA506" s="9"/>
      <c r="AB506" s="9"/>
      <c r="AC506" s="9"/>
      <c r="AD506" s="9"/>
      <c r="AE506" s="9"/>
      <c r="AF506" s="9"/>
      <c r="AG506" s="9"/>
      <c r="AH506" s="9"/>
    </row>
    <row r="507" spans="1:34" x14ac:dyDescent="0.25">
      <c r="A507" s="9"/>
      <c r="B507" s="9"/>
      <c r="C507" s="9"/>
      <c r="D507" s="9"/>
      <c r="F507" s="9"/>
      <c r="I507" s="9"/>
      <c r="J507" s="9"/>
      <c r="L507" s="9"/>
      <c r="M507" s="9"/>
      <c r="N507" s="9"/>
      <c r="O507" s="9"/>
      <c r="P507" s="9"/>
      <c r="S507" s="9"/>
      <c r="V507" s="9"/>
      <c r="X507" s="9"/>
      <c r="Y507" s="9"/>
      <c r="Z507" s="9"/>
      <c r="AA507" s="9"/>
      <c r="AB507" s="9"/>
      <c r="AC507" s="9"/>
      <c r="AD507" s="9"/>
      <c r="AE507" s="9"/>
      <c r="AF507" s="9"/>
      <c r="AG507" s="9"/>
      <c r="AH507" s="9"/>
    </row>
    <row r="508" spans="1:34" x14ac:dyDescent="0.25">
      <c r="A508" s="9"/>
      <c r="B508" s="9"/>
      <c r="C508" s="9"/>
      <c r="D508" s="9"/>
      <c r="F508" s="9"/>
      <c r="I508" s="9"/>
      <c r="J508" s="9"/>
      <c r="L508" s="9"/>
      <c r="M508" s="9"/>
      <c r="N508" s="9"/>
      <c r="O508" s="9"/>
      <c r="P508" s="9"/>
      <c r="S508" s="9"/>
      <c r="V508" s="9"/>
      <c r="X508" s="9"/>
      <c r="Y508" s="9"/>
      <c r="Z508" s="9"/>
      <c r="AA508" s="9"/>
      <c r="AB508" s="9"/>
      <c r="AC508" s="9"/>
      <c r="AD508" s="9"/>
      <c r="AE508" s="9"/>
      <c r="AF508" s="9"/>
      <c r="AG508" s="9"/>
      <c r="AH508" s="9"/>
    </row>
    <row r="509" spans="1:34" x14ac:dyDescent="0.25">
      <c r="A509" s="9"/>
      <c r="B509" s="9"/>
      <c r="C509" s="9"/>
      <c r="D509" s="9"/>
      <c r="F509" s="9"/>
      <c r="I509" s="9"/>
      <c r="J509" s="9"/>
      <c r="L509" s="9"/>
      <c r="M509" s="9"/>
      <c r="N509" s="9"/>
      <c r="O509" s="9"/>
      <c r="P509" s="9"/>
      <c r="S509" s="9"/>
      <c r="V509" s="9"/>
      <c r="X509" s="9"/>
      <c r="Y509" s="9"/>
      <c r="Z509" s="9"/>
      <c r="AA509" s="9"/>
      <c r="AB509" s="9"/>
      <c r="AC509" s="9"/>
      <c r="AD509" s="9"/>
      <c r="AE509" s="9"/>
      <c r="AF509" s="9"/>
      <c r="AG509" s="9"/>
      <c r="AH509" s="9"/>
    </row>
    <row r="510" spans="1:34" x14ac:dyDescent="0.25">
      <c r="A510" s="9"/>
      <c r="B510" s="9"/>
      <c r="C510" s="9"/>
      <c r="D510" s="9"/>
      <c r="F510" s="9"/>
      <c r="I510" s="9"/>
      <c r="J510" s="9"/>
      <c r="L510" s="9"/>
      <c r="M510" s="9"/>
      <c r="N510" s="9"/>
      <c r="O510" s="9"/>
      <c r="P510" s="9"/>
      <c r="S510" s="9"/>
      <c r="V510" s="9"/>
      <c r="X510" s="9"/>
      <c r="Y510" s="9"/>
      <c r="Z510" s="9"/>
      <c r="AA510" s="9"/>
      <c r="AB510" s="9"/>
      <c r="AC510" s="9"/>
      <c r="AD510" s="9"/>
      <c r="AE510" s="9"/>
      <c r="AF510" s="9"/>
      <c r="AG510" s="9"/>
      <c r="AH510" s="9"/>
    </row>
    <row r="511" spans="1:34" x14ac:dyDescent="0.25">
      <c r="A511" s="9"/>
      <c r="B511" s="9"/>
      <c r="C511" s="9"/>
      <c r="D511" s="9"/>
      <c r="F511" s="9"/>
      <c r="I511" s="9"/>
      <c r="J511" s="9"/>
      <c r="L511" s="9"/>
      <c r="M511" s="9"/>
      <c r="N511" s="9"/>
      <c r="O511" s="9"/>
      <c r="P511" s="9"/>
      <c r="S511" s="9"/>
      <c r="V511" s="9"/>
      <c r="X511" s="9"/>
      <c r="Y511" s="9"/>
      <c r="Z511" s="9"/>
      <c r="AA511" s="9"/>
      <c r="AB511" s="9"/>
      <c r="AC511" s="9"/>
      <c r="AD511" s="9"/>
      <c r="AE511" s="9"/>
      <c r="AF511" s="9"/>
      <c r="AG511" s="9"/>
      <c r="AH511" s="9"/>
    </row>
    <row r="512" spans="1:34" x14ac:dyDescent="0.25">
      <c r="A512" s="9"/>
      <c r="B512" s="9"/>
      <c r="C512" s="9"/>
      <c r="D512" s="9"/>
      <c r="F512" s="9"/>
      <c r="I512" s="9"/>
      <c r="J512" s="9"/>
      <c r="L512" s="9"/>
      <c r="M512" s="9"/>
      <c r="N512" s="9"/>
      <c r="O512" s="9"/>
      <c r="P512" s="9"/>
      <c r="S512" s="9"/>
      <c r="V512" s="9"/>
      <c r="X512" s="9"/>
      <c r="Y512" s="9"/>
      <c r="Z512" s="9"/>
      <c r="AA512" s="9"/>
      <c r="AB512" s="9"/>
      <c r="AC512" s="9"/>
      <c r="AD512" s="9"/>
      <c r="AE512" s="9"/>
      <c r="AF512" s="9"/>
      <c r="AG512" s="9"/>
      <c r="AH512" s="9"/>
    </row>
    <row r="513" spans="1:34" x14ac:dyDescent="0.25">
      <c r="A513" s="9"/>
      <c r="B513" s="9"/>
      <c r="C513" s="9"/>
      <c r="D513" s="9"/>
      <c r="F513" s="9"/>
      <c r="I513" s="9"/>
      <c r="J513" s="9"/>
      <c r="L513" s="9"/>
      <c r="M513" s="9"/>
      <c r="N513" s="9"/>
      <c r="O513" s="9"/>
      <c r="P513" s="9"/>
      <c r="S513" s="9"/>
      <c r="V513" s="9"/>
      <c r="X513" s="9"/>
      <c r="Y513" s="9"/>
      <c r="Z513" s="9"/>
      <c r="AA513" s="9"/>
      <c r="AB513" s="9"/>
      <c r="AC513" s="9"/>
      <c r="AD513" s="9"/>
      <c r="AE513" s="9"/>
      <c r="AF513" s="9"/>
      <c r="AG513" s="9"/>
      <c r="AH513" s="9"/>
    </row>
    <row r="514" spans="1:34" x14ac:dyDescent="0.25">
      <c r="A514" s="9"/>
      <c r="B514" s="9"/>
      <c r="C514" s="9"/>
      <c r="D514" s="9"/>
      <c r="F514" s="9"/>
      <c r="I514" s="9"/>
      <c r="J514" s="9"/>
      <c r="L514" s="9"/>
      <c r="M514" s="9"/>
      <c r="N514" s="9"/>
      <c r="O514" s="9"/>
      <c r="P514" s="9"/>
      <c r="S514" s="9"/>
      <c r="V514" s="9"/>
      <c r="X514" s="9"/>
      <c r="Y514" s="9"/>
      <c r="Z514" s="9"/>
      <c r="AA514" s="9"/>
      <c r="AB514" s="9"/>
      <c r="AC514" s="9"/>
      <c r="AD514" s="9"/>
      <c r="AE514" s="9"/>
      <c r="AF514" s="9"/>
      <c r="AG514" s="9"/>
      <c r="AH514" s="9"/>
    </row>
    <row r="515" spans="1:34" x14ac:dyDescent="0.25">
      <c r="A515" s="9"/>
      <c r="B515" s="9"/>
      <c r="C515" s="9"/>
      <c r="D515" s="9"/>
      <c r="F515" s="9"/>
      <c r="I515" s="9"/>
      <c r="J515" s="9"/>
      <c r="L515" s="9"/>
      <c r="M515" s="9"/>
      <c r="N515" s="9"/>
      <c r="O515" s="9"/>
      <c r="P515" s="9"/>
      <c r="S515" s="9"/>
      <c r="V515" s="9"/>
      <c r="X515" s="9"/>
      <c r="Y515" s="9"/>
      <c r="Z515" s="9"/>
      <c r="AA515" s="9"/>
      <c r="AB515" s="9"/>
      <c r="AC515" s="9"/>
      <c r="AD515" s="9"/>
      <c r="AE515" s="9"/>
      <c r="AF515" s="9"/>
      <c r="AG515" s="9"/>
      <c r="AH515" s="9"/>
    </row>
    <row r="516" spans="1:34" x14ac:dyDescent="0.25">
      <c r="A516" s="9"/>
      <c r="B516" s="9"/>
      <c r="C516" s="9"/>
      <c r="D516" s="9"/>
      <c r="F516" s="9"/>
      <c r="I516" s="9"/>
      <c r="J516" s="9"/>
      <c r="L516" s="9"/>
      <c r="M516" s="9"/>
      <c r="N516" s="9"/>
      <c r="O516" s="9"/>
      <c r="P516" s="9"/>
      <c r="S516" s="9"/>
      <c r="V516" s="9"/>
      <c r="X516" s="9"/>
      <c r="Y516" s="9"/>
      <c r="Z516" s="9"/>
      <c r="AA516" s="9"/>
      <c r="AB516" s="9"/>
      <c r="AC516" s="9"/>
      <c r="AD516" s="9"/>
      <c r="AE516" s="9"/>
      <c r="AF516" s="9"/>
      <c r="AG516" s="9"/>
      <c r="AH516" s="9"/>
    </row>
    <row r="517" spans="1:34" x14ac:dyDescent="0.25">
      <c r="A517" s="9"/>
      <c r="B517" s="9"/>
      <c r="C517" s="9"/>
      <c r="D517" s="9"/>
      <c r="F517" s="9"/>
      <c r="I517" s="9"/>
      <c r="J517" s="9"/>
      <c r="L517" s="9"/>
      <c r="M517" s="9"/>
      <c r="N517" s="9"/>
      <c r="O517" s="9"/>
      <c r="P517" s="9"/>
      <c r="S517" s="9"/>
      <c r="V517" s="9"/>
      <c r="X517" s="9"/>
      <c r="Y517" s="9"/>
      <c r="Z517" s="9"/>
      <c r="AA517" s="9"/>
      <c r="AB517" s="9"/>
      <c r="AC517" s="9"/>
      <c r="AD517" s="9"/>
      <c r="AE517" s="9"/>
      <c r="AF517" s="9"/>
      <c r="AG517" s="9"/>
      <c r="AH517" s="9"/>
    </row>
    <row r="518" spans="1:34" x14ac:dyDescent="0.25">
      <c r="A518" s="9"/>
      <c r="B518" s="9"/>
      <c r="C518" s="9"/>
      <c r="D518" s="9"/>
      <c r="F518" s="9"/>
      <c r="I518" s="9"/>
      <c r="J518" s="9"/>
      <c r="L518" s="9"/>
      <c r="M518" s="9"/>
      <c r="N518" s="9"/>
      <c r="O518" s="9"/>
      <c r="P518" s="9"/>
      <c r="S518" s="9"/>
      <c r="V518" s="9"/>
      <c r="X518" s="9"/>
      <c r="Y518" s="9"/>
      <c r="Z518" s="9"/>
      <c r="AA518" s="9"/>
      <c r="AB518" s="9"/>
      <c r="AC518" s="9"/>
      <c r="AD518" s="9"/>
      <c r="AE518" s="9"/>
      <c r="AF518" s="9"/>
      <c r="AG518" s="9"/>
      <c r="AH518" s="9"/>
    </row>
    <row r="519" spans="1:34" x14ac:dyDescent="0.25">
      <c r="A519" s="9"/>
      <c r="B519" s="9"/>
      <c r="C519" s="9"/>
      <c r="D519" s="9"/>
      <c r="F519" s="9"/>
      <c r="I519" s="9"/>
      <c r="J519" s="9"/>
      <c r="L519" s="9"/>
      <c r="M519" s="9"/>
      <c r="N519" s="9"/>
      <c r="O519" s="9"/>
      <c r="P519" s="9"/>
      <c r="S519" s="9"/>
      <c r="V519" s="9"/>
      <c r="X519" s="9"/>
      <c r="Y519" s="9"/>
      <c r="Z519" s="9"/>
      <c r="AA519" s="9"/>
      <c r="AB519" s="9"/>
      <c r="AC519" s="9"/>
      <c r="AD519" s="9"/>
      <c r="AE519" s="9"/>
      <c r="AF519" s="9"/>
      <c r="AG519" s="9"/>
      <c r="AH519" s="9"/>
    </row>
    <row r="520" spans="1:34" x14ac:dyDescent="0.25">
      <c r="A520" s="9"/>
      <c r="B520" s="9"/>
      <c r="C520" s="9"/>
      <c r="D520" s="9"/>
      <c r="F520" s="9"/>
      <c r="I520" s="9"/>
      <c r="J520" s="9"/>
      <c r="L520" s="9"/>
      <c r="M520" s="9"/>
      <c r="N520" s="9"/>
      <c r="O520" s="9"/>
      <c r="P520" s="9"/>
      <c r="S520" s="9"/>
      <c r="V520" s="9"/>
      <c r="X520" s="9"/>
      <c r="Y520" s="9"/>
      <c r="Z520" s="9"/>
      <c r="AA520" s="9"/>
      <c r="AB520" s="9"/>
      <c r="AC520" s="9"/>
      <c r="AD520" s="9"/>
      <c r="AE520" s="9"/>
      <c r="AF520" s="9"/>
      <c r="AG520" s="9"/>
      <c r="AH520" s="9"/>
    </row>
    <row r="521" spans="1:34" x14ac:dyDescent="0.25">
      <c r="A521" s="9"/>
      <c r="B521" s="9"/>
      <c r="C521" s="9"/>
      <c r="D521" s="9"/>
      <c r="F521" s="9"/>
      <c r="I521" s="9"/>
      <c r="J521" s="9"/>
      <c r="L521" s="9"/>
      <c r="M521" s="9"/>
      <c r="N521" s="9"/>
      <c r="O521" s="9"/>
      <c r="P521" s="9"/>
      <c r="S521" s="9"/>
      <c r="V521" s="9"/>
      <c r="X521" s="9"/>
      <c r="Y521" s="9"/>
      <c r="Z521" s="9"/>
      <c r="AA521" s="9"/>
      <c r="AB521" s="9"/>
      <c r="AC521" s="9"/>
      <c r="AD521" s="9"/>
      <c r="AE521" s="9"/>
      <c r="AF521" s="9"/>
      <c r="AG521" s="9"/>
      <c r="AH521" s="9"/>
    </row>
    <row r="522" spans="1:34" x14ac:dyDescent="0.25">
      <c r="A522" s="9"/>
      <c r="B522" s="9"/>
      <c r="C522" s="9"/>
      <c r="D522" s="9"/>
      <c r="F522" s="9"/>
      <c r="I522" s="9"/>
      <c r="J522" s="9"/>
      <c r="L522" s="9"/>
      <c r="M522" s="9"/>
      <c r="N522" s="9"/>
      <c r="O522" s="9"/>
      <c r="P522" s="9"/>
      <c r="S522" s="9"/>
      <c r="V522" s="9"/>
      <c r="X522" s="9"/>
      <c r="Y522" s="9"/>
      <c r="Z522" s="9"/>
      <c r="AA522" s="9"/>
      <c r="AB522" s="9"/>
      <c r="AC522" s="9"/>
      <c r="AD522" s="9"/>
      <c r="AE522" s="9"/>
      <c r="AF522" s="9"/>
      <c r="AG522" s="9"/>
      <c r="AH522" s="9"/>
    </row>
    <row r="523" spans="1:34" x14ac:dyDescent="0.25">
      <c r="A523" s="9"/>
      <c r="B523" s="9"/>
      <c r="C523" s="9"/>
      <c r="D523" s="9"/>
      <c r="F523" s="9"/>
      <c r="I523" s="9"/>
      <c r="J523" s="9"/>
      <c r="L523" s="9"/>
      <c r="M523" s="9"/>
      <c r="N523" s="9"/>
      <c r="O523" s="9"/>
      <c r="P523" s="9"/>
      <c r="S523" s="9"/>
      <c r="V523" s="9"/>
      <c r="X523" s="9"/>
      <c r="Y523" s="9"/>
      <c r="Z523" s="9"/>
      <c r="AA523" s="9"/>
      <c r="AB523" s="9"/>
      <c r="AC523" s="9"/>
      <c r="AD523" s="9"/>
      <c r="AE523" s="9"/>
      <c r="AF523" s="9"/>
      <c r="AG523" s="9"/>
      <c r="AH523" s="9"/>
    </row>
    <row r="524" spans="1:34" x14ac:dyDescent="0.25">
      <c r="A524" s="9"/>
      <c r="B524" s="9"/>
      <c r="C524" s="9"/>
      <c r="D524" s="9"/>
      <c r="F524" s="9"/>
      <c r="I524" s="9"/>
      <c r="J524" s="9"/>
      <c r="L524" s="9"/>
      <c r="M524" s="9"/>
      <c r="N524" s="9"/>
      <c r="O524" s="9"/>
      <c r="P524" s="9"/>
      <c r="S524" s="9"/>
      <c r="V524" s="9"/>
      <c r="X524" s="9"/>
      <c r="Y524" s="9"/>
      <c r="Z524" s="9"/>
      <c r="AA524" s="9"/>
      <c r="AB524" s="9"/>
      <c r="AC524" s="9"/>
      <c r="AD524" s="9"/>
      <c r="AE524" s="9"/>
      <c r="AF524" s="9"/>
      <c r="AG524" s="9"/>
      <c r="AH524" s="9"/>
    </row>
    <row r="525" spans="1:34" x14ac:dyDescent="0.25">
      <c r="A525" s="9"/>
      <c r="B525" s="9"/>
      <c r="C525" s="9"/>
      <c r="D525" s="9"/>
      <c r="F525" s="9"/>
      <c r="I525" s="9"/>
      <c r="J525" s="9"/>
      <c r="L525" s="9"/>
      <c r="M525" s="9"/>
      <c r="N525" s="9"/>
      <c r="O525" s="9"/>
      <c r="P525" s="9"/>
      <c r="S525" s="9"/>
      <c r="V525" s="9"/>
      <c r="X525" s="9"/>
      <c r="Y525" s="9"/>
      <c r="Z525" s="9"/>
      <c r="AA525" s="9"/>
      <c r="AB525" s="9"/>
      <c r="AC525" s="9"/>
      <c r="AD525" s="9"/>
      <c r="AE525" s="9"/>
      <c r="AF525" s="9"/>
      <c r="AG525" s="9"/>
      <c r="AH525" s="9"/>
    </row>
    <row r="526" spans="1:34" x14ac:dyDescent="0.25">
      <c r="A526" s="9"/>
      <c r="B526" s="9"/>
      <c r="C526" s="9"/>
      <c r="D526" s="9"/>
      <c r="F526" s="9"/>
      <c r="I526" s="9"/>
      <c r="J526" s="9"/>
      <c r="L526" s="9"/>
      <c r="M526" s="9"/>
      <c r="N526" s="9"/>
      <c r="O526" s="9"/>
      <c r="P526" s="9"/>
      <c r="S526" s="9"/>
      <c r="V526" s="9"/>
      <c r="X526" s="9"/>
      <c r="Y526" s="9"/>
      <c r="Z526" s="9"/>
      <c r="AA526" s="9"/>
      <c r="AB526" s="9"/>
      <c r="AC526" s="9"/>
      <c r="AD526" s="9"/>
      <c r="AE526" s="9"/>
      <c r="AF526" s="9"/>
      <c r="AG526" s="9"/>
      <c r="AH526" s="9"/>
    </row>
    <row r="527" spans="1:34" x14ac:dyDescent="0.25">
      <c r="A527" s="9"/>
      <c r="B527" s="9"/>
      <c r="C527" s="9"/>
      <c r="D527" s="9"/>
      <c r="F527" s="9"/>
      <c r="I527" s="9"/>
      <c r="J527" s="9"/>
      <c r="L527" s="9"/>
      <c r="M527" s="9"/>
      <c r="N527" s="9"/>
      <c r="O527" s="9"/>
      <c r="P527" s="9"/>
      <c r="S527" s="9"/>
      <c r="V527" s="9"/>
      <c r="X527" s="9"/>
      <c r="Y527" s="9"/>
      <c r="Z527" s="9"/>
      <c r="AA527" s="9"/>
      <c r="AB527" s="9"/>
      <c r="AC527" s="9"/>
      <c r="AD527" s="9"/>
      <c r="AE527" s="9"/>
      <c r="AF527" s="9"/>
      <c r="AG527" s="9"/>
      <c r="AH527" s="9"/>
    </row>
    <row r="528" spans="1:34" x14ac:dyDescent="0.25">
      <c r="A528" s="9"/>
      <c r="B528" s="9"/>
      <c r="C528" s="9"/>
      <c r="D528" s="9"/>
      <c r="F528" s="9"/>
      <c r="I528" s="9"/>
      <c r="J528" s="9"/>
      <c r="L528" s="9"/>
      <c r="M528" s="9"/>
      <c r="N528" s="9"/>
      <c r="O528" s="9"/>
      <c r="P528" s="9"/>
      <c r="S528" s="9"/>
      <c r="V528" s="9"/>
      <c r="X528" s="9"/>
      <c r="Y528" s="9"/>
      <c r="Z528" s="9"/>
      <c r="AA528" s="9"/>
      <c r="AB528" s="9"/>
      <c r="AC528" s="9"/>
      <c r="AD528" s="9"/>
      <c r="AE528" s="9"/>
      <c r="AF528" s="9"/>
      <c r="AG528" s="9"/>
      <c r="AH528" s="9"/>
    </row>
    <row r="529" spans="1:34" x14ac:dyDescent="0.25">
      <c r="A529" s="9"/>
      <c r="B529" s="9"/>
      <c r="C529" s="9"/>
      <c r="D529" s="9"/>
      <c r="F529" s="9"/>
      <c r="I529" s="9"/>
      <c r="J529" s="9"/>
      <c r="L529" s="9"/>
      <c r="M529" s="9"/>
      <c r="N529" s="9"/>
      <c r="O529" s="9"/>
      <c r="P529" s="9"/>
      <c r="S529" s="9"/>
      <c r="V529" s="9"/>
      <c r="X529" s="9"/>
      <c r="Y529" s="9"/>
      <c r="Z529" s="9"/>
      <c r="AA529" s="9"/>
      <c r="AB529" s="9"/>
      <c r="AC529" s="9"/>
      <c r="AD529" s="9"/>
      <c r="AE529" s="9"/>
      <c r="AF529" s="9"/>
      <c r="AG529" s="9"/>
      <c r="AH529" s="9"/>
    </row>
    <row r="530" spans="1:34" x14ac:dyDescent="0.25">
      <c r="A530" s="9"/>
      <c r="B530" s="9"/>
      <c r="C530" s="9"/>
      <c r="D530" s="9"/>
      <c r="F530" s="9"/>
      <c r="I530" s="9"/>
      <c r="J530" s="9"/>
      <c r="L530" s="9"/>
      <c r="M530" s="9"/>
      <c r="N530" s="9"/>
      <c r="O530" s="9"/>
      <c r="P530" s="9"/>
      <c r="S530" s="9"/>
      <c r="V530" s="9"/>
      <c r="X530" s="9"/>
      <c r="Y530" s="9"/>
      <c r="Z530" s="9"/>
      <c r="AA530" s="9"/>
      <c r="AB530" s="9"/>
      <c r="AC530" s="9"/>
      <c r="AD530" s="9"/>
      <c r="AE530" s="9"/>
      <c r="AF530" s="9"/>
      <c r="AG530" s="9"/>
      <c r="AH530" s="9"/>
    </row>
    <row r="531" spans="1:34" x14ac:dyDescent="0.25">
      <c r="A531" s="9"/>
      <c r="B531" s="9"/>
      <c r="C531" s="9"/>
      <c r="D531" s="9"/>
      <c r="F531" s="9"/>
      <c r="I531" s="9"/>
      <c r="J531" s="9"/>
      <c r="L531" s="9"/>
      <c r="M531" s="9"/>
      <c r="N531" s="9"/>
      <c r="O531" s="9"/>
      <c r="P531" s="9"/>
      <c r="S531" s="9"/>
      <c r="V531" s="9"/>
      <c r="X531" s="9"/>
      <c r="Y531" s="9"/>
      <c r="Z531" s="9"/>
      <c r="AA531" s="9"/>
      <c r="AB531" s="9"/>
      <c r="AC531" s="9"/>
      <c r="AD531" s="9"/>
      <c r="AE531" s="9"/>
      <c r="AF531" s="9"/>
      <c r="AG531" s="9"/>
      <c r="AH531" s="9"/>
    </row>
    <row r="532" spans="1:34" x14ac:dyDescent="0.25">
      <c r="A532" s="9"/>
      <c r="B532" s="9"/>
      <c r="C532" s="9"/>
      <c r="D532" s="9"/>
      <c r="F532" s="9"/>
      <c r="I532" s="9"/>
      <c r="J532" s="9"/>
      <c r="L532" s="9"/>
      <c r="M532" s="9"/>
      <c r="N532" s="9"/>
      <c r="O532" s="9"/>
      <c r="P532" s="9"/>
      <c r="S532" s="9"/>
      <c r="V532" s="9"/>
      <c r="X532" s="9"/>
      <c r="Y532" s="9"/>
      <c r="Z532" s="9"/>
      <c r="AA532" s="9"/>
      <c r="AB532" s="9"/>
      <c r="AC532" s="9"/>
      <c r="AD532" s="9"/>
      <c r="AE532" s="9"/>
      <c r="AF532" s="9"/>
      <c r="AG532" s="9"/>
      <c r="AH532" s="9"/>
    </row>
    <row r="533" spans="1:34" x14ac:dyDescent="0.25">
      <c r="A533" s="9"/>
      <c r="B533" s="9"/>
      <c r="C533" s="9"/>
      <c r="D533" s="9"/>
      <c r="F533" s="9"/>
      <c r="I533" s="9"/>
      <c r="J533" s="9"/>
      <c r="L533" s="9"/>
      <c r="M533" s="9"/>
      <c r="N533" s="9"/>
      <c r="O533" s="9"/>
      <c r="P533" s="9"/>
      <c r="S533" s="9"/>
      <c r="V533" s="9"/>
      <c r="X533" s="9"/>
      <c r="Y533" s="9"/>
      <c r="Z533" s="9"/>
      <c r="AA533" s="9"/>
      <c r="AB533" s="9"/>
      <c r="AC533" s="9"/>
      <c r="AD533" s="9"/>
      <c r="AE533" s="9"/>
      <c r="AF533" s="9"/>
      <c r="AG533" s="9"/>
      <c r="AH533" s="9"/>
    </row>
    <row r="534" spans="1:34" x14ac:dyDescent="0.25">
      <c r="A534" s="9"/>
      <c r="B534" s="9"/>
      <c r="C534" s="9"/>
      <c r="D534" s="9"/>
      <c r="F534" s="9"/>
      <c r="I534" s="9"/>
      <c r="J534" s="9"/>
      <c r="L534" s="9"/>
      <c r="M534" s="9"/>
      <c r="N534" s="9"/>
      <c r="O534" s="9"/>
      <c r="P534" s="9"/>
      <c r="S534" s="9"/>
      <c r="V534" s="9"/>
      <c r="X534" s="9"/>
      <c r="Y534" s="9"/>
      <c r="Z534" s="9"/>
      <c r="AA534" s="9"/>
      <c r="AB534" s="9"/>
      <c r="AC534" s="9"/>
      <c r="AD534" s="9"/>
      <c r="AE534" s="9"/>
      <c r="AF534" s="9"/>
      <c r="AG534" s="9"/>
      <c r="AH534" s="9"/>
    </row>
    <row r="535" spans="1:34" x14ac:dyDescent="0.25">
      <c r="A535" s="9"/>
      <c r="B535" s="9"/>
      <c r="C535" s="9"/>
      <c r="D535" s="9"/>
      <c r="F535" s="9"/>
      <c r="I535" s="9"/>
      <c r="J535" s="9"/>
      <c r="L535" s="9"/>
      <c r="M535" s="9"/>
      <c r="N535" s="9"/>
      <c r="O535" s="9"/>
      <c r="P535" s="9"/>
      <c r="S535" s="9"/>
      <c r="V535" s="9"/>
      <c r="X535" s="9"/>
      <c r="Y535" s="9"/>
      <c r="Z535" s="9"/>
      <c r="AA535" s="9"/>
      <c r="AB535" s="9"/>
      <c r="AC535" s="9"/>
      <c r="AD535" s="9"/>
      <c r="AE535" s="9"/>
      <c r="AF535" s="9"/>
      <c r="AG535" s="9"/>
      <c r="AH535" s="9"/>
    </row>
    <row r="536" spans="1:34" x14ac:dyDescent="0.25">
      <c r="A536" s="9"/>
      <c r="B536" s="9"/>
      <c r="C536" s="9"/>
      <c r="D536" s="9"/>
      <c r="F536" s="9"/>
      <c r="I536" s="9"/>
      <c r="J536" s="9"/>
      <c r="L536" s="9"/>
      <c r="M536" s="9"/>
      <c r="N536" s="9"/>
      <c r="O536" s="9"/>
      <c r="P536" s="9"/>
      <c r="S536" s="9"/>
      <c r="V536" s="9"/>
      <c r="X536" s="9"/>
      <c r="Y536" s="9"/>
      <c r="Z536" s="9"/>
      <c r="AA536" s="9"/>
      <c r="AB536" s="9"/>
      <c r="AC536" s="9"/>
      <c r="AD536" s="9"/>
      <c r="AE536" s="9"/>
      <c r="AF536" s="9"/>
      <c r="AG536" s="9"/>
      <c r="AH536" s="9"/>
    </row>
    <row r="537" spans="1:34" x14ac:dyDescent="0.25">
      <c r="A537" s="9"/>
      <c r="B537" s="9"/>
      <c r="C537" s="9"/>
      <c r="D537" s="9"/>
      <c r="F537" s="9"/>
      <c r="I537" s="9"/>
      <c r="J537" s="9"/>
      <c r="L537" s="9"/>
      <c r="M537" s="9"/>
      <c r="N537" s="9"/>
      <c r="O537" s="9"/>
      <c r="P537" s="9"/>
      <c r="S537" s="9"/>
      <c r="V537" s="9"/>
      <c r="X537" s="9"/>
      <c r="Y537" s="9"/>
      <c r="Z537" s="9"/>
      <c r="AA537" s="9"/>
      <c r="AB537" s="9"/>
      <c r="AC537" s="9"/>
      <c r="AD537" s="9"/>
      <c r="AE537" s="9"/>
      <c r="AF537" s="9"/>
      <c r="AG537" s="9"/>
      <c r="AH537" s="9"/>
    </row>
    <row r="538" spans="1:34" x14ac:dyDescent="0.25">
      <c r="A538" s="9"/>
      <c r="B538" s="9"/>
      <c r="C538" s="9"/>
      <c r="D538" s="9"/>
      <c r="F538" s="9"/>
      <c r="I538" s="9"/>
      <c r="J538" s="9"/>
      <c r="L538" s="9"/>
      <c r="M538" s="9"/>
      <c r="N538" s="9"/>
      <c r="O538" s="9"/>
      <c r="P538" s="9"/>
      <c r="S538" s="9"/>
      <c r="V538" s="9"/>
      <c r="X538" s="9"/>
      <c r="Y538" s="9"/>
      <c r="Z538" s="9"/>
      <c r="AA538" s="9"/>
      <c r="AB538" s="9"/>
      <c r="AC538" s="9"/>
      <c r="AD538" s="9"/>
      <c r="AE538" s="9"/>
      <c r="AF538" s="9"/>
      <c r="AG538" s="9"/>
      <c r="AH538" s="9"/>
    </row>
    <row r="539" spans="1:34" x14ac:dyDescent="0.25">
      <c r="A539" s="9"/>
      <c r="B539" s="9"/>
      <c r="C539" s="9"/>
      <c r="D539" s="9"/>
      <c r="F539" s="9"/>
      <c r="I539" s="9"/>
      <c r="J539" s="9"/>
      <c r="L539" s="9"/>
      <c r="M539" s="9"/>
      <c r="N539" s="9"/>
      <c r="O539" s="9"/>
      <c r="P539" s="9"/>
      <c r="S539" s="9"/>
      <c r="V539" s="9"/>
      <c r="X539" s="9"/>
      <c r="Y539" s="9"/>
      <c r="Z539" s="9"/>
      <c r="AA539" s="9"/>
      <c r="AB539" s="9"/>
      <c r="AC539" s="9"/>
      <c r="AD539" s="9"/>
      <c r="AE539" s="9"/>
      <c r="AF539" s="9"/>
      <c r="AG539" s="9"/>
      <c r="AH539" s="9"/>
    </row>
    <row r="540" spans="1:34" x14ac:dyDescent="0.25">
      <c r="A540" s="9"/>
      <c r="B540" s="9"/>
      <c r="C540" s="9"/>
      <c r="D540" s="9"/>
      <c r="F540" s="9"/>
      <c r="I540" s="9"/>
      <c r="J540" s="9"/>
      <c r="L540" s="9"/>
      <c r="M540" s="9"/>
      <c r="N540" s="9"/>
      <c r="O540" s="9"/>
      <c r="P540" s="9"/>
      <c r="S540" s="9"/>
      <c r="V540" s="9"/>
      <c r="X540" s="9"/>
      <c r="Y540" s="9"/>
      <c r="Z540" s="9"/>
      <c r="AA540" s="9"/>
      <c r="AB540" s="9"/>
      <c r="AC540" s="9"/>
      <c r="AD540" s="9"/>
      <c r="AE540" s="9"/>
      <c r="AF540" s="9"/>
      <c r="AG540" s="9"/>
      <c r="AH540" s="9"/>
    </row>
    <row r="541" spans="1:34" x14ac:dyDescent="0.25">
      <c r="A541" s="9"/>
      <c r="B541" s="9"/>
      <c r="C541" s="9"/>
      <c r="D541" s="9"/>
      <c r="F541" s="9"/>
      <c r="I541" s="9"/>
      <c r="J541" s="9"/>
      <c r="L541" s="9"/>
      <c r="M541" s="9"/>
      <c r="N541" s="9"/>
      <c r="O541" s="9"/>
      <c r="P541" s="9"/>
      <c r="S541" s="9"/>
      <c r="V541" s="9"/>
      <c r="X541" s="9"/>
      <c r="Y541" s="9"/>
      <c r="Z541" s="9"/>
      <c r="AA541" s="9"/>
      <c r="AB541" s="9"/>
      <c r="AC541" s="9"/>
      <c r="AD541" s="9"/>
      <c r="AE541" s="9"/>
      <c r="AF541" s="9"/>
      <c r="AG541" s="9"/>
      <c r="AH541" s="9"/>
    </row>
    <row r="542" spans="1:34" x14ac:dyDescent="0.25">
      <c r="A542" s="9"/>
      <c r="B542" s="9"/>
      <c r="C542" s="9"/>
      <c r="D542" s="9"/>
      <c r="F542" s="9"/>
      <c r="I542" s="9"/>
      <c r="J542" s="9"/>
      <c r="L542" s="9"/>
      <c r="M542" s="9"/>
      <c r="N542" s="9"/>
      <c r="O542" s="9"/>
      <c r="P542" s="9"/>
      <c r="S542" s="9"/>
      <c r="V542" s="9"/>
      <c r="X542" s="9"/>
      <c r="Y542" s="9"/>
      <c r="Z542" s="9"/>
      <c r="AA542" s="9"/>
      <c r="AB542" s="9"/>
      <c r="AC542" s="9"/>
      <c r="AD542" s="9"/>
      <c r="AE542" s="9"/>
      <c r="AF542" s="9"/>
      <c r="AG542" s="9"/>
      <c r="AH542" s="9"/>
    </row>
    <row r="543" spans="1:34" x14ac:dyDescent="0.25">
      <c r="A543" s="9"/>
      <c r="B543" s="9"/>
      <c r="C543" s="9"/>
      <c r="D543" s="9"/>
      <c r="F543" s="9"/>
      <c r="I543" s="9"/>
      <c r="J543" s="9"/>
      <c r="L543" s="9"/>
      <c r="M543" s="9"/>
      <c r="N543" s="9"/>
      <c r="O543" s="9"/>
      <c r="P543" s="9"/>
      <c r="S543" s="9"/>
      <c r="V543" s="9"/>
      <c r="X543" s="9"/>
      <c r="Y543" s="9"/>
      <c r="Z543" s="9"/>
      <c r="AA543" s="9"/>
      <c r="AB543" s="9"/>
      <c r="AC543" s="9"/>
      <c r="AD543" s="9"/>
      <c r="AE543" s="9"/>
      <c r="AF543" s="9"/>
      <c r="AG543" s="9"/>
      <c r="AH543" s="9"/>
    </row>
    <row r="544" spans="1:34" x14ac:dyDescent="0.25">
      <c r="A544" s="9"/>
      <c r="B544" s="9"/>
      <c r="C544" s="9"/>
      <c r="D544" s="9"/>
      <c r="F544" s="9"/>
      <c r="I544" s="9"/>
      <c r="J544" s="9"/>
      <c r="L544" s="9"/>
      <c r="M544" s="9"/>
      <c r="N544" s="9"/>
      <c r="O544" s="9"/>
      <c r="P544" s="9"/>
      <c r="S544" s="9"/>
      <c r="V544" s="9"/>
      <c r="X544" s="9"/>
      <c r="Y544" s="9"/>
      <c r="Z544" s="9"/>
      <c r="AA544" s="9"/>
      <c r="AB544" s="9"/>
      <c r="AC544" s="9"/>
      <c r="AD544" s="9"/>
      <c r="AE544" s="9"/>
      <c r="AF544" s="9"/>
      <c r="AG544" s="9"/>
      <c r="AH544" s="9"/>
    </row>
    <row r="545" spans="1:34" x14ac:dyDescent="0.25">
      <c r="A545" s="9"/>
      <c r="B545" s="9"/>
      <c r="C545" s="9"/>
      <c r="D545" s="9"/>
      <c r="F545" s="9"/>
      <c r="I545" s="9"/>
      <c r="J545" s="9"/>
      <c r="L545" s="9"/>
      <c r="M545" s="9"/>
      <c r="N545" s="9"/>
      <c r="O545" s="9"/>
      <c r="P545" s="9"/>
      <c r="S545" s="9"/>
      <c r="V545" s="9"/>
      <c r="X545" s="9"/>
      <c r="Y545" s="9"/>
      <c r="Z545" s="9"/>
      <c r="AA545" s="9"/>
      <c r="AB545" s="9"/>
      <c r="AC545" s="9"/>
      <c r="AD545" s="9"/>
      <c r="AE545" s="9"/>
      <c r="AF545" s="9"/>
      <c r="AG545" s="9"/>
      <c r="AH545" s="9"/>
    </row>
    <row r="546" spans="1:34" x14ac:dyDescent="0.25">
      <c r="A546" s="9"/>
      <c r="B546" s="9"/>
      <c r="C546" s="9"/>
      <c r="D546" s="9"/>
      <c r="F546" s="9"/>
      <c r="I546" s="9"/>
      <c r="J546" s="9"/>
      <c r="L546" s="9"/>
      <c r="M546" s="9"/>
      <c r="N546" s="9"/>
      <c r="O546" s="9"/>
      <c r="P546" s="9"/>
      <c r="S546" s="9"/>
      <c r="V546" s="9"/>
      <c r="X546" s="9"/>
      <c r="Y546" s="9"/>
      <c r="Z546" s="9"/>
      <c r="AA546" s="9"/>
      <c r="AB546" s="9"/>
      <c r="AC546" s="9"/>
      <c r="AD546" s="9"/>
      <c r="AE546" s="9"/>
      <c r="AF546" s="9"/>
      <c r="AG546" s="9"/>
      <c r="AH546" s="9"/>
    </row>
    <row r="547" spans="1:34" x14ac:dyDescent="0.25">
      <c r="A547" s="9"/>
      <c r="B547" s="9"/>
      <c r="C547" s="9"/>
      <c r="D547" s="9"/>
      <c r="F547" s="9"/>
      <c r="I547" s="9"/>
      <c r="J547" s="9"/>
      <c r="L547" s="9"/>
      <c r="M547" s="9"/>
      <c r="N547" s="9"/>
      <c r="O547" s="9"/>
      <c r="P547" s="9"/>
      <c r="S547" s="9"/>
      <c r="V547" s="9"/>
      <c r="X547" s="9"/>
      <c r="Y547" s="9"/>
      <c r="Z547" s="9"/>
      <c r="AA547" s="9"/>
      <c r="AB547" s="9"/>
      <c r="AC547" s="9"/>
      <c r="AD547" s="9"/>
      <c r="AE547" s="9"/>
      <c r="AF547" s="9"/>
      <c r="AG547" s="9"/>
      <c r="AH547" s="9"/>
    </row>
    <row r="548" spans="1:34" x14ac:dyDescent="0.25">
      <c r="A548" s="9"/>
      <c r="B548" s="9"/>
      <c r="C548" s="9"/>
      <c r="D548" s="9"/>
      <c r="F548" s="9"/>
      <c r="I548" s="9"/>
      <c r="J548" s="9"/>
      <c r="L548" s="9"/>
      <c r="M548" s="9"/>
      <c r="N548" s="9"/>
      <c r="O548" s="9"/>
      <c r="P548" s="9"/>
      <c r="S548" s="9"/>
      <c r="V548" s="9"/>
      <c r="X548" s="9"/>
      <c r="Y548" s="9"/>
      <c r="Z548" s="9"/>
      <c r="AA548" s="9"/>
      <c r="AB548" s="9"/>
      <c r="AC548" s="9"/>
      <c r="AD548" s="9"/>
      <c r="AE548" s="9"/>
      <c r="AF548" s="9"/>
      <c r="AG548" s="9"/>
      <c r="AH548" s="9"/>
    </row>
    <row r="549" spans="1:34" x14ac:dyDescent="0.25">
      <c r="A549" s="9"/>
      <c r="B549" s="9"/>
      <c r="C549" s="9"/>
      <c r="D549" s="9"/>
      <c r="F549" s="9"/>
      <c r="I549" s="9"/>
      <c r="J549" s="9"/>
      <c r="L549" s="9"/>
      <c r="M549" s="9"/>
      <c r="N549" s="9"/>
      <c r="O549" s="9"/>
      <c r="P549" s="9"/>
      <c r="S549" s="9"/>
      <c r="V549" s="9"/>
      <c r="X549" s="9"/>
      <c r="Y549" s="9"/>
      <c r="Z549" s="9"/>
      <c r="AA549" s="9"/>
      <c r="AB549" s="9"/>
      <c r="AC549" s="9"/>
      <c r="AD549" s="9"/>
      <c r="AE549" s="9"/>
      <c r="AF549" s="9"/>
      <c r="AG549" s="9"/>
      <c r="AH549" s="9"/>
    </row>
    <row r="550" spans="1:34" x14ac:dyDescent="0.25">
      <c r="A550" s="9"/>
      <c r="B550" s="9"/>
      <c r="C550" s="9"/>
      <c r="D550" s="9"/>
      <c r="F550" s="9"/>
      <c r="I550" s="9"/>
      <c r="J550" s="9"/>
      <c r="L550" s="9"/>
      <c r="M550" s="9"/>
      <c r="N550" s="9"/>
      <c r="O550" s="9"/>
      <c r="P550" s="9"/>
      <c r="S550" s="9"/>
      <c r="V550" s="9"/>
      <c r="X550" s="9"/>
      <c r="Y550" s="9"/>
      <c r="Z550" s="9"/>
      <c r="AA550" s="9"/>
      <c r="AB550" s="9"/>
      <c r="AC550" s="9"/>
      <c r="AD550" s="9"/>
      <c r="AE550" s="9"/>
      <c r="AF550" s="9"/>
      <c r="AG550" s="9"/>
      <c r="AH550" s="9"/>
    </row>
    <row r="551" spans="1:34" x14ac:dyDescent="0.25">
      <c r="A551" s="9"/>
      <c r="B551" s="9"/>
      <c r="C551" s="9"/>
      <c r="D551" s="9"/>
      <c r="F551" s="9"/>
      <c r="I551" s="9"/>
      <c r="J551" s="9"/>
      <c r="L551" s="9"/>
      <c r="M551" s="9"/>
      <c r="N551" s="9"/>
      <c r="O551" s="9"/>
      <c r="P551" s="9"/>
      <c r="S551" s="9"/>
      <c r="V551" s="9"/>
      <c r="X551" s="9"/>
      <c r="Y551" s="9"/>
      <c r="Z551" s="9"/>
      <c r="AA551" s="9"/>
      <c r="AB551" s="9"/>
      <c r="AC551" s="9"/>
      <c r="AD551" s="9"/>
      <c r="AE551" s="9"/>
      <c r="AF551" s="9"/>
      <c r="AG551" s="9"/>
      <c r="AH551" s="9"/>
    </row>
    <row r="552" spans="1:34" x14ac:dyDescent="0.25">
      <c r="A552" s="9"/>
      <c r="B552" s="9"/>
      <c r="C552" s="9"/>
      <c r="D552" s="9"/>
      <c r="F552" s="9"/>
      <c r="I552" s="9"/>
      <c r="J552" s="9"/>
      <c r="L552" s="9"/>
      <c r="M552" s="9"/>
      <c r="N552" s="9"/>
      <c r="O552" s="9"/>
      <c r="P552" s="9"/>
      <c r="S552" s="9"/>
      <c r="V552" s="9"/>
      <c r="X552" s="9"/>
      <c r="Y552" s="9"/>
      <c r="Z552" s="9"/>
      <c r="AA552" s="9"/>
      <c r="AB552" s="9"/>
      <c r="AC552" s="9"/>
      <c r="AD552" s="9"/>
      <c r="AE552" s="9"/>
      <c r="AF552" s="9"/>
      <c r="AG552" s="9"/>
      <c r="AH552" s="9"/>
    </row>
    <row r="553" spans="1:34" x14ac:dyDescent="0.25">
      <c r="A553" s="9"/>
      <c r="B553" s="9"/>
      <c r="C553" s="9"/>
      <c r="D553" s="9"/>
      <c r="F553" s="9"/>
      <c r="I553" s="9"/>
      <c r="J553" s="9"/>
      <c r="L553" s="9"/>
      <c r="M553" s="9"/>
      <c r="N553" s="9"/>
      <c r="O553" s="9"/>
      <c r="P553" s="9"/>
      <c r="S553" s="9"/>
      <c r="V553" s="9"/>
      <c r="X553" s="9"/>
      <c r="Y553" s="9"/>
      <c r="Z553" s="9"/>
      <c r="AA553" s="9"/>
      <c r="AB553" s="9"/>
      <c r="AC553" s="9"/>
      <c r="AD553" s="9"/>
      <c r="AE553" s="9"/>
      <c r="AF553" s="9"/>
      <c r="AG553" s="9"/>
      <c r="AH553" s="9"/>
    </row>
    <row r="554" spans="1:34" x14ac:dyDescent="0.25">
      <c r="A554" s="9"/>
      <c r="B554" s="9"/>
      <c r="C554" s="9"/>
      <c r="D554" s="9"/>
      <c r="F554" s="9"/>
      <c r="I554" s="9"/>
      <c r="J554" s="9"/>
      <c r="L554" s="9"/>
      <c r="M554" s="9"/>
      <c r="N554" s="9"/>
      <c r="O554" s="9"/>
      <c r="P554" s="9"/>
      <c r="S554" s="9"/>
      <c r="V554" s="9"/>
      <c r="X554" s="9"/>
      <c r="Y554" s="9"/>
      <c r="Z554" s="9"/>
      <c r="AA554" s="9"/>
      <c r="AB554" s="9"/>
      <c r="AC554" s="9"/>
      <c r="AD554" s="9"/>
      <c r="AE554" s="9"/>
      <c r="AF554" s="9"/>
      <c r="AG554" s="9"/>
      <c r="AH554" s="9"/>
    </row>
    <row r="555" spans="1:34" x14ac:dyDescent="0.25">
      <c r="A555" s="9"/>
      <c r="B555" s="9"/>
      <c r="C555" s="9"/>
      <c r="D555" s="9"/>
      <c r="F555" s="9"/>
      <c r="I555" s="9"/>
      <c r="J555" s="9"/>
      <c r="L555" s="9"/>
      <c r="M555" s="9"/>
      <c r="N555" s="9"/>
      <c r="O555" s="9"/>
      <c r="P555" s="9"/>
      <c r="S555" s="9"/>
      <c r="V555" s="9"/>
      <c r="X555" s="9"/>
      <c r="Y555" s="9"/>
      <c r="Z555" s="9"/>
      <c r="AA555" s="9"/>
      <c r="AB555" s="9"/>
      <c r="AC555" s="9"/>
      <c r="AD555" s="9"/>
      <c r="AE555" s="9"/>
      <c r="AF555" s="9"/>
      <c r="AG555" s="9"/>
      <c r="AH555" s="9"/>
    </row>
    <row r="556" spans="1:34" x14ac:dyDescent="0.25">
      <c r="A556" s="9"/>
      <c r="B556" s="9"/>
      <c r="C556" s="9"/>
      <c r="D556" s="9"/>
      <c r="F556" s="9"/>
      <c r="I556" s="9"/>
      <c r="J556" s="9"/>
      <c r="L556" s="9"/>
      <c r="M556" s="9"/>
      <c r="N556" s="9"/>
      <c r="O556" s="9"/>
      <c r="P556" s="9"/>
      <c r="S556" s="9"/>
      <c r="V556" s="9"/>
      <c r="X556" s="9"/>
      <c r="Y556" s="9"/>
      <c r="Z556" s="9"/>
      <c r="AA556" s="9"/>
      <c r="AB556" s="9"/>
      <c r="AC556" s="9"/>
      <c r="AD556" s="9"/>
      <c r="AE556" s="9"/>
      <c r="AF556" s="9"/>
      <c r="AG556" s="9"/>
      <c r="AH556" s="9"/>
    </row>
    <row r="557" spans="1:34" x14ac:dyDescent="0.25">
      <c r="A557" s="9"/>
      <c r="B557" s="9"/>
      <c r="C557" s="9"/>
      <c r="D557" s="9"/>
      <c r="F557" s="9"/>
      <c r="I557" s="9"/>
      <c r="J557" s="9"/>
      <c r="L557" s="9"/>
      <c r="M557" s="9"/>
      <c r="N557" s="9"/>
      <c r="O557" s="9"/>
      <c r="P557" s="9"/>
      <c r="S557" s="9"/>
      <c r="V557" s="9"/>
      <c r="X557" s="9"/>
      <c r="Y557" s="9"/>
      <c r="Z557" s="9"/>
      <c r="AA557" s="9"/>
      <c r="AB557" s="9"/>
      <c r="AC557" s="9"/>
      <c r="AD557" s="9"/>
      <c r="AE557" s="9"/>
      <c r="AF557" s="9"/>
      <c r="AG557" s="9"/>
      <c r="AH557" s="9"/>
    </row>
    <row r="558" spans="1:34" x14ac:dyDescent="0.25">
      <c r="A558" s="9"/>
      <c r="B558" s="9"/>
      <c r="C558" s="9"/>
      <c r="D558" s="9"/>
      <c r="F558" s="9"/>
      <c r="I558" s="9"/>
      <c r="J558" s="9"/>
      <c r="L558" s="9"/>
      <c r="M558" s="9"/>
      <c r="N558" s="9"/>
      <c r="O558" s="9"/>
      <c r="P558" s="9"/>
      <c r="S558" s="9"/>
      <c r="V558" s="9"/>
      <c r="X558" s="9"/>
      <c r="Y558" s="9"/>
      <c r="Z558" s="9"/>
      <c r="AA558" s="9"/>
      <c r="AB558" s="9"/>
      <c r="AC558" s="9"/>
      <c r="AD558" s="9"/>
      <c r="AE558" s="9"/>
      <c r="AF558" s="9"/>
      <c r="AG558" s="9"/>
      <c r="AH558" s="9"/>
    </row>
    <row r="559" spans="1:34" x14ac:dyDescent="0.25">
      <c r="A559" s="9"/>
      <c r="B559" s="9"/>
      <c r="C559" s="9"/>
      <c r="D559" s="9"/>
      <c r="F559" s="9"/>
      <c r="I559" s="9"/>
      <c r="J559" s="9"/>
      <c r="L559" s="9"/>
      <c r="M559" s="9"/>
      <c r="N559" s="9"/>
      <c r="O559" s="9"/>
      <c r="P559" s="9"/>
      <c r="S559" s="9"/>
      <c r="V559" s="9"/>
      <c r="X559" s="9"/>
      <c r="Y559" s="9"/>
      <c r="Z559" s="9"/>
      <c r="AA559" s="9"/>
      <c r="AB559" s="9"/>
      <c r="AC559" s="9"/>
      <c r="AD559" s="9"/>
      <c r="AE559" s="9"/>
      <c r="AF559" s="9"/>
      <c r="AG559" s="9"/>
      <c r="AH559" s="9"/>
    </row>
    <row r="560" spans="1:34" x14ac:dyDescent="0.25">
      <c r="A560" s="9"/>
      <c r="B560" s="9"/>
      <c r="C560" s="9"/>
      <c r="D560" s="9"/>
      <c r="F560" s="9"/>
      <c r="I560" s="9"/>
      <c r="J560" s="9"/>
      <c r="L560" s="9"/>
      <c r="M560" s="9"/>
      <c r="N560" s="9"/>
      <c r="O560" s="9"/>
      <c r="P560" s="9"/>
      <c r="S560" s="9"/>
      <c r="V560" s="9"/>
      <c r="X560" s="9"/>
      <c r="Y560" s="9"/>
      <c r="Z560" s="9"/>
      <c r="AA560" s="9"/>
      <c r="AB560" s="9"/>
      <c r="AC560" s="9"/>
      <c r="AD560" s="9"/>
      <c r="AE560" s="9"/>
      <c r="AF560" s="9"/>
      <c r="AG560" s="9"/>
      <c r="AH560" s="9"/>
    </row>
    <row r="561" spans="1:34" x14ac:dyDescent="0.25">
      <c r="A561" s="9"/>
      <c r="B561" s="9"/>
      <c r="C561" s="9"/>
      <c r="D561" s="9"/>
      <c r="F561" s="9"/>
      <c r="I561" s="9"/>
      <c r="J561" s="9"/>
      <c r="L561" s="9"/>
      <c r="M561" s="9"/>
      <c r="N561" s="9"/>
      <c r="O561" s="9"/>
      <c r="P561" s="9"/>
      <c r="S561" s="9"/>
      <c r="V561" s="9"/>
      <c r="X561" s="9"/>
      <c r="Y561" s="9"/>
      <c r="Z561" s="9"/>
      <c r="AA561" s="9"/>
      <c r="AB561" s="9"/>
      <c r="AC561" s="9"/>
      <c r="AD561" s="9"/>
      <c r="AE561" s="9"/>
      <c r="AF561" s="9"/>
      <c r="AG561" s="9"/>
      <c r="AH561" s="9"/>
    </row>
    <row r="562" spans="1:34" x14ac:dyDescent="0.25">
      <c r="A562" s="9"/>
      <c r="B562" s="9"/>
      <c r="C562" s="9"/>
      <c r="D562" s="9"/>
      <c r="F562" s="9"/>
      <c r="I562" s="9"/>
      <c r="J562" s="9"/>
      <c r="L562" s="9"/>
      <c r="M562" s="9"/>
      <c r="N562" s="9"/>
      <c r="O562" s="9"/>
      <c r="P562" s="9"/>
      <c r="S562" s="9"/>
      <c r="V562" s="9"/>
      <c r="X562" s="9"/>
      <c r="Y562" s="9"/>
      <c r="Z562" s="9"/>
      <c r="AA562" s="9"/>
      <c r="AB562" s="9"/>
      <c r="AC562" s="9"/>
      <c r="AD562" s="9"/>
      <c r="AE562" s="9"/>
      <c r="AF562" s="9"/>
      <c r="AG562" s="9"/>
      <c r="AH562" s="9"/>
    </row>
    <row r="563" spans="1:34" x14ac:dyDescent="0.25">
      <c r="A563" s="9"/>
      <c r="B563" s="9"/>
      <c r="C563" s="9"/>
      <c r="D563" s="9"/>
      <c r="F563" s="9"/>
      <c r="I563" s="9"/>
      <c r="J563" s="9"/>
      <c r="L563" s="9"/>
      <c r="M563" s="9"/>
      <c r="N563" s="9"/>
      <c r="O563" s="9"/>
      <c r="P563" s="9"/>
      <c r="S563" s="9"/>
      <c r="V563" s="9"/>
      <c r="X563" s="9"/>
      <c r="Y563" s="9"/>
      <c r="Z563" s="9"/>
      <c r="AA563" s="9"/>
      <c r="AB563" s="9"/>
      <c r="AC563" s="9"/>
      <c r="AD563" s="9"/>
      <c r="AE563" s="9"/>
      <c r="AF563" s="9"/>
      <c r="AG563" s="9"/>
      <c r="AH563" s="9"/>
    </row>
    <row r="564" spans="1:34" x14ac:dyDescent="0.25">
      <c r="A564" s="9"/>
      <c r="B564" s="9"/>
      <c r="C564" s="9"/>
      <c r="D564" s="9"/>
      <c r="F564" s="9"/>
      <c r="I564" s="9"/>
      <c r="J564" s="9"/>
      <c r="L564" s="9"/>
      <c r="M564" s="9"/>
      <c r="N564" s="9"/>
      <c r="O564" s="9"/>
      <c r="P564" s="9"/>
      <c r="S564" s="9"/>
      <c r="V564" s="9"/>
      <c r="X564" s="9"/>
      <c r="Y564" s="9"/>
      <c r="Z564" s="9"/>
      <c r="AA564" s="9"/>
      <c r="AB564" s="9"/>
      <c r="AC564" s="9"/>
      <c r="AD564" s="9"/>
      <c r="AE564" s="9"/>
      <c r="AF564" s="9"/>
      <c r="AG564" s="9"/>
      <c r="AH564" s="9"/>
    </row>
    <row r="565" spans="1:34" x14ac:dyDescent="0.25">
      <c r="A565" s="9"/>
      <c r="B565" s="9"/>
      <c r="C565" s="9"/>
      <c r="D565" s="9"/>
      <c r="F565" s="9"/>
      <c r="I565" s="9"/>
      <c r="J565" s="9"/>
      <c r="L565" s="9"/>
      <c r="M565" s="9"/>
      <c r="N565" s="9"/>
      <c r="O565" s="9"/>
      <c r="P565" s="9"/>
      <c r="S565" s="9"/>
      <c r="V565" s="9"/>
      <c r="X565" s="9"/>
      <c r="Y565" s="9"/>
      <c r="Z565" s="9"/>
      <c r="AA565" s="9"/>
      <c r="AB565" s="9"/>
      <c r="AC565" s="9"/>
      <c r="AD565" s="9"/>
      <c r="AE565" s="9"/>
      <c r="AF565" s="9"/>
      <c r="AG565" s="9"/>
      <c r="AH565" s="9"/>
    </row>
    <row r="566" spans="1:34" x14ac:dyDescent="0.25">
      <c r="A566" s="9"/>
      <c r="B566" s="9"/>
      <c r="C566" s="9"/>
      <c r="D566" s="9"/>
      <c r="F566" s="9"/>
      <c r="I566" s="9"/>
      <c r="J566" s="9"/>
      <c r="L566" s="9"/>
      <c r="M566" s="9"/>
      <c r="N566" s="9"/>
      <c r="O566" s="9"/>
      <c r="P566" s="9"/>
      <c r="S566" s="9"/>
      <c r="V566" s="9"/>
      <c r="X566" s="9"/>
      <c r="Y566" s="9"/>
      <c r="Z566" s="9"/>
      <c r="AA566" s="9"/>
      <c r="AB566" s="9"/>
      <c r="AC566" s="9"/>
      <c r="AD566" s="9"/>
      <c r="AE566" s="9"/>
      <c r="AF566" s="9"/>
      <c r="AG566" s="9"/>
      <c r="AH566" s="9"/>
    </row>
    <row r="567" spans="1:34" x14ac:dyDescent="0.25">
      <c r="A567" s="9"/>
      <c r="B567" s="9"/>
      <c r="C567" s="9"/>
      <c r="D567" s="9"/>
      <c r="F567" s="9"/>
      <c r="I567" s="9"/>
      <c r="J567" s="9"/>
      <c r="L567" s="9"/>
      <c r="M567" s="9"/>
      <c r="N567" s="9"/>
      <c r="O567" s="9"/>
      <c r="P567" s="9"/>
      <c r="S567" s="9"/>
      <c r="V567" s="9"/>
      <c r="X567" s="9"/>
      <c r="Y567" s="9"/>
      <c r="Z567" s="9"/>
      <c r="AA567" s="9"/>
      <c r="AB567" s="9"/>
      <c r="AC567" s="9"/>
      <c r="AD567" s="9"/>
      <c r="AE567" s="9"/>
      <c r="AF567" s="9"/>
      <c r="AG567" s="9"/>
      <c r="AH567" s="9"/>
    </row>
    <row r="568" spans="1:34" x14ac:dyDescent="0.25">
      <c r="A568" s="9"/>
      <c r="B568" s="9"/>
      <c r="C568" s="9"/>
      <c r="D568" s="9"/>
      <c r="F568" s="9"/>
      <c r="I568" s="9"/>
      <c r="J568" s="9"/>
      <c r="L568" s="9"/>
      <c r="M568" s="9"/>
      <c r="N568" s="9"/>
      <c r="O568" s="9"/>
      <c r="P568" s="9"/>
      <c r="S568" s="9"/>
      <c r="V568" s="9"/>
      <c r="X568" s="9"/>
      <c r="Y568" s="9"/>
      <c r="Z568" s="9"/>
      <c r="AA568" s="9"/>
      <c r="AB568" s="9"/>
      <c r="AC568" s="9"/>
      <c r="AD568" s="9"/>
      <c r="AE568" s="9"/>
      <c r="AF568" s="9"/>
      <c r="AG568" s="9"/>
      <c r="AH568" s="9"/>
    </row>
    <row r="569" spans="1:34" x14ac:dyDescent="0.25">
      <c r="A569" s="9"/>
      <c r="B569" s="9"/>
      <c r="C569" s="9"/>
      <c r="D569" s="9"/>
      <c r="F569" s="9"/>
      <c r="I569" s="9"/>
      <c r="J569" s="9"/>
      <c r="L569" s="9"/>
      <c r="M569" s="9"/>
      <c r="N569" s="9"/>
      <c r="O569" s="9"/>
      <c r="P569" s="9"/>
      <c r="S569" s="9"/>
      <c r="V569" s="9"/>
      <c r="X569" s="9"/>
      <c r="Y569" s="9"/>
      <c r="Z569" s="9"/>
      <c r="AA569" s="9"/>
      <c r="AB569" s="9"/>
      <c r="AC569" s="9"/>
      <c r="AD569" s="9"/>
      <c r="AE569" s="9"/>
      <c r="AF569" s="9"/>
      <c r="AG569" s="9"/>
      <c r="AH569" s="9"/>
    </row>
    <row r="570" spans="1:34" x14ac:dyDescent="0.25">
      <c r="A570" s="9"/>
      <c r="B570" s="9"/>
      <c r="C570" s="9"/>
      <c r="D570" s="9"/>
      <c r="F570" s="9"/>
      <c r="I570" s="9"/>
      <c r="J570" s="9"/>
      <c r="L570" s="9"/>
      <c r="M570" s="9"/>
      <c r="N570" s="9"/>
      <c r="O570" s="9"/>
      <c r="P570" s="9"/>
      <c r="S570" s="9"/>
      <c r="V570" s="9"/>
      <c r="X570" s="9"/>
      <c r="Y570" s="9"/>
      <c r="Z570" s="9"/>
      <c r="AA570" s="9"/>
      <c r="AB570" s="9"/>
      <c r="AC570" s="9"/>
      <c r="AD570" s="9"/>
      <c r="AE570" s="9"/>
      <c r="AF570" s="9"/>
      <c r="AG570" s="9"/>
      <c r="AH570" s="9"/>
    </row>
    <row r="571" spans="1:34" x14ac:dyDescent="0.25">
      <c r="A571" s="9"/>
      <c r="B571" s="9"/>
      <c r="C571" s="9"/>
      <c r="D571" s="9"/>
      <c r="F571" s="9"/>
      <c r="I571" s="9"/>
      <c r="J571" s="9"/>
      <c r="L571" s="9"/>
      <c r="M571" s="9"/>
      <c r="N571" s="9"/>
      <c r="O571" s="9"/>
      <c r="P571" s="9"/>
      <c r="S571" s="9"/>
      <c r="V571" s="9"/>
      <c r="X571" s="9"/>
      <c r="Y571" s="9"/>
      <c r="Z571" s="9"/>
      <c r="AA571" s="9"/>
      <c r="AB571" s="9"/>
      <c r="AC571" s="9"/>
      <c r="AD571" s="9"/>
      <c r="AE571" s="9"/>
      <c r="AF571" s="9"/>
      <c r="AG571" s="9"/>
      <c r="AH571" s="9"/>
    </row>
    <row r="572" spans="1:34" x14ac:dyDescent="0.25">
      <c r="A572" s="9"/>
      <c r="B572" s="9"/>
      <c r="C572" s="9"/>
      <c r="D572" s="9"/>
      <c r="F572" s="9"/>
      <c r="I572" s="9"/>
      <c r="J572" s="9"/>
      <c r="L572" s="9"/>
      <c r="M572" s="9"/>
      <c r="N572" s="9"/>
      <c r="O572" s="9"/>
      <c r="P572" s="9"/>
      <c r="S572" s="9"/>
      <c r="V572" s="9"/>
      <c r="X572" s="9"/>
      <c r="Y572" s="9"/>
      <c r="Z572" s="9"/>
      <c r="AA572" s="9"/>
      <c r="AB572" s="9"/>
      <c r="AC572" s="9"/>
      <c r="AD572" s="9"/>
      <c r="AE572" s="9"/>
      <c r="AF572" s="9"/>
      <c r="AG572" s="9"/>
      <c r="AH572" s="9"/>
    </row>
    <row r="573" spans="1:34" x14ac:dyDescent="0.25">
      <c r="A573" s="9"/>
      <c r="B573" s="9"/>
      <c r="C573" s="9"/>
      <c r="D573" s="9"/>
      <c r="F573" s="9"/>
      <c r="I573" s="9"/>
      <c r="J573" s="9"/>
      <c r="L573" s="9"/>
      <c r="M573" s="9"/>
      <c r="N573" s="9"/>
      <c r="O573" s="9"/>
      <c r="P573" s="9"/>
      <c r="S573" s="9"/>
      <c r="V573" s="9"/>
      <c r="X573" s="9"/>
      <c r="Y573" s="9"/>
      <c r="Z573" s="9"/>
      <c r="AA573" s="9"/>
      <c r="AB573" s="9"/>
      <c r="AC573" s="9"/>
      <c r="AD573" s="9"/>
      <c r="AE573" s="9"/>
      <c r="AF573" s="9"/>
      <c r="AG573" s="9"/>
      <c r="AH573" s="9"/>
    </row>
    <row r="574" spans="1:34" x14ac:dyDescent="0.25">
      <c r="A574" s="9"/>
      <c r="B574" s="9"/>
      <c r="C574" s="9"/>
      <c r="D574" s="9"/>
      <c r="F574" s="9"/>
      <c r="I574" s="9"/>
      <c r="J574" s="9"/>
      <c r="L574" s="9"/>
      <c r="M574" s="9"/>
      <c r="N574" s="9"/>
      <c r="O574" s="9"/>
      <c r="P574" s="9"/>
      <c r="S574" s="9"/>
      <c r="V574" s="9"/>
      <c r="X574" s="9"/>
      <c r="Y574" s="9"/>
      <c r="Z574" s="9"/>
      <c r="AA574" s="9"/>
      <c r="AB574" s="9"/>
      <c r="AC574" s="9"/>
      <c r="AD574" s="9"/>
      <c r="AE574" s="9"/>
      <c r="AF574" s="9"/>
      <c r="AG574" s="9"/>
      <c r="AH574" s="9"/>
    </row>
    <row r="575" spans="1:34" x14ac:dyDescent="0.25">
      <c r="A575" s="9"/>
      <c r="B575" s="9"/>
      <c r="C575" s="9"/>
      <c r="D575" s="9"/>
      <c r="F575" s="9"/>
      <c r="I575" s="9"/>
      <c r="J575" s="9"/>
      <c r="L575" s="9"/>
      <c r="M575" s="9"/>
      <c r="N575" s="9"/>
      <c r="O575" s="9"/>
      <c r="P575" s="9"/>
      <c r="S575" s="9"/>
      <c r="V575" s="9"/>
      <c r="X575" s="9"/>
      <c r="Y575" s="9"/>
      <c r="Z575" s="9"/>
      <c r="AA575" s="9"/>
      <c r="AB575" s="9"/>
      <c r="AC575" s="9"/>
      <c r="AD575" s="9"/>
      <c r="AE575" s="9"/>
      <c r="AF575" s="9"/>
      <c r="AG575" s="9"/>
      <c r="AH575" s="9"/>
    </row>
    <row r="576" spans="1:34" x14ac:dyDescent="0.25">
      <c r="A576" s="9"/>
      <c r="B576" s="9"/>
      <c r="C576" s="9"/>
      <c r="D576" s="9"/>
      <c r="F576" s="9"/>
      <c r="I576" s="9"/>
      <c r="J576" s="9"/>
      <c r="L576" s="9"/>
      <c r="M576" s="9"/>
      <c r="N576" s="9"/>
      <c r="O576" s="9"/>
      <c r="P576" s="9"/>
      <c r="S576" s="9"/>
      <c r="V576" s="9"/>
      <c r="X576" s="9"/>
      <c r="Y576" s="9"/>
      <c r="Z576" s="9"/>
      <c r="AA576" s="9"/>
      <c r="AB576" s="9"/>
      <c r="AC576" s="9"/>
      <c r="AD576" s="9"/>
      <c r="AE576" s="9"/>
      <c r="AF576" s="9"/>
      <c r="AG576" s="9"/>
      <c r="AH576" s="9"/>
    </row>
    <row r="577" spans="1:34" x14ac:dyDescent="0.25">
      <c r="A577" s="9"/>
      <c r="B577" s="9"/>
      <c r="C577" s="9"/>
      <c r="D577" s="9"/>
      <c r="F577" s="9"/>
      <c r="I577" s="9"/>
      <c r="J577" s="9"/>
      <c r="L577" s="9"/>
      <c r="M577" s="9"/>
      <c r="N577" s="9"/>
      <c r="O577" s="9"/>
      <c r="P577" s="9"/>
      <c r="S577" s="9"/>
      <c r="V577" s="9"/>
      <c r="X577" s="9"/>
      <c r="Y577" s="9"/>
      <c r="Z577" s="9"/>
      <c r="AA577" s="9"/>
      <c r="AB577" s="9"/>
      <c r="AC577" s="9"/>
      <c r="AD577" s="9"/>
      <c r="AE577" s="9"/>
      <c r="AF577" s="9"/>
      <c r="AG577" s="9"/>
      <c r="AH577" s="9"/>
    </row>
    <row r="578" spans="1:34" x14ac:dyDescent="0.25">
      <c r="A578" s="9"/>
      <c r="B578" s="9"/>
      <c r="C578" s="9"/>
      <c r="D578" s="9"/>
      <c r="F578" s="9"/>
      <c r="I578" s="9"/>
      <c r="J578" s="9"/>
      <c r="L578" s="9"/>
      <c r="M578" s="9"/>
      <c r="N578" s="9"/>
      <c r="O578" s="9"/>
      <c r="P578" s="9"/>
      <c r="S578" s="9"/>
      <c r="V578" s="9"/>
      <c r="X578" s="9"/>
      <c r="Y578" s="9"/>
      <c r="Z578" s="9"/>
      <c r="AA578" s="9"/>
      <c r="AB578" s="9"/>
      <c r="AC578" s="9"/>
      <c r="AD578" s="9"/>
      <c r="AE578" s="9"/>
      <c r="AF578" s="9"/>
      <c r="AG578" s="9"/>
      <c r="AH578" s="9"/>
    </row>
    <row r="579" spans="1:34" x14ac:dyDescent="0.25">
      <c r="A579" s="9"/>
      <c r="B579" s="9"/>
      <c r="C579" s="9"/>
      <c r="D579" s="9"/>
      <c r="F579" s="9"/>
      <c r="I579" s="9"/>
      <c r="J579" s="9"/>
      <c r="L579" s="9"/>
      <c r="M579" s="9"/>
      <c r="N579" s="9"/>
      <c r="O579" s="9"/>
      <c r="P579" s="9"/>
      <c r="S579" s="9"/>
      <c r="V579" s="9"/>
      <c r="X579" s="9"/>
      <c r="Y579" s="9"/>
      <c r="Z579" s="9"/>
      <c r="AA579" s="9"/>
      <c r="AB579" s="9"/>
      <c r="AC579" s="9"/>
      <c r="AD579" s="9"/>
      <c r="AE579" s="9"/>
      <c r="AF579" s="9"/>
      <c r="AG579" s="9"/>
      <c r="AH579" s="9"/>
    </row>
    <row r="580" spans="1:34" x14ac:dyDescent="0.25">
      <c r="A580" s="9"/>
      <c r="B580" s="9"/>
      <c r="C580" s="9"/>
      <c r="D580" s="9"/>
      <c r="F580" s="9"/>
      <c r="I580" s="9"/>
      <c r="J580" s="9"/>
      <c r="L580" s="9"/>
      <c r="M580" s="9"/>
      <c r="N580" s="9"/>
      <c r="O580" s="9"/>
      <c r="P580" s="9"/>
      <c r="S580" s="9"/>
      <c r="V580" s="9"/>
      <c r="X580" s="9"/>
      <c r="Y580" s="9"/>
      <c r="Z580" s="9"/>
      <c r="AA580" s="9"/>
      <c r="AB580" s="9"/>
      <c r="AC580" s="9"/>
      <c r="AD580" s="9"/>
      <c r="AE580" s="9"/>
      <c r="AF580" s="9"/>
      <c r="AG580" s="9"/>
      <c r="AH580" s="9"/>
    </row>
    <row r="581" spans="1:34" x14ac:dyDescent="0.25">
      <c r="A581" s="9"/>
      <c r="B581" s="9"/>
      <c r="C581" s="9"/>
      <c r="D581" s="9"/>
      <c r="F581" s="9"/>
      <c r="I581" s="9"/>
      <c r="J581" s="9"/>
      <c r="L581" s="9"/>
      <c r="M581" s="9"/>
      <c r="N581" s="9"/>
      <c r="O581" s="9"/>
      <c r="P581" s="9"/>
      <c r="S581" s="9"/>
      <c r="V581" s="9"/>
      <c r="X581" s="9"/>
      <c r="Y581" s="9"/>
      <c r="Z581" s="9"/>
      <c r="AA581" s="9"/>
      <c r="AB581" s="9"/>
      <c r="AC581" s="9"/>
      <c r="AD581" s="9"/>
      <c r="AE581" s="9"/>
      <c r="AF581" s="9"/>
      <c r="AG581" s="9"/>
      <c r="AH581" s="9"/>
    </row>
    <row r="582" spans="1:34" x14ac:dyDescent="0.25">
      <c r="A582" s="9"/>
      <c r="B582" s="9"/>
      <c r="C582" s="9"/>
      <c r="D582" s="9"/>
      <c r="F582" s="9"/>
      <c r="I582" s="9"/>
      <c r="J582" s="9"/>
      <c r="L582" s="9"/>
      <c r="M582" s="9"/>
      <c r="N582" s="9"/>
      <c r="O582" s="9"/>
      <c r="P582" s="9"/>
      <c r="S582" s="9"/>
      <c r="V582" s="9"/>
      <c r="X582" s="9"/>
      <c r="Y582" s="9"/>
      <c r="Z582" s="9"/>
      <c r="AA582" s="9"/>
      <c r="AB582" s="9"/>
      <c r="AC582" s="9"/>
      <c r="AD582" s="9"/>
      <c r="AE582" s="9"/>
      <c r="AF582" s="9"/>
      <c r="AG582" s="9"/>
      <c r="AH582" s="9"/>
    </row>
    <row r="583" spans="1:34" x14ac:dyDescent="0.25">
      <c r="A583" s="9"/>
      <c r="B583" s="9"/>
      <c r="C583" s="9"/>
      <c r="D583" s="9"/>
      <c r="F583" s="9"/>
      <c r="I583" s="9"/>
      <c r="J583" s="9"/>
      <c r="L583" s="9"/>
      <c r="M583" s="9"/>
      <c r="N583" s="9"/>
      <c r="O583" s="9"/>
      <c r="P583" s="9"/>
      <c r="S583" s="9"/>
      <c r="V583" s="9"/>
      <c r="X583" s="9"/>
      <c r="Y583" s="9"/>
      <c r="Z583" s="9"/>
      <c r="AA583" s="9"/>
      <c r="AB583" s="9"/>
      <c r="AC583" s="9"/>
      <c r="AD583" s="9"/>
      <c r="AE583" s="9"/>
      <c r="AF583" s="9"/>
      <c r="AG583" s="9"/>
      <c r="AH583" s="9"/>
    </row>
    <row r="584" spans="1:34" x14ac:dyDescent="0.25">
      <c r="A584" s="9"/>
      <c r="B584" s="9"/>
      <c r="C584" s="9"/>
      <c r="D584" s="9"/>
      <c r="F584" s="9"/>
      <c r="I584" s="9"/>
      <c r="J584" s="9"/>
      <c r="L584" s="9"/>
      <c r="M584" s="9"/>
      <c r="N584" s="9"/>
      <c r="O584" s="9"/>
      <c r="P584" s="9"/>
      <c r="S584" s="9"/>
      <c r="V584" s="9"/>
      <c r="X584" s="9"/>
      <c r="Y584" s="9"/>
      <c r="Z584" s="9"/>
      <c r="AA584" s="9"/>
      <c r="AB584" s="9"/>
      <c r="AC584" s="9"/>
      <c r="AD584" s="9"/>
      <c r="AE584" s="9"/>
      <c r="AF584" s="9"/>
      <c r="AG584" s="9"/>
      <c r="AH584" s="9"/>
    </row>
    <row r="585" spans="1:34" x14ac:dyDescent="0.25">
      <c r="A585" s="9"/>
      <c r="B585" s="9"/>
      <c r="C585" s="9"/>
      <c r="D585" s="9"/>
      <c r="F585" s="9"/>
      <c r="I585" s="9"/>
      <c r="J585" s="9"/>
      <c r="L585" s="9"/>
      <c r="M585" s="9"/>
      <c r="N585" s="9"/>
      <c r="O585" s="9"/>
      <c r="P585" s="9"/>
      <c r="S585" s="9"/>
      <c r="V585" s="9"/>
      <c r="X585" s="9"/>
      <c r="Y585" s="9"/>
      <c r="Z585" s="9"/>
      <c r="AA585" s="9"/>
      <c r="AB585" s="9"/>
      <c r="AC585" s="9"/>
      <c r="AD585" s="9"/>
      <c r="AE585" s="9"/>
      <c r="AF585" s="9"/>
      <c r="AG585" s="9"/>
      <c r="AH585" s="9"/>
    </row>
    <row r="586" spans="1:34" x14ac:dyDescent="0.25">
      <c r="A586" s="9"/>
      <c r="B586" s="9"/>
      <c r="C586" s="9"/>
      <c r="D586" s="9"/>
      <c r="F586" s="9"/>
      <c r="I586" s="9"/>
      <c r="J586" s="9"/>
      <c r="L586" s="9"/>
      <c r="M586" s="9"/>
      <c r="N586" s="9"/>
      <c r="O586" s="9"/>
      <c r="P586" s="9"/>
      <c r="S586" s="9"/>
      <c r="V586" s="9"/>
      <c r="X586" s="9"/>
      <c r="Y586" s="9"/>
      <c r="Z586" s="9"/>
      <c r="AA586" s="9"/>
      <c r="AB586" s="9"/>
      <c r="AC586" s="9"/>
      <c r="AD586" s="9"/>
      <c r="AE586" s="9"/>
      <c r="AF586" s="9"/>
      <c r="AG586" s="9"/>
      <c r="AH586" s="9"/>
    </row>
    <row r="587" spans="1:34" x14ac:dyDescent="0.25">
      <c r="A587" s="9"/>
      <c r="B587" s="9"/>
      <c r="C587" s="9"/>
      <c r="D587" s="9"/>
      <c r="F587" s="9"/>
      <c r="I587" s="9"/>
      <c r="J587" s="9"/>
      <c r="L587" s="9"/>
      <c r="M587" s="9"/>
      <c r="N587" s="9"/>
      <c r="O587" s="9"/>
      <c r="P587" s="9"/>
      <c r="S587" s="9"/>
      <c r="V587" s="9"/>
      <c r="X587" s="9"/>
      <c r="Y587" s="9"/>
      <c r="Z587" s="9"/>
      <c r="AA587" s="9"/>
      <c r="AB587" s="9"/>
      <c r="AC587" s="9"/>
      <c r="AD587" s="9"/>
      <c r="AE587" s="9"/>
      <c r="AF587" s="9"/>
      <c r="AG587" s="9"/>
      <c r="AH587" s="9"/>
    </row>
    <row r="588" spans="1:34" x14ac:dyDescent="0.25">
      <c r="A588" s="9"/>
      <c r="B588" s="9"/>
      <c r="C588" s="9"/>
      <c r="D588" s="9"/>
      <c r="F588" s="9"/>
      <c r="I588" s="9"/>
      <c r="J588" s="9"/>
      <c r="L588" s="9"/>
      <c r="M588" s="9"/>
      <c r="N588" s="9"/>
      <c r="O588" s="9"/>
      <c r="P588" s="9"/>
      <c r="S588" s="9"/>
      <c r="V588" s="9"/>
      <c r="X588" s="9"/>
      <c r="Y588" s="9"/>
      <c r="Z588" s="9"/>
      <c r="AA588" s="9"/>
      <c r="AB588" s="9"/>
      <c r="AC588" s="9"/>
      <c r="AD588" s="9"/>
      <c r="AE588" s="9"/>
      <c r="AF588" s="9"/>
      <c r="AG588" s="9"/>
      <c r="AH588" s="9"/>
    </row>
    <row r="589" spans="1:34" x14ac:dyDescent="0.25">
      <c r="A589" s="9"/>
      <c r="B589" s="9"/>
      <c r="C589" s="9"/>
      <c r="D589" s="9"/>
      <c r="F589" s="9"/>
      <c r="I589" s="9"/>
      <c r="J589" s="9"/>
      <c r="L589" s="9"/>
      <c r="M589" s="9"/>
      <c r="N589" s="9"/>
      <c r="O589" s="9"/>
      <c r="P589" s="9"/>
      <c r="S589" s="9"/>
      <c r="V589" s="9"/>
      <c r="X589" s="9"/>
      <c r="Y589" s="9"/>
      <c r="Z589" s="9"/>
      <c r="AA589" s="9"/>
      <c r="AB589" s="9"/>
      <c r="AC589" s="9"/>
      <c r="AD589" s="9"/>
      <c r="AE589" s="9"/>
      <c r="AF589" s="9"/>
      <c r="AG589" s="9"/>
      <c r="AH589" s="9"/>
    </row>
    <row r="590" spans="1:34" x14ac:dyDescent="0.25">
      <c r="A590" s="9"/>
      <c r="B590" s="9"/>
      <c r="C590" s="9"/>
      <c r="D590" s="9"/>
      <c r="F590" s="9"/>
      <c r="I590" s="9"/>
      <c r="J590" s="9"/>
      <c r="L590" s="9"/>
      <c r="M590" s="9"/>
      <c r="N590" s="9"/>
      <c r="O590" s="9"/>
      <c r="P590" s="9"/>
      <c r="S590" s="9"/>
      <c r="V590" s="9"/>
      <c r="X590" s="9"/>
      <c r="Y590" s="9"/>
      <c r="Z590" s="9"/>
      <c r="AA590" s="9"/>
      <c r="AB590" s="9"/>
      <c r="AC590" s="9"/>
      <c r="AD590" s="9"/>
      <c r="AE590" s="9"/>
      <c r="AF590" s="9"/>
      <c r="AG590" s="9"/>
      <c r="AH590" s="9"/>
    </row>
    <row r="591" spans="1:34" x14ac:dyDescent="0.25">
      <c r="A591" s="9"/>
      <c r="B591" s="9"/>
      <c r="C591" s="9"/>
      <c r="D591" s="9"/>
      <c r="F591" s="9"/>
      <c r="I591" s="9"/>
      <c r="J591" s="9"/>
      <c r="L591" s="9"/>
      <c r="M591" s="9"/>
      <c r="N591" s="9"/>
      <c r="O591" s="9"/>
      <c r="P591" s="9"/>
      <c r="S591" s="9"/>
      <c r="V591" s="9"/>
      <c r="X591" s="9"/>
      <c r="Y591" s="9"/>
      <c r="Z591" s="9"/>
      <c r="AA591" s="9"/>
      <c r="AB591" s="9"/>
      <c r="AC591" s="9"/>
      <c r="AD591" s="9"/>
      <c r="AE591" s="9"/>
      <c r="AF591" s="9"/>
      <c r="AG591" s="9"/>
      <c r="AH591" s="9"/>
    </row>
    <row r="592" spans="1:34" x14ac:dyDescent="0.25">
      <c r="A592" s="9"/>
      <c r="B592" s="9"/>
      <c r="C592" s="9"/>
      <c r="D592" s="9"/>
      <c r="F592" s="9"/>
      <c r="I592" s="9"/>
      <c r="J592" s="9"/>
      <c r="L592" s="9"/>
      <c r="M592" s="9"/>
      <c r="N592" s="9"/>
      <c r="O592" s="9"/>
      <c r="P592" s="9"/>
      <c r="S592" s="9"/>
      <c r="V592" s="9"/>
      <c r="X592" s="9"/>
      <c r="Y592" s="9"/>
      <c r="Z592" s="9"/>
      <c r="AA592" s="9"/>
      <c r="AB592" s="9"/>
      <c r="AC592" s="9"/>
      <c r="AD592" s="9"/>
      <c r="AE592" s="9"/>
      <c r="AF592" s="9"/>
      <c r="AG592" s="9"/>
      <c r="AH592" s="9"/>
    </row>
    <row r="593" spans="1:34" x14ac:dyDescent="0.25">
      <c r="A593" s="9"/>
      <c r="B593" s="9"/>
      <c r="C593" s="9"/>
      <c r="D593" s="9"/>
      <c r="F593" s="9"/>
      <c r="I593" s="9"/>
      <c r="J593" s="9"/>
      <c r="L593" s="9"/>
      <c r="M593" s="9"/>
      <c r="N593" s="9"/>
      <c r="O593" s="9"/>
      <c r="P593" s="9"/>
      <c r="S593" s="9"/>
      <c r="V593" s="9"/>
      <c r="X593" s="9"/>
      <c r="Y593" s="9"/>
      <c r="Z593" s="9"/>
      <c r="AA593" s="9"/>
      <c r="AB593" s="9"/>
      <c r="AC593" s="9"/>
      <c r="AD593" s="9"/>
      <c r="AE593" s="9"/>
      <c r="AF593" s="9"/>
      <c r="AG593" s="9"/>
      <c r="AH593" s="9"/>
    </row>
    <row r="594" spans="1:34" x14ac:dyDescent="0.25">
      <c r="A594" s="9"/>
      <c r="B594" s="9"/>
      <c r="C594" s="9"/>
      <c r="D594" s="9"/>
      <c r="F594" s="9"/>
      <c r="I594" s="9"/>
      <c r="J594" s="9"/>
      <c r="L594" s="9"/>
      <c r="M594" s="9"/>
      <c r="N594" s="9"/>
      <c r="O594" s="9"/>
      <c r="P594" s="9"/>
      <c r="S594" s="9"/>
      <c r="V594" s="9"/>
      <c r="X594" s="9"/>
      <c r="Y594" s="9"/>
      <c r="Z594" s="9"/>
      <c r="AA594" s="9"/>
      <c r="AB594" s="9"/>
      <c r="AC594" s="9"/>
      <c r="AD594" s="9"/>
      <c r="AE594" s="9"/>
      <c r="AF594" s="9"/>
      <c r="AG594" s="9"/>
      <c r="AH594" s="9"/>
    </row>
    <row r="595" spans="1:34" x14ac:dyDescent="0.25">
      <c r="A595" s="9"/>
      <c r="B595" s="9"/>
      <c r="C595" s="9"/>
      <c r="D595" s="9"/>
      <c r="F595" s="9"/>
      <c r="I595" s="9"/>
      <c r="J595" s="9"/>
      <c r="L595" s="9"/>
      <c r="M595" s="9"/>
      <c r="N595" s="9"/>
      <c r="O595" s="9"/>
      <c r="P595" s="9"/>
      <c r="S595" s="9"/>
      <c r="V595" s="9"/>
      <c r="X595" s="9"/>
      <c r="Y595" s="9"/>
      <c r="Z595" s="9"/>
      <c r="AA595" s="9"/>
      <c r="AB595" s="9"/>
      <c r="AC595" s="9"/>
      <c r="AD595" s="9"/>
      <c r="AE595" s="9"/>
      <c r="AF595" s="9"/>
      <c r="AG595" s="9"/>
      <c r="AH595" s="9"/>
    </row>
    <row r="596" spans="1:34" x14ac:dyDescent="0.25">
      <c r="A596" s="9"/>
      <c r="B596" s="9"/>
      <c r="C596" s="9"/>
      <c r="D596" s="9"/>
      <c r="F596" s="9"/>
      <c r="I596" s="9"/>
      <c r="J596" s="9"/>
      <c r="L596" s="9"/>
      <c r="M596" s="9"/>
      <c r="N596" s="9"/>
      <c r="O596" s="9"/>
      <c r="P596" s="9"/>
      <c r="S596" s="9"/>
      <c r="V596" s="9"/>
      <c r="X596" s="9"/>
      <c r="Y596" s="9"/>
      <c r="Z596" s="9"/>
      <c r="AA596" s="9"/>
      <c r="AB596" s="9"/>
      <c r="AC596" s="9"/>
      <c r="AD596" s="9"/>
      <c r="AE596" s="9"/>
      <c r="AF596" s="9"/>
      <c r="AG596" s="9"/>
      <c r="AH596" s="9"/>
    </row>
    <row r="597" spans="1:34" x14ac:dyDescent="0.25">
      <c r="A597" s="9"/>
      <c r="B597" s="9"/>
      <c r="C597" s="9"/>
      <c r="D597" s="9"/>
      <c r="F597" s="9"/>
      <c r="I597" s="9"/>
      <c r="J597" s="9"/>
      <c r="L597" s="9"/>
      <c r="M597" s="9"/>
      <c r="N597" s="9"/>
      <c r="O597" s="9"/>
      <c r="P597" s="9"/>
      <c r="S597" s="9"/>
      <c r="V597" s="9"/>
      <c r="X597" s="9"/>
      <c r="Y597" s="9"/>
      <c r="Z597" s="9"/>
      <c r="AA597" s="9"/>
      <c r="AB597" s="9"/>
      <c r="AC597" s="9"/>
      <c r="AD597" s="9"/>
      <c r="AE597" s="9"/>
      <c r="AF597" s="9"/>
      <c r="AG597" s="9"/>
      <c r="AH597" s="9"/>
    </row>
    <row r="598" spans="1:34" x14ac:dyDescent="0.25">
      <c r="A598" s="9"/>
      <c r="B598" s="9"/>
      <c r="C598" s="9"/>
      <c r="D598" s="9"/>
      <c r="F598" s="9"/>
      <c r="I598" s="9"/>
      <c r="J598" s="9"/>
      <c r="L598" s="9"/>
      <c r="M598" s="9"/>
      <c r="N598" s="9"/>
      <c r="O598" s="9"/>
      <c r="P598" s="9"/>
      <c r="S598" s="9"/>
      <c r="V598" s="9"/>
      <c r="X598" s="9"/>
      <c r="Y598" s="9"/>
      <c r="Z598" s="9"/>
      <c r="AA598" s="9"/>
      <c r="AB598" s="9"/>
      <c r="AC598" s="9"/>
      <c r="AD598" s="9"/>
      <c r="AE598" s="9"/>
      <c r="AF598" s="9"/>
      <c r="AG598" s="9"/>
      <c r="AH598" s="9"/>
    </row>
    <row r="599" spans="1:34" x14ac:dyDescent="0.25">
      <c r="A599" s="9"/>
      <c r="B599" s="9"/>
      <c r="C599" s="9"/>
      <c r="D599" s="9"/>
      <c r="F599" s="9"/>
      <c r="I599" s="9"/>
      <c r="J599" s="9"/>
      <c r="L599" s="9"/>
      <c r="M599" s="9"/>
      <c r="N599" s="9"/>
      <c r="O599" s="9"/>
      <c r="P599" s="9"/>
      <c r="S599" s="9"/>
      <c r="V599" s="9"/>
      <c r="X599" s="9"/>
      <c r="Y599" s="9"/>
      <c r="Z599" s="9"/>
      <c r="AA599" s="9"/>
      <c r="AB599" s="9"/>
      <c r="AC599" s="9"/>
      <c r="AD599" s="9"/>
      <c r="AE599" s="9"/>
      <c r="AF599" s="9"/>
      <c r="AG599" s="9"/>
      <c r="AH599" s="9"/>
    </row>
    <row r="600" spans="1:34" x14ac:dyDescent="0.25">
      <c r="A600" s="9"/>
      <c r="B600" s="9"/>
      <c r="C600" s="9"/>
      <c r="D600" s="9"/>
      <c r="F600" s="9"/>
      <c r="I600" s="9"/>
      <c r="J600" s="9"/>
      <c r="L600" s="9"/>
      <c r="M600" s="9"/>
      <c r="N600" s="9"/>
      <c r="O600" s="9"/>
      <c r="P600" s="9"/>
      <c r="S600" s="9"/>
      <c r="V600" s="9"/>
      <c r="X600" s="9"/>
      <c r="Y600" s="9"/>
      <c r="Z600" s="9"/>
      <c r="AA600" s="9"/>
      <c r="AB600" s="9"/>
      <c r="AC600" s="9"/>
      <c r="AD600" s="9"/>
      <c r="AE600" s="9"/>
      <c r="AF600" s="9"/>
      <c r="AG600" s="9"/>
      <c r="AH600" s="9"/>
    </row>
    <row r="601" spans="1:34" x14ac:dyDescent="0.25">
      <c r="A601" s="9"/>
      <c r="B601" s="9"/>
      <c r="C601" s="9"/>
      <c r="D601" s="9"/>
      <c r="F601" s="9"/>
      <c r="I601" s="9"/>
      <c r="J601" s="9"/>
      <c r="L601" s="9"/>
      <c r="M601" s="9"/>
      <c r="N601" s="9"/>
      <c r="O601" s="9"/>
      <c r="P601" s="9"/>
      <c r="S601" s="9"/>
      <c r="V601" s="9"/>
      <c r="X601" s="9"/>
      <c r="Y601" s="9"/>
      <c r="Z601" s="9"/>
      <c r="AA601" s="9"/>
      <c r="AB601" s="9"/>
      <c r="AC601" s="9"/>
      <c r="AD601" s="9"/>
      <c r="AE601" s="9"/>
      <c r="AF601" s="9"/>
      <c r="AG601" s="9"/>
      <c r="AH601" s="9"/>
    </row>
    <row r="602" spans="1:34" x14ac:dyDescent="0.25">
      <c r="A602" s="9"/>
      <c r="B602" s="9"/>
      <c r="C602" s="9"/>
      <c r="D602" s="9"/>
      <c r="F602" s="9"/>
      <c r="I602" s="9"/>
      <c r="J602" s="9"/>
      <c r="L602" s="9"/>
      <c r="M602" s="9"/>
      <c r="N602" s="9"/>
      <c r="O602" s="9"/>
      <c r="P602" s="9"/>
      <c r="S602" s="9"/>
      <c r="V602" s="9"/>
      <c r="X602" s="9"/>
      <c r="Y602" s="9"/>
      <c r="Z602" s="9"/>
      <c r="AA602" s="9"/>
      <c r="AB602" s="9"/>
      <c r="AC602" s="9"/>
      <c r="AD602" s="9"/>
      <c r="AE602" s="9"/>
      <c r="AF602" s="9"/>
      <c r="AG602" s="9"/>
      <c r="AH602" s="9"/>
    </row>
    <row r="603" spans="1:34" x14ac:dyDescent="0.25">
      <c r="A603" s="9"/>
      <c r="B603" s="9"/>
      <c r="C603" s="9"/>
      <c r="D603" s="9"/>
      <c r="F603" s="9"/>
      <c r="I603" s="9"/>
      <c r="J603" s="9"/>
      <c r="L603" s="9"/>
      <c r="M603" s="9"/>
      <c r="N603" s="9"/>
      <c r="O603" s="9"/>
      <c r="P603" s="9"/>
      <c r="S603" s="9"/>
      <c r="V603" s="9"/>
      <c r="X603" s="9"/>
      <c r="Y603" s="9"/>
      <c r="Z603" s="9"/>
      <c r="AA603" s="9"/>
      <c r="AB603" s="9"/>
      <c r="AC603" s="9"/>
      <c r="AD603" s="9"/>
      <c r="AE603" s="9"/>
      <c r="AF603" s="9"/>
      <c r="AG603" s="9"/>
      <c r="AH603" s="9"/>
    </row>
    <row r="604" spans="1:34" x14ac:dyDescent="0.25">
      <c r="A604" s="9"/>
      <c r="B604" s="9"/>
      <c r="C604" s="9"/>
      <c r="D604" s="9"/>
      <c r="F604" s="9"/>
      <c r="I604" s="9"/>
      <c r="J604" s="9"/>
      <c r="L604" s="9"/>
      <c r="M604" s="9"/>
      <c r="N604" s="9"/>
      <c r="O604" s="9"/>
      <c r="P604" s="9"/>
      <c r="S604" s="9"/>
      <c r="V604" s="9"/>
      <c r="X604" s="9"/>
      <c r="Y604" s="9"/>
      <c r="Z604" s="9"/>
      <c r="AA604" s="9"/>
      <c r="AB604" s="9"/>
      <c r="AC604" s="9"/>
      <c r="AD604" s="9"/>
      <c r="AE604" s="9"/>
      <c r="AF604" s="9"/>
      <c r="AG604" s="9"/>
      <c r="AH604" s="9"/>
    </row>
    <row r="605" spans="1:34" x14ac:dyDescent="0.25">
      <c r="A605" s="9"/>
      <c r="B605" s="9"/>
      <c r="C605" s="9"/>
      <c r="D605" s="9"/>
      <c r="F605" s="9"/>
      <c r="I605" s="9"/>
      <c r="J605" s="9"/>
      <c r="L605" s="9"/>
      <c r="M605" s="9"/>
      <c r="N605" s="9"/>
      <c r="O605" s="9"/>
      <c r="P605" s="9"/>
      <c r="S605" s="9"/>
      <c r="V605" s="9"/>
      <c r="X605" s="9"/>
      <c r="Y605" s="9"/>
      <c r="Z605" s="9"/>
      <c r="AA605" s="9"/>
      <c r="AB605" s="9"/>
      <c r="AC605" s="9"/>
      <c r="AD605" s="9"/>
      <c r="AE605" s="9"/>
      <c r="AF605" s="9"/>
      <c r="AG605" s="9"/>
      <c r="AH605" s="9"/>
    </row>
    <row r="606" spans="1:34" x14ac:dyDescent="0.25">
      <c r="A606" s="9"/>
      <c r="B606" s="9"/>
      <c r="C606" s="9"/>
      <c r="D606" s="9"/>
      <c r="F606" s="9"/>
      <c r="I606" s="9"/>
      <c r="J606" s="9"/>
      <c r="L606" s="9"/>
      <c r="M606" s="9"/>
      <c r="N606" s="9"/>
      <c r="O606" s="9"/>
      <c r="P606" s="9"/>
      <c r="S606" s="9"/>
      <c r="V606" s="9"/>
      <c r="X606" s="9"/>
      <c r="Y606" s="9"/>
      <c r="Z606" s="9"/>
      <c r="AA606" s="9"/>
      <c r="AB606" s="9"/>
      <c r="AC606" s="9"/>
      <c r="AD606" s="9"/>
      <c r="AE606" s="9"/>
      <c r="AF606" s="9"/>
      <c r="AG606" s="9"/>
      <c r="AH606" s="9"/>
    </row>
    <row r="607" spans="1:34" x14ac:dyDescent="0.25">
      <c r="A607" s="9"/>
      <c r="B607" s="9"/>
      <c r="C607" s="9"/>
      <c r="D607" s="9"/>
      <c r="F607" s="9"/>
      <c r="I607" s="9"/>
      <c r="J607" s="9"/>
      <c r="L607" s="9"/>
      <c r="M607" s="9"/>
      <c r="N607" s="9"/>
      <c r="O607" s="9"/>
      <c r="P607" s="9"/>
      <c r="S607" s="9"/>
      <c r="V607" s="9"/>
      <c r="X607" s="9"/>
      <c r="Y607" s="9"/>
      <c r="Z607" s="9"/>
      <c r="AA607" s="9"/>
      <c r="AB607" s="9"/>
      <c r="AC607" s="9"/>
      <c r="AD607" s="9"/>
      <c r="AE607" s="9"/>
      <c r="AF607" s="9"/>
      <c r="AG607" s="9"/>
      <c r="AH607" s="9"/>
    </row>
    <row r="608" spans="1:34" x14ac:dyDescent="0.25">
      <c r="A608" s="9"/>
      <c r="B608" s="9"/>
      <c r="C608" s="9"/>
      <c r="D608" s="9"/>
      <c r="F608" s="9"/>
      <c r="I608" s="9"/>
      <c r="J608" s="9"/>
      <c r="L608" s="9"/>
      <c r="M608" s="9"/>
      <c r="N608" s="9"/>
      <c r="O608" s="9"/>
      <c r="P608" s="9"/>
      <c r="S608" s="9"/>
      <c r="V608" s="9"/>
      <c r="X608" s="9"/>
      <c r="Y608" s="9"/>
      <c r="Z608" s="9"/>
      <c r="AA608" s="9"/>
      <c r="AB608" s="9"/>
      <c r="AC608" s="9"/>
      <c r="AD608" s="9"/>
      <c r="AE608" s="9"/>
      <c r="AF608" s="9"/>
      <c r="AG608" s="9"/>
      <c r="AH608" s="9"/>
    </row>
    <row r="609" spans="1:34" x14ac:dyDescent="0.25">
      <c r="A609" s="9"/>
      <c r="B609" s="9"/>
      <c r="C609" s="9"/>
      <c r="D609" s="9"/>
      <c r="F609" s="9"/>
      <c r="I609" s="9"/>
      <c r="J609" s="9"/>
      <c r="L609" s="9"/>
      <c r="M609" s="9"/>
      <c r="N609" s="9"/>
      <c r="O609" s="9"/>
      <c r="P609" s="9"/>
      <c r="S609" s="9"/>
      <c r="V609" s="9"/>
      <c r="X609" s="9"/>
      <c r="Y609" s="9"/>
      <c r="Z609" s="9"/>
      <c r="AA609" s="9"/>
      <c r="AB609" s="9"/>
      <c r="AC609" s="9"/>
      <c r="AD609" s="9"/>
      <c r="AE609" s="9"/>
      <c r="AF609" s="9"/>
      <c r="AG609" s="9"/>
      <c r="AH609" s="9"/>
    </row>
    <row r="610" spans="1:34" x14ac:dyDescent="0.25">
      <c r="A610" s="9"/>
      <c r="B610" s="9"/>
      <c r="C610" s="9"/>
      <c r="D610" s="9"/>
      <c r="F610" s="9"/>
      <c r="I610" s="9"/>
      <c r="J610" s="9"/>
      <c r="L610" s="9"/>
      <c r="M610" s="9"/>
      <c r="N610" s="9"/>
      <c r="O610" s="9"/>
      <c r="P610" s="9"/>
      <c r="S610" s="9"/>
      <c r="V610" s="9"/>
      <c r="X610" s="9"/>
      <c r="Y610" s="9"/>
      <c r="Z610" s="9"/>
      <c r="AA610" s="9"/>
      <c r="AB610" s="9"/>
      <c r="AC610" s="9"/>
      <c r="AD610" s="9"/>
      <c r="AE610" s="9"/>
      <c r="AF610" s="9"/>
      <c r="AG610" s="9"/>
      <c r="AH610" s="9"/>
    </row>
    <row r="611" spans="1:34" x14ac:dyDescent="0.25">
      <c r="A611" s="9"/>
      <c r="B611" s="9"/>
      <c r="C611" s="9"/>
      <c r="D611" s="9"/>
      <c r="F611" s="9"/>
      <c r="I611" s="9"/>
      <c r="J611" s="9"/>
      <c r="L611" s="9"/>
      <c r="M611" s="9"/>
      <c r="N611" s="9"/>
      <c r="O611" s="9"/>
      <c r="P611" s="9"/>
      <c r="S611" s="9"/>
      <c r="V611" s="9"/>
      <c r="X611" s="9"/>
      <c r="Y611" s="9"/>
      <c r="Z611" s="9"/>
      <c r="AA611" s="9"/>
      <c r="AB611" s="9"/>
      <c r="AC611" s="9"/>
      <c r="AD611" s="9"/>
      <c r="AE611" s="9"/>
      <c r="AF611" s="9"/>
      <c r="AG611" s="9"/>
      <c r="AH611" s="9"/>
    </row>
    <row r="612" spans="1:34" x14ac:dyDescent="0.25">
      <c r="A612" s="9"/>
      <c r="B612" s="9"/>
      <c r="C612" s="9"/>
      <c r="D612" s="9"/>
      <c r="F612" s="9"/>
      <c r="I612" s="9"/>
      <c r="J612" s="9"/>
      <c r="L612" s="9"/>
      <c r="M612" s="9"/>
      <c r="N612" s="9"/>
      <c r="O612" s="9"/>
      <c r="P612" s="9"/>
      <c r="S612" s="9"/>
      <c r="V612" s="9"/>
      <c r="X612" s="9"/>
      <c r="Y612" s="9"/>
      <c r="Z612" s="9"/>
      <c r="AA612" s="9"/>
      <c r="AB612" s="9"/>
      <c r="AC612" s="9"/>
      <c r="AD612" s="9"/>
      <c r="AE612" s="9"/>
      <c r="AF612" s="9"/>
      <c r="AG612" s="9"/>
      <c r="AH612" s="9"/>
    </row>
    <row r="613" spans="1:34" x14ac:dyDescent="0.25">
      <c r="A613" s="9"/>
      <c r="B613" s="9"/>
      <c r="C613" s="9"/>
      <c r="D613" s="9"/>
      <c r="F613" s="9"/>
      <c r="I613" s="9"/>
      <c r="J613" s="9"/>
      <c r="L613" s="9"/>
      <c r="M613" s="9"/>
      <c r="N613" s="9"/>
      <c r="O613" s="9"/>
      <c r="P613" s="9"/>
      <c r="S613" s="9"/>
      <c r="V613" s="9"/>
      <c r="X613" s="9"/>
      <c r="Y613" s="9"/>
      <c r="Z613" s="9"/>
      <c r="AA613" s="9"/>
      <c r="AB613" s="9"/>
      <c r="AC613" s="9"/>
      <c r="AD613" s="9"/>
      <c r="AE613" s="9"/>
      <c r="AF613" s="9"/>
      <c r="AG613" s="9"/>
      <c r="AH613" s="9"/>
    </row>
    <row r="614" spans="1:34" x14ac:dyDescent="0.25">
      <c r="A614" s="9"/>
      <c r="B614" s="9"/>
      <c r="C614" s="9"/>
      <c r="D614" s="9"/>
      <c r="F614" s="9"/>
      <c r="I614" s="9"/>
      <c r="J614" s="9"/>
      <c r="L614" s="9"/>
      <c r="M614" s="9"/>
      <c r="N614" s="9"/>
      <c r="O614" s="9"/>
      <c r="P614" s="9"/>
      <c r="S614" s="9"/>
      <c r="V614" s="9"/>
      <c r="X614" s="9"/>
      <c r="Y614" s="9"/>
      <c r="Z614" s="9"/>
      <c r="AA614" s="9"/>
      <c r="AB614" s="9"/>
      <c r="AC614" s="9"/>
      <c r="AD614" s="9"/>
      <c r="AE614" s="9"/>
      <c r="AF614" s="9"/>
      <c r="AG614" s="9"/>
      <c r="AH614" s="9"/>
    </row>
    <row r="615" spans="1:34" x14ac:dyDescent="0.25">
      <c r="A615" s="9"/>
      <c r="B615" s="9"/>
      <c r="C615" s="9"/>
      <c r="D615" s="9"/>
      <c r="F615" s="9"/>
      <c r="I615" s="9"/>
      <c r="J615" s="9"/>
      <c r="L615" s="9"/>
      <c r="M615" s="9"/>
      <c r="N615" s="9"/>
      <c r="O615" s="9"/>
      <c r="P615" s="9"/>
      <c r="S615" s="9"/>
      <c r="V615" s="9"/>
      <c r="X615" s="9"/>
      <c r="Y615" s="9"/>
      <c r="Z615" s="9"/>
      <c r="AA615" s="9"/>
      <c r="AB615" s="9"/>
      <c r="AC615" s="9"/>
      <c r="AD615" s="9"/>
      <c r="AE615" s="9"/>
      <c r="AF615" s="9"/>
      <c r="AG615" s="9"/>
      <c r="AH615" s="9"/>
    </row>
    <row r="616" spans="1:34" x14ac:dyDescent="0.25">
      <c r="A616" s="9"/>
      <c r="B616" s="9"/>
      <c r="C616" s="9"/>
      <c r="D616" s="9"/>
      <c r="F616" s="9"/>
      <c r="I616" s="9"/>
      <c r="J616" s="9"/>
      <c r="L616" s="9"/>
      <c r="M616" s="9"/>
      <c r="N616" s="9"/>
      <c r="O616" s="9"/>
      <c r="P616" s="9"/>
      <c r="S616" s="9"/>
      <c r="V616" s="9"/>
      <c r="X616" s="9"/>
      <c r="Y616" s="9"/>
      <c r="Z616" s="9"/>
      <c r="AA616" s="9"/>
      <c r="AB616" s="9"/>
      <c r="AC616" s="9"/>
      <c r="AD616" s="9"/>
      <c r="AE616" s="9"/>
      <c r="AF616" s="9"/>
      <c r="AG616" s="9"/>
      <c r="AH616" s="9"/>
    </row>
    <row r="617" spans="1:34" x14ac:dyDescent="0.25">
      <c r="A617" s="9"/>
      <c r="B617" s="9"/>
      <c r="C617" s="9"/>
      <c r="D617" s="9"/>
      <c r="F617" s="9"/>
      <c r="I617" s="9"/>
      <c r="J617" s="9"/>
      <c r="L617" s="9"/>
      <c r="M617" s="9"/>
      <c r="N617" s="9"/>
      <c r="O617" s="9"/>
      <c r="P617" s="9"/>
      <c r="S617" s="9"/>
      <c r="V617" s="9"/>
      <c r="X617" s="9"/>
      <c r="Y617" s="9"/>
      <c r="Z617" s="9"/>
      <c r="AA617" s="9"/>
      <c r="AB617" s="9"/>
      <c r="AC617" s="9"/>
      <c r="AD617" s="9"/>
      <c r="AE617" s="9"/>
      <c r="AF617" s="9"/>
      <c r="AG617" s="9"/>
      <c r="AH617" s="9"/>
    </row>
    <row r="618" spans="1:34" x14ac:dyDescent="0.25">
      <c r="A618" s="9"/>
      <c r="B618" s="9"/>
      <c r="C618" s="9"/>
      <c r="D618" s="9"/>
      <c r="F618" s="9"/>
      <c r="I618" s="9"/>
      <c r="J618" s="9"/>
      <c r="L618" s="9"/>
      <c r="M618" s="9"/>
      <c r="N618" s="9"/>
      <c r="O618" s="9"/>
      <c r="P618" s="9"/>
      <c r="S618" s="9"/>
      <c r="V618" s="9"/>
      <c r="X618" s="9"/>
      <c r="Y618" s="9"/>
      <c r="Z618" s="9"/>
      <c r="AA618" s="9"/>
      <c r="AB618" s="9"/>
      <c r="AC618" s="9"/>
      <c r="AD618" s="9"/>
      <c r="AE618" s="9"/>
      <c r="AF618" s="9"/>
      <c r="AG618" s="9"/>
      <c r="AH618" s="9"/>
    </row>
    <row r="619" spans="1:34" x14ac:dyDescent="0.25">
      <c r="A619" s="9"/>
      <c r="B619" s="9"/>
      <c r="C619" s="9"/>
      <c r="D619" s="9"/>
      <c r="F619" s="9"/>
      <c r="I619" s="9"/>
      <c r="J619" s="9"/>
      <c r="L619" s="9"/>
      <c r="M619" s="9"/>
      <c r="N619" s="9"/>
      <c r="O619" s="9"/>
      <c r="P619" s="9"/>
      <c r="S619" s="9"/>
      <c r="V619" s="9"/>
      <c r="X619" s="9"/>
      <c r="Y619" s="9"/>
      <c r="Z619" s="9"/>
      <c r="AA619" s="9"/>
      <c r="AB619" s="9"/>
      <c r="AC619" s="9"/>
      <c r="AD619" s="9"/>
      <c r="AE619" s="9"/>
      <c r="AF619" s="9"/>
      <c r="AG619" s="9"/>
      <c r="AH619" s="9"/>
    </row>
    <row r="620" spans="1:34" x14ac:dyDescent="0.25">
      <c r="A620" s="9"/>
      <c r="B620" s="9"/>
      <c r="C620" s="9"/>
      <c r="D620" s="9"/>
      <c r="F620" s="9"/>
      <c r="I620" s="9"/>
      <c r="J620" s="9"/>
      <c r="L620" s="9"/>
      <c r="M620" s="9"/>
      <c r="N620" s="9"/>
      <c r="O620" s="9"/>
      <c r="P620" s="9"/>
      <c r="S620" s="9"/>
      <c r="V620" s="9"/>
      <c r="X620" s="9"/>
      <c r="Y620" s="9"/>
      <c r="Z620" s="9"/>
      <c r="AA620" s="9"/>
      <c r="AB620" s="9"/>
      <c r="AC620" s="9"/>
      <c r="AD620" s="9"/>
      <c r="AE620" s="9"/>
      <c r="AF620" s="9"/>
      <c r="AG620" s="9"/>
      <c r="AH620" s="9"/>
    </row>
    <row r="621" spans="1:34" x14ac:dyDescent="0.25">
      <c r="A621" s="9"/>
      <c r="B621" s="9"/>
      <c r="C621" s="9"/>
      <c r="D621" s="9"/>
      <c r="F621" s="9"/>
      <c r="I621" s="9"/>
      <c r="J621" s="9"/>
      <c r="L621" s="9"/>
      <c r="M621" s="9"/>
      <c r="N621" s="9"/>
      <c r="O621" s="9"/>
      <c r="P621" s="9"/>
      <c r="S621" s="9"/>
      <c r="V621" s="9"/>
      <c r="X621" s="9"/>
      <c r="Y621" s="9"/>
      <c r="Z621" s="9"/>
      <c r="AA621" s="9"/>
      <c r="AB621" s="9"/>
      <c r="AC621" s="9"/>
      <c r="AD621" s="9"/>
      <c r="AE621" s="9"/>
      <c r="AF621" s="9"/>
      <c r="AG621" s="9"/>
      <c r="AH621" s="9"/>
    </row>
    <row r="622" spans="1:34" x14ac:dyDescent="0.25">
      <c r="A622" s="9"/>
      <c r="B622" s="9"/>
      <c r="C622" s="9"/>
      <c r="D622" s="9"/>
      <c r="F622" s="9"/>
      <c r="I622" s="9"/>
      <c r="J622" s="9"/>
      <c r="L622" s="9"/>
      <c r="M622" s="9"/>
      <c r="N622" s="9"/>
      <c r="O622" s="9"/>
      <c r="P622" s="9"/>
      <c r="S622" s="9"/>
      <c r="V622" s="9"/>
      <c r="X622" s="9"/>
      <c r="Y622" s="9"/>
      <c r="Z622" s="9"/>
      <c r="AA622" s="9"/>
      <c r="AB622" s="9"/>
      <c r="AC622" s="9"/>
      <c r="AD622" s="9"/>
      <c r="AE622" s="9"/>
      <c r="AF622" s="9"/>
      <c r="AG622" s="9"/>
      <c r="AH622" s="9"/>
    </row>
    <row r="623" spans="1:34" x14ac:dyDescent="0.25">
      <c r="A623" s="9"/>
      <c r="B623" s="9"/>
      <c r="C623" s="9"/>
      <c r="D623" s="9"/>
      <c r="F623" s="9"/>
      <c r="I623" s="9"/>
      <c r="J623" s="9"/>
      <c r="L623" s="9"/>
      <c r="M623" s="9"/>
      <c r="N623" s="9"/>
      <c r="O623" s="9"/>
      <c r="P623" s="9"/>
      <c r="S623" s="9"/>
      <c r="V623" s="9"/>
      <c r="X623" s="9"/>
      <c r="Y623" s="9"/>
      <c r="Z623" s="9"/>
      <c r="AA623" s="9"/>
      <c r="AB623" s="9"/>
      <c r="AC623" s="9"/>
      <c r="AD623" s="9"/>
      <c r="AE623" s="9"/>
      <c r="AF623" s="9"/>
      <c r="AG623" s="9"/>
      <c r="AH623" s="9"/>
    </row>
    <row r="624" spans="1:34" x14ac:dyDescent="0.25">
      <c r="A624" s="9"/>
      <c r="B624" s="9"/>
      <c r="C624" s="9"/>
      <c r="D624" s="9"/>
      <c r="F624" s="9"/>
      <c r="I624" s="9"/>
      <c r="J624" s="9"/>
      <c r="L624" s="9"/>
      <c r="M624" s="9"/>
      <c r="N624" s="9"/>
      <c r="O624" s="9"/>
      <c r="P624" s="9"/>
      <c r="S624" s="9"/>
      <c r="V624" s="9"/>
      <c r="X624" s="9"/>
      <c r="Y624" s="9"/>
      <c r="Z624" s="9"/>
      <c r="AA624" s="9"/>
      <c r="AB624" s="9"/>
      <c r="AC624" s="9"/>
      <c r="AD624" s="9"/>
      <c r="AE624" s="9"/>
      <c r="AF624" s="9"/>
      <c r="AG624" s="9"/>
      <c r="AH624" s="9"/>
    </row>
    <row r="625" spans="1:34" x14ac:dyDescent="0.25">
      <c r="A625" s="9"/>
      <c r="B625" s="9"/>
      <c r="C625" s="9"/>
      <c r="D625" s="9"/>
      <c r="F625" s="9"/>
      <c r="I625" s="9"/>
      <c r="J625" s="9"/>
      <c r="L625" s="9"/>
      <c r="M625" s="9"/>
      <c r="N625" s="9"/>
      <c r="O625" s="9"/>
      <c r="P625" s="9"/>
      <c r="S625" s="9"/>
      <c r="V625" s="9"/>
      <c r="X625" s="9"/>
      <c r="Y625" s="9"/>
      <c r="Z625" s="9"/>
      <c r="AA625" s="9"/>
      <c r="AB625" s="9"/>
      <c r="AC625" s="9"/>
      <c r="AD625" s="9"/>
      <c r="AE625" s="9"/>
      <c r="AF625" s="9"/>
      <c r="AG625" s="9"/>
      <c r="AH625" s="9"/>
    </row>
    <row r="626" spans="1:34" x14ac:dyDescent="0.25">
      <c r="A626" s="9"/>
      <c r="B626" s="9"/>
      <c r="C626" s="9"/>
      <c r="D626" s="9"/>
      <c r="F626" s="9"/>
      <c r="I626" s="9"/>
      <c r="J626" s="9"/>
      <c r="L626" s="9"/>
      <c r="M626" s="9"/>
      <c r="N626" s="9"/>
      <c r="O626" s="9"/>
      <c r="P626" s="9"/>
      <c r="S626" s="9"/>
      <c r="V626" s="9"/>
      <c r="X626" s="9"/>
      <c r="Y626" s="9"/>
      <c r="Z626" s="9"/>
      <c r="AA626" s="9"/>
      <c r="AB626" s="9"/>
      <c r="AC626" s="9"/>
      <c r="AD626" s="9"/>
      <c r="AE626" s="9"/>
      <c r="AF626" s="9"/>
      <c r="AG626" s="9"/>
      <c r="AH626" s="9"/>
    </row>
    <row r="627" spans="1:34" x14ac:dyDescent="0.25">
      <c r="A627" s="9"/>
      <c r="B627" s="9"/>
      <c r="C627" s="9"/>
      <c r="D627" s="9"/>
      <c r="F627" s="9"/>
      <c r="I627" s="9"/>
      <c r="J627" s="9"/>
      <c r="L627" s="9"/>
      <c r="M627" s="9"/>
      <c r="N627" s="9"/>
      <c r="O627" s="9"/>
      <c r="P627" s="9"/>
      <c r="S627" s="9"/>
      <c r="V627" s="9"/>
      <c r="X627" s="9"/>
      <c r="Y627" s="9"/>
      <c r="Z627" s="9"/>
      <c r="AA627" s="9"/>
      <c r="AB627" s="9"/>
      <c r="AC627" s="9"/>
      <c r="AD627" s="9"/>
      <c r="AE627" s="9"/>
      <c r="AF627" s="9"/>
      <c r="AG627" s="9"/>
      <c r="AH627" s="9"/>
    </row>
    <row r="628" spans="1:34" x14ac:dyDescent="0.25">
      <c r="A628" s="9"/>
      <c r="B628" s="9"/>
      <c r="C628" s="9"/>
      <c r="D628" s="9"/>
      <c r="F628" s="9"/>
      <c r="I628" s="9"/>
      <c r="J628" s="9"/>
      <c r="L628" s="9"/>
      <c r="M628" s="9"/>
      <c r="N628" s="9"/>
      <c r="O628" s="9"/>
      <c r="P628" s="9"/>
      <c r="S628" s="9"/>
      <c r="V628" s="9"/>
      <c r="X628" s="9"/>
      <c r="Y628" s="9"/>
      <c r="Z628" s="9"/>
      <c r="AA628" s="9"/>
      <c r="AB628" s="9"/>
      <c r="AC628" s="9"/>
      <c r="AD628" s="9"/>
      <c r="AE628" s="9"/>
      <c r="AF628" s="9"/>
      <c r="AG628" s="9"/>
      <c r="AH628" s="9"/>
    </row>
    <row r="629" spans="1:34" x14ac:dyDescent="0.25">
      <c r="A629" s="9"/>
      <c r="B629" s="9"/>
      <c r="C629" s="9"/>
      <c r="D629" s="9"/>
      <c r="F629" s="9"/>
      <c r="I629" s="9"/>
      <c r="J629" s="9"/>
      <c r="L629" s="9"/>
      <c r="M629" s="9"/>
      <c r="N629" s="9"/>
      <c r="O629" s="9"/>
      <c r="P629" s="9"/>
      <c r="S629" s="9"/>
      <c r="V629" s="9"/>
      <c r="X629" s="9"/>
      <c r="Y629" s="9"/>
      <c r="Z629" s="9"/>
      <c r="AA629" s="9"/>
      <c r="AB629" s="9"/>
      <c r="AC629" s="9"/>
      <c r="AD629" s="9"/>
      <c r="AE629" s="9"/>
      <c r="AF629" s="9"/>
      <c r="AG629" s="9"/>
      <c r="AH629" s="9"/>
    </row>
    <row r="630" spans="1:34" x14ac:dyDescent="0.25">
      <c r="A630" s="9"/>
      <c r="B630" s="9"/>
      <c r="C630" s="9"/>
      <c r="D630" s="9"/>
      <c r="F630" s="9"/>
      <c r="I630" s="9"/>
      <c r="J630" s="9"/>
      <c r="L630" s="9"/>
      <c r="M630" s="9"/>
      <c r="N630" s="9"/>
      <c r="O630" s="9"/>
      <c r="P630" s="9"/>
      <c r="S630" s="9"/>
      <c r="V630" s="9"/>
      <c r="X630" s="9"/>
      <c r="Y630" s="9"/>
      <c r="Z630" s="9"/>
      <c r="AA630" s="9"/>
      <c r="AB630" s="9"/>
      <c r="AC630" s="9"/>
      <c r="AD630" s="9"/>
      <c r="AE630" s="9"/>
      <c r="AF630" s="9"/>
      <c r="AG630" s="9"/>
      <c r="AH630" s="9"/>
    </row>
    <row r="631" spans="1:34" x14ac:dyDescent="0.25">
      <c r="A631" s="9"/>
      <c r="B631" s="9"/>
      <c r="C631" s="9"/>
      <c r="D631" s="9"/>
      <c r="F631" s="9"/>
      <c r="I631" s="9"/>
      <c r="J631" s="9"/>
      <c r="L631" s="9"/>
      <c r="M631" s="9"/>
      <c r="N631" s="9"/>
      <c r="O631" s="9"/>
      <c r="P631" s="9"/>
      <c r="S631" s="9"/>
      <c r="V631" s="9"/>
      <c r="X631" s="9"/>
      <c r="Y631" s="9"/>
      <c r="Z631" s="9"/>
      <c r="AA631" s="9"/>
      <c r="AB631" s="9"/>
      <c r="AC631" s="9"/>
      <c r="AD631" s="9"/>
      <c r="AE631" s="9"/>
      <c r="AF631" s="9"/>
      <c r="AG631" s="9"/>
      <c r="AH631" s="9"/>
    </row>
    <row r="632" spans="1:34" x14ac:dyDescent="0.25">
      <c r="A632" s="9"/>
      <c r="B632" s="9"/>
      <c r="C632" s="9"/>
      <c r="D632" s="9"/>
      <c r="F632" s="9"/>
      <c r="I632" s="9"/>
      <c r="J632" s="9"/>
      <c r="L632" s="9"/>
      <c r="M632" s="9"/>
      <c r="N632" s="9"/>
      <c r="O632" s="9"/>
      <c r="P632" s="9"/>
      <c r="S632" s="9"/>
      <c r="V632" s="9"/>
      <c r="X632" s="9"/>
      <c r="Y632" s="9"/>
      <c r="Z632" s="9"/>
      <c r="AA632" s="9"/>
      <c r="AB632" s="9"/>
      <c r="AC632" s="9"/>
      <c r="AD632" s="9"/>
      <c r="AE632" s="9"/>
      <c r="AF632" s="9"/>
      <c r="AG632" s="9"/>
      <c r="AH632" s="9"/>
    </row>
    <row r="633" spans="1:34" x14ac:dyDescent="0.25">
      <c r="A633" s="9"/>
      <c r="B633" s="9"/>
      <c r="C633" s="9"/>
      <c r="D633" s="9"/>
      <c r="F633" s="9"/>
      <c r="I633" s="9"/>
      <c r="J633" s="9"/>
      <c r="L633" s="9"/>
      <c r="M633" s="9"/>
      <c r="N633" s="9"/>
      <c r="O633" s="9"/>
      <c r="P633" s="9"/>
      <c r="S633" s="9"/>
      <c r="V633" s="9"/>
      <c r="X633" s="9"/>
      <c r="Y633" s="9"/>
      <c r="Z633" s="9"/>
      <c r="AA633" s="9"/>
      <c r="AB633" s="9"/>
      <c r="AC633" s="9"/>
      <c r="AD633" s="9"/>
      <c r="AE633" s="9"/>
      <c r="AF633" s="9"/>
      <c r="AG633" s="9"/>
      <c r="AH633" s="9"/>
    </row>
    <row r="634" spans="1:34" x14ac:dyDescent="0.25">
      <c r="A634" s="9"/>
      <c r="B634" s="9"/>
      <c r="C634" s="9"/>
      <c r="D634" s="9"/>
      <c r="F634" s="9"/>
      <c r="I634" s="9"/>
      <c r="J634" s="9"/>
      <c r="L634" s="9"/>
      <c r="M634" s="9"/>
      <c r="N634" s="9"/>
      <c r="O634" s="9"/>
      <c r="P634" s="9"/>
      <c r="S634" s="9"/>
      <c r="V634" s="9"/>
      <c r="X634" s="9"/>
      <c r="Y634" s="9"/>
      <c r="Z634" s="9"/>
      <c r="AA634" s="9"/>
      <c r="AB634" s="9"/>
      <c r="AC634" s="9"/>
      <c r="AD634" s="9"/>
      <c r="AE634" s="9"/>
      <c r="AF634" s="9"/>
      <c r="AG634" s="9"/>
      <c r="AH634" s="9"/>
    </row>
    <row r="635" spans="1:34" x14ac:dyDescent="0.25">
      <c r="A635" s="9"/>
      <c r="B635" s="9"/>
      <c r="C635" s="9"/>
      <c r="D635" s="9"/>
      <c r="F635" s="9"/>
      <c r="I635" s="9"/>
      <c r="J635" s="9"/>
      <c r="L635" s="9"/>
      <c r="M635" s="9"/>
      <c r="N635" s="9"/>
      <c r="O635" s="9"/>
      <c r="P635" s="9"/>
      <c r="S635" s="9"/>
      <c r="V635" s="9"/>
      <c r="X635" s="9"/>
      <c r="Y635" s="9"/>
      <c r="Z635" s="9"/>
      <c r="AA635" s="9"/>
      <c r="AB635" s="9"/>
      <c r="AC635" s="9"/>
      <c r="AD635" s="9"/>
      <c r="AE635" s="9"/>
      <c r="AF635" s="9"/>
      <c r="AG635" s="9"/>
      <c r="AH635" s="9"/>
    </row>
    <row r="636" spans="1:34" x14ac:dyDescent="0.25">
      <c r="A636" s="9"/>
      <c r="B636" s="9"/>
      <c r="C636" s="9"/>
      <c r="D636" s="9"/>
      <c r="F636" s="9"/>
      <c r="I636" s="9"/>
      <c r="J636" s="9"/>
      <c r="L636" s="9"/>
      <c r="M636" s="9"/>
      <c r="N636" s="9"/>
      <c r="O636" s="9"/>
      <c r="P636" s="9"/>
      <c r="S636" s="9"/>
      <c r="V636" s="9"/>
      <c r="X636" s="9"/>
      <c r="Y636" s="9"/>
      <c r="Z636" s="9"/>
      <c r="AA636" s="9"/>
      <c r="AB636" s="9"/>
      <c r="AC636" s="9"/>
      <c r="AD636" s="9"/>
      <c r="AE636" s="9"/>
      <c r="AF636" s="9"/>
      <c r="AG636" s="9"/>
      <c r="AH636" s="9"/>
    </row>
    <row r="637" spans="1:34" x14ac:dyDescent="0.25">
      <c r="A637" s="9"/>
      <c r="B637" s="9"/>
      <c r="C637" s="9"/>
      <c r="D637" s="9"/>
      <c r="F637" s="9"/>
      <c r="I637" s="9"/>
      <c r="J637" s="9"/>
      <c r="L637" s="9"/>
      <c r="M637" s="9"/>
      <c r="N637" s="9"/>
      <c r="O637" s="9"/>
      <c r="P637" s="9"/>
      <c r="S637" s="9"/>
      <c r="V637" s="9"/>
      <c r="X637" s="9"/>
      <c r="Y637" s="9"/>
      <c r="Z637" s="9"/>
      <c r="AA637" s="9"/>
      <c r="AB637" s="9"/>
      <c r="AC637" s="9"/>
      <c r="AD637" s="9"/>
      <c r="AE637" s="9"/>
      <c r="AF637" s="9"/>
      <c r="AG637" s="9"/>
      <c r="AH637" s="9"/>
    </row>
    <row r="638" spans="1:34" x14ac:dyDescent="0.25">
      <c r="A638" s="9"/>
      <c r="B638" s="9"/>
      <c r="C638" s="9"/>
      <c r="D638" s="9"/>
      <c r="F638" s="9"/>
      <c r="I638" s="9"/>
      <c r="J638" s="9"/>
      <c r="L638" s="9"/>
      <c r="M638" s="9"/>
      <c r="N638" s="9"/>
      <c r="O638" s="9"/>
      <c r="P638" s="9"/>
      <c r="S638" s="9"/>
      <c r="V638" s="9"/>
      <c r="X638" s="9"/>
      <c r="Y638" s="9"/>
      <c r="Z638" s="9"/>
      <c r="AA638" s="9"/>
      <c r="AB638" s="9"/>
      <c r="AC638" s="9"/>
      <c r="AD638" s="9"/>
      <c r="AE638" s="9"/>
      <c r="AF638" s="9"/>
      <c r="AG638" s="9"/>
      <c r="AH638" s="9"/>
    </row>
    <row r="639" spans="1:34" x14ac:dyDescent="0.25">
      <c r="A639" s="9"/>
      <c r="B639" s="9"/>
      <c r="C639" s="9"/>
      <c r="D639" s="9"/>
      <c r="F639" s="9"/>
      <c r="I639" s="9"/>
      <c r="J639" s="9"/>
      <c r="L639" s="9"/>
      <c r="M639" s="9"/>
      <c r="N639" s="9"/>
      <c r="O639" s="9"/>
      <c r="P639" s="9"/>
      <c r="S639" s="9"/>
      <c r="V639" s="9"/>
      <c r="X639" s="9"/>
      <c r="Y639" s="9"/>
      <c r="Z639" s="9"/>
      <c r="AA639" s="9"/>
      <c r="AB639" s="9"/>
      <c r="AC639" s="9"/>
      <c r="AD639" s="9"/>
      <c r="AE639" s="9"/>
      <c r="AF639" s="9"/>
      <c r="AG639" s="9"/>
      <c r="AH639" s="9"/>
    </row>
    <row r="640" spans="1:34" x14ac:dyDescent="0.25">
      <c r="A640" s="9"/>
      <c r="B640" s="9"/>
      <c r="C640" s="9"/>
      <c r="D640" s="9"/>
      <c r="F640" s="9"/>
      <c r="I640" s="9"/>
      <c r="J640" s="9"/>
      <c r="L640" s="9"/>
      <c r="M640" s="9"/>
      <c r="N640" s="9"/>
      <c r="O640" s="9"/>
      <c r="P640" s="9"/>
      <c r="S640" s="9"/>
      <c r="V640" s="9"/>
      <c r="X640" s="9"/>
      <c r="Y640" s="9"/>
      <c r="Z640" s="9"/>
      <c r="AA640" s="9"/>
      <c r="AB640" s="9"/>
      <c r="AC640" s="9"/>
      <c r="AD640" s="9"/>
      <c r="AE640" s="9"/>
      <c r="AF640" s="9"/>
      <c r="AG640" s="9"/>
      <c r="AH640" s="9"/>
    </row>
    <row r="641" spans="1:34" x14ac:dyDescent="0.25">
      <c r="A641" s="9"/>
      <c r="B641" s="9"/>
      <c r="C641" s="9"/>
      <c r="D641" s="9"/>
      <c r="F641" s="9"/>
      <c r="I641" s="9"/>
      <c r="J641" s="9"/>
      <c r="L641" s="9"/>
      <c r="M641" s="9"/>
      <c r="N641" s="9"/>
      <c r="O641" s="9"/>
      <c r="P641" s="9"/>
      <c r="S641" s="9"/>
      <c r="V641" s="9"/>
      <c r="X641" s="9"/>
      <c r="Y641" s="9"/>
      <c r="Z641" s="9"/>
      <c r="AA641" s="9"/>
      <c r="AB641" s="9"/>
      <c r="AC641" s="9"/>
      <c r="AD641" s="9"/>
      <c r="AE641" s="9"/>
      <c r="AF641" s="9"/>
      <c r="AG641" s="9"/>
      <c r="AH641" s="9"/>
    </row>
    <row r="642" spans="1:34" x14ac:dyDescent="0.25">
      <c r="A642" s="9"/>
      <c r="B642" s="9"/>
      <c r="C642" s="9"/>
      <c r="D642" s="9"/>
      <c r="F642" s="9"/>
      <c r="I642" s="9"/>
      <c r="J642" s="9"/>
      <c r="L642" s="9"/>
      <c r="M642" s="9"/>
      <c r="N642" s="9"/>
      <c r="O642" s="9"/>
      <c r="P642" s="9"/>
      <c r="S642" s="9"/>
      <c r="V642" s="9"/>
      <c r="X642" s="9"/>
      <c r="Y642" s="9"/>
      <c r="Z642" s="9"/>
      <c r="AA642" s="9"/>
      <c r="AB642" s="9"/>
      <c r="AC642" s="9"/>
      <c r="AD642" s="9"/>
      <c r="AE642" s="9"/>
      <c r="AF642" s="9"/>
      <c r="AG642" s="9"/>
      <c r="AH642" s="9"/>
    </row>
    <row r="643" spans="1:34" x14ac:dyDescent="0.25">
      <c r="A643" s="9"/>
      <c r="B643" s="9"/>
      <c r="C643" s="9"/>
      <c r="D643" s="9"/>
      <c r="F643" s="9"/>
      <c r="I643" s="9"/>
      <c r="J643" s="9"/>
      <c r="L643" s="9"/>
      <c r="M643" s="9"/>
      <c r="N643" s="9"/>
      <c r="O643" s="9"/>
      <c r="P643" s="9"/>
      <c r="S643" s="9"/>
      <c r="V643" s="9"/>
      <c r="X643" s="9"/>
      <c r="Y643" s="9"/>
      <c r="Z643" s="9"/>
      <c r="AA643" s="9"/>
      <c r="AB643" s="9"/>
      <c r="AC643" s="9"/>
      <c r="AD643" s="9"/>
      <c r="AE643" s="9"/>
      <c r="AF643" s="9"/>
      <c r="AG643" s="9"/>
      <c r="AH643" s="9"/>
    </row>
    <row r="644" spans="1:34" x14ac:dyDescent="0.25">
      <c r="A644" s="9"/>
      <c r="B644" s="9"/>
      <c r="C644" s="9"/>
      <c r="D644" s="9"/>
      <c r="F644" s="9"/>
      <c r="I644" s="9"/>
      <c r="J644" s="9"/>
      <c r="L644" s="9"/>
      <c r="M644" s="9"/>
      <c r="N644" s="9"/>
      <c r="O644" s="9"/>
      <c r="P644" s="9"/>
      <c r="S644" s="9"/>
      <c r="V644" s="9"/>
      <c r="X644" s="9"/>
      <c r="Y644" s="9"/>
      <c r="Z644" s="9"/>
      <c r="AA644" s="9"/>
      <c r="AB644" s="9"/>
      <c r="AC644" s="9"/>
      <c r="AD644" s="9"/>
      <c r="AE644" s="9"/>
      <c r="AF644" s="9"/>
      <c r="AG644" s="9"/>
      <c r="AH644" s="9"/>
    </row>
    <row r="645" spans="1:34" x14ac:dyDescent="0.25">
      <c r="A645" s="9"/>
      <c r="B645" s="9"/>
      <c r="C645" s="9"/>
      <c r="D645" s="9"/>
      <c r="F645" s="9"/>
      <c r="I645" s="9"/>
      <c r="J645" s="9"/>
      <c r="L645" s="9"/>
      <c r="M645" s="9"/>
      <c r="N645" s="9"/>
      <c r="O645" s="9"/>
      <c r="P645" s="9"/>
      <c r="S645" s="9"/>
      <c r="V645" s="9"/>
      <c r="X645" s="9"/>
      <c r="Y645" s="9"/>
      <c r="Z645" s="9"/>
      <c r="AA645" s="9"/>
      <c r="AB645" s="9"/>
      <c r="AC645" s="9"/>
      <c r="AD645" s="9"/>
      <c r="AE645" s="9"/>
      <c r="AF645" s="9"/>
      <c r="AG645" s="9"/>
      <c r="AH645" s="9"/>
    </row>
    <row r="646" spans="1:34" x14ac:dyDescent="0.25">
      <c r="A646" s="9"/>
      <c r="B646" s="9"/>
      <c r="C646" s="9"/>
      <c r="D646" s="9"/>
      <c r="F646" s="9"/>
      <c r="I646" s="9"/>
      <c r="J646" s="9"/>
      <c r="L646" s="9"/>
      <c r="M646" s="9"/>
      <c r="N646" s="9"/>
      <c r="O646" s="9"/>
      <c r="P646" s="9"/>
      <c r="S646" s="9"/>
      <c r="V646" s="9"/>
      <c r="X646" s="9"/>
      <c r="Y646" s="9"/>
      <c r="Z646" s="9"/>
      <c r="AA646" s="9"/>
      <c r="AB646" s="9"/>
      <c r="AC646" s="9"/>
      <c r="AD646" s="9"/>
      <c r="AE646" s="9"/>
      <c r="AF646" s="9"/>
      <c r="AG646" s="9"/>
      <c r="AH646" s="9"/>
    </row>
    <row r="647" spans="1:34" x14ac:dyDescent="0.25">
      <c r="A647" s="9"/>
      <c r="B647" s="9"/>
      <c r="C647" s="9"/>
      <c r="D647" s="9"/>
      <c r="F647" s="9"/>
      <c r="I647" s="9"/>
      <c r="J647" s="9"/>
      <c r="L647" s="9"/>
      <c r="M647" s="9"/>
      <c r="N647" s="9"/>
      <c r="O647" s="9"/>
      <c r="P647" s="9"/>
      <c r="S647" s="9"/>
      <c r="V647" s="9"/>
      <c r="X647" s="9"/>
      <c r="Y647" s="9"/>
      <c r="Z647" s="9"/>
      <c r="AA647" s="9"/>
      <c r="AB647" s="9"/>
      <c r="AC647" s="9"/>
      <c r="AD647" s="9"/>
      <c r="AE647" s="9"/>
      <c r="AF647" s="9"/>
      <c r="AG647" s="9"/>
      <c r="AH647" s="9"/>
    </row>
    <row r="648" spans="1:34" x14ac:dyDescent="0.25">
      <c r="A648" s="9"/>
      <c r="B648" s="9"/>
      <c r="C648" s="9"/>
      <c r="D648" s="9"/>
      <c r="F648" s="9"/>
      <c r="I648" s="9"/>
      <c r="J648" s="9"/>
      <c r="L648" s="9"/>
      <c r="M648" s="9"/>
      <c r="N648" s="9"/>
      <c r="O648" s="9"/>
      <c r="P648" s="9"/>
      <c r="S648" s="9"/>
      <c r="V648" s="9"/>
      <c r="X648" s="9"/>
      <c r="Y648" s="9"/>
      <c r="Z648" s="9"/>
      <c r="AA648" s="9"/>
      <c r="AB648" s="9"/>
      <c r="AC648" s="9"/>
      <c r="AD648" s="9"/>
      <c r="AE648" s="9"/>
      <c r="AF648" s="9"/>
      <c r="AG648" s="9"/>
      <c r="AH648" s="9"/>
    </row>
    <row r="649" spans="1:34" x14ac:dyDescent="0.25">
      <c r="A649" s="9"/>
      <c r="B649" s="9"/>
      <c r="C649" s="9"/>
      <c r="D649" s="9"/>
      <c r="F649" s="9"/>
      <c r="I649" s="9"/>
      <c r="J649" s="9"/>
      <c r="L649" s="9"/>
      <c r="M649" s="9"/>
      <c r="N649" s="9"/>
      <c r="O649" s="9"/>
      <c r="P649" s="9"/>
      <c r="S649" s="9"/>
      <c r="V649" s="9"/>
      <c r="X649" s="9"/>
      <c r="Y649" s="9"/>
      <c r="Z649" s="9"/>
      <c r="AA649" s="9"/>
      <c r="AB649" s="9"/>
      <c r="AC649" s="9"/>
      <c r="AD649" s="9"/>
      <c r="AE649" s="9"/>
      <c r="AF649" s="9"/>
      <c r="AG649" s="9"/>
      <c r="AH649" s="9"/>
    </row>
    <row r="650" spans="1:34" x14ac:dyDescent="0.25">
      <c r="A650" s="9"/>
      <c r="B650" s="9"/>
      <c r="C650" s="9"/>
      <c r="D650" s="9"/>
      <c r="F650" s="9"/>
      <c r="I650" s="9"/>
      <c r="J650" s="9"/>
      <c r="L650" s="9"/>
      <c r="M650" s="9"/>
      <c r="N650" s="9"/>
      <c r="O650" s="9"/>
      <c r="P650" s="9"/>
      <c r="S650" s="9"/>
      <c r="V650" s="9"/>
      <c r="X650" s="9"/>
      <c r="Y650" s="9"/>
      <c r="Z650" s="9"/>
      <c r="AA650" s="9"/>
      <c r="AB650" s="9"/>
      <c r="AC650" s="9"/>
      <c r="AD650" s="9"/>
      <c r="AE650" s="9"/>
      <c r="AF650" s="9"/>
      <c r="AG650" s="9"/>
      <c r="AH650" s="9"/>
    </row>
    <row r="651" spans="1:34" x14ac:dyDescent="0.25">
      <c r="A651" s="9"/>
      <c r="B651" s="9"/>
      <c r="C651" s="9"/>
      <c r="D651" s="9"/>
      <c r="F651" s="9"/>
      <c r="I651" s="9"/>
      <c r="J651" s="9"/>
      <c r="L651" s="9"/>
      <c r="M651" s="9"/>
      <c r="N651" s="9"/>
      <c r="O651" s="9"/>
      <c r="P651" s="9"/>
      <c r="S651" s="9"/>
      <c r="V651" s="9"/>
      <c r="X651" s="9"/>
      <c r="Y651" s="9"/>
      <c r="Z651" s="9"/>
      <c r="AA651" s="9"/>
      <c r="AB651" s="9"/>
      <c r="AC651" s="9"/>
      <c r="AD651" s="9"/>
      <c r="AE651" s="9"/>
      <c r="AF651" s="9"/>
      <c r="AG651" s="9"/>
      <c r="AH651" s="9"/>
    </row>
    <row r="652" spans="1:34" x14ac:dyDescent="0.25">
      <c r="A652" s="9"/>
      <c r="B652" s="9"/>
      <c r="C652" s="9"/>
      <c r="D652" s="9"/>
      <c r="F652" s="9"/>
      <c r="I652" s="9"/>
      <c r="J652" s="9"/>
      <c r="L652" s="9"/>
      <c r="M652" s="9"/>
      <c r="N652" s="9"/>
      <c r="O652" s="9"/>
      <c r="P652" s="9"/>
      <c r="S652" s="9"/>
      <c r="V652" s="9"/>
      <c r="X652" s="9"/>
      <c r="Y652" s="9"/>
      <c r="Z652" s="9"/>
      <c r="AA652" s="9"/>
      <c r="AB652" s="9"/>
      <c r="AC652" s="9"/>
      <c r="AD652" s="9"/>
      <c r="AE652" s="9"/>
      <c r="AF652" s="9"/>
      <c r="AG652" s="9"/>
      <c r="AH652" s="9"/>
    </row>
    <row r="653" spans="1:34" x14ac:dyDescent="0.25">
      <c r="A653" s="9"/>
      <c r="B653" s="9"/>
      <c r="C653" s="9"/>
      <c r="D653" s="9"/>
      <c r="F653" s="9"/>
      <c r="I653" s="9"/>
      <c r="J653" s="9"/>
      <c r="L653" s="9"/>
      <c r="M653" s="9"/>
      <c r="N653" s="9"/>
      <c r="O653" s="9"/>
      <c r="P653" s="9"/>
      <c r="S653" s="9"/>
      <c r="V653" s="9"/>
      <c r="X653" s="9"/>
      <c r="Y653" s="9"/>
      <c r="Z653" s="9"/>
      <c r="AA653" s="9"/>
      <c r="AB653" s="9"/>
      <c r="AC653" s="9"/>
      <c r="AD653" s="9"/>
      <c r="AE653" s="9"/>
      <c r="AF653" s="9"/>
      <c r="AG653" s="9"/>
      <c r="AH653" s="9"/>
    </row>
    <row r="654" spans="1:34" x14ac:dyDescent="0.25">
      <c r="A654" s="9"/>
      <c r="B654" s="9"/>
      <c r="C654" s="9"/>
      <c r="D654" s="9"/>
      <c r="F654" s="9"/>
      <c r="I654" s="9"/>
      <c r="J654" s="9"/>
      <c r="L654" s="9"/>
      <c r="M654" s="9"/>
      <c r="N654" s="9"/>
      <c r="O654" s="9"/>
      <c r="P654" s="9"/>
      <c r="S654" s="9"/>
      <c r="V654" s="9"/>
      <c r="X654" s="9"/>
      <c r="Y654" s="9"/>
      <c r="Z654" s="9"/>
      <c r="AA654" s="9"/>
      <c r="AB654" s="9"/>
      <c r="AC654" s="9"/>
      <c r="AD654" s="9"/>
      <c r="AE654" s="9"/>
      <c r="AF654" s="9"/>
      <c r="AG654" s="9"/>
      <c r="AH654" s="9"/>
    </row>
    <row r="655" spans="1:34" x14ac:dyDescent="0.25">
      <c r="A655" s="9"/>
      <c r="B655" s="9"/>
      <c r="C655" s="9"/>
      <c r="D655" s="9"/>
      <c r="F655" s="9"/>
      <c r="I655" s="9"/>
      <c r="J655" s="9"/>
      <c r="L655" s="9"/>
      <c r="M655" s="9"/>
      <c r="N655" s="9"/>
      <c r="O655" s="9"/>
      <c r="P655" s="9"/>
      <c r="S655" s="9"/>
      <c r="V655" s="9"/>
      <c r="X655" s="9"/>
      <c r="Y655" s="9"/>
      <c r="Z655" s="9"/>
      <c r="AA655" s="9"/>
      <c r="AB655" s="9"/>
      <c r="AC655" s="9"/>
      <c r="AD655" s="9"/>
      <c r="AE655" s="9"/>
      <c r="AF655" s="9"/>
      <c r="AG655" s="9"/>
      <c r="AH655" s="9"/>
    </row>
    <row r="656" spans="1:34" x14ac:dyDescent="0.25">
      <c r="A656" s="9"/>
      <c r="B656" s="9"/>
      <c r="C656" s="9"/>
      <c r="D656" s="9"/>
      <c r="F656" s="9"/>
      <c r="I656" s="9"/>
      <c r="J656" s="9"/>
      <c r="L656" s="9"/>
      <c r="M656" s="9"/>
      <c r="N656" s="9"/>
      <c r="O656" s="9"/>
      <c r="P656" s="9"/>
      <c r="S656" s="9"/>
      <c r="V656" s="9"/>
      <c r="X656" s="9"/>
      <c r="Y656" s="9"/>
      <c r="Z656" s="9"/>
      <c r="AA656" s="9"/>
      <c r="AB656" s="9"/>
      <c r="AC656" s="9"/>
      <c r="AD656" s="9"/>
      <c r="AE656" s="9"/>
      <c r="AF656" s="9"/>
      <c r="AG656" s="9"/>
      <c r="AH656" s="9"/>
    </row>
    <row r="657" spans="1:34" x14ac:dyDescent="0.25">
      <c r="A657" s="9"/>
      <c r="B657" s="9"/>
      <c r="C657" s="9"/>
      <c r="D657" s="9"/>
      <c r="F657" s="9"/>
      <c r="I657" s="9"/>
      <c r="J657" s="9"/>
      <c r="L657" s="9"/>
      <c r="M657" s="9"/>
      <c r="N657" s="9"/>
      <c r="O657" s="9"/>
      <c r="P657" s="9"/>
      <c r="S657" s="9"/>
      <c r="V657" s="9"/>
      <c r="X657" s="9"/>
      <c r="Y657" s="9"/>
      <c r="Z657" s="9"/>
      <c r="AA657" s="9"/>
      <c r="AB657" s="9"/>
      <c r="AC657" s="9"/>
      <c r="AD657" s="9"/>
      <c r="AE657" s="9"/>
      <c r="AF657" s="9"/>
      <c r="AG657" s="9"/>
      <c r="AH657" s="9"/>
    </row>
    <row r="658" spans="1:34" x14ac:dyDescent="0.25">
      <c r="A658" s="9"/>
      <c r="B658" s="9"/>
      <c r="C658" s="9"/>
      <c r="D658" s="9"/>
      <c r="F658" s="9"/>
      <c r="I658" s="9"/>
      <c r="J658" s="9"/>
      <c r="L658" s="9"/>
      <c r="M658" s="9"/>
      <c r="N658" s="9"/>
      <c r="O658" s="9"/>
      <c r="P658" s="9"/>
      <c r="S658" s="9"/>
      <c r="V658" s="9"/>
      <c r="X658" s="9"/>
      <c r="Y658" s="9"/>
      <c r="Z658" s="9"/>
      <c r="AA658" s="9"/>
      <c r="AB658" s="9"/>
      <c r="AC658" s="9"/>
      <c r="AD658" s="9"/>
      <c r="AE658" s="9"/>
      <c r="AF658" s="9"/>
      <c r="AG658" s="9"/>
      <c r="AH658" s="9"/>
    </row>
    <row r="659" spans="1:34" x14ac:dyDescent="0.25">
      <c r="A659" s="9"/>
      <c r="B659" s="9"/>
      <c r="C659" s="9"/>
      <c r="D659" s="9"/>
      <c r="F659" s="9"/>
      <c r="I659" s="9"/>
      <c r="J659" s="9"/>
      <c r="L659" s="9"/>
      <c r="M659" s="9"/>
      <c r="N659" s="9"/>
      <c r="O659" s="9"/>
      <c r="P659" s="9"/>
      <c r="S659" s="9"/>
      <c r="V659" s="9"/>
      <c r="X659" s="9"/>
      <c r="Y659" s="9"/>
      <c r="Z659" s="9"/>
      <c r="AA659" s="9"/>
      <c r="AB659" s="9"/>
      <c r="AC659" s="9"/>
      <c r="AD659" s="9"/>
      <c r="AE659" s="9"/>
      <c r="AF659" s="9"/>
      <c r="AG659" s="9"/>
      <c r="AH659" s="9"/>
    </row>
    <row r="660" spans="1:34" x14ac:dyDescent="0.25">
      <c r="A660" s="9"/>
      <c r="B660" s="9"/>
      <c r="C660" s="9"/>
      <c r="D660" s="9"/>
      <c r="F660" s="9"/>
      <c r="I660" s="9"/>
      <c r="J660" s="9"/>
      <c r="L660" s="9"/>
      <c r="M660" s="9"/>
      <c r="N660" s="9"/>
      <c r="O660" s="9"/>
      <c r="P660" s="9"/>
      <c r="S660" s="9"/>
      <c r="V660" s="9"/>
      <c r="X660" s="9"/>
      <c r="Y660" s="9"/>
      <c r="Z660" s="9"/>
      <c r="AA660" s="9"/>
      <c r="AB660" s="9"/>
      <c r="AC660" s="9"/>
      <c r="AD660" s="9"/>
      <c r="AE660" s="9"/>
      <c r="AF660" s="9"/>
      <c r="AG660" s="9"/>
      <c r="AH660" s="9"/>
    </row>
    <row r="661" spans="1:34" x14ac:dyDescent="0.25">
      <c r="A661" s="9"/>
      <c r="B661" s="9"/>
      <c r="C661" s="9"/>
      <c r="D661" s="9"/>
      <c r="F661" s="9"/>
      <c r="I661" s="9"/>
      <c r="J661" s="9"/>
      <c r="L661" s="9"/>
      <c r="M661" s="9"/>
      <c r="N661" s="9"/>
      <c r="O661" s="9"/>
      <c r="P661" s="9"/>
      <c r="S661" s="9"/>
      <c r="V661" s="9"/>
      <c r="X661" s="9"/>
      <c r="Y661" s="9"/>
      <c r="Z661" s="9"/>
      <c r="AA661" s="9"/>
      <c r="AB661" s="9"/>
      <c r="AC661" s="9"/>
      <c r="AD661" s="9"/>
      <c r="AE661" s="9"/>
      <c r="AF661" s="9"/>
      <c r="AG661" s="9"/>
      <c r="AH661" s="9"/>
    </row>
    <row r="662" spans="1:34" x14ac:dyDescent="0.25">
      <c r="A662" s="9"/>
      <c r="B662" s="9"/>
      <c r="C662" s="9"/>
      <c r="D662" s="9"/>
      <c r="F662" s="9"/>
      <c r="I662" s="9"/>
      <c r="J662" s="9"/>
      <c r="L662" s="9"/>
      <c r="M662" s="9"/>
      <c r="N662" s="9"/>
      <c r="O662" s="9"/>
      <c r="P662" s="9"/>
      <c r="S662" s="9"/>
      <c r="V662" s="9"/>
      <c r="X662" s="9"/>
      <c r="Y662" s="9"/>
      <c r="Z662" s="9"/>
      <c r="AA662" s="9"/>
      <c r="AB662" s="9"/>
      <c r="AC662" s="9"/>
      <c r="AD662" s="9"/>
      <c r="AE662" s="9"/>
      <c r="AF662" s="9"/>
      <c r="AG662" s="9"/>
      <c r="AH662" s="9"/>
    </row>
    <row r="663" spans="1:34" x14ac:dyDescent="0.25">
      <c r="A663" s="9"/>
      <c r="B663" s="9"/>
      <c r="C663" s="9"/>
      <c r="D663" s="9"/>
      <c r="F663" s="9"/>
      <c r="I663" s="9"/>
      <c r="J663" s="9"/>
      <c r="L663" s="9"/>
      <c r="M663" s="9"/>
      <c r="N663" s="9"/>
      <c r="O663" s="9"/>
      <c r="P663" s="9"/>
      <c r="S663" s="9"/>
      <c r="V663" s="9"/>
      <c r="X663" s="9"/>
      <c r="Y663" s="9"/>
      <c r="Z663" s="9"/>
      <c r="AA663" s="9"/>
      <c r="AB663" s="9"/>
      <c r="AC663" s="9"/>
      <c r="AD663" s="9"/>
      <c r="AE663" s="9"/>
      <c r="AF663" s="9"/>
      <c r="AG663" s="9"/>
      <c r="AH663" s="9"/>
    </row>
    <row r="664" spans="1:34" x14ac:dyDescent="0.25">
      <c r="A664" s="9"/>
      <c r="B664" s="9"/>
      <c r="C664" s="9"/>
      <c r="D664" s="9"/>
      <c r="F664" s="9"/>
      <c r="I664" s="9"/>
      <c r="J664" s="9"/>
      <c r="L664" s="9"/>
      <c r="M664" s="9"/>
      <c r="N664" s="9"/>
      <c r="O664" s="9"/>
      <c r="P664" s="9"/>
      <c r="S664" s="9"/>
      <c r="V664" s="9"/>
      <c r="X664" s="9"/>
      <c r="Y664" s="9"/>
      <c r="Z664" s="9"/>
      <c r="AA664" s="9"/>
      <c r="AB664" s="9"/>
      <c r="AC664" s="9"/>
      <c r="AD664" s="9"/>
      <c r="AE664" s="9"/>
      <c r="AF664" s="9"/>
      <c r="AG664" s="9"/>
      <c r="AH664" s="9"/>
    </row>
    <row r="665" spans="1:34" x14ac:dyDescent="0.25">
      <c r="A665" s="9"/>
      <c r="B665" s="9"/>
      <c r="C665" s="9"/>
      <c r="D665" s="9"/>
      <c r="F665" s="9"/>
      <c r="I665" s="9"/>
      <c r="J665" s="9"/>
      <c r="L665" s="9"/>
      <c r="M665" s="9"/>
      <c r="N665" s="9"/>
      <c r="O665" s="9"/>
      <c r="P665" s="9"/>
      <c r="S665" s="9"/>
      <c r="V665" s="9"/>
      <c r="X665" s="9"/>
      <c r="Y665" s="9"/>
      <c r="Z665" s="9"/>
      <c r="AA665" s="9"/>
      <c r="AB665" s="9"/>
      <c r="AC665" s="9"/>
      <c r="AD665" s="9"/>
      <c r="AE665" s="9"/>
      <c r="AF665" s="9"/>
      <c r="AG665" s="9"/>
      <c r="AH665" s="9"/>
    </row>
    <row r="666" spans="1:34" x14ac:dyDescent="0.25">
      <c r="A666" s="9"/>
      <c r="B666" s="9"/>
      <c r="C666" s="9"/>
      <c r="D666" s="9"/>
      <c r="F666" s="9"/>
      <c r="I666" s="9"/>
      <c r="J666" s="9"/>
      <c r="L666" s="9"/>
      <c r="M666" s="9"/>
      <c r="N666" s="9"/>
      <c r="O666" s="9"/>
      <c r="P666" s="9"/>
      <c r="S666" s="9"/>
      <c r="V666" s="9"/>
      <c r="X666" s="9"/>
      <c r="Y666" s="9"/>
      <c r="Z666" s="9"/>
      <c r="AA666" s="9"/>
      <c r="AB666" s="9"/>
      <c r="AC666" s="9"/>
      <c r="AD666" s="9"/>
      <c r="AE666" s="9"/>
      <c r="AF666" s="9"/>
      <c r="AG666" s="9"/>
      <c r="AH666" s="9"/>
    </row>
    <row r="667" spans="1:34" x14ac:dyDescent="0.25">
      <c r="A667" s="9"/>
      <c r="B667" s="9"/>
      <c r="C667" s="9"/>
      <c r="D667" s="9"/>
      <c r="F667" s="9"/>
      <c r="I667" s="9"/>
      <c r="J667" s="9"/>
      <c r="L667" s="9"/>
      <c r="M667" s="9"/>
      <c r="N667" s="9"/>
      <c r="O667" s="9"/>
      <c r="P667" s="9"/>
      <c r="S667" s="9"/>
      <c r="V667" s="9"/>
      <c r="X667" s="9"/>
      <c r="Y667" s="9"/>
      <c r="Z667" s="9"/>
      <c r="AA667" s="9"/>
      <c r="AB667" s="9"/>
      <c r="AC667" s="9"/>
      <c r="AD667" s="9"/>
      <c r="AE667" s="9"/>
      <c r="AF667" s="9"/>
      <c r="AG667" s="9"/>
      <c r="AH667" s="9"/>
    </row>
    <row r="668" spans="1:34" x14ac:dyDescent="0.25">
      <c r="A668" s="9"/>
      <c r="B668" s="9"/>
      <c r="C668" s="9"/>
      <c r="D668" s="9"/>
      <c r="F668" s="9"/>
      <c r="I668" s="9"/>
      <c r="J668" s="9"/>
      <c r="L668" s="9"/>
      <c r="M668" s="9"/>
      <c r="N668" s="9"/>
      <c r="O668" s="9"/>
      <c r="P668" s="9"/>
      <c r="S668" s="9"/>
      <c r="V668" s="9"/>
      <c r="X668" s="9"/>
      <c r="Y668" s="9"/>
      <c r="Z668" s="9"/>
      <c r="AA668" s="9"/>
      <c r="AB668" s="9"/>
      <c r="AC668" s="9"/>
      <c r="AD668" s="9"/>
      <c r="AE668" s="9"/>
      <c r="AF668" s="9"/>
      <c r="AG668" s="9"/>
      <c r="AH668" s="9"/>
    </row>
    <row r="669" spans="1:34" x14ac:dyDescent="0.25">
      <c r="A669" s="9"/>
      <c r="B669" s="9"/>
      <c r="C669" s="9"/>
      <c r="D669" s="9"/>
      <c r="F669" s="9"/>
      <c r="I669" s="9"/>
      <c r="J669" s="9"/>
      <c r="L669" s="9"/>
      <c r="M669" s="9"/>
      <c r="N669" s="9"/>
      <c r="O669" s="9"/>
      <c r="P669" s="9"/>
      <c r="S669" s="9"/>
      <c r="V669" s="9"/>
      <c r="X669" s="9"/>
      <c r="Y669" s="9"/>
      <c r="Z669" s="9"/>
      <c r="AA669" s="9"/>
      <c r="AB669" s="9"/>
      <c r="AC669" s="9"/>
      <c r="AD669" s="9"/>
      <c r="AE669" s="9"/>
      <c r="AF669" s="9"/>
      <c r="AG669" s="9"/>
      <c r="AH669" s="9"/>
    </row>
    <row r="670" spans="1:34" x14ac:dyDescent="0.25">
      <c r="A670" s="9"/>
      <c r="B670" s="9"/>
      <c r="C670" s="9"/>
      <c r="D670" s="9"/>
      <c r="F670" s="9"/>
      <c r="I670" s="9"/>
      <c r="J670" s="9"/>
      <c r="L670" s="9"/>
      <c r="M670" s="9"/>
      <c r="N670" s="9"/>
      <c r="O670" s="9"/>
      <c r="P670" s="9"/>
      <c r="S670" s="9"/>
      <c r="V670" s="9"/>
      <c r="X670" s="9"/>
      <c r="Y670" s="9"/>
      <c r="Z670" s="9"/>
      <c r="AA670" s="9"/>
      <c r="AB670" s="9"/>
      <c r="AC670" s="9"/>
      <c r="AD670" s="9"/>
      <c r="AE670" s="9"/>
      <c r="AF670" s="9"/>
      <c r="AG670" s="9"/>
      <c r="AH670" s="9"/>
    </row>
    <row r="671" spans="1:34" x14ac:dyDescent="0.25">
      <c r="A671" s="9"/>
      <c r="B671" s="9"/>
      <c r="C671" s="9"/>
      <c r="D671" s="9"/>
      <c r="F671" s="9"/>
      <c r="I671" s="9"/>
      <c r="J671" s="9"/>
      <c r="L671" s="9"/>
      <c r="M671" s="9"/>
      <c r="N671" s="9"/>
      <c r="O671" s="9"/>
      <c r="P671" s="9"/>
      <c r="S671" s="9"/>
      <c r="V671" s="9"/>
      <c r="X671" s="9"/>
      <c r="Y671" s="9"/>
      <c r="Z671" s="9"/>
      <c r="AA671" s="9"/>
      <c r="AB671" s="9"/>
      <c r="AC671" s="9"/>
      <c r="AD671" s="9"/>
      <c r="AE671" s="9"/>
      <c r="AF671" s="9"/>
      <c r="AG671" s="9"/>
      <c r="AH671" s="9"/>
    </row>
    <row r="672" spans="1:34" x14ac:dyDescent="0.25">
      <c r="A672" s="9"/>
      <c r="B672" s="9"/>
      <c r="C672" s="9"/>
      <c r="D672" s="9"/>
      <c r="F672" s="9"/>
      <c r="I672" s="9"/>
      <c r="J672" s="9"/>
      <c r="L672" s="9"/>
      <c r="M672" s="9"/>
      <c r="N672" s="9"/>
      <c r="O672" s="9"/>
      <c r="P672" s="9"/>
      <c r="S672" s="9"/>
      <c r="V672" s="9"/>
      <c r="X672" s="9"/>
      <c r="Y672" s="9"/>
      <c r="Z672" s="9"/>
      <c r="AA672" s="9"/>
      <c r="AB672" s="9"/>
      <c r="AC672" s="9"/>
      <c r="AD672" s="9"/>
      <c r="AE672" s="9"/>
      <c r="AF672" s="9"/>
      <c r="AG672" s="9"/>
      <c r="AH672" s="9"/>
    </row>
    <row r="673" spans="1:34" x14ac:dyDescent="0.25">
      <c r="A673" s="9"/>
      <c r="B673" s="9"/>
      <c r="C673" s="9"/>
      <c r="D673" s="9"/>
      <c r="F673" s="9"/>
      <c r="I673" s="9"/>
      <c r="J673" s="9"/>
      <c r="L673" s="9"/>
      <c r="M673" s="9"/>
      <c r="N673" s="9"/>
      <c r="O673" s="9"/>
      <c r="P673" s="9"/>
      <c r="S673" s="9"/>
      <c r="V673" s="9"/>
      <c r="X673" s="9"/>
      <c r="Y673" s="9"/>
      <c r="Z673" s="9"/>
      <c r="AA673" s="9"/>
      <c r="AB673" s="9"/>
      <c r="AC673" s="9"/>
      <c r="AD673" s="9"/>
      <c r="AE673" s="9"/>
      <c r="AF673" s="9"/>
      <c r="AG673" s="9"/>
      <c r="AH673" s="9"/>
    </row>
    <row r="674" spans="1:34" x14ac:dyDescent="0.25">
      <c r="A674" s="9"/>
      <c r="B674" s="9"/>
      <c r="C674" s="9"/>
      <c r="D674" s="9"/>
      <c r="F674" s="9"/>
      <c r="I674" s="9"/>
      <c r="J674" s="9"/>
      <c r="L674" s="9"/>
      <c r="M674" s="9"/>
      <c r="N674" s="9"/>
      <c r="O674" s="9"/>
      <c r="P674" s="9"/>
      <c r="S674" s="9"/>
      <c r="V674" s="9"/>
      <c r="X674" s="9"/>
      <c r="Y674" s="9"/>
      <c r="Z674" s="9"/>
      <c r="AA674" s="9"/>
      <c r="AB674" s="9"/>
      <c r="AC674" s="9"/>
      <c r="AD674" s="9"/>
      <c r="AE674" s="9"/>
      <c r="AF674" s="9"/>
      <c r="AG674" s="9"/>
      <c r="AH674" s="9"/>
    </row>
    <row r="675" spans="1:34" x14ac:dyDescent="0.25">
      <c r="A675" s="9"/>
      <c r="B675" s="9"/>
      <c r="C675" s="9"/>
      <c r="D675" s="9"/>
      <c r="F675" s="9"/>
      <c r="I675" s="9"/>
      <c r="J675" s="9"/>
      <c r="L675" s="9"/>
      <c r="M675" s="9"/>
      <c r="N675" s="9"/>
      <c r="O675" s="9"/>
      <c r="P675" s="9"/>
      <c r="S675" s="9"/>
      <c r="V675" s="9"/>
      <c r="X675" s="9"/>
      <c r="Y675" s="9"/>
      <c r="Z675" s="9"/>
      <c r="AA675" s="9"/>
      <c r="AB675" s="9"/>
      <c r="AC675" s="9"/>
      <c r="AD675" s="9"/>
      <c r="AE675" s="9"/>
      <c r="AF675" s="9"/>
      <c r="AG675" s="9"/>
      <c r="AH675" s="9"/>
    </row>
    <row r="676" spans="1:34" x14ac:dyDescent="0.25">
      <c r="A676" s="9"/>
      <c r="B676" s="9"/>
      <c r="C676" s="9"/>
      <c r="D676" s="9"/>
      <c r="F676" s="9"/>
      <c r="I676" s="9"/>
      <c r="J676" s="9"/>
      <c r="L676" s="9"/>
      <c r="M676" s="9"/>
      <c r="N676" s="9"/>
      <c r="O676" s="9"/>
      <c r="P676" s="9"/>
      <c r="S676" s="9"/>
      <c r="V676" s="9"/>
      <c r="X676" s="9"/>
      <c r="Y676" s="9"/>
      <c r="Z676" s="9"/>
      <c r="AA676" s="9"/>
      <c r="AB676" s="9"/>
      <c r="AC676" s="9"/>
      <c r="AD676" s="9"/>
      <c r="AE676" s="9"/>
      <c r="AF676" s="9"/>
      <c r="AG676" s="9"/>
      <c r="AH676" s="9"/>
    </row>
    <row r="677" spans="1:34" x14ac:dyDescent="0.25">
      <c r="A677" s="9"/>
      <c r="B677" s="9"/>
      <c r="C677" s="9"/>
      <c r="D677" s="9"/>
      <c r="F677" s="9"/>
      <c r="I677" s="9"/>
      <c r="J677" s="9"/>
      <c r="L677" s="9"/>
      <c r="M677" s="9"/>
      <c r="N677" s="9"/>
      <c r="O677" s="9"/>
      <c r="P677" s="9"/>
      <c r="S677" s="9"/>
      <c r="V677" s="9"/>
      <c r="X677" s="9"/>
      <c r="Y677" s="9"/>
      <c r="Z677" s="9"/>
      <c r="AA677" s="9"/>
      <c r="AB677" s="9"/>
      <c r="AC677" s="9"/>
      <c r="AD677" s="9"/>
      <c r="AE677" s="9"/>
      <c r="AF677" s="9"/>
      <c r="AG677" s="9"/>
      <c r="AH677" s="9"/>
    </row>
    <row r="678" spans="1:34" x14ac:dyDescent="0.25">
      <c r="A678" s="9"/>
      <c r="B678" s="9"/>
      <c r="C678" s="9"/>
      <c r="D678" s="9"/>
      <c r="F678" s="9"/>
      <c r="I678" s="9"/>
      <c r="J678" s="9"/>
      <c r="L678" s="9"/>
      <c r="M678" s="9"/>
      <c r="N678" s="9"/>
      <c r="O678" s="9"/>
      <c r="P678" s="9"/>
      <c r="S678" s="9"/>
      <c r="V678" s="9"/>
      <c r="X678" s="9"/>
      <c r="Y678" s="9"/>
      <c r="Z678" s="9"/>
      <c r="AA678" s="9"/>
      <c r="AB678" s="9"/>
      <c r="AC678" s="9"/>
      <c r="AD678" s="9"/>
      <c r="AE678" s="9"/>
      <c r="AF678" s="9"/>
      <c r="AG678" s="9"/>
      <c r="AH678" s="9"/>
    </row>
    <row r="679" spans="1:34" x14ac:dyDescent="0.25">
      <c r="A679" s="9"/>
      <c r="B679" s="9"/>
      <c r="C679" s="9"/>
      <c r="D679" s="9"/>
      <c r="F679" s="9"/>
      <c r="I679" s="9"/>
      <c r="J679" s="9"/>
      <c r="L679" s="9"/>
      <c r="M679" s="9"/>
      <c r="N679" s="9"/>
      <c r="O679" s="9"/>
      <c r="P679" s="9"/>
      <c r="S679" s="9"/>
      <c r="V679" s="9"/>
      <c r="X679" s="9"/>
      <c r="Y679" s="9"/>
      <c r="Z679" s="9"/>
      <c r="AA679" s="9"/>
      <c r="AB679" s="9"/>
      <c r="AC679" s="9"/>
      <c r="AD679" s="9"/>
      <c r="AE679" s="9"/>
      <c r="AF679" s="9"/>
      <c r="AG679" s="9"/>
      <c r="AH679" s="9"/>
    </row>
    <row r="680" spans="1:34" x14ac:dyDescent="0.25">
      <c r="A680" s="9"/>
      <c r="B680" s="9"/>
      <c r="C680" s="9"/>
      <c r="D680" s="9"/>
      <c r="F680" s="9"/>
      <c r="I680" s="9"/>
      <c r="J680" s="9"/>
      <c r="L680" s="9"/>
      <c r="M680" s="9"/>
      <c r="N680" s="9"/>
      <c r="O680" s="9"/>
      <c r="P680" s="9"/>
      <c r="S680" s="9"/>
      <c r="V680" s="9"/>
      <c r="X680" s="9"/>
      <c r="Y680" s="9"/>
      <c r="Z680" s="9"/>
      <c r="AA680" s="9"/>
      <c r="AB680" s="9"/>
      <c r="AC680" s="9"/>
      <c r="AD680" s="9"/>
      <c r="AE680" s="9"/>
      <c r="AF680" s="9"/>
      <c r="AG680" s="9"/>
      <c r="AH680" s="9"/>
    </row>
    <row r="681" spans="1:34" x14ac:dyDescent="0.25">
      <c r="A681" s="9"/>
      <c r="B681" s="9"/>
      <c r="C681" s="9"/>
      <c r="D681" s="9"/>
      <c r="F681" s="9"/>
      <c r="I681" s="9"/>
      <c r="J681" s="9"/>
      <c r="L681" s="9"/>
      <c r="M681" s="9"/>
      <c r="N681" s="9"/>
      <c r="O681" s="9"/>
      <c r="P681" s="9"/>
      <c r="S681" s="9"/>
      <c r="V681" s="9"/>
      <c r="X681" s="9"/>
      <c r="Y681" s="9"/>
      <c r="Z681" s="9"/>
      <c r="AA681" s="9"/>
      <c r="AB681" s="9"/>
      <c r="AC681" s="9"/>
      <c r="AD681" s="9"/>
      <c r="AE681" s="9"/>
      <c r="AF681" s="9"/>
      <c r="AG681" s="9"/>
      <c r="AH681" s="9"/>
    </row>
    <row r="682" spans="1:34" x14ac:dyDescent="0.25">
      <c r="A682" s="9"/>
      <c r="B682" s="9"/>
      <c r="C682" s="9"/>
      <c r="D682" s="9"/>
      <c r="F682" s="9"/>
      <c r="I682" s="9"/>
      <c r="J682" s="9"/>
      <c r="L682" s="9"/>
      <c r="M682" s="9"/>
      <c r="N682" s="9"/>
      <c r="O682" s="9"/>
      <c r="P682" s="9"/>
      <c r="S682" s="9"/>
      <c r="V682" s="9"/>
      <c r="X682" s="9"/>
      <c r="Y682" s="9"/>
      <c r="Z682" s="9"/>
      <c r="AA682" s="9"/>
      <c r="AB682" s="9"/>
      <c r="AC682" s="9"/>
      <c r="AD682" s="9"/>
      <c r="AE682" s="9"/>
      <c r="AF682" s="9"/>
      <c r="AG682" s="9"/>
      <c r="AH682" s="9"/>
    </row>
    <row r="683" spans="1:34" x14ac:dyDescent="0.25">
      <c r="A683" s="9"/>
      <c r="B683" s="9"/>
      <c r="C683" s="9"/>
      <c r="D683" s="9"/>
      <c r="F683" s="9"/>
      <c r="I683" s="9"/>
      <c r="J683" s="9"/>
      <c r="L683" s="9"/>
      <c r="M683" s="9"/>
      <c r="N683" s="9"/>
      <c r="O683" s="9"/>
      <c r="P683" s="9"/>
      <c r="S683" s="9"/>
      <c r="V683" s="9"/>
      <c r="X683" s="9"/>
      <c r="Y683" s="9"/>
      <c r="Z683" s="9"/>
      <c r="AA683" s="9"/>
      <c r="AB683" s="9"/>
      <c r="AC683" s="9"/>
      <c r="AD683" s="9"/>
      <c r="AE683" s="9"/>
      <c r="AF683" s="9"/>
      <c r="AG683" s="9"/>
      <c r="AH683" s="9"/>
    </row>
    <row r="684" spans="1:34" x14ac:dyDescent="0.25">
      <c r="A684" s="9"/>
      <c r="B684" s="9"/>
      <c r="C684" s="9"/>
      <c r="D684" s="9"/>
      <c r="F684" s="9"/>
      <c r="I684" s="9"/>
      <c r="J684" s="9"/>
      <c r="L684" s="9"/>
      <c r="M684" s="9"/>
      <c r="N684" s="9"/>
      <c r="O684" s="9"/>
      <c r="P684" s="9"/>
      <c r="S684" s="9"/>
      <c r="V684" s="9"/>
      <c r="X684" s="9"/>
      <c r="Y684" s="9"/>
      <c r="Z684" s="9"/>
      <c r="AA684" s="9"/>
      <c r="AB684" s="9"/>
      <c r="AC684" s="9"/>
      <c r="AD684" s="9"/>
      <c r="AE684" s="9"/>
      <c r="AF684" s="9"/>
      <c r="AG684" s="9"/>
      <c r="AH684" s="9"/>
    </row>
    <row r="685" spans="1:34" x14ac:dyDescent="0.25">
      <c r="A685" s="9"/>
      <c r="B685" s="9"/>
      <c r="C685" s="9"/>
      <c r="D685" s="9"/>
      <c r="F685" s="9"/>
      <c r="I685" s="9"/>
      <c r="J685" s="9"/>
      <c r="L685" s="9"/>
      <c r="M685" s="9"/>
      <c r="N685" s="9"/>
      <c r="O685" s="9"/>
      <c r="P685" s="9"/>
      <c r="S685" s="9"/>
      <c r="V685" s="9"/>
      <c r="X685" s="9"/>
      <c r="Y685" s="9"/>
      <c r="Z685" s="9"/>
      <c r="AA685" s="9"/>
      <c r="AB685" s="9"/>
      <c r="AC685" s="9"/>
      <c r="AD685" s="9"/>
      <c r="AE685" s="9"/>
      <c r="AF685" s="9"/>
      <c r="AG685" s="9"/>
      <c r="AH685" s="9"/>
    </row>
    <row r="686" spans="1:34" x14ac:dyDescent="0.25">
      <c r="A686" s="9"/>
      <c r="B686" s="9"/>
      <c r="C686" s="9"/>
      <c r="D686" s="9"/>
      <c r="F686" s="9"/>
      <c r="I686" s="9"/>
      <c r="J686" s="9"/>
      <c r="L686" s="9"/>
      <c r="M686" s="9"/>
      <c r="N686" s="9"/>
      <c r="O686" s="9"/>
      <c r="P686" s="9"/>
      <c r="S686" s="9"/>
      <c r="V686" s="9"/>
      <c r="X686" s="9"/>
      <c r="Y686" s="9"/>
      <c r="Z686" s="9"/>
      <c r="AA686" s="9"/>
      <c r="AB686" s="9"/>
      <c r="AC686" s="9"/>
      <c r="AD686" s="9"/>
      <c r="AE686" s="9"/>
      <c r="AF686" s="9"/>
      <c r="AG686" s="9"/>
      <c r="AH686" s="9"/>
    </row>
    <row r="687" spans="1:34" x14ac:dyDescent="0.25">
      <c r="A687" s="9"/>
      <c r="B687" s="9"/>
      <c r="C687" s="9"/>
      <c r="D687" s="9"/>
      <c r="F687" s="9"/>
      <c r="I687" s="9"/>
      <c r="J687" s="9"/>
      <c r="L687" s="9"/>
      <c r="M687" s="9"/>
      <c r="N687" s="9"/>
      <c r="O687" s="9"/>
      <c r="P687" s="9"/>
      <c r="S687" s="9"/>
      <c r="V687" s="9"/>
      <c r="X687" s="9"/>
      <c r="Y687" s="9"/>
      <c r="Z687" s="9"/>
      <c r="AA687" s="9"/>
      <c r="AB687" s="9"/>
      <c r="AC687" s="9"/>
      <c r="AD687" s="9"/>
      <c r="AE687" s="9"/>
      <c r="AF687" s="9"/>
      <c r="AG687" s="9"/>
      <c r="AH687" s="9"/>
    </row>
    <row r="688" spans="1:34" x14ac:dyDescent="0.25">
      <c r="A688" s="9"/>
      <c r="B688" s="9"/>
      <c r="C688" s="9"/>
      <c r="D688" s="9"/>
      <c r="F688" s="9"/>
      <c r="I688" s="9"/>
      <c r="J688" s="9"/>
      <c r="L688" s="9"/>
      <c r="M688" s="9"/>
      <c r="N688" s="9"/>
      <c r="O688" s="9"/>
      <c r="P688" s="9"/>
      <c r="S688" s="9"/>
      <c r="V688" s="9"/>
      <c r="X688" s="9"/>
      <c r="Y688" s="9"/>
      <c r="Z688" s="9"/>
      <c r="AA688" s="9"/>
      <c r="AB688" s="9"/>
      <c r="AC688" s="9"/>
      <c r="AD688" s="9"/>
      <c r="AE688" s="9"/>
      <c r="AF688" s="9"/>
      <c r="AG688" s="9"/>
      <c r="AH688" s="9"/>
    </row>
    <row r="689" spans="1:34" x14ac:dyDescent="0.25">
      <c r="A689" s="9"/>
      <c r="B689" s="9"/>
      <c r="C689" s="9"/>
      <c r="D689" s="9"/>
      <c r="F689" s="9"/>
      <c r="I689" s="9"/>
      <c r="J689" s="9"/>
      <c r="L689" s="9"/>
      <c r="M689" s="9"/>
      <c r="N689" s="9"/>
      <c r="O689" s="9"/>
      <c r="P689" s="9"/>
      <c r="S689" s="9"/>
      <c r="V689" s="9"/>
      <c r="X689" s="9"/>
      <c r="Y689" s="9"/>
      <c r="Z689" s="9"/>
      <c r="AA689" s="9"/>
      <c r="AB689" s="9"/>
      <c r="AC689" s="9"/>
      <c r="AD689" s="9"/>
      <c r="AE689" s="9"/>
      <c r="AF689" s="9"/>
      <c r="AG689" s="9"/>
      <c r="AH689" s="9"/>
    </row>
    <row r="690" spans="1:34" x14ac:dyDescent="0.25">
      <c r="A690" s="9"/>
      <c r="B690" s="9"/>
      <c r="C690" s="9"/>
      <c r="D690" s="9"/>
      <c r="F690" s="9"/>
      <c r="I690" s="9"/>
      <c r="J690" s="9"/>
      <c r="L690" s="9"/>
      <c r="M690" s="9"/>
      <c r="N690" s="9"/>
      <c r="O690" s="9"/>
      <c r="P690" s="9"/>
      <c r="S690" s="9"/>
      <c r="V690" s="9"/>
      <c r="X690" s="9"/>
      <c r="Y690" s="9"/>
      <c r="Z690" s="9"/>
      <c r="AA690" s="9"/>
      <c r="AB690" s="9"/>
      <c r="AC690" s="9"/>
      <c r="AD690" s="9"/>
      <c r="AE690" s="9"/>
      <c r="AF690" s="9"/>
      <c r="AG690" s="9"/>
      <c r="AH690" s="9"/>
    </row>
    <row r="691" spans="1:34" x14ac:dyDescent="0.25">
      <c r="A691" s="9"/>
      <c r="B691" s="9"/>
      <c r="C691" s="9"/>
      <c r="D691" s="9"/>
      <c r="F691" s="9"/>
      <c r="I691" s="9"/>
      <c r="J691" s="9"/>
      <c r="L691" s="9"/>
      <c r="M691" s="9"/>
      <c r="N691" s="9"/>
      <c r="O691" s="9"/>
      <c r="P691" s="9"/>
      <c r="S691" s="9"/>
      <c r="V691" s="9"/>
      <c r="X691" s="9"/>
      <c r="Y691" s="9"/>
      <c r="Z691" s="9"/>
      <c r="AA691" s="9"/>
      <c r="AB691" s="9"/>
      <c r="AC691" s="9"/>
      <c r="AD691" s="9"/>
      <c r="AE691" s="9"/>
      <c r="AF691" s="9"/>
      <c r="AG691" s="9"/>
      <c r="AH691" s="9"/>
    </row>
    <row r="692" spans="1:34" x14ac:dyDescent="0.25">
      <c r="A692" s="9"/>
      <c r="B692" s="9"/>
      <c r="C692" s="9"/>
      <c r="D692" s="9"/>
      <c r="F692" s="9"/>
      <c r="I692" s="9"/>
      <c r="J692" s="9"/>
      <c r="L692" s="9"/>
      <c r="M692" s="9"/>
      <c r="N692" s="9"/>
      <c r="O692" s="9"/>
      <c r="P692" s="9"/>
      <c r="S692" s="9"/>
      <c r="V692" s="9"/>
      <c r="X692" s="9"/>
      <c r="Y692" s="9"/>
      <c r="Z692" s="9"/>
      <c r="AA692" s="9"/>
      <c r="AB692" s="9"/>
      <c r="AC692" s="9"/>
      <c r="AD692" s="9"/>
      <c r="AE692" s="9"/>
      <c r="AF692" s="9"/>
      <c r="AG692" s="9"/>
      <c r="AH692" s="9"/>
    </row>
    <row r="693" spans="1:34" x14ac:dyDescent="0.25">
      <c r="A693" s="9"/>
      <c r="B693" s="9"/>
      <c r="C693" s="9"/>
      <c r="D693" s="9"/>
      <c r="F693" s="9"/>
      <c r="I693" s="9"/>
      <c r="J693" s="9"/>
      <c r="L693" s="9"/>
      <c r="M693" s="9"/>
      <c r="N693" s="9"/>
      <c r="O693" s="9"/>
      <c r="P693" s="9"/>
      <c r="S693" s="9"/>
      <c r="V693" s="9"/>
      <c r="X693" s="9"/>
      <c r="Y693" s="9"/>
      <c r="Z693" s="9"/>
      <c r="AA693" s="9"/>
      <c r="AB693" s="9"/>
      <c r="AC693" s="9"/>
      <c r="AD693" s="9"/>
      <c r="AE693" s="9"/>
      <c r="AF693" s="9"/>
      <c r="AG693" s="9"/>
      <c r="AH693" s="9"/>
    </row>
    <row r="694" spans="1:34" x14ac:dyDescent="0.25">
      <c r="A694" s="9"/>
      <c r="B694" s="9"/>
      <c r="C694" s="9"/>
      <c r="D694" s="9"/>
      <c r="F694" s="9"/>
      <c r="I694" s="9"/>
      <c r="J694" s="9"/>
      <c r="L694" s="9"/>
      <c r="M694" s="9"/>
      <c r="N694" s="9"/>
      <c r="O694" s="9"/>
      <c r="P694" s="9"/>
      <c r="S694" s="9"/>
      <c r="V694" s="9"/>
      <c r="X694" s="9"/>
      <c r="Y694" s="9"/>
      <c r="Z694" s="9"/>
      <c r="AA694" s="9"/>
      <c r="AB694" s="9"/>
      <c r="AC694" s="9"/>
      <c r="AD694" s="9"/>
      <c r="AE694" s="9"/>
      <c r="AF694" s="9"/>
      <c r="AG694" s="9"/>
      <c r="AH694" s="9"/>
    </row>
    <row r="695" spans="1:34" x14ac:dyDescent="0.25">
      <c r="A695" s="9"/>
      <c r="B695" s="9"/>
      <c r="C695" s="9"/>
      <c r="D695" s="9"/>
      <c r="F695" s="9"/>
      <c r="I695" s="9"/>
      <c r="J695" s="9"/>
      <c r="L695" s="9"/>
      <c r="M695" s="9"/>
      <c r="N695" s="9"/>
      <c r="O695" s="9"/>
      <c r="P695" s="9"/>
      <c r="S695" s="9"/>
      <c r="V695" s="9"/>
      <c r="X695" s="9"/>
      <c r="Y695" s="9"/>
      <c r="Z695" s="9"/>
      <c r="AA695" s="9"/>
      <c r="AB695" s="9"/>
      <c r="AC695" s="9"/>
      <c r="AD695" s="9"/>
      <c r="AE695" s="9"/>
      <c r="AF695" s="9"/>
      <c r="AG695" s="9"/>
      <c r="AH695" s="9"/>
    </row>
    <row r="696" spans="1:34" x14ac:dyDescent="0.25">
      <c r="A696" s="9"/>
      <c r="B696" s="9"/>
      <c r="C696" s="9"/>
      <c r="D696" s="9"/>
      <c r="F696" s="9"/>
      <c r="I696" s="9"/>
      <c r="J696" s="9"/>
      <c r="L696" s="9"/>
      <c r="M696" s="9"/>
      <c r="N696" s="9"/>
      <c r="O696" s="9"/>
      <c r="P696" s="9"/>
      <c r="S696" s="9"/>
      <c r="V696" s="9"/>
      <c r="X696" s="9"/>
      <c r="Y696" s="9"/>
      <c r="Z696" s="9"/>
      <c r="AA696" s="9"/>
      <c r="AB696" s="9"/>
      <c r="AC696" s="9"/>
      <c r="AD696" s="9"/>
      <c r="AE696" s="9"/>
      <c r="AF696" s="9"/>
      <c r="AG696" s="9"/>
      <c r="AH696" s="9"/>
    </row>
    <row r="697" spans="1:34" x14ac:dyDescent="0.25">
      <c r="A697" s="9"/>
      <c r="B697" s="9"/>
      <c r="C697" s="9"/>
      <c r="D697" s="9"/>
      <c r="F697" s="9"/>
      <c r="I697" s="9"/>
      <c r="J697" s="9"/>
      <c r="L697" s="9"/>
      <c r="M697" s="9"/>
      <c r="N697" s="9"/>
      <c r="O697" s="9"/>
      <c r="P697" s="9"/>
      <c r="S697" s="9"/>
      <c r="V697" s="9"/>
      <c r="X697" s="9"/>
      <c r="Y697" s="9"/>
      <c r="Z697" s="9"/>
      <c r="AA697" s="9"/>
      <c r="AB697" s="9"/>
      <c r="AC697" s="9"/>
      <c r="AD697" s="9"/>
      <c r="AE697" s="9"/>
      <c r="AF697" s="9"/>
      <c r="AG697" s="9"/>
      <c r="AH697" s="9"/>
    </row>
    <row r="698" spans="1:34" x14ac:dyDescent="0.25">
      <c r="A698" s="9"/>
      <c r="B698" s="9"/>
      <c r="C698" s="9"/>
      <c r="D698" s="9"/>
      <c r="F698" s="9"/>
      <c r="I698" s="9"/>
      <c r="J698" s="9"/>
      <c r="L698" s="9"/>
      <c r="M698" s="9"/>
      <c r="N698" s="9"/>
      <c r="O698" s="9"/>
      <c r="P698" s="9"/>
      <c r="S698" s="9"/>
      <c r="V698" s="9"/>
      <c r="X698" s="9"/>
      <c r="Y698" s="9"/>
      <c r="Z698" s="9"/>
      <c r="AA698" s="9"/>
      <c r="AB698" s="9"/>
      <c r="AC698" s="9"/>
      <c r="AD698" s="9"/>
      <c r="AE698" s="9"/>
      <c r="AF698" s="9"/>
      <c r="AG698" s="9"/>
      <c r="AH698" s="9"/>
    </row>
    <row r="699" spans="1:34" x14ac:dyDescent="0.25">
      <c r="A699" s="9"/>
      <c r="B699" s="9"/>
      <c r="C699" s="9"/>
      <c r="D699" s="9"/>
      <c r="F699" s="9"/>
      <c r="I699" s="9"/>
      <c r="J699" s="9"/>
      <c r="L699" s="9"/>
      <c r="M699" s="9"/>
      <c r="N699" s="9"/>
      <c r="O699" s="9"/>
      <c r="P699" s="9"/>
      <c r="S699" s="9"/>
      <c r="V699" s="9"/>
      <c r="X699" s="9"/>
      <c r="Y699" s="9"/>
      <c r="Z699" s="9"/>
      <c r="AA699" s="9"/>
      <c r="AB699" s="9"/>
      <c r="AC699" s="9"/>
      <c r="AD699" s="9"/>
      <c r="AE699" s="9"/>
      <c r="AF699" s="9"/>
      <c r="AG699" s="9"/>
      <c r="AH699" s="9"/>
    </row>
    <row r="700" spans="1:34" x14ac:dyDescent="0.25">
      <c r="A700" s="9"/>
      <c r="B700" s="9"/>
      <c r="C700" s="9"/>
      <c r="D700" s="9"/>
      <c r="F700" s="9"/>
      <c r="I700" s="9"/>
      <c r="J700" s="9"/>
      <c r="L700" s="9"/>
      <c r="M700" s="9"/>
      <c r="N700" s="9"/>
      <c r="O700" s="9"/>
      <c r="P700" s="9"/>
      <c r="S700" s="9"/>
      <c r="V700" s="9"/>
      <c r="X700" s="9"/>
      <c r="Y700" s="9"/>
      <c r="Z700" s="9"/>
      <c r="AA700" s="9"/>
      <c r="AB700" s="9"/>
      <c r="AC700" s="9"/>
      <c r="AD700" s="9"/>
      <c r="AE700" s="9"/>
      <c r="AF700" s="9"/>
      <c r="AG700" s="9"/>
      <c r="AH700" s="9"/>
    </row>
    <row r="701" spans="1:34" x14ac:dyDescent="0.25">
      <c r="A701" s="9"/>
      <c r="B701" s="9"/>
      <c r="C701" s="9"/>
      <c r="D701" s="9"/>
      <c r="F701" s="9"/>
      <c r="I701" s="9"/>
      <c r="J701" s="9"/>
      <c r="L701" s="9"/>
      <c r="M701" s="9"/>
      <c r="N701" s="9"/>
      <c r="O701" s="9"/>
      <c r="P701" s="9"/>
      <c r="S701" s="9"/>
      <c r="V701" s="9"/>
      <c r="X701" s="9"/>
      <c r="Y701" s="9"/>
      <c r="Z701" s="9"/>
      <c r="AA701" s="9"/>
      <c r="AB701" s="9"/>
      <c r="AC701" s="9"/>
      <c r="AD701" s="9"/>
      <c r="AE701" s="9"/>
      <c r="AF701" s="9"/>
      <c r="AG701" s="9"/>
      <c r="AH701" s="9"/>
    </row>
    <row r="702" spans="1:34" x14ac:dyDescent="0.25">
      <c r="A702" s="9"/>
      <c r="B702" s="9"/>
      <c r="C702" s="9"/>
      <c r="D702" s="9"/>
      <c r="F702" s="9"/>
      <c r="I702" s="9"/>
      <c r="J702" s="9"/>
      <c r="L702" s="9"/>
      <c r="M702" s="9"/>
      <c r="N702" s="9"/>
      <c r="O702" s="9"/>
      <c r="P702" s="9"/>
      <c r="S702" s="9"/>
      <c r="V702" s="9"/>
      <c r="X702" s="9"/>
      <c r="Y702" s="9"/>
      <c r="Z702" s="9"/>
      <c r="AA702" s="9"/>
      <c r="AB702" s="9"/>
      <c r="AC702" s="9"/>
      <c r="AD702" s="9"/>
      <c r="AE702" s="9"/>
      <c r="AF702" s="9"/>
      <c r="AG702" s="9"/>
      <c r="AH702" s="9"/>
    </row>
    <row r="703" spans="1:34" x14ac:dyDescent="0.25">
      <c r="A703" s="9"/>
      <c r="B703" s="9"/>
      <c r="C703" s="9"/>
      <c r="D703" s="9"/>
      <c r="F703" s="9"/>
      <c r="I703" s="9"/>
      <c r="J703" s="9"/>
      <c r="L703" s="9"/>
      <c r="M703" s="9"/>
      <c r="N703" s="9"/>
      <c r="O703" s="9"/>
      <c r="P703" s="9"/>
      <c r="S703" s="9"/>
      <c r="V703" s="9"/>
      <c r="X703" s="9"/>
      <c r="Y703" s="9"/>
      <c r="Z703" s="9"/>
      <c r="AA703" s="9"/>
      <c r="AB703" s="9"/>
      <c r="AC703" s="9"/>
      <c r="AD703" s="9"/>
      <c r="AE703" s="9"/>
      <c r="AF703" s="9"/>
      <c r="AG703" s="9"/>
      <c r="AH703" s="9"/>
    </row>
    <row r="704" spans="1:34" x14ac:dyDescent="0.25">
      <c r="A704" s="9"/>
      <c r="B704" s="9"/>
      <c r="C704" s="9"/>
      <c r="D704" s="9"/>
      <c r="F704" s="9"/>
      <c r="I704" s="9"/>
      <c r="J704" s="9"/>
      <c r="L704" s="9"/>
      <c r="M704" s="9"/>
      <c r="N704" s="9"/>
      <c r="O704" s="9"/>
      <c r="P704" s="9"/>
      <c r="S704" s="9"/>
      <c r="V704" s="9"/>
      <c r="X704" s="9"/>
      <c r="Y704" s="9"/>
      <c r="Z704" s="9"/>
      <c r="AA704" s="9"/>
      <c r="AB704" s="9"/>
      <c r="AC704" s="9"/>
      <c r="AD704" s="9"/>
      <c r="AE704" s="9"/>
      <c r="AF704" s="9"/>
      <c r="AG704" s="9"/>
      <c r="AH704" s="9"/>
    </row>
    <row r="705" spans="1:34" x14ac:dyDescent="0.25">
      <c r="A705" s="9"/>
      <c r="B705" s="9"/>
      <c r="C705" s="9"/>
      <c r="D705" s="9"/>
      <c r="F705" s="9"/>
      <c r="I705" s="9"/>
      <c r="J705" s="9"/>
      <c r="L705" s="9"/>
      <c r="M705" s="9"/>
      <c r="N705" s="9"/>
      <c r="O705" s="9"/>
      <c r="P705" s="9"/>
      <c r="S705" s="9"/>
      <c r="V705" s="9"/>
      <c r="X705" s="9"/>
      <c r="Y705" s="9"/>
      <c r="Z705" s="9"/>
      <c r="AA705" s="9"/>
      <c r="AB705" s="9"/>
      <c r="AC705" s="9"/>
      <c r="AD705" s="9"/>
      <c r="AE705" s="9"/>
      <c r="AF705" s="9"/>
      <c r="AG705" s="9"/>
      <c r="AH705" s="9"/>
    </row>
    <row r="706" spans="1:34" x14ac:dyDescent="0.25">
      <c r="A706" s="9"/>
      <c r="B706" s="9"/>
      <c r="C706" s="9"/>
      <c r="D706" s="9"/>
      <c r="F706" s="9"/>
      <c r="I706" s="9"/>
      <c r="J706" s="9"/>
      <c r="L706" s="9"/>
      <c r="M706" s="9"/>
      <c r="N706" s="9"/>
      <c r="O706" s="9"/>
      <c r="P706" s="9"/>
      <c r="S706" s="9"/>
      <c r="V706" s="9"/>
      <c r="X706" s="9"/>
      <c r="Y706" s="9"/>
      <c r="Z706" s="9"/>
      <c r="AA706" s="9"/>
      <c r="AB706" s="9"/>
      <c r="AC706" s="9"/>
      <c r="AD706" s="9"/>
      <c r="AE706" s="9"/>
      <c r="AF706" s="9"/>
      <c r="AG706" s="9"/>
      <c r="AH706" s="9"/>
    </row>
    <row r="707" spans="1:34" x14ac:dyDescent="0.25">
      <c r="A707" s="9"/>
      <c r="B707" s="9"/>
      <c r="C707" s="9"/>
      <c r="D707" s="9"/>
      <c r="F707" s="9"/>
      <c r="I707" s="9"/>
      <c r="J707" s="9"/>
      <c r="L707" s="9"/>
      <c r="M707" s="9"/>
      <c r="N707" s="9"/>
      <c r="O707" s="9"/>
      <c r="P707" s="9"/>
      <c r="S707" s="9"/>
      <c r="V707" s="9"/>
      <c r="X707" s="9"/>
      <c r="Y707" s="9"/>
      <c r="Z707" s="9"/>
      <c r="AA707" s="9"/>
      <c r="AB707" s="9"/>
      <c r="AC707" s="9"/>
      <c r="AD707" s="9"/>
      <c r="AE707" s="9"/>
      <c r="AF707" s="9"/>
      <c r="AG707" s="9"/>
      <c r="AH707" s="9"/>
    </row>
    <row r="708" spans="1:34" x14ac:dyDescent="0.25">
      <c r="A708" s="9"/>
      <c r="B708" s="9"/>
      <c r="C708" s="9"/>
      <c r="D708" s="9"/>
      <c r="F708" s="9"/>
      <c r="I708" s="9"/>
      <c r="J708" s="9"/>
      <c r="L708" s="9"/>
      <c r="M708" s="9"/>
      <c r="N708" s="9"/>
      <c r="O708" s="9"/>
      <c r="P708" s="9"/>
      <c r="S708" s="9"/>
      <c r="V708" s="9"/>
      <c r="X708" s="9"/>
      <c r="Y708" s="9"/>
      <c r="Z708" s="9"/>
      <c r="AA708" s="9"/>
      <c r="AB708" s="9"/>
      <c r="AC708" s="9"/>
      <c r="AD708" s="9"/>
      <c r="AE708" s="9"/>
      <c r="AF708" s="9"/>
      <c r="AG708" s="9"/>
      <c r="AH708" s="9"/>
    </row>
    <row r="709" spans="1:34" x14ac:dyDescent="0.25">
      <c r="A709" s="9"/>
      <c r="B709" s="9"/>
      <c r="C709" s="9"/>
      <c r="D709" s="9"/>
      <c r="F709" s="9"/>
      <c r="I709" s="9"/>
      <c r="J709" s="9"/>
      <c r="L709" s="9"/>
      <c r="M709" s="9"/>
      <c r="N709" s="9"/>
      <c r="O709" s="9"/>
      <c r="P709" s="9"/>
      <c r="S709" s="9"/>
      <c r="V709" s="9"/>
      <c r="X709" s="9"/>
      <c r="Y709" s="9"/>
      <c r="Z709" s="9"/>
      <c r="AA709" s="9"/>
      <c r="AB709" s="9"/>
      <c r="AC709" s="9"/>
      <c r="AD709" s="9"/>
      <c r="AE709" s="9"/>
      <c r="AF709" s="9"/>
      <c r="AG709" s="9"/>
      <c r="AH709" s="9"/>
    </row>
    <row r="710" spans="1:34" x14ac:dyDescent="0.25">
      <c r="A710" s="9"/>
      <c r="B710" s="9"/>
      <c r="C710" s="9"/>
      <c r="D710" s="9"/>
      <c r="F710" s="9"/>
      <c r="I710" s="9"/>
      <c r="J710" s="9"/>
      <c r="L710" s="9"/>
      <c r="M710" s="9"/>
      <c r="N710" s="9"/>
      <c r="O710" s="9"/>
      <c r="P710" s="9"/>
      <c r="S710" s="9"/>
      <c r="V710" s="9"/>
      <c r="X710" s="9"/>
      <c r="Y710" s="9"/>
      <c r="Z710" s="9"/>
      <c r="AA710" s="9"/>
      <c r="AB710" s="9"/>
      <c r="AC710" s="9"/>
      <c r="AD710" s="9"/>
      <c r="AE710" s="9"/>
      <c r="AF710" s="9"/>
      <c r="AG710" s="9"/>
      <c r="AH710" s="9"/>
    </row>
    <row r="711" spans="1:34" x14ac:dyDescent="0.25">
      <c r="A711" s="9"/>
      <c r="B711" s="9"/>
      <c r="C711" s="9"/>
      <c r="D711" s="9"/>
      <c r="F711" s="9"/>
      <c r="I711" s="9"/>
      <c r="J711" s="9"/>
      <c r="L711" s="9"/>
      <c r="M711" s="9"/>
      <c r="N711" s="9"/>
      <c r="O711" s="9"/>
      <c r="P711" s="9"/>
      <c r="S711" s="9"/>
      <c r="V711" s="9"/>
      <c r="X711" s="9"/>
      <c r="Y711" s="9"/>
      <c r="Z711" s="9"/>
      <c r="AA711" s="9"/>
      <c r="AB711" s="9"/>
      <c r="AC711" s="9"/>
      <c r="AD711" s="9"/>
      <c r="AE711" s="9"/>
      <c r="AF711" s="9"/>
      <c r="AG711" s="9"/>
      <c r="AH711" s="9"/>
    </row>
    <row r="712" spans="1:34" x14ac:dyDescent="0.25">
      <c r="A712" s="9"/>
      <c r="B712" s="9"/>
      <c r="C712" s="9"/>
      <c r="D712" s="9"/>
      <c r="F712" s="9"/>
      <c r="I712" s="9"/>
      <c r="J712" s="9"/>
      <c r="L712" s="9"/>
      <c r="M712" s="9"/>
      <c r="N712" s="9"/>
      <c r="O712" s="9"/>
      <c r="P712" s="9"/>
      <c r="S712" s="9"/>
      <c r="V712" s="9"/>
      <c r="X712" s="9"/>
      <c r="Y712" s="9"/>
      <c r="Z712" s="9"/>
      <c r="AA712" s="9"/>
      <c r="AB712" s="9"/>
      <c r="AC712" s="9"/>
      <c r="AD712" s="9"/>
      <c r="AE712" s="9"/>
      <c r="AF712" s="9"/>
      <c r="AG712" s="9"/>
      <c r="AH712" s="9"/>
    </row>
    <row r="713" spans="1:34" x14ac:dyDescent="0.25">
      <c r="A713" s="9"/>
      <c r="B713" s="9"/>
      <c r="C713" s="9"/>
      <c r="D713" s="9"/>
      <c r="F713" s="9"/>
      <c r="I713" s="9"/>
      <c r="J713" s="9"/>
      <c r="L713" s="9"/>
      <c r="M713" s="9"/>
      <c r="N713" s="9"/>
      <c r="O713" s="9"/>
      <c r="P713" s="9"/>
      <c r="S713" s="9"/>
      <c r="V713" s="9"/>
      <c r="X713" s="9"/>
      <c r="Y713" s="9"/>
      <c r="Z713" s="9"/>
      <c r="AA713" s="9"/>
      <c r="AB713" s="9"/>
      <c r="AC713" s="9"/>
      <c r="AD713" s="9"/>
      <c r="AE713" s="9"/>
      <c r="AF713" s="9"/>
      <c r="AG713" s="9"/>
      <c r="AH713" s="9"/>
    </row>
    <row r="714" spans="1:34" x14ac:dyDescent="0.25">
      <c r="A714" s="9"/>
      <c r="B714" s="9"/>
      <c r="C714" s="9"/>
      <c r="D714" s="9"/>
      <c r="F714" s="9"/>
      <c r="I714" s="9"/>
      <c r="J714" s="9"/>
      <c r="L714" s="9"/>
      <c r="M714" s="9"/>
      <c r="N714" s="9"/>
      <c r="O714" s="9"/>
      <c r="P714" s="9"/>
      <c r="S714" s="9"/>
      <c r="V714" s="9"/>
      <c r="X714" s="9"/>
      <c r="Y714" s="9"/>
      <c r="Z714" s="9"/>
      <c r="AA714" s="9"/>
      <c r="AB714" s="9"/>
      <c r="AC714" s="9"/>
      <c r="AD714" s="9"/>
      <c r="AE714" s="9"/>
      <c r="AF714" s="9"/>
      <c r="AG714" s="9"/>
      <c r="AH714" s="9"/>
    </row>
    <row r="715" spans="1:34" x14ac:dyDescent="0.25">
      <c r="A715" s="9"/>
      <c r="B715" s="9"/>
      <c r="C715" s="9"/>
      <c r="D715" s="9"/>
      <c r="F715" s="9"/>
      <c r="I715" s="9"/>
      <c r="J715" s="9"/>
      <c r="L715" s="9"/>
      <c r="M715" s="9"/>
      <c r="N715" s="9"/>
      <c r="O715" s="9"/>
      <c r="P715" s="9"/>
      <c r="S715" s="9"/>
      <c r="V715" s="9"/>
      <c r="X715" s="9"/>
      <c r="Y715" s="9"/>
      <c r="Z715" s="9"/>
      <c r="AA715" s="9"/>
      <c r="AB715" s="9"/>
      <c r="AC715" s="9"/>
      <c r="AD715" s="9"/>
      <c r="AE715" s="9"/>
      <c r="AF715" s="9"/>
      <c r="AG715" s="9"/>
      <c r="AH715" s="9"/>
    </row>
    <row r="716" spans="1:34" x14ac:dyDescent="0.25">
      <c r="A716" s="9"/>
      <c r="B716" s="9"/>
      <c r="C716" s="9"/>
      <c r="D716" s="9"/>
      <c r="F716" s="9"/>
      <c r="I716" s="9"/>
      <c r="J716" s="9"/>
      <c r="L716" s="9"/>
      <c r="M716" s="9"/>
      <c r="N716" s="9"/>
      <c r="O716" s="9"/>
      <c r="P716" s="9"/>
      <c r="S716" s="9"/>
      <c r="V716" s="9"/>
      <c r="X716" s="9"/>
      <c r="Y716" s="9"/>
      <c r="Z716" s="9"/>
      <c r="AA716" s="9"/>
      <c r="AB716" s="9"/>
      <c r="AC716" s="9"/>
      <c r="AD716" s="9"/>
      <c r="AE716" s="9"/>
      <c r="AF716" s="9"/>
      <c r="AG716" s="9"/>
      <c r="AH716" s="9"/>
    </row>
    <row r="717" spans="1:34" x14ac:dyDescent="0.25">
      <c r="A717" s="9"/>
      <c r="B717" s="9"/>
      <c r="C717" s="9"/>
      <c r="D717" s="9"/>
      <c r="F717" s="9"/>
      <c r="I717" s="9"/>
      <c r="J717" s="9"/>
      <c r="L717" s="9"/>
      <c r="M717" s="9"/>
      <c r="N717" s="9"/>
      <c r="O717" s="9"/>
      <c r="P717" s="9"/>
      <c r="S717" s="9"/>
      <c r="V717" s="9"/>
      <c r="X717" s="9"/>
      <c r="Y717" s="9"/>
      <c r="Z717" s="9"/>
      <c r="AA717" s="9"/>
      <c r="AB717" s="9"/>
      <c r="AC717" s="9"/>
      <c r="AD717" s="9"/>
      <c r="AE717" s="9"/>
      <c r="AF717" s="9"/>
      <c r="AG717" s="9"/>
      <c r="AH717" s="9"/>
    </row>
    <row r="718" spans="1:34" x14ac:dyDescent="0.25">
      <c r="A718" s="9"/>
      <c r="B718" s="9"/>
      <c r="C718" s="9"/>
      <c r="D718" s="9"/>
      <c r="F718" s="9"/>
      <c r="I718" s="9"/>
      <c r="J718" s="9"/>
      <c r="L718" s="9"/>
      <c r="M718" s="9"/>
      <c r="N718" s="9"/>
      <c r="O718" s="9"/>
      <c r="P718" s="9"/>
      <c r="S718" s="9"/>
      <c r="V718" s="9"/>
      <c r="X718" s="9"/>
      <c r="Y718" s="9"/>
      <c r="Z718" s="9"/>
      <c r="AA718" s="9"/>
      <c r="AB718" s="9"/>
      <c r="AC718" s="9"/>
      <c r="AD718" s="9"/>
      <c r="AE718" s="9"/>
      <c r="AF718" s="9"/>
      <c r="AG718" s="9"/>
      <c r="AH718" s="9"/>
    </row>
    <row r="719" spans="1:34" x14ac:dyDescent="0.25">
      <c r="A719" s="9"/>
      <c r="B719" s="9"/>
      <c r="C719" s="9"/>
      <c r="D719" s="9"/>
      <c r="F719" s="9"/>
      <c r="I719" s="9"/>
      <c r="J719" s="9"/>
      <c r="L719" s="9"/>
      <c r="M719" s="9"/>
      <c r="N719" s="9"/>
      <c r="O719" s="9"/>
      <c r="P719" s="9"/>
      <c r="S719" s="9"/>
      <c r="V719" s="9"/>
      <c r="X719" s="9"/>
      <c r="Y719" s="9"/>
      <c r="Z719" s="9"/>
      <c r="AA719" s="9"/>
      <c r="AB719" s="9"/>
      <c r="AC719" s="9"/>
      <c r="AD719" s="9"/>
      <c r="AE719" s="9"/>
      <c r="AF719" s="9"/>
      <c r="AG719" s="9"/>
      <c r="AH719" s="9"/>
    </row>
    <row r="720" spans="1:34" x14ac:dyDescent="0.25">
      <c r="A720" s="9"/>
      <c r="B720" s="9"/>
      <c r="C720" s="9"/>
      <c r="D720" s="9"/>
      <c r="F720" s="9"/>
      <c r="I720" s="9"/>
      <c r="J720" s="9"/>
      <c r="L720" s="9"/>
      <c r="M720" s="9"/>
      <c r="N720" s="9"/>
      <c r="O720" s="9"/>
      <c r="P720" s="9"/>
      <c r="S720" s="9"/>
      <c r="V720" s="9"/>
      <c r="X720" s="9"/>
      <c r="Y720" s="9"/>
      <c r="Z720" s="9"/>
      <c r="AA720" s="9"/>
      <c r="AB720" s="9"/>
      <c r="AC720" s="9"/>
      <c r="AD720" s="9"/>
      <c r="AE720" s="9"/>
      <c r="AF720" s="9"/>
      <c r="AG720" s="9"/>
      <c r="AH720" s="9"/>
    </row>
    <row r="721" spans="1:34" x14ac:dyDescent="0.25">
      <c r="A721" s="9"/>
      <c r="B721" s="9"/>
      <c r="C721" s="9"/>
      <c r="D721" s="9"/>
      <c r="F721" s="9"/>
      <c r="I721" s="9"/>
      <c r="J721" s="9"/>
      <c r="L721" s="9"/>
      <c r="M721" s="9"/>
      <c r="N721" s="9"/>
      <c r="O721" s="9"/>
      <c r="P721" s="9"/>
      <c r="S721" s="9"/>
      <c r="V721" s="9"/>
      <c r="X721" s="9"/>
      <c r="Y721" s="9"/>
      <c r="Z721" s="9"/>
      <c r="AA721" s="9"/>
      <c r="AB721" s="9"/>
      <c r="AC721" s="9"/>
      <c r="AD721" s="9"/>
      <c r="AE721" s="9"/>
      <c r="AF721" s="9"/>
      <c r="AG721" s="9"/>
      <c r="AH721" s="9"/>
    </row>
    <row r="722" spans="1:34" x14ac:dyDescent="0.25">
      <c r="A722" s="9"/>
      <c r="B722" s="9"/>
      <c r="C722" s="9"/>
      <c r="D722" s="9"/>
      <c r="F722" s="9"/>
      <c r="I722" s="9"/>
      <c r="J722" s="9"/>
      <c r="L722" s="9"/>
      <c r="M722" s="9"/>
      <c r="N722" s="9"/>
      <c r="O722" s="9"/>
      <c r="P722" s="9"/>
      <c r="S722" s="9"/>
      <c r="V722" s="9"/>
      <c r="X722" s="9"/>
      <c r="Y722" s="9"/>
      <c r="Z722" s="9"/>
      <c r="AA722" s="9"/>
      <c r="AB722" s="9"/>
      <c r="AC722" s="9"/>
      <c r="AD722" s="9"/>
      <c r="AE722" s="9"/>
      <c r="AF722" s="9"/>
      <c r="AG722" s="9"/>
      <c r="AH722" s="9"/>
    </row>
    <row r="723" spans="1:34" x14ac:dyDescent="0.25">
      <c r="A723" s="9"/>
      <c r="B723" s="9"/>
      <c r="C723" s="9"/>
      <c r="D723" s="9"/>
      <c r="F723" s="9"/>
      <c r="I723" s="9"/>
      <c r="J723" s="9"/>
      <c r="L723" s="9"/>
      <c r="M723" s="9"/>
      <c r="N723" s="9"/>
      <c r="O723" s="9"/>
      <c r="P723" s="9"/>
      <c r="S723" s="9"/>
      <c r="V723" s="9"/>
      <c r="X723" s="9"/>
      <c r="Y723" s="9"/>
      <c r="Z723" s="9"/>
      <c r="AA723" s="9"/>
      <c r="AB723" s="9"/>
      <c r="AC723" s="9"/>
      <c r="AD723" s="9"/>
      <c r="AE723" s="9"/>
      <c r="AF723" s="9"/>
      <c r="AG723" s="9"/>
      <c r="AH723" s="9"/>
    </row>
    <row r="724" spans="1:34" x14ac:dyDescent="0.25">
      <c r="A724" s="9"/>
      <c r="B724" s="9"/>
      <c r="C724" s="9"/>
      <c r="D724" s="9"/>
      <c r="F724" s="9"/>
      <c r="I724" s="9"/>
      <c r="J724" s="9"/>
      <c r="L724" s="9"/>
      <c r="M724" s="9"/>
      <c r="N724" s="9"/>
      <c r="O724" s="9"/>
      <c r="P724" s="9"/>
      <c r="S724" s="9"/>
      <c r="V724" s="9"/>
      <c r="X724" s="9"/>
      <c r="Y724" s="9"/>
      <c r="Z724" s="9"/>
      <c r="AA724" s="9"/>
      <c r="AB724" s="9"/>
      <c r="AC724" s="9"/>
      <c r="AD724" s="9"/>
      <c r="AE724" s="9"/>
      <c r="AF724" s="9"/>
      <c r="AG724" s="9"/>
      <c r="AH724" s="9"/>
    </row>
    <row r="725" spans="1:34" x14ac:dyDescent="0.25">
      <c r="A725" s="9"/>
      <c r="B725" s="9"/>
      <c r="C725" s="9"/>
      <c r="D725" s="9"/>
      <c r="F725" s="9"/>
      <c r="I725" s="9"/>
      <c r="J725" s="9"/>
      <c r="L725" s="9"/>
      <c r="M725" s="9"/>
      <c r="N725" s="9"/>
      <c r="O725" s="9"/>
      <c r="P725" s="9"/>
      <c r="S725" s="9"/>
      <c r="V725" s="9"/>
      <c r="X725" s="9"/>
      <c r="Y725" s="9"/>
      <c r="Z725" s="9"/>
      <c r="AA725" s="9"/>
      <c r="AB725" s="9"/>
      <c r="AC725" s="9"/>
      <c r="AD725" s="9"/>
      <c r="AE725" s="9"/>
      <c r="AF725" s="9"/>
      <c r="AG725" s="9"/>
      <c r="AH725" s="9"/>
    </row>
    <row r="726" spans="1:34" x14ac:dyDescent="0.25">
      <c r="A726" s="9"/>
      <c r="B726" s="9"/>
      <c r="C726" s="9"/>
      <c r="D726" s="9"/>
      <c r="F726" s="9"/>
      <c r="I726" s="9"/>
      <c r="J726" s="9"/>
      <c r="L726" s="9"/>
      <c r="M726" s="9"/>
      <c r="N726" s="9"/>
      <c r="O726" s="9"/>
      <c r="P726" s="9"/>
      <c r="S726" s="9"/>
      <c r="V726" s="9"/>
      <c r="X726" s="9"/>
      <c r="Y726" s="9"/>
      <c r="Z726" s="9"/>
      <c r="AA726" s="9"/>
      <c r="AB726" s="9"/>
      <c r="AC726" s="9"/>
      <c r="AD726" s="9"/>
      <c r="AE726" s="9"/>
      <c r="AF726" s="9"/>
      <c r="AG726" s="9"/>
      <c r="AH726" s="9"/>
    </row>
    <row r="727" spans="1:34" x14ac:dyDescent="0.25">
      <c r="A727" s="9"/>
      <c r="B727" s="9"/>
      <c r="C727" s="9"/>
      <c r="D727" s="9"/>
      <c r="F727" s="9"/>
      <c r="I727" s="9"/>
      <c r="J727" s="9"/>
      <c r="L727" s="9"/>
      <c r="M727" s="9"/>
      <c r="N727" s="9"/>
      <c r="O727" s="9"/>
      <c r="P727" s="9"/>
      <c r="S727" s="9"/>
      <c r="V727" s="9"/>
      <c r="X727" s="9"/>
      <c r="Y727" s="9"/>
      <c r="Z727" s="9"/>
      <c r="AA727" s="9"/>
      <c r="AB727" s="9"/>
      <c r="AC727" s="9"/>
      <c r="AD727" s="9"/>
      <c r="AE727" s="9"/>
      <c r="AF727" s="9"/>
      <c r="AG727" s="9"/>
      <c r="AH727" s="9"/>
    </row>
    <row r="728" spans="1:34" x14ac:dyDescent="0.25">
      <c r="A728" s="9"/>
      <c r="B728" s="9"/>
      <c r="C728" s="9"/>
      <c r="D728" s="9"/>
      <c r="F728" s="9"/>
      <c r="I728" s="9"/>
      <c r="J728" s="9"/>
      <c r="L728" s="9"/>
      <c r="M728" s="9"/>
      <c r="N728" s="9"/>
      <c r="O728" s="9"/>
      <c r="P728" s="9"/>
      <c r="S728" s="9"/>
      <c r="V728" s="9"/>
      <c r="X728" s="9"/>
      <c r="Y728" s="9"/>
      <c r="Z728" s="9"/>
      <c r="AA728" s="9"/>
      <c r="AB728" s="9"/>
      <c r="AC728" s="9"/>
      <c r="AD728" s="9"/>
      <c r="AE728" s="9"/>
      <c r="AF728" s="9"/>
      <c r="AG728" s="9"/>
      <c r="AH728" s="9"/>
    </row>
    <row r="729" spans="1:34" x14ac:dyDescent="0.25">
      <c r="A729" s="9"/>
      <c r="B729" s="9"/>
      <c r="C729" s="9"/>
      <c r="D729" s="9"/>
      <c r="F729" s="9"/>
      <c r="I729" s="9"/>
      <c r="J729" s="9"/>
      <c r="L729" s="9"/>
      <c r="M729" s="9"/>
      <c r="N729" s="9"/>
      <c r="O729" s="9"/>
      <c r="P729" s="9"/>
      <c r="S729" s="9"/>
      <c r="V729" s="9"/>
      <c r="X729" s="9"/>
      <c r="Y729" s="9"/>
      <c r="Z729" s="9"/>
      <c r="AA729" s="9"/>
      <c r="AB729" s="9"/>
      <c r="AC729" s="9"/>
      <c r="AD729" s="9"/>
      <c r="AE729" s="9"/>
      <c r="AF729" s="9"/>
      <c r="AG729" s="9"/>
      <c r="AH729" s="9"/>
    </row>
    <row r="730" spans="1:34" x14ac:dyDescent="0.25">
      <c r="A730" s="9"/>
      <c r="B730" s="9"/>
      <c r="C730" s="9"/>
      <c r="D730" s="9"/>
      <c r="F730" s="9"/>
      <c r="I730" s="9"/>
      <c r="J730" s="9"/>
      <c r="L730" s="9"/>
      <c r="M730" s="9"/>
      <c r="N730" s="9"/>
      <c r="O730" s="9"/>
      <c r="P730" s="9"/>
      <c r="S730" s="9"/>
      <c r="V730" s="9"/>
      <c r="X730" s="9"/>
      <c r="Y730" s="9"/>
      <c r="Z730" s="9"/>
      <c r="AA730" s="9"/>
      <c r="AB730" s="9"/>
      <c r="AC730" s="9"/>
      <c r="AD730" s="9"/>
      <c r="AE730" s="9"/>
      <c r="AF730" s="9"/>
      <c r="AG730" s="9"/>
      <c r="AH730" s="9"/>
    </row>
    <row r="731" spans="1:34" x14ac:dyDescent="0.25">
      <c r="A731" s="9"/>
      <c r="B731" s="9"/>
      <c r="C731" s="9"/>
      <c r="D731" s="9"/>
      <c r="F731" s="9"/>
      <c r="I731" s="9"/>
      <c r="J731" s="9"/>
      <c r="L731" s="9"/>
      <c r="M731" s="9"/>
      <c r="N731" s="9"/>
      <c r="O731" s="9"/>
      <c r="P731" s="9"/>
      <c r="S731" s="9"/>
      <c r="V731" s="9"/>
      <c r="X731" s="9"/>
      <c r="Y731" s="9"/>
      <c r="Z731" s="9"/>
      <c r="AA731" s="9"/>
      <c r="AB731" s="9"/>
      <c r="AC731" s="9"/>
      <c r="AD731" s="9"/>
      <c r="AE731" s="9"/>
      <c r="AF731" s="9"/>
      <c r="AG731" s="9"/>
      <c r="AH731" s="9"/>
    </row>
    <row r="732" spans="1:34" x14ac:dyDescent="0.25">
      <c r="A732" s="9"/>
      <c r="B732" s="9"/>
      <c r="C732" s="9"/>
      <c r="D732" s="9"/>
      <c r="F732" s="9"/>
      <c r="I732" s="9"/>
      <c r="J732" s="9"/>
      <c r="L732" s="9"/>
      <c r="M732" s="9"/>
      <c r="N732" s="9"/>
      <c r="O732" s="9"/>
      <c r="P732" s="9"/>
      <c r="S732" s="9"/>
      <c r="V732" s="9"/>
      <c r="X732" s="9"/>
      <c r="Y732" s="9"/>
      <c r="Z732" s="9"/>
      <c r="AA732" s="9"/>
      <c r="AB732" s="9"/>
      <c r="AC732" s="9"/>
      <c r="AD732" s="9"/>
      <c r="AE732" s="9"/>
      <c r="AF732" s="9"/>
      <c r="AG732" s="9"/>
      <c r="AH732" s="9"/>
    </row>
    <row r="733" spans="1:34" x14ac:dyDescent="0.25">
      <c r="A733" s="9"/>
      <c r="B733" s="9"/>
      <c r="C733" s="9"/>
      <c r="D733" s="9"/>
      <c r="F733" s="9"/>
      <c r="I733" s="9"/>
      <c r="J733" s="9"/>
      <c r="L733" s="9"/>
      <c r="M733" s="9"/>
      <c r="N733" s="9"/>
      <c r="O733" s="9"/>
      <c r="P733" s="9"/>
      <c r="S733" s="9"/>
      <c r="V733" s="9"/>
      <c r="X733" s="9"/>
      <c r="Y733" s="9"/>
      <c r="Z733" s="9"/>
      <c r="AA733" s="9"/>
      <c r="AB733" s="9"/>
      <c r="AC733" s="9"/>
      <c r="AD733" s="9"/>
      <c r="AE733" s="9"/>
      <c r="AF733" s="9"/>
      <c r="AG733" s="9"/>
      <c r="AH733" s="9"/>
    </row>
    <row r="734" spans="1:34" x14ac:dyDescent="0.25">
      <c r="A734" s="9"/>
      <c r="B734" s="9"/>
      <c r="C734" s="9"/>
      <c r="D734" s="9"/>
      <c r="F734" s="9"/>
      <c r="I734" s="9"/>
      <c r="J734" s="9"/>
      <c r="L734" s="9"/>
      <c r="M734" s="9"/>
      <c r="N734" s="9"/>
      <c r="O734" s="9"/>
      <c r="P734" s="9"/>
      <c r="S734" s="9"/>
      <c r="V734" s="9"/>
      <c r="X734" s="9"/>
      <c r="Y734" s="9"/>
      <c r="Z734" s="9"/>
      <c r="AA734" s="9"/>
      <c r="AB734" s="9"/>
      <c r="AC734" s="9"/>
      <c r="AD734" s="9"/>
      <c r="AE734" s="9"/>
      <c r="AF734" s="9"/>
      <c r="AG734" s="9"/>
      <c r="AH734" s="9"/>
    </row>
    <row r="735" spans="1:34" x14ac:dyDescent="0.25">
      <c r="A735" s="9"/>
      <c r="B735" s="9"/>
      <c r="C735" s="9"/>
      <c r="D735" s="9"/>
      <c r="F735" s="9"/>
      <c r="I735" s="9"/>
      <c r="J735" s="9"/>
      <c r="L735" s="9"/>
      <c r="M735" s="9"/>
      <c r="N735" s="9"/>
      <c r="O735" s="9"/>
      <c r="P735" s="9"/>
      <c r="S735" s="9"/>
      <c r="V735" s="9"/>
      <c r="X735" s="9"/>
      <c r="Y735" s="9"/>
      <c r="Z735" s="9"/>
      <c r="AA735" s="9"/>
      <c r="AB735" s="9"/>
      <c r="AC735" s="9"/>
      <c r="AD735" s="9"/>
      <c r="AE735" s="9"/>
      <c r="AF735" s="9"/>
      <c r="AG735" s="9"/>
      <c r="AH735" s="9"/>
    </row>
    <row r="736" spans="1:34" x14ac:dyDescent="0.25">
      <c r="A736" s="9"/>
      <c r="B736" s="9"/>
      <c r="C736" s="9"/>
      <c r="D736" s="9"/>
      <c r="F736" s="9"/>
      <c r="I736" s="9"/>
      <c r="J736" s="9"/>
      <c r="L736" s="9"/>
      <c r="M736" s="9"/>
      <c r="N736" s="9"/>
      <c r="O736" s="9"/>
      <c r="P736" s="9"/>
      <c r="S736" s="9"/>
      <c r="V736" s="9"/>
      <c r="X736" s="9"/>
      <c r="Y736" s="9"/>
      <c r="Z736" s="9"/>
      <c r="AA736" s="9"/>
      <c r="AB736" s="9"/>
      <c r="AC736" s="9"/>
      <c r="AD736" s="9"/>
      <c r="AE736" s="9"/>
      <c r="AF736" s="9"/>
      <c r="AG736" s="9"/>
      <c r="AH736" s="9"/>
    </row>
    <row r="737" spans="1:34" x14ac:dyDescent="0.25">
      <c r="A737" s="9"/>
      <c r="B737" s="9"/>
      <c r="C737" s="9"/>
      <c r="D737" s="9"/>
      <c r="F737" s="9"/>
      <c r="I737" s="9"/>
      <c r="J737" s="9"/>
      <c r="L737" s="9"/>
      <c r="M737" s="9"/>
      <c r="N737" s="9"/>
      <c r="O737" s="9"/>
      <c r="P737" s="9"/>
      <c r="S737" s="9"/>
      <c r="V737" s="9"/>
      <c r="X737" s="9"/>
      <c r="Y737" s="9"/>
      <c r="Z737" s="9"/>
      <c r="AA737" s="9"/>
      <c r="AB737" s="9"/>
      <c r="AC737" s="9"/>
      <c r="AD737" s="9"/>
      <c r="AE737" s="9"/>
      <c r="AF737" s="9"/>
      <c r="AG737" s="9"/>
      <c r="AH737" s="9"/>
    </row>
    <row r="738" spans="1:34" x14ac:dyDescent="0.25">
      <c r="A738" s="9"/>
      <c r="B738" s="9"/>
      <c r="C738" s="9"/>
      <c r="D738" s="9"/>
      <c r="F738" s="9"/>
      <c r="I738" s="9"/>
      <c r="J738" s="9"/>
      <c r="L738" s="9"/>
      <c r="M738" s="9"/>
      <c r="N738" s="9"/>
      <c r="O738" s="9"/>
      <c r="P738" s="9"/>
      <c r="S738" s="9"/>
      <c r="V738" s="9"/>
      <c r="X738" s="9"/>
      <c r="Y738" s="9"/>
      <c r="Z738" s="9"/>
      <c r="AA738" s="9"/>
      <c r="AB738" s="9"/>
      <c r="AC738" s="9"/>
      <c r="AD738" s="9"/>
      <c r="AE738" s="9"/>
      <c r="AF738" s="9"/>
      <c r="AG738" s="9"/>
      <c r="AH738" s="9"/>
    </row>
    <row r="739" spans="1:34" x14ac:dyDescent="0.25">
      <c r="A739" s="9"/>
      <c r="B739" s="9"/>
      <c r="C739" s="9"/>
      <c r="D739" s="9"/>
      <c r="F739" s="9"/>
      <c r="I739" s="9"/>
      <c r="J739" s="9"/>
      <c r="L739" s="9"/>
      <c r="M739" s="9"/>
      <c r="N739" s="9"/>
      <c r="O739" s="9"/>
      <c r="P739" s="9"/>
      <c r="S739" s="9"/>
      <c r="V739" s="9"/>
      <c r="X739" s="9"/>
      <c r="Y739" s="9"/>
      <c r="Z739" s="9"/>
      <c r="AA739" s="9"/>
      <c r="AB739" s="9"/>
      <c r="AC739" s="9"/>
      <c r="AD739" s="9"/>
      <c r="AE739" s="9"/>
      <c r="AF739" s="9"/>
      <c r="AG739" s="9"/>
      <c r="AH739" s="9"/>
    </row>
    <row r="740" spans="1:34" x14ac:dyDescent="0.25">
      <c r="A740" s="9"/>
      <c r="B740" s="9"/>
      <c r="C740" s="9"/>
      <c r="D740" s="9"/>
      <c r="F740" s="9"/>
      <c r="I740" s="9"/>
      <c r="J740" s="9"/>
      <c r="L740" s="9"/>
      <c r="M740" s="9"/>
      <c r="N740" s="9"/>
      <c r="O740" s="9"/>
      <c r="P740" s="9"/>
      <c r="S740" s="9"/>
      <c r="V740" s="9"/>
      <c r="X740" s="9"/>
      <c r="Y740" s="9"/>
      <c r="Z740" s="9"/>
      <c r="AA740" s="9"/>
      <c r="AB740" s="9"/>
      <c r="AC740" s="9"/>
      <c r="AD740" s="9"/>
      <c r="AE740" s="9"/>
      <c r="AF740" s="9"/>
      <c r="AG740" s="9"/>
      <c r="AH740" s="9"/>
    </row>
    <row r="741" spans="1:34" x14ac:dyDescent="0.25">
      <c r="A741" s="9"/>
      <c r="B741" s="9"/>
      <c r="C741" s="9"/>
      <c r="D741" s="9"/>
      <c r="F741" s="9"/>
      <c r="I741" s="9"/>
      <c r="J741" s="9"/>
      <c r="L741" s="9"/>
      <c r="M741" s="9"/>
      <c r="N741" s="9"/>
      <c r="O741" s="9"/>
      <c r="P741" s="9"/>
      <c r="S741" s="9"/>
      <c r="V741" s="9"/>
      <c r="X741" s="9"/>
      <c r="Y741" s="9"/>
      <c r="Z741" s="9"/>
      <c r="AA741" s="9"/>
      <c r="AB741" s="9"/>
      <c r="AC741" s="9"/>
      <c r="AD741" s="9"/>
      <c r="AE741" s="9"/>
      <c r="AF741" s="9"/>
      <c r="AG741" s="9"/>
      <c r="AH741" s="9"/>
    </row>
    <row r="742" spans="1:34" x14ac:dyDescent="0.25">
      <c r="A742" s="9"/>
      <c r="B742" s="9"/>
      <c r="C742" s="9"/>
      <c r="D742" s="9"/>
      <c r="F742" s="9"/>
      <c r="I742" s="9"/>
      <c r="J742" s="9"/>
      <c r="L742" s="9"/>
      <c r="M742" s="9"/>
      <c r="N742" s="9"/>
      <c r="O742" s="9"/>
      <c r="P742" s="9"/>
      <c r="S742" s="9"/>
      <c r="V742" s="9"/>
      <c r="X742" s="9"/>
      <c r="Y742" s="9"/>
      <c r="Z742" s="9"/>
      <c r="AA742" s="9"/>
      <c r="AB742" s="9"/>
      <c r="AC742" s="9"/>
      <c r="AD742" s="9"/>
      <c r="AE742" s="9"/>
      <c r="AF742" s="9"/>
      <c r="AG742" s="9"/>
      <c r="AH742" s="9"/>
    </row>
    <row r="743" spans="1:34" x14ac:dyDescent="0.25">
      <c r="A743" s="9"/>
      <c r="B743" s="9"/>
      <c r="C743" s="9"/>
      <c r="D743" s="9"/>
      <c r="F743" s="9"/>
      <c r="I743" s="9"/>
      <c r="J743" s="9"/>
      <c r="L743" s="9"/>
      <c r="M743" s="9"/>
      <c r="N743" s="9"/>
      <c r="O743" s="9"/>
      <c r="P743" s="9"/>
      <c r="S743" s="9"/>
      <c r="V743" s="9"/>
      <c r="X743" s="9"/>
      <c r="Y743" s="9"/>
      <c r="Z743" s="9"/>
      <c r="AA743" s="9"/>
      <c r="AB743" s="9"/>
      <c r="AC743" s="9"/>
      <c r="AD743" s="9"/>
      <c r="AE743" s="9"/>
      <c r="AF743" s="9"/>
      <c r="AG743" s="9"/>
      <c r="AH743" s="9"/>
    </row>
    <row r="744" spans="1:34" x14ac:dyDescent="0.25">
      <c r="A744" s="9"/>
      <c r="B744" s="9"/>
      <c r="C744" s="9"/>
      <c r="D744" s="9"/>
      <c r="F744" s="9"/>
      <c r="I744" s="9"/>
      <c r="J744" s="9"/>
      <c r="L744" s="9"/>
      <c r="M744" s="9"/>
      <c r="N744" s="9"/>
      <c r="O744" s="9"/>
      <c r="P744" s="9"/>
      <c r="S744" s="9"/>
      <c r="V744" s="9"/>
      <c r="X744" s="9"/>
      <c r="Y744" s="9"/>
      <c r="Z744" s="9"/>
      <c r="AA744" s="9"/>
      <c r="AB744" s="9"/>
      <c r="AC744" s="9"/>
      <c r="AD744" s="9"/>
      <c r="AE744" s="9"/>
      <c r="AF744" s="9"/>
      <c r="AG744" s="9"/>
      <c r="AH744" s="9"/>
    </row>
    <row r="745" spans="1:34" x14ac:dyDescent="0.25">
      <c r="A745" s="9"/>
      <c r="B745" s="9"/>
      <c r="C745" s="9"/>
      <c r="D745" s="9"/>
      <c r="F745" s="9"/>
      <c r="I745" s="9"/>
      <c r="J745" s="9"/>
      <c r="L745" s="9"/>
      <c r="M745" s="9"/>
      <c r="N745" s="9"/>
      <c r="O745" s="9"/>
      <c r="P745" s="9"/>
      <c r="S745" s="9"/>
      <c r="V745" s="9"/>
      <c r="X745" s="9"/>
      <c r="Y745" s="9"/>
      <c r="Z745" s="9"/>
      <c r="AA745" s="9"/>
      <c r="AB745" s="9"/>
      <c r="AC745" s="9"/>
      <c r="AD745" s="9"/>
      <c r="AE745" s="9"/>
      <c r="AF745" s="9"/>
      <c r="AG745" s="9"/>
      <c r="AH745" s="9"/>
    </row>
    <row r="746" spans="1:34" x14ac:dyDescent="0.25">
      <c r="A746" s="9"/>
      <c r="B746" s="9"/>
      <c r="C746" s="9"/>
      <c r="D746" s="9"/>
      <c r="F746" s="9"/>
      <c r="I746" s="9"/>
      <c r="J746" s="9"/>
      <c r="L746" s="9"/>
      <c r="M746" s="9"/>
      <c r="N746" s="9"/>
      <c r="O746" s="9"/>
      <c r="P746" s="9"/>
      <c r="S746" s="9"/>
      <c r="V746" s="9"/>
      <c r="X746" s="9"/>
      <c r="Y746" s="9"/>
      <c r="Z746" s="9"/>
      <c r="AA746" s="9"/>
      <c r="AB746" s="9"/>
      <c r="AC746" s="9"/>
      <c r="AD746" s="9"/>
      <c r="AE746" s="9"/>
      <c r="AF746" s="9"/>
      <c r="AG746" s="9"/>
      <c r="AH746" s="9"/>
    </row>
    <row r="747" spans="1:34" x14ac:dyDescent="0.25">
      <c r="A747" s="9"/>
      <c r="B747" s="9"/>
      <c r="C747" s="9"/>
      <c r="D747" s="9"/>
      <c r="F747" s="9"/>
      <c r="I747" s="9"/>
      <c r="J747" s="9"/>
      <c r="L747" s="9"/>
      <c r="M747" s="9"/>
      <c r="N747" s="9"/>
      <c r="O747" s="9"/>
      <c r="P747" s="9"/>
      <c r="S747" s="9"/>
      <c r="V747" s="9"/>
      <c r="X747" s="9"/>
      <c r="Y747" s="9"/>
      <c r="Z747" s="9"/>
      <c r="AA747" s="9"/>
      <c r="AB747" s="9"/>
      <c r="AC747" s="9"/>
      <c r="AD747" s="9"/>
      <c r="AE747" s="9"/>
      <c r="AF747" s="9"/>
      <c r="AG747" s="9"/>
      <c r="AH747" s="9"/>
    </row>
    <row r="748" spans="1:34" x14ac:dyDescent="0.25">
      <c r="A748" s="9"/>
      <c r="B748" s="9"/>
      <c r="C748" s="9"/>
      <c r="D748" s="9"/>
      <c r="F748" s="9"/>
      <c r="I748" s="9"/>
      <c r="J748" s="9"/>
      <c r="L748" s="9"/>
      <c r="M748" s="9"/>
      <c r="N748" s="9"/>
      <c r="O748" s="9"/>
      <c r="P748" s="9"/>
      <c r="S748" s="9"/>
      <c r="V748" s="9"/>
      <c r="X748" s="9"/>
      <c r="Y748" s="9"/>
      <c r="Z748" s="9"/>
      <c r="AA748" s="9"/>
      <c r="AB748" s="9"/>
      <c r="AC748" s="9"/>
      <c r="AD748" s="9"/>
      <c r="AE748" s="9"/>
      <c r="AF748" s="9"/>
      <c r="AG748" s="9"/>
      <c r="AH748" s="9"/>
    </row>
    <row r="749" spans="1:34" x14ac:dyDescent="0.25">
      <c r="A749" s="9"/>
      <c r="B749" s="9"/>
      <c r="C749" s="9"/>
      <c r="D749" s="9"/>
      <c r="F749" s="9"/>
      <c r="I749" s="9"/>
      <c r="J749" s="9"/>
      <c r="L749" s="9"/>
      <c r="M749" s="9"/>
      <c r="N749" s="9"/>
      <c r="O749" s="9"/>
      <c r="P749" s="9"/>
      <c r="S749" s="9"/>
      <c r="V749" s="9"/>
      <c r="X749" s="9"/>
      <c r="Y749" s="9"/>
      <c r="Z749" s="9"/>
      <c r="AA749" s="9"/>
      <c r="AB749" s="9"/>
      <c r="AC749" s="9"/>
      <c r="AD749" s="9"/>
      <c r="AE749" s="9"/>
      <c r="AF749" s="9"/>
      <c r="AG749" s="9"/>
      <c r="AH749" s="9"/>
    </row>
    <row r="750" spans="1:34" x14ac:dyDescent="0.25">
      <c r="A750" s="9"/>
      <c r="B750" s="9"/>
      <c r="C750" s="9"/>
      <c r="D750" s="9"/>
      <c r="F750" s="9"/>
      <c r="I750" s="9"/>
      <c r="J750" s="9"/>
      <c r="L750" s="9"/>
      <c r="M750" s="9"/>
      <c r="N750" s="9"/>
      <c r="O750" s="9"/>
      <c r="P750" s="9"/>
      <c r="S750" s="9"/>
      <c r="V750" s="9"/>
      <c r="X750" s="9"/>
      <c r="Y750" s="9"/>
      <c r="Z750" s="9"/>
      <c r="AA750" s="9"/>
      <c r="AB750" s="9"/>
      <c r="AC750" s="9"/>
      <c r="AD750" s="9"/>
      <c r="AE750" s="9"/>
      <c r="AF750" s="9"/>
      <c r="AG750" s="9"/>
      <c r="AH750" s="9"/>
    </row>
    <row r="751" spans="1:34" x14ac:dyDescent="0.25">
      <c r="A751" s="9"/>
      <c r="B751" s="9"/>
      <c r="C751" s="9"/>
      <c r="D751" s="9"/>
      <c r="F751" s="9"/>
      <c r="I751" s="9"/>
      <c r="J751" s="9"/>
      <c r="L751" s="9"/>
      <c r="M751" s="9"/>
      <c r="N751" s="9"/>
      <c r="O751" s="9"/>
      <c r="P751" s="9"/>
      <c r="S751" s="9"/>
      <c r="V751" s="9"/>
      <c r="X751" s="9"/>
      <c r="Y751" s="9"/>
      <c r="Z751" s="9"/>
      <c r="AA751" s="9"/>
      <c r="AB751" s="9"/>
      <c r="AC751" s="9"/>
      <c r="AD751" s="9"/>
      <c r="AE751" s="9"/>
      <c r="AF751" s="9"/>
      <c r="AG751" s="9"/>
      <c r="AH751" s="9"/>
    </row>
    <row r="752" spans="1:34" x14ac:dyDescent="0.25">
      <c r="A752" s="9"/>
      <c r="B752" s="9"/>
      <c r="C752" s="9"/>
      <c r="D752" s="9"/>
      <c r="F752" s="9"/>
      <c r="I752" s="9"/>
      <c r="J752" s="9"/>
      <c r="L752" s="9"/>
      <c r="M752" s="9"/>
      <c r="N752" s="9"/>
      <c r="O752" s="9"/>
      <c r="P752" s="9"/>
      <c r="S752" s="9"/>
      <c r="V752" s="9"/>
      <c r="X752" s="9"/>
      <c r="Y752" s="9"/>
      <c r="Z752" s="9"/>
      <c r="AA752" s="9"/>
      <c r="AB752" s="9"/>
      <c r="AC752" s="9"/>
      <c r="AD752" s="9"/>
      <c r="AE752" s="9"/>
      <c r="AF752" s="9"/>
      <c r="AG752" s="9"/>
      <c r="AH752" s="9"/>
    </row>
    <row r="753" spans="1:34" x14ac:dyDescent="0.25">
      <c r="A753" s="9"/>
      <c r="B753" s="9"/>
      <c r="C753" s="9"/>
      <c r="D753" s="9"/>
      <c r="F753" s="9"/>
      <c r="I753" s="9"/>
      <c r="J753" s="9"/>
      <c r="L753" s="9"/>
      <c r="M753" s="9"/>
      <c r="N753" s="9"/>
      <c r="O753" s="9"/>
      <c r="P753" s="9"/>
      <c r="S753" s="9"/>
      <c r="V753" s="9"/>
      <c r="X753" s="9"/>
      <c r="Y753" s="9"/>
      <c r="Z753" s="9"/>
      <c r="AA753" s="9"/>
      <c r="AB753" s="9"/>
      <c r="AC753" s="9"/>
      <c r="AD753" s="9"/>
      <c r="AE753" s="9"/>
      <c r="AF753" s="9"/>
      <c r="AG753" s="9"/>
      <c r="AH753" s="9"/>
    </row>
    <row r="754" spans="1:34" x14ac:dyDescent="0.25">
      <c r="A754" s="9"/>
      <c r="B754" s="9"/>
      <c r="C754" s="9"/>
      <c r="D754" s="9"/>
      <c r="F754" s="9"/>
      <c r="I754" s="9"/>
      <c r="J754" s="9"/>
      <c r="L754" s="9"/>
      <c r="M754" s="9"/>
      <c r="N754" s="9"/>
      <c r="O754" s="9"/>
      <c r="P754" s="9"/>
      <c r="S754" s="9"/>
      <c r="V754" s="9"/>
      <c r="X754" s="9"/>
      <c r="Y754" s="9"/>
      <c r="Z754" s="9"/>
      <c r="AA754" s="9"/>
      <c r="AB754" s="9"/>
      <c r="AC754" s="9"/>
      <c r="AD754" s="9"/>
      <c r="AE754" s="9"/>
      <c r="AF754" s="9"/>
      <c r="AG754" s="9"/>
      <c r="AH754" s="9"/>
    </row>
    <row r="755" spans="1:34" x14ac:dyDescent="0.25">
      <c r="A755" s="9"/>
      <c r="B755" s="9"/>
      <c r="C755" s="9"/>
      <c r="D755" s="9"/>
      <c r="F755" s="9"/>
      <c r="I755" s="9"/>
      <c r="J755" s="9"/>
      <c r="L755" s="9"/>
      <c r="M755" s="9"/>
      <c r="N755" s="9"/>
      <c r="O755" s="9"/>
      <c r="P755" s="9"/>
      <c r="S755" s="9"/>
      <c r="V755" s="9"/>
      <c r="X755" s="9"/>
      <c r="Y755" s="9"/>
      <c r="Z755" s="9"/>
      <c r="AA755" s="9"/>
      <c r="AB755" s="9"/>
      <c r="AC755" s="9"/>
      <c r="AD755" s="9"/>
      <c r="AE755" s="9"/>
      <c r="AF755" s="9"/>
      <c r="AG755" s="9"/>
      <c r="AH755" s="9"/>
    </row>
    <row r="756" spans="1:34" x14ac:dyDescent="0.25">
      <c r="A756" s="9"/>
      <c r="B756" s="9"/>
      <c r="C756" s="9"/>
      <c r="D756" s="9"/>
      <c r="F756" s="9"/>
      <c r="I756" s="9"/>
      <c r="J756" s="9"/>
      <c r="L756" s="9"/>
      <c r="M756" s="9"/>
      <c r="N756" s="9"/>
      <c r="O756" s="9"/>
      <c r="P756" s="9"/>
      <c r="S756" s="9"/>
      <c r="V756" s="9"/>
      <c r="X756" s="9"/>
      <c r="Y756" s="9"/>
      <c r="Z756" s="9"/>
      <c r="AA756" s="9"/>
      <c r="AB756" s="9"/>
      <c r="AC756" s="9"/>
      <c r="AD756" s="9"/>
      <c r="AE756" s="9"/>
      <c r="AF756" s="9"/>
      <c r="AG756" s="9"/>
      <c r="AH756" s="9"/>
    </row>
    <row r="757" spans="1:34" x14ac:dyDescent="0.25">
      <c r="A757" s="9"/>
      <c r="B757" s="9"/>
      <c r="C757" s="9"/>
      <c r="D757" s="9"/>
      <c r="F757" s="9"/>
      <c r="I757" s="9"/>
      <c r="J757" s="9"/>
      <c r="L757" s="9"/>
      <c r="M757" s="9"/>
      <c r="N757" s="9"/>
      <c r="O757" s="9"/>
      <c r="P757" s="9"/>
      <c r="S757" s="9"/>
      <c r="V757" s="9"/>
      <c r="X757" s="9"/>
      <c r="Y757" s="9"/>
      <c r="Z757" s="9"/>
      <c r="AA757" s="9"/>
      <c r="AB757" s="9"/>
      <c r="AC757" s="9"/>
      <c r="AD757" s="9"/>
      <c r="AE757" s="9"/>
      <c r="AF757" s="9"/>
      <c r="AG757" s="9"/>
      <c r="AH757" s="9"/>
    </row>
    <row r="758" spans="1:34" x14ac:dyDescent="0.25">
      <c r="A758" s="9"/>
      <c r="B758" s="9"/>
      <c r="C758" s="9"/>
      <c r="D758" s="9"/>
      <c r="F758" s="9"/>
      <c r="I758" s="9"/>
      <c r="J758" s="9"/>
      <c r="L758" s="9"/>
      <c r="M758" s="9"/>
      <c r="N758" s="9"/>
      <c r="O758" s="9"/>
      <c r="P758" s="9"/>
      <c r="S758" s="9"/>
      <c r="V758" s="9"/>
      <c r="X758" s="9"/>
      <c r="Y758" s="9"/>
      <c r="Z758" s="9"/>
      <c r="AA758" s="9"/>
      <c r="AB758" s="9"/>
      <c r="AC758" s="9"/>
      <c r="AD758" s="9"/>
      <c r="AE758" s="9"/>
      <c r="AF758" s="9"/>
      <c r="AG758" s="9"/>
      <c r="AH758" s="9"/>
    </row>
    <row r="759" spans="1:34" x14ac:dyDescent="0.25">
      <c r="A759" s="9"/>
      <c r="B759" s="9"/>
      <c r="C759" s="9"/>
      <c r="D759" s="9"/>
      <c r="F759" s="9"/>
      <c r="I759" s="9"/>
      <c r="J759" s="9"/>
      <c r="L759" s="9"/>
      <c r="M759" s="9"/>
      <c r="N759" s="9"/>
      <c r="O759" s="9"/>
      <c r="P759" s="9"/>
      <c r="S759" s="9"/>
      <c r="V759" s="9"/>
      <c r="X759" s="9"/>
      <c r="Y759" s="9"/>
      <c r="Z759" s="9"/>
      <c r="AA759" s="9"/>
      <c r="AB759" s="9"/>
      <c r="AC759" s="9"/>
      <c r="AD759" s="9"/>
      <c r="AE759" s="9"/>
      <c r="AF759" s="9"/>
      <c r="AG759" s="9"/>
      <c r="AH759" s="9"/>
    </row>
    <row r="760" spans="1:34" x14ac:dyDescent="0.25">
      <c r="A760" s="9"/>
      <c r="B760" s="9"/>
      <c r="C760" s="9"/>
      <c r="D760" s="9"/>
      <c r="F760" s="9"/>
      <c r="I760" s="9"/>
      <c r="J760" s="9"/>
      <c r="L760" s="9"/>
      <c r="M760" s="9"/>
      <c r="N760" s="9"/>
      <c r="O760" s="9"/>
      <c r="P760" s="9"/>
      <c r="S760" s="9"/>
      <c r="V760" s="9"/>
      <c r="X760" s="9"/>
      <c r="Y760" s="9"/>
      <c r="Z760" s="9"/>
      <c r="AA760" s="9"/>
      <c r="AB760" s="9"/>
      <c r="AC760" s="9"/>
      <c r="AD760" s="9"/>
      <c r="AE760" s="9"/>
      <c r="AF760" s="9"/>
      <c r="AG760" s="9"/>
      <c r="AH760" s="9"/>
    </row>
    <row r="761" spans="1:34" x14ac:dyDescent="0.25">
      <c r="A761" s="9"/>
      <c r="B761" s="9"/>
      <c r="C761" s="9"/>
      <c r="D761" s="9"/>
      <c r="F761" s="9"/>
      <c r="I761" s="9"/>
      <c r="J761" s="9"/>
      <c r="L761" s="9"/>
      <c r="M761" s="9"/>
      <c r="N761" s="9"/>
      <c r="O761" s="9"/>
      <c r="P761" s="9"/>
      <c r="S761" s="9"/>
      <c r="V761" s="9"/>
      <c r="X761" s="9"/>
      <c r="Y761" s="9"/>
      <c r="Z761" s="9"/>
      <c r="AA761" s="9"/>
      <c r="AB761" s="9"/>
      <c r="AC761" s="9"/>
      <c r="AD761" s="9"/>
      <c r="AE761" s="9"/>
      <c r="AF761" s="9"/>
      <c r="AG761" s="9"/>
      <c r="AH761" s="9"/>
    </row>
    <row r="762" spans="1:34" x14ac:dyDescent="0.25">
      <c r="A762" s="9"/>
      <c r="B762" s="9"/>
      <c r="C762" s="9"/>
      <c r="D762" s="9"/>
      <c r="F762" s="9"/>
      <c r="I762" s="9"/>
      <c r="J762" s="9"/>
      <c r="L762" s="9"/>
      <c r="M762" s="9"/>
      <c r="N762" s="9"/>
      <c r="O762" s="9"/>
      <c r="P762" s="9"/>
      <c r="S762" s="9"/>
      <c r="V762" s="9"/>
      <c r="X762" s="9"/>
      <c r="Y762" s="9"/>
      <c r="Z762" s="9"/>
      <c r="AA762" s="9"/>
      <c r="AB762" s="9"/>
      <c r="AC762" s="9"/>
      <c r="AD762" s="9"/>
      <c r="AE762" s="9"/>
      <c r="AF762" s="9"/>
      <c r="AG762" s="9"/>
      <c r="AH762" s="9"/>
    </row>
    <row r="763" spans="1:34" x14ac:dyDescent="0.25">
      <c r="A763" s="9"/>
      <c r="B763" s="9"/>
      <c r="C763" s="9"/>
      <c r="D763" s="9"/>
      <c r="F763" s="9"/>
      <c r="I763" s="9"/>
      <c r="J763" s="9"/>
      <c r="L763" s="9"/>
      <c r="M763" s="9"/>
      <c r="N763" s="9"/>
      <c r="O763" s="9"/>
      <c r="P763" s="9"/>
      <c r="S763" s="9"/>
      <c r="V763" s="9"/>
      <c r="X763" s="9"/>
      <c r="Y763" s="9"/>
      <c r="Z763" s="9"/>
      <c r="AA763" s="9"/>
      <c r="AB763" s="9"/>
      <c r="AC763" s="9"/>
      <c r="AD763" s="9"/>
      <c r="AE763" s="9"/>
      <c r="AF763" s="9"/>
      <c r="AG763" s="9"/>
      <c r="AH763" s="9"/>
    </row>
    <row r="764" spans="1:34" x14ac:dyDescent="0.25">
      <c r="A764" s="9"/>
      <c r="B764" s="9"/>
      <c r="C764" s="9"/>
      <c r="D764" s="9"/>
      <c r="F764" s="9"/>
      <c r="I764" s="9"/>
      <c r="J764" s="9"/>
      <c r="L764" s="9"/>
      <c r="M764" s="9"/>
      <c r="N764" s="9"/>
      <c r="O764" s="9"/>
      <c r="P764" s="9"/>
      <c r="S764" s="9"/>
      <c r="V764" s="9"/>
      <c r="X764" s="9"/>
      <c r="Y764" s="9"/>
      <c r="Z764" s="9"/>
      <c r="AA764" s="9"/>
      <c r="AB764" s="9"/>
      <c r="AC764" s="9"/>
      <c r="AD764" s="9"/>
      <c r="AE764" s="9"/>
      <c r="AF764" s="9"/>
      <c r="AG764" s="9"/>
      <c r="AH764" s="9"/>
    </row>
    <row r="765" spans="1:34" x14ac:dyDescent="0.25">
      <c r="A765" s="9"/>
      <c r="B765" s="9"/>
      <c r="C765" s="9"/>
      <c r="D765" s="9"/>
      <c r="F765" s="9"/>
      <c r="I765" s="9"/>
      <c r="J765" s="9"/>
      <c r="L765" s="9"/>
      <c r="M765" s="9"/>
      <c r="N765" s="9"/>
      <c r="O765" s="9"/>
      <c r="P765" s="9"/>
      <c r="S765" s="9"/>
      <c r="V765" s="9"/>
      <c r="X765" s="9"/>
      <c r="Y765" s="9"/>
      <c r="Z765" s="9"/>
      <c r="AA765" s="9"/>
      <c r="AB765" s="9"/>
      <c r="AC765" s="9"/>
      <c r="AD765" s="9"/>
      <c r="AE765" s="9"/>
      <c r="AF765" s="9"/>
      <c r="AG765" s="9"/>
      <c r="AH765" s="9"/>
    </row>
    <row r="766" spans="1:34" x14ac:dyDescent="0.25">
      <c r="A766" s="9"/>
      <c r="B766" s="9"/>
      <c r="C766" s="9"/>
      <c r="D766" s="9"/>
      <c r="F766" s="9"/>
      <c r="I766" s="9"/>
      <c r="J766" s="9"/>
      <c r="L766" s="9"/>
      <c r="M766" s="9"/>
      <c r="N766" s="9"/>
      <c r="O766" s="9"/>
      <c r="P766" s="9"/>
      <c r="S766" s="9"/>
      <c r="V766" s="9"/>
      <c r="X766" s="9"/>
      <c r="Y766" s="9"/>
      <c r="Z766" s="9"/>
      <c r="AA766" s="9"/>
      <c r="AB766" s="9"/>
      <c r="AC766" s="9"/>
      <c r="AD766" s="9"/>
      <c r="AE766" s="9"/>
      <c r="AF766" s="9"/>
      <c r="AG766" s="9"/>
      <c r="AH766" s="9"/>
    </row>
    <row r="767" spans="1:34" x14ac:dyDescent="0.25">
      <c r="A767" s="9"/>
      <c r="B767" s="9"/>
      <c r="C767" s="9"/>
      <c r="D767" s="9"/>
      <c r="F767" s="9"/>
      <c r="I767" s="9"/>
      <c r="J767" s="9"/>
      <c r="L767" s="9"/>
      <c r="M767" s="9"/>
      <c r="N767" s="9"/>
      <c r="O767" s="9"/>
      <c r="P767" s="9"/>
      <c r="S767" s="9"/>
      <c r="V767" s="9"/>
      <c r="X767" s="9"/>
      <c r="Y767" s="9"/>
      <c r="Z767" s="9"/>
      <c r="AA767" s="9"/>
      <c r="AB767" s="9"/>
      <c r="AC767" s="9"/>
      <c r="AD767" s="9"/>
      <c r="AE767" s="9"/>
      <c r="AF767" s="9"/>
      <c r="AG767" s="9"/>
      <c r="AH767" s="9"/>
    </row>
    <row r="768" spans="1:34" x14ac:dyDescent="0.25">
      <c r="A768" s="9"/>
      <c r="B768" s="9"/>
      <c r="C768" s="9"/>
      <c r="D768" s="9"/>
      <c r="F768" s="9"/>
      <c r="I768" s="9"/>
      <c r="J768" s="9"/>
      <c r="L768" s="9"/>
      <c r="M768" s="9"/>
      <c r="N768" s="9"/>
      <c r="O768" s="9"/>
      <c r="P768" s="9"/>
      <c r="S768" s="9"/>
      <c r="V768" s="9"/>
      <c r="X768" s="9"/>
      <c r="Y768" s="9"/>
      <c r="Z768" s="9"/>
      <c r="AA768" s="9"/>
      <c r="AB768" s="9"/>
      <c r="AC768" s="9"/>
      <c r="AD768" s="9"/>
      <c r="AE768" s="9"/>
      <c r="AF768" s="9"/>
      <c r="AG768" s="9"/>
      <c r="AH768" s="9"/>
    </row>
    <row r="769" spans="1:34" x14ac:dyDescent="0.25">
      <c r="A769" s="9"/>
      <c r="B769" s="9"/>
      <c r="C769" s="9"/>
      <c r="D769" s="9"/>
      <c r="F769" s="9"/>
      <c r="I769" s="9"/>
      <c r="J769" s="9"/>
      <c r="L769" s="9"/>
      <c r="M769" s="9"/>
      <c r="N769" s="9"/>
      <c r="O769" s="9"/>
      <c r="P769" s="9"/>
      <c r="S769" s="9"/>
      <c r="V769" s="9"/>
      <c r="X769" s="9"/>
      <c r="Y769" s="9"/>
      <c r="Z769" s="9"/>
      <c r="AA769" s="9"/>
      <c r="AB769" s="9"/>
      <c r="AC769" s="9"/>
      <c r="AD769" s="9"/>
      <c r="AE769" s="9"/>
      <c r="AF769" s="9"/>
      <c r="AG769" s="9"/>
      <c r="AH769" s="9"/>
    </row>
    <row r="770" spans="1:34" x14ac:dyDescent="0.25">
      <c r="A770" s="9"/>
      <c r="B770" s="9"/>
      <c r="C770" s="9"/>
      <c r="D770" s="9"/>
      <c r="F770" s="9"/>
      <c r="I770" s="9"/>
      <c r="J770" s="9"/>
      <c r="L770" s="9"/>
      <c r="M770" s="9"/>
      <c r="N770" s="9"/>
      <c r="O770" s="9"/>
      <c r="P770" s="9"/>
      <c r="S770" s="9"/>
      <c r="V770" s="9"/>
      <c r="X770" s="9"/>
      <c r="Y770" s="9"/>
      <c r="Z770" s="9"/>
      <c r="AA770" s="9"/>
      <c r="AB770" s="9"/>
      <c r="AC770" s="9"/>
      <c r="AD770" s="9"/>
      <c r="AE770" s="9"/>
      <c r="AF770" s="9"/>
      <c r="AG770" s="9"/>
      <c r="AH770" s="9"/>
    </row>
    <row r="771" spans="1:34" x14ac:dyDescent="0.25">
      <c r="A771" s="9"/>
      <c r="B771" s="9"/>
      <c r="C771" s="9"/>
      <c r="D771" s="9"/>
      <c r="F771" s="9"/>
      <c r="I771" s="9"/>
      <c r="J771" s="9"/>
      <c r="L771" s="9"/>
      <c r="M771" s="9"/>
      <c r="N771" s="9"/>
      <c r="O771" s="9"/>
      <c r="P771" s="9"/>
      <c r="S771" s="9"/>
      <c r="V771" s="9"/>
      <c r="X771" s="9"/>
      <c r="Y771" s="9"/>
      <c r="Z771" s="9"/>
      <c r="AA771" s="9"/>
      <c r="AB771" s="9"/>
      <c r="AC771" s="9"/>
      <c r="AD771" s="9"/>
      <c r="AE771" s="9"/>
      <c r="AF771" s="9"/>
      <c r="AG771" s="9"/>
      <c r="AH771" s="9"/>
    </row>
    <row r="772" spans="1:34" x14ac:dyDescent="0.25">
      <c r="A772" s="9"/>
      <c r="B772" s="9"/>
      <c r="C772" s="9"/>
      <c r="D772" s="9"/>
      <c r="F772" s="9"/>
      <c r="I772" s="9"/>
      <c r="J772" s="9"/>
      <c r="L772" s="9"/>
      <c r="M772" s="9"/>
      <c r="N772" s="9"/>
      <c r="O772" s="9"/>
      <c r="P772" s="9"/>
      <c r="S772" s="9"/>
      <c r="V772" s="9"/>
      <c r="X772" s="9"/>
      <c r="Y772" s="9"/>
      <c r="Z772" s="9"/>
      <c r="AA772" s="9"/>
      <c r="AB772" s="9"/>
      <c r="AC772" s="9"/>
      <c r="AD772" s="9"/>
      <c r="AE772" s="9"/>
      <c r="AF772" s="9"/>
      <c r="AG772" s="9"/>
      <c r="AH772" s="9"/>
    </row>
    <row r="773" spans="1:34" x14ac:dyDescent="0.25">
      <c r="A773" s="9"/>
      <c r="B773" s="9"/>
      <c r="C773" s="9"/>
      <c r="D773" s="9"/>
      <c r="F773" s="9"/>
      <c r="I773" s="9"/>
      <c r="J773" s="9"/>
      <c r="L773" s="9"/>
      <c r="M773" s="9"/>
      <c r="N773" s="9"/>
      <c r="O773" s="9"/>
      <c r="P773" s="9"/>
      <c r="S773" s="9"/>
      <c r="V773" s="9"/>
      <c r="X773" s="9"/>
      <c r="Y773" s="9"/>
      <c r="Z773" s="9"/>
      <c r="AA773" s="9"/>
      <c r="AB773" s="9"/>
      <c r="AC773" s="9"/>
      <c r="AD773" s="9"/>
      <c r="AE773" s="9"/>
      <c r="AF773" s="9"/>
      <c r="AG773" s="9"/>
      <c r="AH773" s="9"/>
    </row>
    <row r="774" spans="1:34" x14ac:dyDescent="0.25">
      <c r="A774" s="9"/>
      <c r="B774" s="9"/>
      <c r="C774" s="9"/>
      <c r="D774" s="9"/>
      <c r="F774" s="9"/>
      <c r="I774" s="9"/>
      <c r="J774" s="9"/>
      <c r="L774" s="9"/>
      <c r="M774" s="9"/>
      <c r="N774" s="9"/>
      <c r="O774" s="9"/>
      <c r="P774" s="9"/>
      <c r="S774" s="9"/>
      <c r="V774" s="9"/>
      <c r="X774" s="9"/>
      <c r="Y774" s="9"/>
      <c r="Z774" s="9"/>
      <c r="AA774" s="9"/>
      <c r="AB774" s="9"/>
      <c r="AC774" s="9"/>
      <c r="AD774" s="9"/>
      <c r="AE774" s="9"/>
      <c r="AF774" s="9"/>
      <c r="AG774" s="9"/>
      <c r="AH774" s="9"/>
    </row>
    <row r="775" spans="1:34" x14ac:dyDescent="0.25">
      <c r="A775" s="9"/>
      <c r="B775" s="9"/>
      <c r="C775" s="9"/>
      <c r="D775" s="9"/>
      <c r="F775" s="9"/>
      <c r="I775" s="9"/>
      <c r="J775" s="9"/>
      <c r="L775" s="9"/>
      <c r="M775" s="9"/>
      <c r="N775" s="9"/>
      <c r="O775" s="9"/>
      <c r="P775" s="9"/>
      <c r="S775" s="9"/>
      <c r="V775" s="9"/>
      <c r="X775" s="9"/>
      <c r="Y775" s="9"/>
      <c r="Z775" s="9"/>
      <c r="AA775" s="9"/>
      <c r="AB775" s="9"/>
      <c r="AC775" s="9"/>
      <c r="AD775" s="9"/>
      <c r="AE775" s="9"/>
      <c r="AF775" s="9"/>
      <c r="AG775" s="9"/>
      <c r="AH775" s="9"/>
    </row>
    <row r="776" spans="1:34" x14ac:dyDescent="0.25">
      <c r="A776" s="9"/>
      <c r="B776" s="9"/>
      <c r="C776" s="9"/>
      <c r="D776" s="9"/>
      <c r="F776" s="9"/>
      <c r="I776" s="9"/>
      <c r="J776" s="9"/>
      <c r="L776" s="9"/>
      <c r="M776" s="9"/>
      <c r="N776" s="9"/>
      <c r="O776" s="9"/>
      <c r="P776" s="9"/>
      <c r="S776" s="9"/>
      <c r="V776" s="9"/>
      <c r="X776" s="9"/>
      <c r="Y776" s="9"/>
      <c r="Z776" s="9"/>
      <c r="AA776" s="9"/>
      <c r="AB776" s="9"/>
      <c r="AC776" s="9"/>
      <c r="AD776" s="9"/>
      <c r="AE776" s="9"/>
      <c r="AF776" s="9"/>
      <c r="AG776" s="9"/>
      <c r="AH776" s="9"/>
    </row>
    <row r="777" spans="1:34" x14ac:dyDescent="0.25">
      <c r="A777" s="9"/>
      <c r="B777" s="9"/>
      <c r="C777" s="9"/>
      <c r="D777" s="9"/>
      <c r="F777" s="9"/>
      <c r="I777" s="9"/>
      <c r="J777" s="9"/>
      <c r="L777" s="9"/>
      <c r="M777" s="9"/>
      <c r="N777" s="9"/>
      <c r="O777" s="9"/>
      <c r="P777" s="9"/>
      <c r="S777" s="9"/>
      <c r="V777" s="9"/>
      <c r="X777" s="9"/>
      <c r="Y777" s="9"/>
      <c r="Z777" s="9"/>
      <c r="AA777" s="9"/>
      <c r="AB777" s="9"/>
      <c r="AC777" s="9"/>
      <c r="AD777" s="9"/>
      <c r="AE777" s="9"/>
      <c r="AF777" s="9"/>
      <c r="AG777" s="9"/>
      <c r="AH777" s="9"/>
    </row>
    <row r="778" spans="1:34" x14ac:dyDescent="0.25">
      <c r="A778" s="9"/>
      <c r="B778" s="9"/>
      <c r="C778" s="9"/>
      <c r="D778" s="9"/>
      <c r="F778" s="9"/>
      <c r="I778" s="9"/>
      <c r="J778" s="9"/>
      <c r="L778" s="9"/>
      <c r="M778" s="9"/>
      <c r="N778" s="9"/>
      <c r="O778" s="9"/>
      <c r="P778" s="9"/>
      <c r="S778" s="9"/>
      <c r="V778" s="9"/>
      <c r="X778" s="9"/>
      <c r="Y778" s="9"/>
      <c r="Z778" s="9"/>
      <c r="AA778" s="9"/>
      <c r="AB778" s="9"/>
      <c r="AC778" s="9"/>
      <c r="AD778" s="9"/>
      <c r="AE778" s="9"/>
      <c r="AF778" s="9"/>
      <c r="AG778" s="9"/>
      <c r="AH778" s="9"/>
    </row>
    <row r="779" spans="1:34" x14ac:dyDescent="0.25">
      <c r="A779" s="9"/>
      <c r="B779" s="9"/>
      <c r="C779" s="9"/>
      <c r="D779" s="9"/>
      <c r="F779" s="9"/>
      <c r="I779" s="9"/>
      <c r="J779" s="9"/>
      <c r="L779" s="9"/>
      <c r="M779" s="9"/>
      <c r="N779" s="9"/>
      <c r="O779" s="9"/>
      <c r="P779" s="9"/>
      <c r="S779" s="9"/>
      <c r="V779" s="9"/>
      <c r="X779" s="9"/>
      <c r="Y779" s="9"/>
      <c r="Z779" s="9"/>
      <c r="AA779" s="9"/>
      <c r="AB779" s="9"/>
      <c r="AC779" s="9"/>
      <c r="AD779" s="9"/>
      <c r="AE779" s="9"/>
      <c r="AF779" s="9"/>
      <c r="AG779" s="9"/>
      <c r="AH779" s="9"/>
    </row>
    <row r="780" spans="1:34" x14ac:dyDescent="0.25">
      <c r="A780" s="9"/>
      <c r="B780" s="9"/>
      <c r="C780" s="9"/>
      <c r="D780" s="9"/>
      <c r="F780" s="9"/>
      <c r="I780" s="9"/>
      <c r="J780" s="9"/>
      <c r="L780" s="9"/>
      <c r="M780" s="9"/>
      <c r="N780" s="9"/>
      <c r="O780" s="9"/>
      <c r="P780" s="9"/>
      <c r="S780" s="9"/>
      <c r="V780" s="9"/>
      <c r="X780" s="9"/>
      <c r="Y780" s="9"/>
      <c r="Z780" s="9"/>
      <c r="AA780" s="9"/>
      <c r="AB780" s="9"/>
      <c r="AC780" s="9"/>
      <c r="AD780" s="9"/>
      <c r="AE780" s="9"/>
      <c r="AF780" s="9"/>
      <c r="AG780" s="9"/>
      <c r="AH780" s="9"/>
    </row>
    <row r="781" spans="1:34" x14ac:dyDescent="0.25">
      <c r="A781" s="9"/>
      <c r="B781" s="9"/>
      <c r="C781" s="9"/>
      <c r="D781" s="9"/>
      <c r="F781" s="9"/>
      <c r="I781" s="9"/>
      <c r="J781" s="9"/>
      <c r="L781" s="9"/>
      <c r="M781" s="9"/>
      <c r="N781" s="9"/>
      <c r="O781" s="9"/>
      <c r="P781" s="9"/>
      <c r="S781" s="9"/>
      <c r="V781" s="9"/>
      <c r="X781" s="9"/>
      <c r="Y781" s="9"/>
      <c r="Z781" s="9"/>
      <c r="AA781" s="9"/>
      <c r="AB781" s="9"/>
      <c r="AC781" s="9"/>
      <c r="AD781" s="9"/>
      <c r="AE781" s="9"/>
      <c r="AF781" s="9"/>
      <c r="AG781" s="9"/>
      <c r="AH781" s="9"/>
    </row>
    <row r="782" spans="1:34" x14ac:dyDescent="0.25">
      <c r="A782" s="9"/>
      <c r="B782" s="9"/>
      <c r="C782" s="9"/>
      <c r="D782" s="9"/>
      <c r="F782" s="9"/>
      <c r="I782" s="9"/>
      <c r="J782" s="9"/>
      <c r="L782" s="9"/>
      <c r="M782" s="9"/>
      <c r="N782" s="9"/>
      <c r="O782" s="9"/>
      <c r="P782" s="9"/>
      <c r="S782" s="9"/>
      <c r="V782" s="9"/>
      <c r="X782" s="9"/>
      <c r="Y782" s="9"/>
      <c r="Z782" s="9"/>
      <c r="AA782" s="9"/>
      <c r="AB782" s="9"/>
      <c r="AC782" s="9"/>
      <c r="AD782" s="9"/>
      <c r="AE782" s="9"/>
      <c r="AF782" s="9"/>
      <c r="AG782" s="9"/>
      <c r="AH782" s="9"/>
    </row>
    <row r="783" spans="1:34" x14ac:dyDescent="0.25">
      <c r="A783" s="9"/>
      <c r="B783" s="9"/>
      <c r="C783" s="9"/>
      <c r="D783" s="9"/>
      <c r="F783" s="9"/>
      <c r="I783" s="9"/>
      <c r="J783" s="9"/>
      <c r="L783" s="9"/>
      <c r="M783" s="9"/>
      <c r="N783" s="9"/>
      <c r="O783" s="9"/>
      <c r="P783" s="9"/>
      <c r="S783" s="9"/>
      <c r="V783" s="9"/>
      <c r="X783" s="9"/>
      <c r="Y783" s="9"/>
      <c r="Z783" s="9"/>
      <c r="AA783" s="9"/>
      <c r="AB783" s="9"/>
      <c r="AC783" s="9"/>
      <c r="AD783" s="9"/>
      <c r="AE783" s="9"/>
      <c r="AF783" s="9"/>
      <c r="AG783" s="9"/>
      <c r="AH783" s="9"/>
    </row>
    <row r="784" spans="1:34" x14ac:dyDescent="0.25">
      <c r="A784" s="9"/>
      <c r="B784" s="9"/>
      <c r="C784" s="9"/>
      <c r="D784" s="9"/>
      <c r="F784" s="9"/>
      <c r="I784" s="9"/>
      <c r="J784" s="9"/>
      <c r="L784" s="9"/>
      <c r="M784" s="9"/>
      <c r="N784" s="9"/>
      <c r="O784" s="9"/>
      <c r="P784" s="9"/>
      <c r="S784" s="9"/>
      <c r="V784" s="9"/>
      <c r="X784" s="9"/>
      <c r="Y784" s="9"/>
      <c r="Z784" s="9"/>
      <c r="AA784" s="9"/>
      <c r="AB784" s="9"/>
      <c r="AC784" s="9"/>
      <c r="AD784" s="9"/>
      <c r="AE784" s="9"/>
      <c r="AF784" s="9"/>
      <c r="AG784" s="9"/>
      <c r="AH784" s="9"/>
    </row>
    <row r="785" spans="1:34" x14ac:dyDescent="0.25">
      <c r="A785" s="9"/>
      <c r="B785" s="9"/>
      <c r="C785" s="9"/>
      <c r="D785" s="9"/>
      <c r="F785" s="9"/>
      <c r="I785" s="9"/>
      <c r="J785" s="9"/>
      <c r="L785" s="9"/>
      <c r="M785" s="9"/>
      <c r="N785" s="9"/>
      <c r="O785" s="9"/>
      <c r="P785" s="9"/>
      <c r="S785" s="9"/>
      <c r="V785" s="9"/>
      <c r="X785" s="9"/>
      <c r="Y785" s="9"/>
      <c r="Z785" s="9"/>
      <c r="AA785" s="9"/>
      <c r="AB785" s="9"/>
      <c r="AC785" s="9"/>
      <c r="AD785" s="9"/>
      <c r="AE785" s="9"/>
      <c r="AF785" s="9"/>
      <c r="AG785" s="9"/>
      <c r="AH785" s="9"/>
    </row>
    <row r="786" spans="1:34" x14ac:dyDescent="0.25">
      <c r="A786" s="9"/>
      <c r="B786" s="9"/>
      <c r="C786" s="9"/>
      <c r="D786" s="9"/>
      <c r="F786" s="9"/>
      <c r="I786" s="9"/>
      <c r="J786" s="9"/>
      <c r="L786" s="9"/>
      <c r="M786" s="9"/>
      <c r="N786" s="9"/>
      <c r="O786" s="9"/>
      <c r="P786" s="9"/>
      <c r="S786" s="9"/>
      <c r="V786" s="9"/>
      <c r="X786" s="9"/>
      <c r="Y786" s="9"/>
      <c r="Z786" s="9"/>
      <c r="AA786" s="9"/>
      <c r="AB786" s="9"/>
      <c r="AC786" s="9"/>
      <c r="AD786" s="9"/>
      <c r="AE786" s="9"/>
      <c r="AF786" s="9"/>
      <c r="AG786" s="9"/>
      <c r="AH786" s="9"/>
    </row>
    <row r="787" spans="1:34" x14ac:dyDescent="0.25">
      <c r="A787" s="9"/>
      <c r="B787" s="9"/>
      <c r="C787" s="9"/>
      <c r="D787" s="9"/>
      <c r="F787" s="9"/>
      <c r="I787" s="9"/>
      <c r="J787" s="9"/>
      <c r="L787" s="9"/>
      <c r="M787" s="9"/>
      <c r="N787" s="9"/>
      <c r="O787" s="9"/>
      <c r="P787" s="9"/>
      <c r="S787" s="9"/>
      <c r="V787" s="9"/>
      <c r="X787" s="9"/>
      <c r="Y787" s="9"/>
      <c r="Z787" s="9"/>
      <c r="AA787" s="9"/>
      <c r="AB787" s="9"/>
      <c r="AC787" s="9"/>
      <c r="AD787" s="9"/>
      <c r="AE787" s="9"/>
      <c r="AF787" s="9"/>
      <c r="AG787" s="9"/>
      <c r="AH787" s="9"/>
    </row>
    <row r="788" spans="1:34" x14ac:dyDescent="0.25">
      <c r="A788" s="9"/>
      <c r="B788" s="9"/>
      <c r="C788" s="9"/>
      <c r="D788" s="9"/>
      <c r="F788" s="9"/>
      <c r="I788" s="9"/>
      <c r="J788" s="9"/>
      <c r="L788" s="9"/>
      <c r="M788" s="9"/>
      <c r="N788" s="9"/>
      <c r="O788" s="9"/>
      <c r="P788" s="9"/>
      <c r="S788" s="9"/>
      <c r="V788" s="9"/>
      <c r="X788" s="9"/>
      <c r="Y788" s="9"/>
      <c r="Z788" s="9"/>
      <c r="AA788" s="9"/>
      <c r="AB788" s="9"/>
      <c r="AC788" s="9"/>
      <c r="AD788" s="9"/>
      <c r="AE788" s="9"/>
      <c r="AF788" s="9"/>
      <c r="AG788" s="9"/>
      <c r="AH788" s="9"/>
    </row>
    <row r="789" spans="1:34" x14ac:dyDescent="0.25">
      <c r="A789" s="9"/>
      <c r="B789" s="9"/>
      <c r="C789" s="9"/>
      <c r="D789" s="9"/>
      <c r="F789" s="9"/>
      <c r="I789" s="9"/>
      <c r="J789" s="9"/>
      <c r="L789" s="9"/>
      <c r="M789" s="9"/>
      <c r="N789" s="9"/>
      <c r="O789" s="9"/>
      <c r="P789" s="9"/>
      <c r="S789" s="9"/>
      <c r="V789" s="9"/>
      <c r="X789" s="9"/>
      <c r="Y789" s="9"/>
      <c r="Z789" s="9"/>
      <c r="AA789" s="9"/>
      <c r="AB789" s="9"/>
      <c r="AC789" s="9"/>
      <c r="AD789" s="9"/>
      <c r="AE789" s="9"/>
      <c r="AF789" s="9"/>
      <c r="AG789" s="9"/>
      <c r="AH789" s="9"/>
    </row>
    <row r="790" spans="1:34" x14ac:dyDescent="0.25">
      <c r="A790" s="9"/>
      <c r="B790" s="9"/>
      <c r="C790" s="9"/>
      <c r="D790" s="9"/>
      <c r="F790" s="9"/>
      <c r="I790" s="9"/>
      <c r="J790" s="9"/>
      <c r="L790" s="9"/>
      <c r="M790" s="9"/>
      <c r="N790" s="9"/>
      <c r="O790" s="9"/>
      <c r="P790" s="9"/>
      <c r="S790" s="9"/>
      <c r="V790" s="9"/>
      <c r="X790" s="9"/>
      <c r="Y790" s="9"/>
      <c r="Z790" s="9"/>
      <c r="AA790" s="9"/>
      <c r="AB790" s="9"/>
      <c r="AC790" s="9"/>
      <c r="AD790" s="9"/>
      <c r="AE790" s="9"/>
      <c r="AF790" s="9"/>
      <c r="AG790" s="9"/>
      <c r="AH790" s="9"/>
    </row>
    <row r="791" spans="1:34" x14ac:dyDescent="0.25">
      <c r="A791" s="9"/>
      <c r="B791" s="9"/>
      <c r="C791" s="9"/>
      <c r="D791" s="9"/>
      <c r="F791" s="9"/>
      <c r="I791" s="9"/>
      <c r="J791" s="9"/>
      <c r="L791" s="9"/>
      <c r="M791" s="9"/>
      <c r="N791" s="9"/>
      <c r="O791" s="9"/>
      <c r="P791" s="9"/>
      <c r="S791" s="9"/>
      <c r="V791" s="9"/>
      <c r="X791" s="9"/>
      <c r="Y791" s="9"/>
      <c r="Z791" s="9"/>
      <c r="AA791" s="9"/>
      <c r="AB791" s="9"/>
      <c r="AC791" s="9"/>
      <c r="AD791" s="9"/>
      <c r="AE791" s="9"/>
      <c r="AF791" s="9"/>
      <c r="AG791" s="9"/>
      <c r="AH791" s="9"/>
    </row>
    <row r="792" spans="1:34" x14ac:dyDescent="0.25">
      <c r="A792" s="9"/>
      <c r="B792" s="9"/>
      <c r="C792" s="9"/>
      <c r="D792" s="9"/>
      <c r="F792" s="9"/>
      <c r="I792" s="9"/>
      <c r="J792" s="9"/>
      <c r="L792" s="9"/>
      <c r="M792" s="9"/>
      <c r="N792" s="9"/>
      <c r="O792" s="9"/>
      <c r="P792" s="9"/>
      <c r="S792" s="9"/>
      <c r="V792" s="9"/>
      <c r="X792" s="9"/>
      <c r="Y792" s="9"/>
      <c r="Z792" s="9"/>
      <c r="AA792" s="9"/>
      <c r="AB792" s="9"/>
      <c r="AC792" s="9"/>
      <c r="AD792" s="9"/>
      <c r="AE792" s="9"/>
      <c r="AF792" s="9"/>
      <c r="AG792" s="9"/>
      <c r="AH792" s="9"/>
    </row>
    <row r="793" spans="1:34" x14ac:dyDescent="0.25">
      <c r="A793" s="9"/>
      <c r="B793" s="9"/>
      <c r="C793" s="9"/>
      <c r="D793" s="9"/>
      <c r="F793" s="9"/>
      <c r="I793" s="9"/>
      <c r="J793" s="9"/>
      <c r="L793" s="9"/>
      <c r="M793" s="9"/>
      <c r="N793" s="9"/>
      <c r="O793" s="9"/>
      <c r="P793" s="9"/>
      <c r="S793" s="9"/>
      <c r="V793" s="9"/>
      <c r="X793" s="9"/>
      <c r="Y793" s="9"/>
      <c r="Z793" s="9"/>
      <c r="AA793" s="9"/>
      <c r="AB793" s="9"/>
      <c r="AC793" s="9"/>
      <c r="AD793" s="9"/>
      <c r="AE793" s="9"/>
      <c r="AF793" s="9"/>
      <c r="AG793" s="9"/>
      <c r="AH793" s="9"/>
    </row>
    <row r="794" spans="1:34" x14ac:dyDescent="0.25">
      <c r="A794" s="9"/>
      <c r="B794" s="9"/>
      <c r="C794" s="9"/>
      <c r="D794" s="9"/>
      <c r="F794" s="9"/>
      <c r="I794" s="9"/>
      <c r="J794" s="9"/>
      <c r="L794" s="9"/>
      <c r="M794" s="9"/>
      <c r="N794" s="9"/>
      <c r="O794" s="9"/>
      <c r="P794" s="9"/>
      <c r="S794" s="9"/>
      <c r="V794" s="9"/>
      <c r="X794" s="9"/>
      <c r="Y794" s="9"/>
      <c r="Z794" s="9"/>
      <c r="AA794" s="9"/>
      <c r="AB794" s="9"/>
      <c r="AC794" s="9"/>
      <c r="AD794" s="9"/>
      <c r="AE794" s="9"/>
      <c r="AF794" s="9"/>
      <c r="AG794" s="9"/>
      <c r="AH794" s="9"/>
    </row>
    <row r="795" spans="1:34" x14ac:dyDescent="0.25">
      <c r="A795" s="9"/>
      <c r="B795" s="9"/>
      <c r="C795" s="9"/>
      <c r="D795" s="9"/>
      <c r="F795" s="9"/>
      <c r="I795" s="9"/>
      <c r="J795" s="9"/>
      <c r="L795" s="9"/>
      <c r="M795" s="9"/>
      <c r="N795" s="9"/>
      <c r="O795" s="9"/>
      <c r="P795" s="9"/>
      <c r="S795" s="9"/>
      <c r="V795" s="9"/>
      <c r="X795" s="9"/>
      <c r="Y795" s="9"/>
      <c r="Z795" s="9"/>
      <c r="AA795" s="9"/>
      <c r="AB795" s="9"/>
      <c r="AC795" s="9"/>
      <c r="AD795" s="9"/>
      <c r="AE795" s="9"/>
      <c r="AF795" s="9"/>
      <c r="AG795" s="9"/>
      <c r="AH795" s="9"/>
    </row>
    <row r="796" spans="1:34" x14ac:dyDescent="0.25">
      <c r="A796" s="9"/>
      <c r="B796" s="9"/>
      <c r="C796" s="9"/>
      <c r="D796" s="9"/>
      <c r="F796" s="9"/>
      <c r="I796" s="9"/>
      <c r="J796" s="9"/>
      <c r="L796" s="9"/>
      <c r="M796" s="9"/>
      <c r="N796" s="9"/>
      <c r="O796" s="9"/>
      <c r="P796" s="9"/>
      <c r="S796" s="9"/>
      <c r="V796" s="9"/>
      <c r="X796" s="9"/>
      <c r="Y796" s="9"/>
      <c r="Z796" s="9"/>
      <c r="AA796" s="9"/>
      <c r="AB796" s="9"/>
      <c r="AC796" s="9"/>
      <c r="AD796" s="9"/>
      <c r="AE796" s="9"/>
      <c r="AF796" s="9"/>
      <c r="AG796" s="9"/>
      <c r="AH796" s="9"/>
    </row>
    <row r="797" spans="1:34" x14ac:dyDescent="0.25">
      <c r="A797" s="9"/>
      <c r="B797" s="9"/>
      <c r="C797" s="9"/>
      <c r="D797" s="9"/>
      <c r="F797" s="9"/>
      <c r="I797" s="9"/>
      <c r="J797" s="9"/>
      <c r="L797" s="9"/>
      <c r="M797" s="9"/>
      <c r="N797" s="9"/>
      <c r="O797" s="9"/>
      <c r="P797" s="9"/>
      <c r="S797" s="9"/>
      <c r="V797" s="9"/>
      <c r="X797" s="9"/>
      <c r="Y797" s="9"/>
      <c r="Z797" s="9"/>
      <c r="AA797" s="9"/>
      <c r="AB797" s="9"/>
      <c r="AC797" s="9"/>
      <c r="AD797" s="9"/>
      <c r="AE797" s="9"/>
      <c r="AF797" s="9"/>
      <c r="AG797" s="9"/>
      <c r="AH797" s="9"/>
    </row>
    <row r="798" spans="1:34" x14ac:dyDescent="0.25">
      <c r="A798" s="9"/>
      <c r="B798" s="9"/>
      <c r="C798" s="9"/>
      <c r="D798" s="9"/>
      <c r="F798" s="9"/>
      <c r="I798" s="9"/>
      <c r="J798" s="9"/>
      <c r="L798" s="9"/>
      <c r="M798" s="9"/>
      <c r="N798" s="9"/>
      <c r="O798" s="9"/>
      <c r="P798" s="9"/>
      <c r="S798" s="9"/>
      <c r="V798" s="9"/>
      <c r="X798" s="9"/>
      <c r="Y798" s="9"/>
      <c r="Z798" s="9"/>
      <c r="AA798" s="9"/>
      <c r="AB798" s="9"/>
      <c r="AC798" s="9"/>
      <c r="AD798" s="9"/>
      <c r="AE798" s="9"/>
      <c r="AF798" s="9"/>
      <c r="AG798" s="9"/>
      <c r="AH798" s="9"/>
    </row>
    <row r="799" spans="1:34" x14ac:dyDescent="0.25">
      <c r="A799" s="9"/>
      <c r="B799" s="9"/>
      <c r="C799" s="9"/>
      <c r="D799" s="9"/>
      <c r="F799" s="9"/>
      <c r="I799" s="9"/>
      <c r="J799" s="9"/>
      <c r="L799" s="9"/>
      <c r="M799" s="9"/>
      <c r="N799" s="9"/>
      <c r="O799" s="9"/>
      <c r="P799" s="9"/>
      <c r="S799" s="9"/>
      <c r="V799" s="9"/>
      <c r="X799" s="9"/>
      <c r="Y799" s="9"/>
      <c r="Z799" s="9"/>
      <c r="AA799" s="9"/>
      <c r="AB799" s="9"/>
      <c r="AC799" s="9"/>
      <c r="AD799" s="9"/>
      <c r="AE799" s="9"/>
      <c r="AF799" s="9"/>
      <c r="AG799" s="9"/>
      <c r="AH799" s="9"/>
    </row>
    <row r="800" spans="1:34" x14ac:dyDescent="0.25">
      <c r="A800" s="9"/>
      <c r="B800" s="9"/>
      <c r="C800" s="9"/>
      <c r="D800" s="9"/>
      <c r="F800" s="9"/>
      <c r="I800" s="9"/>
      <c r="J800" s="9"/>
      <c r="L800" s="9"/>
      <c r="M800" s="9"/>
      <c r="N800" s="9"/>
      <c r="O800" s="9"/>
      <c r="P800" s="9"/>
      <c r="S800" s="9"/>
      <c r="V800" s="9"/>
      <c r="X800" s="9"/>
      <c r="Y800" s="9"/>
      <c r="Z800" s="9"/>
      <c r="AA800" s="9"/>
      <c r="AB800" s="9"/>
      <c r="AC800" s="9"/>
      <c r="AD800" s="9"/>
      <c r="AE800" s="9"/>
      <c r="AF800" s="9"/>
      <c r="AG800" s="9"/>
      <c r="AH800" s="9"/>
    </row>
    <row r="801" spans="1:34" x14ac:dyDescent="0.25">
      <c r="A801" s="9"/>
      <c r="B801" s="9"/>
      <c r="C801" s="9"/>
      <c r="D801" s="9"/>
      <c r="F801" s="9"/>
      <c r="I801" s="9"/>
      <c r="J801" s="9"/>
      <c r="L801" s="9"/>
      <c r="M801" s="9"/>
      <c r="N801" s="9"/>
      <c r="O801" s="9"/>
      <c r="P801" s="9"/>
      <c r="S801" s="9"/>
      <c r="V801" s="9"/>
      <c r="X801" s="9"/>
      <c r="Y801" s="9"/>
      <c r="Z801" s="9"/>
      <c r="AA801" s="9"/>
      <c r="AB801" s="9"/>
      <c r="AC801" s="9"/>
      <c r="AD801" s="9"/>
      <c r="AE801" s="9"/>
      <c r="AF801" s="9"/>
      <c r="AG801" s="9"/>
      <c r="AH801" s="9"/>
    </row>
    <row r="802" spans="1:34" x14ac:dyDescent="0.25">
      <c r="A802" s="9"/>
      <c r="B802" s="9"/>
      <c r="C802" s="9"/>
      <c r="D802" s="9"/>
      <c r="F802" s="9"/>
      <c r="I802" s="9"/>
      <c r="J802" s="9"/>
      <c r="L802" s="9"/>
      <c r="M802" s="9"/>
      <c r="N802" s="9"/>
      <c r="O802" s="9"/>
      <c r="P802" s="9"/>
      <c r="S802" s="9"/>
      <c r="V802" s="9"/>
      <c r="X802" s="9"/>
      <c r="Y802" s="9"/>
      <c r="Z802" s="9"/>
      <c r="AA802" s="9"/>
      <c r="AB802" s="9"/>
      <c r="AC802" s="9"/>
      <c r="AD802" s="9"/>
      <c r="AE802" s="9"/>
      <c r="AF802" s="9"/>
      <c r="AG802" s="9"/>
      <c r="AH802" s="9"/>
    </row>
    <row r="803" spans="1:34" x14ac:dyDescent="0.25">
      <c r="A803" s="9"/>
      <c r="B803" s="9"/>
      <c r="C803" s="9"/>
      <c r="D803" s="9"/>
      <c r="F803" s="9"/>
      <c r="I803" s="9"/>
      <c r="J803" s="9"/>
      <c r="L803" s="9"/>
      <c r="M803" s="9"/>
      <c r="N803" s="9"/>
      <c r="O803" s="9"/>
      <c r="P803" s="9"/>
      <c r="S803" s="9"/>
      <c r="V803" s="9"/>
      <c r="X803" s="9"/>
      <c r="Y803" s="9"/>
      <c r="Z803" s="9"/>
      <c r="AA803" s="9"/>
      <c r="AB803" s="9"/>
      <c r="AC803" s="9"/>
      <c r="AD803" s="9"/>
      <c r="AE803" s="9"/>
      <c r="AF803" s="9"/>
      <c r="AG803" s="9"/>
      <c r="AH803" s="9"/>
    </row>
    <row r="804" spans="1:34" x14ac:dyDescent="0.25">
      <c r="A804" s="9"/>
      <c r="B804" s="9"/>
      <c r="C804" s="9"/>
      <c r="D804" s="9"/>
      <c r="F804" s="9"/>
      <c r="I804" s="9"/>
      <c r="J804" s="9"/>
      <c r="L804" s="9"/>
      <c r="M804" s="9"/>
      <c r="N804" s="9"/>
      <c r="O804" s="9"/>
      <c r="P804" s="9"/>
      <c r="S804" s="9"/>
      <c r="V804" s="9"/>
      <c r="X804" s="9"/>
      <c r="Y804" s="9"/>
      <c r="Z804" s="9"/>
      <c r="AA804" s="9"/>
      <c r="AB804" s="9"/>
      <c r="AC804" s="9"/>
      <c r="AD804" s="9"/>
      <c r="AE804" s="9"/>
      <c r="AF804" s="9"/>
      <c r="AG804" s="9"/>
      <c r="AH804" s="9"/>
    </row>
    <row r="805" spans="1:34" x14ac:dyDescent="0.25">
      <c r="A805" s="9"/>
      <c r="B805" s="9"/>
      <c r="C805" s="9"/>
      <c r="D805" s="9"/>
      <c r="F805" s="9"/>
      <c r="I805" s="9"/>
      <c r="J805" s="9"/>
      <c r="L805" s="9"/>
      <c r="M805" s="9"/>
      <c r="N805" s="9"/>
      <c r="O805" s="9"/>
      <c r="P805" s="9"/>
      <c r="S805" s="9"/>
      <c r="V805" s="9"/>
      <c r="X805" s="9"/>
      <c r="Y805" s="9"/>
      <c r="Z805" s="9"/>
      <c r="AA805" s="9"/>
      <c r="AB805" s="9"/>
      <c r="AC805" s="9"/>
      <c r="AD805" s="9"/>
      <c r="AE805" s="9"/>
      <c r="AF805" s="9"/>
      <c r="AG805" s="9"/>
      <c r="AH805" s="9"/>
    </row>
    <row r="806" spans="1:34" x14ac:dyDescent="0.25">
      <c r="A806" s="9"/>
      <c r="B806" s="9"/>
      <c r="C806" s="9"/>
      <c r="D806" s="9"/>
      <c r="F806" s="9"/>
      <c r="I806" s="9"/>
      <c r="J806" s="9"/>
      <c r="L806" s="9"/>
      <c r="M806" s="9"/>
      <c r="N806" s="9"/>
      <c r="O806" s="9"/>
      <c r="P806" s="9"/>
      <c r="S806" s="9"/>
      <c r="V806" s="9"/>
      <c r="X806" s="9"/>
      <c r="Y806" s="9"/>
      <c r="Z806" s="9"/>
      <c r="AA806" s="9"/>
      <c r="AB806" s="9"/>
      <c r="AC806" s="9"/>
      <c r="AD806" s="9"/>
      <c r="AE806" s="9"/>
      <c r="AF806" s="9"/>
      <c r="AG806" s="9"/>
      <c r="AH806" s="9"/>
    </row>
    <row r="807" spans="1:34" x14ac:dyDescent="0.25">
      <c r="A807" s="9"/>
      <c r="B807" s="9"/>
      <c r="C807" s="9"/>
      <c r="D807" s="9"/>
      <c r="F807" s="9"/>
      <c r="I807" s="9"/>
      <c r="J807" s="9"/>
      <c r="L807" s="9"/>
      <c r="M807" s="9"/>
      <c r="N807" s="9"/>
      <c r="O807" s="9"/>
      <c r="P807" s="9"/>
      <c r="S807" s="9"/>
      <c r="V807" s="9"/>
      <c r="X807" s="9"/>
      <c r="Y807" s="9"/>
      <c r="Z807" s="9"/>
      <c r="AA807" s="9"/>
      <c r="AB807" s="9"/>
      <c r="AC807" s="9"/>
      <c r="AD807" s="9"/>
      <c r="AE807" s="9"/>
      <c r="AF807" s="9"/>
      <c r="AG807" s="9"/>
      <c r="AH807" s="9"/>
    </row>
    <row r="808" spans="1:34" x14ac:dyDescent="0.25">
      <c r="A808" s="9"/>
      <c r="B808" s="9"/>
      <c r="C808" s="9"/>
      <c r="D808" s="9"/>
      <c r="F808" s="9"/>
      <c r="I808" s="9"/>
      <c r="J808" s="9"/>
      <c r="L808" s="9"/>
      <c r="M808" s="9"/>
      <c r="N808" s="9"/>
      <c r="O808" s="9"/>
      <c r="P808" s="9"/>
      <c r="S808" s="9"/>
      <c r="V808" s="9"/>
      <c r="X808" s="9"/>
      <c r="Y808" s="9"/>
      <c r="Z808" s="9"/>
      <c r="AA808" s="9"/>
      <c r="AB808" s="9"/>
      <c r="AC808" s="9"/>
      <c r="AD808" s="9"/>
      <c r="AE808" s="9"/>
      <c r="AF808" s="9"/>
      <c r="AG808" s="9"/>
      <c r="AH808" s="9"/>
    </row>
    <row r="809" spans="1:34" x14ac:dyDescent="0.25">
      <c r="A809" s="9"/>
      <c r="B809" s="9"/>
      <c r="C809" s="9"/>
      <c r="D809" s="9"/>
      <c r="F809" s="9"/>
      <c r="I809" s="9"/>
      <c r="J809" s="9"/>
      <c r="L809" s="9"/>
      <c r="M809" s="9"/>
      <c r="N809" s="9"/>
      <c r="O809" s="9"/>
      <c r="P809" s="9"/>
      <c r="S809" s="9"/>
      <c r="V809" s="9"/>
      <c r="X809" s="9"/>
      <c r="Y809" s="9"/>
      <c r="Z809" s="9"/>
      <c r="AA809" s="9"/>
      <c r="AB809" s="9"/>
      <c r="AC809" s="9"/>
      <c r="AD809" s="9"/>
      <c r="AE809" s="9"/>
      <c r="AF809" s="9"/>
      <c r="AG809" s="9"/>
      <c r="AH809" s="9"/>
    </row>
    <row r="810" spans="1:34" x14ac:dyDescent="0.25">
      <c r="A810" s="9"/>
      <c r="B810" s="9"/>
      <c r="C810" s="9"/>
      <c r="D810" s="9"/>
      <c r="F810" s="9"/>
      <c r="I810" s="9"/>
      <c r="J810" s="9"/>
      <c r="L810" s="9"/>
      <c r="M810" s="9"/>
      <c r="N810" s="9"/>
      <c r="O810" s="9"/>
      <c r="P810" s="9"/>
      <c r="S810" s="9"/>
      <c r="V810" s="9"/>
      <c r="X810" s="9"/>
      <c r="Y810" s="9"/>
      <c r="Z810" s="9"/>
      <c r="AA810" s="9"/>
      <c r="AB810" s="9"/>
      <c r="AC810" s="9"/>
      <c r="AD810" s="9"/>
      <c r="AE810" s="9"/>
      <c r="AF810" s="9"/>
      <c r="AG810" s="9"/>
      <c r="AH810" s="9"/>
    </row>
    <row r="811" spans="1:34" x14ac:dyDescent="0.25">
      <c r="A811" s="9"/>
      <c r="B811" s="9"/>
      <c r="C811" s="9"/>
      <c r="D811" s="9"/>
      <c r="F811" s="9"/>
      <c r="I811" s="9"/>
      <c r="J811" s="9"/>
      <c r="L811" s="9"/>
      <c r="M811" s="9"/>
      <c r="N811" s="9"/>
      <c r="O811" s="9"/>
      <c r="P811" s="9"/>
      <c r="S811" s="9"/>
      <c r="V811" s="9"/>
      <c r="X811" s="9"/>
      <c r="Y811" s="9"/>
      <c r="Z811" s="9"/>
      <c r="AA811" s="9"/>
      <c r="AB811" s="9"/>
      <c r="AC811" s="9"/>
      <c r="AD811" s="9"/>
      <c r="AE811" s="9"/>
      <c r="AF811" s="9"/>
      <c r="AG811" s="9"/>
      <c r="AH811" s="9"/>
    </row>
    <row r="812" spans="1:34" x14ac:dyDescent="0.25">
      <c r="A812" s="9"/>
      <c r="B812" s="9"/>
      <c r="C812" s="9"/>
      <c r="D812" s="9"/>
      <c r="F812" s="9"/>
      <c r="I812" s="9"/>
      <c r="J812" s="9"/>
      <c r="L812" s="9"/>
      <c r="M812" s="9"/>
      <c r="N812" s="9"/>
      <c r="O812" s="9"/>
      <c r="P812" s="9"/>
      <c r="S812" s="9"/>
      <c r="V812" s="9"/>
      <c r="X812" s="9"/>
      <c r="Y812" s="9"/>
      <c r="Z812" s="9"/>
      <c r="AA812" s="9"/>
      <c r="AB812" s="9"/>
      <c r="AC812" s="9"/>
      <c r="AD812" s="9"/>
      <c r="AE812" s="9"/>
      <c r="AF812" s="9"/>
      <c r="AG812" s="9"/>
      <c r="AH812" s="9"/>
    </row>
    <row r="813" spans="1:34" x14ac:dyDescent="0.25">
      <c r="A813" s="9"/>
      <c r="B813" s="9"/>
      <c r="C813" s="9"/>
      <c r="D813" s="9"/>
      <c r="F813" s="9"/>
      <c r="I813" s="9"/>
      <c r="J813" s="9"/>
      <c r="L813" s="9"/>
      <c r="M813" s="9"/>
      <c r="N813" s="9"/>
      <c r="O813" s="9"/>
      <c r="P813" s="9"/>
      <c r="S813" s="9"/>
      <c r="V813" s="9"/>
      <c r="X813" s="9"/>
      <c r="Y813" s="9"/>
      <c r="Z813" s="9"/>
      <c r="AA813" s="9"/>
      <c r="AB813" s="9"/>
      <c r="AC813" s="9"/>
      <c r="AD813" s="9"/>
      <c r="AE813" s="9"/>
      <c r="AF813" s="9"/>
      <c r="AG813" s="9"/>
      <c r="AH813" s="9"/>
    </row>
    <row r="814" spans="1:34" x14ac:dyDescent="0.25">
      <c r="A814" s="9"/>
      <c r="B814" s="9"/>
      <c r="C814" s="9"/>
      <c r="D814" s="9"/>
      <c r="F814" s="9"/>
      <c r="I814" s="9"/>
      <c r="J814" s="9"/>
      <c r="L814" s="9"/>
      <c r="M814" s="9"/>
      <c r="N814" s="9"/>
      <c r="O814" s="9"/>
      <c r="P814" s="9"/>
      <c r="S814" s="9"/>
      <c r="V814" s="9"/>
      <c r="X814" s="9"/>
      <c r="Y814" s="9"/>
      <c r="Z814" s="9"/>
      <c r="AA814" s="9"/>
      <c r="AB814" s="9"/>
      <c r="AC814" s="9"/>
      <c r="AD814" s="9"/>
      <c r="AE814" s="9"/>
      <c r="AF814" s="9"/>
      <c r="AG814" s="9"/>
      <c r="AH814" s="9"/>
    </row>
    <row r="815" spans="1:34" x14ac:dyDescent="0.25">
      <c r="A815" s="9"/>
      <c r="B815" s="9"/>
      <c r="C815" s="9"/>
      <c r="D815" s="9"/>
      <c r="F815" s="9"/>
      <c r="I815" s="9"/>
      <c r="J815" s="9"/>
      <c r="L815" s="9"/>
      <c r="M815" s="9"/>
      <c r="N815" s="9"/>
      <c r="O815" s="9"/>
      <c r="P815" s="9"/>
      <c r="S815" s="9"/>
      <c r="V815" s="9"/>
      <c r="X815" s="9"/>
      <c r="Y815" s="9"/>
      <c r="Z815" s="9"/>
      <c r="AA815" s="9"/>
      <c r="AB815" s="9"/>
      <c r="AC815" s="9"/>
      <c r="AD815" s="9"/>
      <c r="AE815" s="9"/>
      <c r="AF815" s="9"/>
      <c r="AG815" s="9"/>
      <c r="AH815" s="9"/>
    </row>
    <row r="816" spans="1:34" x14ac:dyDescent="0.25">
      <c r="A816" s="9"/>
      <c r="B816" s="9"/>
      <c r="C816" s="9"/>
      <c r="D816" s="9"/>
      <c r="F816" s="9"/>
      <c r="I816" s="9"/>
      <c r="J816" s="9"/>
      <c r="L816" s="9"/>
      <c r="M816" s="9"/>
      <c r="N816" s="9"/>
      <c r="O816" s="9"/>
      <c r="P816" s="9"/>
      <c r="S816" s="9"/>
      <c r="V816" s="9"/>
      <c r="X816" s="9"/>
      <c r="Y816" s="9"/>
      <c r="Z816" s="9"/>
      <c r="AA816" s="9"/>
      <c r="AB816" s="9"/>
      <c r="AC816" s="9"/>
      <c r="AD816" s="9"/>
      <c r="AE816" s="9"/>
      <c r="AF816" s="9"/>
      <c r="AG816" s="9"/>
      <c r="AH816" s="9"/>
    </row>
    <row r="817" spans="1:34" x14ac:dyDescent="0.25">
      <c r="A817" s="9"/>
      <c r="B817" s="9"/>
      <c r="C817" s="9"/>
      <c r="D817" s="9"/>
      <c r="F817" s="9"/>
      <c r="I817" s="9"/>
      <c r="J817" s="9"/>
      <c r="L817" s="9"/>
      <c r="M817" s="9"/>
      <c r="N817" s="9"/>
      <c r="O817" s="9"/>
      <c r="P817" s="9"/>
      <c r="S817" s="9"/>
      <c r="V817" s="9"/>
      <c r="X817" s="9"/>
      <c r="Y817" s="9"/>
      <c r="Z817" s="9"/>
      <c r="AA817" s="9"/>
      <c r="AB817" s="9"/>
      <c r="AC817" s="9"/>
      <c r="AD817" s="9"/>
      <c r="AE817" s="9"/>
      <c r="AF817" s="9"/>
      <c r="AG817" s="9"/>
      <c r="AH817" s="9"/>
    </row>
    <row r="818" spans="1:34" x14ac:dyDescent="0.25">
      <c r="A818" s="9"/>
      <c r="B818" s="9"/>
      <c r="C818" s="9"/>
      <c r="D818" s="9"/>
      <c r="F818" s="9"/>
      <c r="I818" s="9"/>
      <c r="J818" s="9"/>
      <c r="L818" s="9"/>
      <c r="M818" s="9"/>
      <c r="N818" s="9"/>
      <c r="O818" s="9"/>
      <c r="P818" s="9"/>
      <c r="S818" s="9"/>
      <c r="V818" s="9"/>
      <c r="X818" s="9"/>
      <c r="Y818" s="9"/>
      <c r="Z818" s="9"/>
      <c r="AA818" s="9"/>
      <c r="AB818" s="9"/>
      <c r="AC818" s="9"/>
      <c r="AD818" s="9"/>
      <c r="AE818" s="9"/>
      <c r="AF818" s="9"/>
      <c r="AG818" s="9"/>
      <c r="AH818" s="9"/>
    </row>
    <row r="819" spans="1:34" x14ac:dyDescent="0.25">
      <c r="A819" s="9"/>
      <c r="B819" s="9"/>
      <c r="C819" s="9"/>
      <c r="D819" s="9"/>
      <c r="F819" s="9"/>
      <c r="I819" s="9"/>
      <c r="J819" s="9"/>
      <c r="L819" s="9"/>
      <c r="M819" s="9"/>
      <c r="N819" s="9"/>
      <c r="O819" s="9"/>
      <c r="P819" s="9"/>
      <c r="S819" s="9"/>
      <c r="V819" s="9"/>
      <c r="X819" s="9"/>
      <c r="Y819" s="9"/>
      <c r="Z819" s="9"/>
      <c r="AA819" s="9"/>
      <c r="AB819" s="9"/>
      <c r="AC819" s="9"/>
      <c r="AD819" s="9"/>
      <c r="AE819" s="9"/>
      <c r="AF819" s="9"/>
      <c r="AG819" s="9"/>
      <c r="AH819" s="9"/>
    </row>
    <row r="820" spans="1:34" x14ac:dyDescent="0.25">
      <c r="A820" s="9"/>
      <c r="B820" s="9"/>
      <c r="C820" s="9"/>
      <c r="D820" s="9"/>
      <c r="F820" s="9"/>
      <c r="I820" s="9"/>
      <c r="J820" s="9"/>
      <c r="L820" s="9"/>
      <c r="M820" s="9"/>
      <c r="N820" s="9"/>
      <c r="O820" s="9"/>
      <c r="P820" s="9"/>
      <c r="S820" s="9"/>
      <c r="V820" s="9"/>
      <c r="X820" s="9"/>
      <c r="Y820" s="9"/>
      <c r="Z820" s="9"/>
      <c r="AA820" s="9"/>
      <c r="AB820" s="9"/>
      <c r="AC820" s="9"/>
      <c r="AD820" s="9"/>
      <c r="AE820" s="9"/>
      <c r="AF820" s="9"/>
      <c r="AG820" s="9"/>
      <c r="AH820" s="9"/>
    </row>
    <row r="821" spans="1:34" x14ac:dyDescent="0.25">
      <c r="A821" s="9"/>
      <c r="B821" s="9"/>
      <c r="C821" s="9"/>
      <c r="D821" s="9"/>
      <c r="F821" s="9"/>
      <c r="I821" s="9"/>
      <c r="J821" s="9"/>
      <c r="L821" s="9"/>
      <c r="M821" s="9"/>
      <c r="N821" s="9"/>
      <c r="O821" s="9"/>
      <c r="P821" s="9"/>
      <c r="S821" s="9"/>
      <c r="V821" s="9"/>
      <c r="X821" s="9"/>
      <c r="Y821" s="9"/>
      <c r="Z821" s="9"/>
      <c r="AA821" s="9"/>
      <c r="AB821" s="9"/>
      <c r="AC821" s="9"/>
      <c r="AD821" s="9"/>
      <c r="AE821" s="9"/>
      <c r="AF821" s="9"/>
      <c r="AG821" s="9"/>
      <c r="AH821" s="9"/>
    </row>
    <row r="822" spans="1:34" x14ac:dyDescent="0.25">
      <c r="A822" s="9"/>
      <c r="B822" s="9"/>
      <c r="C822" s="9"/>
      <c r="D822" s="9"/>
      <c r="F822" s="9"/>
      <c r="I822" s="9"/>
      <c r="J822" s="9"/>
      <c r="L822" s="9"/>
      <c r="M822" s="9"/>
      <c r="N822" s="9"/>
      <c r="O822" s="9"/>
      <c r="P822" s="9"/>
      <c r="S822" s="9"/>
      <c r="V822" s="9"/>
      <c r="X822" s="9"/>
      <c r="Y822" s="9"/>
      <c r="Z822" s="9"/>
      <c r="AA822" s="9"/>
      <c r="AB822" s="9"/>
      <c r="AC822" s="9"/>
      <c r="AD822" s="9"/>
      <c r="AE822" s="9"/>
      <c r="AF822" s="9"/>
      <c r="AG822" s="9"/>
      <c r="AH822" s="9"/>
    </row>
    <row r="823" spans="1:34" x14ac:dyDescent="0.25">
      <c r="A823" s="9"/>
      <c r="B823" s="9"/>
      <c r="C823" s="9"/>
      <c r="D823" s="9"/>
      <c r="F823" s="9"/>
      <c r="I823" s="9"/>
      <c r="J823" s="9"/>
      <c r="L823" s="9"/>
      <c r="M823" s="9"/>
      <c r="N823" s="9"/>
      <c r="O823" s="9"/>
      <c r="P823" s="9"/>
      <c r="S823" s="9"/>
      <c r="V823" s="9"/>
      <c r="X823" s="9"/>
      <c r="Y823" s="9"/>
      <c r="Z823" s="9"/>
      <c r="AA823" s="9"/>
      <c r="AB823" s="9"/>
      <c r="AC823" s="9"/>
      <c r="AD823" s="9"/>
      <c r="AE823" s="9"/>
      <c r="AF823" s="9"/>
      <c r="AG823" s="9"/>
      <c r="AH823" s="9"/>
    </row>
    <row r="824" spans="1:34" x14ac:dyDescent="0.25">
      <c r="A824" s="9"/>
      <c r="B824" s="9"/>
      <c r="C824" s="9"/>
      <c r="D824" s="9"/>
      <c r="F824" s="9"/>
      <c r="I824" s="9"/>
      <c r="J824" s="9"/>
      <c r="L824" s="9"/>
      <c r="M824" s="9"/>
      <c r="N824" s="9"/>
      <c r="O824" s="9"/>
      <c r="P824" s="9"/>
      <c r="S824" s="9"/>
      <c r="V824" s="9"/>
      <c r="X824" s="9"/>
      <c r="Y824" s="9"/>
      <c r="Z824" s="9"/>
      <c r="AA824" s="9"/>
      <c r="AB824" s="9"/>
      <c r="AC824" s="9"/>
      <c r="AD824" s="9"/>
      <c r="AE824" s="9"/>
      <c r="AF824" s="9"/>
      <c r="AG824" s="9"/>
      <c r="AH824" s="9"/>
    </row>
    <row r="825" spans="1:34" x14ac:dyDescent="0.25">
      <c r="A825" s="9"/>
      <c r="B825" s="9"/>
      <c r="C825" s="9"/>
      <c r="D825" s="9"/>
      <c r="F825" s="9"/>
      <c r="I825" s="9"/>
      <c r="J825" s="9"/>
      <c r="L825" s="9"/>
      <c r="M825" s="9"/>
      <c r="N825" s="9"/>
      <c r="O825" s="9"/>
      <c r="P825" s="9"/>
      <c r="S825" s="9"/>
      <c r="V825" s="9"/>
      <c r="X825" s="9"/>
      <c r="Y825" s="9"/>
      <c r="Z825" s="9"/>
      <c r="AA825" s="9"/>
      <c r="AB825" s="9"/>
      <c r="AC825" s="9"/>
      <c r="AD825" s="9"/>
      <c r="AE825" s="9"/>
      <c r="AF825" s="9"/>
      <c r="AG825" s="9"/>
      <c r="AH825" s="9"/>
    </row>
    <row r="826" spans="1:34" x14ac:dyDescent="0.25">
      <c r="A826" s="9"/>
      <c r="B826" s="9"/>
      <c r="C826" s="9"/>
      <c r="D826" s="9"/>
      <c r="F826" s="9"/>
      <c r="I826" s="9"/>
      <c r="J826" s="9"/>
      <c r="L826" s="9"/>
      <c r="M826" s="9"/>
      <c r="N826" s="9"/>
      <c r="O826" s="9"/>
      <c r="P826" s="9"/>
      <c r="S826" s="9"/>
      <c r="V826" s="9"/>
      <c r="X826" s="9"/>
      <c r="Y826" s="9"/>
      <c r="Z826" s="9"/>
      <c r="AA826" s="9"/>
      <c r="AB826" s="9"/>
      <c r="AC826" s="9"/>
      <c r="AD826" s="9"/>
      <c r="AE826" s="9"/>
      <c r="AF826" s="9"/>
      <c r="AG826" s="9"/>
      <c r="AH826" s="9"/>
    </row>
    <row r="827" spans="1:34" x14ac:dyDescent="0.25">
      <c r="A827" s="9"/>
      <c r="B827" s="9"/>
      <c r="C827" s="9"/>
      <c r="D827" s="9"/>
      <c r="F827" s="9"/>
      <c r="I827" s="9"/>
      <c r="J827" s="9"/>
      <c r="L827" s="9"/>
      <c r="M827" s="9"/>
      <c r="N827" s="9"/>
      <c r="O827" s="9"/>
      <c r="P827" s="9"/>
      <c r="S827" s="9"/>
      <c r="V827" s="9"/>
      <c r="X827" s="9"/>
      <c r="Y827" s="9"/>
      <c r="Z827" s="9"/>
      <c r="AA827" s="9"/>
      <c r="AB827" s="9"/>
      <c r="AC827" s="9"/>
      <c r="AD827" s="9"/>
      <c r="AE827" s="9"/>
      <c r="AF827" s="9"/>
      <c r="AG827" s="9"/>
      <c r="AH827" s="9"/>
    </row>
    <row r="828" spans="1:34" x14ac:dyDescent="0.25">
      <c r="A828" s="9"/>
      <c r="B828" s="9"/>
      <c r="C828" s="9"/>
      <c r="D828" s="9"/>
      <c r="F828" s="9"/>
      <c r="I828" s="9"/>
      <c r="J828" s="9"/>
      <c r="L828" s="9"/>
      <c r="M828" s="9"/>
      <c r="N828" s="9"/>
      <c r="O828" s="9"/>
      <c r="P828" s="9"/>
      <c r="S828" s="9"/>
      <c r="V828" s="9"/>
      <c r="X828" s="9"/>
      <c r="Y828" s="9"/>
      <c r="Z828" s="9"/>
      <c r="AA828" s="9"/>
      <c r="AB828" s="9"/>
      <c r="AC828" s="9"/>
      <c r="AD828" s="9"/>
      <c r="AE828" s="9"/>
      <c r="AF828" s="9"/>
      <c r="AG828" s="9"/>
      <c r="AH828" s="9"/>
    </row>
    <row r="829" spans="1:34" x14ac:dyDescent="0.25">
      <c r="A829" s="9"/>
      <c r="B829" s="9"/>
      <c r="C829" s="9"/>
      <c r="D829" s="9"/>
      <c r="F829" s="9"/>
      <c r="I829" s="9"/>
      <c r="J829" s="9"/>
      <c r="L829" s="9"/>
      <c r="M829" s="9"/>
      <c r="N829" s="9"/>
      <c r="O829" s="9"/>
      <c r="P829" s="9"/>
      <c r="S829" s="9"/>
      <c r="V829" s="9"/>
      <c r="X829" s="9"/>
      <c r="Y829" s="9"/>
      <c r="Z829" s="9"/>
      <c r="AA829" s="9"/>
      <c r="AB829" s="9"/>
      <c r="AC829" s="9"/>
      <c r="AD829" s="9"/>
      <c r="AE829" s="9"/>
      <c r="AF829" s="9"/>
      <c r="AG829" s="9"/>
      <c r="AH829" s="9"/>
    </row>
    <row r="830" spans="1:34" x14ac:dyDescent="0.25">
      <c r="A830" s="9"/>
      <c r="B830" s="9"/>
      <c r="C830" s="9"/>
      <c r="D830" s="9"/>
      <c r="F830" s="9"/>
      <c r="I830" s="9"/>
      <c r="J830" s="9"/>
      <c r="L830" s="9"/>
      <c r="M830" s="9"/>
      <c r="N830" s="9"/>
      <c r="O830" s="9"/>
      <c r="P830" s="9"/>
      <c r="S830" s="9"/>
      <c r="V830" s="9"/>
      <c r="X830" s="9"/>
      <c r="Y830" s="9"/>
      <c r="Z830" s="9"/>
      <c r="AA830" s="9"/>
      <c r="AB830" s="9"/>
      <c r="AC830" s="9"/>
      <c r="AD830" s="9"/>
      <c r="AE830" s="9"/>
      <c r="AF830" s="9"/>
      <c r="AG830" s="9"/>
      <c r="AH830" s="9"/>
    </row>
    <row r="831" spans="1:34" x14ac:dyDescent="0.25">
      <c r="A831" s="9"/>
      <c r="B831" s="9"/>
      <c r="C831" s="9"/>
      <c r="D831" s="9"/>
      <c r="F831" s="9"/>
      <c r="I831" s="9"/>
      <c r="J831" s="9"/>
      <c r="L831" s="9"/>
      <c r="M831" s="9"/>
      <c r="N831" s="9"/>
      <c r="O831" s="9"/>
      <c r="P831" s="9"/>
      <c r="S831" s="9"/>
      <c r="V831" s="9"/>
      <c r="X831" s="9"/>
      <c r="Y831" s="9"/>
      <c r="Z831" s="9"/>
      <c r="AA831" s="9"/>
      <c r="AB831" s="9"/>
      <c r="AC831" s="9"/>
      <c r="AD831" s="9"/>
      <c r="AE831" s="9"/>
      <c r="AF831" s="9"/>
      <c r="AG831" s="9"/>
      <c r="AH831" s="9"/>
    </row>
    <row r="832" spans="1:34" x14ac:dyDescent="0.25">
      <c r="A832" s="9"/>
      <c r="B832" s="9"/>
      <c r="C832" s="9"/>
      <c r="D832" s="9"/>
      <c r="F832" s="9"/>
      <c r="I832" s="9"/>
      <c r="J832" s="9"/>
      <c r="L832" s="9"/>
      <c r="M832" s="9"/>
      <c r="N832" s="9"/>
      <c r="O832" s="9"/>
      <c r="P832" s="9"/>
      <c r="S832" s="9"/>
      <c r="V832" s="9"/>
      <c r="X832" s="9"/>
      <c r="Y832" s="9"/>
      <c r="Z832" s="9"/>
      <c r="AA832" s="9"/>
      <c r="AB832" s="9"/>
      <c r="AC832" s="9"/>
      <c r="AD832" s="9"/>
      <c r="AE832" s="9"/>
      <c r="AF832" s="9"/>
      <c r="AG832" s="9"/>
      <c r="AH832" s="9"/>
    </row>
    <row r="833" spans="1:34" x14ac:dyDescent="0.25">
      <c r="A833" s="9"/>
      <c r="B833" s="9"/>
      <c r="C833" s="9"/>
      <c r="D833" s="9"/>
      <c r="F833" s="9"/>
      <c r="I833" s="9"/>
      <c r="J833" s="9"/>
      <c r="L833" s="9"/>
      <c r="M833" s="9"/>
      <c r="N833" s="9"/>
      <c r="O833" s="9"/>
      <c r="P833" s="9"/>
      <c r="S833" s="9"/>
      <c r="V833" s="9"/>
      <c r="X833" s="9"/>
      <c r="Y833" s="9"/>
      <c r="Z833" s="9"/>
      <c r="AA833" s="9"/>
      <c r="AB833" s="9"/>
      <c r="AC833" s="9"/>
      <c r="AD833" s="9"/>
      <c r="AE833" s="9"/>
      <c r="AF833" s="9"/>
      <c r="AG833" s="9"/>
      <c r="AH833" s="9"/>
    </row>
    <row r="834" spans="1:34" x14ac:dyDescent="0.25">
      <c r="A834" s="9"/>
      <c r="B834" s="9"/>
      <c r="C834" s="9"/>
      <c r="D834" s="9"/>
      <c r="F834" s="9"/>
      <c r="I834" s="9"/>
      <c r="J834" s="9"/>
      <c r="L834" s="9"/>
      <c r="M834" s="9"/>
      <c r="N834" s="9"/>
      <c r="O834" s="9"/>
      <c r="P834" s="9"/>
      <c r="S834" s="9"/>
      <c r="V834" s="9"/>
      <c r="X834" s="9"/>
      <c r="Y834" s="9"/>
      <c r="Z834" s="9"/>
      <c r="AA834" s="9"/>
      <c r="AB834" s="9"/>
      <c r="AC834" s="9"/>
      <c r="AD834" s="9"/>
      <c r="AE834" s="9"/>
      <c r="AF834" s="9"/>
      <c r="AG834" s="9"/>
      <c r="AH834" s="9"/>
    </row>
    <row r="835" spans="1:34" x14ac:dyDescent="0.25">
      <c r="A835" s="9"/>
      <c r="B835" s="9"/>
      <c r="C835" s="9"/>
      <c r="D835" s="9"/>
      <c r="F835" s="9"/>
      <c r="I835" s="9"/>
      <c r="J835" s="9"/>
      <c r="L835" s="9"/>
      <c r="M835" s="9"/>
      <c r="N835" s="9"/>
      <c r="O835" s="9"/>
      <c r="P835" s="9"/>
      <c r="S835" s="9"/>
      <c r="V835" s="9"/>
      <c r="X835" s="9"/>
      <c r="Y835" s="9"/>
      <c r="Z835" s="9"/>
      <c r="AA835" s="9"/>
      <c r="AB835" s="9"/>
      <c r="AC835" s="9"/>
      <c r="AD835" s="9"/>
      <c r="AE835" s="9"/>
      <c r="AF835" s="9"/>
      <c r="AG835" s="9"/>
      <c r="AH835" s="9"/>
    </row>
    <row r="836" spans="1:34" x14ac:dyDescent="0.25">
      <c r="A836" s="9"/>
      <c r="B836" s="9"/>
      <c r="C836" s="9"/>
      <c r="D836" s="9"/>
      <c r="F836" s="9"/>
      <c r="I836" s="9"/>
      <c r="J836" s="9"/>
      <c r="L836" s="9"/>
      <c r="M836" s="9"/>
      <c r="N836" s="9"/>
      <c r="O836" s="9"/>
      <c r="P836" s="9"/>
      <c r="S836" s="9"/>
      <c r="V836" s="9"/>
      <c r="X836" s="9"/>
      <c r="Y836" s="9"/>
      <c r="Z836" s="9"/>
      <c r="AA836" s="9"/>
      <c r="AB836" s="9"/>
      <c r="AC836" s="9"/>
      <c r="AD836" s="9"/>
      <c r="AE836" s="9"/>
      <c r="AF836" s="9"/>
      <c r="AG836" s="9"/>
      <c r="AH836" s="9"/>
    </row>
    <row r="837" spans="1:34" x14ac:dyDescent="0.25">
      <c r="A837" s="9"/>
      <c r="B837" s="9"/>
      <c r="C837" s="9"/>
      <c r="D837" s="9"/>
      <c r="F837" s="9"/>
      <c r="I837" s="9"/>
      <c r="J837" s="9"/>
      <c r="L837" s="9"/>
      <c r="M837" s="9"/>
      <c r="N837" s="9"/>
      <c r="O837" s="9"/>
      <c r="P837" s="9"/>
      <c r="S837" s="9"/>
      <c r="V837" s="9"/>
      <c r="X837" s="9"/>
      <c r="Y837" s="9"/>
      <c r="Z837" s="9"/>
      <c r="AA837" s="9"/>
      <c r="AB837" s="9"/>
      <c r="AC837" s="9"/>
      <c r="AD837" s="9"/>
      <c r="AE837" s="9"/>
      <c r="AF837" s="9"/>
      <c r="AG837" s="9"/>
      <c r="AH837" s="9"/>
    </row>
    <row r="838" spans="1:34" x14ac:dyDescent="0.25">
      <c r="A838" s="9"/>
      <c r="B838" s="9"/>
      <c r="C838" s="9"/>
      <c r="D838" s="9"/>
      <c r="F838" s="9"/>
      <c r="I838" s="9"/>
      <c r="J838" s="9"/>
      <c r="L838" s="9"/>
      <c r="M838" s="9"/>
      <c r="N838" s="9"/>
      <c r="O838" s="9"/>
      <c r="P838" s="9"/>
      <c r="S838" s="9"/>
      <c r="V838" s="9"/>
      <c r="X838" s="9"/>
      <c r="Y838" s="9"/>
      <c r="Z838" s="9"/>
      <c r="AA838" s="9"/>
      <c r="AB838" s="9"/>
      <c r="AC838" s="9"/>
      <c r="AD838" s="9"/>
      <c r="AE838" s="9"/>
      <c r="AF838" s="9"/>
      <c r="AG838" s="9"/>
      <c r="AH838" s="9"/>
    </row>
    <row r="839" spans="1:34" x14ac:dyDescent="0.25">
      <c r="A839" s="9"/>
      <c r="B839" s="9"/>
      <c r="C839" s="9"/>
      <c r="D839" s="9"/>
      <c r="F839" s="9"/>
      <c r="I839" s="9"/>
      <c r="J839" s="9"/>
      <c r="L839" s="9"/>
      <c r="M839" s="9"/>
      <c r="N839" s="9"/>
      <c r="O839" s="9"/>
      <c r="P839" s="9"/>
      <c r="S839" s="9"/>
      <c r="V839" s="9"/>
      <c r="X839" s="9"/>
      <c r="Y839" s="9"/>
      <c r="Z839" s="9"/>
      <c r="AA839" s="9"/>
      <c r="AB839" s="9"/>
      <c r="AC839" s="9"/>
      <c r="AD839" s="9"/>
      <c r="AE839" s="9"/>
      <c r="AF839" s="9"/>
      <c r="AG839" s="9"/>
      <c r="AH839" s="9"/>
    </row>
    <row r="840" spans="1:34" x14ac:dyDescent="0.25">
      <c r="A840" s="9"/>
      <c r="B840" s="9"/>
      <c r="C840" s="9"/>
      <c r="D840" s="9"/>
      <c r="F840" s="9"/>
      <c r="I840" s="9"/>
      <c r="J840" s="9"/>
      <c r="L840" s="9"/>
      <c r="M840" s="9"/>
      <c r="N840" s="9"/>
      <c r="O840" s="9"/>
      <c r="P840" s="9"/>
      <c r="S840" s="9"/>
      <c r="V840" s="9"/>
      <c r="X840" s="9"/>
      <c r="Y840" s="9"/>
      <c r="Z840" s="9"/>
      <c r="AA840" s="9"/>
      <c r="AB840" s="9"/>
      <c r="AC840" s="9"/>
      <c r="AD840" s="9"/>
      <c r="AE840" s="9"/>
      <c r="AF840" s="9"/>
      <c r="AG840" s="9"/>
      <c r="AH840" s="9"/>
    </row>
    <row r="841" spans="1:34" x14ac:dyDescent="0.25">
      <c r="A841" s="9"/>
      <c r="B841" s="9"/>
      <c r="C841" s="9"/>
      <c r="D841" s="9"/>
      <c r="F841" s="9"/>
      <c r="I841" s="9"/>
      <c r="J841" s="9"/>
      <c r="L841" s="9"/>
      <c r="M841" s="9"/>
      <c r="N841" s="9"/>
      <c r="O841" s="9"/>
      <c r="P841" s="9"/>
      <c r="S841" s="9"/>
      <c r="V841" s="9"/>
      <c r="X841" s="9"/>
      <c r="Y841" s="9"/>
      <c r="Z841" s="9"/>
      <c r="AA841" s="9"/>
      <c r="AB841" s="9"/>
      <c r="AC841" s="9"/>
      <c r="AD841" s="9"/>
      <c r="AE841" s="9"/>
      <c r="AF841" s="9"/>
      <c r="AG841" s="9"/>
      <c r="AH841" s="9"/>
    </row>
    <row r="842" spans="1:34" x14ac:dyDescent="0.25">
      <c r="A842" s="9"/>
      <c r="B842" s="9"/>
      <c r="C842" s="9"/>
      <c r="D842" s="9"/>
      <c r="F842" s="9"/>
      <c r="I842" s="9"/>
      <c r="J842" s="9"/>
      <c r="L842" s="9"/>
      <c r="M842" s="9"/>
      <c r="N842" s="9"/>
      <c r="O842" s="9"/>
      <c r="P842" s="9"/>
      <c r="S842" s="9"/>
      <c r="V842" s="9"/>
      <c r="X842" s="9"/>
      <c r="Y842" s="9"/>
      <c r="Z842" s="9"/>
      <c r="AA842" s="9"/>
      <c r="AB842" s="9"/>
      <c r="AC842" s="9"/>
      <c r="AD842" s="9"/>
      <c r="AE842" s="9"/>
      <c r="AF842" s="9"/>
      <c r="AG842" s="9"/>
      <c r="AH842" s="9"/>
    </row>
    <row r="843" spans="1:34" x14ac:dyDescent="0.25">
      <c r="A843" s="9"/>
      <c r="B843" s="9"/>
      <c r="C843" s="9"/>
      <c r="D843" s="9"/>
      <c r="F843" s="9"/>
      <c r="I843" s="9"/>
      <c r="J843" s="9"/>
      <c r="L843" s="9"/>
      <c r="M843" s="9"/>
      <c r="N843" s="9"/>
      <c r="O843" s="9"/>
      <c r="P843" s="9"/>
      <c r="S843" s="9"/>
      <c r="V843" s="9"/>
      <c r="X843" s="9"/>
      <c r="Y843" s="9"/>
      <c r="Z843" s="9"/>
      <c r="AA843" s="9"/>
      <c r="AB843" s="9"/>
      <c r="AC843" s="9"/>
      <c r="AD843" s="9"/>
      <c r="AE843" s="9"/>
      <c r="AF843" s="9"/>
      <c r="AG843" s="9"/>
      <c r="AH843" s="9"/>
    </row>
    <row r="844" spans="1:34" x14ac:dyDescent="0.25">
      <c r="A844" s="9"/>
      <c r="B844" s="9"/>
      <c r="C844" s="9"/>
      <c r="D844" s="9"/>
      <c r="F844" s="9"/>
      <c r="I844" s="9"/>
      <c r="J844" s="9"/>
      <c r="L844" s="9"/>
      <c r="M844" s="9"/>
      <c r="N844" s="9"/>
      <c r="O844" s="9"/>
      <c r="P844" s="9"/>
      <c r="S844" s="9"/>
      <c r="V844" s="9"/>
      <c r="X844" s="9"/>
      <c r="Y844" s="9"/>
      <c r="Z844" s="9"/>
      <c r="AA844" s="9"/>
      <c r="AB844" s="9"/>
      <c r="AC844" s="9"/>
      <c r="AD844" s="9"/>
      <c r="AE844" s="9"/>
      <c r="AF844" s="9"/>
      <c r="AG844" s="9"/>
      <c r="AH844" s="9"/>
    </row>
    <row r="845" spans="1:34" x14ac:dyDescent="0.25">
      <c r="A845" s="9"/>
      <c r="B845" s="9"/>
      <c r="C845" s="9"/>
      <c r="D845" s="9"/>
      <c r="F845" s="9"/>
      <c r="I845" s="9"/>
      <c r="J845" s="9"/>
      <c r="L845" s="9"/>
      <c r="M845" s="9"/>
      <c r="N845" s="9"/>
      <c r="O845" s="9"/>
      <c r="P845" s="9"/>
      <c r="S845" s="9"/>
      <c r="V845" s="9"/>
      <c r="X845" s="9"/>
      <c r="Y845" s="9"/>
      <c r="Z845" s="9"/>
      <c r="AA845" s="9"/>
      <c r="AB845" s="9"/>
      <c r="AC845" s="9"/>
      <c r="AD845" s="9"/>
      <c r="AE845" s="9"/>
      <c r="AF845" s="9"/>
      <c r="AG845" s="9"/>
      <c r="AH845" s="9"/>
    </row>
    <row r="846" spans="1:34" x14ac:dyDescent="0.25">
      <c r="A846" s="9"/>
      <c r="B846" s="9"/>
      <c r="C846" s="9"/>
      <c r="D846" s="9"/>
      <c r="F846" s="9"/>
      <c r="I846" s="9"/>
      <c r="J846" s="9"/>
      <c r="L846" s="9"/>
      <c r="M846" s="9"/>
      <c r="N846" s="9"/>
      <c r="O846" s="9"/>
      <c r="P846" s="9"/>
      <c r="S846" s="9"/>
      <c r="V846" s="9"/>
      <c r="X846" s="9"/>
      <c r="Y846" s="9"/>
      <c r="Z846" s="9"/>
      <c r="AA846" s="9"/>
      <c r="AB846" s="9"/>
      <c r="AC846" s="9"/>
      <c r="AD846" s="9"/>
      <c r="AE846" s="9"/>
      <c r="AF846" s="9"/>
      <c r="AG846" s="9"/>
      <c r="AH846" s="9"/>
    </row>
    <row r="847" spans="1:34" x14ac:dyDescent="0.25">
      <c r="A847" s="9"/>
      <c r="B847" s="9"/>
      <c r="C847" s="9"/>
      <c r="D847" s="9"/>
      <c r="F847" s="9"/>
      <c r="I847" s="9"/>
      <c r="J847" s="9"/>
      <c r="L847" s="9"/>
      <c r="M847" s="9"/>
      <c r="N847" s="9"/>
      <c r="O847" s="9"/>
      <c r="P847" s="9"/>
      <c r="S847" s="9"/>
      <c r="V847" s="9"/>
      <c r="X847" s="9"/>
      <c r="Y847" s="9"/>
      <c r="Z847" s="9"/>
      <c r="AA847" s="9"/>
      <c r="AB847" s="9"/>
      <c r="AC847" s="9"/>
      <c r="AD847" s="9"/>
      <c r="AE847" s="9"/>
      <c r="AF847" s="9"/>
      <c r="AG847" s="9"/>
      <c r="AH847" s="9"/>
    </row>
    <row r="848" spans="1:34" x14ac:dyDescent="0.25">
      <c r="A848" s="9"/>
      <c r="B848" s="9"/>
      <c r="C848" s="9"/>
      <c r="D848" s="9"/>
      <c r="F848" s="9"/>
      <c r="I848" s="9"/>
      <c r="J848" s="9"/>
      <c r="L848" s="9"/>
      <c r="M848" s="9"/>
      <c r="N848" s="9"/>
      <c r="O848" s="9"/>
      <c r="P848" s="9"/>
      <c r="S848" s="9"/>
      <c r="V848" s="9"/>
      <c r="X848" s="9"/>
      <c r="Y848" s="9"/>
      <c r="Z848" s="9"/>
      <c r="AA848" s="9"/>
      <c r="AB848" s="9"/>
      <c r="AC848" s="9"/>
      <c r="AD848" s="9"/>
      <c r="AE848" s="9"/>
      <c r="AF848" s="9"/>
      <c r="AG848" s="9"/>
      <c r="AH848" s="9"/>
    </row>
    <row r="849" spans="1:34" x14ac:dyDescent="0.25">
      <c r="A849" s="9"/>
      <c r="B849" s="9"/>
      <c r="C849" s="9"/>
      <c r="D849" s="9"/>
      <c r="F849" s="9"/>
      <c r="I849" s="9"/>
      <c r="J849" s="9"/>
      <c r="L849" s="9"/>
      <c r="M849" s="9"/>
      <c r="N849" s="9"/>
      <c r="O849" s="9"/>
      <c r="P849" s="9"/>
      <c r="S849" s="9"/>
      <c r="V849" s="9"/>
      <c r="X849" s="9"/>
      <c r="Y849" s="9"/>
      <c r="Z849" s="9"/>
      <c r="AA849" s="9"/>
      <c r="AB849" s="9"/>
      <c r="AC849" s="9"/>
      <c r="AD849" s="9"/>
      <c r="AE849" s="9"/>
      <c r="AF849" s="9"/>
      <c r="AG849" s="9"/>
      <c r="AH849" s="9"/>
    </row>
    <row r="850" spans="1:34" x14ac:dyDescent="0.25">
      <c r="A850" s="9"/>
      <c r="B850" s="9"/>
      <c r="C850" s="9"/>
      <c r="D850" s="9"/>
      <c r="F850" s="9"/>
      <c r="I850" s="9"/>
      <c r="J850" s="9"/>
      <c r="L850" s="9"/>
      <c r="M850" s="9"/>
      <c r="N850" s="9"/>
      <c r="O850" s="9"/>
      <c r="P850" s="9"/>
      <c r="S850" s="9"/>
      <c r="V850" s="9"/>
      <c r="X850" s="9"/>
      <c r="Y850" s="9"/>
      <c r="Z850" s="9"/>
      <c r="AA850" s="9"/>
      <c r="AB850" s="9"/>
      <c r="AC850" s="9"/>
      <c r="AD850" s="9"/>
      <c r="AE850" s="9"/>
      <c r="AF850" s="9"/>
      <c r="AG850" s="9"/>
      <c r="AH850" s="9"/>
    </row>
    <row r="851" spans="1:34" x14ac:dyDescent="0.25">
      <c r="A851" s="9"/>
      <c r="B851" s="9"/>
      <c r="C851" s="9"/>
      <c r="D851" s="9"/>
      <c r="F851" s="9"/>
      <c r="I851" s="9"/>
      <c r="J851" s="9"/>
      <c r="L851" s="9"/>
      <c r="M851" s="9"/>
      <c r="N851" s="9"/>
      <c r="O851" s="9"/>
      <c r="P851" s="9"/>
      <c r="S851" s="9"/>
      <c r="V851" s="9"/>
      <c r="X851" s="9"/>
      <c r="Y851" s="9"/>
      <c r="Z851" s="9"/>
      <c r="AA851" s="9"/>
      <c r="AB851" s="9"/>
      <c r="AC851" s="9"/>
      <c r="AD851" s="9"/>
      <c r="AE851" s="9"/>
      <c r="AF851" s="9"/>
      <c r="AG851" s="9"/>
      <c r="AH851" s="9"/>
    </row>
    <row r="852" spans="1:34" x14ac:dyDescent="0.25">
      <c r="A852" s="9"/>
      <c r="B852" s="9"/>
      <c r="C852" s="9"/>
      <c r="D852" s="9"/>
      <c r="F852" s="9"/>
      <c r="I852" s="9"/>
      <c r="J852" s="9"/>
      <c r="L852" s="9"/>
      <c r="M852" s="9"/>
      <c r="N852" s="9"/>
      <c r="O852" s="9"/>
      <c r="P852" s="9"/>
      <c r="S852" s="9"/>
      <c r="V852" s="9"/>
      <c r="X852" s="9"/>
      <c r="Y852" s="9"/>
      <c r="Z852" s="9"/>
      <c r="AA852" s="9"/>
      <c r="AB852" s="9"/>
      <c r="AC852" s="9"/>
      <c r="AD852" s="9"/>
      <c r="AE852" s="9"/>
      <c r="AF852" s="9"/>
      <c r="AG852" s="9"/>
      <c r="AH852" s="9"/>
    </row>
    <row r="853" spans="1:34" x14ac:dyDescent="0.25">
      <c r="A853" s="9"/>
      <c r="B853" s="9"/>
      <c r="C853" s="9"/>
      <c r="D853" s="9"/>
      <c r="F853" s="9"/>
      <c r="I853" s="9"/>
      <c r="J853" s="9"/>
      <c r="L853" s="9"/>
      <c r="M853" s="9"/>
      <c r="N853" s="9"/>
      <c r="O853" s="9"/>
      <c r="P853" s="9"/>
      <c r="S853" s="9"/>
      <c r="V853" s="9"/>
      <c r="X853" s="9"/>
      <c r="Y853" s="9"/>
      <c r="Z853" s="9"/>
      <c r="AA853" s="9"/>
      <c r="AB853" s="9"/>
      <c r="AC853" s="9"/>
      <c r="AD853" s="9"/>
      <c r="AE853" s="9"/>
      <c r="AF853" s="9"/>
      <c r="AG853" s="9"/>
      <c r="AH853" s="9"/>
    </row>
    <row r="854" spans="1:34" x14ac:dyDescent="0.25">
      <c r="A854" s="9"/>
      <c r="B854" s="9"/>
      <c r="C854" s="9"/>
      <c r="D854" s="9"/>
      <c r="F854" s="9"/>
      <c r="I854" s="9"/>
      <c r="J854" s="9"/>
      <c r="L854" s="9"/>
      <c r="M854" s="9"/>
      <c r="N854" s="9"/>
      <c r="O854" s="9"/>
      <c r="P854" s="9"/>
      <c r="S854" s="9"/>
      <c r="V854" s="9"/>
      <c r="X854" s="9"/>
      <c r="Y854" s="9"/>
      <c r="Z854" s="9"/>
      <c r="AA854" s="9"/>
      <c r="AB854" s="9"/>
      <c r="AC854" s="9"/>
      <c r="AD854" s="9"/>
      <c r="AE854" s="9"/>
      <c r="AF854" s="9"/>
      <c r="AG854" s="9"/>
      <c r="AH854" s="9"/>
    </row>
    <row r="855" spans="1:34" x14ac:dyDescent="0.25">
      <c r="A855" s="9"/>
      <c r="B855" s="9"/>
      <c r="C855" s="9"/>
      <c r="D855" s="9"/>
      <c r="F855" s="9"/>
      <c r="I855" s="9"/>
      <c r="J855" s="9"/>
      <c r="L855" s="9"/>
      <c r="M855" s="9"/>
      <c r="N855" s="9"/>
      <c r="O855" s="9"/>
      <c r="P855" s="9"/>
      <c r="S855" s="9"/>
      <c r="V855" s="9"/>
      <c r="X855" s="9"/>
      <c r="Y855" s="9"/>
      <c r="Z855" s="9"/>
      <c r="AA855" s="9"/>
      <c r="AB855" s="9"/>
      <c r="AC855" s="9"/>
      <c r="AD855" s="9"/>
      <c r="AE855" s="9"/>
      <c r="AF855" s="9"/>
      <c r="AG855" s="9"/>
      <c r="AH855" s="9"/>
    </row>
    <row r="856" spans="1:34" x14ac:dyDescent="0.25">
      <c r="A856" s="9"/>
      <c r="B856" s="9"/>
      <c r="C856" s="9"/>
      <c r="D856" s="9"/>
      <c r="F856" s="9"/>
      <c r="I856" s="9"/>
      <c r="J856" s="9"/>
      <c r="L856" s="9"/>
      <c r="M856" s="9"/>
      <c r="N856" s="9"/>
      <c r="O856" s="9"/>
      <c r="P856" s="9"/>
      <c r="S856" s="9"/>
      <c r="V856" s="9"/>
      <c r="X856" s="9"/>
      <c r="Y856" s="9"/>
      <c r="Z856" s="9"/>
      <c r="AA856" s="9"/>
      <c r="AB856" s="9"/>
      <c r="AC856" s="9"/>
      <c r="AD856" s="9"/>
      <c r="AE856" s="9"/>
      <c r="AF856" s="9"/>
      <c r="AG856" s="9"/>
      <c r="AH856" s="9"/>
    </row>
    <row r="857" spans="1:34" x14ac:dyDescent="0.25">
      <c r="A857" s="9"/>
      <c r="B857" s="9"/>
      <c r="C857" s="9"/>
      <c r="D857" s="9"/>
      <c r="F857" s="9"/>
      <c r="I857" s="9"/>
      <c r="J857" s="9"/>
      <c r="L857" s="9"/>
      <c r="M857" s="9"/>
      <c r="N857" s="9"/>
      <c r="O857" s="9"/>
      <c r="P857" s="9"/>
      <c r="S857" s="9"/>
      <c r="V857" s="9"/>
      <c r="X857" s="9"/>
      <c r="Y857" s="9"/>
      <c r="Z857" s="9"/>
      <c r="AA857" s="9"/>
      <c r="AB857" s="9"/>
      <c r="AC857" s="9"/>
      <c r="AD857" s="9"/>
      <c r="AE857" s="9"/>
      <c r="AF857" s="9"/>
      <c r="AG857" s="9"/>
      <c r="AH857" s="9"/>
    </row>
    <row r="858" spans="1:34" x14ac:dyDescent="0.25">
      <c r="A858" s="9"/>
      <c r="B858" s="9"/>
      <c r="C858" s="9"/>
      <c r="D858" s="9"/>
      <c r="F858" s="9"/>
      <c r="I858" s="9"/>
      <c r="J858" s="9"/>
      <c r="L858" s="9"/>
      <c r="M858" s="9"/>
      <c r="N858" s="9"/>
      <c r="O858" s="9"/>
      <c r="P858" s="9"/>
      <c r="S858" s="9"/>
      <c r="V858" s="9"/>
      <c r="X858" s="9"/>
      <c r="Y858" s="9"/>
      <c r="Z858" s="9"/>
      <c r="AA858" s="9"/>
      <c r="AB858" s="9"/>
      <c r="AC858" s="9"/>
      <c r="AD858" s="9"/>
      <c r="AE858" s="9"/>
      <c r="AF858" s="9"/>
      <c r="AG858" s="9"/>
      <c r="AH858" s="9"/>
    </row>
    <row r="859" spans="1:34" x14ac:dyDescent="0.25">
      <c r="A859" s="9"/>
      <c r="B859" s="9"/>
      <c r="C859" s="9"/>
      <c r="D859" s="9"/>
      <c r="F859" s="9"/>
      <c r="I859" s="9"/>
      <c r="J859" s="9"/>
      <c r="L859" s="9"/>
      <c r="M859" s="9"/>
      <c r="N859" s="9"/>
      <c r="O859" s="9"/>
      <c r="P859" s="9"/>
      <c r="S859" s="9"/>
      <c r="V859" s="9"/>
      <c r="X859" s="9"/>
      <c r="Y859" s="9"/>
      <c r="Z859" s="9"/>
      <c r="AA859" s="9"/>
      <c r="AB859" s="9"/>
      <c r="AC859" s="9"/>
      <c r="AD859" s="9"/>
      <c r="AE859" s="9"/>
      <c r="AF859" s="9"/>
      <c r="AG859" s="9"/>
      <c r="AH859" s="9"/>
    </row>
    <row r="860" spans="1:34" x14ac:dyDescent="0.25">
      <c r="A860" s="9"/>
      <c r="B860" s="9"/>
      <c r="C860" s="9"/>
      <c r="D860" s="9"/>
      <c r="F860" s="9"/>
      <c r="I860" s="9"/>
      <c r="J860" s="9"/>
      <c r="L860" s="9"/>
      <c r="M860" s="9"/>
      <c r="N860" s="9"/>
      <c r="O860" s="9"/>
      <c r="P860" s="9"/>
      <c r="S860" s="9"/>
      <c r="V860" s="9"/>
      <c r="X860" s="9"/>
      <c r="Y860" s="9"/>
      <c r="Z860" s="9"/>
      <c r="AA860" s="9"/>
      <c r="AB860" s="9"/>
      <c r="AC860" s="9"/>
      <c r="AD860" s="9"/>
      <c r="AE860" s="9"/>
      <c r="AF860" s="9"/>
      <c r="AG860" s="9"/>
      <c r="AH860" s="9"/>
    </row>
    <row r="861" spans="1:34" x14ac:dyDescent="0.25">
      <c r="A861" s="9"/>
      <c r="B861" s="9"/>
      <c r="C861" s="9"/>
      <c r="D861" s="9"/>
      <c r="F861" s="9"/>
      <c r="I861" s="9"/>
      <c r="J861" s="9"/>
      <c r="L861" s="9"/>
      <c r="M861" s="9"/>
      <c r="N861" s="9"/>
      <c r="O861" s="9"/>
      <c r="P861" s="9"/>
      <c r="S861" s="9"/>
      <c r="V861" s="9"/>
      <c r="X861" s="9"/>
      <c r="Y861" s="9"/>
      <c r="Z861" s="9"/>
      <c r="AA861" s="9"/>
      <c r="AB861" s="9"/>
      <c r="AC861" s="9"/>
      <c r="AD861" s="9"/>
      <c r="AE861" s="9"/>
      <c r="AF861" s="9"/>
      <c r="AG861" s="9"/>
      <c r="AH861" s="9"/>
    </row>
    <row r="862" spans="1:34" x14ac:dyDescent="0.25">
      <c r="A862" s="9"/>
      <c r="B862" s="9"/>
      <c r="C862" s="9"/>
      <c r="D862" s="9"/>
      <c r="F862" s="9"/>
      <c r="I862" s="9"/>
      <c r="J862" s="9"/>
      <c r="L862" s="9"/>
      <c r="M862" s="9"/>
      <c r="N862" s="9"/>
      <c r="O862" s="9"/>
      <c r="P862" s="9"/>
      <c r="S862" s="9"/>
      <c r="V862" s="9"/>
      <c r="X862" s="9"/>
      <c r="Y862" s="9"/>
      <c r="Z862" s="9"/>
      <c r="AA862" s="9"/>
      <c r="AB862" s="9"/>
      <c r="AC862" s="9"/>
      <c r="AD862" s="9"/>
      <c r="AE862" s="9"/>
      <c r="AF862" s="9"/>
      <c r="AG862" s="9"/>
      <c r="AH862" s="9"/>
    </row>
    <row r="863" spans="1:34" x14ac:dyDescent="0.25">
      <c r="A863" s="9"/>
      <c r="B863" s="9"/>
      <c r="C863" s="9"/>
      <c r="D863" s="9"/>
      <c r="F863" s="9"/>
      <c r="I863" s="9"/>
      <c r="J863" s="9"/>
      <c r="L863" s="9"/>
      <c r="M863" s="9"/>
      <c r="N863" s="9"/>
      <c r="O863" s="9"/>
      <c r="P863" s="9"/>
      <c r="S863" s="9"/>
      <c r="V863" s="9"/>
      <c r="X863" s="9"/>
      <c r="Y863" s="9"/>
      <c r="Z863" s="9"/>
      <c r="AA863" s="9"/>
      <c r="AB863" s="9"/>
      <c r="AC863" s="9"/>
      <c r="AD863" s="9"/>
      <c r="AE863" s="9"/>
      <c r="AF863" s="9"/>
      <c r="AG863" s="9"/>
      <c r="AH863" s="9"/>
    </row>
    <row r="864" spans="1:34" x14ac:dyDescent="0.25">
      <c r="A864" s="9"/>
      <c r="B864" s="9"/>
      <c r="C864" s="9"/>
      <c r="D864" s="9"/>
      <c r="F864" s="9"/>
      <c r="I864" s="9"/>
      <c r="J864" s="9"/>
      <c r="L864" s="9"/>
      <c r="M864" s="9"/>
      <c r="N864" s="9"/>
      <c r="O864" s="9"/>
      <c r="P864" s="9"/>
      <c r="S864" s="9"/>
      <c r="V864" s="9"/>
      <c r="X864" s="9"/>
      <c r="Y864" s="9"/>
      <c r="Z864" s="9"/>
      <c r="AA864" s="9"/>
      <c r="AB864" s="9"/>
      <c r="AC864" s="9"/>
      <c r="AD864" s="9"/>
      <c r="AE864" s="9"/>
      <c r="AF864" s="9"/>
      <c r="AG864" s="9"/>
      <c r="AH864" s="9"/>
    </row>
    <row r="865" spans="1:34" x14ac:dyDescent="0.25">
      <c r="A865" s="9"/>
      <c r="B865" s="9"/>
      <c r="C865" s="9"/>
      <c r="D865" s="9"/>
      <c r="F865" s="9"/>
      <c r="I865" s="9"/>
      <c r="J865" s="9"/>
      <c r="L865" s="9"/>
      <c r="M865" s="9"/>
      <c r="N865" s="9"/>
      <c r="O865" s="9"/>
      <c r="P865" s="9"/>
      <c r="S865" s="9"/>
      <c r="V865" s="9"/>
      <c r="X865" s="9"/>
      <c r="Y865" s="9"/>
      <c r="Z865" s="9"/>
      <c r="AA865" s="9"/>
      <c r="AB865" s="9"/>
      <c r="AC865" s="9"/>
      <c r="AD865" s="9"/>
      <c r="AE865" s="9"/>
      <c r="AF865" s="9"/>
      <c r="AG865" s="9"/>
      <c r="AH865" s="9"/>
    </row>
    <row r="866" spans="1:34" x14ac:dyDescent="0.25">
      <c r="A866" s="9"/>
      <c r="B866" s="9"/>
      <c r="C866" s="9"/>
      <c r="D866" s="9"/>
      <c r="F866" s="9"/>
      <c r="I866" s="9"/>
      <c r="J866" s="9"/>
      <c r="L866" s="9"/>
      <c r="M866" s="9"/>
      <c r="N866" s="9"/>
      <c r="O866" s="9"/>
      <c r="P866" s="9"/>
      <c r="S866" s="9"/>
      <c r="V866" s="9"/>
      <c r="X866" s="9"/>
      <c r="Y866" s="9"/>
      <c r="Z866" s="9"/>
      <c r="AA866" s="9"/>
      <c r="AB866" s="9"/>
      <c r="AC866" s="9"/>
      <c r="AD866" s="9"/>
      <c r="AE866" s="9"/>
      <c r="AF866" s="9"/>
      <c r="AG866" s="9"/>
      <c r="AH866" s="9"/>
    </row>
    <row r="867" spans="1:34" x14ac:dyDescent="0.25">
      <c r="A867" s="9"/>
      <c r="B867" s="9"/>
      <c r="C867" s="9"/>
      <c r="D867" s="9"/>
      <c r="F867" s="9"/>
      <c r="I867" s="9"/>
      <c r="J867" s="9"/>
      <c r="L867" s="9"/>
      <c r="M867" s="9"/>
      <c r="N867" s="9"/>
      <c r="O867" s="9"/>
      <c r="P867" s="9"/>
      <c r="S867" s="9"/>
      <c r="V867" s="9"/>
      <c r="X867" s="9"/>
      <c r="Y867" s="9"/>
      <c r="Z867" s="9"/>
      <c r="AA867" s="9"/>
      <c r="AB867" s="9"/>
      <c r="AC867" s="9"/>
      <c r="AD867" s="9"/>
      <c r="AE867" s="9"/>
      <c r="AF867" s="9"/>
      <c r="AG867" s="9"/>
      <c r="AH867" s="9"/>
    </row>
    <row r="868" spans="1:34" x14ac:dyDescent="0.25">
      <c r="A868" s="9"/>
      <c r="B868" s="9"/>
      <c r="C868" s="9"/>
      <c r="D868" s="9"/>
      <c r="F868" s="9"/>
      <c r="I868" s="9"/>
      <c r="J868" s="9"/>
      <c r="L868" s="9"/>
      <c r="M868" s="9"/>
      <c r="N868" s="9"/>
      <c r="O868" s="9"/>
      <c r="P868" s="9"/>
      <c r="S868" s="9"/>
      <c r="V868" s="9"/>
      <c r="X868" s="9"/>
      <c r="Y868" s="9"/>
      <c r="Z868" s="9"/>
      <c r="AA868" s="9"/>
      <c r="AB868" s="9"/>
      <c r="AC868" s="9"/>
      <c r="AD868" s="9"/>
      <c r="AE868" s="9"/>
      <c r="AF868" s="9"/>
      <c r="AG868" s="9"/>
      <c r="AH868" s="9"/>
    </row>
    <row r="869" spans="1:34" x14ac:dyDescent="0.25">
      <c r="A869" s="9"/>
      <c r="B869" s="9"/>
      <c r="C869" s="9"/>
      <c r="D869" s="9"/>
      <c r="F869" s="9"/>
      <c r="I869" s="9"/>
      <c r="J869" s="9"/>
      <c r="L869" s="9"/>
      <c r="M869" s="9"/>
      <c r="N869" s="9"/>
      <c r="O869" s="9"/>
      <c r="P869" s="9"/>
      <c r="S869" s="9"/>
      <c r="V869" s="9"/>
      <c r="X869" s="9"/>
      <c r="Y869" s="9"/>
      <c r="Z869" s="9"/>
      <c r="AA869" s="9"/>
      <c r="AB869" s="9"/>
      <c r="AC869" s="9"/>
      <c r="AD869" s="9"/>
      <c r="AE869" s="9"/>
      <c r="AF869" s="9"/>
      <c r="AG869" s="9"/>
      <c r="AH869" s="9"/>
    </row>
    <row r="870" spans="1:34" x14ac:dyDescent="0.25">
      <c r="A870" s="9"/>
      <c r="B870" s="9"/>
      <c r="C870" s="9"/>
      <c r="D870" s="9"/>
      <c r="F870" s="9"/>
      <c r="I870" s="9"/>
      <c r="J870" s="9"/>
      <c r="L870" s="9"/>
      <c r="M870" s="9"/>
      <c r="N870" s="9"/>
      <c r="O870" s="9"/>
      <c r="P870" s="9"/>
      <c r="S870" s="9"/>
      <c r="V870" s="9"/>
      <c r="X870" s="9"/>
      <c r="Y870" s="9"/>
      <c r="Z870" s="9"/>
      <c r="AA870" s="9"/>
      <c r="AB870" s="9"/>
      <c r="AC870" s="9"/>
      <c r="AD870" s="9"/>
      <c r="AE870" s="9"/>
      <c r="AF870" s="9"/>
      <c r="AG870" s="9"/>
      <c r="AH870" s="9"/>
    </row>
    <row r="871" spans="1:34" x14ac:dyDescent="0.25">
      <c r="A871" s="9"/>
      <c r="B871" s="9"/>
      <c r="C871" s="9"/>
      <c r="D871" s="9"/>
      <c r="F871" s="9"/>
      <c r="I871" s="9"/>
      <c r="J871" s="9"/>
      <c r="L871" s="9"/>
      <c r="M871" s="9"/>
      <c r="N871" s="9"/>
      <c r="O871" s="9"/>
      <c r="P871" s="9"/>
      <c r="S871" s="9"/>
      <c r="V871" s="9"/>
      <c r="X871" s="9"/>
      <c r="Y871" s="9"/>
      <c r="Z871" s="9"/>
      <c r="AA871" s="9"/>
      <c r="AB871" s="9"/>
      <c r="AC871" s="9"/>
      <c r="AD871" s="9"/>
      <c r="AE871" s="9"/>
      <c r="AF871" s="9"/>
      <c r="AG871" s="9"/>
      <c r="AH871" s="9"/>
    </row>
    <row r="872" spans="1:34" x14ac:dyDescent="0.25">
      <c r="A872" s="9"/>
      <c r="B872" s="9"/>
      <c r="C872" s="9"/>
      <c r="D872" s="9"/>
      <c r="F872" s="9"/>
      <c r="I872" s="9"/>
      <c r="J872" s="9"/>
      <c r="L872" s="9"/>
      <c r="M872" s="9"/>
      <c r="N872" s="9"/>
      <c r="O872" s="9"/>
      <c r="P872" s="9"/>
      <c r="S872" s="9"/>
      <c r="V872" s="9"/>
      <c r="X872" s="9"/>
      <c r="Y872" s="9"/>
      <c r="Z872" s="9"/>
      <c r="AA872" s="9"/>
      <c r="AB872" s="9"/>
      <c r="AC872" s="9"/>
      <c r="AD872" s="9"/>
      <c r="AE872" s="9"/>
      <c r="AF872" s="9"/>
      <c r="AG872" s="9"/>
      <c r="AH872" s="9"/>
    </row>
    <row r="873" spans="1:34" x14ac:dyDescent="0.25">
      <c r="A873" s="9"/>
      <c r="B873" s="9"/>
      <c r="C873" s="9"/>
      <c r="D873" s="9"/>
      <c r="F873" s="9"/>
      <c r="I873" s="9"/>
      <c r="J873" s="9"/>
      <c r="L873" s="9"/>
      <c r="M873" s="9"/>
      <c r="N873" s="9"/>
      <c r="O873" s="9"/>
      <c r="P873" s="9"/>
      <c r="S873" s="9"/>
      <c r="V873" s="9"/>
      <c r="X873" s="9"/>
      <c r="Y873" s="9"/>
      <c r="Z873" s="9"/>
      <c r="AA873" s="9"/>
      <c r="AB873" s="9"/>
      <c r="AC873" s="9"/>
      <c r="AD873" s="9"/>
      <c r="AE873" s="9"/>
      <c r="AF873" s="9"/>
      <c r="AG873" s="9"/>
      <c r="AH873" s="9"/>
    </row>
    <row r="874" spans="1:34" x14ac:dyDescent="0.25">
      <c r="A874" s="9"/>
      <c r="B874" s="9"/>
      <c r="C874" s="9"/>
      <c r="D874" s="9"/>
      <c r="F874" s="9"/>
      <c r="I874" s="9"/>
      <c r="J874" s="9"/>
      <c r="L874" s="9"/>
      <c r="M874" s="9"/>
      <c r="N874" s="9"/>
      <c r="O874" s="9"/>
      <c r="P874" s="9"/>
      <c r="S874" s="9"/>
      <c r="V874" s="9"/>
      <c r="X874" s="9"/>
      <c r="Y874" s="9"/>
      <c r="Z874" s="9"/>
      <c r="AA874" s="9"/>
      <c r="AB874" s="9"/>
      <c r="AC874" s="9"/>
      <c r="AD874" s="9"/>
      <c r="AE874" s="9"/>
      <c r="AF874" s="9"/>
      <c r="AG874" s="9"/>
      <c r="AH874" s="9"/>
    </row>
    <row r="875" spans="1:34" x14ac:dyDescent="0.25">
      <c r="A875" s="9"/>
      <c r="B875" s="9"/>
      <c r="C875" s="9"/>
      <c r="D875" s="9"/>
      <c r="F875" s="9"/>
      <c r="I875" s="9"/>
      <c r="J875" s="9"/>
      <c r="L875" s="9"/>
      <c r="M875" s="9"/>
      <c r="N875" s="9"/>
      <c r="O875" s="9"/>
      <c r="P875" s="9"/>
      <c r="S875" s="9"/>
      <c r="V875" s="9"/>
      <c r="X875" s="9"/>
      <c r="Y875" s="9"/>
      <c r="Z875" s="9"/>
      <c r="AA875" s="9"/>
      <c r="AB875" s="9"/>
      <c r="AC875" s="9"/>
      <c r="AD875" s="9"/>
      <c r="AE875" s="9"/>
      <c r="AF875" s="9"/>
      <c r="AG875" s="9"/>
      <c r="AH875" s="9"/>
    </row>
    <row r="876" spans="1:34" x14ac:dyDescent="0.25">
      <c r="A876" s="9"/>
      <c r="B876" s="9"/>
      <c r="C876" s="9"/>
      <c r="D876" s="9"/>
      <c r="F876" s="9"/>
      <c r="I876" s="9"/>
      <c r="J876" s="9"/>
      <c r="L876" s="9"/>
      <c r="M876" s="9"/>
      <c r="N876" s="9"/>
      <c r="O876" s="9"/>
      <c r="P876" s="9"/>
      <c r="S876" s="9"/>
      <c r="V876" s="9"/>
      <c r="X876" s="9"/>
      <c r="Y876" s="9"/>
      <c r="Z876" s="9"/>
      <c r="AA876" s="9"/>
      <c r="AB876" s="9"/>
      <c r="AC876" s="9"/>
      <c r="AD876" s="9"/>
      <c r="AE876" s="9"/>
      <c r="AF876" s="9"/>
      <c r="AG876" s="9"/>
      <c r="AH876" s="9"/>
    </row>
    <row r="877" spans="1:34" x14ac:dyDescent="0.25">
      <c r="A877" s="9"/>
      <c r="B877" s="9"/>
      <c r="C877" s="9"/>
      <c r="D877" s="9"/>
      <c r="F877" s="9"/>
      <c r="I877" s="9"/>
      <c r="J877" s="9"/>
      <c r="L877" s="9"/>
      <c r="M877" s="9"/>
      <c r="N877" s="9"/>
      <c r="O877" s="9"/>
      <c r="P877" s="9"/>
      <c r="S877" s="9"/>
      <c r="V877" s="9"/>
      <c r="X877" s="9"/>
      <c r="Y877" s="9"/>
      <c r="Z877" s="9"/>
      <c r="AA877" s="9"/>
      <c r="AB877" s="9"/>
      <c r="AC877" s="9"/>
      <c r="AD877" s="9"/>
      <c r="AE877" s="9"/>
      <c r="AF877" s="9"/>
      <c r="AG877" s="9"/>
      <c r="AH877" s="9"/>
    </row>
    <row r="878" spans="1:34" x14ac:dyDescent="0.25">
      <c r="A878" s="9"/>
      <c r="B878" s="9"/>
      <c r="C878" s="9"/>
      <c r="D878" s="9"/>
      <c r="F878" s="9"/>
      <c r="I878" s="9"/>
      <c r="J878" s="9"/>
      <c r="L878" s="9"/>
      <c r="M878" s="9"/>
      <c r="N878" s="9"/>
      <c r="O878" s="9"/>
      <c r="P878" s="9"/>
      <c r="S878" s="9"/>
      <c r="V878" s="9"/>
      <c r="X878" s="9"/>
      <c r="Y878" s="9"/>
      <c r="Z878" s="9"/>
      <c r="AA878" s="9"/>
      <c r="AB878" s="9"/>
      <c r="AC878" s="9"/>
      <c r="AD878" s="9"/>
      <c r="AE878" s="9"/>
      <c r="AF878" s="9"/>
      <c r="AG878" s="9"/>
      <c r="AH878" s="9"/>
    </row>
    <row r="879" spans="1:34" x14ac:dyDescent="0.25">
      <c r="A879" s="9"/>
      <c r="B879" s="9"/>
      <c r="C879" s="9"/>
      <c r="D879" s="9"/>
      <c r="F879" s="9"/>
      <c r="I879" s="9"/>
      <c r="J879" s="9"/>
      <c r="L879" s="9"/>
      <c r="M879" s="9"/>
      <c r="N879" s="9"/>
      <c r="O879" s="9"/>
      <c r="P879" s="9"/>
      <c r="S879" s="9"/>
      <c r="V879" s="9"/>
      <c r="X879" s="9"/>
      <c r="Y879" s="9"/>
      <c r="Z879" s="9"/>
      <c r="AA879" s="9"/>
      <c r="AB879" s="9"/>
      <c r="AC879" s="9"/>
      <c r="AD879" s="9"/>
      <c r="AE879" s="9"/>
      <c r="AF879" s="9"/>
      <c r="AG879" s="9"/>
      <c r="AH879" s="9"/>
    </row>
    <row r="880" spans="1:34" x14ac:dyDescent="0.25">
      <c r="A880" s="9"/>
      <c r="B880" s="9"/>
      <c r="C880" s="9"/>
      <c r="D880" s="9"/>
      <c r="F880" s="9"/>
      <c r="I880" s="9"/>
      <c r="J880" s="9"/>
      <c r="L880" s="9"/>
      <c r="M880" s="9"/>
      <c r="N880" s="9"/>
      <c r="O880" s="9"/>
      <c r="P880" s="9"/>
      <c r="S880" s="9"/>
      <c r="V880" s="9"/>
      <c r="X880" s="9"/>
      <c r="Y880" s="9"/>
      <c r="Z880" s="9"/>
      <c r="AA880" s="9"/>
      <c r="AB880" s="9"/>
      <c r="AC880" s="9"/>
      <c r="AD880" s="9"/>
      <c r="AE880" s="9"/>
      <c r="AF880" s="9"/>
      <c r="AG880" s="9"/>
      <c r="AH880" s="9"/>
    </row>
    <row r="881" spans="1:34" x14ac:dyDescent="0.25">
      <c r="A881" s="9"/>
      <c r="B881" s="9"/>
      <c r="C881" s="9"/>
      <c r="D881" s="9"/>
      <c r="F881" s="9"/>
      <c r="I881" s="9"/>
      <c r="J881" s="9"/>
      <c r="L881" s="9"/>
      <c r="M881" s="9"/>
      <c r="N881" s="9"/>
      <c r="O881" s="9"/>
      <c r="P881" s="9"/>
      <c r="S881" s="9"/>
      <c r="V881" s="9"/>
      <c r="X881" s="9"/>
      <c r="Y881" s="9"/>
      <c r="Z881" s="9"/>
      <c r="AA881" s="9"/>
      <c r="AB881" s="9"/>
      <c r="AC881" s="9"/>
      <c r="AD881" s="9"/>
      <c r="AE881" s="9"/>
      <c r="AF881" s="9"/>
      <c r="AG881" s="9"/>
      <c r="AH881" s="9"/>
    </row>
    <row r="882" spans="1:34" x14ac:dyDescent="0.25">
      <c r="A882" s="9"/>
      <c r="B882" s="9"/>
      <c r="C882" s="9"/>
      <c r="D882" s="9"/>
      <c r="F882" s="9"/>
      <c r="I882" s="9"/>
      <c r="J882" s="9"/>
      <c r="L882" s="9"/>
      <c r="M882" s="9"/>
      <c r="N882" s="9"/>
      <c r="O882" s="9"/>
      <c r="P882" s="9"/>
      <c r="S882" s="9"/>
      <c r="V882" s="9"/>
      <c r="X882" s="9"/>
      <c r="Y882" s="9"/>
      <c r="Z882" s="9"/>
      <c r="AA882" s="9"/>
      <c r="AB882" s="9"/>
      <c r="AC882" s="9"/>
      <c r="AD882" s="9"/>
      <c r="AE882" s="9"/>
      <c r="AF882" s="9"/>
      <c r="AG882" s="9"/>
      <c r="AH882" s="9"/>
    </row>
    <row r="883" spans="1:34" x14ac:dyDescent="0.25">
      <c r="A883" s="9"/>
      <c r="B883" s="9"/>
      <c r="C883" s="9"/>
      <c r="D883" s="9"/>
      <c r="F883" s="9"/>
      <c r="I883" s="9"/>
      <c r="J883" s="9"/>
      <c r="L883" s="9"/>
      <c r="M883" s="9"/>
      <c r="N883" s="9"/>
      <c r="O883" s="9"/>
      <c r="P883" s="9"/>
      <c r="S883" s="9"/>
      <c r="V883" s="9"/>
      <c r="X883" s="9"/>
      <c r="Y883" s="9"/>
      <c r="Z883" s="9"/>
      <c r="AA883" s="9"/>
      <c r="AB883" s="9"/>
      <c r="AC883" s="9"/>
      <c r="AD883" s="9"/>
      <c r="AE883" s="9"/>
      <c r="AF883" s="9"/>
      <c r="AG883" s="9"/>
      <c r="AH883" s="9"/>
    </row>
    <row r="884" spans="1:34" x14ac:dyDescent="0.25">
      <c r="A884" s="9"/>
      <c r="B884" s="9"/>
      <c r="C884" s="9"/>
      <c r="D884" s="9"/>
      <c r="F884" s="9"/>
      <c r="I884" s="9"/>
      <c r="J884" s="9"/>
      <c r="L884" s="9"/>
      <c r="M884" s="9"/>
      <c r="N884" s="9"/>
      <c r="O884" s="9"/>
      <c r="P884" s="9"/>
      <c r="S884" s="9"/>
      <c r="V884" s="9"/>
      <c r="X884" s="9"/>
      <c r="Y884" s="9"/>
      <c r="Z884" s="9"/>
      <c r="AA884" s="9"/>
      <c r="AB884" s="9"/>
      <c r="AC884" s="9"/>
      <c r="AD884" s="9"/>
      <c r="AE884" s="9"/>
      <c r="AF884" s="9"/>
      <c r="AG884" s="9"/>
      <c r="AH884" s="9"/>
    </row>
    <row r="885" spans="1:34" x14ac:dyDescent="0.25">
      <c r="A885" s="9"/>
      <c r="B885" s="9"/>
      <c r="C885" s="9"/>
      <c r="D885" s="9"/>
      <c r="F885" s="9"/>
      <c r="I885" s="9"/>
      <c r="J885" s="9"/>
      <c r="L885" s="9"/>
      <c r="M885" s="9"/>
      <c r="N885" s="9"/>
      <c r="O885" s="9"/>
      <c r="P885" s="9"/>
      <c r="S885" s="9"/>
      <c r="V885" s="9"/>
      <c r="X885" s="9"/>
      <c r="Y885" s="9"/>
      <c r="Z885" s="9"/>
      <c r="AA885" s="9"/>
      <c r="AB885" s="9"/>
      <c r="AC885" s="9"/>
      <c r="AD885" s="9"/>
      <c r="AE885" s="9"/>
      <c r="AF885" s="9"/>
      <c r="AG885" s="9"/>
      <c r="AH885" s="9"/>
    </row>
    <row r="886" spans="1:34" x14ac:dyDescent="0.25">
      <c r="A886" s="9"/>
      <c r="B886" s="9"/>
      <c r="C886" s="9"/>
      <c r="D886" s="9"/>
      <c r="F886" s="9"/>
      <c r="I886" s="9"/>
      <c r="J886" s="9"/>
      <c r="L886" s="9"/>
      <c r="M886" s="9"/>
      <c r="N886" s="9"/>
      <c r="O886" s="9"/>
      <c r="P886" s="9"/>
      <c r="S886" s="9"/>
      <c r="V886" s="9"/>
      <c r="X886" s="9"/>
      <c r="Y886" s="9"/>
      <c r="Z886" s="9"/>
      <c r="AA886" s="9"/>
      <c r="AB886" s="9"/>
      <c r="AC886" s="9"/>
      <c r="AD886" s="9"/>
      <c r="AE886" s="9"/>
      <c r="AF886" s="9"/>
      <c r="AG886" s="9"/>
      <c r="AH886" s="9"/>
    </row>
    <row r="887" spans="1:34" x14ac:dyDescent="0.25">
      <c r="A887" s="9"/>
      <c r="B887" s="9"/>
      <c r="C887" s="9"/>
      <c r="D887" s="9"/>
      <c r="F887" s="9"/>
      <c r="I887" s="9"/>
      <c r="J887" s="9"/>
      <c r="L887" s="9"/>
      <c r="M887" s="9"/>
      <c r="N887" s="9"/>
      <c r="O887" s="9"/>
      <c r="P887" s="9"/>
      <c r="S887" s="9"/>
      <c r="V887" s="9"/>
      <c r="X887" s="9"/>
      <c r="Y887" s="9"/>
      <c r="Z887" s="9"/>
      <c r="AA887" s="9"/>
      <c r="AB887" s="9"/>
      <c r="AC887" s="9"/>
      <c r="AD887" s="9"/>
      <c r="AE887" s="9"/>
      <c r="AF887" s="9"/>
      <c r="AG887" s="9"/>
      <c r="AH887" s="9"/>
    </row>
    <row r="888" spans="1:34" x14ac:dyDescent="0.25">
      <c r="A888" s="9"/>
      <c r="B888" s="9"/>
      <c r="C888" s="9"/>
      <c r="D888" s="9"/>
      <c r="F888" s="9"/>
      <c r="I888" s="9"/>
      <c r="J888" s="9"/>
      <c r="L888" s="9"/>
      <c r="M888" s="9"/>
      <c r="N888" s="9"/>
      <c r="O888" s="9"/>
      <c r="P888" s="9"/>
      <c r="S888" s="9"/>
      <c r="V888" s="9"/>
      <c r="X888" s="9"/>
      <c r="Y888" s="9"/>
      <c r="Z888" s="9"/>
      <c r="AA888" s="9"/>
      <c r="AB888" s="9"/>
      <c r="AC888" s="9"/>
      <c r="AD888" s="9"/>
      <c r="AE888" s="9"/>
      <c r="AF888" s="9"/>
      <c r="AG888" s="9"/>
      <c r="AH888" s="9"/>
    </row>
    <row r="889" spans="1:34" x14ac:dyDescent="0.25">
      <c r="A889" s="9"/>
      <c r="B889" s="9"/>
      <c r="C889" s="9"/>
      <c r="D889" s="9"/>
      <c r="F889" s="9"/>
      <c r="I889" s="9"/>
      <c r="J889" s="9"/>
      <c r="L889" s="9"/>
      <c r="M889" s="9"/>
      <c r="N889" s="9"/>
      <c r="O889" s="9"/>
      <c r="P889" s="9"/>
      <c r="S889" s="9"/>
      <c r="V889" s="9"/>
      <c r="X889" s="9"/>
      <c r="Y889" s="9"/>
      <c r="Z889" s="9"/>
      <c r="AA889" s="9"/>
      <c r="AB889" s="9"/>
      <c r="AC889" s="9"/>
      <c r="AD889" s="9"/>
      <c r="AE889" s="9"/>
      <c r="AF889" s="9"/>
      <c r="AG889" s="9"/>
      <c r="AH889" s="9"/>
    </row>
    <row r="890" spans="1:34" x14ac:dyDescent="0.25">
      <c r="A890" s="9"/>
      <c r="B890" s="9"/>
      <c r="C890" s="9"/>
      <c r="D890" s="9"/>
      <c r="F890" s="9"/>
      <c r="I890" s="9"/>
      <c r="J890" s="9"/>
      <c r="L890" s="9"/>
      <c r="M890" s="9"/>
      <c r="N890" s="9"/>
      <c r="O890" s="9"/>
      <c r="P890" s="9"/>
      <c r="S890" s="9"/>
      <c r="V890" s="9"/>
      <c r="X890" s="9"/>
      <c r="Y890" s="9"/>
      <c r="Z890" s="9"/>
      <c r="AA890" s="9"/>
      <c r="AB890" s="9"/>
      <c r="AC890" s="9"/>
      <c r="AD890" s="9"/>
      <c r="AE890" s="9"/>
      <c r="AF890" s="9"/>
      <c r="AG890" s="9"/>
      <c r="AH890" s="9"/>
    </row>
    <row r="891" spans="1:34" x14ac:dyDescent="0.25">
      <c r="A891" s="9"/>
      <c r="B891" s="9"/>
      <c r="C891" s="9"/>
      <c r="D891" s="9"/>
      <c r="F891" s="9"/>
      <c r="I891" s="9"/>
      <c r="J891" s="9"/>
      <c r="L891" s="9"/>
      <c r="M891" s="9"/>
      <c r="N891" s="9"/>
      <c r="O891" s="9"/>
      <c r="P891" s="9"/>
      <c r="S891" s="9"/>
      <c r="V891" s="9"/>
      <c r="X891" s="9"/>
      <c r="Y891" s="9"/>
      <c r="Z891" s="9"/>
      <c r="AA891" s="9"/>
      <c r="AB891" s="9"/>
      <c r="AC891" s="9"/>
      <c r="AD891" s="9"/>
      <c r="AE891" s="9"/>
      <c r="AF891" s="9"/>
      <c r="AG891" s="9"/>
      <c r="AH891" s="9"/>
    </row>
    <row r="892" spans="1:34" x14ac:dyDescent="0.25">
      <c r="A892" s="9"/>
      <c r="B892" s="9"/>
      <c r="C892" s="9"/>
      <c r="D892" s="9"/>
      <c r="F892" s="9"/>
      <c r="I892" s="9"/>
      <c r="J892" s="9"/>
      <c r="L892" s="9"/>
      <c r="M892" s="9"/>
      <c r="N892" s="9"/>
      <c r="O892" s="9"/>
      <c r="P892" s="9"/>
      <c r="S892" s="9"/>
      <c r="V892" s="9"/>
      <c r="X892" s="9"/>
      <c r="Y892" s="9"/>
      <c r="Z892" s="9"/>
      <c r="AA892" s="9"/>
      <c r="AB892" s="9"/>
      <c r="AC892" s="9"/>
      <c r="AD892" s="9"/>
      <c r="AE892" s="9"/>
      <c r="AF892" s="9"/>
      <c r="AG892" s="9"/>
      <c r="AH892" s="9"/>
    </row>
    <row r="893" spans="1:34" x14ac:dyDescent="0.25">
      <c r="A893" s="9"/>
      <c r="B893" s="9"/>
      <c r="C893" s="9"/>
      <c r="D893" s="9"/>
      <c r="F893" s="9"/>
      <c r="I893" s="9"/>
      <c r="J893" s="9"/>
      <c r="L893" s="9"/>
      <c r="M893" s="9"/>
      <c r="N893" s="9"/>
      <c r="O893" s="9"/>
      <c r="P893" s="9"/>
      <c r="S893" s="9"/>
      <c r="V893" s="9"/>
      <c r="X893" s="9"/>
      <c r="Y893" s="9"/>
      <c r="Z893" s="9"/>
      <c r="AA893" s="9"/>
      <c r="AB893" s="9"/>
      <c r="AC893" s="9"/>
      <c r="AD893" s="9"/>
      <c r="AE893" s="9"/>
      <c r="AF893" s="9"/>
      <c r="AG893" s="9"/>
      <c r="AH893" s="9"/>
    </row>
    <row r="894" spans="1:34" x14ac:dyDescent="0.25">
      <c r="A894" s="9"/>
      <c r="B894" s="9"/>
      <c r="C894" s="9"/>
      <c r="D894" s="9"/>
      <c r="F894" s="9"/>
      <c r="I894" s="9"/>
      <c r="J894" s="9"/>
      <c r="L894" s="9"/>
      <c r="M894" s="9"/>
      <c r="N894" s="9"/>
      <c r="O894" s="9"/>
      <c r="P894" s="9"/>
      <c r="S894" s="9"/>
      <c r="V894" s="9"/>
      <c r="X894" s="9"/>
      <c r="Y894" s="9"/>
      <c r="Z894" s="9"/>
      <c r="AA894" s="9"/>
      <c r="AB894" s="9"/>
      <c r="AC894" s="9"/>
      <c r="AD894" s="9"/>
      <c r="AE894" s="9"/>
      <c r="AF894" s="9"/>
      <c r="AG894" s="9"/>
      <c r="AH894" s="9"/>
    </row>
    <row r="895" spans="1:34" x14ac:dyDescent="0.25">
      <c r="A895" s="9"/>
      <c r="B895" s="9"/>
      <c r="C895" s="9"/>
      <c r="D895" s="9"/>
      <c r="F895" s="9"/>
      <c r="I895" s="9"/>
      <c r="J895" s="9"/>
      <c r="L895" s="9"/>
      <c r="M895" s="9"/>
      <c r="N895" s="9"/>
      <c r="O895" s="9"/>
      <c r="P895" s="9"/>
      <c r="S895" s="9"/>
      <c r="V895" s="9"/>
      <c r="X895" s="9"/>
      <c r="Y895" s="9"/>
      <c r="Z895" s="9"/>
      <c r="AA895" s="9"/>
      <c r="AB895" s="9"/>
      <c r="AC895" s="9"/>
      <c r="AD895" s="9"/>
      <c r="AE895" s="9"/>
      <c r="AF895" s="9"/>
      <c r="AG895" s="9"/>
      <c r="AH895" s="9"/>
    </row>
    <row r="896" spans="1:34" x14ac:dyDescent="0.25">
      <c r="A896" s="9"/>
      <c r="B896" s="9"/>
      <c r="C896" s="9"/>
      <c r="D896" s="9"/>
      <c r="F896" s="9"/>
      <c r="I896" s="9"/>
      <c r="J896" s="9"/>
      <c r="L896" s="9"/>
      <c r="M896" s="9"/>
      <c r="N896" s="9"/>
      <c r="O896" s="9"/>
      <c r="P896" s="9"/>
      <c r="S896" s="9"/>
      <c r="V896" s="9"/>
      <c r="X896" s="9"/>
      <c r="Y896" s="9"/>
      <c r="Z896" s="9"/>
      <c r="AA896" s="9"/>
      <c r="AB896" s="9"/>
      <c r="AC896" s="9"/>
      <c r="AD896" s="9"/>
      <c r="AE896" s="9"/>
      <c r="AF896" s="9"/>
      <c r="AG896" s="9"/>
      <c r="AH896" s="9"/>
    </row>
    <row r="897" spans="1:34" x14ac:dyDescent="0.25">
      <c r="A897" s="9"/>
      <c r="B897" s="9"/>
      <c r="C897" s="9"/>
      <c r="D897" s="9"/>
      <c r="F897" s="9"/>
      <c r="I897" s="9"/>
      <c r="J897" s="9"/>
      <c r="L897" s="9"/>
      <c r="M897" s="9"/>
      <c r="N897" s="9"/>
      <c r="O897" s="9"/>
      <c r="P897" s="9"/>
      <c r="S897" s="9"/>
      <c r="V897" s="9"/>
      <c r="X897" s="9"/>
      <c r="Y897" s="9"/>
      <c r="Z897" s="9"/>
      <c r="AA897" s="9"/>
      <c r="AB897" s="9"/>
      <c r="AC897" s="9"/>
      <c r="AD897" s="9"/>
      <c r="AE897" s="9"/>
      <c r="AF897" s="9"/>
      <c r="AG897" s="9"/>
      <c r="AH897" s="9"/>
    </row>
    <row r="898" spans="1:34" x14ac:dyDescent="0.25">
      <c r="A898" s="9"/>
      <c r="B898" s="9"/>
      <c r="C898" s="9"/>
      <c r="D898" s="9"/>
      <c r="F898" s="9"/>
      <c r="I898" s="9"/>
      <c r="J898" s="9"/>
      <c r="L898" s="9"/>
      <c r="M898" s="9"/>
      <c r="N898" s="9"/>
      <c r="O898" s="9"/>
      <c r="P898" s="9"/>
      <c r="S898" s="9"/>
      <c r="V898" s="9"/>
      <c r="X898" s="9"/>
      <c r="Y898" s="9"/>
      <c r="Z898" s="9"/>
      <c r="AA898" s="9"/>
      <c r="AB898" s="9"/>
      <c r="AC898" s="9"/>
      <c r="AD898" s="9"/>
      <c r="AE898" s="9"/>
      <c r="AF898" s="9"/>
      <c r="AG898" s="9"/>
      <c r="AH898" s="9"/>
    </row>
    <row r="899" spans="1:34" x14ac:dyDescent="0.25">
      <c r="A899" s="9"/>
      <c r="B899" s="9"/>
      <c r="C899" s="9"/>
      <c r="D899" s="9"/>
      <c r="F899" s="9"/>
      <c r="I899" s="9"/>
      <c r="J899" s="9"/>
      <c r="L899" s="9"/>
      <c r="M899" s="9"/>
      <c r="N899" s="9"/>
      <c r="O899" s="9"/>
      <c r="P899" s="9"/>
      <c r="S899" s="9"/>
      <c r="V899" s="9"/>
      <c r="X899" s="9"/>
      <c r="Y899" s="9"/>
      <c r="Z899" s="9"/>
      <c r="AA899" s="9"/>
      <c r="AB899" s="9"/>
      <c r="AC899" s="9"/>
      <c r="AD899" s="9"/>
      <c r="AE899" s="9"/>
      <c r="AF899" s="9"/>
      <c r="AG899" s="9"/>
      <c r="AH899" s="9"/>
    </row>
    <row r="900" spans="1:34" x14ac:dyDescent="0.25">
      <c r="A900" s="9"/>
      <c r="B900" s="9"/>
      <c r="C900" s="9"/>
      <c r="D900" s="9"/>
      <c r="F900" s="9"/>
      <c r="I900" s="9"/>
      <c r="J900" s="9"/>
      <c r="L900" s="9"/>
      <c r="M900" s="9"/>
      <c r="N900" s="9"/>
      <c r="O900" s="9"/>
      <c r="P900" s="9"/>
      <c r="S900" s="9"/>
      <c r="V900" s="9"/>
      <c r="X900" s="9"/>
      <c r="Y900" s="9"/>
      <c r="Z900" s="9"/>
      <c r="AA900" s="9"/>
      <c r="AB900" s="9"/>
      <c r="AC900" s="9"/>
      <c r="AD900" s="9"/>
      <c r="AE900" s="9"/>
      <c r="AF900" s="9"/>
      <c r="AG900" s="9"/>
      <c r="AH900" s="9"/>
    </row>
    <row r="901" spans="1:34" x14ac:dyDescent="0.25">
      <c r="A901" s="9"/>
      <c r="B901" s="9"/>
      <c r="C901" s="9"/>
      <c r="D901" s="9"/>
      <c r="F901" s="9"/>
      <c r="I901" s="9"/>
      <c r="J901" s="9"/>
      <c r="L901" s="9"/>
      <c r="M901" s="9"/>
      <c r="N901" s="9"/>
      <c r="O901" s="9"/>
      <c r="P901" s="9"/>
      <c r="S901" s="9"/>
      <c r="V901" s="9"/>
      <c r="X901" s="9"/>
      <c r="Y901" s="9"/>
      <c r="Z901" s="9"/>
      <c r="AA901" s="9"/>
      <c r="AB901" s="9"/>
      <c r="AC901" s="9"/>
      <c r="AD901" s="9"/>
      <c r="AE901" s="9"/>
      <c r="AF901" s="9"/>
      <c r="AG901" s="9"/>
      <c r="AH901" s="9"/>
    </row>
    <row r="902" spans="1:34" x14ac:dyDescent="0.25">
      <c r="A902" s="9"/>
      <c r="B902" s="9"/>
      <c r="C902" s="9"/>
      <c r="D902" s="9"/>
      <c r="F902" s="9"/>
      <c r="I902" s="9"/>
      <c r="J902" s="9"/>
      <c r="L902" s="9"/>
      <c r="M902" s="9"/>
      <c r="N902" s="9"/>
      <c r="O902" s="9"/>
      <c r="P902" s="9"/>
      <c r="S902" s="9"/>
      <c r="V902" s="9"/>
      <c r="X902" s="9"/>
      <c r="Y902" s="9"/>
      <c r="Z902" s="9"/>
      <c r="AA902" s="9"/>
      <c r="AB902" s="9"/>
      <c r="AC902" s="9"/>
      <c r="AD902" s="9"/>
      <c r="AE902" s="9"/>
      <c r="AF902" s="9"/>
      <c r="AG902" s="9"/>
      <c r="AH902" s="9"/>
    </row>
    <row r="903" spans="1:34" x14ac:dyDescent="0.25">
      <c r="A903" s="9"/>
      <c r="B903" s="9"/>
      <c r="C903" s="9"/>
      <c r="D903" s="9"/>
      <c r="F903" s="9"/>
      <c r="I903" s="9"/>
      <c r="J903" s="9"/>
      <c r="L903" s="9"/>
      <c r="M903" s="9"/>
      <c r="N903" s="9"/>
      <c r="O903" s="9"/>
      <c r="P903" s="9"/>
      <c r="S903" s="9"/>
      <c r="V903" s="9"/>
      <c r="X903" s="9"/>
      <c r="Y903" s="9"/>
      <c r="Z903" s="9"/>
      <c r="AA903" s="9"/>
      <c r="AB903" s="9"/>
      <c r="AC903" s="9"/>
      <c r="AD903" s="9"/>
      <c r="AE903" s="9"/>
      <c r="AF903" s="9"/>
      <c r="AG903" s="9"/>
      <c r="AH903" s="9"/>
    </row>
    <row r="904" spans="1:34" x14ac:dyDescent="0.25">
      <c r="A904" s="9"/>
      <c r="B904" s="9"/>
      <c r="C904" s="9"/>
      <c r="D904" s="9"/>
      <c r="F904" s="9"/>
      <c r="I904" s="9"/>
      <c r="J904" s="9"/>
      <c r="L904" s="9"/>
      <c r="M904" s="9"/>
      <c r="N904" s="9"/>
      <c r="O904" s="9"/>
      <c r="P904" s="9"/>
      <c r="S904" s="9"/>
      <c r="V904" s="9"/>
      <c r="X904" s="9"/>
      <c r="Y904" s="9"/>
      <c r="Z904" s="9"/>
      <c r="AA904" s="9"/>
      <c r="AB904" s="9"/>
      <c r="AC904" s="9"/>
      <c r="AD904" s="9"/>
      <c r="AE904" s="9"/>
      <c r="AF904" s="9"/>
      <c r="AG904" s="9"/>
      <c r="AH904" s="9"/>
    </row>
    <row r="905" spans="1:34" x14ac:dyDescent="0.25">
      <c r="A905" s="9"/>
      <c r="B905" s="9"/>
      <c r="C905" s="9"/>
      <c r="D905" s="9"/>
      <c r="F905" s="9"/>
      <c r="I905" s="9"/>
      <c r="J905" s="9"/>
      <c r="L905" s="9"/>
      <c r="M905" s="9"/>
      <c r="N905" s="9"/>
      <c r="O905" s="9"/>
      <c r="P905" s="9"/>
      <c r="S905" s="9"/>
      <c r="V905" s="9"/>
      <c r="X905" s="9"/>
      <c r="Y905" s="9"/>
      <c r="Z905" s="9"/>
      <c r="AA905" s="9"/>
      <c r="AB905" s="9"/>
      <c r="AC905" s="9"/>
      <c r="AD905" s="9"/>
      <c r="AE905" s="9"/>
      <c r="AF905" s="9"/>
      <c r="AG905" s="9"/>
      <c r="AH905" s="9"/>
    </row>
    <row r="906" spans="1:34" x14ac:dyDescent="0.25">
      <c r="A906" s="9"/>
      <c r="B906" s="9"/>
      <c r="C906" s="9"/>
      <c r="D906" s="9"/>
      <c r="F906" s="9"/>
      <c r="I906" s="9"/>
      <c r="J906" s="9"/>
      <c r="L906" s="9"/>
      <c r="M906" s="9"/>
      <c r="N906" s="9"/>
      <c r="O906" s="9"/>
      <c r="P906" s="9"/>
      <c r="S906" s="9"/>
      <c r="V906" s="9"/>
      <c r="X906" s="9"/>
      <c r="Y906" s="9"/>
      <c r="Z906" s="9"/>
      <c r="AA906" s="9"/>
      <c r="AB906" s="9"/>
      <c r="AC906" s="9"/>
      <c r="AD906" s="9"/>
      <c r="AE906" s="9"/>
      <c r="AF906" s="9"/>
      <c r="AG906" s="9"/>
      <c r="AH906" s="9"/>
    </row>
    <row r="907" spans="1:34" x14ac:dyDescent="0.25">
      <c r="A907" s="9"/>
      <c r="B907" s="9"/>
      <c r="C907" s="9"/>
      <c r="D907" s="9"/>
      <c r="F907" s="9"/>
      <c r="I907" s="9"/>
      <c r="J907" s="9"/>
      <c r="L907" s="9"/>
      <c r="M907" s="9"/>
      <c r="N907" s="9"/>
      <c r="O907" s="9"/>
      <c r="P907" s="9"/>
      <c r="S907" s="9"/>
      <c r="V907" s="9"/>
      <c r="X907" s="9"/>
      <c r="Y907" s="9"/>
      <c r="Z907" s="9"/>
      <c r="AA907" s="9"/>
      <c r="AB907" s="9"/>
      <c r="AC907" s="9"/>
      <c r="AD907" s="9"/>
      <c r="AE907" s="9"/>
      <c r="AF907" s="9"/>
      <c r="AG907" s="9"/>
      <c r="AH907" s="9"/>
    </row>
    <row r="908" spans="1:34" x14ac:dyDescent="0.25">
      <c r="A908" s="9"/>
      <c r="B908" s="9"/>
      <c r="C908" s="9"/>
      <c r="D908" s="9"/>
      <c r="F908" s="9"/>
      <c r="I908" s="9"/>
      <c r="J908" s="9"/>
      <c r="L908" s="9"/>
      <c r="M908" s="9"/>
      <c r="N908" s="9"/>
      <c r="O908" s="9"/>
      <c r="P908" s="9"/>
      <c r="S908" s="9"/>
      <c r="V908" s="9"/>
      <c r="X908" s="9"/>
      <c r="Y908" s="9"/>
      <c r="Z908" s="9"/>
      <c r="AA908" s="9"/>
      <c r="AB908" s="9"/>
      <c r="AC908" s="9"/>
      <c r="AD908" s="9"/>
      <c r="AE908" s="9"/>
      <c r="AF908" s="9"/>
      <c r="AG908" s="9"/>
      <c r="AH908" s="9"/>
    </row>
    <row r="909" spans="1:34" x14ac:dyDescent="0.25">
      <c r="A909" s="9"/>
      <c r="B909" s="9"/>
      <c r="C909" s="9"/>
      <c r="D909" s="9"/>
      <c r="F909" s="9"/>
      <c r="I909" s="9"/>
      <c r="J909" s="9"/>
      <c r="L909" s="9"/>
      <c r="M909" s="9"/>
      <c r="N909" s="9"/>
      <c r="O909" s="9"/>
      <c r="P909" s="9"/>
      <c r="S909" s="9"/>
      <c r="V909" s="9"/>
      <c r="X909" s="9"/>
      <c r="Y909" s="9"/>
      <c r="Z909" s="9"/>
      <c r="AA909" s="9"/>
      <c r="AB909" s="9"/>
      <c r="AC909" s="9"/>
      <c r="AD909" s="9"/>
      <c r="AE909" s="9"/>
      <c r="AF909" s="9"/>
      <c r="AG909" s="9"/>
      <c r="AH909" s="9"/>
    </row>
    <row r="910" spans="1:34" x14ac:dyDescent="0.25">
      <c r="A910" s="9"/>
      <c r="B910" s="9"/>
      <c r="C910" s="9"/>
      <c r="D910" s="9"/>
      <c r="F910" s="9"/>
      <c r="I910" s="9"/>
      <c r="J910" s="9"/>
      <c r="L910" s="9"/>
      <c r="M910" s="9"/>
      <c r="N910" s="9"/>
      <c r="O910" s="9"/>
      <c r="P910" s="9"/>
      <c r="S910" s="9"/>
      <c r="V910" s="9"/>
      <c r="X910" s="9"/>
      <c r="Y910" s="9"/>
      <c r="Z910" s="9"/>
      <c r="AA910" s="9"/>
      <c r="AB910" s="9"/>
      <c r="AC910" s="9"/>
      <c r="AD910" s="9"/>
      <c r="AE910" s="9"/>
      <c r="AF910" s="9"/>
      <c r="AG910" s="9"/>
      <c r="AH910" s="9"/>
    </row>
    <row r="911" spans="1:34" x14ac:dyDescent="0.25">
      <c r="A911" s="9"/>
      <c r="B911" s="9"/>
      <c r="C911" s="9"/>
      <c r="D911" s="9"/>
      <c r="F911" s="9"/>
      <c r="I911" s="9"/>
      <c r="J911" s="9"/>
      <c r="L911" s="9"/>
      <c r="M911" s="9"/>
      <c r="N911" s="9"/>
      <c r="O911" s="9"/>
      <c r="P911" s="9"/>
      <c r="S911" s="9"/>
      <c r="V911" s="9"/>
      <c r="X911" s="9"/>
      <c r="Y911" s="9"/>
      <c r="Z911" s="9"/>
      <c r="AA911" s="9"/>
      <c r="AB911" s="9"/>
      <c r="AC911" s="9"/>
      <c r="AD911" s="9"/>
      <c r="AE911" s="9"/>
      <c r="AF911" s="9"/>
      <c r="AG911" s="9"/>
      <c r="AH911" s="9"/>
    </row>
    <row r="912" spans="1:34" x14ac:dyDescent="0.25">
      <c r="A912" s="9"/>
      <c r="B912" s="9"/>
      <c r="C912" s="9"/>
      <c r="D912" s="9"/>
      <c r="F912" s="9"/>
      <c r="I912" s="9"/>
      <c r="J912" s="9"/>
      <c r="L912" s="9"/>
      <c r="M912" s="9"/>
      <c r="N912" s="9"/>
      <c r="O912" s="9"/>
      <c r="P912" s="9"/>
      <c r="S912" s="9"/>
      <c r="V912" s="9"/>
      <c r="X912" s="9"/>
      <c r="Y912" s="9"/>
      <c r="Z912" s="9"/>
      <c r="AA912" s="9"/>
      <c r="AB912" s="9"/>
      <c r="AC912" s="9"/>
      <c r="AD912" s="9"/>
      <c r="AE912" s="9"/>
      <c r="AF912" s="9"/>
      <c r="AG912" s="9"/>
      <c r="AH912" s="9"/>
    </row>
    <row r="913" spans="1:34" x14ac:dyDescent="0.25">
      <c r="A913" s="9"/>
      <c r="B913" s="9"/>
      <c r="C913" s="9"/>
      <c r="D913" s="9"/>
      <c r="F913" s="9"/>
      <c r="I913" s="9"/>
      <c r="J913" s="9"/>
      <c r="L913" s="9"/>
      <c r="M913" s="9"/>
      <c r="N913" s="9"/>
      <c r="O913" s="9"/>
      <c r="P913" s="9"/>
      <c r="S913" s="9"/>
      <c r="V913" s="9"/>
      <c r="X913" s="9"/>
      <c r="Y913" s="9"/>
      <c r="Z913" s="9"/>
      <c r="AA913" s="9"/>
      <c r="AB913" s="9"/>
      <c r="AC913" s="9"/>
      <c r="AD913" s="9"/>
      <c r="AE913" s="9"/>
      <c r="AF913" s="9"/>
      <c r="AG913" s="9"/>
      <c r="AH913" s="9"/>
    </row>
    <row r="914" spans="1:34" x14ac:dyDescent="0.25">
      <c r="A914" s="9"/>
      <c r="B914" s="9"/>
      <c r="C914" s="9"/>
      <c r="D914" s="9"/>
      <c r="F914" s="9"/>
      <c r="I914" s="9"/>
      <c r="J914" s="9"/>
      <c r="L914" s="9"/>
      <c r="M914" s="9"/>
      <c r="N914" s="9"/>
      <c r="O914" s="9"/>
      <c r="P914" s="9"/>
      <c r="S914" s="9"/>
      <c r="V914" s="9"/>
      <c r="X914" s="9"/>
      <c r="Y914" s="9"/>
      <c r="Z914" s="9"/>
      <c r="AA914" s="9"/>
      <c r="AB914" s="9"/>
      <c r="AC914" s="9"/>
      <c r="AD914" s="9"/>
      <c r="AE914" s="9"/>
      <c r="AF914" s="9"/>
      <c r="AG914" s="9"/>
      <c r="AH914" s="9"/>
    </row>
    <row r="915" spans="1:34" x14ac:dyDescent="0.25">
      <c r="A915" s="9"/>
      <c r="B915" s="9"/>
      <c r="C915" s="9"/>
      <c r="D915" s="9"/>
      <c r="F915" s="9"/>
      <c r="I915" s="9"/>
      <c r="J915" s="9"/>
      <c r="L915" s="9"/>
      <c r="M915" s="9"/>
      <c r="N915" s="9"/>
      <c r="O915" s="9"/>
      <c r="P915" s="9"/>
      <c r="S915" s="9"/>
      <c r="V915" s="9"/>
      <c r="X915" s="9"/>
      <c r="Y915" s="9"/>
      <c r="Z915" s="9"/>
      <c r="AA915" s="9"/>
      <c r="AB915" s="9"/>
      <c r="AC915" s="9"/>
      <c r="AD915" s="9"/>
      <c r="AE915" s="9"/>
      <c r="AF915" s="9"/>
      <c r="AG915" s="9"/>
      <c r="AH915" s="9"/>
    </row>
    <row r="916" spans="1:34" x14ac:dyDescent="0.25">
      <c r="A916" s="9"/>
      <c r="B916" s="9"/>
      <c r="C916" s="9"/>
      <c r="D916" s="9"/>
      <c r="F916" s="9"/>
      <c r="I916" s="9"/>
      <c r="J916" s="9"/>
      <c r="L916" s="9"/>
      <c r="M916" s="9"/>
      <c r="N916" s="9"/>
      <c r="O916" s="9"/>
      <c r="P916" s="9"/>
      <c r="S916" s="9"/>
      <c r="V916" s="9"/>
      <c r="X916" s="9"/>
      <c r="Y916" s="9"/>
      <c r="Z916" s="9"/>
      <c r="AA916" s="9"/>
      <c r="AB916" s="9"/>
      <c r="AC916" s="9"/>
      <c r="AD916" s="9"/>
      <c r="AE916" s="9"/>
      <c r="AF916" s="9"/>
      <c r="AG916" s="9"/>
      <c r="AH916" s="9"/>
    </row>
    <row r="917" spans="1:34" x14ac:dyDescent="0.25">
      <c r="A917" s="9"/>
      <c r="B917" s="9"/>
      <c r="C917" s="9"/>
      <c r="D917" s="9"/>
      <c r="F917" s="9"/>
      <c r="I917" s="9"/>
      <c r="J917" s="9"/>
      <c r="L917" s="9"/>
      <c r="M917" s="9"/>
      <c r="N917" s="9"/>
      <c r="O917" s="9"/>
      <c r="P917" s="9"/>
      <c r="S917" s="9"/>
      <c r="V917" s="9"/>
      <c r="X917" s="9"/>
      <c r="Y917" s="9"/>
      <c r="Z917" s="9"/>
      <c r="AA917" s="9"/>
      <c r="AB917" s="9"/>
      <c r="AC917" s="9"/>
      <c r="AD917" s="9"/>
      <c r="AE917" s="9"/>
      <c r="AF917" s="9"/>
      <c r="AG917" s="9"/>
      <c r="AH917" s="9"/>
    </row>
    <row r="918" spans="1:34" x14ac:dyDescent="0.25">
      <c r="A918" s="9"/>
      <c r="B918" s="9"/>
      <c r="C918" s="9"/>
      <c r="D918" s="9"/>
      <c r="F918" s="9"/>
      <c r="I918" s="9"/>
      <c r="J918" s="9"/>
      <c r="L918" s="9"/>
      <c r="M918" s="9"/>
      <c r="N918" s="9"/>
      <c r="O918" s="9"/>
      <c r="P918" s="9"/>
      <c r="S918" s="9"/>
      <c r="V918" s="9"/>
      <c r="X918" s="9"/>
      <c r="Y918" s="9"/>
      <c r="Z918" s="9"/>
      <c r="AA918" s="9"/>
      <c r="AB918" s="9"/>
      <c r="AC918" s="9"/>
      <c r="AD918" s="9"/>
      <c r="AE918" s="9"/>
      <c r="AF918" s="9"/>
      <c r="AG918" s="9"/>
      <c r="AH918" s="9"/>
    </row>
    <row r="919" spans="1:34" x14ac:dyDescent="0.25">
      <c r="A919" s="9"/>
      <c r="B919" s="9"/>
      <c r="C919" s="9"/>
      <c r="D919" s="9"/>
      <c r="F919" s="9"/>
      <c r="I919" s="9"/>
      <c r="J919" s="9"/>
      <c r="L919" s="9"/>
      <c r="M919" s="9"/>
      <c r="N919" s="9"/>
      <c r="O919" s="9"/>
      <c r="P919" s="9"/>
      <c r="S919" s="9"/>
      <c r="V919" s="9"/>
      <c r="X919" s="9"/>
      <c r="Y919" s="9"/>
      <c r="Z919" s="9"/>
      <c r="AA919" s="9"/>
      <c r="AB919" s="9"/>
      <c r="AC919" s="9"/>
      <c r="AD919" s="9"/>
      <c r="AE919" s="9"/>
      <c r="AF919" s="9"/>
      <c r="AG919" s="9"/>
      <c r="AH919" s="9"/>
    </row>
    <row r="920" spans="1:34" x14ac:dyDescent="0.25">
      <c r="A920" s="9"/>
      <c r="B920" s="9"/>
      <c r="C920" s="9"/>
      <c r="D920" s="9"/>
      <c r="F920" s="9"/>
      <c r="I920" s="9"/>
      <c r="J920" s="9"/>
      <c r="L920" s="9"/>
      <c r="M920" s="9"/>
      <c r="N920" s="9"/>
      <c r="O920" s="9"/>
      <c r="P920" s="9"/>
      <c r="S920" s="9"/>
      <c r="V920" s="9"/>
      <c r="X920" s="9"/>
      <c r="Y920" s="9"/>
      <c r="Z920" s="9"/>
      <c r="AA920" s="9"/>
      <c r="AB920" s="9"/>
      <c r="AC920" s="9"/>
      <c r="AD920" s="9"/>
      <c r="AE920" s="9"/>
      <c r="AF920" s="9"/>
      <c r="AG920" s="9"/>
      <c r="AH920" s="9"/>
    </row>
    <row r="921" spans="1:34" x14ac:dyDescent="0.25">
      <c r="A921" s="9"/>
      <c r="B921" s="9"/>
      <c r="C921" s="9"/>
      <c r="D921" s="9"/>
      <c r="F921" s="9"/>
      <c r="I921" s="9"/>
      <c r="J921" s="9"/>
      <c r="L921" s="9"/>
      <c r="M921" s="9"/>
      <c r="N921" s="9"/>
      <c r="O921" s="9"/>
      <c r="P921" s="9"/>
      <c r="S921" s="9"/>
      <c r="V921" s="9"/>
      <c r="X921" s="9"/>
      <c r="Y921" s="9"/>
      <c r="Z921" s="9"/>
      <c r="AA921" s="9"/>
      <c r="AB921" s="9"/>
      <c r="AC921" s="9"/>
      <c r="AD921" s="9"/>
      <c r="AE921" s="9"/>
      <c r="AF921" s="9"/>
      <c r="AG921" s="9"/>
      <c r="AH921" s="9"/>
    </row>
    <row r="922" spans="1:34" x14ac:dyDescent="0.25">
      <c r="A922" s="9"/>
      <c r="B922" s="9"/>
      <c r="C922" s="9"/>
      <c r="D922" s="9"/>
      <c r="F922" s="9"/>
      <c r="I922" s="9"/>
      <c r="J922" s="9"/>
      <c r="L922" s="9"/>
      <c r="M922" s="9"/>
      <c r="N922" s="9"/>
      <c r="O922" s="9"/>
      <c r="P922" s="9"/>
      <c r="S922" s="9"/>
      <c r="V922" s="9"/>
      <c r="X922" s="9"/>
      <c r="Y922" s="9"/>
      <c r="Z922" s="9"/>
      <c r="AA922" s="9"/>
      <c r="AB922" s="9"/>
      <c r="AC922" s="9"/>
      <c r="AD922" s="9"/>
      <c r="AE922" s="9"/>
      <c r="AF922" s="9"/>
      <c r="AG922" s="9"/>
      <c r="AH922" s="9"/>
    </row>
    <row r="923" spans="1:34" x14ac:dyDescent="0.25">
      <c r="A923" s="9"/>
      <c r="B923" s="9"/>
      <c r="C923" s="9"/>
      <c r="D923" s="9"/>
      <c r="F923" s="9"/>
      <c r="I923" s="9"/>
      <c r="J923" s="9"/>
      <c r="L923" s="9"/>
      <c r="M923" s="9"/>
      <c r="N923" s="9"/>
      <c r="O923" s="9"/>
      <c r="P923" s="9"/>
      <c r="S923" s="9"/>
      <c r="V923" s="9"/>
      <c r="X923" s="9"/>
      <c r="Y923" s="9"/>
      <c r="Z923" s="9"/>
      <c r="AA923" s="9"/>
      <c r="AB923" s="9"/>
      <c r="AC923" s="9"/>
      <c r="AD923" s="9"/>
      <c r="AE923" s="9"/>
      <c r="AF923" s="9"/>
      <c r="AG923" s="9"/>
      <c r="AH923" s="9"/>
    </row>
    <row r="924" spans="1:34" x14ac:dyDescent="0.25">
      <c r="A924" s="9"/>
      <c r="B924" s="9"/>
      <c r="C924" s="9"/>
      <c r="D924" s="9"/>
      <c r="F924" s="9"/>
      <c r="I924" s="9"/>
      <c r="J924" s="9"/>
      <c r="L924" s="9"/>
      <c r="M924" s="9"/>
      <c r="N924" s="9"/>
      <c r="O924" s="9"/>
      <c r="P924" s="9"/>
      <c r="S924" s="9"/>
      <c r="V924" s="9"/>
      <c r="X924" s="9"/>
      <c r="Y924" s="9"/>
      <c r="Z924" s="9"/>
      <c r="AA924" s="9"/>
      <c r="AB924" s="9"/>
      <c r="AC924" s="9"/>
      <c r="AD924" s="9"/>
      <c r="AE924" s="9"/>
      <c r="AF924" s="9"/>
      <c r="AG924" s="9"/>
      <c r="AH924" s="9"/>
    </row>
    <row r="925" spans="1:34" x14ac:dyDescent="0.25">
      <c r="A925" s="9"/>
      <c r="B925" s="9"/>
      <c r="C925" s="9"/>
      <c r="D925" s="9"/>
      <c r="F925" s="9"/>
      <c r="I925" s="9"/>
      <c r="J925" s="9"/>
      <c r="L925" s="9"/>
      <c r="M925" s="9"/>
      <c r="N925" s="9"/>
      <c r="O925" s="9"/>
      <c r="P925" s="9"/>
      <c r="S925" s="9"/>
      <c r="V925" s="9"/>
      <c r="X925" s="9"/>
      <c r="Y925" s="9"/>
      <c r="Z925" s="9"/>
      <c r="AA925" s="9"/>
      <c r="AB925" s="9"/>
      <c r="AC925" s="9"/>
      <c r="AD925" s="9"/>
      <c r="AE925" s="9"/>
      <c r="AF925" s="9"/>
      <c r="AG925" s="9"/>
      <c r="AH925" s="9"/>
    </row>
    <row r="926" spans="1:34" x14ac:dyDescent="0.25">
      <c r="A926" s="9"/>
      <c r="B926" s="9"/>
      <c r="C926" s="9"/>
      <c r="D926" s="9"/>
      <c r="F926" s="9"/>
      <c r="I926" s="9"/>
      <c r="J926" s="9"/>
      <c r="L926" s="9"/>
      <c r="M926" s="9"/>
      <c r="N926" s="9"/>
      <c r="O926" s="9"/>
      <c r="P926" s="9"/>
      <c r="S926" s="9"/>
      <c r="V926" s="9"/>
      <c r="X926" s="9"/>
      <c r="Y926" s="9"/>
      <c r="Z926" s="9"/>
      <c r="AA926" s="9"/>
      <c r="AB926" s="9"/>
      <c r="AC926" s="9"/>
      <c r="AD926" s="9"/>
      <c r="AE926" s="9"/>
      <c r="AF926" s="9"/>
      <c r="AG926" s="9"/>
      <c r="AH926" s="9"/>
    </row>
    <row r="927" spans="1:34" x14ac:dyDescent="0.25">
      <c r="A927" s="9"/>
      <c r="B927" s="9"/>
      <c r="C927" s="9"/>
      <c r="D927" s="9"/>
      <c r="F927" s="9"/>
      <c r="I927" s="9"/>
      <c r="J927" s="9"/>
      <c r="L927" s="9"/>
      <c r="M927" s="9"/>
      <c r="N927" s="9"/>
      <c r="O927" s="9"/>
      <c r="P927" s="9"/>
      <c r="S927" s="9"/>
      <c r="V927" s="9"/>
      <c r="X927" s="9"/>
      <c r="Y927" s="9"/>
      <c r="Z927" s="9"/>
      <c r="AA927" s="9"/>
      <c r="AB927" s="9"/>
      <c r="AC927" s="9"/>
      <c r="AD927" s="9"/>
      <c r="AE927" s="9"/>
      <c r="AF927" s="9"/>
      <c r="AG927" s="9"/>
      <c r="AH927" s="9"/>
    </row>
    <row r="928" spans="1:34" x14ac:dyDescent="0.25">
      <c r="A928" s="9"/>
      <c r="B928" s="9"/>
      <c r="C928" s="9"/>
      <c r="D928" s="9"/>
      <c r="F928" s="9"/>
      <c r="I928" s="9"/>
      <c r="J928" s="9"/>
      <c r="L928" s="9"/>
      <c r="M928" s="9"/>
      <c r="N928" s="9"/>
      <c r="O928" s="9"/>
      <c r="P928" s="9"/>
      <c r="S928" s="9"/>
      <c r="V928" s="9"/>
      <c r="X928" s="9"/>
      <c r="Y928" s="9"/>
      <c r="Z928" s="9"/>
      <c r="AA928" s="9"/>
      <c r="AB928" s="9"/>
      <c r="AC928" s="9"/>
      <c r="AD928" s="9"/>
      <c r="AE928" s="9"/>
      <c r="AF928" s="9"/>
      <c r="AG928" s="9"/>
      <c r="AH928" s="9"/>
    </row>
    <row r="929" spans="1:34" x14ac:dyDescent="0.25">
      <c r="A929" s="9"/>
      <c r="B929" s="9"/>
      <c r="C929" s="9"/>
      <c r="D929" s="9"/>
      <c r="F929" s="9"/>
      <c r="I929" s="9"/>
      <c r="J929" s="9"/>
      <c r="L929" s="9"/>
      <c r="M929" s="9"/>
      <c r="N929" s="9"/>
      <c r="O929" s="9"/>
      <c r="P929" s="9"/>
      <c r="S929" s="9"/>
      <c r="V929" s="9"/>
      <c r="X929" s="9"/>
      <c r="Y929" s="9"/>
      <c r="Z929" s="9"/>
      <c r="AA929" s="9"/>
      <c r="AB929" s="9"/>
      <c r="AC929" s="9"/>
      <c r="AD929" s="9"/>
      <c r="AE929" s="9"/>
      <c r="AF929" s="9"/>
      <c r="AG929" s="9"/>
      <c r="AH929" s="9"/>
    </row>
    <row r="930" spans="1:34" x14ac:dyDescent="0.25">
      <c r="A930" s="9"/>
      <c r="B930" s="9"/>
      <c r="C930" s="9"/>
      <c r="D930" s="9"/>
      <c r="F930" s="9"/>
      <c r="I930" s="9"/>
      <c r="J930" s="9"/>
      <c r="L930" s="9"/>
      <c r="M930" s="9"/>
      <c r="N930" s="9"/>
      <c r="O930" s="9"/>
      <c r="P930" s="9"/>
      <c r="S930" s="9"/>
      <c r="V930" s="9"/>
      <c r="X930" s="9"/>
      <c r="Y930" s="9"/>
      <c r="Z930" s="9"/>
      <c r="AA930" s="9"/>
      <c r="AB930" s="9"/>
      <c r="AC930" s="9"/>
      <c r="AD930" s="9"/>
      <c r="AE930" s="9"/>
      <c r="AF930" s="9"/>
      <c r="AG930" s="9"/>
      <c r="AH930" s="9"/>
    </row>
    <row r="931" spans="1:34" x14ac:dyDescent="0.25">
      <c r="A931" s="9"/>
      <c r="B931" s="9"/>
      <c r="C931" s="9"/>
      <c r="D931" s="9"/>
      <c r="F931" s="9"/>
      <c r="I931" s="9"/>
      <c r="J931" s="9"/>
      <c r="L931" s="9"/>
      <c r="M931" s="9"/>
      <c r="N931" s="9"/>
      <c r="O931" s="9"/>
      <c r="P931" s="9"/>
      <c r="S931" s="9"/>
      <c r="V931" s="9"/>
      <c r="X931" s="9"/>
      <c r="Y931" s="9"/>
      <c r="Z931" s="9"/>
      <c r="AA931" s="9"/>
      <c r="AB931" s="9"/>
      <c r="AC931" s="9"/>
      <c r="AD931" s="9"/>
      <c r="AE931" s="9"/>
      <c r="AF931" s="9"/>
      <c r="AG931" s="9"/>
      <c r="AH931" s="9"/>
    </row>
    <row r="932" spans="1:34" x14ac:dyDescent="0.25">
      <c r="A932" s="9"/>
      <c r="B932" s="9"/>
      <c r="C932" s="9"/>
      <c r="D932" s="9"/>
      <c r="F932" s="9"/>
      <c r="I932" s="9"/>
      <c r="J932" s="9"/>
      <c r="L932" s="9"/>
      <c r="M932" s="9"/>
      <c r="N932" s="9"/>
      <c r="O932" s="9"/>
      <c r="P932" s="9"/>
      <c r="S932" s="9"/>
      <c r="V932" s="9"/>
      <c r="X932" s="9"/>
      <c r="Y932" s="9"/>
      <c r="Z932" s="9"/>
      <c r="AA932" s="9"/>
      <c r="AB932" s="9"/>
      <c r="AC932" s="9"/>
      <c r="AD932" s="9"/>
      <c r="AE932" s="9"/>
      <c r="AF932" s="9"/>
      <c r="AG932" s="9"/>
      <c r="AH932" s="9"/>
    </row>
    <row r="933" spans="1:34" x14ac:dyDescent="0.25">
      <c r="A933" s="9"/>
      <c r="B933" s="9"/>
      <c r="C933" s="9"/>
      <c r="D933" s="9"/>
      <c r="F933" s="9"/>
      <c r="I933" s="9"/>
      <c r="J933" s="9"/>
      <c r="L933" s="9"/>
      <c r="M933" s="9"/>
      <c r="N933" s="9"/>
      <c r="O933" s="9"/>
      <c r="P933" s="9"/>
      <c r="S933" s="9"/>
      <c r="V933" s="9"/>
      <c r="X933" s="9"/>
      <c r="Y933" s="9"/>
      <c r="Z933" s="9"/>
      <c r="AA933" s="9"/>
      <c r="AB933" s="9"/>
      <c r="AC933" s="9"/>
      <c r="AD933" s="9"/>
      <c r="AE933" s="9"/>
      <c r="AF933" s="9"/>
      <c r="AG933" s="9"/>
      <c r="AH933" s="9"/>
    </row>
    <row r="934" spans="1:34" x14ac:dyDescent="0.25">
      <c r="A934" s="9"/>
      <c r="B934" s="9"/>
      <c r="C934" s="9"/>
      <c r="D934" s="9"/>
      <c r="F934" s="9"/>
      <c r="I934" s="9"/>
      <c r="J934" s="9"/>
      <c r="L934" s="9"/>
      <c r="M934" s="9"/>
      <c r="N934" s="9"/>
      <c r="O934" s="9"/>
      <c r="P934" s="9"/>
      <c r="S934" s="9"/>
      <c r="V934" s="9"/>
      <c r="X934" s="9"/>
      <c r="Y934" s="9"/>
      <c r="Z934" s="9"/>
      <c r="AA934" s="9"/>
      <c r="AB934" s="9"/>
      <c r="AC934" s="9"/>
      <c r="AD934" s="9"/>
      <c r="AE934" s="9"/>
      <c r="AF934" s="9"/>
      <c r="AG934" s="9"/>
      <c r="AH934" s="9"/>
    </row>
    <row r="935" spans="1:34" x14ac:dyDescent="0.25">
      <c r="A935" s="9"/>
      <c r="B935" s="9"/>
      <c r="C935" s="9"/>
      <c r="D935" s="9"/>
      <c r="F935" s="9"/>
      <c r="I935" s="9"/>
      <c r="J935" s="9"/>
      <c r="L935" s="9"/>
      <c r="M935" s="9"/>
      <c r="N935" s="9"/>
      <c r="O935" s="9"/>
      <c r="P935" s="9"/>
      <c r="S935" s="9"/>
      <c r="V935" s="9"/>
      <c r="X935" s="9"/>
      <c r="Y935" s="9"/>
      <c r="Z935" s="9"/>
      <c r="AA935" s="9"/>
      <c r="AB935" s="9"/>
      <c r="AC935" s="9"/>
      <c r="AD935" s="9"/>
      <c r="AE935" s="9"/>
      <c r="AF935" s="9"/>
      <c r="AG935" s="9"/>
      <c r="AH935" s="9"/>
    </row>
    <row r="936" spans="1:34" x14ac:dyDescent="0.25">
      <c r="A936" s="9"/>
      <c r="B936" s="9"/>
      <c r="C936" s="9"/>
      <c r="D936" s="9"/>
      <c r="F936" s="9"/>
      <c r="I936" s="9"/>
      <c r="J936" s="9"/>
      <c r="L936" s="9"/>
      <c r="M936" s="9"/>
      <c r="N936" s="9"/>
      <c r="O936" s="9"/>
      <c r="P936" s="9"/>
      <c r="S936" s="9"/>
      <c r="V936" s="9"/>
      <c r="X936" s="9"/>
      <c r="Y936" s="9"/>
      <c r="Z936" s="9"/>
      <c r="AA936" s="9"/>
      <c r="AB936" s="9"/>
      <c r="AC936" s="9"/>
      <c r="AD936" s="9"/>
      <c r="AE936" s="9"/>
      <c r="AF936" s="9"/>
      <c r="AG936" s="9"/>
      <c r="AH936" s="9"/>
    </row>
    <row r="937" spans="1:34" x14ac:dyDescent="0.25">
      <c r="A937" s="9"/>
      <c r="B937" s="9"/>
      <c r="C937" s="9"/>
      <c r="D937" s="9"/>
      <c r="F937" s="9"/>
      <c r="I937" s="9"/>
      <c r="J937" s="9"/>
      <c r="L937" s="9"/>
      <c r="M937" s="9"/>
      <c r="N937" s="9"/>
      <c r="O937" s="9"/>
      <c r="P937" s="9"/>
      <c r="S937" s="9"/>
      <c r="V937" s="9"/>
      <c r="X937" s="9"/>
      <c r="Y937" s="9"/>
      <c r="Z937" s="9"/>
      <c r="AA937" s="9"/>
      <c r="AB937" s="9"/>
      <c r="AC937" s="9"/>
      <c r="AD937" s="9"/>
      <c r="AE937" s="9"/>
      <c r="AF937" s="9"/>
      <c r="AG937" s="9"/>
      <c r="AH937" s="9"/>
    </row>
    <row r="938" spans="1:34" x14ac:dyDescent="0.25">
      <c r="A938" s="9"/>
      <c r="B938" s="9"/>
      <c r="C938" s="9"/>
      <c r="D938" s="9"/>
      <c r="F938" s="9"/>
      <c r="I938" s="9"/>
      <c r="J938" s="9"/>
      <c r="L938" s="9"/>
      <c r="M938" s="9"/>
      <c r="N938" s="9"/>
      <c r="O938" s="9"/>
      <c r="P938" s="9"/>
      <c r="S938" s="9"/>
      <c r="V938" s="9"/>
      <c r="X938" s="9"/>
      <c r="Y938" s="9"/>
      <c r="Z938" s="9"/>
      <c r="AA938" s="9"/>
      <c r="AB938" s="9"/>
      <c r="AC938" s="9"/>
      <c r="AD938" s="9"/>
      <c r="AE938" s="9"/>
      <c r="AF938" s="9"/>
      <c r="AG938" s="9"/>
      <c r="AH938" s="9"/>
    </row>
    <row r="939" spans="1:34" x14ac:dyDescent="0.25">
      <c r="A939" s="9"/>
      <c r="B939" s="9"/>
      <c r="C939" s="9"/>
      <c r="D939" s="9"/>
      <c r="F939" s="9"/>
      <c r="I939" s="9"/>
      <c r="J939" s="9"/>
      <c r="L939" s="9"/>
      <c r="M939" s="9"/>
      <c r="N939" s="9"/>
      <c r="O939" s="9"/>
      <c r="P939" s="9"/>
      <c r="S939" s="9"/>
      <c r="V939" s="9"/>
      <c r="X939" s="9"/>
      <c r="Y939" s="9"/>
      <c r="Z939" s="9"/>
      <c r="AA939" s="9"/>
      <c r="AB939" s="9"/>
      <c r="AC939" s="9"/>
      <c r="AD939" s="9"/>
      <c r="AE939" s="9"/>
      <c r="AF939" s="9"/>
      <c r="AG939" s="9"/>
      <c r="AH939" s="9"/>
    </row>
    <row r="940" spans="1:34" x14ac:dyDescent="0.25">
      <c r="A940" s="9"/>
      <c r="B940" s="9"/>
      <c r="C940" s="9"/>
      <c r="D940" s="9"/>
      <c r="F940" s="9"/>
      <c r="I940" s="9"/>
      <c r="J940" s="9"/>
      <c r="L940" s="9"/>
      <c r="M940" s="9"/>
      <c r="N940" s="9"/>
      <c r="O940" s="9"/>
      <c r="P940" s="9"/>
      <c r="S940" s="9"/>
      <c r="V940" s="9"/>
      <c r="X940" s="9"/>
      <c r="Y940" s="9"/>
      <c r="Z940" s="9"/>
      <c r="AA940" s="9"/>
      <c r="AB940" s="9"/>
      <c r="AC940" s="9"/>
      <c r="AD940" s="9"/>
      <c r="AE940" s="9"/>
      <c r="AF940" s="9"/>
      <c r="AG940" s="9"/>
      <c r="AH940" s="9"/>
    </row>
    <row r="941" spans="1:34" x14ac:dyDescent="0.25">
      <c r="A941" s="9"/>
      <c r="B941" s="9"/>
      <c r="C941" s="9"/>
      <c r="D941" s="9"/>
      <c r="F941" s="9"/>
      <c r="I941" s="9"/>
      <c r="J941" s="9"/>
      <c r="L941" s="9"/>
      <c r="M941" s="9"/>
      <c r="N941" s="9"/>
      <c r="O941" s="9"/>
      <c r="P941" s="9"/>
      <c r="S941" s="9"/>
      <c r="V941" s="9"/>
      <c r="X941" s="9"/>
      <c r="Y941" s="9"/>
      <c r="Z941" s="9"/>
      <c r="AA941" s="9"/>
      <c r="AB941" s="9"/>
      <c r="AC941" s="9"/>
      <c r="AD941" s="9"/>
      <c r="AE941" s="9"/>
      <c r="AF941" s="9"/>
      <c r="AG941" s="9"/>
      <c r="AH941" s="9"/>
    </row>
    <row r="942" spans="1:34" x14ac:dyDescent="0.25">
      <c r="A942" s="9"/>
      <c r="B942" s="9"/>
      <c r="C942" s="9"/>
      <c r="D942" s="9"/>
      <c r="F942" s="9"/>
      <c r="I942" s="9"/>
      <c r="J942" s="9"/>
      <c r="L942" s="9"/>
      <c r="M942" s="9"/>
      <c r="N942" s="9"/>
      <c r="O942" s="9"/>
      <c r="P942" s="9"/>
      <c r="S942" s="9"/>
      <c r="V942" s="9"/>
      <c r="X942" s="9"/>
      <c r="Y942" s="9"/>
      <c r="Z942" s="9"/>
      <c r="AA942" s="9"/>
      <c r="AB942" s="9"/>
      <c r="AC942" s="9"/>
      <c r="AD942" s="9"/>
      <c r="AE942" s="9"/>
      <c r="AF942" s="9"/>
      <c r="AG942" s="9"/>
      <c r="AH942" s="9"/>
    </row>
    <row r="943" spans="1:34" x14ac:dyDescent="0.25">
      <c r="A943" s="9"/>
      <c r="B943" s="9"/>
      <c r="C943" s="9"/>
      <c r="D943" s="9"/>
      <c r="F943" s="9"/>
      <c r="I943" s="9"/>
      <c r="J943" s="9"/>
      <c r="L943" s="9"/>
      <c r="M943" s="9"/>
      <c r="N943" s="9"/>
      <c r="O943" s="9"/>
      <c r="P943" s="9"/>
      <c r="S943" s="9"/>
      <c r="V943" s="9"/>
      <c r="X943" s="9"/>
      <c r="Y943" s="9"/>
      <c r="Z943" s="9"/>
      <c r="AA943" s="9"/>
      <c r="AB943" s="9"/>
      <c r="AC943" s="9"/>
      <c r="AD943" s="9"/>
      <c r="AE943" s="9"/>
      <c r="AF943" s="9"/>
      <c r="AG943" s="9"/>
      <c r="AH943" s="9"/>
    </row>
    <row r="944" spans="1:34" x14ac:dyDescent="0.25">
      <c r="A944" s="9"/>
      <c r="B944" s="9"/>
      <c r="C944" s="9"/>
      <c r="D944" s="9"/>
      <c r="F944" s="9"/>
      <c r="I944" s="9"/>
      <c r="J944" s="9"/>
      <c r="L944" s="9"/>
      <c r="M944" s="9"/>
      <c r="N944" s="9"/>
      <c r="O944" s="9"/>
      <c r="P944" s="9"/>
      <c r="S944" s="9"/>
      <c r="V944" s="9"/>
      <c r="X944" s="9"/>
      <c r="Y944" s="9"/>
      <c r="Z944" s="9"/>
      <c r="AA944" s="9"/>
      <c r="AB944" s="9"/>
      <c r="AC944" s="9"/>
      <c r="AD944" s="9"/>
      <c r="AE944" s="9"/>
      <c r="AF944" s="9"/>
      <c r="AG944" s="9"/>
      <c r="AH944" s="9"/>
    </row>
    <row r="945" spans="1:34" x14ac:dyDescent="0.25">
      <c r="A945" s="9"/>
      <c r="B945" s="9"/>
      <c r="C945" s="9"/>
      <c r="D945" s="9"/>
      <c r="F945" s="9"/>
      <c r="I945" s="9"/>
      <c r="J945" s="9"/>
      <c r="L945" s="9"/>
      <c r="M945" s="9"/>
      <c r="N945" s="9"/>
      <c r="O945" s="9"/>
      <c r="P945" s="9"/>
      <c r="S945" s="9"/>
      <c r="V945" s="9"/>
      <c r="X945" s="9"/>
      <c r="Y945" s="9"/>
      <c r="Z945" s="9"/>
      <c r="AA945" s="9"/>
      <c r="AB945" s="9"/>
      <c r="AC945" s="9"/>
      <c r="AD945" s="9"/>
      <c r="AE945" s="9"/>
      <c r="AF945" s="9"/>
      <c r="AG945" s="9"/>
      <c r="AH945" s="9"/>
    </row>
    <row r="946" spans="1:34" x14ac:dyDescent="0.25">
      <c r="A946" s="9"/>
      <c r="B946" s="9"/>
      <c r="C946" s="9"/>
      <c r="D946" s="9"/>
      <c r="F946" s="9"/>
      <c r="I946" s="9"/>
      <c r="J946" s="9"/>
      <c r="L946" s="9"/>
      <c r="M946" s="9"/>
      <c r="N946" s="9"/>
      <c r="O946" s="9"/>
      <c r="P946" s="9"/>
      <c r="S946" s="9"/>
      <c r="V946" s="9"/>
      <c r="X946" s="9"/>
      <c r="Y946" s="9"/>
      <c r="Z946" s="9"/>
      <c r="AA946" s="9"/>
      <c r="AB946" s="9"/>
      <c r="AC946" s="9"/>
      <c r="AD946" s="9"/>
      <c r="AE946" s="9"/>
      <c r="AF946" s="9"/>
      <c r="AG946" s="9"/>
      <c r="AH946" s="9"/>
    </row>
    <row r="947" spans="1:34" x14ac:dyDescent="0.25">
      <c r="A947" s="9"/>
      <c r="B947" s="9"/>
      <c r="C947" s="9"/>
      <c r="D947" s="9"/>
      <c r="F947" s="9"/>
      <c r="I947" s="9"/>
      <c r="J947" s="9"/>
      <c r="L947" s="9"/>
      <c r="M947" s="9"/>
      <c r="N947" s="9"/>
      <c r="O947" s="9"/>
      <c r="P947" s="9"/>
      <c r="S947" s="9"/>
      <c r="V947" s="9"/>
      <c r="X947" s="9"/>
      <c r="Y947" s="9"/>
      <c r="Z947" s="9"/>
      <c r="AA947" s="9"/>
      <c r="AB947" s="9"/>
      <c r="AC947" s="9"/>
      <c r="AD947" s="9"/>
      <c r="AE947" s="9"/>
      <c r="AF947" s="9"/>
      <c r="AG947" s="9"/>
      <c r="AH947" s="9"/>
    </row>
    <row r="948" spans="1:34" x14ac:dyDescent="0.25">
      <c r="A948" s="9"/>
      <c r="B948" s="9"/>
      <c r="C948" s="9"/>
      <c r="D948" s="9"/>
      <c r="F948" s="9"/>
      <c r="I948" s="9"/>
      <c r="J948" s="9"/>
      <c r="L948" s="9"/>
      <c r="M948" s="9"/>
      <c r="N948" s="9"/>
      <c r="O948" s="9"/>
      <c r="P948" s="9"/>
      <c r="S948" s="9"/>
      <c r="V948" s="9"/>
      <c r="X948" s="9"/>
      <c r="Y948" s="9"/>
      <c r="Z948" s="9"/>
      <c r="AA948" s="9"/>
      <c r="AB948" s="9"/>
      <c r="AC948" s="9"/>
      <c r="AD948" s="9"/>
      <c r="AE948" s="9"/>
      <c r="AF948" s="9"/>
      <c r="AG948" s="9"/>
      <c r="AH948" s="9"/>
    </row>
    <row r="949" spans="1:34" x14ac:dyDescent="0.25">
      <c r="A949" s="9"/>
      <c r="B949" s="9"/>
      <c r="C949" s="9"/>
      <c r="D949" s="9"/>
      <c r="F949" s="9"/>
      <c r="I949" s="9"/>
      <c r="J949" s="9"/>
      <c r="L949" s="9"/>
      <c r="M949" s="9"/>
      <c r="N949" s="9"/>
      <c r="O949" s="9"/>
      <c r="P949" s="9"/>
      <c r="S949" s="9"/>
      <c r="V949" s="9"/>
      <c r="X949" s="9"/>
      <c r="Y949" s="9"/>
      <c r="Z949" s="9"/>
      <c r="AA949" s="9"/>
      <c r="AB949" s="9"/>
      <c r="AC949" s="9"/>
      <c r="AD949" s="9"/>
      <c r="AE949" s="9"/>
      <c r="AF949" s="9"/>
      <c r="AG949" s="9"/>
      <c r="AH949" s="9"/>
    </row>
    <row r="950" spans="1:34" x14ac:dyDescent="0.25">
      <c r="A950" s="9"/>
      <c r="B950" s="9"/>
      <c r="C950" s="9"/>
      <c r="D950" s="9"/>
      <c r="F950" s="9"/>
      <c r="I950" s="9"/>
      <c r="J950" s="9"/>
      <c r="L950" s="9"/>
      <c r="M950" s="9"/>
      <c r="N950" s="9"/>
      <c r="O950" s="9"/>
      <c r="P950" s="9"/>
      <c r="S950" s="9"/>
      <c r="V950" s="9"/>
      <c r="X950" s="9"/>
      <c r="Y950" s="9"/>
      <c r="Z950" s="9"/>
      <c r="AA950" s="9"/>
      <c r="AB950" s="9"/>
      <c r="AC950" s="9"/>
      <c r="AD950" s="9"/>
      <c r="AE950" s="9"/>
      <c r="AF950" s="9"/>
      <c r="AG950" s="9"/>
      <c r="AH950" s="9"/>
    </row>
    <row r="951" spans="1:34" x14ac:dyDescent="0.25">
      <c r="A951" s="9"/>
      <c r="B951" s="9"/>
      <c r="C951" s="9"/>
      <c r="D951" s="9"/>
      <c r="F951" s="9"/>
      <c r="I951" s="9"/>
      <c r="J951" s="9"/>
      <c r="L951" s="9"/>
      <c r="M951" s="9"/>
      <c r="N951" s="9"/>
      <c r="O951" s="9"/>
      <c r="P951" s="9"/>
      <c r="S951" s="9"/>
      <c r="V951" s="9"/>
      <c r="X951" s="9"/>
      <c r="Y951" s="9"/>
      <c r="Z951" s="9"/>
      <c r="AA951" s="9"/>
      <c r="AB951" s="9"/>
      <c r="AC951" s="9"/>
      <c r="AD951" s="9"/>
      <c r="AE951" s="9"/>
      <c r="AF951" s="9"/>
      <c r="AG951" s="9"/>
      <c r="AH951" s="9"/>
    </row>
    <row r="952" spans="1:34" x14ac:dyDescent="0.25">
      <c r="A952" s="9"/>
      <c r="B952" s="9"/>
      <c r="C952" s="9"/>
      <c r="D952" s="9"/>
      <c r="F952" s="9"/>
      <c r="I952" s="9"/>
      <c r="J952" s="9"/>
      <c r="L952" s="9"/>
      <c r="M952" s="9"/>
      <c r="N952" s="9"/>
      <c r="O952" s="9"/>
      <c r="P952" s="9"/>
      <c r="S952" s="9"/>
      <c r="V952" s="9"/>
      <c r="X952" s="9"/>
      <c r="Y952" s="9"/>
      <c r="Z952" s="9"/>
      <c r="AA952" s="9"/>
      <c r="AB952" s="9"/>
      <c r="AC952" s="9"/>
      <c r="AD952" s="9"/>
      <c r="AE952" s="9"/>
      <c r="AF952" s="9"/>
      <c r="AG952" s="9"/>
      <c r="AH952" s="9"/>
    </row>
    <row r="953" spans="1:34" x14ac:dyDescent="0.25">
      <c r="A953" s="9"/>
      <c r="B953" s="9"/>
      <c r="C953" s="9"/>
      <c r="D953" s="9"/>
      <c r="F953" s="9"/>
      <c r="I953" s="9"/>
      <c r="J953" s="9"/>
      <c r="L953" s="9"/>
      <c r="M953" s="9"/>
      <c r="N953" s="9"/>
      <c r="O953" s="9"/>
      <c r="P953" s="9"/>
      <c r="S953" s="9"/>
      <c r="V953" s="9"/>
      <c r="X953" s="9"/>
      <c r="Y953" s="9"/>
      <c r="Z953" s="9"/>
      <c r="AA953" s="9"/>
      <c r="AB953" s="9"/>
      <c r="AC953" s="9"/>
      <c r="AD953" s="9"/>
      <c r="AE953" s="9"/>
      <c r="AF953" s="9"/>
      <c r="AG953" s="9"/>
      <c r="AH953" s="9"/>
    </row>
    <row r="954" spans="1:34" x14ac:dyDescent="0.25">
      <c r="A954" s="9"/>
      <c r="B954" s="9"/>
      <c r="C954" s="9"/>
      <c r="D954" s="9"/>
      <c r="F954" s="9"/>
      <c r="I954" s="9"/>
      <c r="J954" s="9"/>
      <c r="L954" s="9"/>
      <c r="M954" s="9"/>
      <c r="N954" s="9"/>
      <c r="O954" s="9"/>
      <c r="P954" s="9"/>
      <c r="S954" s="9"/>
      <c r="V954" s="9"/>
      <c r="X954" s="9"/>
      <c r="Y954" s="9"/>
      <c r="Z954" s="9"/>
      <c r="AA954" s="9"/>
      <c r="AB954" s="9"/>
      <c r="AC954" s="9"/>
      <c r="AD954" s="9"/>
      <c r="AE954" s="9"/>
      <c r="AF954" s="9"/>
      <c r="AG954" s="9"/>
      <c r="AH954" s="9"/>
    </row>
    <row r="955" spans="1:34" x14ac:dyDescent="0.25">
      <c r="A955" s="9"/>
      <c r="B955" s="9"/>
      <c r="C955" s="9"/>
      <c r="D955" s="9"/>
      <c r="F955" s="9"/>
      <c r="I955" s="9"/>
      <c r="J955" s="9"/>
      <c r="L955" s="9"/>
      <c r="M955" s="9"/>
      <c r="N955" s="9"/>
      <c r="O955" s="9"/>
      <c r="P955" s="9"/>
      <c r="S955" s="9"/>
      <c r="V955" s="9"/>
      <c r="X955" s="9"/>
      <c r="Y955" s="9"/>
      <c r="Z955" s="9"/>
      <c r="AA955" s="9"/>
      <c r="AB955" s="9"/>
      <c r="AC955" s="9"/>
      <c r="AD955" s="9"/>
      <c r="AE955" s="9"/>
      <c r="AF955" s="9"/>
      <c r="AG955" s="9"/>
      <c r="AH955" s="9"/>
    </row>
    <row r="956" spans="1:34" x14ac:dyDescent="0.25">
      <c r="A956" s="9"/>
      <c r="B956" s="9"/>
      <c r="C956" s="9"/>
      <c r="D956" s="9"/>
      <c r="F956" s="9"/>
      <c r="I956" s="9"/>
      <c r="J956" s="9"/>
      <c r="L956" s="9"/>
      <c r="M956" s="9"/>
      <c r="N956" s="9"/>
      <c r="O956" s="9"/>
      <c r="P956" s="9"/>
      <c r="S956" s="9"/>
      <c r="V956" s="9"/>
      <c r="X956" s="9"/>
      <c r="Y956" s="9"/>
      <c r="Z956" s="9"/>
      <c r="AA956" s="9"/>
      <c r="AB956" s="9"/>
      <c r="AC956" s="9"/>
      <c r="AD956" s="9"/>
      <c r="AE956" s="9"/>
      <c r="AF956" s="9"/>
      <c r="AG956" s="9"/>
      <c r="AH956" s="9"/>
    </row>
    <row r="957" spans="1:34" x14ac:dyDescent="0.25">
      <c r="A957" s="9"/>
      <c r="B957" s="9"/>
      <c r="C957" s="9"/>
      <c r="D957" s="9"/>
      <c r="F957" s="9"/>
      <c r="I957" s="9"/>
      <c r="J957" s="9"/>
      <c r="L957" s="9"/>
      <c r="M957" s="9"/>
      <c r="N957" s="9"/>
      <c r="O957" s="9"/>
      <c r="P957" s="9"/>
      <c r="S957" s="9"/>
      <c r="V957" s="9"/>
      <c r="X957" s="9"/>
      <c r="Y957" s="9"/>
      <c r="Z957" s="9"/>
      <c r="AA957" s="9"/>
      <c r="AB957" s="9"/>
      <c r="AC957" s="9"/>
      <c r="AD957" s="9"/>
      <c r="AE957" s="9"/>
      <c r="AF957" s="9"/>
      <c r="AG957" s="9"/>
      <c r="AH957" s="9"/>
    </row>
    <row r="958" spans="1:34" x14ac:dyDescent="0.25">
      <c r="A958" s="9"/>
      <c r="B958" s="9"/>
      <c r="C958" s="9"/>
      <c r="D958" s="9"/>
      <c r="F958" s="9"/>
      <c r="I958" s="9"/>
      <c r="J958" s="9"/>
      <c r="L958" s="9"/>
      <c r="M958" s="9"/>
      <c r="N958" s="9"/>
      <c r="O958" s="9"/>
      <c r="P958" s="9"/>
      <c r="S958" s="9"/>
      <c r="V958" s="9"/>
      <c r="X958" s="9"/>
      <c r="Y958" s="9"/>
      <c r="Z958" s="9"/>
      <c r="AA958" s="9"/>
      <c r="AB958" s="9"/>
      <c r="AC958" s="9"/>
      <c r="AD958" s="9"/>
      <c r="AE958" s="9"/>
      <c r="AF958" s="9"/>
      <c r="AG958" s="9"/>
      <c r="AH958" s="9"/>
    </row>
    <row r="959" spans="1:34" x14ac:dyDescent="0.25">
      <c r="A959" s="9"/>
      <c r="B959" s="9"/>
      <c r="C959" s="9"/>
      <c r="D959" s="9"/>
      <c r="F959" s="9"/>
      <c r="I959" s="9"/>
      <c r="J959" s="9"/>
      <c r="L959" s="9"/>
      <c r="M959" s="9"/>
      <c r="N959" s="9"/>
      <c r="O959" s="9"/>
      <c r="P959" s="9"/>
      <c r="S959" s="9"/>
      <c r="V959" s="9"/>
      <c r="X959" s="9"/>
      <c r="Y959" s="9"/>
      <c r="Z959" s="9"/>
      <c r="AA959" s="9"/>
      <c r="AB959" s="9"/>
      <c r="AC959" s="9"/>
      <c r="AD959" s="9"/>
      <c r="AE959" s="9"/>
      <c r="AF959" s="9"/>
      <c r="AG959" s="9"/>
      <c r="AH959" s="9"/>
    </row>
    <row r="960" spans="1:34" x14ac:dyDescent="0.25">
      <c r="A960" s="9"/>
      <c r="B960" s="9"/>
      <c r="C960" s="9"/>
      <c r="D960" s="9"/>
      <c r="F960" s="9"/>
      <c r="I960" s="9"/>
      <c r="J960" s="9"/>
      <c r="L960" s="9"/>
      <c r="M960" s="9"/>
      <c r="N960" s="9"/>
      <c r="O960" s="9"/>
      <c r="P960" s="9"/>
      <c r="S960" s="9"/>
      <c r="V960" s="9"/>
      <c r="X960" s="9"/>
      <c r="Y960" s="9"/>
      <c r="Z960" s="9"/>
      <c r="AA960" s="9"/>
      <c r="AB960" s="9"/>
      <c r="AC960" s="9"/>
      <c r="AD960" s="9"/>
      <c r="AE960" s="9"/>
      <c r="AF960" s="9"/>
      <c r="AG960" s="9"/>
      <c r="AH960" s="9"/>
    </row>
    <row r="961" spans="1:34" x14ac:dyDescent="0.25">
      <c r="A961" s="9"/>
      <c r="B961" s="9"/>
      <c r="C961" s="9"/>
      <c r="D961" s="9"/>
      <c r="F961" s="9"/>
      <c r="I961" s="9"/>
      <c r="J961" s="9"/>
      <c r="L961" s="9"/>
      <c r="M961" s="9"/>
      <c r="N961" s="9"/>
      <c r="O961" s="9"/>
      <c r="P961" s="9"/>
      <c r="S961" s="9"/>
      <c r="V961" s="9"/>
      <c r="X961" s="9"/>
      <c r="Y961" s="9"/>
      <c r="Z961" s="9"/>
      <c r="AA961" s="9"/>
      <c r="AB961" s="9"/>
      <c r="AC961" s="9"/>
      <c r="AD961" s="9"/>
      <c r="AE961" s="9"/>
      <c r="AF961" s="9"/>
      <c r="AG961" s="9"/>
      <c r="AH961" s="9"/>
    </row>
    <row r="962" spans="1:34" x14ac:dyDescent="0.25">
      <c r="A962" s="9"/>
      <c r="B962" s="9"/>
      <c r="C962" s="9"/>
      <c r="D962" s="9"/>
      <c r="F962" s="9"/>
      <c r="I962" s="9"/>
      <c r="J962" s="9"/>
      <c r="L962" s="9"/>
      <c r="M962" s="9"/>
      <c r="N962" s="9"/>
      <c r="O962" s="9"/>
      <c r="P962" s="9"/>
      <c r="S962" s="9"/>
      <c r="V962" s="9"/>
      <c r="X962" s="9"/>
      <c r="Y962" s="9"/>
      <c r="Z962" s="9"/>
      <c r="AA962" s="9"/>
      <c r="AB962" s="9"/>
      <c r="AC962" s="9"/>
      <c r="AD962" s="9"/>
      <c r="AE962" s="9"/>
      <c r="AF962" s="9"/>
      <c r="AG962" s="9"/>
      <c r="AH962" s="9"/>
    </row>
    <row r="963" spans="1:34" x14ac:dyDescent="0.25">
      <c r="A963" s="9"/>
      <c r="B963" s="9"/>
      <c r="C963" s="9"/>
      <c r="D963" s="9"/>
      <c r="F963" s="9"/>
      <c r="I963" s="9"/>
      <c r="J963" s="9"/>
      <c r="L963" s="9"/>
      <c r="M963" s="9"/>
      <c r="N963" s="9"/>
      <c r="O963" s="9"/>
      <c r="P963" s="9"/>
      <c r="S963" s="9"/>
      <c r="V963" s="9"/>
      <c r="X963" s="9"/>
      <c r="Y963" s="9"/>
      <c r="Z963" s="9"/>
      <c r="AA963" s="9"/>
      <c r="AB963" s="9"/>
      <c r="AC963" s="9"/>
      <c r="AD963" s="9"/>
      <c r="AE963" s="9"/>
      <c r="AF963" s="9"/>
      <c r="AG963" s="9"/>
      <c r="AH963" s="9"/>
    </row>
    <row r="964" spans="1:34" x14ac:dyDescent="0.25">
      <c r="A964" s="9"/>
      <c r="B964" s="9"/>
      <c r="C964" s="9"/>
      <c r="D964" s="9"/>
      <c r="F964" s="9"/>
      <c r="I964" s="9"/>
      <c r="J964" s="9"/>
      <c r="L964" s="9"/>
      <c r="M964" s="9"/>
      <c r="N964" s="9"/>
      <c r="O964" s="9"/>
      <c r="P964" s="9"/>
      <c r="S964" s="9"/>
      <c r="V964" s="9"/>
      <c r="X964" s="9"/>
      <c r="Y964" s="9"/>
      <c r="Z964" s="9"/>
      <c r="AA964" s="9"/>
      <c r="AB964" s="9"/>
      <c r="AC964" s="9"/>
      <c r="AD964" s="9"/>
      <c r="AE964" s="9"/>
      <c r="AF964" s="9"/>
      <c r="AG964" s="9"/>
      <c r="AH964" s="9"/>
    </row>
    <row r="965" spans="1:34" x14ac:dyDescent="0.25">
      <c r="A965" s="9"/>
      <c r="B965" s="9"/>
      <c r="C965" s="9"/>
      <c r="D965" s="9"/>
      <c r="F965" s="9"/>
      <c r="I965" s="9"/>
      <c r="J965" s="9"/>
      <c r="L965" s="9"/>
      <c r="M965" s="9"/>
      <c r="N965" s="9"/>
      <c r="O965" s="9"/>
      <c r="P965" s="9"/>
      <c r="S965" s="9"/>
      <c r="V965" s="9"/>
      <c r="X965" s="9"/>
      <c r="Y965" s="9"/>
      <c r="Z965" s="9"/>
      <c r="AA965" s="9"/>
      <c r="AB965" s="9"/>
      <c r="AC965" s="9"/>
      <c r="AD965" s="9"/>
      <c r="AE965" s="9"/>
      <c r="AF965" s="9"/>
      <c r="AG965" s="9"/>
      <c r="AH965" s="9"/>
    </row>
    <row r="966" spans="1:34" x14ac:dyDescent="0.25">
      <c r="A966" s="9"/>
      <c r="B966" s="9"/>
      <c r="C966" s="9"/>
      <c r="D966" s="9"/>
      <c r="F966" s="9"/>
      <c r="I966" s="9"/>
      <c r="J966" s="9"/>
      <c r="L966" s="9"/>
      <c r="M966" s="9"/>
      <c r="N966" s="9"/>
      <c r="O966" s="9"/>
      <c r="P966" s="9"/>
      <c r="S966" s="9"/>
      <c r="V966" s="9"/>
      <c r="X966" s="9"/>
      <c r="Y966" s="9"/>
      <c r="Z966" s="9"/>
      <c r="AA966" s="9"/>
      <c r="AB966" s="9"/>
      <c r="AC966" s="9"/>
      <c r="AD966" s="9"/>
      <c r="AE966" s="9"/>
      <c r="AF966" s="9"/>
      <c r="AG966" s="9"/>
      <c r="AH966" s="9"/>
    </row>
    <row r="967" spans="1:34" x14ac:dyDescent="0.25">
      <c r="A967" s="9"/>
      <c r="B967" s="9"/>
      <c r="C967" s="9"/>
      <c r="D967" s="9"/>
      <c r="F967" s="9"/>
      <c r="I967" s="9"/>
      <c r="J967" s="9"/>
      <c r="L967" s="9"/>
      <c r="M967" s="9"/>
      <c r="N967" s="9"/>
      <c r="O967" s="9"/>
      <c r="P967" s="9"/>
      <c r="S967" s="9"/>
      <c r="V967" s="9"/>
      <c r="X967" s="9"/>
      <c r="Y967" s="9"/>
      <c r="Z967" s="9"/>
      <c r="AA967" s="9"/>
      <c r="AB967" s="9"/>
      <c r="AC967" s="9"/>
      <c r="AD967" s="9"/>
      <c r="AE967" s="9"/>
      <c r="AF967" s="9"/>
      <c r="AG967" s="9"/>
      <c r="AH967" s="9"/>
    </row>
    <row r="968" spans="1:34" x14ac:dyDescent="0.25">
      <c r="A968" s="9"/>
      <c r="B968" s="9"/>
      <c r="C968" s="9"/>
      <c r="D968" s="9"/>
      <c r="F968" s="9"/>
      <c r="I968" s="9"/>
      <c r="J968" s="9"/>
      <c r="L968" s="9"/>
      <c r="M968" s="9"/>
      <c r="N968" s="9"/>
      <c r="O968" s="9"/>
      <c r="P968" s="9"/>
      <c r="S968" s="9"/>
      <c r="V968" s="9"/>
      <c r="X968" s="9"/>
      <c r="Y968" s="9"/>
      <c r="Z968" s="9"/>
      <c r="AA968" s="9"/>
      <c r="AB968" s="9"/>
      <c r="AC968" s="9"/>
      <c r="AD968" s="9"/>
      <c r="AE968" s="9"/>
      <c r="AF968" s="9"/>
      <c r="AG968" s="9"/>
      <c r="AH968" s="9"/>
    </row>
    <row r="969" spans="1:34" x14ac:dyDescent="0.25">
      <c r="A969" s="9"/>
      <c r="B969" s="9"/>
      <c r="C969" s="9"/>
      <c r="D969" s="9"/>
      <c r="F969" s="9"/>
      <c r="I969" s="9"/>
      <c r="J969" s="9"/>
      <c r="L969" s="9"/>
      <c r="M969" s="9"/>
      <c r="N969" s="9"/>
      <c r="O969" s="9"/>
      <c r="P969" s="9"/>
      <c r="S969" s="9"/>
      <c r="V969" s="9"/>
      <c r="X969" s="9"/>
      <c r="Y969" s="9"/>
      <c r="Z969" s="9"/>
      <c r="AA969" s="9"/>
      <c r="AB969" s="9"/>
      <c r="AC969" s="9"/>
      <c r="AD969" s="9"/>
      <c r="AE969" s="9"/>
      <c r="AF969" s="9"/>
      <c r="AG969" s="9"/>
      <c r="AH969" s="9"/>
    </row>
    <row r="970" spans="1:34" x14ac:dyDescent="0.25">
      <c r="A970" s="9"/>
      <c r="B970" s="9"/>
      <c r="C970" s="9"/>
      <c r="D970" s="9"/>
      <c r="F970" s="9"/>
      <c r="I970" s="9"/>
      <c r="J970" s="9"/>
      <c r="L970" s="9"/>
      <c r="M970" s="9"/>
      <c r="N970" s="9"/>
      <c r="O970" s="9"/>
      <c r="P970" s="9"/>
      <c r="S970" s="9"/>
      <c r="V970" s="9"/>
      <c r="X970" s="9"/>
      <c r="Y970" s="9"/>
      <c r="Z970" s="9"/>
      <c r="AA970" s="9"/>
      <c r="AB970" s="9"/>
      <c r="AC970" s="9"/>
      <c r="AD970" s="9"/>
      <c r="AE970" s="9"/>
      <c r="AF970" s="9"/>
      <c r="AG970" s="9"/>
      <c r="AH970" s="9"/>
    </row>
    <row r="971" spans="1:34" x14ac:dyDescent="0.25">
      <c r="A971" s="9"/>
      <c r="B971" s="9"/>
      <c r="C971" s="9"/>
      <c r="D971" s="9"/>
      <c r="F971" s="9"/>
      <c r="I971" s="9"/>
      <c r="J971" s="9"/>
      <c r="L971" s="9"/>
      <c r="M971" s="9"/>
      <c r="N971" s="9"/>
      <c r="O971" s="9"/>
      <c r="P971" s="9"/>
      <c r="S971" s="9"/>
      <c r="V971" s="9"/>
      <c r="X971" s="9"/>
      <c r="Y971" s="9"/>
      <c r="Z971" s="9"/>
      <c r="AA971" s="9"/>
      <c r="AB971" s="9"/>
      <c r="AC971" s="9"/>
      <c r="AD971" s="9"/>
      <c r="AE971" s="9"/>
      <c r="AF971" s="9"/>
      <c r="AG971" s="9"/>
      <c r="AH971" s="9"/>
    </row>
    <row r="972" spans="1:34" x14ac:dyDescent="0.25">
      <c r="A972" s="9"/>
      <c r="B972" s="9"/>
      <c r="C972" s="9"/>
      <c r="D972" s="9"/>
      <c r="F972" s="9"/>
      <c r="I972" s="9"/>
      <c r="J972" s="9"/>
      <c r="L972" s="9"/>
      <c r="M972" s="9"/>
      <c r="N972" s="9"/>
      <c r="O972" s="9"/>
      <c r="P972" s="9"/>
      <c r="S972" s="9"/>
      <c r="V972" s="9"/>
      <c r="X972" s="9"/>
      <c r="Y972" s="9"/>
      <c r="Z972" s="9"/>
      <c r="AA972" s="9"/>
      <c r="AB972" s="9"/>
      <c r="AC972" s="9"/>
      <c r="AD972" s="9"/>
      <c r="AE972" s="9"/>
      <c r="AF972" s="9"/>
      <c r="AG972" s="9"/>
      <c r="AH972" s="9"/>
    </row>
    <row r="973" spans="1:34" x14ac:dyDescent="0.25">
      <c r="A973" s="9"/>
      <c r="B973" s="9"/>
      <c r="C973" s="9"/>
      <c r="D973" s="9"/>
      <c r="F973" s="9"/>
      <c r="I973" s="9"/>
      <c r="J973" s="9"/>
      <c r="L973" s="9"/>
      <c r="M973" s="9"/>
      <c r="N973" s="9"/>
      <c r="O973" s="9"/>
      <c r="P973" s="9"/>
      <c r="S973" s="9"/>
      <c r="V973" s="9"/>
      <c r="X973" s="9"/>
      <c r="Y973" s="9"/>
      <c r="Z973" s="9"/>
      <c r="AA973" s="9"/>
      <c r="AB973" s="9"/>
      <c r="AC973" s="9"/>
      <c r="AD973" s="9"/>
      <c r="AE973" s="9"/>
      <c r="AF973" s="9"/>
      <c r="AG973" s="9"/>
      <c r="AH973" s="9"/>
    </row>
    <row r="974" spans="1:34" x14ac:dyDescent="0.25">
      <c r="A974" s="9"/>
      <c r="B974" s="9"/>
      <c r="C974" s="9"/>
      <c r="D974" s="9"/>
      <c r="F974" s="9"/>
      <c r="I974" s="9"/>
      <c r="J974" s="9"/>
      <c r="L974" s="9"/>
      <c r="M974" s="9"/>
      <c r="N974" s="9"/>
      <c r="O974" s="9"/>
      <c r="P974" s="9"/>
      <c r="S974" s="9"/>
      <c r="V974" s="9"/>
      <c r="X974" s="9"/>
      <c r="Y974" s="9"/>
      <c r="Z974" s="9"/>
      <c r="AA974" s="9"/>
      <c r="AB974" s="9"/>
      <c r="AC974" s="9"/>
      <c r="AD974" s="9"/>
      <c r="AE974" s="9"/>
      <c r="AF974" s="9"/>
      <c r="AG974" s="9"/>
      <c r="AH974" s="9"/>
    </row>
    <row r="975" spans="1:34" x14ac:dyDescent="0.25">
      <c r="A975" s="9"/>
      <c r="B975" s="9"/>
      <c r="C975" s="9"/>
      <c r="D975" s="9"/>
      <c r="F975" s="9"/>
      <c r="I975" s="9"/>
      <c r="J975" s="9"/>
      <c r="L975" s="9"/>
      <c r="M975" s="9"/>
      <c r="N975" s="9"/>
      <c r="O975" s="9"/>
      <c r="P975" s="9"/>
      <c r="S975" s="9"/>
      <c r="V975" s="9"/>
      <c r="X975" s="9"/>
      <c r="Y975" s="9"/>
      <c r="Z975" s="9"/>
      <c r="AA975" s="9"/>
      <c r="AB975" s="9"/>
      <c r="AC975" s="9"/>
      <c r="AD975" s="9"/>
      <c r="AE975" s="9"/>
      <c r="AF975" s="9"/>
      <c r="AG975" s="9"/>
      <c r="AH975" s="9"/>
    </row>
    <row r="976" spans="1:34" x14ac:dyDescent="0.25">
      <c r="A976" s="9"/>
      <c r="B976" s="9"/>
      <c r="C976" s="9"/>
      <c r="D976" s="9"/>
      <c r="F976" s="9"/>
      <c r="I976" s="9"/>
      <c r="J976" s="9"/>
      <c r="L976" s="9"/>
      <c r="M976" s="9"/>
      <c r="N976" s="9"/>
      <c r="O976" s="9"/>
      <c r="P976" s="9"/>
      <c r="S976" s="9"/>
      <c r="V976" s="9"/>
      <c r="X976" s="9"/>
      <c r="Y976" s="9"/>
      <c r="Z976" s="9"/>
      <c r="AA976" s="9"/>
      <c r="AB976" s="9"/>
      <c r="AC976" s="9"/>
      <c r="AD976" s="9"/>
      <c r="AE976" s="9"/>
      <c r="AF976" s="9"/>
      <c r="AG976" s="9"/>
      <c r="AH976" s="9"/>
    </row>
    <row r="977" spans="1:34" x14ac:dyDescent="0.25">
      <c r="A977" s="9"/>
      <c r="B977" s="9"/>
      <c r="C977" s="9"/>
      <c r="D977" s="9"/>
      <c r="F977" s="9"/>
      <c r="I977" s="9"/>
      <c r="J977" s="9"/>
      <c r="L977" s="9"/>
      <c r="M977" s="9"/>
      <c r="N977" s="9"/>
      <c r="O977" s="9"/>
      <c r="P977" s="9"/>
      <c r="S977" s="9"/>
      <c r="V977" s="9"/>
      <c r="X977" s="9"/>
      <c r="Y977" s="9"/>
      <c r="Z977" s="9"/>
      <c r="AA977" s="9"/>
      <c r="AB977" s="9"/>
      <c r="AC977" s="9"/>
      <c r="AD977" s="9"/>
      <c r="AE977" s="9"/>
      <c r="AF977" s="9"/>
      <c r="AG977" s="9"/>
      <c r="AH977" s="9"/>
    </row>
    <row r="978" spans="1:34" x14ac:dyDescent="0.25">
      <c r="A978" s="9"/>
      <c r="B978" s="9"/>
      <c r="C978" s="9"/>
      <c r="D978" s="9"/>
      <c r="F978" s="9"/>
      <c r="I978" s="9"/>
      <c r="J978" s="9"/>
      <c r="L978" s="9"/>
      <c r="M978" s="9"/>
      <c r="N978" s="9"/>
      <c r="O978" s="9"/>
      <c r="P978" s="9"/>
      <c r="S978" s="9"/>
      <c r="V978" s="9"/>
      <c r="X978" s="9"/>
      <c r="Y978" s="9"/>
      <c r="Z978" s="9"/>
      <c r="AA978" s="9"/>
      <c r="AB978" s="9"/>
      <c r="AC978" s="9"/>
      <c r="AD978" s="9"/>
      <c r="AE978" s="9"/>
      <c r="AF978" s="9"/>
      <c r="AG978" s="9"/>
      <c r="AH978" s="9"/>
    </row>
    <row r="979" spans="1:34" x14ac:dyDescent="0.25">
      <c r="A979" s="9"/>
      <c r="B979" s="9"/>
      <c r="C979" s="9"/>
      <c r="D979" s="9"/>
      <c r="F979" s="9"/>
      <c r="I979" s="9"/>
      <c r="J979" s="9"/>
      <c r="L979" s="9"/>
      <c r="M979" s="9"/>
      <c r="N979" s="9"/>
      <c r="O979" s="9"/>
      <c r="P979" s="9"/>
      <c r="S979" s="9"/>
      <c r="V979" s="9"/>
      <c r="X979" s="9"/>
      <c r="Y979" s="9"/>
      <c r="Z979" s="9"/>
      <c r="AA979" s="9"/>
      <c r="AB979" s="9"/>
      <c r="AC979" s="9"/>
      <c r="AD979" s="9"/>
      <c r="AE979" s="9"/>
      <c r="AF979" s="9"/>
      <c r="AG979" s="9"/>
      <c r="AH979" s="9"/>
    </row>
    <row r="980" spans="1:34" x14ac:dyDescent="0.25">
      <c r="A980" s="9"/>
      <c r="B980" s="9"/>
      <c r="C980" s="9"/>
      <c r="D980" s="9"/>
      <c r="F980" s="9"/>
      <c r="I980" s="9"/>
      <c r="J980" s="9"/>
      <c r="L980" s="9"/>
      <c r="M980" s="9"/>
      <c r="N980" s="9"/>
      <c r="O980" s="9"/>
      <c r="P980" s="9"/>
      <c r="S980" s="9"/>
      <c r="V980" s="9"/>
      <c r="X980" s="9"/>
      <c r="Y980" s="9"/>
      <c r="Z980" s="9"/>
      <c r="AA980" s="9"/>
      <c r="AB980" s="9"/>
      <c r="AC980" s="9"/>
      <c r="AD980" s="9"/>
      <c r="AE980" s="9"/>
      <c r="AF980" s="9"/>
      <c r="AG980" s="9"/>
      <c r="AH980" s="9"/>
    </row>
    <row r="981" spans="1:34" x14ac:dyDescent="0.25">
      <c r="A981" s="9"/>
      <c r="B981" s="9"/>
      <c r="C981" s="9"/>
      <c r="D981" s="9"/>
      <c r="F981" s="9"/>
      <c r="I981" s="9"/>
      <c r="J981" s="9"/>
      <c r="L981" s="9"/>
      <c r="M981" s="9"/>
      <c r="N981" s="9"/>
      <c r="O981" s="9"/>
      <c r="P981" s="9"/>
      <c r="S981" s="9"/>
      <c r="V981" s="9"/>
      <c r="X981" s="9"/>
      <c r="Y981" s="9"/>
      <c r="Z981" s="9"/>
      <c r="AA981" s="9"/>
      <c r="AB981" s="9"/>
      <c r="AC981" s="9"/>
      <c r="AD981" s="9"/>
      <c r="AE981" s="9"/>
      <c r="AF981" s="9"/>
      <c r="AG981" s="9"/>
      <c r="AH981" s="9"/>
    </row>
    <row r="982" spans="1:34" x14ac:dyDescent="0.25">
      <c r="A982" s="9"/>
      <c r="B982" s="9"/>
      <c r="C982" s="9"/>
      <c r="D982" s="9"/>
      <c r="F982" s="9"/>
      <c r="I982" s="9"/>
      <c r="J982" s="9"/>
      <c r="L982" s="9"/>
      <c r="M982" s="9"/>
      <c r="N982" s="9"/>
      <c r="O982" s="9"/>
      <c r="P982" s="9"/>
      <c r="S982" s="9"/>
      <c r="V982" s="9"/>
      <c r="X982" s="9"/>
      <c r="Y982" s="9"/>
      <c r="Z982" s="9"/>
      <c r="AA982" s="9"/>
      <c r="AB982" s="9"/>
      <c r="AC982" s="9"/>
      <c r="AD982" s="9"/>
      <c r="AE982" s="9"/>
      <c r="AF982" s="9"/>
      <c r="AG982" s="9"/>
      <c r="AH982" s="9"/>
    </row>
    <row r="983" spans="1:34" x14ac:dyDescent="0.25">
      <c r="A983" s="9"/>
      <c r="B983" s="9"/>
      <c r="C983" s="9"/>
      <c r="D983" s="9"/>
      <c r="F983" s="9"/>
      <c r="I983" s="9"/>
      <c r="J983" s="9"/>
      <c r="L983" s="9"/>
      <c r="M983" s="9"/>
      <c r="N983" s="9"/>
      <c r="O983" s="9"/>
      <c r="P983" s="9"/>
      <c r="S983" s="9"/>
      <c r="V983" s="9"/>
      <c r="X983" s="9"/>
      <c r="Y983" s="9"/>
      <c r="Z983" s="9"/>
      <c r="AA983" s="9"/>
      <c r="AB983" s="9"/>
      <c r="AC983" s="9"/>
      <c r="AD983" s="9"/>
      <c r="AE983" s="9"/>
      <c r="AF983" s="9"/>
      <c r="AG983" s="9"/>
      <c r="AH983" s="9"/>
    </row>
    <row r="984" spans="1:34" x14ac:dyDescent="0.25">
      <c r="A984" s="9"/>
      <c r="B984" s="9"/>
      <c r="C984" s="9"/>
      <c r="D984" s="9"/>
      <c r="F984" s="9"/>
      <c r="I984" s="9"/>
      <c r="J984" s="9"/>
      <c r="L984" s="9"/>
      <c r="M984" s="9"/>
      <c r="N984" s="9"/>
      <c r="O984" s="9"/>
      <c r="P984" s="9"/>
      <c r="S984" s="9"/>
      <c r="V984" s="9"/>
      <c r="X984" s="9"/>
      <c r="Y984" s="9"/>
      <c r="Z984" s="9"/>
      <c r="AA984" s="9"/>
      <c r="AB984" s="9"/>
      <c r="AC984" s="9"/>
      <c r="AD984" s="9"/>
      <c r="AE984" s="9"/>
      <c r="AF984" s="9"/>
      <c r="AG984" s="9"/>
      <c r="AH984" s="9"/>
    </row>
    <row r="985" spans="1:34" x14ac:dyDescent="0.25">
      <c r="A985" s="9"/>
      <c r="B985" s="9"/>
      <c r="C985" s="9"/>
      <c r="D985" s="9"/>
      <c r="F985" s="9"/>
      <c r="I985" s="9"/>
      <c r="J985" s="9"/>
      <c r="L985" s="9"/>
      <c r="M985" s="9"/>
      <c r="N985" s="9"/>
      <c r="O985" s="9"/>
      <c r="P985" s="9"/>
      <c r="S985" s="9"/>
      <c r="V985" s="9"/>
      <c r="X985" s="9"/>
      <c r="Y985" s="9"/>
      <c r="Z985" s="9"/>
      <c r="AA985" s="9"/>
      <c r="AB985" s="9"/>
      <c r="AC985" s="9"/>
      <c r="AD985" s="9"/>
      <c r="AE985" s="9"/>
      <c r="AF985" s="9"/>
      <c r="AG985" s="9"/>
      <c r="AH985" s="9"/>
    </row>
    <row r="986" spans="1:34" x14ac:dyDescent="0.25">
      <c r="A986" s="9"/>
      <c r="B986" s="9"/>
      <c r="C986" s="9"/>
      <c r="D986" s="9"/>
      <c r="F986" s="9"/>
      <c r="I986" s="9"/>
      <c r="J986" s="9"/>
      <c r="L986" s="9"/>
      <c r="M986" s="9"/>
      <c r="N986" s="9"/>
      <c r="O986" s="9"/>
      <c r="P986" s="9"/>
      <c r="S986" s="9"/>
      <c r="V986" s="9"/>
      <c r="X986" s="9"/>
      <c r="Y986" s="9"/>
      <c r="Z986" s="9"/>
      <c r="AA986" s="9"/>
      <c r="AB986" s="9"/>
      <c r="AC986" s="9"/>
      <c r="AD986" s="9"/>
      <c r="AE986" s="9"/>
      <c r="AF986" s="9"/>
      <c r="AG986" s="9"/>
      <c r="AH986" s="9"/>
    </row>
    <row r="987" spans="1:34" x14ac:dyDescent="0.25">
      <c r="A987" s="9"/>
      <c r="B987" s="9"/>
      <c r="C987" s="9"/>
      <c r="D987" s="9"/>
      <c r="F987" s="9"/>
      <c r="I987" s="9"/>
      <c r="J987" s="9"/>
      <c r="L987" s="9"/>
      <c r="M987" s="9"/>
      <c r="N987" s="9"/>
      <c r="O987" s="9"/>
      <c r="P987" s="9"/>
      <c r="S987" s="9"/>
      <c r="V987" s="9"/>
      <c r="X987" s="9"/>
      <c r="Y987" s="9"/>
      <c r="Z987" s="9"/>
      <c r="AA987" s="9"/>
      <c r="AB987" s="9"/>
      <c r="AC987" s="9"/>
      <c r="AD987" s="9"/>
      <c r="AE987" s="9"/>
      <c r="AF987" s="9"/>
      <c r="AG987" s="9"/>
      <c r="AH987" s="9"/>
    </row>
    <row r="988" spans="1:34" x14ac:dyDescent="0.25">
      <c r="A988" s="9"/>
      <c r="B988" s="9"/>
      <c r="C988" s="9"/>
      <c r="D988" s="9"/>
      <c r="F988" s="9"/>
      <c r="I988" s="9"/>
      <c r="J988" s="9"/>
      <c r="L988" s="9"/>
      <c r="M988" s="9"/>
      <c r="N988" s="9"/>
      <c r="O988" s="9"/>
      <c r="P988" s="9"/>
      <c r="S988" s="9"/>
      <c r="V988" s="9"/>
      <c r="X988" s="9"/>
      <c r="Y988" s="9"/>
      <c r="Z988" s="9"/>
      <c r="AA988" s="9"/>
      <c r="AB988" s="9"/>
      <c r="AC988" s="9"/>
      <c r="AD988" s="9"/>
      <c r="AE988" s="9"/>
      <c r="AF988" s="9"/>
      <c r="AG988" s="9"/>
      <c r="AH988" s="9"/>
    </row>
    <row r="989" spans="1:34" x14ac:dyDescent="0.25">
      <c r="A989" s="9"/>
      <c r="B989" s="9"/>
      <c r="C989" s="9"/>
      <c r="D989" s="9"/>
      <c r="F989" s="9"/>
      <c r="I989" s="9"/>
      <c r="J989" s="9"/>
      <c r="L989" s="9"/>
      <c r="M989" s="9"/>
      <c r="N989" s="9"/>
      <c r="O989" s="9"/>
      <c r="P989" s="9"/>
      <c r="S989" s="9"/>
      <c r="V989" s="9"/>
      <c r="X989" s="9"/>
      <c r="Y989" s="9"/>
      <c r="Z989" s="9"/>
      <c r="AA989" s="9"/>
      <c r="AB989" s="9"/>
      <c r="AC989" s="9"/>
      <c r="AD989" s="9"/>
      <c r="AE989" s="9"/>
      <c r="AF989" s="9"/>
      <c r="AG989" s="9"/>
      <c r="AH989" s="9"/>
    </row>
    <row r="990" spans="1:34" x14ac:dyDescent="0.25">
      <c r="A990" s="9"/>
      <c r="B990" s="9"/>
      <c r="C990" s="9"/>
      <c r="D990" s="9"/>
      <c r="F990" s="9"/>
      <c r="I990" s="9"/>
      <c r="J990" s="9"/>
      <c r="L990" s="9"/>
      <c r="M990" s="9"/>
      <c r="N990" s="9"/>
      <c r="O990" s="9"/>
      <c r="P990" s="9"/>
      <c r="S990" s="9"/>
      <c r="V990" s="9"/>
      <c r="X990" s="9"/>
      <c r="Y990" s="9"/>
      <c r="Z990" s="9"/>
      <c r="AA990" s="9"/>
      <c r="AB990" s="9"/>
      <c r="AC990" s="9"/>
      <c r="AD990" s="9"/>
      <c r="AE990" s="9"/>
      <c r="AF990" s="9"/>
      <c r="AG990" s="9"/>
      <c r="AH990" s="9"/>
    </row>
    <row r="991" spans="1:34" x14ac:dyDescent="0.25">
      <c r="A991" s="9"/>
      <c r="B991" s="9"/>
      <c r="C991" s="9"/>
      <c r="D991" s="9"/>
      <c r="F991" s="9"/>
      <c r="I991" s="9"/>
      <c r="J991" s="9"/>
      <c r="L991" s="9"/>
      <c r="M991" s="9"/>
      <c r="N991" s="9"/>
      <c r="O991" s="9"/>
      <c r="P991" s="9"/>
      <c r="S991" s="9"/>
      <c r="V991" s="9"/>
      <c r="X991" s="9"/>
      <c r="Y991" s="9"/>
      <c r="Z991" s="9"/>
      <c r="AA991" s="9"/>
      <c r="AB991" s="9"/>
      <c r="AC991" s="9"/>
      <c r="AD991" s="9"/>
      <c r="AE991" s="9"/>
      <c r="AF991" s="9"/>
      <c r="AG991" s="9"/>
      <c r="AH991" s="9"/>
    </row>
    <row r="992" spans="1:34" x14ac:dyDescent="0.25">
      <c r="A992" s="9"/>
      <c r="B992" s="9"/>
      <c r="C992" s="9"/>
      <c r="D992" s="9"/>
      <c r="F992" s="9"/>
      <c r="I992" s="9"/>
      <c r="J992" s="9"/>
      <c r="L992" s="9"/>
      <c r="M992" s="9"/>
      <c r="N992" s="9"/>
      <c r="O992" s="9"/>
      <c r="P992" s="9"/>
      <c r="S992" s="9"/>
      <c r="V992" s="9"/>
      <c r="X992" s="9"/>
      <c r="Y992" s="9"/>
      <c r="Z992" s="9"/>
      <c r="AA992" s="9"/>
      <c r="AB992" s="9"/>
      <c r="AC992" s="9"/>
      <c r="AD992" s="9"/>
      <c r="AE992" s="9"/>
      <c r="AF992" s="9"/>
      <c r="AG992" s="9"/>
      <c r="AH992" s="9"/>
    </row>
    <row r="993" spans="1:34" x14ac:dyDescent="0.25">
      <c r="A993" s="9"/>
      <c r="B993" s="9"/>
      <c r="C993" s="9"/>
      <c r="D993" s="9"/>
      <c r="F993" s="9"/>
      <c r="I993" s="9"/>
      <c r="J993" s="9"/>
      <c r="L993" s="9"/>
      <c r="M993" s="9"/>
      <c r="N993" s="9"/>
      <c r="O993" s="9"/>
      <c r="P993" s="9"/>
      <c r="S993" s="9"/>
      <c r="V993" s="9"/>
      <c r="X993" s="9"/>
      <c r="Y993" s="9"/>
      <c r="Z993" s="9"/>
      <c r="AA993" s="9"/>
      <c r="AB993" s="9"/>
      <c r="AC993" s="9"/>
      <c r="AD993" s="9"/>
      <c r="AE993" s="9"/>
      <c r="AF993" s="9"/>
      <c r="AG993" s="9"/>
      <c r="AH993" s="9"/>
    </row>
    <row r="994" spans="1:34" x14ac:dyDescent="0.25">
      <c r="A994" s="9"/>
      <c r="B994" s="9"/>
      <c r="C994" s="9"/>
      <c r="D994" s="9"/>
      <c r="F994" s="9"/>
      <c r="I994" s="9"/>
      <c r="J994" s="9"/>
      <c r="L994" s="9"/>
      <c r="M994" s="9"/>
      <c r="N994" s="9"/>
      <c r="O994" s="9"/>
      <c r="P994" s="9"/>
      <c r="S994" s="9"/>
      <c r="V994" s="9"/>
      <c r="X994" s="9"/>
      <c r="Y994" s="9"/>
      <c r="Z994" s="9"/>
      <c r="AA994" s="9"/>
      <c r="AB994" s="9"/>
      <c r="AC994" s="9"/>
      <c r="AD994" s="9"/>
      <c r="AE994" s="9"/>
      <c r="AF994" s="9"/>
      <c r="AG994" s="9"/>
      <c r="AH994" s="9"/>
    </row>
    <row r="995" spans="1:34" x14ac:dyDescent="0.25">
      <c r="A995" s="9"/>
      <c r="B995" s="9"/>
      <c r="C995" s="9"/>
      <c r="D995" s="9"/>
      <c r="F995" s="9"/>
      <c r="I995" s="9"/>
      <c r="J995" s="9"/>
      <c r="L995" s="9"/>
      <c r="M995" s="9"/>
      <c r="N995" s="9"/>
      <c r="O995" s="9"/>
      <c r="P995" s="9"/>
      <c r="S995" s="9"/>
      <c r="V995" s="9"/>
      <c r="X995" s="9"/>
      <c r="Y995" s="9"/>
      <c r="Z995" s="9"/>
      <c r="AA995" s="9"/>
      <c r="AB995" s="9"/>
      <c r="AC995" s="9"/>
      <c r="AD995" s="9"/>
      <c r="AE995" s="9"/>
      <c r="AF995" s="9"/>
      <c r="AG995" s="9"/>
      <c r="AH995" s="9"/>
    </row>
    <row r="996" spans="1:34" x14ac:dyDescent="0.25">
      <c r="A996" s="9"/>
      <c r="B996" s="9"/>
      <c r="C996" s="9"/>
      <c r="D996" s="9"/>
      <c r="F996" s="9"/>
      <c r="I996" s="9"/>
      <c r="J996" s="9"/>
      <c r="L996" s="9"/>
      <c r="M996" s="9"/>
      <c r="N996" s="9"/>
      <c r="O996" s="9"/>
      <c r="P996" s="9"/>
      <c r="S996" s="9"/>
      <c r="V996" s="9"/>
      <c r="X996" s="9"/>
      <c r="Y996" s="9"/>
      <c r="Z996" s="9"/>
      <c r="AA996" s="9"/>
      <c r="AB996" s="9"/>
      <c r="AC996" s="9"/>
      <c r="AD996" s="9"/>
      <c r="AE996" s="9"/>
      <c r="AF996" s="9"/>
      <c r="AG996" s="9"/>
      <c r="AH996" s="9"/>
    </row>
    <row r="997" spans="1:34" x14ac:dyDescent="0.25">
      <c r="A997" s="9"/>
      <c r="B997" s="9"/>
      <c r="C997" s="9"/>
      <c r="D997" s="9"/>
      <c r="F997" s="9"/>
      <c r="I997" s="9"/>
      <c r="J997" s="9"/>
      <c r="L997" s="9"/>
      <c r="M997" s="9"/>
      <c r="N997" s="9"/>
      <c r="O997" s="9"/>
      <c r="P997" s="9"/>
      <c r="S997" s="9"/>
      <c r="V997" s="9"/>
      <c r="X997" s="9"/>
      <c r="Y997" s="9"/>
      <c r="Z997" s="9"/>
      <c r="AA997" s="9"/>
      <c r="AB997" s="9"/>
      <c r="AC997" s="9"/>
      <c r="AD997" s="9"/>
      <c r="AE997" s="9"/>
      <c r="AF997" s="9"/>
      <c r="AG997" s="9"/>
      <c r="AH997" s="9"/>
    </row>
    <row r="998" spans="1:34" x14ac:dyDescent="0.25">
      <c r="A998" s="9"/>
      <c r="B998" s="9"/>
      <c r="C998" s="9"/>
      <c r="D998" s="9"/>
      <c r="F998" s="9"/>
      <c r="I998" s="9"/>
      <c r="J998" s="9"/>
      <c r="L998" s="9"/>
      <c r="M998" s="9"/>
      <c r="N998" s="9"/>
      <c r="O998" s="9"/>
      <c r="P998" s="9"/>
      <c r="S998" s="9"/>
      <c r="V998" s="9"/>
      <c r="X998" s="9"/>
      <c r="Y998" s="9"/>
      <c r="Z998" s="9"/>
      <c r="AA998" s="9"/>
      <c r="AB998" s="9"/>
      <c r="AC998" s="9"/>
      <c r="AD998" s="9"/>
      <c r="AE998" s="9"/>
      <c r="AF998" s="9"/>
      <c r="AG998" s="9"/>
      <c r="AH998" s="9"/>
    </row>
    <row r="999" spans="1:34" x14ac:dyDescent="0.25">
      <c r="A999" s="9"/>
      <c r="B999" s="9"/>
      <c r="C999" s="9"/>
      <c r="D999" s="9"/>
      <c r="F999" s="9"/>
      <c r="I999" s="9"/>
      <c r="J999" s="9"/>
      <c r="L999" s="9"/>
      <c r="M999" s="9"/>
      <c r="N999" s="9"/>
      <c r="O999" s="9"/>
      <c r="P999" s="9"/>
      <c r="S999" s="9"/>
      <c r="V999" s="9"/>
      <c r="X999" s="9"/>
      <c r="Y999" s="9"/>
      <c r="Z999" s="9"/>
      <c r="AA999" s="9"/>
      <c r="AB999" s="9"/>
      <c r="AC999" s="9"/>
      <c r="AD999" s="9"/>
      <c r="AE999" s="9"/>
      <c r="AF999" s="9"/>
      <c r="AG999" s="9"/>
      <c r="AH999" s="9"/>
    </row>
    <row r="1000" spans="1:34" x14ac:dyDescent="0.25">
      <c r="A1000" s="9"/>
      <c r="B1000" s="9"/>
      <c r="C1000" s="9"/>
      <c r="D1000" s="9"/>
      <c r="F1000" s="9"/>
      <c r="I1000" s="9"/>
      <c r="J1000" s="9"/>
      <c r="L1000" s="9"/>
      <c r="M1000" s="9"/>
      <c r="N1000" s="9"/>
      <c r="O1000" s="9"/>
      <c r="P1000" s="9"/>
      <c r="S1000" s="9"/>
      <c r="V1000" s="9"/>
      <c r="X1000" s="9"/>
      <c r="Y1000" s="9"/>
      <c r="Z1000" s="9"/>
      <c r="AA1000" s="9"/>
      <c r="AB1000" s="9"/>
      <c r="AC1000" s="9"/>
      <c r="AD1000" s="9"/>
      <c r="AE1000" s="9"/>
      <c r="AF1000" s="9"/>
      <c r="AG1000" s="9"/>
      <c r="AH1000" s="9"/>
    </row>
  </sheetData>
  <sheetProtection password="DEB6" sheet="1" objects="1" scenarios="1"/>
  <autoFilter ref="A39:AH121">
    <filterColumn colId="21">
      <filters blank="1">
        <filter val="Abierta - en Desarrollo"/>
        <filter val="Abierta - Vencida"/>
      </filters>
    </filterColumn>
  </autoFilter>
  <mergeCells count="59">
    <mergeCell ref="A38:G38"/>
    <mergeCell ref="M33:M34"/>
    <mergeCell ref="I31:M31"/>
    <mergeCell ref="Q38:S38"/>
    <mergeCell ref="T38:W38"/>
    <mergeCell ref="P27:V27"/>
    <mergeCell ref="L27:M27"/>
    <mergeCell ref="I27:K27"/>
    <mergeCell ref="I29:K29"/>
    <mergeCell ref="H38:P38"/>
    <mergeCell ref="I30:K30"/>
    <mergeCell ref="L30:M30"/>
    <mergeCell ref="L29:M29"/>
    <mergeCell ref="I28:K28"/>
    <mergeCell ref="A27:C27"/>
    <mergeCell ref="A26:C26"/>
    <mergeCell ref="I26:M26"/>
    <mergeCell ref="F26:G26"/>
    <mergeCell ref="L28:M28"/>
    <mergeCell ref="U21:W21"/>
    <mergeCell ref="U22:W22"/>
    <mergeCell ref="D21:T24"/>
    <mergeCell ref="U24:W24"/>
    <mergeCell ref="A21:C24"/>
    <mergeCell ref="F83:F84"/>
    <mergeCell ref="G83:G84"/>
    <mergeCell ref="A86:A87"/>
    <mergeCell ref="B86:B87"/>
    <mergeCell ref="C86:C87"/>
    <mergeCell ref="D86:D87"/>
    <mergeCell ref="E86:E87"/>
    <mergeCell ref="F86:F87"/>
    <mergeCell ref="G86:G87"/>
    <mergeCell ref="A83:A84"/>
    <mergeCell ref="B83:B84"/>
    <mergeCell ref="C83:C84"/>
    <mergeCell ref="D83:D84"/>
    <mergeCell ref="E83:E84"/>
    <mergeCell ref="F113:F114"/>
    <mergeCell ref="G113:G114"/>
    <mergeCell ref="A116:A117"/>
    <mergeCell ref="B116:B117"/>
    <mergeCell ref="C116:C117"/>
    <mergeCell ref="D116:D117"/>
    <mergeCell ref="E116:E117"/>
    <mergeCell ref="F116:F117"/>
    <mergeCell ref="G116:G117"/>
    <mergeCell ref="A113:A114"/>
    <mergeCell ref="B113:B114"/>
    <mergeCell ref="C113:C114"/>
    <mergeCell ref="D113:D114"/>
    <mergeCell ref="E113:E114"/>
    <mergeCell ref="F119:F120"/>
    <mergeCell ref="G119:G120"/>
    <mergeCell ref="A119:A120"/>
    <mergeCell ref="B119:B120"/>
    <mergeCell ref="C119:C120"/>
    <mergeCell ref="D119:D120"/>
    <mergeCell ref="E119:E120"/>
  </mergeCells>
  <conditionalFormatting sqref="X40:X87">
    <cfRule type="cellIs" dxfId="161" priority="1" operator="greaterThan">
      <formula>SI($P$40-$X$38)&gt;0</formula>
    </cfRule>
  </conditionalFormatting>
  <conditionalFormatting sqref="V82">
    <cfRule type="cellIs" dxfId="160" priority="2" operator="equal">
      <formula>$J$6</formula>
    </cfRule>
  </conditionalFormatting>
  <conditionalFormatting sqref="V82">
    <cfRule type="cellIs" dxfId="159" priority="3" operator="equal">
      <formula>$J$5</formula>
    </cfRule>
  </conditionalFormatting>
  <conditionalFormatting sqref="V82">
    <cfRule type="cellIs" dxfId="158" priority="4" operator="equal">
      <formula>$J$4</formula>
    </cfRule>
  </conditionalFormatting>
  <conditionalFormatting sqref="V79:V81">
    <cfRule type="cellIs" dxfId="157" priority="5" operator="equal">
      <formula>$J$6</formula>
    </cfRule>
  </conditionalFormatting>
  <conditionalFormatting sqref="V79:V81">
    <cfRule type="cellIs" dxfId="156" priority="6" operator="equal">
      <formula>$J$5</formula>
    </cfRule>
  </conditionalFormatting>
  <conditionalFormatting sqref="V79:V81">
    <cfRule type="cellIs" dxfId="155" priority="7" operator="equal">
      <formula>$J$4</formula>
    </cfRule>
  </conditionalFormatting>
  <conditionalFormatting sqref="V76:V78">
    <cfRule type="cellIs" dxfId="154" priority="8" operator="equal">
      <formula>$J$6</formula>
    </cfRule>
  </conditionalFormatting>
  <conditionalFormatting sqref="V76:V78">
    <cfRule type="cellIs" dxfId="153" priority="9" operator="equal">
      <formula>$J$5</formula>
    </cfRule>
  </conditionalFormatting>
  <conditionalFormatting sqref="V76:V78">
    <cfRule type="cellIs" dxfId="152" priority="10" operator="equal">
      <formula>$J$4</formula>
    </cfRule>
  </conditionalFormatting>
  <conditionalFormatting sqref="V73:V75">
    <cfRule type="cellIs" dxfId="151" priority="11" operator="equal">
      <formula>$J$6</formula>
    </cfRule>
  </conditionalFormatting>
  <conditionalFormatting sqref="V73:V75">
    <cfRule type="cellIs" dxfId="150" priority="12" operator="equal">
      <formula>$J$5</formula>
    </cfRule>
  </conditionalFormatting>
  <conditionalFormatting sqref="V73:V75">
    <cfRule type="cellIs" dxfId="149" priority="13" operator="equal">
      <formula>$J$4</formula>
    </cfRule>
  </conditionalFormatting>
  <conditionalFormatting sqref="V70:V72">
    <cfRule type="cellIs" dxfId="148" priority="14" operator="equal">
      <formula>$J$6</formula>
    </cfRule>
  </conditionalFormatting>
  <conditionalFormatting sqref="V70:V72">
    <cfRule type="cellIs" dxfId="147" priority="15" operator="equal">
      <formula>$J$5</formula>
    </cfRule>
  </conditionalFormatting>
  <conditionalFormatting sqref="V70:V72">
    <cfRule type="cellIs" dxfId="146" priority="16" operator="equal">
      <formula>$J$4</formula>
    </cfRule>
  </conditionalFormatting>
  <conditionalFormatting sqref="V67:V69">
    <cfRule type="cellIs" dxfId="145" priority="17" operator="equal">
      <formula>$J$6</formula>
    </cfRule>
  </conditionalFormatting>
  <conditionalFormatting sqref="V67:V69">
    <cfRule type="cellIs" dxfId="144" priority="18" operator="equal">
      <formula>$J$5</formula>
    </cfRule>
  </conditionalFormatting>
  <conditionalFormatting sqref="V67:V69">
    <cfRule type="cellIs" dxfId="143" priority="19" operator="equal">
      <formula>$J$4</formula>
    </cfRule>
  </conditionalFormatting>
  <conditionalFormatting sqref="V64:V66">
    <cfRule type="cellIs" dxfId="142" priority="20" operator="equal">
      <formula>$J$6</formula>
    </cfRule>
  </conditionalFormatting>
  <conditionalFormatting sqref="V64:V66">
    <cfRule type="cellIs" dxfId="141" priority="21" operator="equal">
      <formula>$J$5</formula>
    </cfRule>
  </conditionalFormatting>
  <conditionalFormatting sqref="V64:V66">
    <cfRule type="cellIs" dxfId="140" priority="22" operator="equal">
      <formula>$J$4</formula>
    </cfRule>
  </conditionalFormatting>
  <conditionalFormatting sqref="V61:V63">
    <cfRule type="cellIs" dxfId="139" priority="23" operator="equal">
      <formula>$J$6</formula>
    </cfRule>
  </conditionalFormatting>
  <conditionalFormatting sqref="V61:V63">
    <cfRule type="cellIs" dxfId="138" priority="24" operator="equal">
      <formula>$J$5</formula>
    </cfRule>
  </conditionalFormatting>
  <conditionalFormatting sqref="V61:V63">
    <cfRule type="cellIs" dxfId="137" priority="25" operator="equal">
      <formula>$J$4</formula>
    </cfRule>
  </conditionalFormatting>
  <conditionalFormatting sqref="V58:V60">
    <cfRule type="cellIs" dxfId="136" priority="26" operator="equal">
      <formula>$J$6</formula>
    </cfRule>
  </conditionalFormatting>
  <conditionalFormatting sqref="V58:V60">
    <cfRule type="cellIs" dxfId="135" priority="27" operator="equal">
      <formula>$J$5</formula>
    </cfRule>
  </conditionalFormatting>
  <conditionalFormatting sqref="V58:V60">
    <cfRule type="cellIs" dxfId="134" priority="28" operator="equal">
      <formula>$J$4</formula>
    </cfRule>
  </conditionalFormatting>
  <conditionalFormatting sqref="V55:V57">
    <cfRule type="cellIs" dxfId="133" priority="29" operator="equal">
      <formula>$J$6</formula>
    </cfRule>
  </conditionalFormatting>
  <conditionalFormatting sqref="V55:V57">
    <cfRule type="cellIs" dxfId="132" priority="30" operator="equal">
      <formula>$J$5</formula>
    </cfRule>
  </conditionalFormatting>
  <conditionalFormatting sqref="V55:V57">
    <cfRule type="cellIs" dxfId="131" priority="31" operator="equal">
      <formula>$J$4</formula>
    </cfRule>
  </conditionalFormatting>
  <conditionalFormatting sqref="V52:V54">
    <cfRule type="cellIs" dxfId="130" priority="32" operator="equal">
      <formula>$J$6</formula>
    </cfRule>
  </conditionalFormatting>
  <conditionalFormatting sqref="V52:V54">
    <cfRule type="cellIs" dxfId="129" priority="33" operator="equal">
      <formula>$J$5</formula>
    </cfRule>
  </conditionalFormatting>
  <conditionalFormatting sqref="V52:V54">
    <cfRule type="cellIs" dxfId="128" priority="34" operator="equal">
      <formula>$J$4</formula>
    </cfRule>
  </conditionalFormatting>
  <conditionalFormatting sqref="V49:V51">
    <cfRule type="cellIs" dxfId="127" priority="35" operator="equal">
      <formula>$J$6</formula>
    </cfRule>
  </conditionalFormatting>
  <conditionalFormatting sqref="V49:V51">
    <cfRule type="cellIs" dxfId="126" priority="36" operator="equal">
      <formula>$J$5</formula>
    </cfRule>
  </conditionalFormatting>
  <conditionalFormatting sqref="V49:V51">
    <cfRule type="cellIs" dxfId="125" priority="37" operator="equal">
      <formula>$J$4</formula>
    </cfRule>
  </conditionalFormatting>
  <conditionalFormatting sqref="V46:V48">
    <cfRule type="cellIs" dxfId="124" priority="38" operator="equal">
      <formula>$J$6</formula>
    </cfRule>
  </conditionalFormatting>
  <conditionalFormatting sqref="V46:V48">
    <cfRule type="cellIs" dxfId="123" priority="39" operator="equal">
      <formula>$J$5</formula>
    </cfRule>
  </conditionalFormatting>
  <conditionalFormatting sqref="V46:V48">
    <cfRule type="cellIs" dxfId="122" priority="40" operator="equal">
      <formula>$J$4</formula>
    </cfRule>
  </conditionalFormatting>
  <conditionalFormatting sqref="V43:V45">
    <cfRule type="cellIs" dxfId="121" priority="41" operator="equal">
      <formula>$J$6</formula>
    </cfRule>
  </conditionalFormatting>
  <conditionalFormatting sqref="V43:V45">
    <cfRule type="cellIs" dxfId="120" priority="42" operator="equal">
      <formula>$J$5</formula>
    </cfRule>
  </conditionalFormatting>
  <conditionalFormatting sqref="V43:V45">
    <cfRule type="cellIs" dxfId="119" priority="43" operator="equal">
      <formula>$J$4</formula>
    </cfRule>
  </conditionalFormatting>
  <conditionalFormatting sqref="V40:V42">
    <cfRule type="cellIs" dxfId="118" priority="44" operator="equal">
      <formula>$J$6</formula>
    </cfRule>
  </conditionalFormatting>
  <conditionalFormatting sqref="V40:V42">
    <cfRule type="cellIs" dxfId="117" priority="45" operator="equal">
      <formula>$J$5</formula>
    </cfRule>
  </conditionalFormatting>
  <conditionalFormatting sqref="V40:V42">
    <cfRule type="cellIs" dxfId="116" priority="46" operator="equal">
      <formula>$J$4</formula>
    </cfRule>
  </conditionalFormatting>
  <conditionalFormatting sqref="V83:V115">
    <cfRule type="cellIs" dxfId="115" priority="47" operator="equal">
      <formula>$J$6</formula>
    </cfRule>
  </conditionalFormatting>
  <conditionalFormatting sqref="V83:V115">
    <cfRule type="cellIs" dxfId="114" priority="48" operator="equal">
      <formula>$J$5</formula>
    </cfRule>
  </conditionalFormatting>
  <conditionalFormatting sqref="V83:V115">
    <cfRule type="cellIs" dxfId="113" priority="49" operator="equal">
      <formula>$J$4</formula>
    </cfRule>
  </conditionalFormatting>
  <conditionalFormatting sqref="V116:V118">
    <cfRule type="cellIs" dxfId="112" priority="50" operator="equal">
      <formula>$J$6</formula>
    </cfRule>
  </conditionalFormatting>
  <conditionalFormatting sqref="V116:V118">
    <cfRule type="cellIs" dxfId="111" priority="51" operator="equal">
      <formula>$J$5</formula>
    </cfRule>
  </conditionalFormatting>
  <conditionalFormatting sqref="V116:V118">
    <cfRule type="cellIs" dxfId="110" priority="52" operator="equal">
      <formula>$J$4</formula>
    </cfRule>
  </conditionalFormatting>
  <conditionalFormatting sqref="V119:V121">
    <cfRule type="cellIs" dxfId="109" priority="53" operator="equal">
      <formula>$J$6</formula>
    </cfRule>
  </conditionalFormatting>
  <conditionalFormatting sqref="V119:V121">
    <cfRule type="cellIs" dxfId="108" priority="54" operator="equal">
      <formula>$J$5</formula>
    </cfRule>
  </conditionalFormatting>
  <conditionalFormatting sqref="V119:V121">
    <cfRule type="cellIs" dxfId="107" priority="55" operator="equal">
      <formula>$J$4</formula>
    </cfRule>
  </conditionalFormatting>
  <conditionalFormatting sqref="X119:X120 X116:X117 X113:X114 X110 X107 X104 X101 X98 X95 X92 X89">
    <cfRule type="cellIs" dxfId="106" priority="56" operator="greaterThan">
      <formula>SI($P$40-$X$38)&gt;0</formula>
    </cfRule>
  </conditionalFormatting>
  <dataValidations count="13">
    <dataValidation type="list" allowBlank="1" showInputMessage="1" showErrorMessage="1" prompt=" -  - " sqref="I41:I42 I44:I51 I53:I54 I56:I57 I59:I60 I62:I63 I65:I66 I68:I69 I71:I72 I74:I75 I77:I78 I80:I82">
      <formula1>$H$2:$H$5</formula1>
    </dataValidation>
    <dataValidation type="list" allowBlank="1" showInputMessage="1" showErrorMessage="1" prompt=" -  - " sqref="F46 F49 F82">
      <formula1>$G$2:$G$3</formula1>
    </dataValidation>
    <dataValidation type="list" allowBlank="1" showInputMessage="1" showErrorMessage="1" prompt=" -  - " sqref="J41:J42 J44:J51 J53:J54 J56:J57 J59:J60 J62:J63 J65:J66 J68:J69 J71:J72 J74:J75 J77:J78 J80:J82">
      <formula1>$I$2:$I$8</formula1>
    </dataValidation>
    <dataValidation type="list" allowBlank="1" showInputMessage="1" showErrorMessage="1" prompt=" -  - " sqref="V41:V42 V44:V51 V53:V54 V56:V57 V59:V60 V62:V63 V65:V66 V68:V69 V71:V72 V74:V75 V77:V78 V80:V82">
      <formula1>$J$3:$J$6</formula1>
    </dataValidation>
    <dataValidation type="list" allowBlank="1" showInputMessage="1" showErrorMessage="1" prompt=" - " sqref="I83:I121">
      <formula1>$H$2:$H$5</formula1>
    </dataValidation>
    <dataValidation type="list" allowBlank="1" showInputMessage="1" showErrorMessage="1" prompt=" - " sqref="F83 F86 F89 F92 F95 F98 F101 F104 F107 F110 F113 F116 F119">
      <formula1>$G$2:$G$3</formula1>
    </dataValidation>
    <dataValidation type="list" allowBlank="1" showInputMessage="1" showErrorMessage="1" prompt=" -  - " sqref="A27">
      <formula1>$C$2:$C$17</formula1>
    </dataValidation>
    <dataValidation type="list" allowBlank="1" showInputMessage="1" showErrorMessage="1" prompt=" -  - " sqref="C46 C49 C82">
      <formula1>$D$2:$D$14</formula1>
    </dataValidation>
    <dataValidation type="list" allowBlank="1" showInputMessage="1" showErrorMessage="1" prompt=" -  - " sqref="B46 B49 B82">
      <formula1>$F$2:$F$10</formula1>
    </dataValidation>
    <dataValidation type="list" allowBlank="1" showInputMessage="1" showErrorMessage="1" prompt=" - " sqref="J83:J121">
      <formula1>$I$2:$I$8</formula1>
    </dataValidation>
    <dataValidation type="list" allowBlank="1" showInputMessage="1" showErrorMessage="1" prompt=" - " sqref="V83:V121">
      <formula1>$J$3:$J$6</formula1>
    </dataValidation>
    <dataValidation type="list" allowBlank="1" showInputMessage="1" showErrorMessage="1" prompt=" - " sqref="B83 B86 B89 B92 B95 B98 B101 B104 B107 B110 B113 B116 B119">
      <formula1>$F$2:$F$10</formula1>
    </dataValidation>
    <dataValidation type="list" allowBlank="1" showInputMessage="1" showErrorMessage="1" prompt=" - " sqref="C83 C86 C89 C92 C95 C98 C101 C104 C107 C110 C113 C116 C119">
      <formula1>$D$2:$D$14</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666699"/>
  </sheetPr>
  <dimension ref="A1:AR1000"/>
  <sheetViews>
    <sheetView showGridLines="0" topLeftCell="A21" zoomScale="70" zoomScaleNormal="70" workbookViewId="0">
      <selection activeCell="A26" sqref="A26:C26"/>
    </sheetView>
  </sheetViews>
  <sheetFormatPr baseColWidth="10" defaultColWidth="15.140625" defaultRowHeight="15" customHeight="1" x14ac:dyDescent="0.25"/>
  <cols>
    <col min="1" max="1" width="7.5703125" customWidth="1"/>
    <col min="2" max="2" width="10" customWidth="1"/>
    <col min="3" max="3" width="17" customWidth="1"/>
    <col min="4" max="4" width="20.42578125" customWidth="1"/>
    <col min="5" max="5" width="35.140625" style="1224" customWidth="1"/>
    <col min="6" max="6" width="24" customWidth="1"/>
    <col min="7" max="7" width="26.28515625" style="1224" customWidth="1"/>
    <col min="8" max="8" width="31.7109375" style="1224" customWidth="1"/>
    <col min="9" max="9" width="13.42578125" customWidth="1"/>
    <col min="10" max="10" width="12.140625" customWidth="1"/>
    <col min="11" max="11" width="21.5703125" customWidth="1"/>
    <col min="12" max="12" width="18.42578125" customWidth="1"/>
    <col min="13" max="13" width="19.28515625" customWidth="1"/>
    <col min="14" max="14" width="25.42578125" customWidth="1"/>
    <col min="15" max="16" width="15.42578125" customWidth="1"/>
    <col min="17" max="17" width="59.42578125" style="1224" customWidth="1"/>
    <col min="18" max="18" width="16.42578125" customWidth="1"/>
    <col min="19" max="19" width="17" customWidth="1"/>
    <col min="20" max="20" width="71.28515625" style="1224" customWidth="1"/>
    <col min="21" max="21" width="21" customWidth="1"/>
    <col min="22" max="22" width="21.85546875" customWidth="1"/>
    <col min="23" max="23" width="28.7109375" customWidth="1"/>
    <col min="24" max="24" width="16.28515625" hidden="1" customWidth="1"/>
    <col min="25" max="25" width="17.85546875" customWidth="1"/>
    <col min="26" max="34" width="7.5703125" customWidth="1"/>
    <col min="35" max="44" width="11.5703125" customWidth="1"/>
  </cols>
  <sheetData>
    <row r="1" spans="1:44" ht="12" hidden="1" customHeight="1" x14ac:dyDescent="0.35">
      <c r="A1" s="1"/>
      <c r="B1" s="2" t="s">
        <v>0</v>
      </c>
      <c r="C1" s="3" t="s">
        <v>1</v>
      </c>
      <c r="D1" s="3" t="s">
        <v>2</v>
      </c>
      <c r="E1" s="166"/>
      <c r="F1" s="5" t="s">
        <v>3</v>
      </c>
      <c r="G1" s="5" t="s">
        <v>4</v>
      </c>
      <c r="H1" s="5" t="s">
        <v>5</v>
      </c>
      <c r="I1" s="5" t="s">
        <v>6</v>
      </c>
      <c r="J1" s="5" t="s">
        <v>7</v>
      </c>
      <c r="K1" s="7"/>
      <c r="L1" s="7"/>
      <c r="M1" s="7"/>
      <c r="N1" s="7"/>
      <c r="O1" s="7"/>
      <c r="P1" s="7"/>
      <c r="Q1" s="7"/>
      <c r="R1" s="7"/>
      <c r="S1" s="7"/>
      <c r="T1" s="7"/>
      <c r="U1" s="7"/>
      <c r="V1" s="544"/>
      <c r="W1" s="7"/>
      <c r="X1" s="544"/>
      <c r="Y1" s="7"/>
      <c r="Z1" s="7"/>
      <c r="AA1" s="7"/>
      <c r="AB1" s="7"/>
      <c r="AC1" s="7"/>
      <c r="AD1" s="7"/>
      <c r="AE1" s="7"/>
      <c r="AF1" s="7"/>
      <c r="AG1" s="7"/>
      <c r="AH1" s="7"/>
      <c r="AI1" s="7"/>
      <c r="AJ1" s="9"/>
      <c r="AK1" s="9"/>
      <c r="AL1" s="9"/>
      <c r="AM1" s="9"/>
      <c r="AN1" s="9"/>
      <c r="AO1" s="9"/>
      <c r="AP1" s="9"/>
      <c r="AQ1" s="9"/>
      <c r="AR1" s="9"/>
    </row>
    <row r="2" spans="1:44" ht="24" hidden="1" customHeight="1" x14ac:dyDescent="0.35">
      <c r="A2" s="1"/>
      <c r="B2" s="10" t="s">
        <v>8</v>
      </c>
      <c r="C2" s="11" t="s">
        <v>9</v>
      </c>
      <c r="D2" s="11" t="s">
        <v>10</v>
      </c>
      <c r="E2" s="168"/>
      <c r="F2" s="11" t="s">
        <v>11</v>
      </c>
      <c r="G2" s="11" t="s">
        <v>12</v>
      </c>
      <c r="H2" s="11" t="s">
        <v>13</v>
      </c>
      <c r="I2" s="10" t="s">
        <v>14</v>
      </c>
      <c r="J2" s="10"/>
      <c r="K2" s="7"/>
      <c r="L2" s="7"/>
      <c r="M2" s="7"/>
      <c r="N2" s="7"/>
      <c r="O2" s="7"/>
      <c r="P2" s="7"/>
      <c r="Q2" s="7"/>
      <c r="R2" s="7"/>
      <c r="S2" s="7"/>
      <c r="T2" s="7"/>
      <c r="U2" s="7"/>
      <c r="V2" s="544"/>
      <c r="W2" s="7"/>
      <c r="X2" s="544"/>
      <c r="Y2" s="7"/>
      <c r="Z2" s="7"/>
      <c r="AA2" s="7"/>
      <c r="AB2" s="7"/>
      <c r="AC2" s="7"/>
      <c r="AD2" s="7"/>
      <c r="AE2" s="7"/>
      <c r="AF2" s="7"/>
      <c r="AG2" s="7"/>
      <c r="AH2" s="7"/>
      <c r="AI2" s="7"/>
      <c r="AJ2" s="9"/>
      <c r="AK2" s="9"/>
      <c r="AL2" s="9"/>
      <c r="AM2" s="9"/>
      <c r="AN2" s="9"/>
      <c r="AO2" s="9"/>
      <c r="AP2" s="9"/>
      <c r="AQ2" s="9"/>
      <c r="AR2" s="9"/>
    </row>
    <row r="3" spans="1:44" ht="24" hidden="1" customHeight="1" x14ac:dyDescent="0.35">
      <c r="A3" s="1"/>
      <c r="B3" s="10" t="s">
        <v>15</v>
      </c>
      <c r="C3" s="11" t="s">
        <v>16</v>
      </c>
      <c r="D3" s="11" t="s">
        <v>17</v>
      </c>
      <c r="E3" s="168"/>
      <c r="F3" s="11" t="s">
        <v>18</v>
      </c>
      <c r="G3" s="11" t="s">
        <v>19</v>
      </c>
      <c r="H3" s="11" t="s">
        <v>20</v>
      </c>
      <c r="I3" s="10" t="s">
        <v>21</v>
      </c>
      <c r="J3" s="10" t="s">
        <v>22</v>
      </c>
      <c r="K3" s="7"/>
      <c r="L3" s="7"/>
      <c r="M3" s="7"/>
      <c r="N3" s="7"/>
      <c r="O3" s="7"/>
      <c r="P3" s="7"/>
      <c r="Q3" s="7"/>
      <c r="R3" s="7"/>
      <c r="S3" s="7"/>
      <c r="T3" s="7"/>
      <c r="U3" s="7"/>
      <c r="V3" s="544"/>
      <c r="W3" s="7"/>
      <c r="X3" s="544"/>
      <c r="Y3" s="7"/>
      <c r="Z3" s="7"/>
      <c r="AA3" s="7"/>
      <c r="AB3" s="7"/>
      <c r="AC3" s="7"/>
      <c r="AD3" s="7"/>
      <c r="AE3" s="7"/>
      <c r="AF3" s="7"/>
      <c r="AG3" s="7"/>
      <c r="AH3" s="7"/>
      <c r="AI3" s="7"/>
      <c r="AJ3" s="9"/>
      <c r="AK3" s="9"/>
      <c r="AL3" s="9"/>
      <c r="AM3" s="9"/>
      <c r="AN3" s="9"/>
      <c r="AO3" s="9"/>
      <c r="AP3" s="9"/>
      <c r="AQ3" s="9"/>
      <c r="AR3" s="9"/>
    </row>
    <row r="4" spans="1:44" ht="12" hidden="1" customHeight="1" x14ac:dyDescent="0.35">
      <c r="A4" s="1"/>
      <c r="B4" s="10" t="s">
        <v>23</v>
      </c>
      <c r="C4" s="11" t="s">
        <v>24</v>
      </c>
      <c r="D4" s="11" t="s">
        <v>25</v>
      </c>
      <c r="E4" s="168"/>
      <c r="F4" s="11" t="s">
        <v>26</v>
      </c>
      <c r="G4" s="11"/>
      <c r="H4" s="11" t="s">
        <v>27</v>
      </c>
      <c r="I4" s="10" t="s">
        <v>28</v>
      </c>
      <c r="J4" s="10" t="s">
        <v>29</v>
      </c>
      <c r="K4" s="7"/>
      <c r="L4" s="7"/>
      <c r="M4" s="7"/>
      <c r="N4" s="7"/>
      <c r="O4" s="7"/>
      <c r="P4" s="7"/>
      <c r="Q4" s="7"/>
      <c r="R4" s="7"/>
      <c r="S4" s="7"/>
      <c r="T4" s="7"/>
      <c r="U4" s="7"/>
      <c r="V4" s="544"/>
      <c r="W4" s="7"/>
      <c r="X4" s="544"/>
      <c r="Y4" s="7"/>
      <c r="Z4" s="7"/>
      <c r="AA4" s="7"/>
      <c r="AB4" s="7"/>
      <c r="AC4" s="7"/>
      <c r="AD4" s="7"/>
      <c r="AE4" s="7"/>
      <c r="AF4" s="7"/>
      <c r="AG4" s="7"/>
      <c r="AH4" s="7"/>
      <c r="AI4" s="7"/>
      <c r="AJ4" s="9"/>
      <c r="AK4" s="9"/>
      <c r="AL4" s="9"/>
      <c r="AM4" s="9"/>
      <c r="AN4" s="9"/>
      <c r="AO4" s="9"/>
      <c r="AP4" s="9"/>
      <c r="AQ4" s="9"/>
      <c r="AR4" s="9"/>
    </row>
    <row r="5" spans="1:44" ht="12" hidden="1" customHeight="1" x14ac:dyDescent="0.35">
      <c r="A5" s="1"/>
      <c r="B5" s="10" t="s">
        <v>30</v>
      </c>
      <c r="C5" s="11" t="s">
        <v>31</v>
      </c>
      <c r="D5" s="11" t="s">
        <v>32</v>
      </c>
      <c r="E5" s="168"/>
      <c r="F5" s="11" t="s">
        <v>33</v>
      </c>
      <c r="G5" s="11"/>
      <c r="H5" s="11" t="s">
        <v>34</v>
      </c>
      <c r="I5" s="10" t="s">
        <v>35</v>
      </c>
      <c r="J5" s="10" t="s">
        <v>36</v>
      </c>
      <c r="K5" s="7"/>
      <c r="L5" s="7"/>
      <c r="M5" s="7"/>
      <c r="N5" s="7"/>
      <c r="O5" s="7"/>
      <c r="P5" s="7"/>
      <c r="Q5" s="7"/>
      <c r="R5" s="7"/>
      <c r="S5" s="7"/>
      <c r="T5" s="7"/>
      <c r="U5" s="7"/>
      <c r="V5" s="544"/>
      <c r="W5" s="7"/>
      <c r="X5" s="544"/>
      <c r="Y5" s="7"/>
      <c r="Z5" s="7"/>
      <c r="AA5" s="7"/>
      <c r="AB5" s="7"/>
      <c r="AC5" s="7"/>
      <c r="AD5" s="7"/>
      <c r="AE5" s="7"/>
      <c r="AF5" s="7"/>
      <c r="AG5" s="7"/>
      <c r="AH5" s="7"/>
      <c r="AI5" s="7"/>
      <c r="AJ5" s="9"/>
      <c r="AK5" s="9"/>
      <c r="AL5" s="9"/>
      <c r="AM5" s="9"/>
      <c r="AN5" s="9"/>
      <c r="AO5" s="9"/>
      <c r="AP5" s="9"/>
      <c r="AQ5" s="9"/>
      <c r="AR5" s="9"/>
    </row>
    <row r="6" spans="1:44" ht="12" hidden="1" customHeight="1" x14ac:dyDescent="0.35">
      <c r="A6" s="1"/>
      <c r="B6" s="10" t="s">
        <v>37</v>
      </c>
      <c r="C6" s="11" t="s">
        <v>38</v>
      </c>
      <c r="D6" s="11" t="s">
        <v>39</v>
      </c>
      <c r="E6" s="168"/>
      <c r="F6" s="11" t="s">
        <v>40</v>
      </c>
      <c r="G6" s="11"/>
      <c r="H6" s="11"/>
      <c r="I6" s="10" t="s">
        <v>41</v>
      </c>
      <c r="J6" s="10" t="s">
        <v>42</v>
      </c>
      <c r="K6" s="7"/>
      <c r="L6" s="7"/>
      <c r="M6" s="7"/>
      <c r="N6" s="7"/>
      <c r="O6" s="7"/>
      <c r="P6" s="7"/>
      <c r="Q6" s="7"/>
      <c r="R6" s="7"/>
      <c r="S6" s="7"/>
      <c r="T6" s="7"/>
      <c r="U6" s="7"/>
      <c r="V6" s="544"/>
      <c r="W6" s="7"/>
      <c r="X6" s="544"/>
      <c r="Y6" s="7"/>
      <c r="Z6" s="7"/>
      <c r="AA6" s="7"/>
      <c r="AB6" s="7"/>
      <c r="AC6" s="7"/>
      <c r="AD6" s="7"/>
      <c r="AE6" s="7"/>
      <c r="AF6" s="7"/>
      <c r="AG6" s="7"/>
      <c r="AH6" s="7"/>
      <c r="AI6" s="7"/>
      <c r="AJ6" s="9"/>
      <c r="AK6" s="9"/>
      <c r="AL6" s="9"/>
      <c r="AM6" s="9"/>
      <c r="AN6" s="9"/>
      <c r="AO6" s="9"/>
      <c r="AP6" s="9"/>
      <c r="AQ6" s="9"/>
      <c r="AR6" s="9"/>
    </row>
    <row r="7" spans="1:44" ht="12" hidden="1" customHeight="1" x14ac:dyDescent="0.35">
      <c r="A7" s="1"/>
      <c r="B7" s="10" t="s">
        <v>43</v>
      </c>
      <c r="C7" s="11" t="s">
        <v>44</v>
      </c>
      <c r="D7" s="11" t="s">
        <v>45</v>
      </c>
      <c r="E7" s="168"/>
      <c r="F7" s="11" t="s">
        <v>46</v>
      </c>
      <c r="G7" s="11"/>
      <c r="H7" s="11"/>
      <c r="I7" s="10" t="s">
        <v>47</v>
      </c>
      <c r="J7" s="10"/>
      <c r="K7" s="7"/>
      <c r="L7" s="7"/>
      <c r="M7" s="7"/>
      <c r="N7" s="7"/>
      <c r="O7" s="7"/>
      <c r="P7" s="7"/>
      <c r="Q7" s="7"/>
      <c r="R7" s="7"/>
      <c r="S7" s="7"/>
      <c r="T7" s="7"/>
      <c r="U7" s="7"/>
      <c r="V7" s="544"/>
      <c r="W7" s="7"/>
      <c r="X7" s="544"/>
      <c r="Y7" s="7"/>
      <c r="Z7" s="7"/>
      <c r="AA7" s="7"/>
      <c r="AB7" s="7"/>
      <c r="AC7" s="7"/>
      <c r="AD7" s="7"/>
      <c r="AE7" s="7"/>
      <c r="AF7" s="7"/>
      <c r="AG7" s="7"/>
      <c r="AH7" s="7"/>
      <c r="AI7" s="7"/>
      <c r="AJ7" s="9"/>
      <c r="AK7" s="9"/>
      <c r="AL7" s="9"/>
      <c r="AM7" s="9"/>
      <c r="AN7" s="9"/>
      <c r="AO7" s="9"/>
      <c r="AP7" s="9"/>
      <c r="AQ7" s="9"/>
      <c r="AR7" s="9"/>
    </row>
    <row r="8" spans="1:44" ht="12" hidden="1" customHeight="1" x14ac:dyDescent="0.35">
      <c r="A8" s="1"/>
      <c r="B8" s="10" t="s">
        <v>48</v>
      </c>
      <c r="C8" s="11" t="s">
        <v>49</v>
      </c>
      <c r="D8" s="11" t="s">
        <v>50</v>
      </c>
      <c r="E8" s="168"/>
      <c r="F8" s="11" t="s">
        <v>51</v>
      </c>
      <c r="G8" s="11"/>
      <c r="H8" s="11"/>
      <c r="I8" s="10" t="s">
        <v>52</v>
      </c>
      <c r="J8" s="10"/>
      <c r="K8" s="7"/>
      <c r="L8" s="7"/>
      <c r="M8" s="7"/>
      <c r="N8" s="7"/>
      <c r="O8" s="7"/>
      <c r="P8" s="7"/>
      <c r="Q8" s="7"/>
      <c r="R8" s="7"/>
      <c r="S8" s="7"/>
      <c r="T8" s="7"/>
      <c r="U8" s="7"/>
      <c r="V8" s="544"/>
      <c r="W8" s="7"/>
      <c r="X8" s="544"/>
      <c r="Y8" s="7"/>
      <c r="Z8" s="7"/>
      <c r="AA8" s="7"/>
      <c r="AB8" s="7"/>
      <c r="AC8" s="7"/>
      <c r="AD8" s="7"/>
      <c r="AE8" s="7"/>
      <c r="AF8" s="7"/>
      <c r="AG8" s="7"/>
      <c r="AH8" s="7"/>
      <c r="AI8" s="7"/>
      <c r="AJ8" s="9"/>
      <c r="AK8" s="9"/>
      <c r="AL8" s="9"/>
      <c r="AM8" s="9"/>
      <c r="AN8" s="9"/>
      <c r="AO8" s="9"/>
      <c r="AP8" s="9"/>
      <c r="AQ8" s="9"/>
      <c r="AR8" s="9"/>
    </row>
    <row r="9" spans="1:44" ht="12" hidden="1" customHeight="1" x14ac:dyDescent="0.35">
      <c r="A9" s="1"/>
      <c r="B9" s="10" t="s">
        <v>53</v>
      </c>
      <c r="C9" s="11" t="s">
        <v>54</v>
      </c>
      <c r="D9" s="11" t="s">
        <v>55</v>
      </c>
      <c r="E9" s="168"/>
      <c r="F9" s="11" t="s">
        <v>56</v>
      </c>
      <c r="G9" s="11"/>
      <c r="H9" s="11"/>
      <c r="I9" s="10"/>
      <c r="J9" s="10"/>
      <c r="K9" s="7"/>
      <c r="L9" s="7"/>
      <c r="M9" s="7"/>
      <c r="N9" s="7"/>
      <c r="O9" s="7"/>
      <c r="P9" s="7"/>
      <c r="Q9" s="7"/>
      <c r="R9" s="7"/>
      <c r="S9" s="7"/>
      <c r="T9" s="7"/>
      <c r="U9" s="7"/>
      <c r="V9" s="544"/>
      <c r="W9" s="7"/>
      <c r="X9" s="544"/>
      <c r="Y9" s="7"/>
      <c r="Z9" s="7"/>
      <c r="AA9" s="7"/>
      <c r="AB9" s="7"/>
      <c r="AC9" s="7"/>
      <c r="AD9" s="7"/>
      <c r="AE9" s="7"/>
      <c r="AF9" s="7"/>
      <c r="AG9" s="7"/>
      <c r="AH9" s="7"/>
      <c r="AI9" s="7"/>
      <c r="AJ9" s="9"/>
      <c r="AK9" s="9"/>
      <c r="AL9" s="9"/>
      <c r="AM9" s="9"/>
      <c r="AN9" s="9"/>
      <c r="AO9" s="9"/>
      <c r="AP9" s="9"/>
      <c r="AQ9" s="9"/>
      <c r="AR9" s="9"/>
    </row>
    <row r="10" spans="1:44" ht="12" hidden="1" customHeight="1" x14ac:dyDescent="0.35">
      <c r="A10" s="1"/>
      <c r="B10" s="10" t="s">
        <v>57</v>
      </c>
      <c r="C10" s="11" t="s">
        <v>58</v>
      </c>
      <c r="D10" s="11" t="s">
        <v>59</v>
      </c>
      <c r="E10" s="168"/>
      <c r="F10" s="11" t="s">
        <v>60</v>
      </c>
      <c r="G10" s="11"/>
      <c r="H10" s="11"/>
      <c r="I10" s="10"/>
      <c r="J10" s="10"/>
      <c r="K10" s="7"/>
      <c r="L10" s="7"/>
      <c r="M10" s="7"/>
      <c r="N10" s="7"/>
      <c r="O10" s="7"/>
      <c r="P10" s="7"/>
      <c r="Q10" s="7"/>
      <c r="R10" s="7"/>
      <c r="S10" s="7"/>
      <c r="T10" s="7"/>
      <c r="U10" s="7"/>
      <c r="V10" s="544"/>
      <c r="W10" s="7"/>
      <c r="X10" s="544"/>
      <c r="Y10" s="7"/>
      <c r="Z10" s="7"/>
      <c r="AA10" s="7"/>
      <c r="AB10" s="7"/>
      <c r="AC10" s="7"/>
      <c r="AD10" s="7"/>
      <c r="AE10" s="7"/>
      <c r="AF10" s="7"/>
      <c r="AG10" s="7"/>
      <c r="AH10" s="7"/>
      <c r="AI10" s="7"/>
      <c r="AJ10" s="9"/>
      <c r="AK10" s="9"/>
      <c r="AL10" s="9"/>
      <c r="AM10" s="9"/>
      <c r="AN10" s="9"/>
      <c r="AO10" s="9"/>
      <c r="AP10" s="9"/>
      <c r="AQ10" s="9"/>
      <c r="AR10" s="9"/>
    </row>
    <row r="11" spans="1:44" ht="12" hidden="1" customHeight="1" x14ac:dyDescent="0.35">
      <c r="A11" s="1"/>
      <c r="B11" s="10" t="s">
        <v>61</v>
      </c>
      <c r="C11" s="11" t="s">
        <v>62</v>
      </c>
      <c r="D11" s="11" t="s">
        <v>63</v>
      </c>
      <c r="E11" s="168"/>
      <c r="F11" s="13"/>
      <c r="G11" s="13"/>
      <c r="H11" s="13"/>
      <c r="I11" s="14"/>
      <c r="J11" s="6"/>
      <c r="K11" s="7"/>
      <c r="L11" s="7"/>
      <c r="M11" s="7"/>
      <c r="N11" s="7"/>
      <c r="O11" s="7"/>
      <c r="P11" s="7"/>
      <c r="Q11" s="7"/>
      <c r="R11" s="7"/>
      <c r="S11" s="7"/>
      <c r="T11" s="7"/>
      <c r="U11" s="7"/>
      <c r="V11" s="544"/>
      <c r="W11" s="7"/>
      <c r="X11" s="544"/>
      <c r="Y11" s="7"/>
      <c r="Z11" s="7"/>
      <c r="AA11" s="7"/>
      <c r="AB11" s="7"/>
      <c r="AC11" s="7"/>
      <c r="AD11" s="7"/>
      <c r="AE11" s="7"/>
      <c r="AF11" s="7"/>
      <c r="AG11" s="7"/>
      <c r="AH11" s="7"/>
      <c r="AI11" s="7"/>
      <c r="AJ11" s="9"/>
      <c r="AK11" s="9"/>
      <c r="AL11" s="9"/>
      <c r="AM11" s="9"/>
      <c r="AN11" s="9"/>
      <c r="AO11" s="9"/>
      <c r="AP11" s="9"/>
      <c r="AQ11" s="9"/>
      <c r="AR11" s="9"/>
    </row>
    <row r="12" spans="1:44" ht="12" hidden="1" customHeight="1" x14ac:dyDescent="0.35">
      <c r="A12" s="1"/>
      <c r="B12" s="10" t="s">
        <v>64</v>
      </c>
      <c r="C12" s="11" t="s">
        <v>65</v>
      </c>
      <c r="D12" s="11" t="s">
        <v>66</v>
      </c>
      <c r="E12" s="168"/>
      <c r="F12" s="13"/>
      <c r="G12" s="13"/>
      <c r="H12" s="13"/>
      <c r="I12" s="14"/>
      <c r="J12" s="6"/>
      <c r="K12" s="7"/>
      <c r="L12" s="7"/>
      <c r="M12" s="7"/>
      <c r="N12" s="7"/>
      <c r="O12" s="7"/>
      <c r="P12" s="7"/>
      <c r="Q12" s="7"/>
      <c r="R12" s="7"/>
      <c r="S12" s="7"/>
      <c r="T12" s="7"/>
      <c r="U12" s="7"/>
      <c r="V12" s="544"/>
      <c r="W12" s="7"/>
      <c r="X12" s="544"/>
      <c r="Y12" s="7"/>
      <c r="Z12" s="7"/>
      <c r="AA12" s="7"/>
      <c r="AB12" s="7"/>
      <c r="AC12" s="7"/>
      <c r="AD12" s="7"/>
      <c r="AE12" s="7"/>
      <c r="AF12" s="7"/>
      <c r="AG12" s="7"/>
      <c r="AH12" s="7"/>
      <c r="AI12" s="7"/>
      <c r="AJ12" s="9"/>
      <c r="AK12" s="9"/>
      <c r="AL12" s="9"/>
      <c r="AM12" s="9"/>
      <c r="AN12" s="9"/>
      <c r="AO12" s="9"/>
      <c r="AP12" s="9"/>
      <c r="AQ12" s="9"/>
      <c r="AR12" s="9"/>
    </row>
    <row r="13" spans="1:44" ht="12" hidden="1" customHeight="1" x14ac:dyDescent="0.35">
      <c r="A13" s="1"/>
      <c r="B13" s="10" t="s">
        <v>67</v>
      </c>
      <c r="C13" s="11" t="s">
        <v>68</v>
      </c>
      <c r="D13" s="11" t="s">
        <v>69</v>
      </c>
      <c r="E13" s="168"/>
      <c r="F13" s="13"/>
      <c r="G13" s="13"/>
      <c r="H13" s="13"/>
      <c r="I13" s="14"/>
      <c r="J13" s="6"/>
      <c r="K13" s="7"/>
      <c r="L13" s="7"/>
      <c r="M13" s="7"/>
      <c r="N13" s="7"/>
      <c r="O13" s="7"/>
      <c r="P13" s="7"/>
      <c r="Q13" s="7"/>
      <c r="R13" s="7"/>
      <c r="S13" s="7"/>
      <c r="T13" s="7"/>
      <c r="U13" s="7"/>
      <c r="V13" s="544"/>
      <c r="W13" s="7"/>
      <c r="X13" s="544"/>
      <c r="Y13" s="7"/>
      <c r="Z13" s="7"/>
      <c r="AA13" s="7"/>
      <c r="AB13" s="7"/>
      <c r="AC13" s="7"/>
      <c r="AD13" s="7"/>
      <c r="AE13" s="7"/>
      <c r="AF13" s="7"/>
      <c r="AG13" s="7"/>
      <c r="AH13" s="7"/>
      <c r="AI13" s="7"/>
      <c r="AJ13" s="9"/>
      <c r="AK13" s="9"/>
      <c r="AL13" s="9"/>
      <c r="AM13" s="9"/>
      <c r="AN13" s="9"/>
      <c r="AO13" s="9"/>
      <c r="AP13" s="9"/>
      <c r="AQ13" s="9"/>
      <c r="AR13" s="9"/>
    </row>
    <row r="14" spans="1:44" ht="12" hidden="1" customHeight="1" x14ac:dyDescent="0.35">
      <c r="A14" s="1"/>
      <c r="B14" s="10" t="s">
        <v>70</v>
      </c>
      <c r="C14" s="11" t="s">
        <v>71</v>
      </c>
      <c r="D14" s="11" t="s">
        <v>72</v>
      </c>
      <c r="E14" s="168"/>
      <c r="F14" s="13"/>
      <c r="G14" s="13"/>
      <c r="H14" s="13"/>
      <c r="I14" s="14"/>
      <c r="J14" s="6"/>
      <c r="K14" s="7"/>
      <c r="L14" s="7"/>
      <c r="M14" s="7"/>
      <c r="N14" s="7"/>
      <c r="O14" s="7"/>
      <c r="P14" s="7"/>
      <c r="Q14" s="7"/>
      <c r="R14" s="7"/>
      <c r="S14" s="7"/>
      <c r="T14" s="7"/>
      <c r="U14" s="7"/>
      <c r="V14" s="544"/>
      <c r="W14" s="7"/>
      <c r="X14" s="544"/>
      <c r="Y14" s="7"/>
      <c r="Z14" s="7"/>
      <c r="AA14" s="7"/>
      <c r="AB14" s="7"/>
      <c r="AC14" s="7"/>
      <c r="AD14" s="7"/>
      <c r="AE14" s="7"/>
      <c r="AF14" s="7"/>
      <c r="AG14" s="7"/>
      <c r="AH14" s="7"/>
      <c r="AI14" s="7"/>
      <c r="AJ14" s="9"/>
      <c r="AK14" s="9"/>
      <c r="AL14" s="9"/>
      <c r="AM14" s="9"/>
      <c r="AN14" s="9"/>
      <c r="AO14" s="9"/>
      <c r="AP14" s="9"/>
      <c r="AQ14" s="9"/>
      <c r="AR14" s="9"/>
    </row>
    <row r="15" spans="1:44" ht="12" hidden="1" customHeight="1" x14ac:dyDescent="0.35">
      <c r="A15" s="1"/>
      <c r="B15" s="10" t="s">
        <v>73</v>
      </c>
      <c r="C15" s="11" t="s">
        <v>74</v>
      </c>
      <c r="D15" s="11"/>
      <c r="E15" s="168"/>
      <c r="F15" s="13"/>
      <c r="G15" s="13"/>
      <c r="H15" s="13"/>
      <c r="I15" s="14"/>
      <c r="J15" s="6"/>
      <c r="K15" s="7"/>
      <c r="L15" s="7"/>
      <c r="M15" s="7"/>
      <c r="N15" s="7"/>
      <c r="O15" s="7"/>
      <c r="P15" s="7"/>
      <c r="Q15" s="7"/>
      <c r="R15" s="7"/>
      <c r="S15" s="7"/>
      <c r="T15" s="7"/>
      <c r="U15" s="7"/>
      <c r="V15" s="544"/>
      <c r="W15" s="7"/>
      <c r="X15" s="544"/>
      <c r="Y15" s="7"/>
      <c r="Z15" s="7"/>
      <c r="AA15" s="7"/>
      <c r="AB15" s="7"/>
      <c r="AC15" s="7"/>
      <c r="AD15" s="7"/>
      <c r="AE15" s="7"/>
      <c r="AF15" s="7"/>
      <c r="AG15" s="7"/>
      <c r="AH15" s="7"/>
      <c r="AI15" s="7"/>
      <c r="AJ15" s="9"/>
      <c r="AK15" s="9"/>
      <c r="AL15" s="9"/>
      <c r="AM15" s="9"/>
      <c r="AN15" s="9"/>
      <c r="AO15" s="9"/>
      <c r="AP15" s="9"/>
      <c r="AQ15" s="9"/>
      <c r="AR15" s="9"/>
    </row>
    <row r="16" spans="1:44" ht="12" hidden="1" customHeight="1" x14ac:dyDescent="0.35">
      <c r="A16" s="1"/>
      <c r="B16" s="10" t="s">
        <v>75</v>
      </c>
      <c r="C16" s="11" t="s">
        <v>76</v>
      </c>
      <c r="D16" s="11"/>
      <c r="E16" s="168"/>
      <c r="F16" s="13"/>
      <c r="G16" s="13"/>
      <c r="H16" s="13"/>
      <c r="I16" s="14"/>
      <c r="J16" s="6"/>
      <c r="K16" s="7"/>
      <c r="L16" s="7"/>
      <c r="M16" s="7"/>
      <c r="N16" s="7"/>
      <c r="O16" s="7"/>
      <c r="P16" s="7"/>
      <c r="Q16" s="7"/>
      <c r="R16" s="7"/>
      <c r="S16" s="7"/>
      <c r="T16" s="7"/>
      <c r="U16" s="7"/>
      <c r="V16" s="544"/>
      <c r="W16" s="7"/>
      <c r="X16" s="544"/>
      <c r="Y16" s="7"/>
      <c r="Z16" s="7"/>
      <c r="AA16" s="7"/>
      <c r="AB16" s="7"/>
      <c r="AC16" s="7"/>
      <c r="AD16" s="7"/>
      <c r="AE16" s="7"/>
      <c r="AF16" s="7"/>
      <c r="AG16" s="7"/>
      <c r="AH16" s="7"/>
      <c r="AI16" s="7"/>
      <c r="AJ16" s="9"/>
      <c r="AK16" s="9"/>
      <c r="AL16" s="9"/>
      <c r="AM16" s="9"/>
      <c r="AN16" s="9"/>
      <c r="AO16" s="9"/>
      <c r="AP16" s="9"/>
      <c r="AQ16" s="9"/>
      <c r="AR16" s="9"/>
    </row>
    <row r="17" spans="1:44" ht="12" hidden="1" customHeight="1" x14ac:dyDescent="0.35">
      <c r="A17" s="1"/>
      <c r="B17" s="10" t="s">
        <v>77</v>
      </c>
      <c r="C17" s="11" t="s">
        <v>78</v>
      </c>
      <c r="D17" s="11"/>
      <c r="E17" s="168"/>
      <c r="F17" s="13"/>
      <c r="G17" s="13"/>
      <c r="H17" s="7"/>
      <c r="I17" s="14"/>
      <c r="J17" s="6"/>
      <c r="K17" s="7"/>
      <c r="L17" s="7"/>
      <c r="M17" s="7"/>
      <c r="N17" s="7"/>
      <c r="O17" s="7"/>
      <c r="P17" s="7"/>
      <c r="Q17" s="7"/>
      <c r="R17" s="7"/>
      <c r="S17" s="7"/>
      <c r="T17" s="7"/>
      <c r="U17" s="7"/>
      <c r="V17" s="544"/>
      <c r="W17" s="7"/>
      <c r="X17" s="544"/>
      <c r="Y17" s="7"/>
      <c r="Z17" s="7"/>
      <c r="AA17" s="7"/>
      <c r="AB17" s="7"/>
      <c r="AC17" s="7"/>
      <c r="AD17" s="7"/>
      <c r="AE17" s="7"/>
      <c r="AF17" s="7"/>
      <c r="AG17" s="7"/>
      <c r="AH17" s="7"/>
      <c r="AI17" s="7"/>
      <c r="AJ17" s="9"/>
      <c r="AK17" s="9"/>
      <c r="AL17" s="9"/>
      <c r="AM17" s="9"/>
      <c r="AN17" s="9"/>
      <c r="AO17" s="9"/>
      <c r="AP17" s="9"/>
      <c r="AQ17" s="9"/>
      <c r="AR17" s="9"/>
    </row>
    <row r="18" spans="1:44" ht="12" hidden="1" customHeight="1" x14ac:dyDescent="0.35">
      <c r="A18" s="1"/>
      <c r="B18" s="7"/>
      <c r="C18" s="7"/>
      <c r="D18" s="7"/>
      <c r="E18" s="7"/>
      <c r="F18" s="7"/>
      <c r="G18" s="7"/>
      <c r="H18" s="7"/>
      <c r="I18" s="6"/>
      <c r="J18" s="6"/>
      <c r="K18" s="7"/>
      <c r="L18" s="7"/>
      <c r="M18" s="7"/>
      <c r="N18" s="7"/>
      <c r="O18" s="7"/>
      <c r="P18" s="7"/>
      <c r="Q18" s="7"/>
      <c r="R18" s="7"/>
      <c r="S18" s="7"/>
      <c r="T18" s="7"/>
      <c r="U18" s="7"/>
      <c r="V18" s="544"/>
      <c r="W18" s="7"/>
      <c r="X18" s="544"/>
      <c r="Y18" s="7"/>
      <c r="Z18" s="7"/>
      <c r="AA18" s="7"/>
      <c r="AB18" s="7"/>
      <c r="AC18" s="7"/>
      <c r="AD18" s="7"/>
      <c r="AE18" s="7"/>
      <c r="AF18" s="7"/>
      <c r="AG18" s="7"/>
      <c r="AH18" s="7"/>
      <c r="AI18" s="7"/>
      <c r="AJ18" s="9"/>
      <c r="AK18" s="9"/>
      <c r="AL18" s="9"/>
      <c r="AM18" s="9"/>
      <c r="AN18" s="9"/>
      <c r="AO18" s="9"/>
      <c r="AP18" s="9"/>
      <c r="AQ18" s="9"/>
      <c r="AR18" s="9"/>
    </row>
    <row r="19" spans="1:44" ht="12" hidden="1" customHeight="1" x14ac:dyDescent="0.35">
      <c r="A19" s="1"/>
      <c r="B19" s="7"/>
      <c r="C19" s="7"/>
      <c r="D19" s="7"/>
      <c r="E19" s="7"/>
      <c r="F19" s="7"/>
      <c r="G19" s="7"/>
      <c r="H19" s="7"/>
      <c r="I19" s="6"/>
      <c r="J19" s="6"/>
      <c r="K19" s="7"/>
      <c r="L19" s="7"/>
      <c r="M19" s="7"/>
      <c r="N19" s="7"/>
      <c r="O19" s="7"/>
      <c r="P19" s="7"/>
      <c r="Q19" s="7"/>
      <c r="R19" s="7"/>
      <c r="S19" s="7"/>
      <c r="T19" s="7"/>
      <c r="U19" s="7"/>
      <c r="V19" s="544"/>
      <c r="W19" s="7"/>
      <c r="X19" s="544"/>
      <c r="Y19" s="7"/>
      <c r="Z19" s="7"/>
      <c r="AA19" s="7"/>
      <c r="AB19" s="7"/>
      <c r="AC19" s="7"/>
      <c r="AD19" s="7"/>
      <c r="AE19" s="7"/>
      <c r="AF19" s="7"/>
      <c r="AG19" s="7"/>
      <c r="AH19" s="7"/>
      <c r="AI19" s="7"/>
      <c r="AJ19" s="9"/>
      <c r="AK19" s="9"/>
      <c r="AL19" s="9"/>
      <c r="AM19" s="9"/>
      <c r="AN19" s="9"/>
      <c r="AO19" s="9"/>
      <c r="AP19" s="9"/>
      <c r="AQ19" s="9"/>
      <c r="AR19" s="9"/>
    </row>
    <row r="20" spans="1:44" ht="12" hidden="1" customHeight="1" x14ac:dyDescent="0.35">
      <c r="A20" s="1"/>
      <c r="B20" s="7"/>
      <c r="C20" s="7"/>
      <c r="D20" s="7"/>
      <c r="E20" s="7"/>
      <c r="F20" s="7"/>
      <c r="G20" s="7"/>
      <c r="H20" s="7"/>
      <c r="I20" s="6"/>
      <c r="J20" s="6"/>
      <c r="K20" s="7"/>
      <c r="L20" s="7"/>
      <c r="M20" s="7"/>
      <c r="N20" s="7"/>
      <c r="O20" s="7"/>
      <c r="P20" s="7"/>
      <c r="Q20" s="7"/>
      <c r="R20" s="7"/>
      <c r="S20" s="7"/>
      <c r="T20" s="7"/>
      <c r="U20" s="7"/>
      <c r="V20" s="544"/>
      <c r="W20" s="7"/>
      <c r="X20" s="544"/>
      <c r="Y20" s="7"/>
      <c r="Z20" s="7"/>
      <c r="AA20" s="7"/>
      <c r="AB20" s="7"/>
      <c r="AC20" s="7"/>
      <c r="AD20" s="7"/>
      <c r="AE20" s="7"/>
      <c r="AF20" s="7"/>
      <c r="AG20" s="7"/>
      <c r="AH20" s="7"/>
      <c r="AI20" s="7"/>
      <c r="AJ20" s="9"/>
      <c r="AK20" s="9"/>
      <c r="AL20" s="9"/>
      <c r="AM20" s="9"/>
      <c r="AN20" s="9"/>
      <c r="AO20" s="9"/>
      <c r="AP20" s="9"/>
      <c r="AQ20" s="9"/>
      <c r="AR20" s="9"/>
    </row>
    <row r="21" spans="1:44" ht="37.5" customHeight="1" x14ac:dyDescent="0.25">
      <c r="A21" s="1564"/>
      <c r="B21" s="1391"/>
      <c r="C21" s="1384"/>
      <c r="D21" s="1448" t="s">
        <v>79</v>
      </c>
      <c r="E21" s="1449"/>
      <c r="F21" s="1391"/>
      <c r="G21" s="1449"/>
      <c r="H21" s="1449"/>
      <c r="I21" s="1391"/>
      <c r="J21" s="1391"/>
      <c r="K21" s="1391"/>
      <c r="L21" s="1391"/>
      <c r="M21" s="1391"/>
      <c r="N21" s="1391"/>
      <c r="O21" s="1391"/>
      <c r="P21" s="1391"/>
      <c r="Q21" s="1449"/>
      <c r="R21" s="1391"/>
      <c r="S21" s="1391"/>
      <c r="T21" s="1451"/>
      <c r="U21" s="1499" t="s">
        <v>80</v>
      </c>
      <c r="V21" s="1393"/>
      <c r="W21" s="1382"/>
      <c r="X21" s="7"/>
      <c r="Y21" s="7"/>
      <c r="Z21" s="7"/>
      <c r="AA21" s="7"/>
      <c r="AB21" s="7"/>
      <c r="AC21" s="7"/>
      <c r="AD21" s="7"/>
      <c r="AE21" s="7"/>
      <c r="AF21" s="7"/>
      <c r="AG21" s="7"/>
      <c r="AH21" s="7"/>
      <c r="AI21" s="7"/>
      <c r="AJ21" s="9"/>
      <c r="AK21" s="9"/>
      <c r="AL21" s="9"/>
      <c r="AM21" s="9"/>
      <c r="AN21" s="9"/>
      <c r="AO21" s="9"/>
      <c r="AP21" s="9"/>
      <c r="AQ21" s="9"/>
      <c r="AR21" s="9"/>
    </row>
    <row r="22" spans="1:44" ht="37.5" customHeight="1" x14ac:dyDescent="0.25">
      <c r="A22" s="1452"/>
      <c r="B22" s="1454"/>
      <c r="C22" s="1400"/>
      <c r="D22" s="1452"/>
      <c r="E22" s="1453"/>
      <c r="F22" s="1454"/>
      <c r="G22" s="1453"/>
      <c r="H22" s="1453"/>
      <c r="I22" s="1454"/>
      <c r="J22" s="1454"/>
      <c r="K22" s="1454"/>
      <c r="L22" s="1454"/>
      <c r="M22" s="1454"/>
      <c r="N22" s="1454"/>
      <c r="O22" s="1454"/>
      <c r="P22" s="1454"/>
      <c r="Q22" s="1453"/>
      <c r="R22" s="1454"/>
      <c r="S22" s="1454"/>
      <c r="T22" s="1456"/>
      <c r="U22" s="1513" t="s">
        <v>81</v>
      </c>
      <c r="V22" s="1363"/>
      <c r="W22" s="1369"/>
      <c r="X22" s="7"/>
      <c r="Y22" s="7"/>
      <c r="Z22" s="7"/>
      <c r="AA22" s="7"/>
      <c r="AB22" s="7"/>
      <c r="AC22" s="7"/>
      <c r="AD22" s="7"/>
      <c r="AE22" s="7"/>
      <c r="AF22" s="7"/>
      <c r="AG22" s="7"/>
      <c r="AH22" s="7"/>
      <c r="AI22" s="7"/>
      <c r="AJ22" s="9"/>
      <c r="AK22" s="9"/>
      <c r="AL22" s="9"/>
      <c r="AM22" s="9"/>
      <c r="AN22" s="9"/>
      <c r="AO22" s="9"/>
      <c r="AP22" s="9"/>
      <c r="AQ22" s="9"/>
      <c r="AR22" s="9"/>
    </row>
    <row r="23" spans="1:44" ht="37.5" customHeight="1" x14ac:dyDescent="0.25">
      <c r="A23" s="1452"/>
      <c r="B23" s="1454"/>
      <c r="C23" s="1400"/>
      <c r="D23" s="1452"/>
      <c r="E23" s="1453"/>
      <c r="F23" s="1454"/>
      <c r="G23" s="1453"/>
      <c r="H23" s="1453"/>
      <c r="I23" s="1454"/>
      <c r="J23" s="1454"/>
      <c r="K23" s="1454"/>
      <c r="L23" s="1454"/>
      <c r="M23" s="1454"/>
      <c r="N23" s="1454"/>
      <c r="O23" s="1454"/>
      <c r="P23" s="1454"/>
      <c r="Q23" s="1453"/>
      <c r="R23" s="1454"/>
      <c r="S23" s="1454"/>
      <c r="T23" s="1456"/>
      <c r="U23" s="19" t="s">
        <v>83</v>
      </c>
      <c r="V23" s="20"/>
      <c r="W23" s="21"/>
      <c r="X23" s="7"/>
      <c r="Y23" s="7"/>
      <c r="Z23" s="7"/>
      <c r="AA23" s="7"/>
      <c r="AB23" s="7"/>
      <c r="AC23" s="7"/>
      <c r="AD23" s="7"/>
      <c r="AE23" s="7"/>
      <c r="AF23" s="7"/>
      <c r="AG23" s="7"/>
      <c r="AH23" s="7"/>
      <c r="AI23" s="7"/>
      <c r="AJ23" s="9"/>
      <c r="AK23" s="9"/>
      <c r="AL23" s="9"/>
      <c r="AM23" s="9"/>
      <c r="AN23" s="9"/>
      <c r="AO23" s="9"/>
      <c r="AP23" s="9"/>
      <c r="AQ23" s="9"/>
      <c r="AR23" s="9"/>
    </row>
    <row r="24" spans="1:44" ht="37.5" customHeight="1" x14ac:dyDescent="0.25">
      <c r="A24" s="1457"/>
      <c r="B24" s="1367"/>
      <c r="C24" s="1406"/>
      <c r="D24" s="1457"/>
      <c r="E24" s="1458"/>
      <c r="F24" s="1367"/>
      <c r="G24" s="1458"/>
      <c r="H24" s="1458"/>
      <c r="I24" s="1367"/>
      <c r="J24" s="1367"/>
      <c r="K24" s="1367"/>
      <c r="L24" s="1367"/>
      <c r="M24" s="1367"/>
      <c r="N24" s="1367"/>
      <c r="O24" s="1367"/>
      <c r="P24" s="1367"/>
      <c r="Q24" s="1458"/>
      <c r="R24" s="1367"/>
      <c r="S24" s="1367"/>
      <c r="T24" s="1460"/>
      <c r="U24" s="1515" t="s">
        <v>84</v>
      </c>
      <c r="V24" s="1396"/>
      <c r="W24" s="1371"/>
      <c r="X24" s="7"/>
      <c r="Y24" s="7"/>
      <c r="Z24" s="7"/>
      <c r="AA24" s="7"/>
      <c r="AB24" s="7"/>
      <c r="AC24" s="7"/>
      <c r="AD24" s="7"/>
      <c r="AE24" s="7"/>
      <c r="AF24" s="7"/>
      <c r="AG24" s="7"/>
      <c r="AH24" s="7"/>
      <c r="AI24" s="7"/>
      <c r="AJ24" s="9"/>
      <c r="AK24" s="9"/>
      <c r="AL24" s="9"/>
      <c r="AM24" s="9"/>
      <c r="AN24" s="9"/>
      <c r="AO24" s="9"/>
      <c r="AP24" s="9"/>
      <c r="AQ24" s="9"/>
      <c r="AR24" s="9"/>
    </row>
    <row r="25" spans="1:44" ht="36.75" customHeight="1" x14ac:dyDescent="0.25">
      <c r="A25" s="22"/>
      <c r="B25" s="23"/>
      <c r="C25" s="23"/>
      <c r="D25" s="23"/>
      <c r="E25" s="1052"/>
      <c r="F25" s="25"/>
      <c r="G25" s="1017"/>
      <c r="H25" s="1017"/>
      <c r="I25" s="25"/>
      <c r="J25" s="25"/>
      <c r="K25" s="25"/>
      <c r="L25" s="25"/>
      <c r="M25" s="25"/>
      <c r="N25" s="25"/>
      <c r="O25" s="25"/>
      <c r="P25" s="25"/>
      <c r="Q25" s="1017"/>
      <c r="R25" s="25"/>
      <c r="S25" s="25"/>
      <c r="T25" s="1017"/>
      <c r="U25" s="26"/>
      <c r="V25" s="545"/>
      <c r="W25" s="27"/>
      <c r="X25" s="545"/>
      <c r="Y25" s="7"/>
      <c r="Z25" s="7"/>
      <c r="AA25" s="7"/>
      <c r="AB25" s="7"/>
      <c r="AC25" s="7"/>
      <c r="AD25" s="7"/>
      <c r="AE25" s="7"/>
      <c r="AF25" s="7"/>
      <c r="AG25" s="7"/>
      <c r="AH25" s="7"/>
      <c r="AI25" s="7"/>
      <c r="AJ25" s="9"/>
      <c r="AK25" s="9"/>
      <c r="AL25" s="9"/>
      <c r="AM25" s="9"/>
      <c r="AN25" s="9"/>
      <c r="AO25" s="9"/>
      <c r="AP25" s="9"/>
      <c r="AQ25" s="9"/>
      <c r="AR25" s="9"/>
    </row>
    <row r="26" spans="1:44" ht="63" customHeight="1" x14ac:dyDescent="0.25">
      <c r="A26" s="1561" t="s">
        <v>85</v>
      </c>
      <c r="B26" s="1389"/>
      <c r="C26" s="1378"/>
      <c r="D26" s="18"/>
      <c r="E26" s="1023"/>
      <c r="F26" s="1440" t="str">
        <f>CONCATENATE("INFORME DE SEGUIMIENTO DEL PROCESO ",A27)</f>
        <v>INFORME DE SEGUIMIENTO DEL PROCESO GESTIÓN DEL TALENTO HUMANO</v>
      </c>
      <c r="G26" s="1441"/>
      <c r="H26" s="1085"/>
      <c r="I26" s="1442" t="s">
        <v>86</v>
      </c>
      <c r="J26" s="1389"/>
      <c r="K26" s="1389"/>
      <c r="L26" s="1389"/>
      <c r="M26" s="1378"/>
      <c r="N26" s="179"/>
      <c r="O26" s="25"/>
      <c r="P26" s="32"/>
      <c r="Q26" s="1131"/>
      <c r="R26" s="18"/>
      <c r="S26" s="18"/>
      <c r="T26" s="1023"/>
      <c r="U26" s="33"/>
      <c r="V26" s="547"/>
      <c r="W26" s="33"/>
      <c r="X26" s="547"/>
      <c r="Y26" s="7"/>
      <c r="Z26" s="7"/>
      <c r="AA26" s="7"/>
      <c r="AB26" s="7"/>
      <c r="AC26" s="7"/>
      <c r="AD26" s="7"/>
      <c r="AE26" s="7"/>
      <c r="AF26" s="7"/>
      <c r="AG26" s="7"/>
      <c r="AH26" s="7"/>
      <c r="AI26" s="7"/>
      <c r="AJ26" s="9"/>
      <c r="AK26" s="9"/>
      <c r="AL26" s="9"/>
      <c r="AM26" s="9"/>
      <c r="AN26" s="9"/>
      <c r="AO26" s="9"/>
      <c r="AP26" s="9"/>
      <c r="AQ26" s="9"/>
      <c r="AR26" s="9"/>
    </row>
    <row r="27" spans="1:44" ht="53.25" customHeight="1" thickBot="1" x14ac:dyDescent="0.3">
      <c r="A27" s="1561" t="s">
        <v>71</v>
      </c>
      <c r="B27" s="1389"/>
      <c r="C27" s="1378"/>
      <c r="D27" s="18"/>
      <c r="E27" s="1023"/>
      <c r="F27" s="34" t="s">
        <v>87</v>
      </c>
      <c r="G27" s="1106">
        <f>+COUNTA(E40:E150)</f>
        <v>29</v>
      </c>
      <c r="H27" s="1086"/>
      <c r="I27" s="1443" t="s">
        <v>88</v>
      </c>
      <c r="J27" s="1393"/>
      <c r="K27" s="1382"/>
      <c r="L27" s="1444">
        <f>COUNTIF(I40:I140,"CORRECCIÓN")</f>
        <v>3</v>
      </c>
      <c r="M27" s="1382"/>
      <c r="N27" s="30"/>
      <c r="O27" s="18"/>
      <c r="P27" s="1497" t="s">
        <v>89</v>
      </c>
      <c r="Q27" s="1498"/>
      <c r="R27" s="1359"/>
      <c r="S27" s="1359"/>
      <c r="T27" s="1498"/>
      <c r="U27" s="1359"/>
      <c r="V27" s="1359"/>
      <c r="W27" s="33"/>
      <c r="X27" s="547"/>
      <c r="Y27" s="7"/>
      <c r="Z27" s="7"/>
      <c r="AA27" s="7"/>
      <c r="AB27" s="7"/>
      <c r="AC27" s="7"/>
      <c r="AD27" s="7"/>
      <c r="AE27" s="7"/>
      <c r="AF27" s="7"/>
      <c r="AG27" s="7"/>
      <c r="AH27" s="7"/>
      <c r="AI27" s="7"/>
      <c r="AJ27" s="9"/>
      <c r="AK27" s="9"/>
      <c r="AL27" s="9"/>
      <c r="AM27" s="9"/>
      <c r="AN27" s="9"/>
      <c r="AO27" s="9"/>
      <c r="AP27" s="9"/>
      <c r="AQ27" s="9"/>
      <c r="AR27" s="9"/>
    </row>
    <row r="28" spans="1:44" ht="56.25" customHeight="1" thickBot="1" x14ac:dyDescent="0.4">
      <c r="A28" s="812"/>
      <c r="B28" s="18"/>
      <c r="C28" s="18"/>
      <c r="D28" s="39"/>
      <c r="E28" s="1023"/>
      <c r="F28" s="34" t="s">
        <v>90</v>
      </c>
      <c r="G28" s="1107">
        <f>+COUNTA(H40:H150)</f>
        <v>37</v>
      </c>
      <c r="H28" s="1086"/>
      <c r="I28" s="1432" t="s">
        <v>91</v>
      </c>
      <c r="J28" s="1363"/>
      <c r="K28" s="1369"/>
      <c r="L28" s="1433">
        <f>COUNTIF(I40:I140,"ACCIÓN PREVENTIVA")</f>
        <v>5</v>
      </c>
      <c r="M28" s="1369"/>
      <c r="N28" s="18"/>
      <c r="O28" s="18"/>
      <c r="P28" s="187" t="s">
        <v>92</v>
      </c>
      <c r="Q28" s="1132" t="s">
        <v>93</v>
      </c>
      <c r="R28" s="188" t="s">
        <v>94</v>
      </c>
      <c r="S28" s="189" t="s">
        <v>95</v>
      </c>
      <c r="T28" s="1242" t="s">
        <v>96</v>
      </c>
      <c r="U28" s="189" t="s">
        <v>97</v>
      </c>
      <c r="V28" s="189" t="s">
        <v>98</v>
      </c>
      <c r="W28" s="33"/>
      <c r="X28" s="547"/>
      <c r="Y28" s="7"/>
      <c r="Z28" s="7"/>
      <c r="AA28" s="7"/>
      <c r="AB28" s="7"/>
      <c r="AC28" s="7"/>
      <c r="AD28" s="7"/>
      <c r="AE28" s="7"/>
      <c r="AF28" s="7"/>
      <c r="AG28" s="7"/>
      <c r="AH28" s="7"/>
      <c r="AI28" s="7"/>
      <c r="AJ28" s="9"/>
      <c r="AK28" s="9"/>
      <c r="AL28" s="9"/>
      <c r="AM28" s="9"/>
      <c r="AN28" s="9"/>
      <c r="AO28" s="9"/>
      <c r="AP28" s="9"/>
      <c r="AQ28" s="9"/>
      <c r="AR28" s="9"/>
    </row>
    <row r="29" spans="1:44" ht="53.25" customHeight="1" x14ac:dyDescent="0.35">
      <c r="A29" s="812"/>
      <c r="B29" s="18"/>
      <c r="C29" s="18"/>
      <c r="D29" s="46"/>
      <c r="E29" s="1023"/>
      <c r="F29" s="47" t="s">
        <v>99</v>
      </c>
      <c r="G29" s="1108">
        <f>+COUNTIF(V40:V150,"Cerrada")</f>
        <v>17</v>
      </c>
      <c r="H29" s="1086"/>
      <c r="I29" s="1432" t="s">
        <v>100</v>
      </c>
      <c r="J29" s="1363"/>
      <c r="K29" s="1369"/>
      <c r="L29" s="1433">
        <f>COUNTIF(I40:I140,"ACCIÓN CORRECTIVA")</f>
        <v>18</v>
      </c>
      <c r="M29" s="1369"/>
      <c r="N29" s="30"/>
      <c r="O29" s="18"/>
      <c r="P29" s="187">
        <v>2011</v>
      </c>
      <c r="Q29" s="1132">
        <v>0</v>
      </c>
      <c r="R29" s="1015">
        <v>1</v>
      </c>
      <c r="S29" s="1015">
        <v>13</v>
      </c>
      <c r="T29" s="1132">
        <f t="shared" ref="T29:T32" si="0">+Q29+R29+S29</f>
        <v>14</v>
      </c>
      <c r="U29" s="188">
        <v>14</v>
      </c>
      <c r="V29" s="188">
        <v>14</v>
      </c>
      <c r="W29" s="33"/>
      <c r="X29" s="547"/>
      <c r="Y29" s="7"/>
      <c r="Z29" s="7"/>
      <c r="AA29" s="7"/>
      <c r="AB29" s="7"/>
      <c r="AC29" s="7"/>
      <c r="AD29" s="7"/>
      <c r="AE29" s="7"/>
      <c r="AF29" s="7"/>
      <c r="AG29" s="7"/>
      <c r="AH29" s="7"/>
      <c r="AI29" s="7"/>
      <c r="AJ29" s="9"/>
      <c r="AK29" s="9"/>
      <c r="AL29" s="9"/>
      <c r="AM29" s="9"/>
      <c r="AN29" s="9"/>
      <c r="AO29" s="9"/>
      <c r="AP29" s="9"/>
      <c r="AQ29" s="9"/>
      <c r="AR29" s="9"/>
    </row>
    <row r="30" spans="1:44" ht="48.75" customHeight="1" thickBot="1" x14ac:dyDescent="0.4">
      <c r="A30" s="812"/>
      <c r="B30" s="18"/>
      <c r="C30" s="18"/>
      <c r="D30" s="39"/>
      <c r="E30" s="1023"/>
      <c r="F30" s="52" t="s">
        <v>101</v>
      </c>
      <c r="G30" s="1109">
        <f>+COUNTIF(V40:V150,"Cerrada Condicional")</f>
        <v>2</v>
      </c>
      <c r="H30" s="1086"/>
      <c r="I30" s="1434" t="s">
        <v>102</v>
      </c>
      <c r="J30" s="1435"/>
      <c r="K30" s="1380"/>
      <c r="L30" s="1431">
        <f>COUNTIF(I40:I140,"ACCIÓN DE MEJORA")</f>
        <v>11</v>
      </c>
      <c r="M30" s="1380"/>
      <c r="N30" s="18"/>
      <c r="O30" s="18"/>
      <c r="P30" s="191">
        <v>2012</v>
      </c>
      <c r="Q30" s="1020">
        <v>0</v>
      </c>
      <c r="R30" s="1014">
        <v>13</v>
      </c>
      <c r="S30" s="1014">
        <v>21</v>
      </c>
      <c r="T30" s="1020">
        <f t="shared" si="0"/>
        <v>34</v>
      </c>
      <c r="U30" s="60">
        <v>34</v>
      </c>
      <c r="V30" s="60">
        <v>34</v>
      </c>
      <c r="W30" s="33"/>
      <c r="X30" s="547"/>
      <c r="Y30" s="7"/>
      <c r="Z30" s="7"/>
      <c r="AA30" s="7"/>
      <c r="AB30" s="7"/>
      <c r="AC30" s="7"/>
      <c r="AD30" s="7"/>
      <c r="AE30" s="7"/>
      <c r="AF30" s="7"/>
      <c r="AG30" s="7"/>
      <c r="AH30" s="7"/>
      <c r="AI30" s="7"/>
      <c r="AJ30" s="9"/>
      <c r="AK30" s="9"/>
      <c r="AL30" s="9"/>
      <c r="AM30" s="9"/>
      <c r="AN30" s="9"/>
      <c r="AO30" s="9"/>
      <c r="AP30" s="9"/>
      <c r="AQ30" s="9"/>
      <c r="AR30" s="9"/>
    </row>
    <row r="31" spans="1:44" ht="58.5" customHeight="1" thickBot="1" x14ac:dyDescent="0.4">
      <c r="A31" s="812"/>
      <c r="B31" s="18"/>
      <c r="C31" s="18"/>
      <c r="D31" s="46"/>
      <c r="E31" s="1023"/>
      <c r="F31" s="34" t="s">
        <v>104</v>
      </c>
      <c r="G31" s="1106">
        <f>+COUNTIF(V40:V1150,"Abierta - en Desarrollo")</f>
        <v>7</v>
      </c>
      <c r="H31" s="1022"/>
      <c r="I31" s="1430" t="s">
        <v>105</v>
      </c>
      <c r="J31" s="1389"/>
      <c r="K31" s="1389"/>
      <c r="L31" s="1389"/>
      <c r="M31" s="1378"/>
      <c r="N31" s="18"/>
      <c r="O31" s="18"/>
      <c r="P31" s="191">
        <v>2013</v>
      </c>
      <c r="Q31" s="1020">
        <v>0</v>
      </c>
      <c r="R31" s="1014">
        <v>0</v>
      </c>
      <c r="S31" s="1014">
        <v>2</v>
      </c>
      <c r="T31" s="1020">
        <f t="shared" si="0"/>
        <v>2</v>
      </c>
      <c r="U31" s="60">
        <v>2</v>
      </c>
      <c r="V31" s="60">
        <v>2</v>
      </c>
      <c r="W31" s="33"/>
      <c r="X31" s="547"/>
      <c r="Y31" s="7"/>
      <c r="Z31" s="7"/>
      <c r="AA31" s="7"/>
      <c r="AB31" s="7"/>
      <c r="AC31" s="7"/>
      <c r="AD31" s="7"/>
      <c r="AE31" s="7"/>
      <c r="AF31" s="7"/>
      <c r="AG31" s="7"/>
      <c r="AH31" s="7"/>
      <c r="AI31" s="7"/>
      <c r="AJ31" s="9"/>
      <c r="AK31" s="9"/>
      <c r="AL31" s="9"/>
      <c r="AM31" s="9"/>
      <c r="AN31" s="9"/>
      <c r="AO31" s="9"/>
      <c r="AP31" s="9"/>
      <c r="AQ31" s="9"/>
      <c r="AR31" s="9"/>
    </row>
    <row r="32" spans="1:44" ht="63" customHeight="1" thickBot="1" x14ac:dyDescent="0.4">
      <c r="A32" s="812"/>
      <c r="B32" s="18"/>
      <c r="C32" s="18"/>
      <c r="D32" s="39"/>
      <c r="E32" s="1023"/>
      <c r="F32" s="64" t="s">
        <v>106</v>
      </c>
      <c r="G32" s="1108">
        <f>+COUNTIF(V40:V150,"Abierta - Vencida")</f>
        <v>11</v>
      </c>
      <c r="H32" s="1022"/>
      <c r="I32" s="65" t="s">
        <v>14</v>
      </c>
      <c r="J32" s="66">
        <f>COUNTIF(J40:J126,"SGC")</f>
        <v>30</v>
      </c>
      <c r="K32" s="67" t="s">
        <v>35</v>
      </c>
      <c r="L32" s="68">
        <f>COUNTIF(J40:J126,"S&amp;SO")</f>
        <v>7</v>
      </c>
      <c r="M32" s="461" t="s">
        <v>96</v>
      </c>
      <c r="N32" s="18"/>
      <c r="O32" s="25"/>
      <c r="P32" s="191">
        <v>2014</v>
      </c>
      <c r="Q32" s="1020">
        <v>0</v>
      </c>
      <c r="R32" s="1014">
        <v>10</v>
      </c>
      <c r="S32" s="1014">
        <v>8</v>
      </c>
      <c r="T32" s="1020">
        <f t="shared" si="0"/>
        <v>18</v>
      </c>
      <c r="U32" s="60">
        <v>18</v>
      </c>
      <c r="V32" s="60">
        <v>18</v>
      </c>
      <c r="W32" s="33"/>
      <c r="X32" s="547"/>
      <c r="Y32" s="7"/>
      <c r="Z32" s="7"/>
      <c r="AA32" s="7"/>
      <c r="AB32" s="7"/>
      <c r="AC32" s="7"/>
      <c r="AD32" s="7"/>
      <c r="AE32" s="7"/>
      <c r="AF32" s="7"/>
      <c r="AG32" s="7"/>
      <c r="AH32" s="7"/>
      <c r="AI32" s="7"/>
      <c r="AJ32" s="9"/>
      <c r="AK32" s="9"/>
      <c r="AL32" s="9"/>
      <c r="AM32" s="9"/>
      <c r="AN32" s="9"/>
      <c r="AO32" s="9"/>
      <c r="AP32" s="9"/>
      <c r="AQ32" s="9"/>
      <c r="AR32" s="9"/>
    </row>
    <row r="33" spans="1:44" ht="42.75" customHeight="1" thickBot="1" x14ac:dyDescent="0.4">
      <c r="A33" s="812"/>
      <c r="B33" s="18"/>
      <c r="C33" s="18"/>
      <c r="D33" s="18"/>
      <c r="E33" s="1023"/>
      <c r="F33" s="70" t="s">
        <v>107</v>
      </c>
      <c r="G33" s="1110">
        <f>SUM(G31:G32)</f>
        <v>18</v>
      </c>
      <c r="H33" s="1022"/>
      <c r="I33" s="72" t="s">
        <v>52</v>
      </c>
      <c r="J33" s="73">
        <f>COUNTIF(J40:J93,"SCI")</f>
        <v>0</v>
      </c>
      <c r="K33" s="74" t="s">
        <v>28</v>
      </c>
      <c r="L33" s="75">
        <f>COUNTIF(J40:J93,"SGSI")</f>
        <v>0</v>
      </c>
      <c r="M33" s="1501">
        <f>+J32+J33+J34+J35+L32+L33+L34</f>
        <v>37</v>
      </c>
      <c r="N33" s="18"/>
      <c r="O33" s="25"/>
      <c r="P33" s="203" t="s">
        <v>108</v>
      </c>
      <c r="Q33" s="1021">
        <f t="shared" ref="Q33:V33" si="1">SUM(Q29:Q32)</f>
        <v>0</v>
      </c>
      <c r="R33" s="77">
        <f t="shared" si="1"/>
        <v>24</v>
      </c>
      <c r="S33" s="77">
        <f t="shared" si="1"/>
        <v>44</v>
      </c>
      <c r="T33" s="1021">
        <f t="shared" si="1"/>
        <v>68</v>
      </c>
      <c r="U33" s="77">
        <f t="shared" si="1"/>
        <v>68</v>
      </c>
      <c r="V33" s="77">
        <f t="shared" si="1"/>
        <v>68</v>
      </c>
      <c r="W33" s="33"/>
      <c r="X33" s="547"/>
      <c r="Y33" s="7"/>
      <c r="Z33" s="7"/>
      <c r="AA33" s="7"/>
      <c r="AB33" s="7"/>
      <c r="AC33" s="7"/>
      <c r="AD33" s="7"/>
      <c r="AE33" s="7"/>
      <c r="AF33" s="7"/>
      <c r="AG33" s="7"/>
      <c r="AH33" s="7"/>
      <c r="AI33" s="7"/>
      <c r="AJ33" s="9"/>
      <c r="AK33" s="9"/>
      <c r="AL33" s="9"/>
      <c r="AM33" s="9"/>
      <c r="AN33" s="9"/>
      <c r="AO33" s="9"/>
      <c r="AP33" s="9"/>
      <c r="AQ33" s="9"/>
      <c r="AR33" s="9"/>
    </row>
    <row r="34" spans="1:44" ht="54.75" customHeight="1" thickBot="1" x14ac:dyDescent="0.4">
      <c r="A34" s="812"/>
      <c r="B34" s="18"/>
      <c r="C34" s="18"/>
      <c r="D34" s="18"/>
      <c r="E34" s="1023"/>
      <c r="F34" s="34" t="s">
        <v>109</v>
      </c>
      <c r="G34" s="1107">
        <f>+COUNTA(Q40:Q150)</f>
        <v>21</v>
      </c>
      <c r="H34" s="1023"/>
      <c r="I34" s="72" t="s">
        <v>47</v>
      </c>
      <c r="J34" s="73">
        <f>COUNTIF(J40:J93,"SGA")</f>
        <v>0</v>
      </c>
      <c r="K34" s="79" t="s">
        <v>21</v>
      </c>
      <c r="L34" s="80">
        <f>COUNTIF(J40:J93,"SIGA")</f>
        <v>0</v>
      </c>
      <c r="M34" s="1467"/>
      <c r="N34" s="18"/>
      <c r="O34" s="25"/>
      <c r="P34" s="82"/>
      <c r="Q34" s="1022"/>
      <c r="R34" s="18"/>
      <c r="S34" s="18"/>
      <c r="T34" s="1023"/>
      <c r="U34" s="33"/>
      <c r="V34" s="547"/>
      <c r="W34" s="33"/>
      <c r="X34" s="547"/>
      <c r="Y34" s="7"/>
      <c r="Z34" s="7"/>
      <c r="AA34" s="7"/>
      <c r="AB34" s="7"/>
      <c r="AC34" s="7"/>
      <c r="AD34" s="7"/>
      <c r="AE34" s="7"/>
      <c r="AF34" s="7"/>
      <c r="AG34" s="7"/>
      <c r="AH34" s="7"/>
      <c r="AI34" s="7"/>
      <c r="AJ34" s="9"/>
      <c r="AK34" s="9"/>
      <c r="AL34" s="9"/>
      <c r="AM34" s="9"/>
      <c r="AN34" s="9"/>
      <c r="AO34" s="9"/>
      <c r="AP34" s="9"/>
      <c r="AQ34" s="9"/>
      <c r="AR34" s="9"/>
    </row>
    <row r="35" spans="1:44" ht="42.75" customHeight="1" x14ac:dyDescent="0.35">
      <c r="A35" s="812"/>
      <c r="B35" s="18"/>
      <c r="C35" s="18"/>
      <c r="D35" s="30"/>
      <c r="E35" s="1087"/>
      <c r="F35" s="84" t="s">
        <v>110</v>
      </c>
      <c r="G35" s="1111">
        <f>+COUNTA(T40:T150)</f>
        <v>31</v>
      </c>
      <c r="H35" s="1023"/>
      <c r="I35" s="89" t="s">
        <v>41</v>
      </c>
      <c r="J35" s="80">
        <f>COUNTIF(J40:J93,"SRS")</f>
        <v>0</v>
      </c>
      <c r="K35" s="18"/>
      <c r="L35" s="18"/>
      <c r="M35" s="18"/>
      <c r="N35" s="18"/>
      <c r="O35" s="18"/>
      <c r="P35" s="18"/>
      <c r="Q35" s="1022"/>
      <c r="R35" s="82"/>
      <c r="S35" s="91"/>
      <c r="T35" s="1052"/>
      <c r="U35" s="93"/>
      <c r="V35" s="547"/>
      <c r="W35" s="33"/>
      <c r="X35" s="547"/>
      <c r="Y35" s="7"/>
      <c r="Z35" s="7"/>
      <c r="AA35" s="7"/>
      <c r="AB35" s="7"/>
      <c r="AC35" s="7"/>
      <c r="AD35" s="7"/>
      <c r="AE35" s="7"/>
      <c r="AF35" s="7"/>
      <c r="AG35" s="7"/>
      <c r="AH35" s="7"/>
      <c r="AI35" s="7"/>
      <c r="AJ35" s="9"/>
      <c r="AK35" s="9"/>
      <c r="AL35" s="9"/>
      <c r="AM35" s="9"/>
      <c r="AN35" s="9"/>
      <c r="AO35" s="9"/>
      <c r="AP35" s="9"/>
      <c r="AQ35" s="9"/>
      <c r="AR35" s="9"/>
    </row>
    <row r="36" spans="1:44" ht="42.75" customHeight="1" x14ac:dyDescent="0.35">
      <c r="A36" s="812"/>
      <c r="B36" s="18"/>
      <c r="C36" s="18"/>
      <c r="D36" s="30"/>
      <c r="E36" s="1087"/>
      <c r="F36" s="30"/>
      <c r="G36" s="1087"/>
      <c r="H36" s="1023"/>
      <c r="I36" s="30"/>
      <c r="J36" s="30"/>
      <c r="K36" s="18"/>
      <c r="L36" s="18"/>
      <c r="M36" s="18"/>
      <c r="N36" s="18"/>
      <c r="O36" s="18"/>
      <c r="P36" s="18"/>
      <c r="Q36" s="1022"/>
      <c r="R36" s="82"/>
      <c r="S36" s="91"/>
      <c r="T36" s="1052"/>
      <c r="U36" s="93"/>
      <c r="V36" s="547"/>
      <c r="W36" s="33"/>
      <c r="X36" s="547"/>
      <c r="Y36" s="7"/>
      <c r="Z36" s="7"/>
      <c r="AA36" s="7"/>
      <c r="AB36" s="7"/>
      <c r="AC36" s="7"/>
      <c r="AD36" s="7"/>
      <c r="AE36" s="7"/>
      <c r="AF36" s="7"/>
      <c r="AG36" s="7"/>
      <c r="AH36" s="7"/>
      <c r="AI36" s="7"/>
      <c r="AJ36" s="9"/>
      <c r="AK36" s="9"/>
      <c r="AL36" s="9"/>
      <c r="AM36" s="9"/>
      <c r="AN36" s="9"/>
      <c r="AO36" s="9"/>
      <c r="AP36" s="9"/>
      <c r="AQ36" s="9"/>
      <c r="AR36" s="9"/>
    </row>
    <row r="37" spans="1:44" ht="42.75" customHeight="1" x14ac:dyDescent="0.35">
      <c r="A37" s="812"/>
      <c r="B37" s="18"/>
      <c r="C37" s="18"/>
      <c r="D37" s="30"/>
      <c r="E37" s="1087"/>
      <c r="F37" s="30"/>
      <c r="G37" s="1087"/>
      <c r="H37" s="1087"/>
      <c r="I37" s="30"/>
      <c r="J37" s="30"/>
      <c r="K37" s="30"/>
      <c r="L37" s="30"/>
      <c r="M37" s="30"/>
      <c r="N37" s="18"/>
      <c r="O37" s="18"/>
      <c r="P37" s="18"/>
      <c r="Q37" s="1023"/>
      <c r="R37" s="32"/>
      <c r="S37" s="82"/>
      <c r="T37" s="1022"/>
      <c r="U37" s="98"/>
      <c r="V37" s="560"/>
      <c r="W37" s="24"/>
      <c r="X37" s="32"/>
      <c r="Y37" s="7"/>
      <c r="Z37" s="7"/>
      <c r="AA37" s="7"/>
      <c r="AB37" s="7"/>
      <c r="AC37" s="7"/>
      <c r="AD37" s="7"/>
      <c r="AE37" s="7"/>
      <c r="AF37" s="7"/>
      <c r="AG37" s="7"/>
      <c r="AH37" s="7"/>
      <c r="AI37" s="7"/>
      <c r="AJ37" s="9"/>
      <c r="AK37" s="9"/>
      <c r="AL37" s="9"/>
      <c r="AM37" s="9"/>
      <c r="AN37" s="9"/>
      <c r="AO37" s="9"/>
      <c r="AP37" s="9"/>
      <c r="AQ37" s="9"/>
      <c r="AR37" s="9"/>
    </row>
    <row r="38" spans="1:44" ht="38.25" customHeight="1" thickBot="1" x14ac:dyDescent="0.3">
      <c r="A38" s="1563" t="s">
        <v>114</v>
      </c>
      <c r="B38" s="1389"/>
      <c r="C38" s="1389"/>
      <c r="D38" s="1389"/>
      <c r="E38" s="1439"/>
      <c r="F38" s="1389"/>
      <c r="G38" s="1439"/>
      <c r="H38" s="1562" t="s">
        <v>116</v>
      </c>
      <c r="I38" s="1389"/>
      <c r="J38" s="1389"/>
      <c r="K38" s="1389"/>
      <c r="L38" s="1389"/>
      <c r="M38" s="1389"/>
      <c r="N38" s="1389"/>
      <c r="O38" s="1389"/>
      <c r="P38" s="1378"/>
      <c r="Q38" s="1510" t="s">
        <v>293</v>
      </c>
      <c r="R38" s="1391"/>
      <c r="S38" s="1384"/>
      <c r="T38" s="1511" t="s">
        <v>118</v>
      </c>
      <c r="U38" s="1389"/>
      <c r="V38" s="1389"/>
      <c r="W38" s="1378"/>
      <c r="X38" s="219" t="s">
        <v>119</v>
      </c>
      <c r="Y38" s="101"/>
      <c r="Z38" s="102"/>
      <c r="AA38" s="102"/>
      <c r="AB38" s="102"/>
      <c r="AC38" s="102"/>
      <c r="AD38" s="102"/>
      <c r="AE38" s="102"/>
      <c r="AF38" s="102"/>
      <c r="AG38" s="102"/>
      <c r="AH38" s="102"/>
      <c r="AI38" s="7"/>
      <c r="AJ38" s="9"/>
      <c r="AK38" s="9"/>
      <c r="AL38" s="9"/>
      <c r="AM38" s="9"/>
      <c r="AN38" s="9"/>
      <c r="AO38" s="9"/>
      <c r="AP38" s="9"/>
      <c r="AQ38" s="9"/>
      <c r="AR38" s="9"/>
    </row>
    <row r="39" spans="1:44" ht="77.25" customHeight="1" thickBot="1" x14ac:dyDescent="0.3">
      <c r="A39" s="824" t="s">
        <v>120</v>
      </c>
      <c r="B39" s="825" t="s">
        <v>3</v>
      </c>
      <c r="C39" s="825" t="s">
        <v>121</v>
      </c>
      <c r="D39" s="825" t="s">
        <v>122</v>
      </c>
      <c r="E39" s="1273" t="s">
        <v>123</v>
      </c>
      <c r="F39" s="825" t="s">
        <v>4</v>
      </c>
      <c r="G39" s="1276" t="s">
        <v>124</v>
      </c>
      <c r="H39" s="1277" t="s">
        <v>125</v>
      </c>
      <c r="I39" s="825" t="s">
        <v>5</v>
      </c>
      <c r="J39" s="825" t="s">
        <v>126</v>
      </c>
      <c r="K39" s="825" t="s">
        <v>127</v>
      </c>
      <c r="L39" s="826" t="s">
        <v>128</v>
      </c>
      <c r="M39" s="827" t="s">
        <v>129</v>
      </c>
      <c r="N39" s="827" t="s">
        <v>130</v>
      </c>
      <c r="O39" s="827" t="s">
        <v>131</v>
      </c>
      <c r="P39" s="828" t="s">
        <v>132</v>
      </c>
      <c r="Q39" s="1261" t="s">
        <v>133</v>
      </c>
      <c r="R39" s="829" t="s">
        <v>134</v>
      </c>
      <c r="S39" s="830" t="s">
        <v>135</v>
      </c>
      <c r="T39" s="827" t="s">
        <v>133</v>
      </c>
      <c r="U39" s="831" t="s">
        <v>134</v>
      </c>
      <c r="V39" s="827" t="s">
        <v>136</v>
      </c>
      <c r="W39" s="832" t="s">
        <v>137</v>
      </c>
      <c r="X39" s="480"/>
      <c r="Y39" s="102"/>
      <c r="Z39" s="102"/>
      <c r="AA39" s="102"/>
      <c r="AB39" s="102"/>
      <c r="AC39" s="102"/>
      <c r="AD39" s="102"/>
      <c r="AE39" s="102"/>
      <c r="AF39" s="102"/>
      <c r="AG39" s="102"/>
      <c r="AH39" s="102"/>
      <c r="AI39" s="7"/>
      <c r="AJ39" s="9"/>
      <c r="AK39" s="9"/>
      <c r="AL39" s="9"/>
      <c r="AM39" s="9"/>
      <c r="AN39" s="9"/>
      <c r="AO39" s="9"/>
      <c r="AP39" s="9"/>
      <c r="AQ39" s="9"/>
      <c r="AR39" s="9"/>
    </row>
    <row r="40" spans="1:44" ht="222" hidden="1" customHeight="1" x14ac:dyDescent="0.25">
      <c r="A40" s="696">
        <v>1</v>
      </c>
      <c r="B40" s="117" t="s">
        <v>11</v>
      </c>
      <c r="C40" s="117" t="s">
        <v>59</v>
      </c>
      <c r="D40" s="118">
        <v>42207</v>
      </c>
      <c r="E40" s="119" t="s">
        <v>1477</v>
      </c>
      <c r="F40" s="117" t="s">
        <v>12</v>
      </c>
      <c r="G40" s="119" t="s">
        <v>1478</v>
      </c>
      <c r="H40" s="120" t="s">
        <v>1479</v>
      </c>
      <c r="I40" s="121" t="s">
        <v>34</v>
      </c>
      <c r="J40" s="121" t="s">
        <v>14</v>
      </c>
      <c r="K40" s="120" t="s">
        <v>1480</v>
      </c>
      <c r="L40" s="121" t="s">
        <v>1481</v>
      </c>
      <c r="M40" s="121" t="s">
        <v>1482</v>
      </c>
      <c r="N40" s="122">
        <v>42247</v>
      </c>
      <c r="O40" s="122">
        <v>42247</v>
      </c>
      <c r="P40" s="122">
        <v>42369</v>
      </c>
      <c r="Q40" s="120" t="s">
        <v>1483</v>
      </c>
      <c r="R40" s="164" t="s">
        <v>1484</v>
      </c>
      <c r="S40" s="118" t="s">
        <v>1485</v>
      </c>
      <c r="T40" s="120" t="s">
        <v>1486</v>
      </c>
      <c r="U40" s="120" t="s">
        <v>1487</v>
      </c>
      <c r="V40" s="123" t="s">
        <v>36</v>
      </c>
      <c r="W40" s="121" t="s">
        <v>1488</v>
      </c>
      <c r="X40" s="123" t="str">
        <f t="shared" ref="X40:X124" ca="1" si="2">+IF(P40="","",IF(TODAY()-P40&gt;0,"VENCIDA","EN DESARROLLO"))</f>
        <v>VENCIDA</v>
      </c>
      <c r="Y40" s="125"/>
      <c r="Z40" s="125"/>
      <c r="AA40" s="125"/>
      <c r="AB40" s="125"/>
      <c r="AC40" s="125"/>
      <c r="AD40" s="125"/>
      <c r="AE40" s="125"/>
      <c r="AF40" s="125"/>
      <c r="AG40" s="125"/>
      <c r="AH40" s="125"/>
      <c r="AI40" s="7"/>
      <c r="AJ40" s="9"/>
      <c r="AK40" s="9"/>
      <c r="AL40" s="9"/>
      <c r="AM40" s="9"/>
      <c r="AN40" s="9"/>
      <c r="AO40" s="9"/>
      <c r="AP40" s="9"/>
      <c r="AQ40" s="9"/>
      <c r="AR40" s="9"/>
    </row>
    <row r="41" spans="1:44" ht="178.5" hidden="1" customHeight="1" x14ac:dyDescent="0.25">
      <c r="A41" s="704"/>
      <c r="B41" s="127"/>
      <c r="C41" s="127"/>
      <c r="D41" s="127"/>
      <c r="E41" s="127"/>
      <c r="F41" s="127"/>
      <c r="G41" s="127"/>
      <c r="H41" s="129" t="s">
        <v>1489</v>
      </c>
      <c r="I41" s="130" t="s">
        <v>34</v>
      </c>
      <c r="J41" s="130" t="s">
        <v>14</v>
      </c>
      <c r="K41" s="129" t="s">
        <v>1490</v>
      </c>
      <c r="L41" s="130" t="s">
        <v>1481</v>
      </c>
      <c r="M41" s="130" t="s">
        <v>1482</v>
      </c>
      <c r="N41" s="131">
        <v>42247</v>
      </c>
      <c r="O41" s="131">
        <v>42247</v>
      </c>
      <c r="P41" s="131">
        <v>42369</v>
      </c>
      <c r="Q41" s="600" t="s">
        <v>1491</v>
      </c>
      <c r="R41" s="600" t="s">
        <v>1492</v>
      </c>
      <c r="S41" s="131" t="s">
        <v>1493</v>
      </c>
      <c r="T41" s="129" t="s">
        <v>1494</v>
      </c>
      <c r="U41" s="129" t="s">
        <v>1487</v>
      </c>
      <c r="V41" s="132" t="s">
        <v>36</v>
      </c>
      <c r="W41" s="130" t="s">
        <v>1495</v>
      </c>
      <c r="X41" s="132" t="str">
        <f t="shared" ca="1" si="2"/>
        <v>VENCIDA</v>
      </c>
      <c r="Y41" s="125"/>
      <c r="Z41" s="125"/>
      <c r="AA41" s="125"/>
      <c r="AB41" s="125"/>
      <c r="AC41" s="125"/>
      <c r="AD41" s="125"/>
      <c r="AE41" s="125"/>
      <c r="AF41" s="125"/>
      <c r="AG41" s="125"/>
      <c r="AH41" s="125"/>
      <c r="AI41" s="7"/>
      <c r="AJ41" s="9"/>
      <c r="AK41" s="9"/>
      <c r="AL41" s="9"/>
      <c r="AM41" s="9"/>
      <c r="AN41" s="9"/>
      <c r="AO41" s="9"/>
      <c r="AP41" s="9"/>
      <c r="AQ41" s="9"/>
      <c r="AR41" s="9"/>
    </row>
    <row r="42" spans="1:44" ht="285" hidden="1" customHeight="1" x14ac:dyDescent="0.25">
      <c r="A42" s="710"/>
      <c r="B42" s="134"/>
      <c r="C42" s="134"/>
      <c r="D42" s="134"/>
      <c r="E42" s="134"/>
      <c r="F42" s="134"/>
      <c r="G42" s="134"/>
      <c r="H42" s="136" t="s">
        <v>1496</v>
      </c>
      <c r="I42" s="137" t="s">
        <v>34</v>
      </c>
      <c r="J42" s="137" t="s">
        <v>14</v>
      </c>
      <c r="K42" s="136" t="s">
        <v>1497</v>
      </c>
      <c r="L42" s="137" t="s">
        <v>1481</v>
      </c>
      <c r="M42" s="137" t="s">
        <v>1482</v>
      </c>
      <c r="N42" s="138">
        <v>42247</v>
      </c>
      <c r="O42" s="131">
        <v>42247</v>
      </c>
      <c r="P42" s="131">
        <v>42369</v>
      </c>
      <c r="Q42" s="136" t="s">
        <v>1498</v>
      </c>
      <c r="R42" s="473" t="s">
        <v>1499</v>
      </c>
      <c r="S42" s="138" t="s">
        <v>1500</v>
      </c>
      <c r="T42" s="136" t="s">
        <v>1501</v>
      </c>
      <c r="U42" s="136" t="s">
        <v>1502</v>
      </c>
      <c r="V42" s="139" t="s">
        <v>36</v>
      </c>
      <c r="W42" s="137" t="s">
        <v>1503</v>
      </c>
      <c r="X42" s="141" t="str">
        <f t="shared" ca="1" si="2"/>
        <v>VENCIDA</v>
      </c>
      <c r="Y42" s="125"/>
      <c r="Z42" s="125"/>
      <c r="AA42" s="125"/>
      <c r="AB42" s="125"/>
      <c r="AC42" s="125"/>
      <c r="AD42" s="125"/>
      <c r="AE42" s="125"/>
      <c r="AF42" s="125"/>
      <c r="AG42" s="125"/>
      <c r="AH42" s="125"/>
      <c r="AI42" s="7"/>
      <c r="AJ42" s="9"/>
      <c r="AK42" s="9"/>
      <c r="AL42" s="9"/>
      <c r="AM42" s="9"/>
      <c r="AN42" s="9"/>
      <c r="AO42" s="9"/>
      <c r="AP42" s="9"/>
      <c r="AQ42" s="9"/>
      <c r="AR42" s="9"/>
    </row>
    <row r="43" spans="1:44" ht="274.5" hidden="1" customHeight="1" x14ac:dyDescent="0.25">
      <c r="A43" s="696">
        <v>2</v>
      </c>
      <c r="B43" s="117" t="s">
        <v>11</v>
      </c>
      <c r="C43" s="117" t="s">
        <v>59</v>
      </c>
      <c r="D43" s="118">
        <v>42207</v>
      </c>
      <c r="E43" s="119" t="s">
        <v>1504</v>
      </c>
      <c r="F43" s="117" t="s">
        <v>12</v>
      </c>
      <c r="G43" s="119" t="s">
        <v>1505</v>
      </c>
      <c r="H43" s="120" t="s">
        <v>1479</v>
      </c>
      <c r="I43" s="121" t="s">
        <v>34</v>
      </c>
      <c r="J43" s="121" t="s">
        <v>14</v>
      </c>
      <c r="K43" s="120" t="s">
        <v>1480</v>
      </c>
      <c r="L43" s="121" t="s">
        <v>1481</v>
      </c>
      <c r="M43" s="121" t="s">
        <v>1482</v>
      </c>
      <c r="N43" s="122">
        <v>42247</v>
      </c>
      <c r="O43" s="122">
        <v>42247</v>
      </c>
      <c r="P43" s="122">
        <v>42369</v>
      </c>
      <c r="Q43" s="164" t="s">
        <v>1506</v>
      </c>
      <c r="R43" s="164" t="s">
        <v>1507</v>
      </c>
      <c r="S43" s="122" t="s">
        <v>1493</v>
      </c>
      <c r="T43" s="120" t="s">
        <v>1508</v>
      </c>
      <c r="U43" s="120" t="s">
        <v>1487</v>
      </c>
      <c r="V43" s="123" t="s">
        <v>36</v>
      </c>
      <c r="W43" s="121" t="s">
        <v>1495</v>
      </c>
      <c r="X43" s="123" t="str">
        <f t="shared" ca="1" si="2"/>
        <v>VENCIDA</v>
      </c>
      <c r="Y43" s="125"/>
      <c r="Z43" s="125"/>
      <c r="AA43" s="125"/>
      <c r="AB43" s="125"/>
      <c r="AC43" s="125"/>
      <c r="AD43" s="125"/>
      <c r="AE43" s="125"/>
      <c r="AF43" s="125"/>
      <c r="AG43" s="125"/>
      <c r="AH43" s="125"/>
      <c r="AI43" s="7"/>
      <c r="AJ43" s="9"/>
      <c r="AK43" s="9"/>
      <c r="AL43" s="9"/>
      <c r="AM43" s="9"/>
      <c r="AN43" s="9"/>
      <c r="AO43" s="9"/>
      <c r="AP43" s="9"/>
      <c r="AQ43" s="9"/>
      <c r="AR43" s="9"/>
    </row>
    <row r="44" spans="1:44" ht="64.5" hidden="1" customHeight="1" x14ac:dyDescent="0.25">
      <c r="A44" s="704"/>
      <c r="B44" s="127"/>
      <c r="C44" s="127"/>
      <c r="D44" s="127"/>
      <c r="E44" s="127"/>
      <c r="F44" s="127"/>
      <c r="G44" s="127"/>
      <c r="H44" s="129"/>
      <c r="I44" s="130"/>
      <c r="J44" s="130"/>
      <c r="K44" s="129"/>
      <c r="L44" s="130"/>
      <c r="M44" s="130"/>
      <c r="N44" s="131"/>
      <c r="O44" s="130"/>
      <c r="P44" s="130"/>
      <c r="Q44" s="136"/>
      <c r="R44" s="136"/>
      <c r="S44" s="137"/>
      <c r="T44" s="129"/>
      <c r="U44" s="129"/>
      <c r="V44" s="132"/>
      <c r="W44" s="130"/>
      <c r="X44" s="132" t="str">
        <f t="shared" ca="1" si="2"/>
        <v/>
      </c>
      <c r="Y44" s="125"/>
      <c r="Z44" s="125"/>
      <c r="AA44" s="125"/>
      <c r="AB44" s="125"/>
      <c r="AC44" s="125"/>
      <c r="AD44" s="125"/>
      <c r="AE44" s="125"/>
      <c r="AF44" s="125"/>
      <c r="AG44" s="125"/>
      <c r="AH44" s="125"/>
      <c r="AI44" s="7"/>
      <c r="AJ44" s="9"/>
      <c r="AK44" s="9"/>
      <c r="AL44" s="9"/>
      <c r="AM44" s="9"/>
      <c r="AN44" s="9"/>
      <c r="AO44" s="9"/>
      <c r="AP44" s="9"/>
      <c r="AQ44" s="9"/>
      <c r="AR44" s="9"/>
    </row>
    <row r="45" spans="1:44" ht="64.5" hidden="1" customHeight="1" x14ac:dyDescent="0.25">
      <c r="A45" s="710"/>
      <c r="B45" s="134"/>
      <c r="C45" s="134"/>
      <c r="D45" s="134"/>
      <c r="E45" s="134"/>
      <c r="F45" s="134"/>
      <c r="G45" s="134"/>
      <c r="H45" s="136"/>
      <c r="I45" s="137"/>
      <c r="J45" s="137"/>
      <c r="K45" s="136"/>
      <c r="L45" s="137"/>
      <c r="M45" s="137"/>
      <c r="N45" s="138"/>
      <c r="O45" s="137"/>
      <c r="P45" s="137"/>
      <c r="Q45" s="120"/>
      <c r="R45" s="120"/>
      <c r="S45" s="122"/>
      <c r="T45" s="136"/>
      <c r="U45" s="136"/>
      <c r="V45" s="139"/>
      <c r="W45" s="137"/>
      <c r="X45" s="141" t="str">
        <f t="shared" ca="1" si="2"/>
        <v/>
      </c>
      <c r="Y45" s="125"/>
      <c r="Z45" s="125"/>
      <c r="AA45" s="125"/>
      <c r="AB45" s="125"/>
      <c r="AC45" s="125"/>
      <c r="AD45" s="125"/>
      <c r="AE45" s="125"/>
      <c r="AF45" s="125"/>
      <c r="AG45" s="125"/>
      <c r="AH45" s="125"/>
      <c r="AI45" s="7"/>
      <c r="AJ45" s="9"/>
      <c r="AK45" s="9"/>
      <c r="AL45" s="9"/>
      <c r="AM45" s="9"/>
      <c r="AN45" s="9"/>
      <c r="AO45" s="9"/>
      <c r="AP45" s="9"/>
      <c r="AQ45" s="9"/>
      <c r="AR45" s="9"/>
    </row>
    <row r="46" spans="1:44" ht="193.5" hidden="1" customHeight="1" x14ac:dyDescent="0.25">
      <c r="A46" s="696">
        <v>3</v>
      </c>
      <c r="B46" s="117" t="s">
        <v>11</v>
      </c>
      <c r="C46" s="117" t="s">
        <v>59</v>
      </c>
      <c r="D46" s="118">
        <v>42207</v>
      </c>
      <c r="E46" s="119" t="s">
        <v>1511</v>
      </c>
      <c r="F46" s="117" t="s">
        <v>12</v>
      </c>
      <c r="G46" s="119" t="s">
        <v>1505</v>
      </c>
      <c r="H46" s="120" t="s">
        <v>1489</v>
      </c>
      <c r="I46" s="121" t="s">
        <v>34</v>
      </c>
      <c r="J46" s="121" t="s">
        <v>14</v>
      </c>
      <c r="K46" s="120" t="s">
        <v>1490</v>
      </c>
      <c r="L46" s="121" t="s">
        <v>1481</v>
      </c>
      <c r="M46" s="121" t="s">
        <v>1482</v>
      </c>
      <c r="N46" s="122">
        <v>42247</v>
      </c>
      <c r="O46" s="122">
        <v>42247</v>
      </c>
      <c r="P46" s="122">
        <v>42369</v>
      </c>
      <c r="Q46" s="120" t="s">
        <v>1512</v>
      </c>
      <c r="R46" s="120" t="s">
        <v>1513</v>
      </c>
      <c r="S46" s="122" t="s">
        <v>1514</v>
      </c>
      <c r="T46" s="120" t="s">
        <v>1515</v>
      </c>
      <c r="U46" s="120" t="s">
        <v>1516</v>
      </c>
      <c r="V46" s="123" t="s">
        <v>36</v>
      </c>
      <c r="W46" s="121" t="s">
        <v>1495</v>
      </c>
      <c r="X46" s="123" t="str">
        <f t="shared" ca="1" si="2"/>
        <v>VENCIDA</v>
      </c>
      <c r="Y46" s="125"/>
      <c r="Z46" s="125"/>
      <c r="AA46" s="125"/>
      <c r="AB46" s="125"/>
      <c r="AC46" s="125"/>
      <c r="AD46" s="125"/>
      <c r="AE46" s="125"/>
      <c r="AF46" s="125"/>
      <c r="AG46" s="125"/>
      <c r="AH46" s="125"/>
      <c r="AI46" s="7"/>
      <c r="AJ46" s="9"/>
      <c r="AK46" s="9"/>
      <c r="AL46" s="9"/>
      <c r="AM46" s="9"/>
      <c r="AN46" s="9"/>
      <c r="AO46" s="9"/>
      <c r="AP46" s="9"/>
      <c r="AQ46" s="9"/>
      <c r="AR46" s="9"/>
    </row>
    <row r="47" spans="1:44" ht="90" hidden="1" customHeight="1" x14ac:dyDescent="0.25">
      <c r="A47" s="704"/>
      <c r="B47" s="127"/>
      <c r="C47" s="127"/>
      <c r="D47" s="127"/>
      <c r="E47" s="127"/>
      <c r="F47" s="127"/>
      <c r="G47" s="127"/>
      <c r="H47" s="129"/>
      <c r="I47" s="130"/>
      <c r="J47" s="130"/>
      <c r="K47" s="129"/>
      <c r="L47" s="130"/>
      <c r="M47" s="130"/>
      <c r="N47" s="131"/>
      <c r="O47" s="130"/>
      <c r="P47" s="130"/>
      <c r="Q47" s="177"/>
      <c r="R47" s="177"/>
      <c r="S47" s="178"/>
      <c r="T47" s="177"/>
      <c r="U47" s="129"/>
      <c r="V47" s="132"/>
      <c r="W47" s="130"/>
      <c r="X47" s="132" t="str">
        <f t="shared" ca="1" si="2"/>
        <v/>
      </c>
      <c r="Y47" s="125"/>
      <c r="Z47" s="125"/>
      <c r="AA47" s="125"/>
      <c r="AB47" s="125"/>
      <c r="AC47" s="125"/>
      <c r="AD47" s="125"/>
      <c r="AE47" s="125"/>
      <c r="AF47" s="125"/>
      <c r="AG47" s="125"/>
      <c r="AH47" s="125"/>
      <c r="AI47" s="7"/>
      <c r="AJ47" s="9"/>
      <c r="AK47" s="9"/>
      <c r="AL47" s="9"/>
      <c r="AM47" s="9"/>
      <c r="AN47" s="9"/>
      <c r="AO47" s="9"/>
      <c r="AP47" s="9"/>
      <c r="AQ47" s="9"/>
      <c r="AR47" s="9"/>
    </row>
    <row r="48" spans="1:44" ht="71.25" hidden="1" customHeight="1" x14ac:dyDescent="0.25">
      <c r="A48" s="710"/>
      <c r="B48" s="134"/>
      <c r="C48" s="134"/>
      <c r="D48" s="134"/>
      <c r="E48" s="134"/>
      <c r="F48" s="134"/>
      <c r="G48" s="134"/>
      <c r="H48" s="136"/>
      <c r="I48" s="137"/>
      <c r="J48" s="137"/>
      <c r="K48" s="136"/>
      <c r="L48" s="137"/>
      <c r="M48" s="137"/>
      <c r="N48" s="138"/>
      <c r="O48" s="137"/>
      <c r="P48" s="137"/>
      <c r="Q48" s="129"/>
      <c r="R48" s="129"/>
      <c r="S48" s="131"/>
      <c r="T48" s="136"/>
      <c r="U48" s="136"/>
      <c r="V48" s="139"/>
      <c r="W48" s="137"/>
      <c r="X48" s="141" t="str">
        <f t="shared" ca="1" si="2"/>
        <v/>
      </c>
      <c r="Y48" s="125"/>
      <c r="Z48" s="125"/>
      <c r="AA48" s="125"/>
      <c r="AB48" s="125"/>
      <c r="AC48" s="125"/>
      <c r="AD48" s="125"/>
      <c r="AE48" s="125"/>
      <c r="AF48" s="125"/>
      <c r="AG48" s="125"/>
      <c r="AH48" s="125"/>
      <c r="AI48" s="7"/>
      <c r="AJ48" s="9"/>
      <c r="AK48" s="9"/>
      <c r="AL48" s="9"/>
      <c r="AM48" s="9"/>
      <c r="AN48" s="9"/>
      <c r="AO48" s="9"/>
      <c r="AP48" s="9"/>
      <c r="AQ48" s="9"/>
      <c r="AR48" s="9"/>
    </row>
    <row r="49" spans="1:44" ht="261.75" customHeight="1" thickBot="1" x14ac:dyDescent="0.3">
      <c r="A49" s="116">
        <v>4</v>
      </c>
      <c r="B49" s="117" t="s">
        <v>11</v>
      </c>
      <c r="C49" s="117" t="s">
        <v>59</v>
      </c>
      <c r="D49" s="118">
        <v>42207</v>
      </c>
      <c r="E49" s="1222" t="s">
        <v>1517</v>
      </c>
      <c r="F49" s="117" t="s">
        <v>12</v>
      </c>
      <c r="G49" s="1222" t="s">
        <v>1518</v>
      </c>
      <c r="H49" s="1025" t="s">
        <v>1519</v>
      </c>
      <c r="I49" s="121" t="s">
        <v>34</v>
      </c>
      <c r="J49" s="121" t="s">
        <v>14</v>
      </c>
      <c r="K49" s="120" t="s">
        <v>1520</v>
      </c>
      <c r="L49" s="121" t="s">
        <v>1481</v>
      </c>
      <c r="M49" s="121" t="s">
        <v>1482</v>
      </c>
      <c r="N49" s="122">
        <v>42247</v>
      </c>
      <c r="O49" s="122">
        <v>42247</v>
      </c>
      <c r="P49" s="122">
        <v>42369</v>
      </c>
      <c r="Q49" s="1262" t="s">
        <v>1524</v>
      </c>
      <c r="R49" s="120" t="s">
        <v>1525</v>
      </c>
      <c r="S49" s="122" t="s">
        <v>1526</v>
      </c>
      <c r="T49" s="1243" t="s">
        <v>2281</v>
      </c>
      <c r="U49" s="1051" t="s">
        <v>2252</v>
      </c>
      <c r="V49" s="123" t="s">
        <v>29</v>
      </c>
      <c r="W49" s="1055" t="s">
        <v>2253</v>
      </c>
      <c r="X49" s="123" t="str">
        <f t="shared" ca="1" si="2"/>
        <v>VENCIDA</v>
      </c>
      <c r="Y49" s="125"/>
      <c r="Z49" s="125"/>
      <c r="AA49" s="125"/>
      <c r="AB49" s="125"/>
      <c r="AC49" s="125"/>
      <c r="AD49" s="125"/>
      <c r="AE49" s="125"/>
      <c r="AF49" s="125"/>
      <c r="AG49" s="125"/>
      <c r="AH49" s="125"/>
      <c r="AI49" s="7"/>
      <c r="AJ49" s="9"/>
      <c r="AK49" s="9"/>
      <c r="AL49" s="9"/>
      <c r="AM49" s="9"/>
      <c r="AN49" s="9"/>
      <c r="AO49" s="9"/>
      <c r="AP49" s="9"/>
      <c r="AQ49" s="9"/>
      <c r="AR49" s="9"/>
    </row>
    <row r="50" spans="1:44" ht="64.5" hidden="1" customHeight="1" x14ac:dyDescent="0.25">
      <c r="A50" s="704"/>
      <c r="B50" s="127"/>
      <c r="C50" s="127"/>
      <c r="D50" s="127"/>
      <c r="E50" s="127"/>
      <c r="F50" s="127"/>
      <c r="G50" s="127"/>
      <c r="H50" s="129"/>
      <c r="I50" s="130"/>
      <c r="J50" s="130"/>
      <c r="K50" s="129"/>
      <c r="L50" s="130"/>
      <c r="M50" s="130"/>
      <c r="N50" s="131"/>
      <c r="O50" s="130"/>
      <c r="P50" s="130"/>
      <c r="Q50" s="136"/>
      <c r="R50" s="136"/>
      <c r="S50" s="137"/>
      <c r="T50" s="129"/>
      <c r="U50" s="129"/>
      <c r="V50" s="132"/>
      <c r="W50" s="130"/>
      <c r="X50" s="132" t="str">
        <f t="shared" ca="1" si="2"/>
        <v/>
      </c>
      <c r="Y50" s="125"/>
      <c r="Z50" s="125"/>
      <c r="AA50" s="125"/>
      <c r="AB50" s="125"/>
      <c r="AC50" s="125"/>
      <c r="AD50" s="125"/>
      <c r="AE50" s="125"/>
      <c r="AF50" s="125"/>
      <c r="AG50" s="125"/>
      <c r="AH50" s="125"/>
      <c r="AI50" s="7"/>
      <c r="AJ50" s="9"/>
      <c r="AK50" s="9"/>
      <c r="AL50" s="9"/>
      <c r="AM50" s="9"/>
      <c r="AN50" s="9"/>
      <c r="AO50" s="9"/>
      <c r="AP50" s="9"/>
      <c r="AQ50" s="9"/>
      <c r="AR50" s="9"/>
    </row>
    <row r="51" spans="1:44" ht="64.5" hidden="1" customHeight="1" x14ac:dyDescent="0.25">
      <c r="A51" s="710"/>
      <c r="B51" s="134"/>
      <c r="C51" s="134"/>
      <c r="D51" s="134"/>
      <c r="E51" s="134"/>
      <c r="F51" s="134"/>
      <c r="G51" s="134"/>
      <c r="H51" s="136"/>
      <c r="I51" s="137"/>
      <c r="J51" s="137"/>
      <c r="K51" s="136"/>
      <c r="L51" s="137"/>
      <c r="M51" s="137"/>
      <c r="N51" s="138"/>
      <c r="O51" s="137"/>
      <c r="P51" s="137"/>
      <c r="Q51" s="120"/>
      <c r="R51" s="120"/>
      <c r="S51" s="122"/>
      <c r="T51" s="136"/>
      <c r="U51" s="136"/>
      <c r="V51" s="139"/>
      <c r="W51" s="137"/>
      <c r="X51" s="141" t="str">
        <f t="shared" ca="1" si="2"/>
        <v/>
      </c>
      <c r="Y51" s="125"/>
      <c r="Z51" s="125"/>
      <c r="AA51" s="125"/>
      <c r="AB51" s="125"/>
      <c r="AC51" s="125"/>
      <c r="AD51" s="125"/>
      <c r="AE51" s="125"/>
      <c r="AF51" s="125"/>
      <c r="AG51" s="125"/>
      <c r="AH51" s="125"/>
      <c r="AI51" s="7"/>
      <c r="AJ51" s="9"/>
      <c r="AK51" s="9"/>
      <c r="AL51" s="9"/>
      <c r="AM51" s="9"/>
      <c r="AN51" s="9"/>
      <c r="AO51" s="9"/>
      <c r="AP51" s="9"/>
      <c r="AQ51" s="9"/>
      <c r="AR51" s="9"/>
    </row>
    <row r="52" spans="1:44" ht="341.25" hidden="1" customHeight="1" x14ac:dyDescent="0.25">
      <c r="A52" s="696">
        <v>5</v>
      </c>
      <c r="B52" s="117" t="s">
        <v>11</v>
      </c>
      <c r="C52" s="117" t="s">
        <v>59</v>
      </c>
      <c r="D52" s="118">
        <v>42207</v>
      </c>
      <c r="E52" s="119" t="s">
        <v>1532</v>
      </c>
      <c r="F52" s="117" t="s">
        <v>12</v>
      </c>
      <c r="G52" s="119" t="s">
        <v>1505</v>
      </c>
      <c r="H52" s="120" t="s">
        <v>1496</v>
      </c>
      <c r="I52" s="121" t="s">
        <v>34</v>
      </c>
      <c r="J52" s="121" t="s">
        <v>14</v>
      </c>
      <c r="K52" s="120" t="s">
        <v>1497</v>
      </c>
      <c r="L52" s="121" t="s">
        <v>1481</v>
      </c>
      <c r="M52" s="121" t="s">
        <v>1482</v>
      </c>
      <c r="N52" s="122">
        <v>42247</v>
      </c>
      <c r="O52" s="122">
        <v>42247</v>
      </c>
      <c r="P52" s="122">
        <v>42369</v>
      </c>
      <c r="Q52" s="120" t="s">
        <v>1533</v>
      </c>
      <c r="R52" s="120" t="s">
        <v>1534</v>
      </c>
      <c r="S52" s="122" t="s">
        <v>1500</v>
      </c>
      <c r="T52" s="120" t="s">
        <v>1535</v>
      </c>
      <c r="U52" s="120" t="s">
        <v>1536</v>
      </c>
      <c r="V52" s="123" t="s">
        <v>36</v>
      </c>
      <c r="W52" s="121" t="s">
        <v>1537</v>
      </c>
      <c r="X52" s="123" t="str">
        <f t="shared" ca="1" si="2"/>
        <v>VENCIDA</v>
      </c>
      <c r="Y52" s="125"/>
      <c r="Z52" s="125"/>
      <c r="AA52" s="125"/>
      <c r="AB52" s="125"/>
      <c r="AC52" s="125"/>
      <c r="AD52" s="125"/>
      <c r="AE52" s="125"/>
      <c r="AF52" s="125"/>
      <c r="AG52" s="125"/>
      <c r="AH52" s="125"/>
      <c r="AI52" s="7"/>
      <c r="AJ52" s="9"/>
      <c r="AK52" s="9"/>
      <c r="AL52" s="9"/>
      <c r="AM52" s="9"/>
      <c r="AN52" s="9"/>
      <c r="AO52" s="9"/>
      <c r="AP52" s="9"/>
      <c r="AQ52" s="9"/>
      <c r="AR52" s="9"/>
    </row>
    <row r="53" spans="1:44" ht="64.5" hidden="1" customHeight="1" x14ac:dyDescent="0.25">
      <c r="A53" s="704"/>
      <c r="B53" s="127"/>
      <c r="C53" s="127"/>
      <c r="D53" s="127"/>
      <c r="E53" s="127"/>
      <c r="F53" s="127"/>
      <c r="G53" s="127"/>
      <c r="H53" s="129"/>
      <c r="I53" s="130"/>
      <c r="J53" s="130"/>
      <c r="K53" s="129"/>
      <c r="L53" s="130"/>
      <c r="M53" s="130"/>
      <c r="N53" s="131"/>
      <c r="O53" s="130"/>
      <c r="P53" s="130"/>
      <c r="Q53" s="136"/>
      <c r="R53" s="136"/>
      <c r="S53" s="137"/>
      <c r="T53" s="129"/>
      <c r="U53" s="129"/>
      <c r="V53" s="132"/>
      <c r="W53" s="130"/>
      <c r="X53" s="132" t="str">
        <f t="shared" ca="1" si="2"/>
        <v/>
      </c>
      <c r="Y53" s="125"/>
      <c r="Z53" s="125"/>
      <c r="AA53" s="125"/>
      <c r="AB53" s="125"/>
      <c r="AC53" s="125"/>
      <c r="AD53" s="125"/>
      <c r="AE53" s="125"/>
      <c r="AF53" s="125"/>
      <c r="AG53" s="125"/>
      <c r="AH53" s="125"/>
      <c r="AI53" s="7"/>
      <c r="AJ53" s="9"/>
      <c r="AK53" s="9"/>
      <c r="AL53" s="9"/>
      <c r="AM53" s="9"/>
      <c r="AN53" s="9"/>
      <c r="AO53" s="9"/>
      <c r="AP53" s="9"/>
      <c r="AQ53" s="9"/>
      <c r="AR53" s="9"/>
    </row>
    <row r="54" spans="1:44" ht="12.75" hidden="1" customHeight="1" x14ac:dyDescent="0.25">
      <c r="A54" s="710"/>
      <c r="B54" s="134"/>
      <c r="C54" s="134"/>
      <c r="D54" s="134"/>
      <c r="E54" s="134"/>
      <c r="F54" s="134"/>
      <c r="G54" s="134"/>
      <c r="H54" s="136"/>
      <c r="I54" s="137"/>
      <c r="J54" s="137"/>
      <c r="K54" s="136"/>
      <c r="L54" s="137"/>
      <c r="M54" s="137"/>
      <c r="N54" s="138"/>
      <c r="O54" s="137"/>
      <c r="P54" s="137"/>
      <c r="Q54" s="120"/>
      <c r="R54" s="120"/>
      <c r="S54" s="122"/>
      <c r="T54" s="136"/>
      <c r="U54" s="136"/>
      <c r="V54" s="139"/>
      <c r="W54" s="137"/>
      <c r="X54" s="141" t="str">
        <f t="shared" ca="1" si="2"/>
        <v/>
      </c>
      <c r="Y54" s="125"/>
      <c r="Z54" s="125"/>
      <c r="AA54" s="125"/>
      <c r="AB54" s="125"/>
      <c r="AC54" s="125"/>
      <c r="AD54" s="125"/>
      <c r="AE54" s="125"/>
      <c r="AF54" s="125"/>
      <c r="AG54" s="125"/>
      <c r="AH54" s="125"/>
      <c r="AI54" s="7"/>
      <c r="AJ54" s="9"/>
      <c r="AK54" s="9"/>
      <c r="AL54" s="9"/>
      <c r="AM54" s="9"/>
      <c r="AN54" s="9"/>
      <c r="AO54" s="9"/>
      <c r="AP54" s="9"/>
      <c r="AQ54" s="9"/>
      <c r="AR54" s="9"/>
    </row>
    <row r="55" spans="1:44" ht="295.5" hidden="1" customHeight="1" x14ac:dyDescent="0.25">
      <c r="A55" s="696">
        <v>6</v>
      </c>
      <c r="B55" s="117" t="s">
        <v>11</v>
      </c>
      <c r="C55" s="117" t="s">
        <v>59</v>
      </c>
      <c r="D55" s="118">
        <v>42207</v>
      </c>
      <c r="E55" s="119" t="s">
        <v>1538</v>
      </c>
      <c r="F55" s="117" t="s">
        <v>12</v>
      </c>
      <c r="G55" s="119" t="s">
        <v>1539</v>
      </c>
      <c r="H55" s="120" t="s">
        <v>1540</v>
      </c>
      <c r="I55" s="121" t="s">
        <v>34</v>
      </c>
      <c r="J55" s="121" t="s">
        <v>14</v>
      </c>
      <c r="K55" s="120" t="s">
        <v>1541</v>
      </c>
      <c r="L55" s="121" t="s">
        <v>1542</v>
      </c>
      <c r="M55" s="121" t="s">
        <v>1543</v>
      </c>
      <c r="N55" s="122">
        <v>42247</v>
      </c>
      <c r="O55" s="122">
        <v>42247</v>
      </c>
      <c r="P55" s="122">
        <v>42247</v>
      </c>
      <c r="Q55" s="120" t="s">
        <v>1544</v>
      </c>
      <c r="R55" s="120" t="s">
        <v>1545</v>
      </c>
      <c r="S55" s="122">
        <v>42247</v>
      </c>
      <c r="T55" s="120" t="s">
        <v>1546</v>
      </c>
      <c r="U55" s="120" t="s">
        <v>1547</v>
      </c>
      <c r="V55" s="123" t="s">
        <v>36</v>
      </c>
      <c r="W55" s="121" t="s">
        <v>1548</v>
      </c>
      <c r="X55" s="123" t="str">
        <f t="shared" ca="1" si="2"/>
        <v>VENCIDA</v>
      </c>
      <c r="Y55" s="125"/>
      <c r="Z55" s="125"/>
      <c r="AA55" s="125"/>
      <c r="AB55" s="125"/>
      <c r="AC55" s="125"/>
      <c r="AD55" s="125"/>
      <c r="AE55" s="125"/>
      <c r="AF55" s="125"/>
      <c r="AG55" s="125"/>
      <c r="AH55" s="125"/>
      <c r="AI55" s="7"/>
      <c r="AJ55" s="9"/>
      <c r="AK55" s="9"/>
      <c r="AL55" s="9"/>
      <c r="AM55" s="9"/>
      <c r="AN55" s="9"/>
      <c r="AO55" s="9"/>
      <c r="AP55" s="9"/>
      <c r="AQ55" s="9"/>
      <c r="AR55" s="9"/>
    </row>
    <row r="56" spans="1:44" ht="64.5" hidden="1" customHeight="1" x14ac:dyDescent="0.25">
      <c r="A56" s="704"/>
      <c r="B56" s="127"/>
      <c r="C56" s="127"/>
      <c r="D56" s="127"/>
      <c r="E56" s="127"/>
      <c r="F56" s="127"/>
      <c r="G56" s="127"/>
      <c r="H56" s="129"/>
      <c r="I56" s="130"/>
      <c r="J56" s="130"/>
      <c r="K56" s="129"/>
      <c r="L56" s="130"/>
      <c r="M56" s="130"/>
      <c r="N56" s="131"/>
      <c r="O56" s="130"/>
      <c r="P56" s="130"/>
      <c r="Q56" s="136"/>
      <c r="R56" s="136"/>
      <c r="S56" s="137"/>
      <c r="T56" s="129"/>
      <c r="U56" s="129"/>
      <c r="V56" s="132"/>
      <c r="W56" s="130"/>
      <c r="X56" s="132" t="str">
        <f t="shared" ca="1" si="2"/>
        <v/>
      </c>
      <c r="Y56" s="125"/>
      <c r="Z56" s="125"/>
      <c r="AA56" s="125"/>
      <c r="AB56" s="125"/>
      <c r="AC56" s="125"/>
      <c r="AD56" s="125"/>
      <c r="AE56" s="125"/>
      <c r="AF56" s="125"/>
      <c r="AG56" s="125"/>
      <c r="AH56" s="125"/>
      <c r="AI56" s="7"/>
      <c r="AJ56" s="9"/>
      <c r="AK56" s="9"/>
      <c r="AL56" s="9"/>
      <c r="AM56" s="9"/>
      <c r="AN56" s="9"/>
      <c r="AO56" s="9"/>
      <c r="AP56" s="9"/>
      <c r="AQ56" s="9"/>
      <c r="AR56" s="9"/>
    </row>
    <row r="57" spans="1:44" ht="64.5" hidden="1" customHeight="1" x14ac:dyDescent="0.25">
      <c r="A57" s="710"/>
      <c r="B57" s="134"/>
      <c r="C57" s="134"/>
      <c r="D57" s="134"/>
      <c r="E57" s="134"/>
      <c r="F57" s="134"/>
      <c r="G57" s="134"/>
      <c r="H57" s="136"/>
      <c r="I57" s="137"/>
      <c r="J57" s="137"/>
      <c r="K57" s="136"/>
      <c r="L57" s="137"/>
      <c r="M57" s="137"/>
      <c r="N57" s="138"/>
      <c r="O57" s="137"/>
      <c r="P57" s="137"/>
      <c r="Q57" s="120"/>
      <c r="R57" s="120"/>
      <c r="S57" s="122"/>
      <c r="T57" s="136"/>
      <c r="U57" s="136"/>
      <c r="V57" s="139"/>
      <c r="W57" s="137"/>
      <c r="X57" s="141" t="str">
        <f t="shared" ca="1" si="2"/>
        <v/>
      </c>
      <c r="Y57" s="125"/>
      <c r="Z57" s="125"/>
      <c r="AA57" s="125"/>
      <c r="AB57" s="125"/>
      <c r="AC57" s="125"/>
      <c r="AD57" s="125"/>
      <c r="AE57" s="125"/>
      <c r="AF57" s="125"/>
      <c r="AG57" s="125"/>
      <c r="AH57" s="125"/>
      <c r="AI57" s="7"/>
      <c r="AJ57" s="9"/>
      <c r="AK57" s="9"/>
      <c r="AL57" s="9"/>
      <c r="AM57" s="9"/>
      <c r="AN57" s="9"/>
      <c r="AO57" s="9"/>
      <c r="AP57" s="9"/>
      <c r="AQ57" s="9"/>
      <c r="AR57" s="9"/>
    </row>
    <row r="58" spans="1:44" ht="267" hidden="1" customHeight="1" x14ac:dyDescent="0.25">
      <c r="A58" s="696">
        <v>7</v>
      </c>
      <c r="B58" s="117" t="s">
        <v>11</v>
      </c>
      <c r="C58" s="117" t="s">
        <v>59</v>
      </c>
      <c r="D58" s="118">
        <v>42207</v>
      </c>
      <c r="E58" s="119" t="s">
        <v>1549</v>
      </c>
      <c r="F58" s="117" t="s">
        <v>12</v>
      </c>
      <c r="G58" s="119" t="s">
        <v>1505</v>
      </c>
      <c r="H58" s="120" t="s">
        <v>1550</v>
      </c>
      <c r="I58" s="121" t="s">
        <v>20</v>
      </c>
      <c r="J58" s="121" t="s">
        <v>14</v>
      </c>
      <c r="K58" s="120" t="s">
        <v>1552</v>
      </c>
      <c r="L58" s="121" t="s">
        <v>858</v>
      </c>
      <c r="M58" s="121" t="s">
        <v>1142</v>
      </c>
      <c r="N58" s="122">
        <v>42247</v>
      </c>
      <c r="O58" s="122">
        <v>42247</v>
      </c>
      <c r="P58" s="122">
        <v>42308</v>
      </c>
      <c r="Q58" s="120" t="s">
        <v>1553</v>
      </c>
      <c r="R58" s="120" t="s">
        <v>1554</v>
      </c>
      <c r="S58" s="122" t="s">
        <v>1555</v>
      </c>
      <c r="T58" s="120" t="s">
        <v>1556</v>
      </c>
      <c r="U58" s="120"/>
      <c r="V58" s="123" t="s">
        <v>42</v>
      </c>
      <c r="W58" s="121" t="s">
        <v>1557</v>
      </c>
      <c r="X58" s="123" t="str">
        <f t="shared" ca="1" si="2"/>
        <v>VENCIDA</v>
      </c>
      <c r="Y58" s="125"/>
      <c r="Z58" s="125"/>
      <c r="AA58" s="125"/>
      <c r="AB58" s="125"/>
      <c r="AC58" s="125"/>
      <c r="AD58" s="125"/>
      <c r="AE58" s="125"/>
      <c r="AF58" s="125"/>
      <c r="AG58" s="125"/>
      <c r="AH58" s="125"/>
      <c r="AI58" s="7"/>
      <c r="AJ58" s="9"/>
      <c r="AK58" s="9"/>
      <c r="AL58" s="9"/>
      <c r="AM58" s="9"/>
      <c r="AN58" s="9"/>
      <c r="AO58" s="9"/>
      <c r="AP58" s="9"/>
      <c r="AQ58" s="9"/>
      <c r="AR58" s="9"/>
    </row>
    <row r="59" spans="1:44" ht="64.5" hidden="1" customHeight="1" x14ac:dyDescent="0.25">
      <c r="A59" s="704"/>
      <c r="B59" s="127"/>
      <c r="C59" s="127"/>
      <c r="D59" s="127"/>
      <c r="E59" s="127"/>
      <c r="F59" s="127"/>
      <c r="G59" s="127"/>
      <c r="H59" s="129"/>
      <c r="I59" s="130"/>
      <c r="J59" s="130"/>
      <c r="K59" s="129"/>
      <c r="L59" s="130"/>
      <c r="M59" s="130"/>
      <c r="N59" s="131"/>
      <c r="O59" s="130"/>
      <c r="P59" s="130"/>
      <c r="Q59" s="136"/>
      <c r="R59" s="136"/>
      <c r="S59" s="137"/>
      <c r="T59" s="129"/>
      <c r="U59" s="129"/>
      <c r="V59" s="132"/>
      <c r="W59" s="130"/>
      <c r="X59" s="132" t="str">
        <f t="shared" ca="1" si="2"/>
        <v/>
      </c>
      <c r="Y59" s="125"/>
      <c r="Z59" s="125"/>
      <c r="AA59" s="125"/>
      <c r="AB59" s="125"/>
      <c r="AC59" s="125"/>
      <c r="AD59" s="125"/>
      <c r="AE59" s="125"/>
      <c r="AF59" s="125"/>
      <c r="AG59" s="125"/>
      <c r="AH59" s="125"/>
      <c r="AI59" s="7"/>
      <c r="AJ59" s="9"/>
      <c r="AK59" s="9"/>
      <c r="AL59" s="9"/>
      <c r="AM59" s="9"/>
      <c r="AN59" s="9"/>
      <c r="AO59" s="9"/>
      <c r="AP59" s="9"/>
      <c r="AQ59" s="9"/>
      <c r="AR59" s="9"/>
    </row>
    <row r="60" spans="1:44" ht="64.5" hidden="1" customHeight="1" x14ac:dyDescent="0.25">
      <c r="A60" s="710"/>
      <c r="B60" s="134"/>
      <c r="C60" s="134"/>
      <c r="D60" s="134"/>
      <c r="E60" s="134"/>
      <c r="F60" s="134"/>
      <c r="G60" s="134"/>
      <c r="H60" s="136"/>
      <c r="I60" s="137"/>
      <c r="J60" s="137"/>
      <c r="K60" s="136"/>
      <c r="L60" s="137"/>
      <c r="M60" s="137"/>
      <c r="N60" s="138"/>
      <c r="O60" s="137"/>
      <c r="P60" s="137"/>
      <c r="Q60" s="120"/>
      <c r="R60" s="120"/>
      <c r="S60" s="122"/>
      <c r="T60" s="136"/>
      <c r="U60" s="136"/>
      <c r="V60" s="139"/>
      <c r="W60" s="137"/>
      <c r="X60" s="141" t="str">
        <f t="shared" ca="1" si="2"/>
        <v/>
      </c>
      <c r="Y60" s="125"/>
      <c r="Z60" s="125"/>
      <c r="AA60" s="125"/>
      <c r="AB60" s="125"/>
      <c r="AC60" s="125"/>
      <c r="AD60" s="125"/>
      <c r="AE60" s="125"/>
      <c r="AF60" s="125"/>
      <c r="AG60" s="125"/>
      <c r="AH60" s="125"/>
      <c r="AI60" s="7"/>
      <c r="AJ60" s="9"/>
      <c r="AK60" s="9"/>
      <c r="AL60" s="9"/>
      <c r="AM60" s="9"/>
      <c r="AN60" s="9"/>
      <c r="AO60" s="9"/>
      <c r="AP60" s="9"/>
      <c r="AQ60" s="9"/>
      <c r="AR60" s="9"/>
    </row>
    <row r="61" spans="1:44" ht="291" hidden="1" customHeight="1" x14ac:dyDescent="0.25">
      <c r="A61" s="696">
        <v>8</v>
      </c>
      <c r="B61" s="117" t="s">
        <v>11</v>
      </c>
      <c r="C61" s="117" t="s">
        <v>59</v>
      </c>
      <c r="D61" s="118">
        <v>42207</v>
      </c>
      <c r="E61" s="119" t="s">
        <v>1558</v>
      </c>
      <c r="F61" s="117" t="s">
        <v>12</v>
      </c>
      <c r="G61" s="119" t="s">
        <v>1559</v>
      </c>
      <c r="H61" s="120" t="s">
        <v>1560</v>
      </c>
      <c r="I61" s="121" t="s">
        <v>27</v>
      </c>
      <c r="J61" s="121" t="s">
        <v>14</v>
      </c>
      <c r="K61" s="120" t="s">
        <v>1561</v>
      </c>
      <c r="L61" s="121" t="s">
        <v>1481</v>
      </c>
      <c r="M61" s="121" t="s">
        <v>1482</v>
      </c>
      <c r="N61" s="122">
        <v>42247</v>
      </c>
      <c r="O61" s="122">
        <v>42247</v>
      </c>
      <c r="P61" s="122">
        <v>42247</v>
      </c>
      <c r="Q61" s="164" t="s">
        <v>1562</v>
      </c>
      <c r="R61" s="164" t="s">
        <v>1563</v>
      </c>
      <c r="S61" s="122" t="s">
        <v>1564</v>
      </c>
      <c r="T61" s="120" t="s">
        <v>1565</v>
      </c>
      <c r="U61" s="120" t="s">
        <v>1566</v>
      </c>
      <c r="V61" s="123" t="s">
        <v>36</v>
      </c>
      <c r="W61" s="121" t="s">
        <v>1567</v>
      </c>
      <c r="X61" s="123" t="str">
        <f t="shared" ca="1" si="2"/>
        <v>VENCIDA</v>
      </c>
      <c r="Y61" s="125"/>
      <c r="Z61" s="125"/>
      <c r="AA61" s="125"/>
      <c r="AB61" s="125"/>
      <c r="AC61" s="125"/>
      <c r="AD61" s="125"/>
      <c r="AE61" s="125"/>
      <c r="AF61" s="125"/>
      <c r="AG61" s="125"/>
      <c r="AH61" s="125"/>
      <c r="AI61" s="7"/>
      <c r="AJ61" s="9"/>
      <c r="AK61" s="9"/>
      <c r="AL61" s="9"/>
      <c r="AM61" s="9"/>
      <c r="AN61" s="9"/>
      <c r="AO61" s="9"/>
      <c r="AP61" s="9"/>
      <c r="AQ61" s="9"/>
      <c r="AR61" s="9"/>
    </row>
    <row r="62" spans="1:44" ht="64.5" hidden="1" customHeight="1" x14ac:dyDescent="0.25">
      <c r="A62" s="704"/>
      <c r="B62" s="127"/>
      <c r="C62" s="127"/>
      <c r="D62" s="127"/>
      <c r="E62" s="127"/>
      <c r="F62" s="127"/>
      <c r="G62" s="127"/>
      <c r="H62" s="129"/>
      <c r="I62" s="130"/>
      <c r="J62" s="130"/>
      <c r="K62" s="129"/>
      <c r="L62" s="130"/>
      <c r="M62" s="130"/>
      <c r="N62" s="131"/>
      <c r="O62" s="130"/>
      <c r="P62" s="130"/>
      <c r="Q62" s="136"/>
      <c r="R62" s="136"/>
      <c r="S62" s="137"/>
      <c r="T62" s="129"/>
      <c r="U62" s="129"/>
      <c r="V62" s="132"/>
      <c r="W62" s="130"/>
      <c r="X62" s="132" t="str">
        <f t="shared" ca="1" si="2"/>
        <v/>
      </c>
      <c r="Y62" s="125"/>
      <c r="Z62" s="125"/>
      <c r="AA62" s="125"/>
      <c r="AB62" s="125"/>
      <c r="AC62" s="125"/>
      <c r="AD62" s="125"/>
      <c r="AE62" s="125"/>
      <c r="AF62" s="125"/>
      <c r="AG62" s="125"/>
      <c r="AH62" s="125"/>
      <c r="AI62" s="7"/>
      <c r="AJ62" s="9"/>
      <c r="AK62" s="9"/>
      <c r="AL62" s="9"/>
      <c r="AM62" s="9"/>
      <c r="AN62" s="9"/>
      <c r="AO62" s="9"/>
      <c r="AP62" s="9"/>
      <c r="AQ62" s="9"/>
      <c r="AR62" s="9"/>
    </row>
    <row r="63" spans="1:44" ht="64.5" hidden="1" customHeight="1" x14ac:dyDescent="0.25">
      <c r="A63" s="710"/>
      <c r="B63" s="134"/>
      <c r="C63" s="134"/>
      <c r="D63" s="134"/>
      <c r="E63" s="134"/>
      <c r="F63" s="134"/>
      <c r="G63" s="134"/>
      <c r="H63" s="136"/>
      <c r="I63" s="137"/>
      <c r="J63" s="137"/>
      <c r="K63" s="136"/>
      <c r="L63" s="137"/>
      <c r="M63" s="137"/>
      <c r="N63" s="138"/>
      <c r="O63" s="137"/>
      <c r="P63" s="137"/>
      <c r="Q63" s="120"/>
      <c r="R63" s="120"/>
      <c r="S63" s="122"/>
      <c r="T63" s="136"/>
      <c r="U63" s="136"/>
      <c r="V63" s="139"/>
      <c r="W63" s="137"/>
      <c r="X63" s="141" t="str">
        <f t="shared" ca="1" si="2"/>
        <v/>
      </c>
      <c r="Y63" s="125"/>
      <c r="Z63" s="125"/>
      <c r="AA63" s="125"/>
      <c r="AB63" s="125"/>
      <c r="AC63" s="125"/>
      <c r="AD63" s="125"/>
      <c r="AE63" s="125"/>
      <c r="AF63" s="125"/>
      <c r="AG63" s="125"/>
      <c r="AH63" s="125"/>
      <c r="AI63" s="7"/>
      <c r="AJ63" s="9"/>
      <c r="AK63" s="9"/>
      <c r="AL63" s="9"/>
      <c r="AM63" s="9"/>
      <c r="AN63" s="9"/>
      <c r="AO63" s="9"/>
      <c r="AP63" s="9"/>
      <c r="AQ63" s="9"/>
      <c r="AR63" s="9"/>
    </row>
    <row r="64" spans="1:44" ht="276.75" hidden="1" customHeight="1" x14ac:dyDescent="0.25">
      <c r="A64" s="696">
        <v>9</v>
      </c>
      <c r="B64" s="117" t="s">
        <v>11</v>
      </c>
      <c r="C64" s="117" t="s">
        <v>59</v>
      </c>
      <c r="D64" s="118">
        <v>42207</v>
      </c>
      <c r="E64" s="119" t="s">
        <v>1568</v>
      </c>
      <c r="F64" s="117" t="s">
        <v>12</v>
      </c>
      <c r="G64" s="119" t="s">
        <v>1569</v>
      </c>
      <c r="H64" s="120" t="s">
        <v>1570</v>
      </c>
      <c r="I64" s="121" t="s">
        <v>20</v>
      </c>
      <c r="J64" s="121" t="s">
        <v>14</v>
      </c>
      <c r="K64" s="120" t="s">
        <v>1571</v>
      </c>
      <c r="L64" s="121" t="s">
        <v>1481</v>
      </c>
      <c r="M64" s="121" t="s">
        <v>1482</v>
      </c>
      <c r="N64" s="122">
        <v>42247</v>
      </c>
      <c r="O64" s="122">
        <v>42370</v>
      </c>
      <c r="P64" s="122">
        <v>42415</v>
      </c>
      <c r="Q64" s="164" t="s">
        <v>1572</v>
      </c>
      <c r="R64" s="120" t="s">
        <v>1573</v>
      </c>
      <c r="S64" s="122" t="s">
        <v>1574</v>
      </c>
      <c r="T64" s="120" t="s">
        <v>1575</v>
      </c>
      <c r="U64" s="120" t="s">
        <v>1576</v>
      </c>
      <c r="V64" s="123" t="s">
        <v>36</v>
      </c>
      <c r="W64" s="121" t="s">
        <v>1495</v>
      </c>
      <c r="X64" s="123" t="str">
        <f t="shared" ca="1" si="2"/>
        <v>VENCIDA</v>
      </c>
      <c r="Y64" s="125"/>
      <c r="Z64" s="125"/>
      <c r="AA64" s="125"/>
      <c r="AB64" s="125"/>
      <c r="AC64" s="125"/>
      <c r="AD64" s="125"/>
      <c r="AE64" s="125"/>
      <c r="AF64" s="125"/>
      <c r="AG64" s="125"/>
      <c r="AH64" s="125"/>
      <c r="AI64" s="7"/>
      <c r="AJ64" s="9"/>
      <c r="AK64" s="9"/>
      <c r="AL64" s="9"/>
      <c r="AM64" s="9"/>
      <c r="AN64" s="9"/>
      <c r="AO64" s="9"/>
      <c r="AP64" s="9"/>
      <c r="AQ64" s="9"/>
      <c r="AR64" s="9"/>
    </row>
    <row r="65" spans="1:44" ht="64.5" hidden="1" customHeight="1" x14ac:dyDescent="0.25">
      <c r="A65" s="704"/>
      <c r="B65" s="127"/>
      <c r="C65" s="127"/>
      <c r="D65" s="127"/>
      <c r="E65" s="127"/>
      <c r="F65" s="127"/>
      <c r="G65" s="127"/>
      <c r="H65" s="129"/>
      <c r="I65" s="130"/>
      <c r="J65" s="130"/>
      <c r="K65" s="129"/>
      <c r="L65" s="130"/>
      <c r="M65" s="130"/>
      <c r="N65" s="131"/>
      <c r="O65" s="130"/>
      <c r="P65" s="130"/>
      <c r="Q65" s="136"/>
      <c r="R65" s="136"/>
      <c r="S65" s="137"/>
      <c r="T65" s="129"/>
      <c r="U65" s="129"/>
      <c r="V65" s="132"/>
      <c r="W65" s="130"/>
      <c r="X65" s="132" t="str">
        <f t="shared" ca="1" si="2"/>
        <v/>
      </c>
      <c r="Y65" s="125"/>
      <c r="Z65" s="125"/>
      <c r="AA65" s="125"/>
      <c r="AB65" s="125"/>
      <c r="AC65" s="125"/>
      <c r="AD65" s="125"/>
      <c r="AE65" s="125"/>
      <c r="AF65" s="125"/>
      <c r="AG65" s="125"/>
      <c r="AH65" s="125"/>
      <c r="AI65" s="7"/>
      <c r="AJ65" s="9"/>
      <c r="AK65" s="9"/>
      <c r="AL65" s="9"/>
      <c r="AM65" s="9"/>
      <c r="AN65" s="9"/>
      <c r="AO65" s="9"/>
      <c r="AP65" s="9"/>
      <c r="AQ65" s="9"/>
      <c r="AR65" s="9"/>
    </row>
    <row r="66" spans="1:44" ht="64.5" hidden="1" customHeight="1" x14ac:dyDescent="0.25">
      <c r="A66" s="710"/>
      <c r="B66" s="134"/>
      <c r="C66" s="134"/>
      <c r="D66" s="134"/>
      <c r="E66" s="134"/>
      <c r="F66" s="134"/>
      <c r="G66" s="134"/>
      <c r="H66" s="136"/>
      <c r="I66" s="137"/>
      <c r="J66" s="137"/>
      <c r="K66" s="136"/>
      <c r="L66" s="137"/>
      <c r="M66" s="137"/>
      <c r="N66" s="138"/>
      <c r="O66" s="137"/>
      <c r="P66" s="137"/>
      <c r="Q66" s="120"/>
      <c r="R66" s="120"/>
      <c r="S66" s="122"/>
      <c r="T66" s="136"/>
      <c r="U66" s="136"/>
      <c r="V66" s="139"/>
      <c r="W66" s="137"/>
      <c r="X66" s="141" t="str">
        <f t="shared" ca="1" si="2"/>
        <v/>
      </c>
      <c r="Y66" s="125"/>
      <c r="Z66" s="125"/>
      <c r="AA66" s="125"/>
      <c r="AB66" s="125"/>
      <c r="AC66" s="125"/>
      <c r="AD66" s="125"/>
      <c r="AE66" s="125"/>
      <c r="AF66" s="125"/>
      <c r="AG66" s="125"/>
      <c r="AH66" s="125"/>
      <c r="AI66" s="7"/>
      <c r="AJ66" s="9"/>
      <c r="AK66" s="9"/>
      <c r="AL66" s="9"/>
      <c r="AM66" s="9"/>
      <c r="AN66" s="9"/>
      <c r="AO66" s="9"/>
      <c r="AP66" s="9"/>
      <c r="AQ66" s="9"/>
      <c r="AR66" s="9"/>
    </row>
    <row r="67" spans="1:44" ht="231" hidden="1" customHeight="1" x14ac:dyDescent="0.25">
      <c r="A67" s="696">
        <v>10</v>
      </c>
      <c r="B67" s="117" t="s">
        <v>11</v>
      </c>
      <c r="C67" s="117" t="s">
        <v>59</v>
      </c>
      <c r="D67" s="118">
        <v>42207</v>
      </c>
      <c r="E67" s="119" t="s">
        <v>1580</v>
      </c>
      <c r="F67" s="117" t="s">
        <v>12</v>
      </c>
      <c r="G67" s="119" t="s">
        <v>1581</v>
      </c>
      <c r="H67" s="120" t="s">
        <v>1582</v>
      </c>
      <c r="I67" s="121" t="s">
        <v>34</v>
      </c>
      <c r="J67" s="121" t="s">
        <v>14</v>
      </c>
      <c r="K67" s="120" t="s">
        <v>1561</v>
      </c>
      <c r="L67" s="121" t="s">
        <v>1481</v>
      </c>
      <c r="M67" s="121" t="s">
        <v>1482</v>
      </c>
      <c r="N67" s="122">
        <v>42247</v>
      </c>
      <c r="O67" s="122">
        <v>42247</v>
      </c>
      <c r="P67" s="122">
        <v>42307</v>
      </c>
      <c r="Q67" s="164" t="s">
        <v>1583</v>
      </c>
      <c r="R67" s="164" t="s">
        <v>1584</v>
      </c>
      <c r="S67" s="122" t="s">
        <v>1585</v>
      </c>
      <c r="T67" s="120" t="s">
        <v>1586</v>
      </c>
      <c r="U67" s="120" t="s">
        <v>1587</v>
      </c>
      <c r="V67" s="123" t="s">
        <v>36</v>
      </c>
      <c r="W67" s="121" t="s">
        <v>1588</v>
      </c>
      <c r="X67" s="123" t="str">
        <f t="shared" ca="1" si="2"/>
        <v>VENCIDA</v>
      </c>
      <c r="Y67" s="125"/>
      <c r="Z67" s="125"/>
      <c r="AA67" s="125"/>
      <c r="AB67" s="125"/>
      <c r="AC67" s="125"/>
      <c r="AD67" s="125"/>
      <c r="AE67" s="125"/>
      <c r="AF67" s="125"/>
      <c r="AG67" s="125"/>
      <c r="AH67" s="125"/>
      <c r="AI67" s="7"/>
      <c r="AJ67" s="9"/>
      <c r="AK67" s="9"/>
      <c r="AL67" s="9"/>
      <c r="AM67" s="9"/>
      <c r="AN67" s="9"/>
      <c r="AO67" s="9"/>
      <c r="AP67" s="9"/>
      <c r="AQ67" s="9"/>
      <c r="AR67" s="9"/>
    </row>
    <row r="68" spans="1:44" ht="64.5" hidden="1" customHeight="1" x14ac:dyDescent="0.25">
      <c r="A68" s="704"/>
      <c r="B68" s="127"/>
      <c r="C68" s="127"/>
      <c r="D68" s="127"/>
      <c r="E68" s="127"/>
      <c r="F68" s="127"/>
      <c r="G68" s="127"/>
      <c r="H68" s="129"/>
      <c r="I68" s="130"/>
      <c r="J68" s="130"/>
      <c r="K68" s="129"/>
      <c r="L68" s="130"/>
      <c r="M68" s="130"/>
      <c r="N68" s="131"/>
      <c r="O68" s="130"/>
      <c r="P68" s="130"/>
      <c r="Q68" s="136"/>
      <c r="R68" s="136"/>
      <c r="S68" s="137"/>
      <c r="T68" s="129"/>
      <c r="U68" s="129"/>
      <c r="V68" s="132"/>
      <c r="W68" s="130"/>
      <c r="X68" s="132" t="str">
        <f t="shared" ca="1" si="2"/>
        <v/>
      </c>
      <c r="Y68" s="125"/>
      <c r="Z68" s="125"/>
      <c r="AA68" s="125"/>
      <c r="AB68" s="125"/>
      <c r="AC68" s="125"/>
      <c r="AD68" s="125"/>
      <c r="AE68" s="125"/>
      <c r="AF68" s="125"/>
      <c r="AG68" s="125"/>
      <c r="AH68" s="125"/>
      <c r="AI68" s="7"/>
      <c r="AJ68" s="9"/>
      <c r="AK68" s="9"/>
      <c r="AL68" s="9"/>
      <c r="AM68" s="9"/>
      <c r="AN68" s="9"/>
      <c r="AO68" s="9"/>
      <c r="AP68" s="9"/>
      <c r="AQ68" s="9"/>
      <c r="AR68" s="9"/>
    </row>
    <row r="69" spans="1:44" ht="15" hidden="1" customHeight="1" thickBot="1" x14ac:dyDescent="0.3">
      <c r="A69" s="710"/>
      <c r="B69" s="134"/>
      <c r="C69" s="134"/>
      <c r="D69" s="134"/>
      <c r="E69" s="134"/>
      <c r="F69" s="134"/>
      <c r="G69" s="134"/>
      <c r="H69" s="136"/>
      <c r="I69" s="137"/>
      <c r="J69" s="137"/>
      <c r="K69" s="136"/>
      <c r="L69" s="137"/>
      <c r="M69" s="137"/>
      <c r="N69" s="138"/>
      <c r="O69" s="137"/>
      <c r="P69" s="137"/>
      <c r="Q69" s="120"/>
      <c r="R69" s="120"/>
      <c r="S69" s="122"/>
      <c r="T69" s="136"/>
      <c r="U69" s="136"/>
      <c r="V69" s="139"/>
      <c r="W69" s="137"/>
      <c r="X69" s="141" t="str">
        <f t="shared" ca="1" si="2"/>
        <v/>
      </c>
      <c r="Y69" s="125"/>
      <c r="Z69" s="125"/>
      <c r="AA69" s="125"/>
      <c r="AB69" s="125"/>
      <c r="AC69" s="125"/>
      <c r="AD69" s="125"/>
      <c r="AE69" s="125"/>
      <c r="AF69" s="125"/>
      <c r="AG69" s="125"/>
      <c r="AH69" s="125"/>
      <c r="AI69" s="7"/>
      <c r="AJ69" s="9"/>
      <c r="AK69" s="9"/>
      <c r="AL69" s="9"/>
      <c r="AM69" s="9"/>
      <c r="AN69" s="9"/>
      <c r="AO69" s="9"/>
      <c r="AP69" s="9"/>
      <c r="AQ69" s="9"/>
      <c r="AR69" s="9"/>
    </row>
    <row r="70" spans="1:44" ht="270" customHeight="1" thickBot="1" x14ac:dyDescent="0.3">
      <c r="A70" s="116">
        <v>11</v>
      </c>
      <c r="B70" s="117" t="s">
        <v>11</v>
      </c>
      <c r="C70" s="117" t="s">
        <v>59</v>
      </c>
      <c r="D70" s="118">
        <v>42207</v>
      </c>
      <c r="E70" s="1222" t="s">
        <v>1593</v>
      </c>
      <c r="F70" s="117" t="s">
        <v>12</v>
      </c>
      <c r="G70" s="1222" t="s">
        <v>1518</v>
      </c>
      <c r="H70" s="1025" t="s">
        <v>1594</v>
      </c>
      <c r="I70" s="121" t="s">
        <v>34</v>
      </c>
      <c r="J70" s="121" t="s">
        <v>14</v>
      </c>
      <c r="K70" s="120" t="s">
        <v>1595</v>
      </c>
      <c r="L70" s="121" t="s">
        <v>1596</v>
      </c>
      <c r="M70" s="121" t="s">
        <v>1597</v>
      </c>
      <c r="N70" s="122">
        <v>42247</v>
      </c>
      <c r="O70" s="122">
        <v>42247</v>
      </c>
      <c r="P70" s="122">
        <v>42369</v>
      </c>
      <c r="Q70" s="1263" t="s">
        <v>1598</v>
      </c>
      <c r="R70" s="164" t="s">
        <v>1599</v>
      </c>
      <c r="S70" s="121" t="s">
        <v>1600</v>
      </c>
      <c r="T70" s="1250" t="s">
        <v>2372</v>
      </c>
      <c r="U70" s="496"/>
      <c r="V70" s="123" t="s">
        <v>29</v>
      </c>
      <c r="W70" s="120" t="s">
        <v>1605</v>
      </c>
      <c r="X70" s="123" t="str">
        <f t="shared" ca="1" si="2"/>
        <v>VENCIDA</v>
      </c>
      <c r="Y70" s="125"/>
      <c r="Z70" s="125"/>
      <c r="AA70" s="125"/>
      <c r="AB70" s="125"/>
      <c r="AC70" s="125"/>
      <c r="AD70" s="125"/>
      <c r="AE70" s="125"/>
      <c r="AF70" s="125"/>
      <c r="AG70" s="125"/>
      <c r="AH70" s="125"/>
      <c r="AI70" s="7"/>
      <c r="AJ70" s="9"/>
      <c r="AK70" s="9"/>
      <c r="AL70" s="9"/>
      <c r="AM70" s="9"/>
      <c r="AN70" s="9"/>
      <c r="AO70" s="9"/>
      <c r="AP70" s="9"/>
      <c r="AQ70" s="9"/>
      <c r="AR70" s="9"/>
    </row>
    <row r="71" spans="1:44" ht="64.5" hidden="1" customHeight="1" x14ac:dyDescent="0.25">
      <c r="A71" s="704"/>
      <c r="B71" s="127"/>
      <c r="C71" s="127"/>
      <c r="D71" s="127"/>
      <c r="E71" s="127"/>
      <c r="F71" s="127"/>
      <c r="G71" s="127"/>
      <c r="H71" s="129"/>
      <c r="I71" s="130"/>
      <c r="J71" s="130"/>
      <c r="K71" s="129"/>
      <c r="L71" s="130"/>
      <c r="M71" s="130"/>
      <c r="N71" s="131"/>
      <c r="O71" s="130"/>
      <c r="P71" s="130"/>
      <c r="Q71" s="136"/>
      <c r="R71" s="136"/>
      <c r="S71" s="137"/>
      <c r="T71" s="129"/>
      <c r="U71" s="129"/>
      <c r="V71" s="132"/>
      <c r="W71" s="130"/>
      <c r="X71" s="132" t="str">
        <f t="shared" ca="1" si="2"/>
        <v/>
      </c>
      <c r="Y71" s="125"/>
      <c r="Z71" s="125"/>
      <c r="AA71" s="125"/>
      <c r="AB71" s="125"/>
      <c r="AC71" s="125"/>
      <c r="AD71" s="125"/>
      <c r="AE71" s="125"/>
      <c r="AF71" s="125"/>
      <c r="AG71" s="125"/>
      <c r="AH71" s="125"/>
      <c r="AI71" s="7"/>
      <c r="AJ71" s="9"/>
      <c r="AK71" s="9"/>
      <c r="AL71" s="9"/>
      <c r="AM71" s="9"/>
      <c r="AN71" s="9"/>
      <c r="AO71" s="9"/>
      <c r="AP71" s="9"/>
      <c r="AQ71" s="9"/>
      <c r="AR71" s="9"/>
    </row>
    <row r="72" spans="1:44" ht="64.5" hidden="1" customHeight="1" x14ac:dyDescent="0.25">
      <c r="A72" s="710"/>
      <c r="B72" s="134"/>
      <c r="C72" s="134"/>
      <c r="D72" s="134"/>
      <c r="E72" s="134"/>
      <c r="F72" s="134"/>
      <c r="G72" s="134"/>
      <c r="H72" s="136"/>
      <c r="I72" s="137"/>
      <c r="J72" s="137"/>
      <c r="K72" s="136"/>
      <c r="L72" s="137"/>
      <c r="M72" s="137"/>
      <c r="N72" s="138"/>
      <c r="O72" s="137"/>
      <c r="P72" s="137"/>
      <c r="Q72" s="120"/>
      <c r="R72" s="495"/>
      <c r="S72" s="122"/>
      <c r="T72" s="136"/>
      <c r="U72" s="136"/>
      <c r="V72" s="139"/>
      <c r="W72" s="137"/>
      <c r="X72" s="141" t="str">
        <f t="shared" ca="1" si="2"/>
        <v/>
      </c>
      <c r="Y72" s="125"/>
      <c r="Z72" s="125"/>
      <c r="AA72" s="125"/>
      <c r="AB72" s="125"/>
      <c r="AC72" s="125"/>
      <c r="AD72" s="125"/>
      <c r="AE72" s="125"/>
      <c r="AF72" s="125"/>
      <c r="AG72" s="125"/>
      <c r="AH72" s="125"/>
      <c r="AI72" s="7"/>
      <c r="AJ72" s="9"/>
      <c r="AK72" s="9"/>
      <c r="AL72" s="9"/>
      <c r="AM72" s="9"/>
      <c r="AN72" s="9"/>
      <c r="AO72" s="9"/>
      <c r="AP72" s="9"/>
      <c r="AQ72" s="9"/>
      <c r="AR72" s="9"/>
    </row>
    <row r="73" spans="1:44" ht="401.25" customHeight="1" thickBot="1" x14ac:dyDescent="0.3">
      <c r="A73" s="116">
        <v>12</v>
      </c>
      <c r="B73" s="117" t="s">
        <v>11</v>
      </c>
      <c r="C73" s="117" t="s">
        <v>59</v>
      </c>
      <c r="D73" s="118">
        <v>42207</v>
      </c>
      <c r="E73" s="1222" t="s">
        <v>1610</v>
      </c>
      <c r="F73" s="117" t="s">
        <v>12</v>
      </c>
      <c r="G73" s="1222" t="s">
        <v>1611</v>
      </c>
      <c r="H73" s="1025" t="s">
        <v>1612</v>
      </c>
      <c r="I73" s="121" t="s">
        <v>20</v>
      </c>
      <c r="J73" s="121" t="s">
        <v>14</v>
      </c>
      <c r="K73" s="120" t="s">
        <v>1215</v>
      </c>
      <c r="L73" s="121" t="s">
        <v>1613</v>
      </c>
      <c r="M73" s="121" t="s">
        <v>1614</v>
      </c>
      <c r="N73" s="122">
        <v>42247</v>
      </c>
      <c r="O73" s="122">
        <v>42247</v>
      </c>
      <c r="P73" s="122">
        <v>42292</v>
      </c>
      <c r="Q73" s="1263" t="s">
        <v>1615</v>
      </c>
      <c r="R73" s="164" t="s">
        <v>1616</v>
      </c>
      <c r="S73" s="121" t="s">
        <v>1617</v>
      </c>
      <c r="T73" s="1244" t="s">
        <v>2282</v>
      </c>
      <c r="U73" s="120" t="s">
        <v>2261</v>
      </c>
      <c r="V73" s="123" t="s">
        <v>29</v>
      </c>
      <c r="W73" s="1051" t="s">
        <v>2262</v>
      </c>
      <c r="X73" s="123" t="str">
        <f t="shared" ca="1" si="2"/>
        <v>VENCIDA</v>
      </c>
      <c r="Y73" s="125"/>
      <c r="Z73" s="125"/>
      <c r="AA73" s="125"/>
      <c r="AB73" s="125"/>
      <c r="AC73" s="125"/>
      <c r="AD73" s="125"/>
      <c r="AE73" s="125"/>
      <c r="AF73" s="125"/>
      <c r="AG73" s="125"/>
      <c r="AH73" s="125"/>
      <c r="AI73" s="7"/>
      <c r="AJ73" s="9"/>
      <c r="AK73" s="9"/>
      <c r="AL73" s="9"/>
      <c r="AM73" s="9"/>
      <c r="AN73" s="9"/>
      <c r="AO73" s="9"/>
      <c r="AP73" s="9"/>
      <c r="AQ73" s="9"/>
      <c r="AR73" s="9"/>
    </row>
    <row r="74" spans="1:44" ht="64.5" hidden="1" customHeight="1" x14ac:dyDescent="0.25">
      <c r="A74" s="704"/>
      <c r="B74" s="127"/>
      <c r="C74" s="127"/>
      <c r="D74" s="127"/>
      <c r="E74" s="127"/>
      <c r="F74" s="127"/>
      <c r="G74" s="127"/>
      <c r="H74" s="129"/>
      <c r="I74" s="130"/>
      <c r="J74" s="130"/>
      <c r="K74" s="129"/>
      <c r="L74" s="130"/>
      <c r="M74" s="130"/>
      <c r="N74" s="131"/>
      <c r="O74" s="130"/>
      <c r="P74" s="130"/>
      <c r="Q74" s="136"/>
      <c r="R74" s="136"/>
      <c r="S74" s="137"/>
      <c r="T74" s="129"/>
      <c r="U74" s="129"/>
      <c r="V74" s="132"/>
      <c r="W74" s="130"/>
      <c r="X74" s="132" t="str">
        <f t="shared" ca="1" si="2"/>
        <v/>
      </c>
      <c r="Y74" s="125"/>
      <c r="Z74" s="125"/>
      <c r="AA74" s="125"/>
      <c r="AB74" s="125"/>
      <c r="AC74" s="125"/>
      <c r="AD74" s="125"/>
      <c r="AE74" s="125"/>
      <c r="AF74" s="125"/>
      <c r="AG74" s="125"/>
      <c r="AH74" s="125"/>
      <c r="AI74" s="7"/>
      <c r="AJ74" s="9"/>
      <c r="AK74" s="9"/>
      <c r="AL74" s="9"/>
      <c r="AM74" s="9"/>
      <c r="AN74" s="9"/>
      <c r="AO74" s="9"/>
      <c r="AP74" s="9"/>
      <c r="AQ74" s="9"/>
      <c r="AR74" s="9"/>
    </row>
    <row r="75" spans="1:44" ht="21.75" hidden="1" customHeight="1" x14ac:dyDescent="0.25">
      <c r="A75" s="710"/>
      <c r="B75" s="134"/>
      <c r="C75" s="134"/>
      <c r="D75" s="134"/>
      <c r="E75" s="134"/>
      <c r="F75" s="134"/>
      <c r="G75" s="134"/>
      <c r="H75" s="136"/>
      <c r="I75" s="137"/>
      <c r="J75" s="137"/>
      <c r="K75" s="136"/>
      <c r="L75" s="137"/>
      <c r="M75" s="137"/>
      <c r="N75" s="138"/>
      <c r="O75" s="137"/>
      <c r="P75" s="137"/>
      <c r="Q75" s="120"/>
      <c r="R75" s="495"/>
      <c r="S75" s="122"/>
      <c r="T75" s="136"/>
      <c r="U75" s="136"/>
      <c r="V75" s="139"/>
      <c r="W75" s="137"/>
      <c r="X75" s="141" t="str">
        <f t="shared" ca="1" si="2"/>
        <v/>
      </c>
      <c r="Y75" s="125"/>
      <c r="Z75" s="125"/>
      <c r="AA75" s="125"/>
      <c r="AB75" s="125"/>
      <c r="AC75" s="125"/>
      <c r="AD75" s="125"/>
      <c r="AE75" s="125"/>
      <c r="AF75" s="125"/>
      <c r="AG75" s="125"/>
      <c r="AH75" s="125"/>
      <c r="AI75" s="7"/>
      <c r="AJ75" s="9"/>
      <c r="AK75" s="9"/>
      <c r="AL75" s="9"/>
      <c r="AM75" s="9"/>
      <c r="AN75" s="9"/>
      <c r="AO75" s="9"/>
      <c r="AP75" s="9"/>
      <c r="AQ75" s="9"/>
      <c r="AR75" s="9"/>
    </row>
    <row r="76" spans="1:44" ht="360.75" hidden="1" customHeight="1" x14ac:dyDescent="0.25">
      <c r="A76" s="116">
        <v>13</v>
      </c>
      <c r="B76" s="117" t="s">
        <v>11</v>
      </c>
      <c r="C76" s="117" t="s">
        <v>59</v>
      </c>
      <c r="D76" s="118">
        <v>42207</v>
      </c>
      <c r="E76" s="119" t="s">
        <v>1622</v>
      </c>
      <c r="F76" s="117" t="s">
        <v>12</v>
      </c>
      <c r="G76" s="119" t="s">
        <v>1505</v>
      </c>
      <c r="H76" s="120" t="s">
        <v>1623</v>
      </c>
      <c r="I76" s="121" t="s">
        <v>34</v>
      </c>
      <c r="J76" s="121" t="s">
        <v>14</v>
      </c>
      <c r="K76" s="120" t="s">
        <v>1624</v>
      </c>
      <c r="L76" s="121" t="s">
        <v>1481</v>
      </c>
      <c r="M76" s="121" t="s">
        <v>1482</v>
      </c>
      <c r="N76" s="122">
        <v>42247</v>
      </c>
      <c r="O76" s="122">
        <v>42247</v>
      </c>
      <c r="P76" s="122">
        <v>42292</v>
      </c>
      <c r="Q76" s="164" t="s">
        <v>1625</v>
      </c>
      <c r="R76" s="164" t="s">
        <v>1626</v>
      </c>
      <c r="S76" s="700" t="s">
        <v>1627</v>
      </c>
      <c r="T76" s="603" t="s">
        <v>1628</v>
      </c>
      <c r="U76" s="120" t="s">
        <v>1629</v>
      </c>
      <c r="V76" s="123" t="s">
        <v>42</v>
      </c>
      <c r="W76" s="120" t="s">
        <v>1630</v>
      </c>
      <c r="X76" s="123" t="str">
        <f t="shared" ca="1" si="2"/>
        <v>VENCIDA</v>
      </c>
      <c r="Y76" s="125"/>
      <c r="Z76" s="125"/>
      <c r="AA76" s="125"/>
      <c r="AB76" s="125"/>
      <c r="AC76" s="125"/>
      <c r="AD76" s="125"/>
      <c r="AE76" s="125"/>
      <c r="AF76" s="125"/>
      <c r="AG76" s="125"/>
      <c r="AH76" s="125" t="s">
        <v>1631</v>
      </c>
      <c r="AI76" s="7"/>
      <c r="AJ76" s="9"/>
      <c r="AK76" s="9"/>
      <c r="AL76" s="9"/>
      <c r="AM76" s="9"/>
      <c r="AN76" s="9"/>
      <c r="AO76" s="9"/>
      <c r="AP76" s="9"/>
      <c r="AQ76" s="9"/>
      <c r="AR76" s="9"/>
    </row>
    <row r="77" spans="1:44" ht="64.5" hidden="1" customHeight="1" x14ac:dyDescent="0.25">
      <c r="A77" s="704"/>
      <c r="B77" s="127"/>
      <c r="C77" s="127"/>
      <c r="D77" s="127"/>
      <c r="E77" s="127"/>
      <c r="F77" s="127"/>
      <c r="G77" s="127"/>
      <c r="H77" s="129"/>
      <c r="I77" s="130"/>
      <c r="J77" s="130"/>
      <c r="K77" s="129"/>
      <c r="L77" s="130"/>
      <c r="M77" s="130"/>
      <c r="N77" s="131"/>
      <c r="O77" s="130"/>
      <c r="P77" s="130"/>
      <c r="Q77" s="136"/>
      <c r="R77" s="136"/>
      <c r="S77" s="137"/>
      <c r="T77" s="129"/>
      <c r="U77" s="129"/>
      <c r="V77" s="132"/>
      <c r="W77" s="130"/>
      <c r="X77" s="132" t="str">
        <f t="shared" ca="1" si="2"/>
        <v/>
      </c>
      <c r="Y77" s="125"/>
      <c r="Z77" s="125"/>
      <c r="AA77" s="125"/>
      <c r="AB77" s="125"/>
      <c r="AC77" s="125"/>
      <c r="AD77" s="125"/>
      <c r="AE77" s="125"/>
      <c r="AF77" s="125"/>
      <c r="AG77" s="125"/>
      <c r="AH77" s="125"/>
      <c r="AI77" s="7"/>
      <c r="AJ77" s="9"/>
      <c r="AK77" s="9"/>
      <c r="AL77" s="9"/>
      <c r="AM77" s="9"/>
      <c r="AN77" s="9"/>
      <c r="AO77" s="9"/>
      <c r="AP77" s="9"/>
      <c r="AQ77" s="9"/>
      <c r="AR77" s="9"/>
    </row>
    <row r="78" spans="1:44" ht="39" hidden="1" customHeight="1" x14ac:dyDescent="0.25">
      <c r="A78" s="710"/>
      <c r="B78" s="134"/>
      <c r="C78" s="134"/>
      <c r="D78" s="134"/>
      <c r="E78" s="134"/>
      <c r="F78" s="134"/>
      <c r="G78" s="134"/>
      <c r="H78" s="136"/>
      <c r="I78" s="137"/>
      <c r="J78" s="137"/>
      <c r="K78" s="136"/>
      <c r="L78" s="137"/>
      <c r="M78" s="137"/>
      <c r="N78" s="138"/>
      <c r="O78" s="137"/>
      <c r="P78" s="137"/>
      <c r="Q78" s="120"/>
      <c r="R78" s="120"/>
      <c r="S78" s="122"/>
      <c r="T78" s="136"/>
      <c r="U78" s="136"/>
      <c r="V78" s="139"/>
      <c r="W78" s="137"/>
      <c r="X78" s="141" t="str">
        <f t="shared" ca="1" si="2"/>
        <v/>
      </c>
      <c r="Y78" s="125"/>
      <c r="Z78" s="125"/>
      <c r="AA78" s="125"/>
      <c r="AB78" s="125"/>
      <c r="AC78" s="125"/>
      <c r="AD78" s="125"/>
      <c r="AE78" s="125"/>
      <c r="AF78" s="125"/>
      <c r="AG78" s="125"/>
      <c r="AH78" s="125"/>
      <c r="AI78" s="7"/>
      <c r="AJ78" s="9"/>
      <c r="AK78" s="9"/>
      <c r="AL78" s="9"/>
      <c r="AM78" s="9"/>
      <c r="AN78" s="9"/>
      <c r="AO78" s="9"/>
      <c r="AP78" s="9"/>
      <c r="AQ78" s="9"/>
      <c r="AR78" s="9"/>
    </row>
    <row r="79" spans="1:44" ht="255.75" hidden="1" customHeight="1" x14ac:dyDescent="0.25">
      <c r="A79" s="696">
        <v>14</v>
      </c>
      <c r="B79" s="117" t="s">
        <v>11</v>
      </c>
      <c r="C79" s="117" t="s">
        <v>59</v>
      </c>
      <c r="D79" s="118">
        <v>42207</v>
      </c>
      <c r="E79" s="119" t="s">
        <v>1632</v>
      </c>
      <c r="F79" s="117" t="s">
        <v>19</v>
      </c>
      <c r="G79" s="119" t="s">
        <v>1633</v>
      </c>
      <c r="H79" s="120" t="s">
        <v>1634</v>
      </c>
      <c r="I79" s="121" t="s">
        <v>20</v>
      </c>
      <c r="J79" s="121" t="s">
        <v>14</v>
      </c>
      <c r="K79" s="120" t="s">
        <v>1635</v>
      </c>
      <c r="L79" s="120" t="s">
        <v>1636</v>
      </c>
      <c r="M79" s="120" t="s">
        <v>743</v>
      </c>
      <c r="N79" s="122">
        <v>42246</v>
      </c>
      <c r="O79" s="122">
        <v>42246</v>
      </c>
      <c r="P79" s="122">
        <v>42246</v>
      </c>
      <c r="Q79" s="120" t="s">
        <v>1637</v>
      </c>
      <c r="R79" s="120" t="s">
        <v>1638</v>
      </c>
      <c r="S79" s="122" t="s">
        <v>1639</v>
      </c>
      <c r="T79" s="164" t="s">
        <v>1640</v>
      </c>
      <c r="U79" s="120" t="s">
        <v>1641</v>
      </c>
      <c r="V79" s="123" t="s">
        <v>36</v>
      </c>
      <c r="W79" s="121" t="s">
        <v>1642</v>
      </c>
      <c r="X79" s="123" t="str">
        <f t="shared" ca="1" si="2"/>
        <v>VENCIDA</v>
      </c>
      <c r="Y79" s="125"/>
      <c r="Z79" s="125"/>
      <c r="AA79" s="125"/>
      <c r="AB79" s="125"/>
      <c r="AC79" s="125"/>
      <c r="AD79" s="125"/>
      <c r="AE79" s="125"/>
      <c r="AF79" s="125"/>
      <c r="AG79" s="125"/>
      <c r="AH79" s="125"/>
      <c r="AI79" s="7"/>
      <c r="AJ79" s="9"/>
      <c r="AK79" s="9"/>
      <c r="AL79" s="9"/>
      <c r="AM79" s="9"/>
      <c r="AN79" s="9"/>
      <c r="AO79" s="9"/>
      <c r="AP79" s="9"/>
      <c r="AQ79" s="9"/>
      <c r="AR79" s="9"/>
    </row>
    <row r="80" spans="1:44" ht="64.5" hidden="1" customHeight="1" x14ac:dyDescent="0.25">
      <c r="A80" s="704"/>
      <c r="B80" s="127"/>
      <c r="C80" s="127"/>
      <c r="D80" s="127"/>
      <c r="E80" s="127"/>
      <c r="F80" s="127"/>
      <c r="G80" s="127"/>
      <c r="H80" s="129"/>
      <c r="I80" s="130"/>
      <c r="J80" s="130"/>
      <c r="K80" s="129"/>
      <c r="L80" s="129"/>
      <c r="M80" s="129"/>
      <c r="N80" s="131"/>
      <c r="O80" s="130"/>
      <c r="P80" s="130"/>
      <c r="Q80" s="136"/>
      <c r="R80" s="136"/>
      <c r="S80" s="137"/>
      <c r="T80" s="129"/>
      <c r="U80" s="129"/>
      <c r="V80" s="132"/>
      <c r="W80" s="130"/>
      <c r="X80" s="132" t="str">
        <f t="shared" ca="1" si="2"/>
        <v/>
      </c>
      <c r="Y80" s="125"/>
      <c r="Z80" s="125"/>
      <c r="AA80" s="125"/>
      <c r="AB80" s="125"/>
      <c r="AC80" s="125"/>
      <c r="AD80" s="125"/>
      <c r="AE80" s="125"/>
      <c r="AF80" s="125"/>
      <c r="AG80" s="125"/>
      <c r="AH80" s="125"/>
      <c r="AI80" s="7"/>
      <c r="AJ80" s="9"/>
      <c r="AK80" s="9"/>
      <c r="AL80" s="9"/>
      <c r="AM80" s="9"/>
      <c r="AN80" s="9"/>
      <c r="AO80" s="9"/>
      <c r="AP80" s="9"/>
      <c r="AQ80" s="9"/>
      <c r="AR80" s="9"/>
    </row>
    <row r="81" spans="1:44" ht="64.5" hidden="1" customHeight="1" x14ac:dyDescent="0.25">
      <c r="A81" s="710"/>
      <c r="B81" s="134"/>
      <c r="C81" s="134"/>
      <c r="D81" s="134"/>
      <c r="E81" s="134"/>
      <c r="F81" s="134"/>
      <c r="G81" s="134"/>
      <c r="H81" s="136"/>
      <c r="I81" s="137"/>
      <c r="J81" s="137"/>
      <c r="K81" s="136"/>
      <c r="L81" s="136"/>
      <c r="M81" s="136"/>
      <c r="N81" s="138"/>
      <c r="O81" s="137"/>
      <c r="P81" s="137"/>
      <c r="Q81" s="120"/>
      <c r="R81" s="120"/>
      <c r="S81" s="122"/>
      <c r="T81" s="136"/>
      <c r="U81" s="136"/>
      <c r="V81" s="139"/>
      <c r="W81" s="137"/>
      <c r="X81" s="141" t="str">
        <f t="shared" ca="1" si="2"/>
        <v/>
      </c>
      <c r="Y81" s="125"/>
      <c r="Z81" s="125"/>
      <c r="AA81" s="125"/>
      <c r="AB81" s="125"/>
      <c r="AC81" s="125"/>
      <c r="AD81" s="125"/>
      <c r="AE81" s="125"/>
      <c r="AF81" s="125"/>
      <c r="AG81" s="125"/>
      <c r="AH81" s="125"/>
      <c r="AI81" s="7"/>
      <c r="AJ81" s="9"/>
      <c r="AK81" s="9"/>
      <c r="AL81" s="9"/>
      <c r="AM81" s="9"/>
      <c r="AN81" s="9"/>
      <c r="AO81" s="9"/>
      <c r="AP81" s="9"/>
      <c r="AQ81" s="9"/>
      <c r="AR81" s="9"/>
    </row>
    <row r="82" spans="1:44" ht="216.75" hidden="1" customHeight="1" x14ac:dyDescent="0.25">
      <c r="A82" s="696">
        <v>15</v>
      </c>
      <c r="B82" s="117" t="s">
        <v>11</v>
      </c>
      <c r="C82" s="117" t="s">
        <v>59</v>
      </c>
      <c r="D82" s="118">
        <v>42207</v>
      </c>
      <c r="E82" s="119" t="s">
        <v>1643</v>
      </c>
      <c r="F82" s="117" t="s">
        <v>19</v>
      </c>
      <c r="G82" s="119" t="s">
        <v>1633</v>
      </c>
      <c r="H82" s="120" t="s">
        <v>1644</v>
      </c>
      <c r="I82" s="121" t="s">
        <v>20</v>
      </c>
      <c r="J82" s="121" t="s">
        <v>14</v>
      </c>
      <c r="K82" s="120" t="s">
        <v>1645</v>
      </c>
      <c r="L82" s="120" t="s">
        <v>1636</v>
      </c>
      <c r="M82" s="120" t="s">
        <v>743</v>
      </c>
      <c r="N82" s="122">
        <v>42246</v>
      </c>
      <c r="O82" s="122">
        <v>42246</v>
      </c>
      <c r="P82" s="122">
        <v>42246</v>
      </c>
      <c r="Q82" s="120" t="s">
        <v>1646</v>
      </c>
      <c r="R82" s="120" t="s">
        <v>1645</v>
      </c>
      <c r="S82" s="122" t="s">
        <v>1220</v>
      </c>
      <c r="T82" s="120" t="s">
        <v>1647</v>
      </c>
      <c r="U82" s="120" t="s">
        <v>1487</v>
      </c>
      <c r="V82" s="123" t="s">
        <v>36</v>
      </c>
      <c r="W82" s="121" t="s">
        <v>1648</v>
      </c>
      <c r="X82" s="123" t="str">
        <f t="shared" ca="1" si="2"/>
        <v>VENCIDA</v>
      </c>
      <c r="Y82" s="125"/>
      <c r="Z82" s="125"/>
      <c r="AA82" s="125"/>
      <c r="AB82" s="125"/>
      <c r="AC82" s="125"/>
      <c r="AD82" s="125"/>
      <c r="AE82" s="125"/>
      <c r="AF82" s="125"/>
      <c r="AG82" s="125"/>
      <c r="AH82" s="125"/>
      <c r="AI82" s="7"/>
      <c r="AJ82" s="9"/>
      <c r="AK82" s="9"/>
      <c r="AL82" s="9"/>
      <c r="AM82" s="9"/>
      <c r="AN82" s="9"/>
      <c r="AO82" s="9"/>
      <c r="AP82" s="9"/>
      <c r="AQ82" s="9"/>
      <c r="AR82" s="9"/>
    </row>
    <row r="83" spans="1:44" ht="64.5" hidden="1" customHeight="1" x14ac:dyDescent="0.25">
      <c r="A83" s="704"/>
      <c r="B83" s="127"/>
      <c r="C83" s="127"/>
      <c r="D83" s="127"/>
      <c r="E83" s="127"/>
      <c r="F83" s="127"/>
      <c r="G83" s="127"/>
      <c r="H83" s="129"/>
      <c r="I83" s="130"/>
      <c r="J83" s="130"/>
      <c r="K83" s="129"/>
      <c r="L83" s="129"/>
      <c r="M83" s="129"/>
      <c r="N83" s="131"/>
      <c r="O83" s="130"/>
      <c r="P83" s="130"/>
      <c r="Q83" s="129"/>
      <c r="R83" s="129"/>
      <c r="S83" s="130"/>
      <c r="T83" s="129"/>
      <c r="U83" s="129"/>
      <c r="V83" s="132"/>
      <c r="W83" s="130"/>
      <c r="X83" s="132" t="str">
        <f t="shared" ca="1" si="2"/>
        <v/>
      </c>
      <c r="Y83" s="125"/>
      <c r="Z83" s="125"/>
      <c r="AA83" s="125"/>
      <c r="AB83" s="125"/>
      <c r="AC83" s="125"/>
      <c r="AD83" s="125"/>
      <c r="AE83" s="125"/>
      <c r="AF83" s="125"/>
      <c r="AG83" s="125"/>
      <c r="AH83" s="125"/>
      <c r="AI83" s="7"/>
      <c r="AJ83" s="9"/>
      <c r="AK83" s="9"/>
      <c r="AL83" s="9"/>
      <c r="AM83" s="9"/>
      <c r="AN83" s="9"/>
      <c r="AO83" s="9"/>
      <c r="AP83" s="9"/>
      <c r="AQ83" s="9"/>
      <c r="AR83" s="9"/>
    </row>
    <row r="84" spans="1:44" ht="23.25" hidden="1" customHeight="1" x14ac:dyDescent="0.25">
      <c r="A84" s="710"/>
      <c r="B84" s="134"/>
      <c r="C84" s="134"/>
      <c r="D84" s="134"/>
      <c r="E84" s="134"/>
      <c r="F84" s="134"/>
      <c r="G84" s="134"/>
      <c r="H84" s="136"/>
      <c r="I84" s="137"/>
      <c r="J84" s="137"/>
      <c r="K84" s="136"/>
      <c r="L84" s="136"/>
      <c r="M84" s="136"/>
      <c r="N84" s="138"/>
      <c r="O84" s="137"/>
      <c r="P84" s="137"/>
      <c r="Q84" s="136"/>
      <c r="R84" s="136"/>
      <c r="S84" s="137"/>
      <c r="T84" s="136"/>
      <c r="U84" s="136"/>
      <c r="V84" s="139"/>
      <c r="W84" s="137"/>
      <c r="X84" s="141" t="str">
        <f t="shared" ca="1" si="2"/>
        <v/>
      </c>
      <c r="Y84" s="125"/>
      <c r="Z84" s="125"/>
      <c r="AA84" s="125"/>
      <c r="AB84" s="125"/>
      <c r="AC84" s="125"/>
      <c r="AD84" s="125"/>
      <c r="AE84" s="125"/>
      <c r="AF84" s="125"/>
      <c r="AG84" s="125"/>
      <c r="AH84" s="125"/>
      <c r="AI84" s="7"/>
      <c r="AJ84" s="9"/>
      <c r="AK84" s="9"/>
      <c r="AL84" s="9"/>
      <c r="AM84" s="9"/>
      <c r="AN84" s="9"/>
      <c r="AO84" s="9"/>
      <c r="AP84" s="9"/>
      <c r="AQ84" s="9"/>
      <c r="AR84" s="9"/>
    </row>
    <row r="85" spans="1:44" ht="88.5" customHeight="1" x14ac:dyDescent="0.25">
      <c r="A85" s="116">
        <v>16</v>
      </c>
      <c r="B85" s="1470" t="s">
        <v>11</v>
      </c>
      <c r="C85" s="1470" t="s">
        <v>59</v>
      </c>
      <c r="D85" s="1507">
        <v>42695</v>
      </c>
      <c r="E85" s="1480" t="s">
        <v>1649</v>
      </c>
      <c r="F85" s="1470" t="s">
        <v>12</v>
      </c>
      <c r="G85" s="1480" t="s">
        <v>1650</v>
      </c>
      <c r="H85" s="1278" t="s">
        <v>1651</v>
      </c>
      <c r="I85" s="519" t="s">
        <v>27</v>
      </c>
      <c r="J85" s="519" t="s">
        <v>14</v>
      </c>
      <c r="K85" s="120" t="s">
        <v>1652</v>
      </c>
      <c r="L85" s="119" t="s">
        <v>1653</v>
      </c>
      <c r="M85" s="119" t="s">
        <v>1654</v>
      </c>
      <c r="N85" s="118">
        <v>42734</v>
      </c>
      <c r="O85" s="466">
        <v>42736</v>
      </c>
      <c r="P85" s="466">
        <v>42794</v>
      </c>
      <c r="Q85" s="1223" t="s">
        <v>2114</v>
      </c>
      <c r="R85" s="120" t="s">
        <v>1655</v>
      </c>
      <c r="S85" s="121"/>
      <c r="T85" s="1049" t="s">
        <v>2283</v>
      </c>
      <c r="U85" s="120"/>
      <c r="V85" s="123" t="s">
        <v>29</v>
      </c>
      <c r="W85" s="120" t="s">
        <v>1656</v>
      </c>
      <c r="X85" s="123" t="str">
        <f t="shared" ca="1" si="2"/>
        <v>VENCIDA</v>
      </c>
      <c r="Y85" s="125"/>
      <c r="Z85" s="125"/>
      <c r="AA85" s="125"/>
      <c r="AB85" s="125"/>
      <c r="AC85" s="125"/>
      <c r="AD85" s="125"/>
      <c r="AE85" s="125"/>
      <c r="AF85" s="125"/>
      <c r="AG85" s="125"/>
      <c r="AH85" s="125"/>
      <c r="AI85" s="7"/>
      <c r="AJ85" s="9"/>
      <c r="AK85" s="9"/>
      <c r="AL85" s="9"/>
      <c r="AM85" s="9"/>
      <c r="AN85" s="9"/>
      <c r="AO85" s="9"/>
      <c r="AP85" s="9"/>
      <c r="AQ85" s="9"/>
      <c r="AR85" s="9"/>
    </row>
    <row r="86" spans="1:44" ht="76.5" customHeight="1" x14ac:dyDescent="0.25">
      <c r="A86" s="260"/>
      <c r="B86" s="1491"/>
      <c r="C86" s="1491"/>
      <c r="D86" s="1494"/>
      <c r="E86" s="1492"/>
      <c r="F86" s="1491"/>
      <c r="G86" s="1492"/>
      <c r="H86" s="1031" t="s">
        <v>1657</v>
      </c>
      <c r="I86" s="515" t="s">
        <v>27</v>
      </c>
      <c r="J86" s="515" t="s">
        <v>14</v>
      </c>
      <c r="K86" s="129" t="s">
        <v>1658</v>
      </c>
      <c r="L86" s="407" t="s">
        <v>1659</v>
      </c>
      <c r="M86" s="407" t="s">
        <v>1660</v>
      </c>
      <c r="N86" s="318">
        <v>42734</v>
      </c>
      <c r="O86" s="840">
        <v>42767</v>
      </c>
      <c r="P86" s="840">
        <v>42804</v>
      </c>
      <c r="Q86" s="1226"/>
      <c r="R86" s="129"/>
      <c r="S86" s="130"/>
      <c r="T86" s="1151" t="s">
        <v>2284</v>
      </c>
      <c r="U86" s="1054" t="s">
        <v>2263</v>
      </c>
      <c r="V86" s="132" t="s">
        <v>36</v>
      </c>
      <c r="W86" s="1118" t="s">
        <v>2256</v>
      </c>
      <c r="X86" s="132" t="str">
        <f t="shared" ca="1" si="2"/>
        <v>VENCIDA</v>
      </c>
      <c r="Y86" s="125"/>
      <c r="Z86" s="125"/>
      <c r="AA86" s="125"/>
      <c r="AB86" s="125"/>
      <c r="AC86" s="125"/>
      <c r="AD86" s="125"/>
      <c r="AE86" s="125"/>
      <c r="AF86" s="125"/>
      <c r="AG86" s="125"/>
      <c r="AH86" s="125"/>
      <c r="AI86" s="7"/>
      <c r="AJ86" s="9"/>
      <c r="AK86" s="9"/>
      <c r="AL86" s="9"/>
      <c r="AM86" s="9"/>
      <c r="AN86" s="9"/>
      <c r="AO86" s="9"/>
      <c r="AP86" s="9"/>
      <c r="AQ86" s="9"/>
      <c r="AR86" s="9"/>
    </row>
    <row r="87" spans="1:44" ht="178.5" customHeight="1" thickBot="1" x14ac:dyDescent="0.3">
      <c r="A87" s="289"/>
      <c r="B87" s="1471"/>
      <c r="C87" s="1471"/>
      <c r="D87" s="1559"/>
      <c r="E87" s="1481"/>
      <c r="F87" s="1471"/>
      <c r="G87" s="1481"/>
      <c r="H87" s="1026" t="s">
        <v>1661</v>
      </c>
      <c r="I87" s="474" t="s">
        <v>27</v>
      </c>
      <c r="J87" s="474" t="s">
        <v>14</v>
      </c>
      <c r="K87" s="136" t="s">
        <v>1662</v>
      </c>
      <c r="L87" s="136" t="s">
        <v>1663</v>
      </c>
      <c r="M87" s="136" t="s">
        <v>1664</v>
      </c>
      <c r="N87" s="138">
        <v>42734</v>
      </c>
      <c r="O87" s="841">
        <v>42750</v>
      </c>
      <c r="P87" s="841">
        <v>42825</v>
      </c>
      <c r="Q87" s="1026"/>
      <c r="R87" s="136"/>
      <c r="S87" s="137"/>
      <c r="T87" s="1245" t="s">
        <v>2285</v>
      </c>
      <c r="U87" s="1077" t="s">
        <v>2265</v>
      </c>
      <c r="V87" s="139" t="s">
        <v>29</v>
      </c>
      <c r="W87" s="1118" t="s">
        <v>2256</v>
      </c>
      <c r="X87" s="140" t="str">
        <f t="shared" ca="1" si="2"/>
        <v>VENCIDA</v>
      </c>
      <c r="Y87" s="125"/>
      <c r="Z87" s="125"/>
      <c r="AA87" s="125"/>
      <c r="AB87" s="125"/>
      <c r="AC87" s="125"/>
      <c r="AD87" s="125"/>
      <c r="AE87" s="125"/>
      <c r="AF87" s="125"/>
      <c r="AG87" s="125"/>
      <c r="AH87" s="125"/>
      <c r="AI87" s="7"/>
      <c r="AJ87" s="9"/>
      <c r="AK87" s="9"/>
      <c r="AL87" s="9"/>
      <c r="AM87" s="9"/>
      <c r="AN87" s="9"/>
      <c r="AO87" s="9"/>
      <c r="AP87" s="9"/>
      <c r="AQ87" s="9"/>
      <c r="AR87" s="9"/>
    </row>
    <row r="88" spans="1:44" ht="150.75" customHeight="1" thickBot="1" x14ac:dyDescent="0.3">
      <c r="A88" s="116">
        <v>17</v>
      </c>
      <c r="B88" s="117" t="s">
        <v>11</v>
      </c>
      <c r="C88" s="117" t="s">
        <v>59</v>
      </c>
      <c r="D88" s="118">
        <v>42695</v>
      </c>
      <c r="E88" s="1222" t="s">
        <v>1665</v>
      </c>
      <c r="F88" s="117" t="s">
        <v>12</v>
      </c>
      <c r="G88" s="1222" t="s">
        <v>1666</v>
      </c>
      <c r="H88" s="1279" t="s">
        <v>1667</v>
      </c>
      <c r="I88" s="519" t="s">
        <v>27</v>
      </c>
      <c r="J88" s="519" t="s">
        <v>14</v>
      </c>
      <c r="K88" s="117" t="s">
        <v>1668</v>
      </c>
      <c r="L88" s="117" t="s">
        <v>1669</v>
      </c>
      <c r="M88" s="119" t="s">
        <v>1670</v>
      </c>
      <c r="N88" s="118">
        <v>42734</v>
      </c>
      <c r="O88" s="466">
        <v>42750</v>
      </c>
      <c r="P88" s="466">
        <v>42825</v>
      </c>
      <c r="Q88" s="1222"/>
      <c r="R88" s="120"/>
      <c r="S88" s="121"/>
      <c r="T88" s="1246" t="s">
        <v>2286</v>
      </c>
      <c r="U88" s="1077" t="s">
        <v>2266</v>
      </c>
      <c r="V88" s="123" t="s">
        <v>29</v>
      </c>
      <c r="W88" s="1118" t="s">
        <v>2256</v>
      </c>
      <c r="X88" s="123" t="str">
        <f t="shared" ca="1" si="2"/>
        <v>VENCIDA</v>
      </c>
      <c r="Y88" s="125"/>
      <c r="Z88" s="125"/>
      <c r="AA88" s="125"/>
      <c r="AB88" s="125"/>
      <c r="AC88" s="125"/>
      <c r="AD88" s="125"/>
      <c r="AE88" s="125"/>
      <c r="AF88" s="125"/>
      <c r="AG88" s="125"/>
      <c r="AH88" s="125"/>
      <c r="AI88" s="7"/>
      <c r="AJ88" s="9"/>
      <c r="AK88" s="9"/>
      <c r="AL88" s="9"/>
      <c r="AM88" s="9"/>
      <c r="AN88" s="9"/>
      <c r="AO88" s="9"/>
      <c r="AP88" s="9"/>
      <c r="AQ88" s="9"/>
      <c r="AR88" s="9"/>
    </row>
    <row r="89" spans="1:44" ht="64.5" hidden="1" customHeight="1" x14ac:dyDescent="0.25">
      <c r="A89" s="704"/>
      <c r="B89" s="144"/>
      <c r="C89" s="144"/>
      <c r="D89" s="144"/>
      <c r="E89" s="145"/>
      <c r="F89" s="144"/>
      <c r="G89" s="145"/>
      <c r="H89" s="842"/>
      <c r="I89" s="842"/>
      <c r="J89" s="842"/>
      <c r="K89" s="178"/>
      <c r="L89" s="178"/>
      <c r="M89" s="178"/>
      <c r="N89" s="318"/>
      <c r="O89" s="840"/>
      <c r="P89" s="840"/>
      <c r="Q89" s="177"/>
      <c r="R89" s="177"/>
      <c r="S89" s="130"/>
      <c r="T89" s="129"/>
      <c r="U89" s="129"/>
      <c r="V89" s="132"/>
      <c r="W89" s="130"/>
      <c r="X89" s="132" t="str">
        <f t="shared" ca="1" si="2"/>
        <v/>
      </c>
      <c r="Y89" s="125"/>
      <c r="Z89" s="125"/>
      <c r="AA89" s="125"/>
      <c r="AB89" s="125"/>
      <c r="AC89" s="125"/>
      <c r="AD89" s="125"/>
      <c r="AE89" s="125"/>
      <c r="AF89" s="125"/>
      <c r="AG89" s="125"/>
      <c r="AH89" s="125"/>
      <c r="AI89" s="7"/>
      <c r="AJ89" s="9"/>
      <c r="AK89" s="9"/>
      <c r="AL89" s="9"/>
      <c r="AM89" s="9"/>
      <c r="AN89" s="9"/>
      <c r="AO89" s="9"/>
      <c r="AP89" s="9"/>
      <c r="AQ89" s="9"/>
      <c r="AR89" s="9"/>
    </row>
    <row r="90" spans="1:44" ht="64.5" hidden="1" customHeight="1" x14ac:dyDescent="0.25">
      <c r="A90" s="710"/>
      <c r="B90" s="147"/>
      <c r="C90" s="147"/>
      <c r="D90" s="147"/>
      <c r="E90" s="148"/>
      <c r="F90" s="147"/>
      <c r="G90" s="148"/>
      <c r="H90" s="694"/>
      <c r="I90" s="694"/>
      <c r="J90" s="694"/>
      <c r="K90" s="137"/>
      <c r="L90" s="137"/>
      <c r="M90" s="137"/>
      <c r="N90" s="138"/>
      <c r="O90" s="841"/>
      <c r="P90" s="841"/>
      <c r="Q90" s="136"/>
      <c r="R90" s="136"/>
      <c r="S90" s="137"/>
      <c r="T90" s="136"/>
      <c r="U90" s="136"/>
      <c r="V90" s="139"/>
      <c r="W90" s="137"/>
      <c r="X90" s="140" t="str">
        <f t="shared" ca="1" si="2"/>
        <v/>
      </c>
      <c r="Y90" s="125"/>
      <c r="Z90" s="125"/>
      <c r="AA90" s="125"/>
      <c r="AB90" s="125"/>
      <c r="AC90" s="125"/>
      <c r="AD90" s="125"/>
      <c r="AE90" s="125"/>
      <c r="AF90" s="125"/>
      <c r="AG90" s="125"/>
      <c r="AH90" s="125"/>
      <c r="AI90" s="7"/>
      <c r="AJ90" s="9"/>
      <c r="AK90" s="9"/>
      <c r="AL90" s="9"/>
      <c r="AM90" s="9"/>
      <c r="AN90" s="9"/>
      <c r="AO90" s="9"/>
      <c r="AP90" s="9"/>
      <c r="AQ90" s="9"/>
      <c r="AR90" s="9"/>
    </row>
    <row r="91" spans="1:44" ht="179.25" customHeight="1" thickBot="1" x14ac:dyDescent="0.3">
      <c r="A91" s="116">
        <v>18</v>
      </c>
      <c r="B91" s="117" t="s">
        <v>11</v>
      </c>
      <c r="C91" s="117" t="s">
        <v>59</v>
      </c>
      <c r="D91" s="118">
        <v>42695</v>
      </c>
      <c r="E91" s="1189" t="s">
        <v>1671</v>
      </c>
      <c r="F91" s="117" t="s">
        <v>12</v>
      </c>
      <c r="G91" s="1222" t="s">
        <v>1672</v>
      </c>
      <c r="H91" s="1025" t="s">
        <v>1673</v>
      </c>
      <c r="I91" s="519" t="s">
        <v>27</v>
      </c>
      <c r="J91" s="519" t="s">
        <v>14</v>
      </c>
      <c r="K91" s="117" t="s">
        <v>1674</v>
      </c>
      <c r="L91" s="117" t="s">
        <v>1663</v>
      </c>
      <c r="M91" s="117" t="s">
        <v>1664</v>
      </c>
      <c r="N91" s="118">
        <v>42734</v>
      </c>
      <c r="O91" s="466">
        <v>42750</v>
      </c>
      <c r="P91" s="466">
        <v>43100</v>
      </c>
      <c r="Q91" s="1222"/>
      <c r="R91" s="120"/>
      <c r="S91" s="121"/>
      <c r="T91" s="1025"/>
      <c r="U91" s="120"/>
      <c r="V91" s="123" t="s">
        <v>22</v>
      </c>
      <c r="W91" s="120"/>
      <c r="X91" s="123" t="str">
        <f t="shared" ca="1" si="2"/>
        <v>EN DESARROLLO</v>
      </c>
      <c r="Y91" s="125"/>
      <c r="Z91" s="125"/>
      <c r="AA91" s="125"/>
      <c r="AB91" s="125"/>
      <c r="AC91" s="125"/>
      <c r="AD91" s="125"/>
      <c r="AE91" s="125"/>
      <c r="AF91" s="125"/>
      <c r="AG91" s="125"/>
      <c r="AH91" s="125"/>
      <c r="AI91" s="7"/>
      <c r="AJ91" s="9"/>
      <c r="AK91" s="9"/>
      <c r="AL91" s="9"/>
      <c r="AM91" s="9"/>
      <c r="AN91" s="9"/>
      <c r="AO91" s="9"/>
      <c r="AP91" s="9"/>
      <c r="AQ91" s="9"/>
      <c r="AR91" s="9"/>
    </row>
    <row r="92" spans="1:44" ht="64.5" hidden="1" customHeight="1" x14ac:dyDescent="0.25">
      <c r="A92" s="704"/>
      <c r="B92" s="144"/>
      <c r="C92" s="144"/>
      <c r="D92" s="144"/>
      <c r="E92" s="145"/>
      <c r="F92" s="144"/>
      <c r="G92" s="145"/>
      <c r="H92" s="842"/>
      <c r="I92" s="842"/>
      <c r="J92" s="842"/>
      <c r="K92" s="178"/>
      <c r="L92" s="178"/>
      <c r="M92" s="178"/>
      <c r="N92" s="318"/>
      <c r="O92" s="840"/>
      <c r="P92" s="840"/>
      <c r="Q92" s="177"/>
      <c r="R92" s="177"/>
      <c r="S92" s="130"/>
      <c r="T92" s="129"/>
      <c r="U92" s="129"/>
      <c r="V92" s="132"/>
      <c r="W92" s="130"/>
      <c r="X92" s="132" t="str">
        <f t="shared" ca="1" si="2"/>
        <v/>
      </c>
      <c r="Y92" s="125"/>
      <c r="Z92" s="125"/>
      <c r="AA92" s="125"/>
      <c r="AB92" s="125"/>
      <c r="AC92" s="125"/>
      <c r="AD92" s="125"/>
      <c r="AE92" s="125"/>
      <c r="AF92" s="125"/>
      <c r="AG92" s="125"/>
      <c r="AH92" s="125"/>
      <c r="AI92" s="7"/>
      <c r="AJ92" s="9"/>
      <c r="AK92" s="9"/>
      <c r="AL92" s="9"/>
      <c r="AM92" s="9"/>
      <c r="AN92" s="9"/>
      <c r="AO92" s="9"/>
      <c r="AP92" s="9"/>
      <c r="AQ92" s="9"/>
      <c r="AR92" s="9"/>
    </row>
    <row r="93" spans="1:44" ht="64.5" hidden="1" customHeight="1" x14ac:dyDescent="0.25">
      <c r="A93" s="710"/>
      <c r="B93" s="147"/>
      <c r="C93" s="147"/>
      <c r="D93" s="147"/>
      <c r="E93" s="148"/>
      <c r="F93" s="147"/>
      <c r="G93" s="148"/>
      <c r="H93" s="694"/>
      <c r="I93" s="694"/>
      <c r="J93" s="694"/>
      <c r="K93" s="137"/>
      <c r="L93" s="137"/>
      <c r="M93" s="137"/>
      <c r="N93" s="138"/>
      <c r="O93" s="841"/>
      <c r="P93" s="841"/>
      <c r="Q93" s="136"/>
      <c r="R93" s="136"/>
      <c r="S93" s="137"/>
      <c r="T93" s="136"/>
      <c r="U93" s="136"/>
      <c r="V93" s="139"/>
      <c r="W93" s="137"/>
      <c r="X93" s="139" t="str">
        <f t="shared" ca="1" si="2"/>
        <v/>
      </c>
      <c r="Y93" s="125"/>
      <c r="Z93" s="125"/>
      <c r="AA93" s="125"/>
      <c r="AB93" s="125"/>
      <c r="AC93" s="125"/>
      <c r="AD93" s="125"/>
      <c r="AE93" s="125"/>
      <c r="AF93" s="125"/>
      <c r="AG93" s="125"/>
      <c r="AH93" s="125"/>
      <c r="AI93" s="7"/>
      <c r="AJ93" s="9"/>
      <c r="AK93" s="9"/>
      <c r="AL93" s="9"/>
      <c r="AM93" s="9"/>
      <c r="AN93" s="9"/>
      <c r="AO93" s="9"/>
      <c r="AP93" s="9"/>
      <c r="AQ93" s="9"/>
      <c r="AR93" s="9"/>
    </row>
    <row r="94" spans="1:44" ht="80.25" customHeight="1" x14ac:dyDescent="0.25">
      <c r="A94" s="1468">
        <v>19</v>
      </c>
      <c r="B94" s="1470" t="s">
        <v>11</v>
      </c>
      <c r="C94" s="1470" t="s">
        <v>59</v>
      </c>
      <c r="D94" s="1507">
        <v>42695</v>
      </c>
      <c r="E94" s="1560" t="s">
        <v>1675</v>
      </c>
      <c r="F94" s="1470" t="s">
        <v>12</v>
      </c>
      <c r="G94" s="1480" t="s">
        <v>1676</v>
      </c>
      <c r="H94" s="1025" t="s">
        <v>1677</v>
      </c>
      <c r="I94" s="519" t="s">
        <v>13</v>
      </c>
      <c r="J94" s="519" t="s">
        <v>14</v>
      </c>
      <c r="K94" s="117" t="s">
        <v>1678</v>
      </c>
      <c r="L94" s="117" t="s">
        <v>1663</v>
      </c>
      <c r="M94" s="117" t="s">
        <v>1664</v>
      </c>
      <c r="N94" s="118">
        <v>42734</v>
      </c>
      <c r="O94" s="466">
        <v>42737</v>
      </c>
      <c r="P94" s="466">
        <v>42794</v>
      </c>
      <c r="Q94" s="1264"/>
      <c r="R94" s="182"/>
      <c r="S94" s="844"/>
      <c r="T94" s="1247" t="s">
        <v>2287</v>
      </c>
      <c r="U94" s="182"/>
      <c r="V94" s="175" t="s">
        <v>29</v>
      </c>
      <c r="W94" s="119"/>
      <c r="X94" s="175" t="str">
        <f t="shared" ca="1" si="2"/>
        <v>VENCIDA</v>
      </c>
      <c r="Y94" s="7"/>
      <c r="Z94" s="7"/>
      <c r="AA94" s="7"/>
      <c r="AB94" s="7"/>
      <c r="AC94" s="7"/>
      <c r="AD94" s="7"/>
      <c r="AE94" s="7"/>
      <c r="AF94" s="7"/>
      <c r="AG94" s="7"/>
      <c r="AH94" s="7"/>
      <c r="AI94" s="7"/>
      <c r="AJ94" s="9"/>
      <c r="AK94" s="9"/>
      <c r="AL94" s="9"/>
      <c r="AM94" s="9"/>
      <c r="AN94" s="9"/>
      <c r="AO94" s="9"/>
      <c r="AP94" s="9"/>
      <c r="AQ94" s="9"/>
      <c r="AR94" s="9"/>
    </row>
    <row r="95" spans="1:44" ht="67.5" customHeight="1" thickBot="1" x14ac:dyDescent="0.3">
      <c r="A95" s="1533"/>
      <c r="B95" s="1491"/>
      <c r="C95" s="1491"/>
      <c r="D95" s="1494"/>
      <c r="E95" s="1496"/>
      <c r="F95" s="1491"/>
      <c r="G95" s="1492"/>
      <c r="H95" s="1031" t="s">
        <v>1679</v>
      </c>
      <c r="I95" s="515" t="s">
        <v>27</v>
      </c>
      <c r="J95" s="515" t="s">
        <v>14</v>
      </c>
      <c r="K95" s="178" t="s">
        <v>1680</v>
      </c>
      <c r="L95" s="178" t="s">
        <v>1681</v>
      </c>
      <c r="M95" s="178" t="s">
        <v>1682</v>
      </c>
      <c r="N95" s="318">
        <v>42734</v>
      </c>
      <c r="O95" s="840">
        <v>42737</v>
      </c>
      <c r="P95" s="840">
        <v>43100</v>
      </c>
      <c r="Q95" s="1265"/>
      <c r="R95" s="585"/>
      <c r="S95" s="846"/>
      <c r="T95" s="1145"/>
      <c r="U95" s="585"/>
      <c r="V95" s="132" t="s">
        <v>22</v>
      </c>
      <c r="W95" s="129"/>
      <c r="X95" s="132" t="str">
        <f t="shared" ca="1" si="2"/>
        <v>EN DESARROLLO</v>
      </c>
      <c r="Y95" s="7"/>
      <c r="Z95" s="7"/>
      <c r="AA95" s="7"/>
      <c r="AB95" s="7"/>
      <c r="AC95" s="7"/>
      <c r="AD95" s="7"/>
      <c r="AE95" s="7"/>
      <c r="AF95" s="7"/>
      <c r="AG95" s="7"/>
      <c r="AH95" s="7"/>
      <c r="AI95" s="7"/>
      <c r="AJ95" s="9"/>
      <c r="AK95" s="9"/>
      <c r="AL95" s="9"/>
      <c r="AM95" s="9"/>
      <c r="AN95" s="9"/>
      <c r="AO95" s="9"/>
      <c r="AP95" s="9"/>
      <c r="AQ95" s="9"/>
      <c r="AR95" s="9"/>
    </row>
    <row r="96" spans="1:44" ht="19.5" hidden="1" customHeight="1" thickBot="1" x14ac:dyDescent="0.3">
      <c r="A96" s="710"/>
      <c r="B96" s="140"/>
      <c r="C96" s="140"/>
      <c r="D96" s="140"/>
      <c r="E96" s="148"/>
      <c r="F96" s="140"/>
      <c r="G96" s="148"/>
      <c r="H96" s="694"/>
      <c r="I96" s="694"/>
      <c r="J96" s="694"/>
      <c r="K96" s="137"/>
      <c r="L96" s="137"/>
      <c r="M96" s="137"/>
      <c r="N96" s="138"/>
      <c r="O96" s="841"/>
      <c r="P96" s="841"/>
      <c r="Q96" s="415"/>
      <c r="R96" s="415"/>
      <c r="S96" s="847"/>
      <c r="T96" s="415"/>
      <c r="U96" s="415"/>
      <c r="V96" s="848"/>
      <c r="W96" s="849"/>
      <c r="X96" s="244" t="str">
        <f t="shared" ca="1" si="2"/>
        <v/>
      </c>
      <c r="Y96" s="7"/>
      <c r="Z96" s="7"/>
      <c r="AA96" s="7"/>
      <c r="AB96" s="7"/>
      <c r="AC96" s="7"/>
      <c r="AD96" s="7"/>
      <c r="AE96" s="7"/>
      <c r="AF96" s="7"/>
      <c r="AG96" s="7"/>
      <c r="AH96" s="7"/>
      <c r="AI96" s="7"/>
      <c r="AJ96" s="9"/>
      <c r="AK96" s="9"/>
      <c r="AL96" s="9"/>
      <c r="AM96" s="9"/>
      <c r="AN96" s="9"/>
      <c r="AO96" s="9"/>
      <c r="AP96" s="9"/>
      <c r="AQ96" s="9"/>
      <c r="AR96" s="9"/>
    </row>
    <row r="97" spans="1:44" ht="57.75" customHeight="1" x14ac:dyDescent="0.25">
      <c r="A97" s="1468">
        <v>20</v>
      </c>
      <c r="B97" s="1470" t="s">
        <v>11</v>
      </c>
      <c r="C97" s="1470" t="s">
        <v>59</v>
      </c>
      <c r="D97" s="1507">
        <v>42695</v>
      </c>
      <c r="E97" s="1474" t="s">
        <v>1683</v>
      </c>
      <c r="F97" s="1470" t="s">
        <v>12</v>
      </c>
      <c r="G97" s="1480" t="s">
        <v>1684</v>
      </c>
      <c r="H97" s="1025" t="s">
        <v>1685</v>
      </c>
      <c r="I97" s="519" t="s">
        <v>13</v>
      </c>
      <c r="J97" s="519" t="s">
        <v>35</v>
      </c>
      <c r="K97" s="117" t="s">
        <v>1686</v>
      </c>
      <c r="L97" s="117" t="s">
        <v>1663</v>
      </c>
      <c r="M97" s="117" t="s">
        <v>1664</v>
      </c>
      <c r="N97" s="118">
        <v>42734</v>
      </c>
      <c r="O97" s="466">
        <v>42745</v>
      </c>
      <c r="P97" s="466">
        <v>42765</v>
      </c>
      <c r="Q97" s="1264"/>
      <c r="R97" s="182"/>
      <c r="S97" s="844"/>
      <c r="T97" s="1247" t="s">
        <v>2287</v>
      </c>
      <c r="U97" s="182"/>
      <c r="V97" s="175" t="s">
        <v>29</v>
      </c>
      <c r="W97" s="119"/>
      <c r="X97" s="175" t="str">
        <f t="shared" ca="1" si="2"/>
        <v>VENCIDA</v>
      </c>
      <c r="Y97" s="7"/>
      <c r="Z97" s="7"/>
      <c r="AA97" s="7"/>
      <c r="AB97" s="7"/>
      <c r="AC97" s="7"/>
      <c r="AD97" s="7"/>
      <c r="AE97" s="7"/>
      <c r="AF97" s="7"/>
      <c r="AG97" s="7"/>
      <c r="AH97" s="7"/>
      <c r="AI97" s="7"/>
      <c r="AJ97" s="9"/>
      <c r="AK97" s="9"/>
      <c r="AL97" s="9"/>
      <c r="AM97" s="9"/>
      <c r="AN97" s="9"/>
      <c r="AO97" s="9"/>
      <c r="AP97" s="9"/>
      <c r="AQ97" s="9"/>
      <c r="AR97" s="9"/>
    </row>
    <row r="98" spans="1:44" ht="77.25" customHeight="1" thickBot="1" x14ac:dyDescent="0.3">
      <c r="A98" s="1533"/>
      <c r="B98" s="1491"/>
      <c r="C98" s="1491"/>
      <c r="D98" s="1494"/>
      <c r="E98" s="1558"/>
      <c r="F98" s="1491"/>
      <c r="G98" s="1492"/>
      <c r="H98" s="1031" t="s">
        <v>1687</v>
      </c>
      <c r="I98" s="515" t="s">
        <v>27</v>
      </c>
      <c r="J98" s="515" t="s">
        <v>35</v>
      </c>
      <c r="K98" s="178" t="s">
        <v>1688</v>
      </c>
      <c r="L98" s="178" t="s">
        <v>1663</v>
      </c>
      <c r="M98" s="178" t="s">
        <v>1664</v>
      </c>
      <c r="N98" s="318">
        <v>42734</v>
      </c>
      <c r="O98" s="840">
        <v>42776</v>
      </c>
      <c r="P98" s="840">
        <v>42824</v>
      </c>
      <c r="Q98" s="1265"/>
      <c r="R98" s="585"/>
      <c r="S98" s="846"/>
      <c r="T98" s="1248" t="s">
        <v>2288</v>
      </c>
      <c r="U98" s="1227" t="s">
        <v>1686</v>
      </c>
      <c r="V98" s="1083" t="s">
        <v>36</v>
      </c>
      <c r="W98" s="1054" t="s">
        <v>2267</v>
      </c>
      <c r="X98" s="132" t="str">
        <f t="shared" ca="1" si="2"/>
        <v>VENCIDA</v>
      </c>
      <c r="Y98" s="7"/>
      <c r="Z98" s="7"/>
      <c r="AA98" s="7"/>
      <c r="AB98" s="7"/>
      <c r="AC98" s="7"/>
      <c r="AD98" s="7"/>
      <c r="AE98" s="7"/>
      <c r="AF98" s="7"/>
      <c r="AG98" s="7"/>
      <c r="AH98" s="7"/>
      <c r="AI98" s="7"/>
      <c r="AJ98" s="9"/>
      <c r="AK98" s="9"/>
      <c r="AL98" s="9"/>
      <c r="AM98" s="9"/>
      <c r="AN98" s="9"/>
      <c r="AO98" s="9"/>
      <c r="AP98" s="9"/>
      <c r="AQ98" s="9"/>
      <c r="AR98" s="9"/>
    </row>
    <row r="99" spans="1:44" ht="47.25" hidden="1" customHeight="1" x14ac:dyDescent="0.25">
      <c r="A99" s="710"/>
      <c r="B99" s="140"/>
      <c r="C99" s="147"/>
      <c r="D99" s="147"/>
      <c r="E99" s="850"/>
      <c r="F99" s="147"/>
      <c r="G99" s="148"/>
      <c r="H99" s="694"/>
      <c r="I99" s="694"/>
      <c r="J99" s="694"/>
      <c r="K99" s="137"/>
      <c r="L99" s="137"/>
      <c r="M99" s="137"/>
      <c r="N99" s="841"/>
      <c r="O99" s="841"/>
      <c r="P99" s="841"/>
      <c r="Q99" s="415"/>
      <c r="R99" s="415"/>
      <c r="S99" s="847"/>
      <c r="T99" s="415"/>
      <c r="U99" s="415"/>
      <c r="V99" s="851"/>
      <c r="W99" s="849"/>
      <c r="X99" s="244" t="str">
        <f t="shared" ca="1" si="2"/>
        <v/>
      </c>
      <c r="Y99" s="7"/>
      <c r="Z99" s="7"/>
      <c r="AA99" s="7"/>
      <c r="AB99" s="7"/>
      <c r="AC99" s="7"/>
      <c r="AD99" s="7"/>
      <c r="AE99" s="7"/>
      <c r="AF99" s="7"/>
      <c r="AG99" s="7"/>
      <c r="AH99" s="7"/>
      <c r="AI99" s="7"/>
      <c r="AJ99" s="9"/>
      <c r="AK99" s="9"/>
      <c r="AL99" s="9"/>
      <c r="AM99" s="9"/>
      <c r="AN99" s="9"/>
      <c r="AO99" s="9"/>
      <c r="AP99" s="9"/>
      <c r="AQ99" s="9"/>
      <c r="AR99" s="9"/>
    </row>
    <row r="100" spans="1:44" ht="409.5" customHeight="1" thickBot="1" x14ac:dyDescent="0.3">
      <c r="A100" s="116">
        <v>21</v>
      </c>
      <c r="B100" s="117" t="s">
        <v>11</v>
      </c>
      <c r="C100" s="117" t="s">
        <v>59</v>
      </c>
      <c r="D100" s="118">
        <v>42695</v>
      </c>
      <c r="E100" s="1274" t="s">
        <v>1689</v>
      </c>
      <c r="F100" s="117" t="s">
        <v>12</v>
      </c>
      <c r="G100" s="1222" t="s">
        <v>1690</v>
      </c>
      <c r="H100" s="1025" t="s">
        <v>1691</v>
      </c>
      <c r="I100" s="121" t="s">
        <v>27</v>
      </c>
      <c r="J100" s="121" t="s">
        <v>14</v>
      </c>
      <c r="K100" s="117" t="s">
        <v>1692</v>
      </c>
      <c r="L100" s="117" t="s">
        <v>1663</v>
      </c>
      <c r="M100" s="117" t="s">
        <v>1664</v>
      </c>
      <c r="N100" s="118">
        <v>42734</v>
      </c>
      <c r="O100" s="466">
        <v>42737</v>
      </c>
      <c r="P100" s="466">
        <v>42907</v>
      </c>
      <c r="Q100" s="1264"/>
      <c r="R100" s="182"/>
      <c r="S100" s="844"/>
      <c r="T100" s="1249"/>
      <c r="U100" s="182"/>
      <c r="V100" s="175" t="s">
        <v>22</v>
      </c>
      <c r="W100" s="119"/>
      <c r="X100" s="175" t="str">
        <f t="shared" ca="1" si="2"/>
        <v>EN DESARROLLO</v>
      </c>
      <c r="Y100" s="7"/>
      <c r="Z100" s="7"/>
      <c r="AA100" s="7"/>
      <c r="AB100" s="7"/>
      <c r="AC100" s="7"/>
      <c r="AD100" s="7"/>
      <c r="AE100" s="7"/>
      <c r="AF100" s="7"/>
      <c r="AG100" s="7"/>
      <c r="AH100" s="7"/>
      <c r="AI100" s="7"/>
      <c r="AJ100" s="9"/>
      <c r="AK100" s="9"/>
      <c r="AL100" s="9"/>
      <c r="AM100" s="9"/>
      <c r="AN100" s="9"/>
      <c r="AO100" s="9"/>
      <c r="AP100" s="9"/>
      <c r="AQ100" s="9"/>
      <c r="AR100" s="9"/>
    </row>
    <row r="101" spans="1:44" ht="131.25" hidden="1" customHeight="1" x14ac:dyDescent="0.25">
      <c r="A101" s="704"/>
      <c r="B101" s="369"/>
      <c r="C101" s="369"/>
      <c r="D101" s="369"/>
      <c r="E101" s="145"/>
      <c r="F101" s="144"/>
      <c r="G101" s="145"/>
      <c r="H101" s="842"/>
      <c r="I101" s="852"/>
      <c r="J101" s="852"/>
      <c r="K101" s="853"/>
      <c r="L101" s="853"/>
      <c r="M101" s="853"/>
      <c r="N101" s="840"/>
      <c r="O101" s="840"/>
      <c r="P101" s="840"/>
      <c r="Q101" s="845"/>
      <c r="R101" s="585"/>
      <c r="S101" s="846"/>
      <c r="T101" s="585"/>
      <c r="U101" s="585"/>
      <c r="V101" s="854"/>
      <c r="W101" s="586"/>
      <c r="X101" s="123" t="str">
        <f t="shared" ca="1" si="2"/>
        <v/>
      </c>
      <c r="Y101" s="7"/>
      <c r="Z101" s="7"/>
      <c r="AA101" s="7"/>
      <c r="AB101" s="7"/>
      <c r="AC101" s="7"/>
      <c r="AD101" s="7"/>
      <c r="AE101" s="7"/>
      <c r="AF101" s="7"/>
      <c r="AG101" s="7"/>
      <c r="AH101" s="7"/>
      <c r="AI101" s="7"/>
      <c r="AJ101" s="9"/>
      <c r="AK101" s="9"/>
      <c r="AL101" s="9"/>
      <c r="AM101" s="9"/>
      <c r="AN101" s="9"/>
      <c r="AO101" s="9"/>
      <c r="AP101" s="9"/>
      <c r="AQ101" s="9"/>
      <c r="AR101" s="9"/>
    </row>
    <row r="102" spans="1:44" ht="131.25" hidden="1" customHeight="1" x14ac:dyDescent="0.25">
      <c r="A102" s="710"/>
      <c r="B102" s="140"/>
      <c r="C102" s="140"/>
      <c r="D102" s="140"/>
      <c r="E102" s="148"/>
      <c r="F102" s="147"/>
      <c r="G102" s="148"/>
      <c r="H102" s="694"/>
      <c r="I102" s="855"/>
      <c r="J102" s="855"/>
      <c r="K102" s="363"/>
      <c r="L102" s="363"/>
      <c r="M102" s="363"/>
      <c r="N102" s="841"/>
      <c r="O102" s="841"/>
      <c r="P102" s="841"/>
      <c r="Q102" s="415"/>
      <c r="R102" s="415"/>
      <c r="S102" s="847"/>
      <c r="T102" s="415"/>
      <c r="U102" s="415"/>
      <c r="V102" s="851"/>
      <c r="W102" s="849"/>
      <c r="X102" s="244" t="str">
        <f t="shared" ca="1" si="2"/>
        <v/>
      </c>
      <c r="Y102" s="7"/>
      <c r="Z102" s="7"/>
      <c r="AA102" s="7"/>
      <c r="AB102" s="7"/>
      <c r="AC102" s="7"/>
      <c r="AD102" s="7"/>
      <c r="AE102" s="7"/>
      <c r="AF102" s="7"/>
      <c r="AG102" s="7"/>
      <c r="AH102" s="7"/>
      <c r="AI102" s="7"/>
      <c r="AJ102" s="9"/>
      <c r="AK102" s="9"/>
      <c r="AL102" s="9"/>
      <c r="AM102" s="9"/>
      <c r="AN102" s="9"/>
      <c r="AO102" s="9"/>
      <c r="AP102" s="9"/>
      <c r="AQ102" s="9"/>
      <c r="AR102" s="9"/>
    </row>
    <row r="103" spans="1:44" ht="110.25" customHeight="1" thickBot="1" x14ac:dyDescent="0.3">
      <c r="A103" s="116">
        <v>22</v>
      </c>
      <c r="B103" s="117" t="s">
        <v>11</v>
      </c>
      <c r="C103" s="117" t="s">
        <v>59</v>
      </c>
      <c r="D103" s="118">
        <v>42695</v>
      </c>
      <c r="E103" s="1222" t="s">
        <v>1693</v>
      </c>
      <c r="F103" s="117" t="s">
        <v>12</v>
      </c>
      <c r="G103" s="1275" t="s">
        <v>1694</v>
      </c>
      <c r="H103" s="1222" t="s">
        <v>1695</v>
      </c>
      <c r="I103" s="519" t="s">
        <v>27</v>
      </c>
      <c r="J103" s="519" t="s">
        <v>14</v>
      </c>
      <c r="K103" s="117" t="s">
        <v>1696</v>
      </c>
      <c r="L103" s="117" t="s">
        <v>1663</v>
      </c>
      <c r="M103" s="117" t="s">
        <v>1664</v>
      </c>
      <c r="N103" s="118">
        <v>42734</v>
      </c>
      <c r="O103" s="466">
        <v>42745</v>
      </c>
      <c r="P103" s="466">
        <v>42825</v>
      </c>
      <c r="Q103" s="1249"/>
      <c r="R103" s="182"/>
      <c r="S103" s="844"/>
      <c r="T103" s="1247" t="s">
        <v>2287</v>
      </c>
      <c r="U103" s="182"/>
      <c r="V103" s="175" t="s">
        <v>29</v>
      </c>
      <c r="W103" s="119"/>
      <c r="X103" s="175" t="str">
        <f t="shared" ca="1" si="2"/>
        <v>VENCIDA</v>
      </c>
      <c r="Y103" s="7"/>
      <c r="Z103" s="7"/>
      <c r="AA103" s="7"/>
      <c r="AB103" s="7"/>
      <c r="AC103" s="7"/>
      <c r="AD103" s="7"/>
      <c r="AE103" s="7"/>
      <c r="AF103" s="7"/>
      <c r="AG103" s="7"/>
      <c r="AH103" s="7"/>
      <c r="AI103" s="7"/>
      <c r="AJ103" s="9"/>
      <c r="AK103" s="9"/>
      <c r="AL103" s="9"/>
      <c r="AM103" s="9"/>
      <c r="AN103" s="9"/>
      <c r="AO103" s="9"/>
      <c r="AP103" s="9"/>
      <c r="AQ103" s="9"/>
      <c r="AR103" s="9"/>
    </row>
    <row r="104" spans="1:44" ht="56.25" hidden="1" customHeight="1" x14ac:dyDescent="0.25">
      <c r="A104" s="704"/>
      <c r="B104" s="369"/>
      <c r="C104" s="144"/>
      <c r="D104" s="144"/>
      <c r="E104" s="145"/>
      <c r="F104" s="369"/>
      <c r="G104" s="856"/>
      <c r="H104" s="842"/>
      <c r="I104" s="842"/>
      <c r="J104" s="842"/>
      <c r="K104" s="178"/>
      <c r="L104" s="178"/>
      <c r="M104" s="178"/>
      <c r="N104" s="318"/>
      <c r="O104" s="840"/>
      <c r="P104" s="840"/>
      <c r="Q104" s="845"/>
      <c r="R104" s="585"/>
      <c r="S104" s="846"/>
      <c r="T104" s="585"/>
      <c r="U104" s="585"/>
      <c r="V104" s="857"/>
      <c r="W104" s="185"/>
      <c r="X104" s="123" t="str">
        <f t="shared" ca="1" si="2"/>
        <v/>
      </c>
      <c r="Y104" s="7"/>
      <c r="Z104" s="7"/>
      <c r="AA104" s="7"/>
      <c r="AB104" s="7"/>
      <c r="AC104" s="7"/>
      <c r="AD104" s="7"/>
      <c r="AE104" s="7"/>
      <c r="AF104" s="7"/>
      <c r="AG104" s="7"/>
      <c r="AH104" s="7"/>
      <c r="AI104" s="7"/>
      <c r="AJ104" s="9"/>
      <c r="AK104" s="9"/>
      <c r="AL104" s="9"/>
      <c r="AM104" s="9"/>
      <c r="AN104" s="9"/>
      <c r="AO104" s="9"/>
      <c r="AP104" s="9"/>
      <c r="AQ104" s="9"/>
      <c r="AR104" s="9"/>
    </row>
    <row r="105" spans="1:44" ht="56.25" hidden="1" customHeight="1" x14ac:dyDescent="0.25">
      <c r="A105" s="710"/>
      <c r="B105" s="140"/>
      <c r="C105" s="147"/>
      <c r="D105" s="147"/>
      <c r="E105" s="148"/>
      <c r="F105" s="140"/>
      <c r="G105" s="858"/>
      <c r="H105" s="694"/>
      <c r="I105" s="694"/>
      <c r="J105" s="694"/>
      <c r="K105" s="137"/>
      <c r="L105" s="137"/>
      <c r="M105" s="137"/>
      <c r="N105" s="138"/>
      <c r="O105" s="841"/>
      <c r="P105" s="841"/>
      <c r="Q105" s="415"/>
      <c r="R105" s="415"/>
      <c r="S105" s="847"/>
      <c r="T105" s="415"/>
      <c r="U105" s="415"/>
      <c r="V105" s="859"/>
      <c r="W105" s="202"/>
      <c r="X105" s="244" t="str">
        <f t="shared" ca="1" si="2"/>
        <v/>
      </c>
      <c r="Y105" s="7"/>
      <c r="Z105" s="7"/>
      <c r="AA105" s="7"/>
      <c r="AB105" s="7"/>
      <c r="AC105" s="7"/>
      <c r="AD105" s="7"/>
      <c r="AE105" s="7"/>
      <c r="AF105" s="7"/>
      <c r="AG105" s="7"/>
      <c r="AH105" s="7"/>
      <c r="AI105" s="7"/>
      <c r="AJ105" s="9"/>
      <c r="AK105" s="9"/>
      <c r="AL105" s="9"/>
      <c r="AM105" s="9"/>
      <c r="AN105" s="9"/>
      <c r="AO105" s="9"/>
      <c r="AP105" s="9"/>
      <c r="AQ105" s="9"/>
      <c r="AR105" s="9"/>
    </row>
    <row r="106" spans="1:44" ht="131.25" customHeight="1" thickBot="1" x14ac:dyDescent="0.3">
      <c r="A106" s="116">
        <v>23</v>
      </c>
      <c r="B106" s="117" t="s">
        <v>11</v>
      </c>
      <c r="C106" s="117" t="s">
        <v>59</v>
      </c>
      <c r="D106" s="118">
        <v>42695</v>
      </c>
      <c r="E106" s="1222" t="s">
        <v>1697</v>
      </c>
      <c r="F106" s="117" t="s">
        <v>12</v>
      </c>
      <c r="G106" s="1275" t="s">
        <v>1698</v>
      </c>
      <c r="H106" s="1222" t="s">
        <v>1699</v>
      </c>
      <c r="I106" s="519" t="s">
        <v>27</v>
      </c>
      <c r="J106" s="519" t="s">
        <v>35</v>
      </c>
      <c r="K106" s="117" t="s">
        <v>1700</v>
      </c>
      <c r="L106" s="117" t="s">
        <v>1663</v>
      </c>
      <c r="M106" s="117" t="s">
        <v>1664</v>
      </c>
      <c r="N106" s="118">
        <v>42734</v>
      </c>
      <c r="O106" s="466">
        <v>42745</v>
      </c>
      <c r="P106" s="466">
        <v>42765</v>
      </c>
      <c r="Q106" s="1264"/>
      <c r="R106" s="182"/>
      <c r="S106" s="844"/>
      <c r="T106" s="1247" t="s">
        <v>2287</v>
      </c>
      <c r="U106" s="182"/>
      <c r="V106" s="175" t="s">
        <v>29</v>
      </c>
      <c r="W106" s="119"/>
      <c r="X106" s="175" t="str">
        <f t="shared" ca="1" si="2"/>
        <v>VENCIDA</v>
      </c>
      <c r="Y106" s="7"/>
      <c r="Z106" s="7"/>
      <c r="AA106" s="7"/>
      <c r="AB106" s="7"/>
      <c r="AC106" s="7"/>
      <c r="AD106" s="7"/>
      <c r="AE106" s="7"/>
      <c r="AF106" s="7"/>
      <c r="AG106" s="7"/>
      <c r="AH106" s="7"/>
      <c r="AI106" s="7"/>
      <c r="AJ106" s="9"/>
      <c r="AK106" s="9"/>
      <c r="AL106" s="9"/>
      <c r="AM106" s="9"/>
      <c r="AN106" s="9"/>
      <c r="AO106" s="9"/>
      <c r="AP106" s="9"/>
      <c r="AQ106" s="9"/>
      <c r="AR106" s="9"/>
    </row>
    <row r="107" spans="1:44" ht="63" hidden="1" customHeight="1" x14ac:dyDescent="0.25">
      <c r="A107" s="704"/>
      <c r="B107" s="369"/>
      <c r="C107" s="369"/>
      <c r="D107" s="369"/>
      <c r="E107" s="145"/>
      <c r="F107" s="369"/>
      <c r="G107" s="856"/>
      <c r="H107" s="119"/>
      <c r="I107" s="842"/>
      <c r="J107" s="842"/>
      <c r="K107" s="178"/>
      <c r="L107" s="178"/>
      <c r="M107" s="178"/>
      <c r="N107" s="318"/>
      <c r="O107" s="840"/>
      <c r="P107" s="840"/>
      <c r="Q107" s="845"/>
      <c r="R107" s="585"/>
      <c r="S107" s="846"/>
      <c r="T107" s="585"/>
      <c r="U107" s="585"/>
      <c r="V107" s="857"/>
      <c r="W107" s="185"/>
      <c r="X107" s="123" t="str">
        <f t="shared" ca="1" si="2"/>
        <v/>
      </c>
      <c r="Y107" s="7"/>
      <c r="Z107" s="7"/>
      <c r="AA107" s="7"/>
      <c r="AB107" s="7"/>
      <c r="AC107" s="7"/>
      <c r="AD107" s="7"/>
      <c r="AE107" s="7"/>
      <c r="AF107" s="7"/>
      <c r="AG107" s="7"/>
      <c r="AH107" s="7"/>
      <c r="AI107" s="7"/>
      <c r="AJ107" s="9"/>
      <c r="AK107" s="9"/>
      <c r="AL107" s="9"/>
      <c r="AM107" s="9"/>
      <c r="AN107" s="9"/>
      <c r="AO107" s="9"/>
      <c r="AP107" s="9"/>
      <c r="AQ107" s="9"/>
      <c r="AR107" s="9"/>
    </row>
    <row r="108" spans="1:44" ht="63" hidden="1" customHeight="1" x14ac:dyDescent="0.25">
      <c r="A108" s="710"/>
      <c r="B108" s="140"/>
      <c r="C108" s="140"/>
      <c r="D108" s="140"/>
      <c r="E108" s="148"/>
      <c r="F108" s="140"/>
      <c r="G108" s="858"/>
      <c r="H108" s="119"/>
      <c r="I108" s="694"/>
      <c r="J108" s="694"/>
      <c r="K108" s="137"/>
      <c r="L108" s="137"/>
      <c r="M108" s="137"/>
      <c r="N108" s="138"/>
      <c r="O108" s="841"/>
      <c r="P108" s="841"/>
      <c r="Q108" s="415"/>
      <c r="R108" s="415"/>
      <c r="S108" s="847"/>
      <c r="T108" s="415"/>
      <c r="U108" s="415"/>
      <c r="V108" s="859"/>
      <c r="W108" s="202"/>
      <c r="X108" s="244" t="str">
        <f t="shared" ca="1" si="2"/>
        <v/>
      </c>
      <c r="Y108" s="7"/>
      <c r="Z108" s="7"/>
      <c r="AA108" s="7"/>
      <c r="AB108" s="7"/>
      <c r="AC108" s="7"/>
      <c r="AD108" s="7"/>
      <c r="AE108" s="7"/>
      <c r="AF108" s="7"/>
      <c r="AG108" s="7"/>
      <c r="AH108" s="7"/>
      <c r="AI108" s="7"/>
      <c r="AJ108" s="9"/>
      <c r="AK108" s="9"/>
      <c r="AL108" s="9"/>
      <c r="AM108" s="9"/>
      <c r="AN108" s="9"/>
      <c r="AO108" s="9"/>
      <c r="AP108" s="9"/>
      <c r="AQ108" s="9"/>
      <c r="AR108" s="9"/>
    </row>
    <row r="109" spans="1:44" ht="159.75" customHeight="1" thickBot="1" x14ac:dyDescent="0.3">
      <c r="A109" s="116">
        <v>24</v>
      </c>
      <c r="B109" s="117" t="s">
        <v>11</v>
      </c>
      <c r="C109" s="117" t="s">
        <v>59</v>
      </c>
      <c r="D109" s="118">
        <v>42695</v>
      </c>
      <c r="E109" s="1222" t="s">
        <v>1701</v>
      </c>
      <c r="F109" s="117" t="s">
        <v>12</v>
      </c>
      <c r="G109" s="1275" t="s">
        <v>1698</v>
      </c>
      <c r="H109" s="1222" t="s">
        <v>1702</v>
      </c>
      <c r="I109" s="519" t="s">
        <v>27</v>
      </c>
      <c r="J109" s="519" t="s">
        <v>14</v>
      </c>
      <c r="K109" s="121" t="s">
        <v>1700</v>
      </c>
      <c r="L109" s="117" t="s">
        <v>1663</v>
      </c>
      <c r="M109" s="117" t="s">
        <v>1664</v>
      </c>
      <c r="N109" s="118">
        <v>42734</v>
      </c>
      <c r="O109" s="466">
        <v>42745</v>
      </c>
      <c r="P109" s="466">
        <v>42765</v>
      </c>
      <c r="Q109" s="1222"/>
      <c r="R109" s="843"/>
      <c r="S109" s="844"/>
      <c r="T109" s="1247" t="s">
        <v>2289</v>
      </c>
      <c r="U109" s="182"/>
      <c r="V109" s="175" t="s">
        <v>29</v>
      </c>
      <c r="W109" s="1219" t="s">
        <v>2264</v>
      </c>
      <c r="X109" s="175" t="str">
        <f t="shared" ca="1" si="2"/>
        <v>VENCIDA</v>
      </c>
      <c r="Y109" s="7"/>
      <c r="Z109" s="7"/>
      <c r="AA109" s="7"/>
      <c r="AB109" s="7"/>
      <c r="AC109" s="7"/>
      <c r="AD109" s="7"/>
      <c r="AE109" s="7"/>
      <c r="AF109" s="7"/>
      <c r="AG109" s="7"/>
      <c r="AH109" s="7"/>
      <c r="AI109" s="7"/>
      <c r="AJ109" s="9"/>
      <c r="AK109" s="9"/>
      <c r="AL109" s="9"/>
      <c r="AM109" s="9"/>
      <c r="AN109" s="9"/>
      <c r="AO109" s="9"/>
      <c r="AP109" s="9"/>
      <c r="AQ109" s="9"/>
      <c r="AR109" s="9"/>
    </row>
    <row r="110" spans="1:44" ht="84.75" hidden="1" customHeight="1" x14ac:dyDescent="0.25">
      <c r="A110" s="704"/>
      <c r="B110" s="369"/>
      <c r="C110" s="369"/>
      <c r="D110" s="369"/>
      <c r="E110" s="145"/>
      <c r="F110" s="369"/>
      <c r="G110" s="856"/>
      <c r="H110" s="842"/>
      <c r="I110" s="842"/>
      <c r="J110" s="842"/>
      <c r="K110" s="130"/>
      <c r="L110" s="130"/>
      <c r="M110" s="130"/>
      <c r="N110" s="131"/>
      <c r="O110" s="860"/>
      <c r="P110" s="860"/>
      <c r="Q110" s="585"/>
      <c r="R110" s="585"/>
      <c r="S110" s="846"/>
      <c r="T110" s="185"/>
      <c r="U110" s="185"/>
      <c r="V110" s="857"/>
      <c r="W110" s="185"/>
      <c r="X110" s="123" t="str">
        <f t="shared" ca="1" si="2"/>
        <v/>
      </c>
      <c r="Y110" s="7"/>
      <c r="Z110" s="7"/>
      <c r="AA110" s="7"/>
      <c r="AB110" s="7"/>
      <c r="AC110" s="7"/>
      <c r="AD110" s="7"/>
      <c r="AE110" s="7"/>
      <c r="AF110" s="7"/>
      <c r="AG110" s="7"/>
      <c r="AH110" s="7"/>
      <c r="AI110" s="7"/>
      <c r="AJ110" s="9"/>
      <c r="AK110" s="9"/>
      <c r="AL110" s="9"/>
      <c r="AM110" s="9"/>
      <c r="AN110" s="9"/>
      <c r="AO110" s="9"/>
      <c r="AP110" s="9"/>
      <c r="AQ110" s="9"/>
      <c r="AR110" s="9"/>
    </row>
    <row r="111" spans="1:44" ht="45" hidden="1" customHeight="1" thickBot="1" x14ac:dyDescent="0.3">
      <c r="A111" s="710"/>
      <c r="B111" s="140"/>
      <c r="C111" s="140"/>
      <c r="D111" s="140"/>
      <c r="E111" s="148"/>
      <c r="F111" s="140"/>
      <c r="G111" s="858"/>
      <c r="H111" s="694"/>
      <c r="I111" s="694"/>
      <c r="J111" s="694"/>
      <c r="K111" s="137"/>
      <c r="L111" s="147"/>
      <c r="M111" s="147"/>
      <c r="N111" s="146"/>
      <c r="O111" s="861"/>
      <c r="P111" s="861"/>
      <c r="Q111" s="862"/>
      <c r="R111" s="862"/>
      <c r="S111" s="847"/>
      <c r="T111" s="202"/>
      <c r="U111" s="202"/>
      <c r="V111" s="859"/>
      <c r="W111" s="202"/>
      <c r="X111" s="244" t="str">
        <f t="shared" ca="1" si="2"/>
        <v/>
      </c>
      <c r="Y111" s="7"/>
      <c r="Z111" s="7"/>
      <c r="AA111" s="7"/>
      <c r="AB111" s="7"/>
      <c r="AC111" s="7"/>
      <c r="AD111" s="7"/>
      <c r="AE111" s="7"/>
      <c r="AF111" s="7"/>
      <c r="AG111" s="7"/>
      <c r="AH111" s="7"/>
      <c r="AI111" s="7"/>
      <c r="AJ111" s="9"/>
      <c r="AK111" s="9"/>
      <c r="AL111" s="9"/>
      <c r="AM111" s="9"/>
      <c r="AN111" s="9"/>
      <c r="AO111" s="9"/>
      <c r="AP111" s="9"/>
      <c r="AQ111" s="9"/>
      <c r="AR111" s="9"/>
    </row>
    <row r="112" spans="1:44" ht="90.75" customHeight="1" x14ac:dyDescent="0.25">
      <c r="A112" s="1468">
        <v>25</v>
      </c>
      <c r="B112" s="1470" t="s">
        <v>11</v>
      </c>
      <c r="C112" s="1470" t="s">
        <v>59</v>
      </c>
      <c r="D112" s="1507">
        <v>42695</v>
      </c>
      <c r="E112" s="1480" t="s">
        <v>1703</v>
      </c>
      <c r="F112" s="1470" t="s">
        <v>12</v>
      </c>
      <c r="G112" s="1480" t="s">
        <v>1704</v>
      </c>
      <c r="H112" s="1025" t="s">
        <v>1705</v>
      </c>
      <c r="I112" s="519" t="s">
        <v>27</v>
      </c>
      <c r="J112" s="519" t="s">
        <v>35</v>
      </c>
      <c r="K112" s="1119" t="s">
        <v>2151</v>
      </c>
      <c r="L112" s="117" t="s">
        <v>1706</v>
      </c>
      <c r="M112" s="117" t="s">
        <v>1706</v>
      </c>
      <c r="N112" s="118">
        <v>42734</v>
      </c>
      <c r="O112" s="466">
        <v>42737</v>
      </c>
      <c r="P112" s="466">
        <v>42766</v>
      </c>
      <c r="Q112" s="1266" t="s">
        <v>2156</v>
      </c>
      <c r="R112" s="1256" t="s">
        <v>2155</v>
      </c>
      <c r="S112" s="1122">
        <v>42842</v>
      </c>
      <c r="T112" s="1250" t="s">
        <v>2276</v>
      </c>
      <c r="U112" s="1239" t="s">
        <v>2155</v>
      </c>
      <c r="V112" s="175" t="s">
        <v>36</v>
      </c>
      <c r="W112" s="1219" t="s">
        <v>2279</v>
      </c>
      <c r="X112" s="175" t="str">
        <f t="shared" ca="1" si="2"/>
        <v>VENCIDA</v>
      </c>
      <c r="Y112" s="7"/>
      <c r="Z112" s="7"/>
      <c r="AA112" s="7"/>
      <c r="AB112" s="7"/>
      <c r="AC112" s="7"/>
      <c r="AD112" s="7"/>
      <c r="AE112" s="7"/>
      <c r="AF112" s="7"/>
      <c r="AG112" s="7"/>
      <c r="AH112" s="7"/>
      <c r="AI112" s="7"/>
      <c r="AJ112" s="9"/>
      <c r="AK112" s="9"/>
      <c r="AL112" s="9"/>
      <c r="AM112" s="9"/>
      <c r="AN112" s="9"/>
      <c r="AO112" s="9"/>
      <c r="AP112" s="9"/>
      <c r="AQ112" s="9"/>
      <c r="AR112" s="9"/>
    </row>
    <row r="113" spans="1:44" ht="106.5" customHeight="1" x14ac:dyDescent="0.25">
      <c r="A113" s="1533"/>
      <c r="B113" s="1491"/>
      <c r="C113" s="1491"/>
      <c r="D113" s="1494"/>
      <c r="E113" s="1492"/>
      <c r="F113" s="1491"/>
      <c r="G113" s="1492"/>
      <c r="H113" s="1031" t="s">
        <v>1707</v>
      </c>
      <c r="I113" s="515" t="s">
        <v>27</v>
      </c>
      <c r="J113" s="515" t="s">
        <v>35</v>
      </c>
      <c r="K113" s="1120" t="s">
        <v>2152</v>
      </c>
      <c r="L113" s="130" t="s">
        <v>1708</v>
      </c>
      <c r="M113" s="130" t="s">
        <v>1709</v>
      </c>
      <c r="N113" s="131">
        <v>42734</v>
      </c>
      <c r="O113" s="860">
        <v>42737</v>
      </c>
      <c r="P113" s="860">
        <v>43100</v>
      </c>
      <c r="Q113" s="1267" t="s">
        <v>2158</v>
      </c>
      <c r="R113" s="1260" t="s">
        <v>2159</v>
      </c>
      <c r="S113" s="1257">
        <v>42842</v>
      </c>
      <c r="T113" s="1254" t="s">
        <v>2278</v>
      </c>
      <c r="U113" s="1240" t="s">
        <v>2159</v>
      </c>
      <c r="V113" s="176" t="s">
        <v>22</v>
      </c>
      <c r="W113" s="1271" t="s">
        <v>2280</v>
      </c>
      <c r="X113" s="176" t="str">
        <f t="shared" ca="1" si="2"/>
        <v>EN DESARROLLO</v>
      </c>
      <c r="Y113" s="7"/>
      <c r="Z113" s="7"/>
      <c r="AA113" s="7"/>
      <c r="AB113" s="7"/>
      <c r="AC113" s="7"/>
      <c r="AD113" s="7"/>
      <c r="AE113" s="7"/>
      <c r="AF113" s="7"/>
      <c r="AG113" s="7"/>
      <c r="AH113" s="7"/>
      <c r="AI113" s="7"/>
      <c r="AJ113" s="9"/>
      <c r="AK113" s="9"/>
      <c r="AL113" s="9"/>
      <c r="AM113" s="9"/>
      <c r="AN113" s="9"/>
      <c r="AO113" s="9"/>
      <c r="AP113" s="9"/>
      <c r="AQ113" s="9"/>
      <c r="AR113" s="9"/>
    </row>
    <row r="114" spans="1:44" ht="93" customHeight="1" thickBot="1" x14ac:dyDescent="0.3">
      <c r="A114" s="1469"/>
      <c r="B114" s="1471"/>
      <c r="C114" s="1471"/>
      <c r="D114" s="1559"/>
      <c r="E114" s="1481"/>
      <c r="F114" s="1471"/>
      <c r="G114" s="1481"/>
      <c r="H114" s="1069" t="s">
        <v>1710</v>
      </c>
      <c r="I114" s="474" t="s">
        <v>13</v>
      </c>
      <c r="J114" s="474" t="s">
        <v>35</v>
      </c>
      <c r="K114" s="1121" t="s">
        <v>2153</v>
      </c>
      <c r="L114" s="147" t="s">
        <v>1711</v>
      </c>
      <c r="M114" s="147" t="s">
        <v>1712</v>
      </c>
      <c r="N114" s="146">
        <v>42734</v>
      </c>
      <c r="O114" s="861">
        <v>42737</v>
      </c>
      <c r="P114" s="861">
        <v>42766</v>
      </c>
      <c r="Q114" s="1268" t="s">
        <v>2154</v>
      </c>
      <c r="R114" s="1258" t="s">
        <v>2157</v>
      </c>
      <c r="S114" s="1259">
        <v>42842</v>
      </c>
      <c r="T114" s="1255" t="s">
        <v>2277</v>
      </c>
      <c r="U114" s="1241" t="s">
        <v>2157</v>
      </c>
      <c r="V114" s="139" t="s">
        <v>36</v>
      </c>
      <c r="W114" s="1272" t="s">
        <v>2279</v>
      </c>
      <c r="X114" s="139" t="str">
        <f t="shared" ca="1" si="2"/>
        <v>VENCIDA</v>
      </c>
      <c r="Y114" s="7"/>
      <c r="Z114" s="7"/>
      <c r="AA114" s="7"/>
      <c r="AB114" s="7"/>
      <c r="AC114" s="7"/>
      <c r="AD114" s="7"/>
      <c r="AE114" s="7"/>
      <c r="AF114" s="7"/>
      <c r="AG114" s="7"/>
      <c r="AH114" s="7"/>
      <c r="AI114" s="7"/>
      <c r="AJ114" s="9"/>
      <c r="AK114" s="9"/>
      <c r="AL114" s="9"/>
      <c r="AM114" s="9"/>
      <c r="AN114" s="9"/>
      <c r="AO114" s="9"/>
      <c r="AP114" s="9"/>
      <c r="AQ114" s="9"/>
      <c r="AR114" s="9"/>
    </row>
    <row r="115" spans="1:44" ht="83.25" customHeight="1" thickBot="1" x14ac:dyDescent="0.3">
      <c r="A115" s="284">
        <v>26</v>
      </c>
      <c r="B115" s="342" t="s">
        <v>11</v>
      </c>
      <c r="C115" s="342" t="s">
        <v>59</v>
      </c>
      <c r="D115" s="466">
        <v>42695</v>
      </c>
      <c r="E115" s="1275" t="s">
        <v>1713</v>
      </c>
      <c r="F115" s="342" t="s">
        <v>12</v>
      </c>
      <c r="G115" s="1275" t="s">
        <v>1714</v>
      </c>
      <c r="H115" s="1280" t="s">
        <v>1715</v>
      </c>
      <c r="I115" s="865" t="s">
        <v>27</v>
      </c>
      <c r="J115" s="865" t="s">
        <v>35</v>
      </c>
      <c r="K115" s="866" t="s">
        <v>1716</v>
      </c>
      <c r="L115" s="117" t="s">
        <v>1717</v>
      </c>
      <c r="M115" s="117" t="s">
        <v>1717</v>
      </c>
      <c r="N115" s="466">
        <v>42734</v>
      </c>
      <c r="O115" s="466">
        <v>42737</v>
      </c>
      <c r="P115" s="466">
        <v>43100</v>
      </c>
      <c r="Q115" s="1269"/>
      <c r="R115" s="867"/>
      <c r="S115" s="867"/>
      <c r="T115" s="1251"/>
      <c r="U115" s="868"/>
      <c r="V115" s="175" t="s">
        <v>22</v>
      </c>
      <c r="W115" s="119"/>
      <c r="X115" s="175" t="str">
        <f t="shared" ca="1" si="2"/>
        <v>EN DESARROLLO</v>
      </c>
      <c r="Y115" s="869"/>
      <c r="Z115" s="869"/>
      <c r="AA115" s="869"/>
      <c r="AB115" s="869"/>
      <c r="AC115" s="869"/>
      <c r="AD115" s="869"/>
      <c r="AE115" s="869"/>
      <c r="AF115" s="869"/>
      <c r="AG115" s="869"/>
      <c r="AH115" s="869"/>
      <c r="AI115" s="869"/>
      <c r="AJ115" s="9"/>
      <c r="AK115" s="9"/>
      <c r="AL115" s="9"/>
      <c r="AM115" s="9"/>
      <c r="AN115" s="9"/>
      <c r="AO115" s="9"/>
      <c r="AP115" s="9"/>
      <c r="AQ115" s="9"/>
      <c r="AR115" s="9"/>
    </row>
    <row r="116" spans="1:44" ht="31.5" hidden="1" customHeight="1" x14ac:dyDescent="0.25">
      <c r="A116" s="870"/>
      <c r="B116" s="871"/>
      <c r="C116" s="871"/>
      <c r="D116" s="871"/>
      <c r="E116" s="856"/>
      <c r="F116" s="871"/>
      <c r="G116" s="856"/>
      <c r="H116" s="852"/>
      <c r="I116" s="852"/>
      <c r="J116" s="852"/>
      <c r="K116" s="872"/>
      <c r="L116" s="872"/>
      <c r="M116" s="872"/>
      <c r="N116" s="860"/>
      <c r="O116" s="860"/>
      <c r="P116" s="860"/>
      <c r="Q116" s="873"/>
      <c r="R116" s="873"/>
      <c r="S116" s="873"/>
      <c r="T116" s="873"/>
      <c r="U116" s="873"/>
      <c r="V116" s="874"/>
      <c r="W116" s="873"/>
      <c r="X116" s="123" t="str">
        <f t="shared" ca="1" si="2"/>
        <v/>
      </c>
      <c r="Y116" s="869"/>
      <c r="Z116" s="869"/>
      <c r="AA116" s="869"/>
      <c r="AB116" s="869"/>
      <c r="AC116" s="869"/>
      <c r="AD116" s="869"/>
      <c r="AE116" s="869"/>
      <c r="AF116" s="869"/>
      <c r="AG116" s="869"/>
      <c r="AH116" s="869"/>
      <c r="AI116" s="869"/>
      <c r="AJ116" s="9"/>
      <c r="AK116" s="9"/>
      <c r="AL116" s="9"/>
      <c r="AM116" s="9"/>
      <c r="AN116" s="9"/>
      <c r="AO116" s="9"/>
      <c r="AP116" s="9"/>
      <c r="AQ116" s="9"/>
      <c r="AR116" s="9"/>
    </row>
    <row r="117" spans="1:44" ht="31.5" hidden="1" customHeight="1" x14ac:dyDescent="0.25">
      <c r="A117" s="875"/>
      <c r="B117" s="876"/>
      <c r="C117" s="876"/>
      <c r="D117" s="876"/>
      <c r="E117" s="858"/>
      <c r="F117" s="876"/>
      <c r="G117" s="858"/>
      <c r="H117" s="855"/>
      <c r="I117" s="855"/>
      <c r="J117" s="855"/>
      <c r="K117" s="363"/>
      <c r="L117" s="876"/>
      <c r="M117" s="876"/>
      <c r="N117" s="861"/>
      <c r="O117" s="861"/>
      <c r="P117" s="861"/>
      <c r="Q117" s="877"/>
      <c r="R117" s="878"/>
      <c r="S117" s="878"/>
      <c r="T117" s="878"/>
      <c r="U117" s="878"/>
      <c r="V117" s="879"/>
      <c r="W117" s="878"/>
      <c r="X117" s="244" t="str">
        <f t="shared" ca="1" si="2"/>
        <v/>
      </c>
      <c r="Y117" s="869"/>
      <c r="Z117" s="869"/>
      <c r="AA117" s="869"/>
      <c r="AB117" s="869"/>
      <c r="AC117" s="869"/>
      <c r="AD117" s="869"/>
      <c r="AE117" s="869"/>
      <c r="AF117" s="869"/>
      <c r="AG117" s="869"/>
      <c r="AH117" s="869"/>
      <c r="AI117" s="869"/>
      <c r="AJ117" s="9"/>
      <c r="AK117" s="9"/>
      <c r="AL117" s="9"/>
      <c r="AM117" s="9"/>
      <c r="AN117" s="9"/>
      <c r="AO117" s="9"/>
      <c r="AP117" s="9"/>
      <c r="AQ117" s="9"/>
      <c r="AR117" s="9"/>
    </row>
    <row r="118" spans="1:44" ht="173.25" customHeight="1" thickBot="1" x14ac:dyDescent="0.3">
      <c r="A118" s="116">
        <v>27</v>
      </c>
      <c r="B118" s="117" t="s">
        <v>11</v>
      </c>
      <c r="C118" s="117" t="s">
        <v>59</v>
      </c>
      <c r="D118" s="118">
        <v>42695</v>
      </c>
      <c r="E118" s="1222" t="s">
        <v>1718</v>
      </c>
      <c r="F118" s="117" t="s">
        <v>12</v>
      </c>
      <c r="G118" s="1275" t="s">
        <v>1719</v>
      </c>
      <c r="H118" s="1025" t="s">
        <v>1720</v>
      </c>
      <c r="I118" s="519" t="s">
        <v>27</v>
      </c>
      <c r="J118" s="519" t="s">
        <v>14</v>
      </c>
      <c r="K118" s="121" t="s">
        <v>1721</v>
      </c>
      <c r="L118" s="117" t="s">
        <v>1722</v>
      </c>
      <c r="M118" s="880" t="s">
        <v>1723</v>
      </c>
      <c r="N118" s="118">
        <v>42734</v>
      </c>
      <c r="O118" s="466">
        <v>42767</v>
      </c>
      <c r="P118" s="466">
        <v>42916</v>
      </c>
      <c r="Q118" s="1270"/>
      <c r="R118" s="863"/>
      <c r="S118" s="863"/>
      <c r="T118" s="1252"/>
      <c r="U118" s="864"/>
      <c r="V118" s="175" t="s">
        <v>22</v>
      </c>
      <c r="W118" s="119"/>
      <c r="X118" s="175" t="str">
        <f t="shared" ca="1" si="2"/>
        <v>EN DESARROLLO</v>
      </c>
      <c r="Y118" s="7"/>
      <c r="Z118" s="7"/>
      <c r="AA118" s="7"/>
      <c r="AB118" s="7"/>
      <c r="AC118" s="7"/>
      <c r="AD118" s="7"/>
      <c r="AE118" s="7"/>
      <c r="AF118" s="7"/>
      <c r="AG118" s="7"/>
      <c r="AH118" s="7"/>
      <c r="AI118" s="7"/>
      <c r="AJ118" s="9"/>
      <c r="AK118" s="9"/>
      <c r="AL118" s="9"/>
      <c r="AM118" s="9"/>
      <c r="AN118" s="9"/>
      <c r="AO118" s="9"/>
      <c r="AP118" s="9"/>
      <c r="AQ118" s="9"/>
      <c r="AR118" s="9"/>
    </row>
    <row r="119" spans="1:44" ht="45" hidden="1" customHeight="1" x14ac:dyDescent="0.25">
      <c r="A119" s="704"/>
      <c r="B119" s="144"/>
      <c r="C119" s="144"/>
      <c r="D119" s="144"/>
      <c r="E119" s="145"/>
      <c r="F119" s="144"/>
      <c r="G119" s="871"/>
      <c r="H119" s="842"/>
      <c r="I119" s="842"/>
      <c r="J119" s="842"/>
      <c r="K119" s="130"/>
      <c r="L119" s="872"/>
      <c r="M119" s="872"/>
      <c r="N119" s="860"/>
      <c r="O119" s="860"/>
      <c r="P119" s="860"/>
      <c r="Q119" s="185"/>
      <c r="R119" s="185"/>
      <c r="S119" s="185"/>
      <c r="T119" s="185"/>
      <c r="U119" s="185"/>
      <c r="V119" s="857"/>
      <c r="W119" s="185"/>
      <c r="X119" s="123" t="str">
        <f t="shared" ca="1" si="2"/>
        <v/>
      </c>
      <c r="Y119" s="7"/>
      <c r="Z119" s="7"/>
      <c r="AA119" s="7"/>
      <c r="AB119" s="7"/>
      <c r="AC119" s="7"/>
      <c r="AD119" s="7"/>
      <c r="AE119" s="7"/>
      <c r="AF119" s="7"/>
      <c r="AG119" s="7"/>
      <c r="AH119" s="7"/>
      <c r="AI119" s="7"/>
      <c r="AJ119" s="9"/>
      <c r="AK119" s="9"/>
      <c r="AL119" s="9"/>
      <c r="AM119" s="9"/>
      <c r="AN119" s="9"/>
      <c r="AO119" s="9"/>
      <c r="AP119" s="9"/>
      <c r="AQ119" s="9"/>
      <c r="AR119" s="9"/>
    </row>
    <row r="120" spans="1:44" ht="39" hidden="1" customHeight="1" x14ac:dyDescent="0.25">
      <c r="A120" s="710"/>
      <c r="B120" s="147"/>
      <c r="C120" s="147"/>
      <c r="D120" s="147"/>
      <c r="E120" s="148"/>
      <c r="F120" s="147"/>
      <c r="G120" s="876"/>
      <c r="H120" s="694"/>
      <c r="I120" s="694"/>
      <c r="J120" s="694"/>
      <c r="K120" s="137"/>
      <c r="L120" s="876"/>
      <c r="M120" s="876"/>
      <c r="N120" s="861"/>
      <c r="O120" s="861"/>
      <c r="P120" s="861"/>
      <c r="Q120" s="881"/>
      <c r="R120" s="202"/>
      <c r="S120" s="202"/>
      <c r="T120" s="202"/>
      <c r="U120" s="202"/>
      <c r="V120" s="859"/>
      <c r="W120" s="202"/>
      <c r="X120" s="244" t="str">
        <f t="shared" ca="1" si="2"/>
        <v/>
      </c>
      <c r="Y120" s="7"/>
      <c r="Z120" s="7"/>
      <c r="AA120" s="7"/>
      <c r="AB120" s="7"/>
      <c r="AC120" s="7"/>
      <c r="AD120" s="7"/>
      <c r="AE120" s="7"/>
      <c r="AF120" s="7"/>
      <c r="AG120" s="7"/>
      <c r="AH120" s="7"/>
      <c r="AI120" s="7"/>
      <c r="AJ120" s="9"/>
      <c r="AK120" s="9"/>
      <c r="AL120" s="9"/>
      <c r="AM120" s="9"/>
      <c r="AN120" s="9"/>
      <c r="AO120" s="9"/>
      <c r="AP120" s="9"/>
      <c r="AQ120" s="9"/>
      <c r="AR120" s="9"/>
    </row>
    <row r="121" spans="1:44" ht="205.5" customHeight="1" thickBot="1" x14ac:dyDescent="0.3">
      <c r="A121" s="116">
        <v>28</v>
      </c>
      <c r="B121" s="117" t="s">
        <v>11</v>
      </c>
      <c r="C121" s="117" t="s">
        <v>59</v>
      </c>
      <c r="D121" s="118">
        <v>42695</v>
      </c>
      <c r="E121" s="1222" t="s">
        <v>1724</v>
      </c>
      <c r="F121" s="117" t="s">
        <v>12</v>
      </c>
      <c r="G121" s="1222" t="s">
        <v>1725</v>
      </c>
      <c r="H121" s="1025" t="s">
        <v>1726</v>
      </c>
      <c r="I121" s="519" t="s">
        <v>27</v>
      </c>
      <c r="J121" s="519" t="s">
        <v>14</v>
      </c>
      <c r="K121" s="121" t="s">
        <v>1727</v>
      </c>
      <c r="L121" s="117" t="s">
        <v>1722</v>
      </c>
      <c r="M121" s="117" t="s">
        <v>1723</v>
      </c>
      <c r="N121" s="118">
        <v>42734</v>
      </c>
      <c r="O121" s="466">
        <v>42737</v>
      </c>
      <c r="P121" s="466">
        <v>42766</v>
      </c>
      <c r="Q121" s="1270"/>
      <c r="R121" s="863"/>
      <c r="S121" s="863"/>
      <c r="T121" s="1247" t="s">
        <v>2254</v>
      </c>
      <c r="U121" s="1218" t="s">
        <v>2255</v>
      </c>
      <c r="V121" s="175" t="s">
        <v>36</v>
      </c>
      <c r="W121" s="1219" t="s">
        <v>2256</v>
      </c>
      <c r="X121" s="175" t="str">
        <f t="shared" ca="1" si="2"/>
        <v>VENCIDA</v>
      </c>
      <c r="Y121" s="7"/>
      <c r="Z121" s="7"/>
      <c r="AA121" s="7"/>
      <c r="AB121" s="7"/>
      <c r="AC121" s="7"/>
      <c r="AD121" s="7"/>
      <c r="AE121" s="7"/>
      <c r="AF121" s="7"/>
      <c r="AG121" s="7"/>
      <c r="AH121" s="7"/>
      <c r="AI121" s="7"/>
      <c r="AJ121" s="9"/>
      <c r="AK121" s="9"/>
      <c r="AL121" s="9"/>
      <c r="AM121" s="9"/>
      <c r="AN121" s="9"/>
      <c r="AO121" s="9"/>
      <c r="AP121" s="9"/>
      <c r="AQ121" s="9"/>
      <c r="AR121" s="9"/>
    </row>
    <row r="122" spans="1:44" ht="48" hidden="1" customHeight="1" x14ac:dyDescent="0.25">
      <c r="A122" s="704"/>
      <c r="B122" s="144"/>
      <c r="C122" s="144"/>
      <c r="D122" s="144"/>
      <c r="E122" s="145"/>
      <c r="F122" s="144"/>
      <c r="G122" s="145"/>
      <c r="H122" s="842"/>
      <c r="I122" s="842"/>
      <c r="J122" s="842"/>
      <c r="K122" s="130"/>
      <c r="L122" s="872"/>
      <c r="M122" s="872"/>
      <c r="N122" s="860"/>
      <c r="O122" s="860"/>
      <c r="P122" s="860"/>
      <c r="Q122" s="185"/>
      <c r="R122" s="185"/>
      <c r="S122" s="185"/>
      <c r="T122" s="185"/>
      <c r="U122" s="185"/>
      <c r="V122" s="857"/>
      <c r="W122" s="185"/>
      <c r="X122" s="123" t="str">
        <f t="shared" ca="1" si="2"/>
        <v/>
      </c>
      <c r="Y122" s="7"/>
      <c r="Z122" s="7"/>
      <c r="AA122" s="7"/>
      <c r="AB122" s="7"/>
      <c r="AC122" s="7"/>
      <c r="AD122" s="7"/>
      <c r="AE122" s="7"/>
      <c r="AF122" s="7"/>
      <c r="AG122" s="7"/>
      <c r="AH122" s="7"/>
      <c r="AI122" s="7"/>
      <c r="AJ122" s="9"/>
      <c r="AK122" s="9"/>
      <c r="AL122" s="9"/>
      <c r="AM122" s="9"/>
      <c r="AN122" s="9"/>
      <c r="AO122" s="9"/>
      <c r="AP122" s="9"/>
      <c r="AQ122" s="9"/>
      <c r="AR122" s="9"/>
    </row>
    <row r="123" spans="1:44" ht="48" hidden="1" customHeight="1" x14ac:dyDescent="0.25">
      <c r="A123" s="710"/>
      <c r="B123" s="147"/>
      <c r="C123" s="147"/>
      <c r="D123" s="147"/>
      <c r="E123" s="148"/>
      <c r="F123" s="147"/>
      <c r="G123" s="148"/>
      <c r="H123" s="694"/>
      <c r="I123" s="694"/>
      <c r="J123" s="694"/>
      <c r="K123" s="137"/>
      <c r="L123" s="876"/>
      <c r="M123" s="876"/>
      <c r="N123" s="861"/>
      <c r="O123" s="861"/>
      <c r="P123" s="861"/>
      <c r="Q123" s="881"/>
      <c r="R123" s="202"/>
      <c r="S123" s="202"/>
      <c r="T123" s="202"/>
      <c r="U123" s="202"/>
      <c r="V123" s="859"/>
      <c r="W123" s="202"/>
      <c r="X123" s="244" t="str">
        <f t="shared" ca="1" si="2"/>
        <v/>
      </c>
      <c r="Y123" s="7"/>
      <c r="Z123" s="7"/>
      <c r="AA123" s="7"/>
      <c r="AB123" s="7"/>
      <c r="AC123" s="7"/>
      <c r="AD123" s="7"/>
      <c r="AE123" s="7"/>
      <c r="AF123" s="7"/>
      <c r="AG123" s="7"/>
      <c r="AH123" s="7"/>
      <c r="AI123" s="7"/>
      <c r="AJ123" s="9"/>
      <c r="AK123" s="9"/>
      <c r="AL123" s="9"/>
      <c r="AM123" s="9"/>
      <c r="AN123" s="9"/>
      <c r="AO123" s="9"/>
      <c r="AP123" s="9"/>
      <c r="AQ123" s="9"/>
      <c r="AR123" s="9"/>
    </row>
    <row r="124" spans="1:44" ht="96.75" customHeight="1" thickBot="1" x14ac:dyDescent="0.3">
      <c r="A124" s="606">
        <v>29</v>
      </c>
      <c r="B124" s="239" t="s">
        <v>11</v>
      </c>
      <c r="C124" s="239" t="s">
        <v>59</v>
      </c>
      <c r="D124" s="241">
        <v>42695</v>
      </c>
      <c r="E124" s="1154" t="s">
        <v>1728</v>
      </c>
      <c r="F124" s="239" t="s">
        <v>12</v>
      </c>
      <c r="G124" s="1154" t="s">
        <v>1729</v>
      </c>
      <c r="H124" s="1154" t="s">
        <v>1730</v>
      </c>
      <c r="I124" s="491" t="s">
        <v>27</v>
      </c>
      <c r="J124" s="491" t="s">
        <v>14</v>
      </c>
      <c r="K124" s="491" t="s">
        <v>1731</v>
      </c>
      <c r="L124" s="239" t="s">
        <v>1663</v>
      </c>
      <c r="M124" s="239" t="s">
        <v>1664</v>
      </c>
      <c r="N124" s="241">
        <v>42734</v>
      </c>
      <c r="O124" s="882">
        <v>42745</v>
      </c>
      <c r="P124" s="882">
        <v>42916</v>
      </c>
      <c r="Q124" s="1253"/>
      <c r="R124" s="883"/>
      <c r="S124" s="883"/>
      <c r="T124" s="1253"/>
      <c r="U124" s="884"/>
      <c r="V124" s="244" t="s">
        <v>22</v>
      </c>
      <c r="W124" s="243"/>
      <c r="X124" s="244" t="str">
        <f t="shared" ca="1" si="2"/>
        <v>EN DESARROLLO</v>
      </c>
      <c r="Y124" s="7"/>
      <c r="Z124" s="7"/>
      <c r="AA124" s="7"/>
      <c r="AB124" s="7"/>
      <c r="AC124" s="7"/>
      <c r="AD124" s="7"/>
      <c r="AE124" s="7"/>
      <c r="AF124" s="7"/>
      <c r="AG124" s="7"/>
      <c r="AH124" s="7"/>
      <c r="AI124" s="7"/>
      <c r="AJ124" s="9"/>
      <c r="AK124" s="9"/>
      <c r="AL124" s="9"/>
      <c r="AM124" s="9"/>
      <c r="AN124" s="9"/>
      <c r="AO124" s="9"/>
      <c r="AP124" s="9"/>
      <c r="AQ124" s="9"/>
      <c r="AR124" s="9"/>
    </row>
    <row r="125" spans="1:44" ht="42.75" hidden="1" customHeight="1" x14ac:dyDescent="0.25">
      <c r="A125" s="704"/>
      <c r="B125" s="144"/>
      <c r="C125" s="144"/>
      <c r="D125" s="144"/>
      <c r="E125" s="145"/>
      <c r="F125" s="144"/>
      <c r="G125" s="145"/>
      <c r="H125" s="885"/>
      <c r="I125" s="885"/>
      <c r="J125" s="885"/>
      <c r="K125" s="524"/>
      <c r="L125" s="173"/>
      <c r="M125" s="173"/>
      <c r="N125" s="174"/>
      <c r="O125" s="174"/>
      <c r="P125" s="174"/>
      <c r="Q125" s="886"/>
      <c r="R125" s="886"/>
      <c r="S125" s="886"/>
      <c r="T125" s="886"/>
      <c r="U125" s="886"/>
      <c r="V125" s="887"/>
      <c r="W125" s="886"/>
      <c r="X125" s="544"/>
      <c r="Y125" s="7"/>
      <c r="Z125" s="7"/>
      <c r="AA125" s="7"/>
      <c r="AB125" s="7"/>
      <c r="AC125" s="7"/>
      <c r="AD125" s="7"/>
      <c r="AE125" s="7"/>
      <c r="AF125" s="7"/>
      <c r="AG125" s="7"/>
      <c r="AH125" s="7"/>
      <c r="AI125" s="7"/>
      <c r="AJ125" s="9"/>
      <c r="AK125" s="9"/>
      <c r="AL125" s="9"/>
      <c r="AM125" s="9"/>
      <c r="AN125" s="9"/>
      <c r="AO125" s="9"/>
      <c r="AP125" s="9"/>
      <c r="AQ125" s="9"/>
      <c r="AR125" s="9"/>
    </row>
    <row r="126" spans="1:44" ht="42.75" hidden="1" customHeight="1" x14ac:dyDescent="0.25">
      <c r="A126" s="710"/>
      <c r="B126" s="147"/>
      <c r="C126" s="147"/>
      <c r="D126" s="147"/>
      <c r="E126" s="148"/>
      <c r="F126" s="147"/>
      <c r="G126" s="148"/>
      <c r="H126" s="694"/>
      <c r="I126" s="694"/>
      <c r="J126" s="694"/>
      <c r="K126" s="474"/>
      <c r="L126" s="147"/>
      <c r="M126" s="147"/>
      <c r="N126" s="146"/>
      <c r="O126" s="146"/>
      <c r="P126" s="146"/>
      <c r="Q126" s="202"/>
      <c r="R126" s="202"/>
      <c r="S126" s="202"/>
      <c r="T126" s="202"/>
      <c r="U126" s="202"/>
      <c r="V126" s="859"/>
      <c r="W126" s="202"/>
      <c r="X126" s="888"/>
      <c r="Y126" s="7"/>
      <c r="Z126" s="7"/>
      <c r="AA126" s="7"/>
      <c r="AB126" s="7"/>
      <c r="AC126" s="7"/>
      <c r="AD126" s="7"/>
      <c r="AE126" s="7"/>
      <c r="AF126" s="7"/>
      <c r="AG126" s="7"/>
      <c r="AH126" s="7"/>
      <c r="AI126" s="7"/>
      <c r="AJ126" s="9"/>
      <c r="AK126" s="9"/>
      <c r="AL126" s="9"/>
      <c r="AM126" s="9"/>
      <c r="AN126" s="9"/>
      <c r="AO126" s="9"/>
      <c r="AP126" s="9"/>
      <c r="AQ126" s="9"/>
      <c r="AR126" s="9"/>
    </row>
    <row r="127" spans="1:44" ht="12" customHeight="1" x14ac:dyDescent="0.35">
      <c r="A127" s="889"/>
      <c r="B127" s="7"/>
      <c r="C127" s="7"/>
      <c r="D127" s="7"/>
      <c r="F127" s="7"/>
      <c r="I127" s="6"/>
      <c r="J127" s="6"/>
      <c r="K127" s="7"/>
      <c r="L127" s="7"/>
      <c r="M127" s="7"/>
      <c r="N127" s="7"/>
      <c r="O127" s="7"/>
      <c r="P127" s="7"/>
      <c r="R127" s="7"/>
      <c r="S127" s="7"/>
      <c r="U127" s="17"/>
      <c r="V127" s="544"/>
      <c r="W127" s="17"/>
      <c r="X127" s="544"/>
      <c r="Y127" s="7"/>
      <c r="Z127" s="7"/>
      <c r="AA127" s="7"/>
      <c r="AB127" s="7"/>
      <c r="AC127" s="7"/>
      <c r="AD127" s="7"/>
      <c r="AE127" s="7"/>
      <c r="AF127" s="7"/>
      <c r="AG127" s="7"/>
      <c r="AH127" s="7"/>
      <c r="AI127" s="7"/>
      <c r="AJ127" s="9"/>
      <c r="AK127" s="9"/>
      <c r="AL127" s="9"/>
      <c r="AM127" s="9"/>
      <c r="AN127" s="9"/>
      <c r="AO127" s="9"/>
      <c r="AP127" s="9"/>
      <c r="AQ127" s="9"/>
      <c r="AR127" s="9"/>
    </row>
    <row r="128" spans="1:44" ht="23.25" customHeight="1" x14ac:dyDescent="0.35">
      <c r="A128" s="889"/>
      <c r="B128" s="7"/>
      <c r="C128" s="7"/>
      <c r="D128" s="7"/>
      <c r="F128" s="7"/>
      <c r="I128" s="7"/>
      <c r="J128" s="7"/>
      <c r="K128" s="7"/>
      <c r="L128" s="7"/>
      <c r="M128" s="7"/>
      <c r="N128" s="7"/>
      <c r="O128" s="7"/>
      <c r="P128" s="7"/>
      <c r="R128" s="7"/>
      <c r="S128" s="7"/>
      <c r="U128" s="17"/>
      <c r="V128" s="7"/>
      <c r="W128" s="17"/>
      <c r="X128" s="7"/>
      <c r="Y128" s="7"/>
      <c r="Z128" s="7"/>
      <c r="AA128" s="7"/>
      <c r="AB128" s="7"/>
      <c r="AC128" s="7"/>
      <c r="AD128" s="7"/>
      <c r="AE128" s="7"/>
      <c r="AF128" s="7"/>
      <c r="AG128" s="7"/>
      <c r="AH128" s="7"/>
      <c r="AI128" s="7"/>
      <c r="AJ128" s="9"/>
      <c r="AK128" s="9"/>
      <c r="AL128" s="9"/>
      <c r="AM128" s="9"/>
      <c r="AN128" s="9"/>
      <c r="AO128" s="9"/>
      <c r="AP128" s="9"/>
      <c r="AQ128" s="9"/>
      <c r="AR128" s="9"/>
    </row>
    <row r="129" spans="1:44" x14ac:dyDescent="0.25">
      <c r="A129" s="9"/>
      <c r="B129" s="9"/>
      <c r="C129" s="9"/>
      <c r="D129" s="9"/>
      <c r="F129" s="9"/>
      <c r="I129" s="9"/>
      <c r="J129" s="9"/>
      <c r="K129" s="9"/>
      <c r="L129" s="9"/>
      <c r="M129" s="9"/>
      <c r="N129" s="9"/>
      <c r="O129" s="9"/>
      <c r="P129" s="9"/>
      <c r="R129" s="9"/>
      <c r="S129" s="9"/>
      <c r="U129" s="17"/>
      <c r="V129" s="9"/>
      <c r="W129" s="17"/>
      <c r="X129" s="9"/>
      <c r="Y129" s="9"/>
      <c r="Z129" s="9"/>
      <c r="AA129" s="9"/>
      <c r="AB129" s="9"/>
      <c r="AC129" s="9"/>
      <c r="AD129" s="9"/>
      <c r="AE129" s="9"/>
      <c r="AF129" s="9"/>
      <c r="AG129" s="9"/>
      <c r="AH129" s="9"/>
      <c r="AI129" s="9"/>
      <c r="AJ129" s="9"/>
      <c r="AK129" s="9"/>
      <c r="AL129" s="9"/>
      <c r="AM129" s="9"/>
      <c r="AN129" s="9"/>
      <c r="AO129" s="9"/>
      <c r="AP129" s="9"/>
      <c r="AQ129" s="9"/>
      <c r="AR129" s="9"/>
    </row>
    <row r="130" spans="1:44" x14ac:dyDescent="0.25">
      <c r="A130" s="9"/>
      <c r="B130" s="9"/>
      <c r="C130" s="9"/>
      <c r="D130" s="9"/>
      <c r="F130" s="9"/>
      <c r="I130" s="9"/>
      <c r="J130" s="9"/>
      <c r="K130" s="9"/>
      <c r="L130" s="9"/>
      <c r="M130" s="9"/>
      <c r="N130" s="9"/>
      <c r="O130" s="9"/>
      <c r="P130" s="9"/>
      <c r="R130" s="9"/>
      <c r="S130" s="9"/>
      <c r="U130" s="17"/>
      <c r="V130" s="9"/>
      <c r="W130" s="17"/>
      <c r="X130" s="9"/>
      <c r="Y130" s="9"/>
      <c r="Z130" s="9"/>
      <c r="AA130" s="9"/>
      <c r="AB130" s="9"/>
      <c r="AC130" s="9"/>
      <c r="AD130" s="9"/>
      <c r="AE130" s="9"/>
      <c r="AF130" s="9"/>
      <c r="AG130" s="9"/>
      <c r="AH130" s="9"/>
      <c r="AI130" s="9"/>
      <c r="AJ130" s="9"/>
      <c r="AK130" s="9"/>
      <c r="AL130" s="9"/>
      <c r="AM130" s="9"/>
      <c r="AN130" s="9"/>
      <c r="AO130" s="9"/>
      <c r="AP130" s="9"/>
      <c r="AQ130" s="9"/>
      <c r="AR130" s="9"/>
    </row>
    <row r="131" spans="1:44" x14ac:dyDescent="0.25">
      <c r="A131" s="9"/>
      <c r="B131" s="9"/>
      <c r="C131" s="9"/>
      <c r="D131" s="9"/>
      <c r="F131" s="9"/>
      <c r="I131" s="9"/>
      <c r="J131" s="9"/>
      <c r="K131" s="9"/>
      <c r="L131" s="9"/>
      <c r="M131" s="9"/>
      <c r="N131" s="9"/>
      <c r="O131" s="9"/>
      <c r="P131" s="9"/>
      <c r="R131" s="9"/>
      <c r="S131" s="9"/>
      <c r="U131" s="17"/>
      <c r="V131" s="9"/>
      <c r="W131" s="17"/>
      <c r="X131" s="9"/>
      <c r="Y131" s="9"/>
      <c r="Z131" s="9"/>
      <c r="AA131" s="9"/>
      <c r="AB131" s="9"/>
      <c r="AC131" s="9"/>
      <c r="AD131" s="9"/>
      <c r="AE131" s="9"/>
      <c r="AF131" s="9"/>
      <c r="AG131" s="9"/>
      <c r="AH131" s="9"/>
      <c r="AI131" s="9"/>
      <c r="AJ131" s="9"/>
      <c r="AK131" s="9"/>
      <c r="AL131" s="9"/>
      <c r="AM131" s="9"/>
      <c r="AN131" s="9"/>
      <c r="AO131" s="9"/>
      <c r="AP131" s="9"/>
      <c r="AQ131" s="9"/>
      <c r="AR131" s="9"/>
    </row>
    <row r="132" spans="1:44" x14ac:dyDescent="0.25">
      <c r="A132" s="9"/>
      <c r="B132" s="9"/>
      <c r="C132" s="9"/>
      <c r="D132" s="9"/>
      <c r="F132" s="9"/>
      <c r="I132" s="9"/>
      <c r="J132" s="9"/>
      <c r="K132" s="9"/>
      <c r="L132" s="9"/>
      <c r="M132" s="9"/>
      <c r="N132" s="9"/>
      <c r="O132" s="9"/>
      <c r="P132" s="9"/>
      <c r="R132" s="9"/>
      <c r="S132" s="9"/>
      <c r="U132" s="17"/>
      <c r="V132" s="9"/>
      <c r="W132" s="17"/>
      <c r="X132" s="9"/>
      <c r="Y132" s="9"/>
      <c r="Z132" s="9"/>
      <c r="AA132" s="9"/>
      <c r="AB132" s="9"/>
      <c r="AC132" s="9"/>
      <c r="AD132" s="9"/>
      <c r="AE132" s="9"/>
      <c r="AF132" s="9"/>
      <c r="AG132" s="9"/>
      <c r="AH132" s="9"/>
      <c r="AI132" s="9"/>
      <c r="AJ132" s="9"/>
      <c r="AK132" s="9"/>
      <c r="AL132" s="9"/>
      <c r="AM132" s="9"/>
      <c r="AN132" s="9"/>
      <c r="AO132" s="9"/>
      <c r="AP132" s="9"/>
      <c r="AQ132" s="9"/>
      <c r="AR132" s="9"/>
    </row>
    <row r="133" spans="1:44" x14ac:dyDescent="0.25">
      <c r="A133" s="9"/>
      <c r="B133" s="9"/>
      <c r="C133" s="9"/>
      <c r="D133" s="9"/>
      <c r="F133" s="9"/>
      <c r="I133" s="9"/>
      <c r="J133" s="9"/>
      <c r="K133" s="9"/>
      <c r="L133" s="9"/>
      <c r="M133" s="9"/>
      <c r="N133" s="9"/>
      <c r="O133" s="9"/>
      <c r="P133" s="9"/>
      <c r="R133" s="9"/>
      <c r="S133" s="9"/>
      <c r="U133" s="17"/>
      <c r="V133" s="9"/>
      <c r="W133" s="17"/>
      <c r="X133" s="9"/>
      <c r="Y133" s="9"/>
      <c r="Z133" s="9"/>
      <c r="AA133" s="9"/>
      <c r="AB133" s="9"/>
      <c r="AC133" s="9"/>
      <c r="AD133" s="9"/>
      <c r="AE133" s="9"/>
      <c r="AF133" s="9"/>
      <c r="AG133" s="9"/>
      <c r="AH133" s="9"/>
      <c r="AI133" s="9"/>
      <c r="AJ133" s="9"/>
      <c r="AK133" s="9"/>
      <c r="AL133" s="9"/>
      <c r="AM133" s="9"/>
      <c r="AN133" s="9"/>
      <c r="AO133" s="9"/>
      <c r="AP133" s="9"/>
      <c r="AQ133" s="9"/>
      <c r="AR133" s="9"/>
    </row>
    <row r="134" spans="1:44" x14ac:dyDescent="0.25">
      <c r="A134" s="9"/>
      <c r="B134" s="9"/>
      <c r="C134" s="9"/>
      <c r="D134" s="9"/>
      <c r="F134" s="9"/>
      <c r="I134" s="9"/>
      <c r="J134" s="9"/>
      <c r="K134" s="9"/>
      <c r="L134" s="9"/>
      <c r="M134" s="9"/>
      <c r="N134" s="9"/>
      <c r="O134" s="9"/>
      <c r="P134" s="9"/>
      <c r="R134" s="9"/>
      <c r="S134" s="9"/>
      <c r="U134" s="17"/>
      <c r="V134" s="9"/>
      <c r="W134" s="17"/>
      <c r="X134" s="9"/>
      <c r="Y134" s="9"/>
      <c r="Z134" s="9"/>
      <c r="AA134" s="9"/>
      <c r="AB134" s="9"/>
      <c r="AC134" s="9"/>
      <c r="AD134" s="9"/>
      <c r="AE134" s="9"/>
      <c r="AF134" s="9"/>
      <c r="AG134" s="9"/>
      <c r="AH134" s="9"/>
      <c r="AI134" s="9"/>
      <c r="AJ134" s="9"/>
      <c r="AK134" s="9"/>
      <c r="AL134" s="9"/>
      <c r="AM134" s="9"/>
      <c r="AN134" s="9"/>
      <c r="AO134" s="9"/>
      <c r="AP134" s="9"/>
      <c r="AQ134" s="9"/>
      <c r="AR134" s="9"/>
    </row>
    <row r="135" spans="1:44" x14ac:dyDescent="0.25">
      <c r="A135" s="9"/>
      <c r="B135" s="9"/>
      <c r="C135" s="9"/>
      <c r="D135" s="9"/>
      <c r="F135" s="9"/>
      <c r="I135" s="9"/>
      <c r="J135" s="9"/>
      <c r="K135" s="9"/>
      <c r="L135" s="9"/>
      <c r="M135" s="9"/>
      <c r="N135" s="9"/>
      <c r="O135" s="9"/>
      <c r="P135" s="9"/>
      <c r="R135" s="9"/>
      <c r="S135" s="9"/>
      <c r="U135" s="17"/>
      <c r="V135" s="9"/>
      <c r="W135" s="17"/>
      <c r="X135" s="9"/>
      <c r="Y135" s="9"/>
      <c r="Z135" s="9"/>
      <c r="AA135" s="9"/>
      <c r="AB135" s="9"/>
      <c r="AC135" s="9"/>
      <c r="AD135" s="9"/>
      <c r="AE135" s="9"/>
      <c r="AF135" s="9"/>
      <c r="AG135" s="9"/>
      <c r="AH135" s="9"/>
      <c r="AI135" s="9"/>
      <c r="AJ135" s="9"/>
      <c r="AK135" s="9"/>
      <c r="AL135" s="9"/>
      <c r="AM135" s="9"/>
      <c r="AN135" s="9"/>
      <c r="AO135" s="9"/>
      <c r="AP135" s="9"/>
      <c r="AQ135" s="9"/>
      <c r="AR135" s="9"/>
    </row>
    <row r="136" spans="1:44" x14ac:dyDescent="0.25">
      <c r="A136" s="9"/>
      <c r="B136" s="9"/>
      <c r="C136" s="9"/>
      <c r="D136" s="9"/>
      <c r="F136" s="9"/>
      <c r="I136" s="9"/>
      <c r="J136" s="9"/>
      <c r="K136" s="9"/>
      <c r="L136" s="9"/>
      <c r="M136" s="9"/>
      <c r="N136" s="9"/>
      <c r="O136" s="9"/>
      <c r="P136" s="9"/>
      <c r="R136" s="9"/>
      <c r="S136" s="9"/>
      <c r="U136" s="17"/>
      <c r="V136" s="9"/>
      <c r="W136" s="17"/>
      <c r="X136" s="9"/>
      <c r="Y136" s="9"/>
      <c r="Z136" s="9"/>
      <c r="AA136" s="9"/>
      <c r="AB136" s="9"/>
      <c r="AC136" s="9"/>
      <c r="AD136" s="9"/>
      <c r="AE136" s="9"/>
      <c r="AF136" s="9"/>
      <c r="AG136" s="9"/>
      <c r="AH136" s="9"/>
      <c r="AI136" s="9"/>
      <c r="AJ136" s="9"/>
      <c r="AK136" s="9"/>
      <c r="AL136" s="9"/>
      <c r="AM136" s="9"/>
      <c r="AN136" s="9"/>
      <c r="AO136" s="9"/>
      <c r="AP136" s="9"/>
      <c r="AQ136" s="9"/>
      <c r="AR136" s="9"/>
    </row>
    <row r="137" spans="1:44" x14ac:dyDescent="0.25">
      <c r="A137" s="9"/>
      <c r="B137" s="9"/>
      <c r="C137" s="9"/>
      <c r="D137" s="9"/>
      <c r="F137" s="9"/>
      <c r="I137" s="9"/>
      <c r="J137" s="9"/>
      <c r="K137" s="9"/>
      <c r="L137" s="9"/>
      <c r="M137" s="9"/>
      <c r="N137" s="9"/>
      <c r="O137" s="9"/>
      <c r="P137" s="9"/>
      <c r="R137" s="9"/>
      <c r="S137" s="9"/>
      <c r="U137" s="17"/>
      <c r="V137" s="9"/>
      <c r="W137" s="17"/>
      <c r="X137" s="9"/>
      <c r="Y137" s="9"/>
      <c r="Z137" s="9"/>
      <c r="AA137" s="9"/>
      <c r="AB137" s="9"/>
      <c r="AC137" s="9"/>
      <c r="AD137" s="9"/>
      <c r="AE137" s="9"/>
      <c r="AF137" s="9"/>
      <c r="AG137" s="9"/>
      <c r="AH137" s="9"/>
      <c r="AI137" s="9"/>
      <c r="AJ137" s="9"/>
      <c r="AK137" s="9"/>
      <c r="AL137" s="9"/>
      <c r="AM137" s="9"/>
      <c r="AN137" s="9"/>
      <c r="AO137" s="9"/>
      <c r="AP137" s="9"/>
      <c r="AQ137" s="9"/>
      <c r="AR137" s="9"/>
    </row>
    <row r="138" spans="1:44" x14ac:dyDescent="0.25">
      <c r="A138" s="9"/>
      <c r="B138" s="9"/>
      <c r="C138" s="9"/>
      <c r="D138" s="9"/>
      <c r="F138" s="9"/>
      <c r="I138" s="9"/>
      <c r="J138" s="9"/>
      <c r="K138" s="9"/>
      <c r="L138" s="9"/>
      <c r="M138" s="9"/>
      <c r="N138" s="9"/>
      <c r="O138" s="9"/>
      <c r="P138" s="9"/>
      <c r="R138" s="9"/>
      <c r="S138" s="9"/>
      <c r="U138" s="17"/>
      <c r="V138" s="9"/>
      <c r="W138" s="17"/>
      <c r="X138" s="9"/>
      <c r="Y138" s="9"/>
      <c r="Z138" s="9"/>
      <c r="AA138" s="9"/>
      <c r="AB138" s="9"/>
      <c r="AC138" s="9"/>
      <c r="AD138" s="9"/>
      <c r="AE138" s="9"/>
      <c r="AF138" s="9"/>
      <c r="AG138" s="9"/>
      <c r="AH138" s="9"/>
      <c r="AI138" s="9"/>
      <c r="AJ138" s="9"/>
      <c r="AK138" s="9"/>
      <c r="AL138" s="9"/>
      <c r="AM138" s="9"/>
      <c r="AN138" s="9"/>
      <c r="AO138" s="9"/>
      <c r="AP138" s="9"/>
      <c r="AQ138" s="9"/>
      <c r="AR138" s="9"/>
    </row>
    <row r="139" spans="1:44" x14ac:dyDescent="0.25">
      <c r="A139" s="9"/>
      <c r="B139" s="9"/>
      <c r="C139" s="9"/>
      <c r="D139" s="9"/>
      <c r="F139" s="9"/>
      <c r="I139" s="9"/>
      <c r="J139" s="9"/>
      <c r="K139" s="9"/>
      <c r="L139" s="9"/>
      <c r="M139" s="9"/>
      <c r="N139" s="9"/>
      <c r="O139" s="9"/>
      <c r="P139" s="9"/>
      <c r="R139" s="9"/>
      <c r="S139" s="9"/>
      <c r="U139" s="17"/>
      <c r="V139" s="9"/>
      <c r="W139" s="17"/>
      <c r="X139" s="9"/>
      <c r="Y139" s="9"/>
      <c r="Z139" s="9"/>
      <c r="AA139" s="9"/>
      <c r="AB139" s="9"/>
      <c r="AC139" s="9"/>
      <c r="AD139" s="9"/>
      <c r="AE139" s="9"/>
      <c r="AF139" s="9"/>
      <c r="AG139" s="9"/>
      <c r="AH139" s="9"/>
      <c r="AI139" s="9"/>
      <c r="AJ139" s="9"/>
      <c r="AK139" s="9"/>
      <c r="AL139" s="9"/>
      <c r="AM139" s="9"/>
      <c r="AN139" s="9"/>
      <c r="AO139" s="9"/>
      <c r="AP139" s="9"/>
      <c r="AQ139" s="9"/>
      <c r="AR139" s="9"/>
    </row>
    <row r="140" spans="1:44" x14ac:dyDescent="0.25">
      <c r="A140" s="9"/>
      <c r="B140" s="9"/>
      <c r="C140" s="9"/>
      <c r="D140" s="9"/>
      <c r="F140" s="9"/>
      <c r="I140" s="9"/>
      <c r="J140" s="9"/>
      <c r="K140" s="9"/>
      <c r="L140" s="9"/>
      <c r="M140" s="9"/>
      <c r="N140" s="9"/>
      <c r="O140" s="9"/>
      <c r="P140" s="9"/>
      <c r="R140" s="9"/>
      <c r="S140" s="9"/>
      <c r="U140" s="17"/>
      <c r="V140" s="9"/>
      <c r="W140" s="17"/>
      <c r="X140" s="9"/>
      <c r="Y140" s="9"/>
      <c r="Z140" s="9"/>
      <c r="AA140" s="9"/>
      <c r="AB140" s="9"/>
      <c r="AC140" s="9"/>
      <c r="AD140" s="9"/>
      <c r="AE140" s="9"/>
      <c r="AF140" s="9"/>
      <c r="AG140" s="9"/>
      <c r="AH140" s="9"/>
      <c r="AI140" s="9"/>
      <c r="AJ140" s="9"/>
      <c r="AK140" s="9"/>
      <c r="AL140" s="9"/>
      <c r="AM140" s="9"/>
      <c r="AN140" s="9"/>
      <c r="AO140" s="9"/>
      <c r="AP140" s="9"/>
      <c r="AQ140" s="9"/>
      <c r="AR140" s="9"/>
    </row>
    <row r="141" spans="1:44" x14ac:dyDescent="0.25">
      <c r="A141" s="9"/>
      <c r="B141" s="9"/>
      <c r="C141" s="9"/>
      <c r="D141" s="9"/>
      <c r="F141" s="9"/>
      <c r="I141" s="9"/>
      <c r="J141" s="9"/>
      <c r="K141" s="9"/>
      <c r="L141" s="9"/>
      <c r="M141" s="9"/>
      <c r="N141" s="9"/>
      <c r="O141" s="9"/>
      <c r="P141" s="9"/>
      <c r="R141" s="9"/>
      <c r="S141" s="9"/>
      <c r="U141" s="17"/>
      <c r="V141" s="9"/>
      <c r="W141" s="17"/>
      <c r="X141" s="9"/>
      <c r="Y141" s="9"/>
      <c r="Z141" s="9"/>
      <c r="AA141" s="9"/>
      <c r="AB141" s="9"/>
      <c r="AC141" s="9"/>
      <c r="AD141" s="9"/>
      <c r="AE141" s="9"/>
      <c r="AF141" s="9"/>
      <c r="AG141" s="9"/>
      <c r="AH141" s="9"/>
      <c r="AI141" s="9"/>
      <c r="AJ141" s="9"/>
      <c r="AK141" s="9"/>
      <c r="AL141" s="9"/>
      <c r="AM141" s="9"/>
      <c r="AN141" s="9"/>
      <c r="AO141" s="9"/>
      <c r="AP141" s="9"/>
      <c r="AQ141" s="9"/>
      <c r="AR141" s="9"/>
    </row>
    <row r="142" spans="1:44" x14ac:dyDescent="0.25">
      <c r="A142" s="9"/>
      <c r="B142" s="9"/>
      <c r="C142" s="9"/>
      <c r="D142" s="9"/>
      <c r="F142" s="9"/>
      <c r="I142" s="9"/>
      <c r="J142" s="9"/>
      <c r="K142" s="9"/>
      <c r="L142" s="9"/>
      <c r="M142" s="9"/>
      <c r="N142" s="9"/>
      <c r="O142" s="9"/>
      <c r="P142" s="9"/>
      <c r="R142" s="9"/>
      <c r="S142" s="9"/>
      <c r="U142" s="17"/>
      <c r="V142" s="9"/>
      <c r="W142" s="17"/>
      <c r="X142" s="9"/>
      <c r="Y142" s="9"/>
      <c r="Z142" s="9"/>
      <c r="AA142" s="9"/>
      <c r="AB142" s="9"/>
      <c r="AC142" s="9"/>
      <c r="AD142" s="9"/>
      <c r="AE142" s="9"/>
      <c r="AF142" s="9"/>
      <c r="AG142" s="9"/>
      <c r="AH142" s="9"/>
      <c r="AI142" s="9"/>
      <c r="AJ142" s="9"/>
      <c r="AK142" s="9"/>
      <c r="AL142" s="9"/>
      <c r="AM142" s="9"/>
      <c r="AN142" s="9"/>
      <c r="AO142" s="9"/>
      <c r="AP142" s="9"/>
      <c r="AQ142" s="9"/>
      <c r="AR142" s="9"/>
    </row>
    <row r="143" spans="1:44" x14ac:dyDescent="0.25">
      <c r="A143" s="9"/>
      <c r="B143" s="9"/>
      <c r="C143" s="9"/>
      <c r="D143" s="9"/>
      <c r="F143" s="9"/>
      <c r="I143" s="9"/>
      <c r="J143" s="9"/>
      <c r="K143" s="9"/>
      <c r="L143" s="9"/>
      <c r="M143" s="9"/>
      <c r="N143" s="9"/>
      <c r="O143" s="9"/>
      <c r="P143" s="9"/>
      <c r="R143" s="9"/>
      <c r="S143" s="9"/>
      <c r="U143" s="17"/>
      <c r="V143" s="9"/>
      <c r="W143" s="17"/>
      <c r="X143" s="9"/>
      <c r="Y143" s="9"/>
      <c r="Z143" s="9"/>
      <c r="AA143" s="9"/>
      <c r="AB143" s="9"/>
      <c r="AC143" s="9"/>
      <c r="AD143" s="9"/>
      <c r="AE143" s="9"/>
      <c r="AF143" s="9"/>
      <c r="AG143" s="9"/>
      <c r="AH143" s="9"/>
      <c r="AI143" s="9"/>
      <c r="AJ143" s="9"/>
      <c r="AK143" s="9"/>
      <c r="AL143" s="9"/>
      <c r="AM143" s="9"/>
      <c r="AN143" s="9"/>
      <c r="AO143" s="9"/>
      <c r="AP143" s="9"/>
      <c r="AQ143" s="9"/>
      <c r="AR143" s="9"/>
    </row>
    <row r="144" spans="1:44" x14ac:dyDescent="0.25">
      <c r="A144" s="9"/>
      <c r="B144" s="9"/>
      <c r="C144" s="9"/>
      <c r="D144" s="9"/>
      <c r="F144" s="9"/>
      <c r="I144" s="9"/>
      <c r="J144" s="9"/>
      <c r="K144" s="9"/>
      <c r="L144" s="9"/>
      <c r="M144" s="9"/>
      <c r="N144" s="9"/>
      <c r="O144" s="9"/>
      <c r="P144" s="9"/>
      <c r="R144" s="9"/>
      <c r="S144" s="9"/>
      <c r="U144" s="17"/>
      <c r="V144" s="9"/>
      <c r="W144" s="17"/>
      <c r="X144" s="9"/>
      <c r="Y144" s="9"/>
      <c r="Z144" s="9"/>
      <c r="AA144" s="9"/>
      <c r="AB144" s="9"/>
      <c r="AC144" s="9"/>
      <c r="AD144" s="9"/>
      <c r="AE144" s="9"/>
      <c r="AF144" s="9"/>
      <c r="AG144" s="9"/>
      <c r="AH144" s="9"/>
      <c r="AI144" s="9"/>
      <c r="AJ144" s="9"/>
      <c r="AK144" s="9"/>
      <c r="AL144" s="9"/>
      <c r="AM144" s="9"/>
      <c r="AN144" s="9"/>
      <c r="AO144" s="9"/>
      <c r="AP144" s="9"/>
      <c r="AQ144" s="9"/>
      <c r="AR144" s="9"/>
    </row>
    <row r="145" spans="1:44" x14ac:dyDescent="0.25">
      <c r="A145" s="9"/>
      <c r="B145" s="9"/>
      <c r="C145" s="9"/>
      <c r="D145" s="9"/>
      <c r="F145" s="9"/>
      <c r="I145" s="9"/>
      <c r="J145" s="9"/>
      <c r="K145" s="9"/>
      <c r="L145" s="9"/>
      <c r="M145" s="9"/>
      <c r="N145" s="9"/>
      <c r="O145" s="9"/>
      <c r="P145" s="9"/>
      <c r="R145" s="9"/>
      <c r="S145" s="9"/>
      <c r="U145" s="17"/>
      <c r="V145" s="9"/>
      <c r="W145" s="17"/>
      <c r="X145" s="9"/>
      <c r="Y145" s="9"/>
      <c r="Z145" s="9"/>
      <c r="AA145" s="9"/>
      <c r="AB145" s="9"/>
      <c r="AC145" s="9"/>
      <c r="AD145" s="9"/>
      <c r="AE145" s="9"/>
      <c r="AF145" s="9"/>
      <c r="AG145" s="9"/>
      <c r="AH145" s="9"/>
      <c r="AI145" s="9"/>
      <c r="AJ145" s="9"/>
      <c r="AK145" s="9"/>
      <c r="AL145" s="9"/>
      <c r="AM145" s="9"/>
      <c r="AN145" s="9"/>
      <c r="AO145" s="9"/>
      <c r="AP145" s="9"/>
      <c r="AQ145" s="9"/>
      <c r="AR145" s="9"/>
    </row>
    <row r="146" spans="1:44" x14ac:dyDescent="0.25">
      <c r="A146" s="9"/>
      <c r="B146" s="9"/>
      <c r="C146" s="9"/>
      <c r="D146" s="9"/>
      <c r="F146" s="9"/>
      <c r="I146" s="9"/>
      <c r="J146" s="9"/>
      <c r="K146" s="9"/>
      <c r="L146" s="9"/>
      <c r="M146" s="9"/>
      <c r="N146" s="9"/>
      <c r="O146" s="9"/>
      <c r="P146" s="9"/>
      <c r="R146" s="9"/>
      <c r="S146" s="9"/>
      <c r="U146" s="17"/>
      <c r="V146" s="9"/>
      <c r="W146" s="17"/>
      <c r="X146" s="9"/>
      <c r="Y146" s="9"/>
      <c r="Z146" s="9"/>
      <c r="AA146" s="9"/>
      <c r="AB146" s="9"/>
      <c r="AC146" s="9"/>
      <c r="AD146" s="9"/>
      <c r="AE146" s="9"/>
      <c r="AF146" s="9"/>
      <c r="AG146" s="9"/>
      <c r="AH146" s="9"/>
      <c r="AI146" s="9"/>
      <c r="AJ146" s="9"/>
      <c r="AK146" s="9"/>
      <c r="AL146" s="9"/>
      <c r="AM146" s="9"/>
      <c r="AN146" s="9"/>
      <c r="AO146" s="9"/>
      <c r="AP146" s="9"/>
      <c r="AQ146" s="9"/>
      <c r="AR146" s="9"/>
    </row>
    <row r="147" spans="1:44" x14ac:dyDescent="0.25">
      <c r="A147" s="9"/>
      <c r="B147" s="9"/>
      <c r="C147" s="9"/>
      <c r="D147" s="9"/>
      <c r="F147" s="9"/>
      <c r="I147" s="9"/>
      <c r="J147" s="9"/>
      <c r="K147" s="9"/>
      <c r="L147" s="9"/>
      <c r="M147" s="9"/>
      <c r="N147" s="9"/>
      <c r="O147" s="9"/>
      <c r="P147" s="9"/>
      <c r="R147" s="9"/>
      <c r="S147" s="9"/>
      <c r="U147" s="17"/>
      <c r="V147" s="9"/>
      <c r="W147" s="17"/>
      <c r="X147" s="9"/>
      <c r="Y147" s="9"/>
      <c r="Z147" s="9"/>
      <c r="AA147" s="9"/>
      <c r="AB147" s="9"/>
      <c r="AC147" s="9"/>
      <c r="AD147" s="9"/>
      <c r="AE147" s="9"/>
      <c r="AF147" s="9"/>
      <c r="AG147" s="9"/>
      <c r="AH147" s="9"/>
      <c r="AI147" s="9"/>
      <c r="AJ147" s="9"/>
      <c r="AK147" s="9"/>
      <c r="AL147" s="9"/>
      <c r="AM147" s="9"/>
      <c r="AN147" s="9"/>
      <c r="AO147" s="9"/>
      <c r="AP147" s="9"/>
      <c r="AQ147" s="9"/>
      <c r="AR147" s="9"/>
    </row>
    <row r="148" spans="1:44" x14ac:dyDescent="0.25">
      <c r="A148" s="9"/>
      <c r="B148" s="9"/>
      <c r="C148" s="9"/>
      <c r="D148" s="9"/>
      <c r="F148" s="9"/>
      <c r="I148" s="9"/>
      <c r="J148" s="9"/>
      <c r="K148" s="9"/>
      <c r="L148" s="9"/>
      <c r="M148" s="9"/>
      <c r="N148" s="9"/>
      <c r="O148" s="9"/>
      <c r="P148" s="9"/>
      <c r="R148" s="9"/>
      <c r="S148" s="9"/>
      <c r="U148" s="17"/>
      <c r="V148" s="9"/>
      <c r="W148" s="17"/>
      <c r="X148" s="9"/>
      <c r="Y148" s="9"/>
      <c r="Z148" s="9"/>
      <c r="AA148" s="9"/>
      <c r="AB148" s="9"/>
      <c r="AC148" s="9"/>
      <c r="AD148" s="9"/>
      <c r="AE148" s="9"/>
      <c r="AF148" s="9"/>
      <c r="AG148" s="9"/>
      <c r="AH148" s="9"/>
      <c r="AI148" s="9"/>
      <c r="AJ148" s="9"/>
      <c r="AK148" s="9"/>
      <c r="AL148" s="9"/>
      <c r="AM148" s="9"/>
      <c r="AN148" s="9"/>
      <c r="AO148" s="9"/>
      <c r="AP148" s="9"/>
      <c r="AQ148" s="9"/>
      <c r="AR148" s="9"/>
    </row>
    <row r="149" spans="1:44" x14ac:dyDescent="0.25">
      <c r="A149" s="9"/>
      <c r="B149" s="9"/>
      <c r="C149" s="9"/>
      <c r="D149" s="9"/>
      <c r="F149" s="9"/>
      <c r="I149" s="9"/>
      <c r="J149" s="9"/>
      <c r="K149" s="9"/>
      <c r="L149" s="9"/>
      <c r="M149" s="9"/>
      <c r="N149" s="9"/>
      <c r="O149" s="9"/>
      <c r="P149" s="9"/>
      <c r="R149" s="9"/>
      <c r="S149" s="9"/>
      <c r="U149" s="17"/>
      <c r="V149" s="9"/>
      <c r="W149" s="17"/>
      <c r="X149" s="9"/>
      <c r="Y149" s="9"/>
      <c r="Z149" s="9"/>
      <c r="AA149" s="9"/>
      <c r="AB149" s="9"/>
      <c r="AC149" s="9"/>
      <c r="AD149" s="9"/>
      <c r="AE149" s="9"/>
      <c r="AF149" s="9"/>
      <c r="AG149" s="9"/>
      <c r="AH149" s="9"/>
      <c r="AI149" s="9"/>
      <c r="AJ149" s="9"/>
      <c r="AK149" s="9"/>
      <c r="AL149" s="9"/>
      <c r="AM149" s="9"/>
      <c r="AN149" s="9"/>
      <c r="AO149" s="9"/>
      <c r="AP149" s="9"/>
      <c r="AQ149" s="9"/>
      <c r="AR149" s="9"/>
    </row>
    <row r="150" spans="1:44" x14ac:dyDescent="0.25">
      <c r="A150" s="9"/>
      <c r="B150" s="9"/>
      <c r="C150" s="9"/>
      <c r="D150" s="9"/>
      <c r="F150" s="9"/>
      <c r="I150" s="9"/>
      <c r="J150" s="9"/>
      <c r="K150" s="9"/>
      <c r="L150" s="9"/>
      <c r="M150" s="9"/>
      <c r="N150" s="9"/>
      <c r="O150" s="9"/>
      <c r="P150" s="9"/>
      <c r="R150" s="9"/>
      <c r="S150" s="9"/>
      <c r="U150" s="17"/>
      <c r="V150" s="9"/>
      <c r="W150" s="17"/>
      <c r="X150" s="9"/>
      <c r="Y150" s="9"/>
      <c r="Z150" s="9"/>
      <c r="AA150" s="9"/>
      <c r="AB150" s="9"/>
      <c r="AC150" s="9"/>
      <c r="AD150" s="9"/>
      <c r="AE150" s="9"/>
      <c r="AF150" s="9"/>
      <c r="AG150" s="9"/>
      <c r="AH150" s="9"/>
      <c r="AI150" s="9"/>
      <c r="AJ150" s="9"/>
      <c r="AK150" s="9"/>
      <c r="AL150" s="9"/>
      <c r="AM150" s="9"/>
      <c r="AN150" s="9"/>
      <c r="AO150" s="9"/>
      <c r="AP150" s="9"/>
      <c r="AQ150" s="9"/>
      <c r="AR150" s="9"/>
    </row>
    <row r="151" spans="1:44" x14ac:dyDescent="0.25">
      <c r="A151" s="9"/>
      <c r="B151" s="9"/>
      <c r="C151" s="9"/>
      <c r="D151" s="9"/>
      <c r="F151" s="9"/>
      <c r="I151" s="9"/>
      <c r="J151" s="9"/>
      <c r="K151" s="9"/>
      <c r="L151" s="9"/>
      <c r="M151" s="9"/>
      <c r="N151" s="9"/>
      <c r="O151" s="9"/>
      <c r="P151" s="9"/>
      <c r="R151" s="9"/>
      <c r="S151" s="9"/>
      <c r="U151" s="17"/>
      <c r="V151" s="9"/>
      <c r="W151" s="17"/>
      <c r="X151" s="9"/>
      <c r="Y151" s="9"/>
      <c r="Z151" s="9"/>
      <c r="AA151" s="9"/>
      <c r="AB151" s="9"/>
      <c r="AC151" s="9"/>
      <c r="AD151" s="9"/>
      <c r="AE151" s="9"/>
      <c r="AF151" s="9"/>
      <c r="AG151" s="9"/>
      <c r="AH151" s="9"/>
      <c r="AI151" s="9"/>
      <c r="AJ151" s="9"/>
      <c r="AK151" s="9"/>
      <c r="AL151" s="9"/>
      <c r="AM151" s="9"/>
      <c r="AN151" s="9"/>
      <c r="AO151" s="9"/>
      <c r="AP151" s="9"/>
      <c r="AQ151" s="9"/>
      <c r="AR151" s="9"/>
    </row>
    <row r="152" spans="1:44" x14ac:dyDescent="0.25">
      <c r="A152" s="9"/>
      <c r="B152" s="9"/>
      <c r="C152" s="9"/>
      <c r="D152" s="9"/>
      <c r="F152" s="9"/>
      <c r="I152" s="9"/>
      <c r="J152" s="9"/>
      <c r="K152" s="9"/>
      <c r="L152" s="9"/>
      <c r="M152" s="9"/>
      <c r="N152" s="9"/>
      <c r="O152" s="9"/>
      <c r="P152" s="9"/>
      <c r="R152" s="9"/>
      <c r="S152" s="9"/>
      <c r="U152" s="17"/>
      <c r="V152" s="9"/>
      <c r="W152" s="17"/>
      <c r="X152" s="9"/>
      <c r="Y152" s="9"/>
      <c r="Z152" s="9"/>
      <c r="AA152" s="9"/>
      <c r="AB152" s="9"/>
      <c r="AC152" s="9"/>
      <c r="AD152" s="9"/>
      <c r="AE152" s="9"/>
      <c r="AF152" s="9"/>
      <c r="AG152" s="9"/>
      <c r="AH152" s="9"/>
      <c r="AI152" s="9"/>
      <c r="AJ152" s="9"/>
      <c r="AK152" s="9"/>
      <c r="AL152" s="9"/>
      <c r="AM152" s="9"/>
      <c r="AN152" s="9"/>
      <c r="AO152" s="9"/>
      <c r="AP152" s="9"/>
      <c r="AQ152" s="9"/>
      <c r="AR152" s="9"/>
    </row>
    <row r="153" spans="1:44" x14ac:dyDescent="0.25">
      <c r="A153" s="9"/>
      <c r="B153" s="9"/>
      <c r="C153" s="9"/>
      <c r="D153" s="9"/>
      <c r="F153" s="9"/>
      <c r="I153" s="9"/>
      <c r="J153" s="9"/>
      <c r="K153" s="9"/>
      <c r="L153" s="9"/>
      <c r="M153" s="9"/>
      <c r="N153" s="9"/>
      <c r="O153" s="9"/>
      <c r="P153" s="9"/>
      <c r="R153" s="9"/>
      <c r="S153" s="9"/>
      <c r="U153" s="17"/>
      <c r="V153" s="9"/>
      <c r="W153" s="17"/>
      <c r="X153" s="9"/>
      <c r="Y153" s="9"/>
      <c r="Z153" s="9"/>
      <c r="AA153" s="9"/>
      <c r="AB153" s="9"/>
      <c r="AC153" s="9"/>
      <c r="AD153" s="9"/>
      <c r="AE153" s="9"/>
      <c r="AF153" s="9"/>
      <c r="AG153" s="9"/>
      <c r="AH153" s="9"/>
      <c r="AI153" s="9"/>
      <c r="AJ153" s="9"/>
      <c r="AK153" s="9"/>
      <c r="AL153" s="9"/>
      <c r="AM153" s="9"/>
      <c r="AN153" s="9"/>
      <c r="AO153" s="9"/>
      <c r="AP153" s="9"/>
      <c r="AQ153" s="9"/>
      <c r="AR153" s="9"/>
    </row>
    <row r="154" spans="1:44" x14ac:dyDescent="0.25">
      <c r="A154" s="9"/>
      <c r="B154" s="9"/>
      <c r="C154" s="9"/>
      <c r="D154" s="9"/>
      <c r="F154" s="9"/>
      <c r="I154" s="9"/>
      <c r="J154" s="9"/>
      <c r="K154" s="9"/>
      <c r="L154" s="9"/>
      <c r="M154" s="9"/>
      <c r="N154" s="9"/>
      <c r="O154" s="9"/>
      <c r="P154" s="9"/>
      <c r="R154" s="9"/>
      <c r="S154" s="9"/>
      <c r="U154" s="17"/>
      <c r="V154" s="9"/>
      <c r="W154" s="17"/>
      <c r="X154" s="9"/>
      <c r="Y154" s="9"/>
      <c r="Z154" s="9"/>
      <c r="AA154" s="9"/>
      <c r="AB154" s="9"/>
      <c r="AC154" s="9"/>
      <c r="AD154" s="9"/>
      <c r="AE154" s="9"/>
      <c r="AF154" s="9"/>
      <c r="AG154" s="9"/>
      <c r="AH154" s="9"/>
      <c r="AI154" s="9"/>
      <c r="AJ154" s="9"/>
      <c r="AK154" s="9"/>
      <c r="AL154" s="9"/>
      <c r="AM154" s="9"/>
      <c r="AN154" s="9"/>
      <c r="AO154" s="9"/>
      <c r="AP154" s="9"/>
      <c r="AQ154" s="9"/>
      <c r="AR154" s="9"/>
    </row>
    <row r="155" spans="1:44" x14ac:dyDescent="0.25">
      <c r="A155" s="9"/>
      <c r="B155" s="9"/>
      <c r="C155" s="9"/>
      <c r="D155" s="9"/>
      <c r="F155" s="9"/>
      <c r="I155" s="9"/>
      <c r="J155" s="9"/>
      <c r="K155" s="9"/>
      <c r="L155" s="9"/>
      <c r="M155" s="9"/>
      <c r="N155" s="9"/>
      <c r="O155" s="9"/>
      <c r="P155" s="9"/>
      <c r="R155" s="9"/>
      <c r="S155" s="9"/>
      <c r="U155" s="17"/>
      <c r="V155" s="9"/>
      <c r="W155" s="17"/>
      <c r="X155" s="9"/>
      <c r="Y155" s="9"/>
      <c r="Z155" s="9"/>
      <c r="AA155" s="9"/>
      <c r="AB155" s="9"/>
      <c r="AC155" s="9"/>
      <c r="AD155" s="9"/>
      <c r="AE155" s="9"/>
      <c r="AF155" s="9"/>
      <c r="AG155" s="9"/>
      <c r="AH155" s="9"/>
      <c r="AI155" s="9"/>
      <c r="AJ155" s="9"/>
      <c r="AK155" s="9"/>
      <c r="AL155" s="9"/>
      <c r="AM155" s="9"/>
      <c r="AN155" s="9"/>
      <c r="AO155" s="9"/>
      <c r="AP155" s="9"/>
      <c r="AQ155" s="9"/>
      <c r="AR155" s="9"/>
    </row>
    <row r="156" spans="1:44" x14ac:dyDescent="0.25">
      <c r="A156" s="9"/>
      <c r="B156" s="9"/>
      <c r="C156" s="9"/>
      <c r="D156" s="9"/>
      <c r="F156" s="9"/>
      <c r="I156" s="9"/>
      <c r="J156" s="9"/>
      <c r="K156" s="9"/>
      <c r="L156" s="9"/>
      <c r="M156" s="9"/>
      <c r="N156" s="9"/>
      <c r="O156" s="9"/>
      <c r="P156" s="9"/>
      <c r="R156" s="9"/>
      <c r="S156" s="9"/>
      <c r="U156" s="17"/>
      <c r="V156" s="9"/>
      <c r="W156" s="17"/>
      <c r="X156" s="9"/>
      <c r="Y156" s="9"/>
      <c r="Z156" s="9"/>
      <c r="AA156" s="9"/>
      <c r="AB156" s="9"/>
      <c r="AC156" s="9"/>
      <c r="AD156" s="9"/>
      <c r="AE156" s="9"/>
      <c r="AF156" s="9"/>
      <c r="AG156" s="9"/>
      <c r="AH156" s="9"/>
      <c r="AI156" s="9"/>
      <c r="AJ156" s="9"/>
      <c r="AK156" s="9"/>
      <c r="AL156" s="9"/>
      <c r="AM156" s="9"/>
      <c r="AN156" s="9"/>
      <c r="AO156" s="9"/>
      <c r="AP156" s="9"/>
      <c r="AQ156" s="9"/>
      <c r="AR156" s="9"/>
    </row>
    <row r="157" spans="1:44" x14ac:dyDescent="0.25">
      <c r="A157" s="9"/>
      <c r="B157" s="9"/>
      <c r="C157" s="9"/>
      <c r="D157" s="9"/>
      <c r="F157" s="9"/>
      <c r="I157" s="9"/>
      <c r="J157" s="9"/>
      <c r="K157" s="9"/>
      <c r="L157" s="9"/>
      <c r="M157" s="9"/>
      <c r="N157" s="9"/>
      <c r="O157" s="9"/>
      <c r="P157" s="9"/>
      <c r="R157" s="9"/>
      <c r="S157" s="9"/>
      <c r="U157" s="17"/>
      <c r="V157" s="9"/>
      <c r="W157" s="17"/>
      <c r="X157" s="9"/>
      <c r="Y157" s="9"/>
      <c r="Z157" s="9"/>
      <c r="AA157" s="9"/>
      <c r="AB157" s="9"/>
      <c r="AC157" s="9"/>
      <c r="AD157" s="9"/>
      <c r="AE157" s="9"/>
      <c r="AF157" s="9"/>
      <c r="AG157" s="9"/>
      <c r="AH157" s="9"/>
      <c r="AI157" s="9"/>
      <c r="AJ157" s="9"/>
      <c r="AK157" s="9"/>
      <c r="AL157" s="9"/>
      <c r="AM157" s="9"/>
      <c r="AN157" s="9"/>
      <c r="AO157" s="9"/>
      <c r="AP157" s="9"/>
      <c r="AQ157" s="9"/>
      <c r="AR157" s="9"/>
    </row>
    <row r="158" spans="1:44" x14ac:dyDescent="0.25">
      <c r="A158" s="9"/>
      <c r="B158" s="9"/>
      <c r="C158" s="9"/>
      <c r="D158" s="9"/>
      <c r="F158" s="9"/>
      <c r="I158" s="9"/>
      <c r="J158" s="9"/>
      <c r="K158" s="9"/>
      <c r="L158" s="9"/>
      <c r="M158" s="9"/>
      <c r="N158" s="9"/>
      <c r="O158" s="9"/>
      <c r="P158" s="9"/>
      <c r="R158" s="9"/>
      <c r="S158" s="9"/>
      <c r="U158" s="17"/>
      <c r="V158" s="9"/>
      <c r="W158" s="17"/>
      <c r="X158" s="9"/>
      <c r="Y158" s="9"/>
      <c r="Z158" s="9"/>
      <c r="AA158" s="9"/>
      <c r="AB158" s="9"/>
      <c r="AC158" s="9"/>
      <c r="AD158" s="9"/>
      <c r="AE158" s="9"/>
      <c r="AF158" s="9"/>
      <c r="AG158" s="9"/>
      <c r="AH158" s="9"/>
      <c r="AI158" s="9"/>
      <c r="AJ158" s="9"/>
      <c r="AK158" s="9"/>
      <c r="AL158" s="9"/>
      <c r="AM158" s="9"/>
      <c r="AN158" s="9"/>
      <c r="AO158" s="9"/>
      <c r="AP158" s="9"/>
      <c r="AQ158" s="9"/>
      <c r="AR158" s="9"/>
    </row>
    <row r="159" spans="1:44" x14ac:dyDescent="0.25">
      <c r="A159" s="9"/>
      <c r="B159" s="9"/>
      <c r="C159" s="9"/>
      <c r="D159" s="9"/>
      <c r="F159" s="9"/>
      <c r="I159" s="9"/>
      <c r="J159" s="9"/>
      <c r="K159" s="9"/>
      <c r="L159" s="9"/>
      <c r="M159" s="9"/>
      <c r="N159" s="9"/>
      <c r="O159" s="9"/>
      <c r="P159" s="9"/>
      <c r="R159" s="9"/>
      <c r="S159" s="9"/>
      <c r="U159" s="17"/>
      <c r="V159" s="9"/>
      <c r="W159" s="17"/>
      <c r="X159" s="9"/>
      <c r="Y159" s="9"/>
      <c r="Z159" s="9"/>
      <c r="AA159" s="9"/>
      <c r="AB159" s="9"/>
      <c r="AC159" s="9"/>
      <c r="AD159" s="9"/>
      <c r="AE159" s="9"/>
      <c r="AF159" s="9"/>
      <c r="AG159" s="9"/>
      <c r="AH159" s="9"/>
      <c r="AI159" s="9"/>
      <c r="AJ159" s="9"/>
      <c r="AK159" s="9"/>
      <c r="AL159" s="9"/>
      <c r="AM159" s="9"/>
      <c r="AN159" s="9"/>
      <c r="AO159" s="9"/>
      <c r="AP159" s="9"/>
      <c r="AQ159" s="9"/>
      <c r="AR159" s="9"/>
    </row>
    <row r="160" spans="1:44" x14ac:dyDescent="0.25">
      <c r="A160" s="9"/>
      <c r="B160" s="9"/>
      <c r="C160" s="9"/>
      <c r="D160" s="9"/>
      <c r="F160" s="9"/>
      <c r="I160" s="9"/>
      <c r="J160" s="9"/>
      <c r="K160" s="9"/>
      <c r="L160" s="9"/>
      <c r="M160" s="9"/>
      <c r="N160" s="9"/>
      <c r="O160" s="9"/>
      <c r="P160" s="9"/>
      <c r="R160" s="9"/>
      <c r="S160" s="9"/>
      <c r="U160" s="17"/>
      <c r="V160" s="9"/>
      <c r="W160" s="17"/>
      <c r="X160" s="9"/>
      <c r="Y160" s="9"/>
      <c r="Z160" s="9"/>
      <c r="AA160" s="9"/>
      <c r="AB160" s="9"/>
      <c r="AC160" s="9"/>
      <c r="AD160" s="9"/>
      <c r="AE160" s="9"/>
      <c r="AF160" s="9"/>
      <c r="AG160" s="9"/>
      <c r="AH160" s="9"/>
      <c r="AI160" s="9"/>
      <c r="AJ160" s="9"/>
      <c r="AK160" s="9"/>
      <c r="AL160" s="9"/>
      <c r="AM160" s="9"/>
      <c r="AN160" s="9"/>
      <c r="AO160" s="9"/>
      <c r="AP160" s="9"/>
      <c r="AQ160" s="9"/>
      <c r="AR160" s="9"/>
    </row>
    <row r="161" spans="1:44" x14ac:dyDescent="0.25">
      <c r="A161" s="9"/>
      <c r="B161" s="9"/>
      <c r="C161" s="9"/>
      <c r="D161" s="9"/>
      <c r="F161" s="9"/>
      <c r="I161" s="9"/>
      <c r="J161" s="9"/>
      <c r="K161" s="9"/>
      <c r="L161" s="9"/>
      <c r="M161" s="9"/>
      <c r="N161" s="9"/>
      <c r="O161" s="9"/>
      <c r="P161" s="9"/>
      <c r="R161" s="9"/>
      <c r="S161" s="9"/>
      <c r="U161" s="17"/>
      <c r="V161" s="9"/>
      <c r="W161" s="17"/>
      <c r="X161" s="9"/>
      <c r="Y161" s="9"/>
      <c r="Z161" s="9"/>
      <c r="AA161" s="9"/>
      <c r="AB161" s="9"/>
      <c r="AC161" s="9"/>
      <c r="AD161" s="9"/>
      <c r="AE161" s="9"/>
      <c r="AF161" s="9"/>
      <c r="AG161" s="9"/>
      <c r="AH161" s="9"/>
      <c r="AI161" s="9"/>
      <c r="AJ161" s="9"/>
      <c r="AK161" s="9"/>
      <c r="AL161" s="9"/>
      <c r="AM161" s="9"/>
      <c r="AN161" s="9"/>
      <c r="AO161" s="9"/>
      <c r="AP161" s="9"/>
      <c r="AQ161" s="9"/>
      <c r="AR161" s="9"/>
    </row>
    <row r="162" spans="1:44" x14ac:dyDescent="0.25">
      <c r="A162" s="9"/>
      <c r="B162" s="9"/>
      <c r="C162" s="9"/>
      <c r="D162" s="9"/>
      <c r="F162" s="9"/>
      <c r="I162" s="9"/>
      <c r="J162" s="9"/>
      <c r="K162" s="9"/>
      <c r="L162" s="9"/>
      <c r="M162" s="9"/>
      <c r="N162" s="9"/>
      <c r="O162" s="9"/>
      <c r="P162" s="9"/>
      <c r="R162" s="9"/>
      <c r="S162" s="9"/>
      <c r="U162" s="17"/>
      <c r="V162" s="9"/>
      <c r="W162" s="17"/>
      <c r="X162" s="9"/>
      <c r="Y162" s="9"/>
      <c r="Z162" s="9"/>
      <c r="AA162" s="9"/>
      <c r="AB162" s="9"/>
      <c r="AC162" s="9"/>
      <c r="AD162" s="9"/>
      <c r="AE162" s="9"/>
      <c r="AF162" s="9"/>
      <c r="AG162" s="9"/>
      <c r="AH162" s="9"/>
      <c r="AI162" s="9"/>
      <c r="AJ162" s="9"/>
      <c r="AK162" s="9"/>
      <c r="AL162" s="9"/>
      <c r="AM162" s="9"/>
      <c r="AN162" s="9"/>
      <c r="AO162" s="9"/>
      <c r="AP162" s="9"/>
      <c r="AQ162" s="9"/>
      <c r="AR162" s="9"/>
    </row>
    <row r="163" spans="1:44" x14ac:dyDescent="0.25">
      <c r="A163" s="9"/>
      <c r="B163" s="9"/>
      <c r="C163" s="9"/>
      <c r="D163" s="9"/>
      <c r="F163" s="9"/>
      <c r="I163" s="9"/>
      <c r="J163" s="9"/>
      <c r="K163" s="9"/>
      <c r="L163" s="9"/>
      <c r="M163" s="9"/>
      <c r="N163" s="9"/>
      <c r="O163" s="9"/>
      <c r="P163" s="9"/>
      <c r="R163" s="9"/>
      <c r="S163" s="9"/>
      <c r="U163" s="17"/>
      <c r="V163" s="9"/>
      <c r="W163" s="17"/>
      <c r="X163" s="9"/>
      <c r="Y163" s="9"/>
      <c r="Z163" s="9"/>
      <c r="AA163" s="9"/>
      <c r="AB163" s="9"/>
      <c r="AC163" s="9"/>
      <c r="AD163" s="9"/>
      <c r="AE163" s="9"/>
      <c r="AF163" s="9"/>
      <c r="AG163" s="9"/>
      <c r="AH163" s="9"/>
      <c r="AI163" s="9"/>
      <c r="AJ163" s="9"/>
      <c r="AK163" s="9"/>
      <c r="AL163" s="9"/>
      <c r="AM163" s="9"/>
      <c r="AN163" s="9"/>
      <c r="AO163" s="9"/>
      <c r="AP163" s="9"/>
      <c r="AQ163" s="9"/>
      <c r="AR163" s="9"/>
    </row>
    <row r="164" spans="1:44" x14ac:dyDescent="0.25">
      <c r="A164" s="9"/>
      <c r="B164" s="9"/>
      <c r="C164" s="9"/>
      <c r="D164" s="9"/>
      <c r="F164" s="9"/>
      <c r="I164" s="9"/>
      <c r="J164" s="9"/>
      <c r="K164" s="9"/>
      <c r="L164" s="9"/>
      <c r="M164" s="9"/>
      <c r="N164" s="9"/>
      <c r="O164" s="9"/>
      <c r="P164" s="9"/>
      <c r="R164" s="9"/>
      <c r="S164" s="9"/>
      <c r="U164" s="17"/>
      <c r="V164" s="9"/>
      <c r="W164" s="17"/>
      <c r="X164" s="9"/>
      <c r="Y164" s="9"/>
      <c r="Z164" s="9"/>
      <c r="AA164" s="9"/>
      <c r="AB164" s="9"/>
      <c r="AC164" s="9"/>
      <c r="AD164" s="9"/>
      <c r="AE164" s="9"/>
      <c r="AF164" s="9"/>
      <c r="AG164" s="9"/>
      <c r="AH164" s="9"/>
      <c r="AI164" s="9"/>
      <c r="AJ164" s="9"/>
      <c r="AK164" s="9"/>
      <c r="AL164" s="9"/>
      <c r="AM164" s="9"/>
      <c r="AN164" s="9"/>
      <c r="AO164" s="9"/>
      <c r="AP164" s="9"/>
      <c r="AQ164" s="9"/>
      <c r="AR164" s="9"/>
    </row>
    <row r="165" spans="1:44" x14ac:dyDescent="0.25">
      <c r="A165" s="9"/>
      <c r="B165" s="9"/>
      <c r="C165" s="9"/>
      <c r="D165" s="9"/>
      <c r="F165" s="9"/>
      <c r="I165" s="9"/>
      <c r="J165" s="9"/>
      <c r="K165" s="9"/>
      <c r="L165" s="9"/>
      <c r="M165" s="9"/>
      <c r="N165" s="9"/>
      <c r="O165" s="9"/>
      <c r="P165" s="9"/>
      <c r="R165" s="9"/>
      <c r="S165" s="9"/>
      <c r="U165" s="17"/>
      <c r="V165" s="9"/>
      <c r="W165" s="17"/>
      <c r="X165" s="9"/>
      <c r="Y165" s="9"/>
      <c r="Z165" s="9"/>
      <c r="AA165" s="9"/>
      <c r="AB165" s="9"/>
      <c r="AC165" s="9"/>
      <c r="AD165" s="9"/>
      <c r="AE165" s="9"/>
      <c r="AF165" s="9"/>
      <c r="AG165" s="9"/>
      <c r="AH165" s="9"/>
      <c r="AI165" s="9"/>
      <c r="AJ165" s="9"/>
      <c r="AK165" s="9"/>
      <c r="AL165" s="9"/>
      <c r="AM165" s="9"/>
      <c r="AN165" s="9"/>
      <c r="AO165" s="9"/>
      <c r="AP165" s="9"/>
      <c r="AQ165" s="9"/>
      <c r="AR165" s="9"/>
    </row>
    <row r="166" spans="1:44" x14ac:dyDescent="0.25">
      <c r="A166" s="9"/>
      <c r="B166" s="9"/>
      <c r="C166" s="9"/>
      <c r="D166" s="9"/>
      <c r="F166" s="9"/>
      <c r="I166" s="9"/>
      <c r="J166" s="9"/>
      <c r="K166" s="9"/>
      <c r="L166" s="9"/>
      <c r="M166" s="9"/>
      <c r="N166" s="9"/>
      <c r="O166" s="9"/>
      <c r="P166" s="9"/>
      <c r="R166" s="9"/>
      <c r="S166" s="9"/>
      <c r="U166" s="17"/>
      <c r="V166" s="9"/>
      <c r="W166" s="17"/>
      <c r="X166" s="9"/>
      <c r="Y166" s="9"/>
      <c r="Z166" s="9"/>
      <c r="AA166" s="9"/>
      <c r="AB166" s="9"/>
      <c r="AC166" s="9"/>
      <c r="AD166" s="9"/>
      <c r="AE166" s="9"/>
      <c r="AF166" s="9"/>
      <c r="AG166" s="9"/>
      <c r="AH166" s="9"/>
      <c r="AI166" s="9"/>
      <c r="AJ166" s="9"/>
      <c r="AK166" s="9"/>
      <c r="AL166" s="9"/>
      <c r="AM166" s="9"/>
      <c r="AN166" s="9"/>
      <c r="AO166" s="9"/>
      <c r="AP166" s="9"/>
      <c r="AQ166" s="9"/>
      <c r="AR166" s="9"/>
    </row>
    <row r="167" spans="1:44" x14ac:dyDescent="0.25">
      <c r="A167" s="9"/>
      <c r="B167" s="9"/>
      <c r="C167" s="9"/>
      <c r="D167" s="9"/>
      <c r="F167" s="9"/>
      <c r="I167" s="9"/>
      <c r="J167" s="9"/>
      <c r="K167" s="9"/>
      <c r="L167" s="9"/>
      <c r="M167" s="9"/>
      <c r="N167" s="9"/>
      <c r="O167" s="9"/>
      <c r="P167" s="9"/>
      <c r="R167" s="9"/>
      <c r="S167" s="9"/>
      <c r="U167" s="17"/>
      <c r="V167" s="9"/>
      <c r="W167" s="17"/>
      <c r="X167" s="9"/>
      <c r="Y167" s="9"/>
      <c r="Z167" s="9"/>
      <c r="AA167" s="9"/>
      <c r="AB167" s="9"/>
      <c r="AC167" s="9"/>
      <c r="AD167" s="9"/>
      <c r="AE167" s="9"/>
      <c r="AF167" s="9"/>
      <c r="AG167" s="9"/>
      <c r="AH167" s="9"/>
      <c r="AI167" s="9"/>
      <c r="AJ167" s="9"/>
      <c r="AK167" s="9"/>
      <c r="AL167" s="9"/>
      <c r="AM167" s="9"/>
      <c r="AN167" s="9"/>
      <c r="AO167" s="9"/>
      <c r="AP167" s="9"/>
      <c r="AQ167" s="9"/>
      <c r="AR167" s="9"/>
    </row>
    <row r="168" spans="1:44" x14ac:dyDescent="0.25">
      <c r="A168" s="9"/>
      <c r="B168" s="9"/>
      <c r="C168" s="9"/>
      <c r="D168" s="9"/>
      <c r="F168" s="9"/>
      <c r="I168" s="9"/>
      <c r="J168" s="9"/>
      <c r="K168" s="9"/>
      <c r="L168" s="9"/>
      <c r="M168" s="9"/>
      <c r="N168" s="9"/>
      <c r="O168" s="9"/>
      <c r="P168" s="9"/>
      <c r="R168" s="9"/>
      <c r="S168" s="9"/>
      <c r="U168" s="17"/>
      <c r="V168" s="9"/>
      <c r="W168" s="17"/>
      <c r="X168" s="9"/>
      <c r="Y168" s="9"/>
      <c r="Z168" s="9"/>
      <c r="AA168" s="9"/>
      <c r="AB168" s="9"/>
      <c r="AC168" s="9"/>
      <c r="AD168" s="9"/>
      <c r="AE168" s="9"/>
      <c r="AF168" s="9"/>
      <c r="AG168" s="9"/>
      <c r="AH168" s="9"/>
      <c r="AI168" s="9"/>
      <c r="AJ168" s="9"/>
      <c r="AK168" s="9"/>
      <c r="AL168" s="9"/>
      <c r="AM168" s="9"/>
      <c r="AN168" s="9"/>
      <c r="AO168" s="9"/>
      <c r="AP168" s="9"/>
      <c r="AQ168" s="9"/>
      <c r="AR168" s="9"/>
    </row>
    <row r="169" spans="1:44" x14ac:dyDescent="0.25">
      <c r="A169" s="9"/>
      <c r="B169" s="9"/>
      <c r="C169" s="9"/>
      <c r="D169" s="9"/>
      <c r="F169" s="9"/>
      <c r="I169" s="9"/>
      <c r="J169" s="9"/>
      <c r="K169" s="9"/>
      <c r="L169" s="9"/>
      <c r="M169" s="9"/>
      <c r="N169" s="9"/>
      <c r="O169" s="9"/>
      <c r="P169" s="9"/>
      <c r="R169" s="9"/>
      <c r="S169" s="9"/>
      <c r="U169" s="17"/>
      <c r="V169" s="9"/>
      <c r="W169" s="17"/>
      <c r="X169" s="9"/>
      <c r="Y169" s="9"/>
      <c r="Z169" s="9"/>
      <c r="AA169" s="9"/>
      <c r="AB169" s="9"/>
      <c r="AC169" s="9"/>
      <c r="AD169" s="9"/>
      <c r="AE169" s="9"/>
      <c r="AF169" s="9"/>
      <c r="AG169" s="9"/>
      <c r="AH169" s="9"/>
      <c r="AI169" s="9"/>
      <c r="AJ169" s="9"/>
      <c r="AK169" s="9"/>
      <c r="AL169" s="9"/>
      <c r="AM169" s="9"/>
      <c r="AN169" s="9"/>
      <c r="AO169" s="9"/>
      <c r="AP169" s="9"/>
      <c r="AQ169" s="9"/>
      <c r="AR169" s="9"/>
    </row>
    <row r="170" spans="1:44" x14ac:dyDescent="0.25">
      <c r="A170" s="9"/>
      <c r="B170" s="9"/>
      <c r="C170" s="9"/>
      <c r="D170" s="9"/>
      <c r="F170" s="9"/>
      <c r="I170" s="9"/>
      <c r="J170" s="9"/>
      <c r="K170" s="9"/>
      <c r="L170" s="9"/>
      <c r="M170" s="9"/>
      <c r="N170" s="9"/>
      <c r="O170" s="9"/>
      <c r="P170" s="9"/>
      <c r="R170" s="9"/>
      <c r="S170" s="9"/>
      <c r="U170" s="17"/>
      <c r="V170" s="9"/>
      <c r="W170" s="17"/>
      <c r="X170" s="9"/>
      <c r="Y170" s="9"/>
      <c r="Z170" s="9"/>
      <c r="AA170" s="9"/>
      <c r="AB170" s="9"/>
      <c r="AC170" s="9"/>
      <c r="AD170" s="9"/>
      <c r="AE170" s="9"/>
      <c r="AF170" s="9"/>
      <c r="AG170" s="9"/>
      <c r="AH170" s="9"/>
      <c r="AI170" s="9"/>
      <c r="AJ170" s="9"/>
      <c r="AK170" s="9"/>
      <c r="AL170" s="9"/>
      <c r="AM170" s="9"/>
      <c r="AN170" s="9"/>
      <c r="AO170" s="9"/>
      <c r="AP170" s="9"/>
      <c r="AQ170" s="9"/>
      <c r="AR170" s="9"/>
    </row>
    <row r="171" spans="1:44" x14ac:dyDescent="0.25">
      <c r="A171" s="9"/>
      <c r="B171" s="9"/>
      <c r="C171" s="9"/>
      <c r="D171" s="9"/>
      <c r="F171" s="9"/>
      <c r="I171" s="9"/>
      <c r="J171" s="9"/>
      <c r="K171" s="9"/>
      <c r="L171" s="9"/>
      <c r="M171" s="9"/>
      <c r="N171" s="9"/>
      <c r="O171" s="9"/>
      <c r="P171" s="9"/>
      <c r="R171" s="9"/>
      <c r="S171" s="9"/>
      <c r="U171" s="17"/>
      <c r="V171" s="9"/>
      <c r="W171" s="17"/>
      <c r="X171" s="9"/>
      <c r="Y171" s="9"/>
      <c r="Z171" s="9"/>
      <c r="AA171" s="9"/>
      <c r="AB171" s="9"/>
      <c r="AC171" s="9"/>
      <c r="AD171" s="9"/>
      <c r="AE171" s="9"/>
      <c r="AF171" s="9"/>
      <c r="AG171" s="9"/>
      <c r="AH171" s="9"/>
      <c r="AI171" s="9"/>
      <c r="AJ171" s="9"/>
      <c r="AK171" s="9"/>
      <c r="AL171" s="9"/>
      <c r="AM171" s="9"/>
      <c r="AN171" s="9"/>
      <c r="AO171" s="9"/>
      <c r="AP171" s="9"/>
      <c r="AQ171" s="9"/>
      <c r="AR171" s="9"/>
    </row>
    <row r="172" spans="1:44" x14ac:dyDescent="0.25">
      <c r="A172" s="9"/>
      <c r="B172" s="9"/>
      <c r="C172" s="9"/>
      <c r="D172" s="9"/>
      <c r="F172" s="9"/>
      <c r="I172" s="9"/>
      <c r="J172" s="9"/>
      <c r="K172" s="9"/>
      <c r="L172" s="9"/>
      <c r="M172" s="9"/>
      <c r="N172" s="9"/>
      <c r="O172" s="9"/>
      <c r="P172" s="9"/>
      <c r="R172" s="9"/>
      <c r="S172" s="9"/>
      <c r="U172" s="17"/>
      <c r="V172" s="9"/>
      <c r="W172" s="17"/>
      <c r="X172" s="9"/>
      <c r="Y172" s="9"/>
      <c r="Z172" s="9"/>
      <c r="AA172" s="9"/>
      <c r="AB172" s="9"/>
      <c r="AC172" s="9"/>
      <c r="AD172" s="9"/>
      <c r="AE172" s="9"/>
      <c r="AF172" s="9"/>
      <c r="AG172" s="9"/>
      <c r="AH172" s="9"/>
      <c r="AI172" s="9"/>
      <c r="AJ172" s="9"/>
      <c r="AK172" s="9"/>
      <c r="AL172" s="9"/>
      <c r="AM172" s="9"/>
      <c r="AN172" s="9"/>
      <c r="AO172" s="9"/>
      <c r="AP172" s="9"/>
      <c r="AQ172" s="9"/>
      <c r="AR172" s="9"/>
    </row>
    <row r="173" spans="1:44" x14ac:dyDescent="0.25">
      <c r="A173" s="9"/>
      <c r="B173" s="9"/>
      <c r="C173" s="9"/>
      <c r="D173" s="9"/>
      <c r="F173" s="9"/>
      <c r="I173" s="9"/>
      <c r="J173" s="9"/>
      <c r="K173" s="9"/>
      <c r="L173" s="9"/>
      <c r="M173" s="9"/>
      <c r="N173" s="9"/>
      <c r="O173" s="9"/>
      <c r="P173" s="9"/>
      <c r="R173" s="9"/>
      <c r="S173" s="9"/>
      <c r="U173" s="17"/>
      <c r="V173" s="9"/>
      <c r="W173" s="17"/>
      <c r="X173" s="9"/>
      <c r="Y173" s="9"/>
      <c r="Z173" s="9"/>
      <c r="AA173" s="9"/>
      <c r="AB173" s="9"/>
      <c r="AC173" s="9"/>
      <c r="AD173" s="9"/>
      <c r="AE173" s="9"/>
      <c r="AF173" s="9"/>
      <c r="AG173" s="9"/>
      <c r="AH173" s="9"/>
      <c r="AI173" s="9"/>
      <c r="AJ173" s="9"/>
      <c r="AK173" s="9"/>
      <c r="AL173" s="9"/>
      <c r="AM173" s="9"/>
      <c r="AN173" s="9"/>
      <c r="AO173" s="9"/>
      <c r="AP173" s="9"/>
      <c r="AQ173" s="9"/>
      <c r="AR173" s="9"/>
    </row>
    <row r="174" spans="1:44" x14ac:dyDescent="0.25">
      <c r="A174" s="9"/>
      <c r="B174" s="9"/>
      <c r="C174" s="9"/>
      <c r="D174" s="9"/>
      <c r="F174" s="9"/>
      <c r="I174" s="9"/>
      <c r="J174" s="9"/>
      <c r="K174" s="9"/>
      <c r="L174" s="9"/>
      <c r="M174" s="9"/>
      <c r="N174" s="9"/>
      <c r="O174" s="9"/>
      <c r="P174" s="9"/>
      <c r="R174" s="9"/>
      <c r="S174" s="9"/>
      <c r="U174" s="17"/>
      <c r="V174" s="9"/>
      <c r="W174" s="17"/>
      <c r="X174" s="9"/>
      <c r="Y174" s="9"/>
      <c r="Z174" s="9"/>
      <c r="AA174" s="9"/>
      <c r="AB174" s="9"/>
      <c r="AC174" s="9"/>
      <c r="AD174" s="9"/>
      <c r="AE174" s="9"/>
      <c r="AF174" s="9"/>
      <c r="AG174" s="9"/>
      <c r="AH174" s="9"/>
      <c r="AI174" s="9"/>
      <c r="AJ174" s="9"/>
      <c r="AK174" s="9"/>
      <c r="AL174" s="9"/>
      <c r="AM174" s="9"/>
      <c r="AN174" s="9"/>
      <c r="AO174" s="9"/>
      <c r="AP174" s="9"/>
      <c r="AQ174" s="9"/>
      <c r="AR174" s="9"/>
    </row>
    <row r="175" spans="1:44" x14ac:dyDescent="0.25">
      <c r="A175" s="9"/>
      <c r="B175" s="9"/>
      <c r="C175" s="9"/>
      <c r="D175" s="9"/>
      <c r="F175" s="9"/>
      <c r="I175" s="9"/>
      <c r="J175" s="9"/>
      <c r="K175" s="9"/>
      <c r="L175" s="9"/>
      <c r="M175" s="9"/>
      <c r="N175" s="9"/>
      <c r="O175" s="9"/>
      <c r="P175" s="9"/>
      <c r="R175" s="9"/>
      <c r="S175" s="9"/>
      <c r="U175" s="17"/>
      <c r="V175" s="9"/>
      <c r="W175" s="17"/>
      <c r="X175" s="9"/>
      <c r="Y175" s="9"/>
      <c r="Z175" s="9"/>
      <c r="AA175" s="9"/>
      <c r="AB175" s="9"/>
      <c r="AC175" s="9"/>
      <c r="AD175" s="9"/>
      <c r="AE175" s="9"/>
      <c r="AF175" s="9"/>
      <c r="AG175" s="9"/>
      <c r="AH175" s="9"/>
      <c r="AI175" s="9"/>
      <c r="AJ175" s="9"/>
      <c r="AK175" s="9"/>
      <c r="AL175" s="9"/>
      <c r="AM175" s="9"/>
      <c r="AN175" s="9"/>
      <c r="AO175" s="9"/>
      <c r="AP175" s="9"/>
      <c r="AQ175" s="9"/>
      <c r="AR175" s="9"/>
    </row>
    <row r="176" spans="1:44" x14ac:dyDescent="0.25">
      <c r="A176" s="9"/>
      <c r="B176" s="9"/>
      <c r="C176" s="9"/>
      <c r="D176" s="9"/>
      <c r="F176" s="9"/>
      <c r="I176" s="9"/>
      <c r="J176" s="9"/>
      <c r="K176" s="9"/>
      <c r="L176" s="9"/>
      <c r="M176" s="9"/>
      <c r="N176" s="9"/>
      <c r="O176" s="9"/>
      <c r="P176" s="9"/>
      <c r="R176" s="9"/>
      <c r="S176" s="9"/>
      <c r="U176" s="17"/>
      <c r="V176" s="9"/>
      <c r="W176" s="17"/>
      <c r="X176" s="9"/>
      <c r="Y176" s="9"/>
      <c r="Z176" s="9"/>
      <c r="AA176" s="9"/>
      <c r="AB176" s="9"/>
      <c r="AC176" s="9"/>
      <c r="AD176" s="9"/>
      <c r="AE176" s="9"/>
      <c r="AF176" s="9"/>
      <c r="AG176" s="9"/>
      <c r="AH176" s="9"/>
      <c r="AI176" s="9"/>
      <c r="AJ176" s="9"/>
      <c r="AK176" s="9"/>
      <c r="AL176" s="9"/>
      <c r="AM176" s="9"/>
      <c r="AN176" s="9"/>
      <c r="AO176" s="9"/>
      <c r="AP176" s="9"/>
      <c r="AQ176" s="9"/>
      <c r="AR176" s="9"/>
    </row>
    <row r="177" spans="1:44" x14ac:dyDescent="0.25">
      <c r="A177" s="9"/>
      <c r="B177" s="9"/>
      <c r="C177" s="9"/>
      <c r="D177" s="9"/>
      <c r="F177" s="9"/>
      <c r="I177" s="9"/>
      <c r="J177" s="9"/>
      <c r="K177" s="9"/>
      <c r="L177" s="9"/>
      <c r="M177" s="9"/>
      <c r="N177" s="9"/>
      <c r="O177" s="9"/>
      <c r="P177" s="9"/>
      <c r="R177" s="9"/>
      <c r="S177" s="9"/>
      <c r="U177" s="17"/>
      <c r="V177" s="9"/>
      <c r="W177" s="17"/>
      <c r="X177" s="9"/>
      <c r="Y177" s="9"/>
      <c r="Z177" s="9"/>
      <c r="AA177" s="9"/>
      <c r="AB177" s="9"/>
      <c r="AC177" s="9"/>
      <c r="AD177" s="9"/>
      <c r="AE177" s="9"/>
      <c r="AF177" s="9"/>
      <c r="AG177" s="9"/>
      <c r="AH177" s="9"/>
      <c r="AI177" s="9"/>
      <c r="AJ177" s="9"/>
      <c r="AK177" s="9"/>
      <c r="AL177" s="9"/>
      <c r="AM177" s="9"/>
      <c r="AN177" s="9"/>
      <c r="AO177" s="9"/>
      <c r="AP177" s="9"/>
      <c r="AQ177" s="9"/>
      <c r="AR177" s="9"/>
    </row>
    <row r="178" spans="1:44" x14ac:dyDescent="0.25">
      <c r="A178" s="9"/>
      <c r="B178" s="9"/>
      <c r="C178" s="9"/>
      <c r="D178" s="9"/>
      <c r="F178" s="9"/>
      <c r="I178" s="9"/>
      <c r="J178" s="9"/>
      <c r="K178" s="9"/>
      <c r="L178" s="9"/>
      <c r="M178" s="9"/>
      <c r="N178" s="9"/>
      <c r="O178" s="9"/>
      <c r="P178" s="9"/>
      <c r="R178" s="9"/>
      <c r="S178" s="9"/>
      <c r="U178" s="17"/>
      <c r="V178" s="9"/>
      <c r="W178" s="17"/>
      <c r="X178" s="9"/>
      <c r="Y178" s="9"/>
      <c r="Z178" s="9"/>
      <c r="AA178" s="9"/>
      <c r="AB178" s="9"/>
      <c r="AC178" s="9"/>
      <c r="AD178" s="9"/>
      <c r="AE178" s="9"/>
      <c r="AF178" s="9"/>
      <c r="AG178" s="9"/>
      <c r="AH178" s="9"/>
      <c r="AI178" s="9"/>
      <c r="AJ178" s="9"/>
      <c r="AK178" s="9"/>
      <c r="AL178" s="9"/>
      <c r="AM178" s="9"/>
      <c r="AN178" s="9"/>
      <c r="AO178" s="9"/>
      <c r="AP178" s="9"/>
      <c r="AQ178" s="9"/>
      <c r="AR178" s="9"/>
    </row>
    <row r="179" spans="1:44" x14ac:dyDescent="0.25">
      <c r="A179" s="9"/>
      <c r="B179" s="9"/>
      <c r="C179" s="9"/>
      <c r="D179" s="9"/>
      <c r="F179" s="9"/>
      <c r="I179" s="9"/>
      <c r="J179" s="9"/>
      <c r="K179" s="9"/>
      <c r="L179" s="9"/>
      <c r="M179" s="9"/>
      <c r="N179" s="9"/>
      <c r="O179" s="9"/>
      <c r="P179" s="9"/>
      <c r="R179" s="9"/>
      <c r="S179" s="9"/>
      <c r="U179" s="17"/>
      <c r="V179" s="9"/>
      <c r="W179" s="17"/>
      <c r="X179" s="9"/>
      <c r="Y179" s="9"/>
      <c r="Z179" s="9"/>
      <c r="AA179" s="9"/>
      <c r="AB179" s="9"/>
      <c r="AC179" s="9"/>
      <c r="AD179" s="9"/>
      <c r="AE179" s="9"/>
      <c r="AF179" s="9"/>
      <c r="AG179" s="9"/>
      <c r="AH179" s="9"/>
      <c r="AI179" s="9"/>
      <c r="AJ179" s="9"/>
      <c r="AK179" s="9"/>
      <c r="AL179" s="9"/>
      <c r="AM179" s="9"/>
      <c r="AN179" s="9"/>
      <c r="AO179" s="9"/>
      <c r="AP179" s="9"/>
      <c r="AQ179" s="9"/>
      <c r="AR179" s="9"/>
    </row>
    <row r="180" spans="1:44" x14ac:dyDescent="0.25">
      <c r="A180" s="9"/>
      <c r="B180" s="9"/>
      <c r="C180" s="9"/>
      <c r="D180" s="9"/>
      <c r="F180" s="9"/>
      <c r="I180" s="9"/>
      <c r="J180" s="9"/>
      <c r="K180" s="9"/>
      <c r="L180" s="9"/>
      <c r="M180" s="9"/>
      <c r="N180" s="9"/>
      <c r="O180" s="9"/>
      <c r="P180" s="9"/>
      <c r="R180" s="9"/>
      <c r="S180" s="9"/>
      <c r="U180" s="17"/>
      <c r="V180" s="9"/>
      <c r="W180" s="17"/>
      <c r="X180" s="9"/>
      <c r="Y180" s="9"/>
      <c r="Z180" s="9"/>
      <c r="AA180" s="9"/>
      <c r="AB180" s="9"/>
      <c r="AC180" s="9"/>
      <c r="AD180" s="9"/>
      <c r="AE180" s="9"/>
      <c r="AF180" s="9"/>
      <c r="AG180" s="9"/>
      <c r="AH180" s="9"/>
      <c r="AI180" s="9"/>
      <c r="AJ180" s="9"/>
      <c r="AK180" s="9"/>
      <c r="AL180" s="9"/>
      <c r="AM180" s="9"/>
      <c r="AN180" s="9"/>
      <c r="AO180" s="9"/>
      <c r="AP180" s="9"/>
      <c r="AQ180" s="9"/>
      <c r="AR180" s="9"/>
    </row>
    <row r="181" spans="1:44" x14ac:dyDescent="0.25">
      <c r="A181" s="9"/>
      <c r="B181" s="9"/>
      <c r="C181" s="9"/>
      <c r="D181" s="9"/>
      <c r="F181" s="9"/>
      <c r="I181" s="9"/>
      <c r="J181" s="9"/>
      <c r="K181" s="9"/>
      <c r="L181" s="9"/>
      <c r="M181" s="9"/>
      <c r="N181" s="9"/>
      <c r="O181" s="9"/>
      <c r="P181" s="9"/>
      <c r="R181" s="9"/>
      <c r="S181" s="9"/>
      <c r="U181" s="17"/>
      <c r="V181" s="9"/>
      <c r="W181" s="17"/>
      <c r="X181" s="9"/>
      <c r="Y181" s="9"/>
      <c r="Z181" s="9"/>
      <c r="AA181" s="9"/>
      <c r="AB181" s="9"/>
      <c r="AC181" s="9"/>
      <c r="AD181" s="9"/>
      <c r="AE181" s="9"/>
      <c r="AF181" s="9"/>
      <c r="AG181" s="9"/>
      <c r="AH181" s="9"/>
      <c r="AI181" s="9"/>
      <c r="AJ181" s="9"/>
      <c r="AK181" s="9"/>
      <c r="AL181" s="9"/>
      <c r="AM181" s="9"/>
      <c r="AN181" s="9"/>
      <c r="AO181" s="9"/>
      <c r="AP181" s="9"/>
      <c r="AQ181" s="9"/>
      <c r="AR181" s="9"/>
    </row>
    <row r="182" spans="1:44" x14ac:dyDescent="0.25">
      <c r="A182" s="9"/>
      <c r="B182" s="9"/>
      <c r="C182" s="9"/>
      <c r="D182" s="9"/>
      <c r="F182" s="9"/>
      <c r="I182" s="9"/>
      <c r="J182" s="9"/>
      <c r="K182" s="9"/>
      <c r="L182" s="9"/>
      <c r="M182" s="9"/>
      <c r="N182" s="9"/>
      <c r="O182" s="9"/>
      <c r="P182" s="9"/>
      <c r="R182" s="9"/>
      <c r="S182" s="9"/>
      <c r="U182" s="17"/>
      <c r="V182" s="9"/>
      <c r="W182" s="17"/>
      <c r="X182" s="9"/>
      <c r="Y182" s="9"/>
      <c r="Z182" s="9"/>
      <c r="AA182" s="9"/>
      <c r="AB182" s="9"/>
      <c r="AC182" s="9"/>
      <c r="AD182" s="9"/>
      <c r="AE182" s="9"/>
      <c r="AF182" s="9"/>
      <c r="AG182" s="9"/>
      <c r="AH182" s="9"/>
      <c r="AI182" s="9"/>
      <c r="AJ182" s="9"/>
      <c r="AK182" s="9"/>
      <c r="AL182" s="9"/>
      <c r="AM182" s="9"/>
      <c r="AN182" s="9"/>
      <c r="AO182" s="9"/>
      <c r="AP182" s="9"/>
      <c r="AQ182" s="9"/>
      <c r="AR182" s="9"/>
    </row>
    <row r="183" spans="1:44" x14ac:dyDescent="0.25">
      <c r="A183" s="9"/>
      <c r="B183" s="9"/>
      <c r="C183" s="9"/>
      <c r="D183" s="9"/>
      <c r="F183" s="9"/>
      <c r="I183" s="9"/>
      <c r="J183" s="9"/>
      <c r="K183" s="9"/>
      <c r="L183" s="9"/>
      <c r="M183" s="9"/>
      <c r="N183" s="9"/>
      <c r="O183" s="9"/>
      <c r="P183" s="9"/>
      <c r="R183" s="9"/>
      <c r="S183" s="9"/>
      <c r="U183" s="17"/>
      <c r="V183" s="9"/>
      <c r="W183" s="17"/>
      <c r="X183" s="9"/>
      <c r="Y183" s="9"/>
      <c r="Z183" s="9"/>
      <c r="AA183" s="9"/>
      <c r="AB183" s="9"/>
      <c r="AC183" s="9"/>
      <c r="AD183" s="9"/>
      <c r="AE183" s="9"/>
      <c r="AF183" s="9"/>
      <c r="AG183" s="9"/>
      <c r="AH183" s="9"/>
      <c r="AI183" s="9"/>
      <c r="AJ183" s="9"/>
      <c r="AK183" s="9"/>
      <c r="AL183" s="9"/>
      <c r="AM183" s="9"/>
      <c r="AN183" s="9"/>
      <c r="AO183" s="9"/>
      <c r="AP183" s="9"/>
      <c r="AQ183" s="9"/>
      <c r="AR183" s="9"/>
    </row>
    <row r="184" spans="1:44" x14ac:dyDescent="0.25">
      <c r="A184" s="9"/>
      <c r="B184" s="9"/>
      <c r="C184" s="9"/>
      <c r="D184" s="9"/>
      <c r="F184" s="9"/>
      <c r="I184" s="9"/>
      <c r="J184" s="9"/>
      <c r="K184" s="9"/>
      <c r="L184" s="9"/>
      <c r="M184" s="9"/>
      <c r="N184" s="9"/>
      <c r="O184" s="9"/>
      <c r="P184" s="9"/>
      <c r="R184" s="9"/>
      <c r="S184" s="9"/>
      <c r="U184" s="17"/>
      <c r="V184" s="9"/>
      <c r="W184" s="17"/>
      <c r="X184" s="9"/>
      <c r="Y184" s="9"/>
      <c r="Z184" s="9"/>
      <c r="AA184" s="9"/>
      <c r="AB184" s="9"/>
      <c r="AC184" s="9"/>
      <c r="AD184" s="9"/>
      <c r="AE184" s="9"/>
      <c r="AF184" s="9"/>
      <c r="AG184" s="9"/>
      <c r="AH184" s="9"/>
      <c r="AI184" s="9"/>
      <c r="AJ184" s="9"/>
      <c r="AK184" s="9"/>
      <c r="AL184" s="9"/>
      <c r="AM184" s="9"/>
      <c r="AN184" s="9"/>
      <c r="AO184" s="9"/>
      <c r="AP184" s="9"/>
      <c r="AQ184" s="9"/>
      <c r="AR184" s="9"/>
    </row>
    <row r="185" spans="1:44" x14ac:dyDescent="0.25">
      <c r="A185" s="9"/>
      <c r="B185" s="9"/>
      <c r="C185" s="9"/>
      <c r="D185" s="9"/>
      <c r="F185" s="9"/>
      <c r="I185" s="9"/>
      <c r="J185" s="9"/>
      <c r="K185" s="9"/>
      <c r="L185" s="9"/>
      <c r="M185" s="9"/>
      <c r="N185" s="9"/>
      <c r="O185" s="9"/>
      <c r="P185" s="9"/>
      <c r="R185" s="9"/>
      <c r="S185" s="9"/>
      <c r="U185" s="17"/>
      <c r="V185" s="9"/>
      <c r="W185" s="17"/>
      <c r="X185" s="9"/>
      <c r="Y185" s="9"/>
      <c r="Z185" s="9"/>
      <c r="AA185" s="9"/>
      <c r="AB185" s="9"/>
      <c r="AC185" s="9"/>
      <c r="AD185" s="9"/>
      <c r="AE185" s="9"/>
      <c r="AF185" s="9"/>
      <c r="AG185" s="9"/>
      <c r="AH185" s="9"/>
      <c r="AI185" s="9"/>
      <c r="AJ185" s="9"/>
      <c r="AK185" s="9"/>
      <c r="AL185" s="9"/>
      <c r="AM185" s="9"/>
      <c r="AN185" s="9"/>
      <c r="AO185" s="9"/>
      <c r="AP185" s="9"/>
      <c r="AQ185" s="9"/>
      <c r="AR185" s="9"/>
    </row>
    <row r="186" spans="1:44" x14ac:dyDescent="0.25">
      <c r="A186" s="9"/>
      <c r="B186" s="9"/>
      <c r="C186" s="9"/>
      <c r="D186" s="9"/>
      <c r="F186" s="9"/>
      <c r="I186" s="9"/>
      <c r="J186" s="9"/>
      <c r="K186" s="9"/>
      <c r="L186" s="9"/>
      <c r="M186" s="9"/>
      <c r="N186" s="9"/>
      <c r="O186" s="9"/>
      <c r="P186" s="9"/>
      <c r="R186" s="9"/>
      <c r="S186" s="9"/>
      <c r="U186" s="17"/>
      <c r="V186" s="9"/>
      <c r="W186" s="17"/>
      <c r="X186" s="9"/>
      <c r="Y186" s="9"/>
      <c r="Z186" s="9"/>
      <c r="AA186" s="9"/>
      <c r="AB186" s="9"/>
      <c r="AC186" s="9"/>
      <c r="AD186" s="9"/>
      <c r="AE186" s="9"/>
      <c r="AF186" s="9"/>
      <c r="AG186" s="9"/>
      <c r="AH186" s="9"/>
      <c r="AI186" s="9"/>
      <c r="AJ186" s="9"/>
      <c r="AK186" s="9"/>
      <c r="AL186" s="9"/>
      <c r="AM186" s="9"/>
      <c r="AN186" s="9"/>
      <c r="AO186" s="9"/>
      <c r="AP186" s="9"/>
      <c r="AQ186" s="9"/>
      <c r="AR186" s="9"/>
    </row>
    <row r="187" spans="1:44" x14ac:dyDescent="0.25">
      <c r="A187" s="9"/>
      <c r="B187" s="9"/>
      <c r="C187" s="9"/>
      <c r="D187" s="9"/>
      <c r="F187" s="9"/>
      <c r="I187" s="9"/>
      <c r="J187" s="9"/>
      <c r="K187" s="9"/>
      <c r="L187" s="9"/>
      <c r="M187" s="9"/>
      <c r="N187" s="9"/>
      <c r="O187" s="9"/>
      <c r="P187" s="9"/>
      <c r="R187" s="9"/>
      <c r="S187" s="9"/>
      <c r="U187" s="17"/>
      <c r="V187" s="9"/>
      <c r="W187" s="17"/>
      <c r="X187" s="9"/>
      <c r="Y187" s="9"/>
      <c r="Z187" s="9"/>
      <c r="AA187" s="9"/>
      <c r="AB187" s="9"/>
      <c r="AC187" s="9"/>
      <c r="AD187" s="9"/>
      <c r="AE187" s="9"/>
      <c r="AF187" s="9"/>
      <c r="AG187" s="9"/>
      <c r="AH187" s="9"/>
      <c r="AI187" s="9"/>
      <c r="AJ187" s="9"/>
      <c r="AK187" s="9"/>
      <c r="AL187" s="9"/>
      <c r="AM187" s="9"/>
      <c r="AN187" s="9"/>
      <c r="AO187" s="9"/>
      <c r="AP187" s="9"/>
      <c r="AQ187" s="9"/>
      <c r="AR187" s="9"/>
    </row>
    <row r="188" spans="1:44" x14ac:dyDescent="0.25">
      <c r="A188" s="9"/>
      <c r="B188" s="9"/>
      <c r="C188" s="9"/>
      <c r="D188" s="9"/>
      <c r="F188" s="9"/>
      <c r="I188" s="9"/>
      <c r="J188" s="9"/>
      <c r="K188" s="9"/>
      <c r="L188" s="9"/>
      <c r="M188" s="9"/>
      <c r="N188" s="9"/>
      <c r="O188" s="9"/>
      <c r="P188" s="9"/>
      <c r="R188" s="9"/>
      <c r="S188" s="9"/>
      <c r="U188" s="17"/>
      <c r="V188" s="9"/>
      <c r="W188" s="17"/>
      <c r="X188" s="9"/>
      <c r="Y188" s="9"/>
      <c r="Z188" s="9"/>
      <c r="AA188" s="9"/>
      <c r="AB188" s="9"/>
      <c r="AC188" s="9"/>
      <c r="AD188" s="9"/>
      <c r="AE188" s="9"/>
      <c r="AF188" s="9"/>
      <c r="AG188" s="9"/>
      <c r="AH188" s="9"/>
      <c r="AI188" s="9"/>
      <c r="AJ188" s="9"/>
      <c r="AK188" s="9"/>
      <c r="AL188" s="9"/>
      <c r="AM188" s="9"/>
      <c r="AN188" s="9"/>
      <c r="AO188" s="9"/>
      <c r="AP188" s="9"/>
      <c r="AQ188" s="9"/>
      <c r="AR188" s="9"/>
    </row>
    <row r="189" spans="1:44" x14ac:dyDescent="0.25">
      <c r="A189" s="9"/>
      <c r="B189" s="9"/>
      <c r="C189" s="9"/>
      <c r="D189" s="9"/>
      <c r="F189" s="9"/>
      <c r="I189" s="9"/>
      <c r="J189" s="9"/>
      <c r="K189" s="9"/>
      <c r="L189" s="9"/>
      <c r="M189" s="9"/>
      <c r="N189" s="9"/>
      <c r="O189" s="9"/>
      <c r="P189" s="9"/>
      <c r="R189" s="9"/>
      <c r="S189" s="9"/>
      <c r="U189" s="17"/>
      <c r="V189" s="9"/>
      <c r="W189" s="17"/>
      <c r="X189" s="9"/>
      <c r="Y189" s="9"/>
      <c r="Z189" s="9"/>
      <c r="AA189" s="9"/>
      <c r="AB189" s="9"/>
      <c r="AC189" s="9"/>
      <c r="AD189" s="9"/>
      <c r="AE189" s="9"/>
      <c r="AF189" s="9"/>
      <c r="AG189" s="9"/>
      <c r="AH189" s="9"/>
      <c r="AI189" s="9"/>
      <c r="AJ189" s="9"/>
      <c r="AK189" s="9"/>
      <c r="AL189" s="9"/>
      <c r="AM189" s="9"/>
      <c r="AN189" s="9"/>
      <c r="AO189" s="9"/>
      <c r="AP189" s="9"/>
      <c r="AQ189" s="9"/>
      <c r="AR189" s="9"/>
    </row>
    <row r="190" spans="1:44" x14ac:dyDescent="0.25">
      <c r="A190" s="9"/>
      <c r="B190" s="9"/>
      <c r="C190" s="9"/>
      <c r="D190" s="9"/>
      <c r="F190" s="9"/>
      <c r="I190" s="9"/>
      <c r="J190" s="9"/>
      <c r="K190" s="9"/>
      <c r="L190" s="9"/>
      <c r="M190" s="9"/>
      <c r="N190" s="9"/>
      <c r="O190" s="9"/>
      <c r="P190" s="9"/>
      <c r="R190" s="9"/>
      <c r="S190" s="9"/>
      <c r="U190" s="17"/>
      <c r="V190" s="9"/>
      <c r="W190" s="17"/>
      <c r="X190" s="9"/>
      <c r="Y190" s="9"/>
      <c r="Z190" s="9"/>
      <c r="AA190" s="9"/>
      <c r="AB190" s="9"/>
      <c r="AC190" s="9"/>
      <c r="AD190" s="9"/>
      <c r="AE190" s="9"/>
      <c r="AF190" s="9"/>
      <c r="AG190" s="9"/>
      <c r="AH190" s="9"/>
      <c r="AI190" s="9"/>
      <c r="AJ190" s="9"/>
      <c r="AK190" s="9"/>
      <c r="AL190" s="9"/>
      <c r="AM190" s="9"/>
      <c r="AN190" s="9"/>
      <c r="AO190" s="9"/>
      <c r="AP190" s="9"/>
      <c r="AQ190" s="9"/>
      <c r="AR190" s="9"/>
    </row>
    <row r="191" spans="1:44" x14ac:dyDescent="0.25">
      <c r="A191" s="9"/>
      <c r="B191" s="9"/>
      <c r="C191" s="9"/>
      <c r="D191" s="9"/>
      <c r="F191" s="9"/>
      <c r="I191" s="9"/>
      <c r="J191" s="9"/>
      <c r="K191" s="9"/>
      <c r="L191" s="9"/>
      <c r="M191" s="9"/>
      <c r="N191" s="9"/>
      <c r="O191" s="9"/>
      <c r="P191" s="9"/>
      <c r="R191" s="9"/>
      <c r="S191" s="9"/>
      <c r="U191" s="17"/>
      <c r="V191" s="9"/>
      <c r="W191" s="17"/>
      <c r="X191" s="9"/>
      <c r="Y191" s="9"/>
      <c r="Z191" s="9"/>
      <c r="AA191" s="9"/>
      <c r="AB191" s="9"/>
      <c r="AC191" s="9"/>
      <c r="AD191" s="9"/>
      <c r="AE191" s="9"/>
      <c r="AF191" s="9"/>
      <c r="AG191" s="9"/>
      <c r="AH191" s="9"/>
      <c r="AI191" s="9"/>
      <c r="AJ191" s="9"/>
      <c r="AK191" s="9"/>
      <c r="AL191" s="9"/>
      <c r="AM191" s="9"/>
      <c r="AN191" s="9"/>
      <c r="AO191" s="9"/>
      <c r="AP191" s="9"/>
      <c r="AQ191" s="9"/>
      <c r="AR191" s="9"/>
    </row>
    <row r="192" spans="1:44" x14ac:dyDescent="0.25">
      <c r="A192" s="9"/>
      <c r="B192" s="9"/>
      <c r="C192" s="9"/>
      <c r="D192" s="9"/>
      <c r="F192" s="9"/>
      <c r="I192" s="9"/>
      <c r="J192" s="9"/>
      <c r="K192" s="9"/>
      <c r="L192" s="9"/>
      <c r="M192" s="9"/>
      <c r="N192" s="9"/>
      <c r="O192" s="9"/>
      <c r="P192" s="9"/>
      <c r="R192" s="9"/>
      <c r="S192" s="9"/>
      <c r="U192" s="17"/>
      <c r="V192" s="9"/>
      <c r="W192" s="17"/>
      <c r="X192" s="9"/>
      <c r="Y192" s="9"/>
      <c r="Z192" s="9"/>
      <c r="AA192" s="9"/>
      <c r="AB192" s="9"/>
      <c r="AC192" s="9"/>
      <c r="AD192" s="9"/>
      <c r="AE192" s="9"/>
      <c r="AF192" s="9"/>
      <c r="AG192" s="9"/>
      <c r="AH192" s="9"/>
      <c r="AI192" s="9"/>
      <c r="AJ192" s="9"/>
      <c r="AK192" s="9"/>
      <c r="AL192" s="9"/>
      <c r="AM192" s="9"/>
      <c r="AN192" s="9"/>
      <c r="AO192" s="9"/>
      <c r="AP192" s="9"/>
      <c r="AQ192" s="9"/>
      <c r="AR192" s="9"/>
    </row>
    <row r="193" spans="1:44" x14ac:dyDescent="0.25">
      <c r="A193" s="9"/>
      <c r="B193" s="9"/>
      <c r="C193" s="9"/>
      <c r="D193" s="9"/>
      <c r="F193" s="9"/>
      <c r="I193" s="9"/>
      <c r="J193" s="9"/>
      <c r="K193" s="9"/>
      <c r="L193" s="9"/>
      <c r="M193" s="9"/>
      <c r="N193" s="9"/>
      <c r="O193" s="9"/>
      <c r="P193" s="9"/>
      <c r="R193" s="9"/>
      <c r="S193" s="9"/>
      <c r="U193" s="17"/>
      <c r="V193" s="9"/>
      <c r="W193" s="17"/>
      <c r="X193" s="9"/>
      <c r="Y193" s="9"/>
      <c r="Z193" s="9"/>
      <c r="AA193" s="9"/>
      <c r="AB193" s="9"/>
      <c r="AC193" s="9"/>
      <c r="AD193" s="9"/>
      <c r="AE193" s="9"/>
      <c r="AF193" s="9"/>
      <c r="AG193" s="9"/>
      <c r="AH193" s="9"/>
      <c r="AI193" s="9"/>
      <c r="AJ193" s="9"/>
      <c r="AK193" s="9"/>
      <c r="AL193" s="9"/>
      <c r="AM193" s="9"/>
      <c r="AN193" s="9"/>
      <c r="AO193" s="9"/>
      <c r="AP193" s="9"/>
      <c r="AQ193" s="9"/>
      <c r="AR193" s="9"/>
    </row>
    <row r="194" spans="1:44" x14ac:dyDescent="0.25">
      <c r="A194" s="9"/>
      <c r="B194" s="9"/>
      <c r="C194" s="9"/>
      <c r="D194" s="9"/>
      <c r="F194" s="9"/>
      <c r="I194" s="9"/>
      <c r="J194" s="9"/>
      <c r="K194" s="9"/>
      <c r="L194" s="9"/>
      <c r="M194" s="9"/>
      <c r="N194" s="9"/>
      <c r="O194" s="9"/>
      <c r="P194" s="9"/>
      <c r="R194" s="9"/>
      <c r="S194" s="9"/>
      <c r="U194" s="17"/>
      <c r="V194" s="9"/>
      <c r="W194" s="17"/>
      <c r="X194" s="9"/>
      <c r="Y194" s="9"/>
      <c r="Z194" s="9"/>
      <c r="AA194" s="9"/>
      <c r="AB194" s="9"/>
      <c r="AC194" s="9"/>
      <c r="AD194" s="9"/>
      <c r="AE194" s="9"/>
      <c r="AF194" s="9"/>
      <c r="AG194" s="9"/>
      <c r="AH194" s="9"/>
      <c r="AI194" s="9"/>
      <c r="AJ194" s="9"/>
      <c r="AK194" s="9"/>
      <c r="AL194" s="9"/>
      <c r="AM194" s="9"/>
      <c r="AN194" s="9"/>
      <c r="AO194" s="9"/>
      <c r="AP194" s="9"/>
      <c r="AQ194" s="9"/>
      <c r="AR194" s="9"/>
    </row>
    <row r="195" spans="1:44" x14ac:dyDescent="0.25">
      <c r="A195" s="9"/>
      <c r="B195" s="9"/>
      <c r="C195" s="9"/>
      <c r="D195" s="9"/>
      <c r="F195" s="9"/>
      <c r="I195" s="9"/>
      <c r="J195" s="9"/>
      <c r="K195" s="9"/>
      <c r="L195" s="9"/>
      <c r="M195" s="9"/>
      <c r="N195" s="9"/>
      <c r="O195" s="9"/>
      <c r="P195" s="9"/>
      <c r="R195" s="9"/>
      <c r="S195" s="9"/>
      <c r="U195" s="17"/>
      <c r="V195" s="9"/>
      <c r="W195" s="17"/>
      <c r="X195" s="9"/>
      <c r="Y195" s="9"/>
      <c r="Z195" s="9"/>
      <c r="AA195" s="9"/>
      <c r="AB195" s="9"/>
      <c r="AC195" s="9"/>
      <c r="AD195" s="9"/>
      <c r="AE195" s="9"/>
      <c r="AF195" s="9"/>
      <c r="AG195" s="9"/>
      <c r="AH195" s="9"/>
      <c r="AI195" s="9"/>
      <c r="AJ195" s="9"/>
      <c r="AK195" s="9"/>
      <c r="AL195" s="9"/>
      <c r="AM195" s="9"/>
      <c r="AN195" s="9"/>
      <c r="AO195" s="9"/>
      <c r="AP195" s="9"/>
      <c r="AQ195" s="9"/>
      <c r="AR195" s="9"/>
    </row>
    <row r="196" spans="1:44" x14ac:dyDescent="0.25">
      <c r="A196" s="9"/>
      <c r="B196" s="9"/>
      <c r="C196" s="9"/>
      <c r="D196" s="9"/>
      <c r="F196" s="9"/>
      <c r="I196" s="9"/>
      <c r="J196" s="9"/>
      <c r="K196" s="9"/>
      <c r="L196" s="9"/>
      <c r="M196" s="9"/>
      <c r="N196" s="9"/>
      <c r="O196" s="9"/>
      <c r="P196" s="9"/>
      <c r="R196" s="9"/>
      <c r="S196" s="9"/>
      <c r="U196" s="17"/>
      <c r="V196" s="9"/>
      <c r="W196" s="17"/>
      <c r="X196" s="9"/>
      <c r="Y196" s="9"/>
      <c r="Z196" s="9"/>
      <c r="AA196" s="9"/>
      <c r="AB196" s="9"/>
      <c r="AC196" s="9"/>
      <c r="AD196" s="9"/>
      <c r="AE196" s="9"/>
      <c r="AF196" s="9"/>
      <c r="AG196" s="9"/>
      <c r="AH196" s="9"/>
      <c r="AI196" s="9"/>
      <c r="AJ196" s="9"/>
      <c r="AK196" s="9"/>
      <c r="AL196" s="9"/>
      <c r="AM196" s="9"/>
      <c r="AN196" s="9"/>
      <c r="AO196" s="9"/>
      <c r="AP196" s="9"/>
      <c r="AQ196" s="9"/>
      <c r="AR196" s="9"/>
    </row>
    <row r="197" spans="1:44" x14ac:dyDescent="0.25">
      <c r="A197" s="9"/>
      <c r="B197" s="9"/>
      <c r="C197" s="9"/>
      <c r="D197" s="9"/>
      <c r="F197" s="9"/>
      <c r="I197" s="9"/>
      <c r="J197" s="9"/>
      <c r="K197" s="9"/>
      <c r="L197" s="9"/>
      <c r="M197" s="9"/>
      <c r="N197" s="9"/>
      <c r="O197" s="9"/>
      <c r="P197" s="9"/>
      <c r="R197" s="9"/>
      <c r="S197" s="9"/>
      <c r="U197" s="17"/>
      <c r="V197" s="9"/>
      <c r="W197" s="17"/>
      <c r="X197" s="9"/>
      <c r="Y197" s="9"/>
      <c r="Z197" s="9"/>
      <c r="AA197" s="9"/>
      <c r="AB197" s="9"/>
      <c r="AC197" s="9"/>
      <c r="AD197" s="9"/>
      <c r="AE197" s="9"/>
      <c r="AF197" s="9"/>
      <c r="AG197" s="9"/>
      <c r="AH197" s="9"/>
      <c r="AI197" s="9"/>
      <c r="AJ197" s="9"/>
      <c r="AK197" s="9"/>
      <c r="AL197" s="9"/>
      <c r="AM197" s="9"/>
      <c r="AN197" s="9"/>
      <c r="AO197" s="9"/>
      <c r="AP197" s="9"/>
      <c r="AQ197" s="9"/>
      <c r="AR197" s="9"/>
    </row>
    <row r="198" spans="1:44" x14ac:dyDescent="0.25">
      <c r="A198" s="9"/>
      <c r="B198" s="9"/>
      <c r="C198" s="9"/>
      <c r="D198" s="9"/>
      <c r="F198" s="9"/>
      <c r="I198" s="9"/>
      <c r="J198" s="9"/>
      <c r="K198" s="9"/>
      <c r="L198" s="9"/>
      <c r="M198" s="9"/>
      <c r="N198" s="9"/>
      <c r="O198" s="9"/>
      <c r="P198" s="9"/>
      <c r="R198" s="9"/>
      <c r="S198" s="9"/>
      <c r="U198" s="17"/>
      <c r="V198" s="9"/>
      <c r="W198" s="17"/>
      <c r="X198" s="9"/>
      <c r="Y198" s="9"/>
      <c r="Z198" s="9"/>
      <c r="AA198" s="9"/>
      <c r="AB198" s="9"/>
      <c r="AC198" s="9"/>
      <c r="AD198" s="9"/>
      <c r="AE198" s="9"/>
      <c r="AF198" s="9"/>
      <c r="AG198" s="9"/>
      <c r="AH198" s="9"/>
      <c r="AI198" s="9"/>
      <c r="AJ198" s="9"/>
      <c r="AK198" s="9"/>
      <c r="AL198" s="9"/>
      <c r="AM198" s="9"/>
      <c r="AN198" s="9"/>
      <c r="AO198" s="9"/>
      <c r="AP198" s="9"/>
      <c r="AQ198" s="9"/>
      <c r="AR198" s="9"/>
    </row>
    <row r="199" spans="1:44" x14ac:dyDescent="0.25">
      <c r="A199" s="9"/>
      <c r="B199" s="9"/>
      <c r="C199" s="9"/>
      <c r="D199" s="9"/>
      <c r="F199" s="9"/>
      <c r="I199" s="9"/>
      <c r="J199" s="9"/>
      <c r="K199" s="9"/>
      <c r="L199" s="9"/>
      <c r="M199" s="9"/>
      <c r="N199" s="9"/>
      <c r="O199" s="9"/>
      <c r="P199" s="9"/>
      <c r="R199" s="9"/>
      <c r="S199" s="9"/>
      <c r="U199" s="17"/>
      <c r="V199" s="9"/>
      <c r="W199" s="17"/>
      <c r="X199" s="9"/>
      <c r="Y199" s="9"/>
      <c r="Z199" s="9"/>
      <c r="AA199" s="9"/>
      <c r="AB199" s="9"/>
      <c r="AC199" s="9"/>
      <c r="AD199" s="9"/>
      <c r="AE199" s="9"/>
      <c r="AF199" s="9"/>
      <c r="AG199" s="9"/>
      <c r="AH199" s="9"/>
      <c r="AI199" s="9"/>
      <c r="AJ199" s="9"/>
      <c r="AK199" s="9"/>
      <c r="AL199" s="9"/>
      <c r="AM199" s="9"/>
      <c r="AN199" s="9"/>
      <c r="AO199" s="9"/>
      <c r="AP199" s="9"/>
      <c r="AQ199" s="9"/>
      <c r="AR199" s="9"/>
    </row>
    <row r="200" spans="1:44" x14ac:dyDescent="0.25">
      <c r="A200" s="9"/>
      <c r="B200" s="9"/>
      <c r="C200" s="9"/>
      <c r="D200" s="9"/>
      <c r="F200" s="9"/>
      <c r="I200" s="9"/>
      <c r="J200" s="9"/>
      <c r="K200" s="9"/>
      <c r="L200" s="9"/>
      <c r="M200" s="9"/>
      <c r="N200" s="9"/>
      <c r="O200" s="9"/>
      <c r="P200" s="9"/>
      <c r="R200" s="9"/>
      <c r="S200" s="9"/>
      <c r="U200" s="17"/>
      <c r="V200" s="9"/>
      <c r="W200" s="17"/>
      <c r="X200" s="9"/>
      <c r="Y200" s="9"/>
      <c r="Z200" s="9"/>
      <c r="AA200" s="9"/>
      <c r="AB200" s="9"/>
      <c r="AC200" s="9"/>
      <c r="AD200" s="9"/>
      <c r="AE200" s="9"/>
      <c r="AF200" s="9"/>
      <c r="AG200" s="9"/>
      <c r="AH200" s="9"/>
      <c r="AI200" s="9"/>
      <c r="AJ200" s="9"/>
      <c r="AK200" s="9"/>
      <c r="AL200" s="9"/>
      <c r="AM200" s="9"/>
      <c r="AN200" s="9"/>
      <c r="AO200" s="9"/>
      <c r="AP200" s="9"/>
      <c r="AQ200" s="9"/>
      <c r="AR200" s="9"/>
    </row>
    <row r="201" spans="1:44" x14ac:dyDescent="0.25">
      <c r="A201" s="9"/>
      <c r="B201" s="9"/>
      <c r="C201" s="9"/>
      <c r="D201" s="9"/>
      <c r="F201" s="9"/>
      <c r="I201" s="9"/>
      <c r="J201" s="9"/>
      <c r="K201" s="9"/>
      <c r="L201" s="9"/>
      <c r="M201" s="9"/>
      <c r="N201" s="9"/>
      <c r="O201" s="9"/>
      <c r="P201" s="9"/>
      <c r="R201" s="9"/>
      <c r="S201" s="9"/>
      <c r="U201" s="17"/>
      <c r="V201" s="9"/>
      <c r="W201" s="17"/>
      <c r="X201" s="9"/>
      <c r="Y201" s="9"/>
      <c r="Z201" s="9"/>
      <c r="AA201" s="9"/>
      <c r="AB201" s="9"/>
      <c r="AC201" s="9"/>
      <c r="AD201" s="9"/>
      <c r="AE201" s="9"/>
      <c r="AF201" s="9"/>
      <c r="AG201" s="9"/>
      <c r="AH201" s="9"/>
      <c r="AI201" s="9"/>
      <c r="AJ201" s="9"/>
      <c r="AK201" s="9"/>
      <c r="AL201" s="9"/>
      <c r="AM201" s="9"/>
      <c r="AN201" s="9"/>
      <c r="AO201" s="9"/>
      <c r="AP201" s="9"/>
      <c r="AQ201" s="9"/>
      <c r="AR201" s="9"/>
    </row>
    <row r="202" spans="1:44" x14ac:dyDescent="0.25">
      <c r="A202" s="9"/>
      <c r="B202" s="9"/>
      <c r="C202" s="9"/>
      <c r="D202" s="9"/>
      <c r="F202" s="9"/>
      <c r="I202" s="9"/>
      <c r="J202" s="9"/>
      <c r="K202" s="9"/>
      <c r="L202" s="9"/>
      <c r="M202" s="9"/>
      <c r="N202" s="9"/>
      <c r="O202" s="9"/>
      <c r="P202" s="9"/>
      <c r="R202" s="9"/>
      <c r="S202" s="9"/>
      <c r="U202" s="17"/>
      <c r="V202" s="9"/>
      <c r="W202" s="17"/>
      <c r="X202" s="9"/>
      <c r="Y202" s="9"/>
      <c r="Z202" s="9"/>
      <c r="AA202" s="9"/>
      <c r="AB202" s="9"/>
      <c r="AC202" s="9"/>
      <c r="AD202" s="9"/>
      <c r="AE202" s="9"/>
      <c r="AF202" s="9"/>
      <c r="AG202" s="9"/>
      <c r="AH202" s="9"/>
      <c r="AI202" s="9"/>
      <c r="AJ202" s="9"/>
      <c r="AK202" s="9"/>
      <c r="AL202" s="9"/>
      <c r="AM202" s="9"/>
      <c r="AN202" s="9"/>
      <c r="AO202" s="9"/>
      <c r="AP202" s="9"/>
      <c r="AQ202" s="9"/>
      <c r="AR202" s="9"/>
    </row>
    <row r="203" spans="1:44" x14ac:dyDescent="0.25">
      <c r="A203" s="9"/>
      <c r="B203" s="9"/>
      <c r="C203" s="9"/>
      <c r="D203" s="9"/>
      <c r="F203" s="9"/>
      <c r="I203" s="9"/>
      <c r="J203" s="9"/>
      <c r="K203" s="9"/>
      <c r="L203" s="9"/>
      <c r="M203" s="9"/>
      <c r="N203" s="9"/>
      <c r="O203" s="9"/>
      <c r="P203" s="9"/>
      <c r="R203" s="9"/>
      <c r="S203" s="9"/>
      <c r="U203" s="17"/>
      <c r="V203" s="9"/>
      <c r="W203" s="17"/>
      <c r="X203" s="9"/>
      <c r="Y203" s="9"/>
      <c r="Z203" s="9"/>
      <c r="AA203" s="9"/>
      <c r="AB203" s="9"/>
      <c r="AC203" s="9"/>
      <c r="AD203" s="9"/>
      <c r="AE203" s="9"/>
      <c r="AF203" s="9"/>
      <c r="AG203" s="9"/>
      <c r="AH203" s="9"/>
      <c r="AI203" s="9"/>
      <c r="AJ203" s="9"/>
      <c r="AK203" s="9"/>
      <c r="AL203" s="9"/>
      <c r="AM203" s="9"/>
      <c r="AN203" s="9"/>
      <c r="AO203" s="9"/>
      <c r="AP203" s="9"/>
      <c r="AQ203" s="9"/>
      <c r="AR203" s="9"/>
    </row>
    <row r="204" spans="1:44" x14ac:dyDescent="0.25">
      <c r="A204" s="9"/>
      <c r="B204" s="9"/>
      <c r="C204" s="9"/>
      <c r="D204" s="9"/>
      <c r="F204" s="9"/>
      <c r="I204" s="9"/>
      <c r="J204" s="9"/>
      <c r="K204" s="9"/>
      <c r="L204" s="9"/>
      <c r="M204" s="9"/>
      <c r="N204" s="9"/>
      <c r="O204" s="9"/>
      <c r="P204" s="9"/>
      <c r="R204" s="9"/>
      <c r="S204" s="9"/>
      <c r="U204" s="17"/>
      <c r="V204" s="9"/>
      <c r="W204" s="17"/>
      <c r="X204" s="9"/>
      <c r="Y204" s="9"/>
      <c r="Z204" s="9"/>
      <c r="AA204" s="9"/>
      <c r="AB204" s="9"/>
      <c r="AC204" s="9"/>
      <c r="AD204" s="9"/>
      <c r="AE204" s="9"/>
      <c r="AF204" s="9"/>
      <c r="AG204" s="9"/>
      <c r="AH204" s="9"/>
      <c r="AI204" s="9"/>
      <c r="AJ204" s="9"/>
      <c r="AK204" s="9"/>
      <c r="AL204" s="9"/>
      <c r="AM204" s="9"/>
      <c r="AN204" s="9"/>
      <c r="AO204" s="9"/>
      <c r="AP204" s="9"/>
      <c r="AQ204" s="9"/>
      <c r="AR204" s="9"/>
    </row>
    <row r="205" spans="1:44" x14ac:dyDescent="0.25">
      <c r="A205" s="9"/>
      <c r="B205" s="9"/>
      <c r="C205" s="9"/>
      <c r="D205" s="9"/>
      <c r="F205" s="9"/>
      <c r="I205" s="9"/>
      <c r="J205" s="9"/>
      <c r="K205" s="9"/>
      <c r="L205" s="9"/>
      <c r="M205" s="9"/>
      <c r="N205" s="9"/>
      <c r="O205" s="9"/>
      <c r="P205" s="9"/>
      <c r="R205" s="9"/>
      <c r="S205" s="9"/>
      <c r="U205" s="17"/>
      <c r="V205" s="9"/>
      <c r="W205" s="17"/>
      <c r="X205" s="9"/>
      <c r="Y205" s="9"/>
      <c r="Z205" s="9"/>
      <c r="AA205" s="9"/>
      <c r="AB205" s="9"/>
      <c r="AC205" s="9"/>
      <c r="AD205" s="9"/>
      <c r="AE205" s="9"/>
      <c r="AF205" s="9"/>
      <c r="AG205" s="9"/>
      <c r="AH205" s="9"/>
      <c r="AI205" s="9"/>
      <c r="AJ205" s="9"/>
      <c r="AK205" s="9"/>
      <c r="AL205" s="9"/>
      <c r="AM205" s="9"/>
      <c r="AN205" s="9"/>
      <c r="AO205" s="9"/>
      <c r="AP205" s="9"/>
      <c r="AQ205" s="9"/>
      <c r="AR205" s="9"/>
    </row>
    <row r="206" spans="1:44" x14ac:dyDescent="0.25">
      <c r="A206" s="9"/>
      <c r="B206" s="9"/>
      <c r="C206" s="9"/>
      <c r="D206" s="9"/>
      <c r="F206" s="9"/>
      <c r="I206" s="9"/>
      <c r="J206" s="9"/>
      <c r="K206" s="9"/>
      <c r="L206" s="9"/>
      <c r="M206" s="9"/>
      <c r="N206" s="9"/>
      <c r="O206" s="9"/>
      <c r="P206" s="9"/>
      <c r="R206" s="9"/>
      <c r="S206" s="9"/>
      <c r="U206" s="17"/>
      <c r="V206" s="9"/>
      <c r="W206" s="17"/>
      <c r="X206" s="9"/>
      <c r="Y206" s="9"/>
      <c r="Z206" s="9"/>
      <c r="AA206" s="9"/>
      <c r="AB206" s="9"/>
      <c r="AC206" s="9"/>
      <c r="AD206" s="9"/>
      <c r="AE206" s="9"/>
      <c r="AF206" s="9"/>
      <c r="AG206" s="9"/>
      <c r="AH206" s="9"/>
      <c r="AI206" s="9"/>
      <c r="AJ206" s="9"/>
      <c r="AK206" s="9"/>
      <c r="AL206" s="9"/>
      <c r="AM206" s="9"/>
      <c r="AN206" s="9"/>
      <c r="AO206" s="9"/>
      <c r="AP206" s="9"/>
      <c r="AQ206" s="9"/>
      <c r="AR206" s="9"/>
    </row>
    <row r="207" spans="1:44" x14ac:dyDescent="0.25">
      <c r="A207" s="9"/>
      <c r="B207" s="9"/>
      <c r="C207" s="9"/>
      <c r="D207" s="9"/>
      <c r="F207" s="9"/>
      <c r="I207" s="9"/>
      <c r="J207" s="9"/>
      <c r="K207" s="9"/>
      <c r="L207" s="9"/>
      <c r="M207" s="9"/>
      <c r="N207" s="9"/>
      <c r="O207" s="9"/>
      <c r="P207" s="9"/>
      <c r="R207" s="9"/>
      <c r="S207" s="9"/>
      <c r="U207" s="17"/>
      <c r="V207" s="9"/>
      <c r="W207" s="17"/>
      <c r="X207" s="9"/>
      <c r="Y207" s="9"/>
      <c r="Z207" s="9"/>
      <c r="AA207" s="9"/>
      <c r="AB207" s="9"/>
      <c r="AC207" s="9"/>
      <c r="AD207" s="9"/>
      <c r="AE207" s="9"/>
      <c r="AF207" s="9"/>
      <c r="AG207" s="9"/>
      <c r="AH207" s="9"/>
      <c r="AI207" s="9"/>
      <c r="AJ207" s="9"/>
      <c r="AK207" s="9"/>
      <c r="AL207" s="9"/>
      <c r="AM207" s="9"/>
      <c r="AN207" s="9"/>
      <c r="AO207" s="9"/>
      <c r="AP207" s="9"/>
      <c r="AQ207" s="9"/>
      <c r="AR207" s="9"/>
    </row>
    <row r="208" spans="1:44" x14ac:dyDescent="0.25">
      <c r="A208" s="9"/>
      <c r="B208" s="9"/>
      <c r="C208" s="9"/>
      <c r="D208" s="9"/>
      <c r="F208" s="9"/>
      <c r="I208" s="9"/>
      <c r="J208" s="9"/>
      <c r="K208" s="9"/>
      <c r="L208" s="9"/>
      <c r="M208" s="9"/>
      <c r="N208" s="9"/>
      <c r="O208" s="9"/>
      <c r="P208" s="9"/>
      <c r="R208" s="9"/>
      <c r="S208" s="9"/>
      <c r="U208" s="17"/>
      <c r="V208" s="9"/>
      <c r="W208" s="17"/>
      <c r="X208" s="9"/>
      <c r="Y208" s="9"/>
      <c r="Z208" s="9"/>
      <c r="AA208" s="9"/>
      <c r="AB208" s="9"/>
      <c r="AC208" s="9"/>
      <c r="AD208" s="9"/>
      <c r="AE208" s="9"/>
      <c r="AF208" s="9"/>
      <c r="AG208" s="9"/>
      <c r="AH208" s="9"/>
      <c r="AI208" s="9"/>
      <c r="AJ208" s="9"/>
      <c r="AK208" s="9"/>
      <c r="AL208" s="9"/>
      <c r="AM208" s="9"/>
      <c r="AN208" s="9"/>
      <c r="AO208" s="9"/>
      <c r="AP208" s="9"/>
      <c r="AQ208" s="9"/>
      <c r="AR208" s="9"/>
    </row>
    <row r="209" spans="1:44" x14ac:dyDescent="0.25">
      <c r="A209" s="9"/>
      <c r="B209" s="9"/>
      <c r="C209" s="9"/>
      <c r="D209" s="9"/>
      <c r="F209" s="9"/>
      <c r="I209" s="9"/>
      <c r="J209" s="9"/>
      <c r="K209" s="9"/>
      <c r="L209" s="9"/>
      <c r="M209" s="9"/>
      <c r="N209" s="9"/>
      <c r="O209" s="9"/>
      <c r="P209" s="9"/>
      <c r="R209" s="9"/>
      <c r="S209" s="9"/>
      <c r="U209" s="17"/>
      <c r="V209" s="9"/>
      <c r="W209" s="17"/>
      <c r="X209" s="9"/>
      <c r="Y209" s="9"/>
      <c r="Z209" s="9"/>
      <c r="AA209" s="9"/>
      <c r="AB209" s="9"/>
      <c r="AC209" s="9"/>
      <c r="AD209" s="9"/>
      <c r="AE209" s="9"/>
      <c r="AF209" s="9"/>
      <c r="AG209" s="9"/>
      <c r="AH209" s="9"/>
      <c r="AI209" s="9"/>
      <c r="AJ209" s="9"/>
      <c r="AK209" s="9"/>
      <c r="AL209" s="9"/>
      <c r="AM209" s="9"/>
      <c r="AN209" s="9"/>
      <c r="AO209" s="9"/>
      <c r="AP209" s="9"/>
      <c r="AQ209" s="9"/>
      <c r="AR209" s="9"/>
    </row>
    <row r="210" spans="1:44" x14ac:dyDescent="0.25">
      <c r="A210" s="9"/>
      <c r="B210" s="9"/>
      <c r="C210" s="9"/>
      <c r="D210" s="9"/>
      <c r="F210" s="9"/>
      <c r="I210" s="9"/>
      <c r="J210" s="9"/>
      <c r="K210" s="9"/>
      <c r="L210" s="9"/>
      <c r="M210" s="9"/>
      <c r="N210" s="9"/>
      <c r="O210" s="9"/>
      <c r="P210" s="9"/>
      <c r="R210" s="9"/>
      <c r="S210" s="9"/>
      <c r="U210" s="17"/>
      <c r="V210" s="9"/>
      <c r="W210" s="17"/>
      <c r="X210" s="9"/>
      <c r="Y210" s="9"/>
      <c r="Z210" s="9"/>
      <c r="AA210" s="9"/>
      <c r="AB210" s="9"/>
      <c r="AC210" s="9"/>
      <c r="AD210" s="9"/>
      <c r="AE210" s="9"/>
      <c r="AF210" s="9"/>
      <c r="AG210" s="9"/>
      <c r="AH210" s="9"/>
      <c r="AI210" s="9"/>
      <c r="AJ210" s="9"/>
      <c r="AK210" s="9"/>
      <c r="AL210" s="9"/>
      <c r="AM210" s="9"/>
      <c r="AN210" s="9"/>
      <c r="AO210" s="9"/>
      <c r="AP210" s="9"/>
      <c r="AQ210" s="9"/>
      <c r="AR210" s="9"/>
    </row>
    <row r="211" spans="1:44" x14ac:dyDescent="0.25">
      <c r="A211" s="9"/>
      <c r="B211" s="9"/>
      <c r="C211" s="9"/>
      <c r="D211" s="9"/>
      <c r="F211" s="9"/>
      <c r="I211" s="9"/>
      <c r="J211" s="9"/>
      <c r="K211" s="9"/>
      <c r="L211" s="9"/>
      <c r="M211" s="9"/>
      <c r="N211" s="9"/>
      <c r="O211" s="9"/>
      <c r="P211" s="9"/>
      <c r="R211" s="9"/>
      <c r="S211" s="9"/>
      <c r="U211" s="17"/>
      <c r="V211" s="9"/>
      <c r="W211" s="17"/>
      <c r="X211" s="9"/>
      <c r="Y211" s="9"/>
      <c r="Z211" s="9"/>
      <c r="AA211" s="9"/>
      <c r="AB211" s="9"/>
      <c r="AC211" s="9"/>
      <c r="AD211" s="9"/>
      <c r="AE211" s="9"/>
      <c r="AF211" s="9"/>
      <c r="AG211" s="9"/>
      <c r="AH211" s="9"/>
      <c r="AI211" s="9"/>
      <c r="AJ211" s="9"/>
      <c r="AK211" s="9"/>
      <c r="AL211" s="9"/>
      <c r="AM211" s="9"/>
      <c r="AN211" s="9"/>
      <c r="AO211" s="9"/>
      <c r="AP211" s="9"/>
      <c r="AQ211" s="9"/>
      <c r="AR211" s="9"/>
    </row>
    <row r="212" spans="1:44" x14ac:dyDescent="0.25">
      <c r="A212" s="9"/>
      <c r="B212" s="9"/>
      <c r="C212" s="9"/>
      <c r="D212" s="9"/>
      <c r="F212" s="9"/>
      <c r="I212" s="9"/>
      <c r="J212" s="9"/>
      <c r="K212" s="9"/>
      <c r="L212" s="9"/>
      <c r="M212" s="9"/>
      <c r="N212" s="9"/>
      <c r="O212" s="9"/>
      <c r="P212" s="9"/>
      <c r="R212" s="9"/>
      <c r="S212" s="9"/>
      <c r="U212" s="17"/>
      <c r="V212" s="9"/>
      <c r="W212" s="17"/>
      <c r="X212" s="9"/>
      <c r="Y212" s="9"/>
      <c r="Z212" s="9"/>
      <c r="AA212" s="9"/>
      <c r="AB212" s="9"/>
      <c r="AC212" s="9"/>
      <c r="AD212" s="9"/>
      <c r="AE212" s="9"/>
      <c r="AF212" s="9"/>
      <c r="AG212" s="9"/>
      <c r="AH212" s="9"/>
      <c r="AI212" s="9"/>
      <c r="AJ212" s="9"/>
      <c r="AK212" s="9"/>
      <c r="AL212" s="9"/>
      <c r="AM212" s="9"/>
      <c r="AN212" s="9"/>
      <c r="AO212" s="9"/>
      <c r="AP212" s="9"/>
      <c r="AQ212" s="9"/>
      <c r="AR212" s="9"/>
    </row>
    <row r="213" spans="1:44" x14ac:dyDescent="0.25">
      <c r="A213" s="9"/>
      <c r="B213" s="9"/>
      <c r="C213" s="9"/>
      <c r="D213" s="9"/>
      <c r="F213" s="9"/>
      <c r="I213" s="9"/>
      <c r="J213" s="9"/>
      <c r="K213" s="9"/>
      <c r="L213" s="9"/>
      <c r="M213" s="9"/>
      <c r="N213" s="9"/>
      <c r="O213" s="9"/>
      <c r="P213" s="9"/>
      <c r="R213" s="9"/>
      <c r="S213" s="9"/>
      <c r="U213" s="17"/>
      <c r="V213" s="9"/>
      <c r="W213" s="17"/>
      <c r="X213" s="9"/>
      <c r="Y213" s="9"/>
      <c r="Z213" s="9"/>
      <c r="AA213" s="9"/>
      <c r="AB213" s="9"/>
      <c r="AC213" s="9"/>
      <c r="AD213" s="9"/>
      <c r="AE213" s="9"/>
      <c r="AF213" s="9"/>
      <c r="AG213" s="9"/>
      <c r="AH213" s="9"/>
      <c r="AI213" s="9"/>
      <c r="AJ213" s="9"/>
      <c r="AK213" s="9"/>
      <c r="AL213" s="9"/>
      <c r="AM213" s="9"/>
      <c r="AN213" s="9"/>
      <c r="AO213" s="9"/>
      <c r="AP213" s="9"/>
      <c r="AQ213" s="9"/>
      <c r="AR213" s="9"/>
    </row>
    <row r="214" spans="1:44" x14ac:dyDescent="0.25">
      <c r="A214" s="9"/>
      <c r="B214" s="9"/>
      <c r="C214" s="9"/>
      <c r="D214" s="9"/>
      <c r="F214" s="9"/>
      <c r="I214" s="9"/>
      <c r="J214" s="9"/>
      <c r="K214" s="9"/>
      <c r="L214" s="9"/>
      <c r="M214" s="9"/>
      <c r="N214" s="9"/>
      <c r="O214" s="9"/>
      <c r="P214" s="9"/>
      <c r="R214" s="9"/>
      <c r="S214" s="9"/>
      <c r="U214" s="17"/>
      <c r="V214" s="9"/>
      <c r="W214" s="17"/>
      <c r="X214" s="9"/>
      <c r="Y214" s="9"/>
      <c r="Z214" s="9"/>
      <c r="AA214" s="9"/>
      <c r="AB214" s="9"/>
      <c r="AC214" s="9"/>
      <c r="AD214" s="9"/>
      <c r="AE214" s="9"/>
      <c r="AF214" s="9"/>
      <c r="AG214" s="9"/>
      <c r="AH214" s="9"/>
      <c r="AI214" s="9"/>
      <c r="AJ214" s="9"/>
      <c r="AK214" s="9"/>
      <c r="AL214" s="9"/>
      <c r="AM214" s="9"/>
      <c r="AN214" s="9"/>
      <c r="AO214" s="9"/>
      <c r="AP214" s="9"/>
      <c r="AQ214" s="9"/>
      <c r="AR214" s="9"/>
    </row>
    <row r="215" spans="1:44" x14ac:dyDescent="0.25">
      <c r="A215" s="9"/>
      <c r="B215" s="9"/>
      <c r="C215" s="9"/>
      <c r="D215" s="9"/>
      <c r="F215" s="9"/>
      <c r="I215" s="9"/>
      <c r="J215" s="9"/>
      <c r="K215" s="9"/>
      <c r="L215" s="9"/>
      <c r="M215" s="9"/>
      <c r="N215" s="9"/>
      <c r="O215" s="9"/>
      <c r="P215" s="9"/>
      <c r="R215" s="9"/>
      <c r="S215" s="9"/>
      <c r="U215" s="17"/>
      <c r="V215" s="9"/>
      <c r="W215" s="17"/>
      <c r="X215" s="9"/>
      <c r="Y215" s="9"/>
      <c r="Z215" s="9"/>
      <c r="AA215" s="9"/>
      <c r="AB215" s="9"/>
      <c r="AC215" s="9"/>
      <c r="AD215" s="9"/>
      <c r="AE215" s="9"/>
      <c r="AF215" s="9"/>
      <c r="AG215" s="9"/>
      <c r="AH215" s="9"/>
      <c r="AI215" s="9"/>
      <c r="AJ215" s="9"/>
      <c r="AK215" s="9"/>
      <c r="AL215" s="9"/>
      <c r="AM215" s="9"/>
      <c r="AN215" s="9"/>
      <c r="AO215" s="9"/>
      <c r="AP215" s="9"/>
      <c r="AQ215" s="9"/>
      <c r="AR215" s="9"/>
    </row>
    <row r="216" spans="1:44" x14ac:dyDescent="0.25">
      <c r="A216" s="9"/>
      <c r="B216" s="9"/>
      <c r="C216" s="9"/>
      <c r="D216" s="9"/>
      <c r="F216" s="9"/>
      <c r="I216" s="9"/>
      <c r="J216" s="9"/>
      <c r="K216" s="9"/>
      <c r="L216" s="9"/>
      <c r="M216" s="9"/>
      <c r="N216" s="9"/>
      <c r="O216" s="9"/>
      <c r="P216" s="9"/>
      <c r="R216" s="9"/>
      <c r="S216" s="9"/>
      <c r="U216" s="17"/>
      <c r="V216" s="9"/>
      <c r="W216" s="17"/>
      <c r="X216" s="9"/>
      <c r="Y216" s="9"/>
      <c r="Z216" s="9"/>
      <c r="AA216" s="9"/>
      <c r="AB216" s="9"/>
      <c r="AC216" s="9"/>
      <c r="AD216" s="9"/>
      <c r="AE216" s="9"/>
      <c r="AF216" s="9"/>
      <c r="AG216" s="9"/>
      <c r="AH216" s="9"/>
      <c r="AI216" s="9"/>
      <c r="AJ216" s="9"/>
      <c r="AK216" s="9"/>
      <c r="AL216" s="9"/>
      <c r="AM216" s="9"/>
      <c r="AN216" s="9"/>
      <c r="AO216" s="9"/>
      <c r="AP216" s="9"/>
      <c r="AQ216" s="9"/>
      <c r="AR216" s="9"/>
    </row>
    <row r="217" spans="1:44" x14ac:dyDescent="0.25">
      <c r="A217" s="9"/>
      <c r="B217" s="9"/>
      <c r="C217" s="9"/>
      <c r="D217" s="9"/>
      <c r="F217" s="9"/>
      <c r="I217" s="9"/>
      <c r="J217" s="9"/>
      <c r="K217" s="9"/>
      <c r="L217" s="9"/>
      <c r="M217" s="9"/>
      <c r="N217" s="9"/>
      <c r="O217" s="9"/>
      <c r="P217" s="9"/>
      <c r="R217" s="9"/>
      <c r="S217" s="9"/>
      <c r="U217" s="17"/>
      <c r="V217" s="9"/>
      <c r="W217" s="17"/>
      <c r="X217" s="9"/>
      <c r="Y217" s="9"/>
      <c r="Z217" s="9"/>
      <c r="AA217" s="9"/>
      <c r="AB217" s="9"/>
      <c r="AC217" s="9"/>
      <c r="AD217" s="9"/>
      <c r="AE217" s="9"/>
      <c r="AF217" s="9"/>
      <c r="AG217" s="9"/>
      <c r="AH217" s="9"/>
      <c r="AI217" s="9"/>
      <c r="AJ217" s="9"/>
      <c r="AK217" s="9"/>
      <c r="AL217" s="9"/>
      <c r="AM217" s="9"/>
      <c r="AN217" s="9"/>
      <c r="AO217" s="9"/>
      <c r="AP217" s="9"/>
      <c r="AQ217" s="9"/>
      <c r="AR217" s="9"/>
    </row>
    <row r="218" spans="1:44" x14ac:dyDescent="0.25">
      <c r="A218" s="9"/>
      <c r="B218" s="9"/>
      <c r="C218" s="9"/>
      <c r="D218" s="9"/>
      <c r="F218" s="9"/>
      <c r="I218" s="9"/>
      <c r="J218" s="9"/>
      <c r="K218" s="9"/>
      <c r="L218" s="9"/>
      <c r="M218" s="9"/>
      <c r="N218" s="9"/>
      <c r="O218" s="9"/>
      <c r="P218" s="9"/>
      <c r="R218" s="9"/>
      <c r="S218" s="9"/>
      <c r="U218" s="17"/>
      <c r="V218" s="9"/>
      <c r="W218" s="17"/>
      <c r="X218" s="9"/>
      <c r="Y218" s="9"/>
      <c r="Z218" s="9"/>
      <c r="AA218" s="9"/>
      <c r="AB218" s="9"/>
      <c r="AC218" s="9"/>
      <c r="AD218" s="9"/>
      <c r="AE218" s="9"/>
      <c r="AF218" s="9"/>
      <c r="AG218" s="9"/>
      <c r="AH218" s="9"/>
      <c r="AI218" s="9"/>
      <c r="AJ218" s="9"/>
      <c r="AK218" s="9"/>
      <c r="AL218" s="9"/>
      <c r="AM218" s="9"/>
      <c r="AN218" s="9"/>
      <c r="AO218" s="9"/>
      <c r="AP218" s="9"/>
      <c r="AQ218" s="9"/>
      <c r="AR218" s="9"/>
    </row>
    <row r="219" spans="1:44" x14ac:dyDescent="0.25">
      <c r="A219" s="9"/>
      <c r="B219" s="9"/>
      <c r="C219" s="9"/>
      <c r="D219" s="9"/>
      <c r="F219" s="9"/>
      <c r="I219" s="9"/>
      <c r="J219" s="9"/>
      <c r="K219" s="9"/>
      <c r="L219" s="9"/>
      <c r="M219" s="9"/>
      <c r="N219" s="9"/>
      <c r="O219" s="9"/>
      <c r="P219" s="9"/>
      <c r="R219" s="9"/>
      <c r="S219" s="9"/>
      <c r="U219" s="17"/>
      <c r="V219" s="9"/>
      <c r="W219" s="17"/>
      <c r="X219" s="9"/>
      <c r="Y219" s="9"/>
      <c r="Z219" s="9"/>
      <c r="AA219" s="9"/>
      <c r="AB219" s="9"/>
      <c r="AC219" s="9"/>
      <c r="AD219" s="9"/>
      <c r="AE219" s="9"/>
      <c r="AF219" s="9"/>
      <c r="AG219" s="9"/>
      <c r="AH219" s="9"/>
      <c r="AI219" s="9"/>
      <c r="AJ219" s="9"/>
      <c r="AK219" s="9"/>
      <c r="AL219" s="9"/>
      <c r="AM219" s="9"/>
      <c r="AN219" s="9"/>
      <c r="AO219" s="9"/>
      <c r="AP219" s="9"/>
      <c r="AQ219" s="9"/>
      <c r="AR219" s="9"/>
    </row>
    <row r="220" spans="1:44" x14ac:dyDescent="0.25">
      <c r="A220" s="9"/>
      <c r="B220" s="9"/>
      <c r="C220" s="9"/>
      <c r="D220" s="9"/>
      <c r="F220" s="9"/>
      <c r="I220" s="9"/>
      <c r="J220" s="9"/>
      <c r="K220" s="9"/>
      <c r="L220" s="9"/>
      <c r="M220" s="9"/>
      <c r="N220" s="9"/>
      <c r="O220" s="9"/>
      <c r="P220" s="9"/>
      <c r="R220" s="9"/>
      <c r="S220" s="9"/>
      <c r="U220" s="17"/>
      <c r="V220" s="9"/>
      <c r="W220" s="17"/>
      <c r="X220" s="9"/>
      <c r="Y220" s="9"/>
      <c r="Z220" s="9"/>
      <c r="AA220" s="9"/>
      <c r="AB220" s="9"/>
      <c r="AC220" s="9"/>
      <c r="AD220" s="9"/>
      <c r="AE220" s="9"/>
      <c r="AF220" s="9"/>
      <c r="AG220" s="9"/>
      <c r="AH220" s="9"/>
      <c r="AI220" s="9"/>
      <c r="AJ220" s="9"/>
      <c r="AK220" s="9"/>
      <c r="AL220" s="9"/>
      <c r="AM220" s="9"/>
      <c r="AN220" s="9"/>
      <c r="AO220" s="9"/>
      <c r="AP220" s="9"/>
      <c r="AQ220" s="9"/>
      <c r="AR220" s="9"/>
    </row>
    <row r="221" spans="1:44" x14ac:dyDescent="0.25">
      <c r="A221" s="9"/>
      <c r="B221" s="9"/>
      <c r="C221" s="9"/>
      <c r="D221" s="9"/>
      <c r="F221" s="9"/>
      <c r="I221" s="9"/>
      <c r="J221" s="9"/>
      <c r="K221" s="9"/>
      <c r="L221" s="9"/>
      <c r="M221" s="9"/>
      <c r="N221" s="9"/>
      <c r="O221" s="9"/>
      <c r="P221" s="9"/>
      <c r="R221" s="9"/>
      <c r="S221" s="9"/>
      <c r="U221" s="17"/>
      <c r="V221" s="9"/>
      <c r="W221" s="17"/>
      <c r="X221" s="9"/>
      <c r="Y221" s="9"/>
      <c r="Z221" s="9"/>
      <c r="AA221" s="9"/>
      <c r="AB221" s="9"/>
      <c r="AC221" s="9"/>
      <c r="AD221" s="9"/>
      <c r="AE221" s="9"/>
      <c r="AF221" s="9"/>
      <c r="AG221" s="9"/>
      <c r="AH221" s="9"/>
      <c r="AI221" s="9"/>
      <c r="AJ221" s="9"/>
      <c r="AK221" s="9"/>
      <c r="AL221" s="9"/>
      <c r="AM221" s="9"/>
      <c r="AN221" s="9"/>
      <c r="AO221" s="9"/>
      <c r="AP221" s="9"/>
      <c r="AQ221" s="9"/>
      <c r="AR221" s="9"/>
    </row>
    <row r="222" spans="1:44" x14ac:dyDescent="0.25">
      <c r="A222" s="9"/>
      <c r="B222" s="9"/>
      <c r="C222" s="9"/>
      <c r="D222" s="9"/>
      <c r="F222" s="9"/>
      <c r="I222" s="9"/>
      <c r="J222" s="9"/>
      <c r="K222" s="9"/>
      <c r="L222" s="9"/>
      <c r="M222" s="9"/>
      <c r="N222" s="9"/>
      <c r="O222" s="9"/>
      <c r="P222" s="9"/>
      <c r="R222" s="9"/>
      <c r="S222" s="9"/>
      <c r="U222" s="17"/>
      <c r="V222" s="9"/>
      <c r="W222" s="17"/>
      <c r="X222" s="9"/>
      <c r="Y222" s="9"/>
      <c r="Z222" s="9"/>
      <c r="AA222" s="9"/>
      <c r="AB222" s="9"/>
      <c r="AC222" s="9"/>
      <c r="AD222" s="9"/>
      <c r="AE222" s="9"/>
      <c r="AF222" s="9"/>
      <c r="AG222" s="9"/>
      <c r="AH222" s="9"/>
      <c r="AI222" s="9"/>
      <c r="AJ222" s="9"/>
      <c r="AK222" s="9"/>
      <c r="AL222" s="9"/>
      <c r="AM222" s="9"/>
      <c r="AN222" s="9"/>
      <c r="AO222" s="9"/>
      <c r="AP222" s="9"/>
      <c r="AQ222" s="9"/>
      <c r="AR222" s="9"/>
    </row>
    <row r="223" spans="1:44" x14ac:dyDescent="0.25">
      <c r="A223" s="9"/>
      <c r="B223" s="9"/>
      <c r="C223" s="9"/>
      <c r="D223" s="9"/>
      <c r="F223" s="9"/>
      <c r="I223" s="9"/>
      <c r="J223" s="9"/>
      <c r="K223" s="9"/>
      <c r="L223" s="9"/>
      <c r="M223" s="9"/>
      <c r="N223" s="9"/>
      <c r="O223" s="9"/>
      <c r="P223" s="9"/>
      <c r="R223" s="9"/>
      <c r="S223" s="9"/>
      <c r="U223" s="17"/>
      <c r="V223" s="9"/>
      <c r="W223" s="17"/>
      <c r="X223" s="9"/>
      <c r="Y223" s="9"/>
      <c r="Z223" s="9"/>
      <c r="AA223" s="9"/>
      <c r="AB223" s="9"/>
      <c r="AC223" s="9"/>
      <c r="AD223" s="9"/>
      <c r="AE223" s="9"/>
      <c r="AF223" s="9"/>
      <c r="AG223" s="9"/>
      <c r="AH223" s="9"/>
      <c r="AI223" s="9"/>
      <c r="AJ223" s="9"/>
      <c r="AK223" s="9"/>
      <c r="AL223" s="9"/>
      <c r="AM223" s="9"/>
      <c r="AN223" s="9"/>
      <c r="AO223" s="9"/>
      <c r="AP223" s="9"/>
      <c r="AQ223" s="9"/>
      <c r="AR223" s="9"/>
    </row>
    <row r="224" spans="1:44" x14ac:dyDescent="0.25">
      <c r="A224" s="9"/>
      <c r="B224" s="9"/>
      <c r="C224" s="9"/>
      <c r="D224" s="9"/>
      <c r="F224" s="9"/>
      <c r="I224" s="9"/>
      <c r="J224" s="9"/>
      <c r="K224" s="9"/>
      <c r="L224" s="9"/>
      <c r="M224" s="9"/>
      <c r="N224" s="9"/>
      <c r="O224" s="9"/>
      <c r="P224" s="9"/>
      <c r="R224" s="9"/>
      <c r="S224" s="9"/>
      <c r="U224" s="17"/>
      <c r="V224" s="9"/>
      <c r="W224" s="17"/>
      <c r="X224" s="9"/>
      <c r="Y224" s="9"/>
      <c r="Z224" s="9"/>
      <c r="AA224" s="9"/>
      <c r="AB224" s="9"/>
      <c r="AC224" s="9"/>
      <c r="AD224" s="9"/>
      <c r="AE224" s="9"/>
      <c r="AF224" s="9"/>
      <c r="AG224" s="9"/>
      <c r="AH224" s="9"/>
      <c r="AI224" s="9"/>
      <c r="AJ224" s="9"/>
      <c r="AK224" s="9"/>
      <c r="AL224" s="9"/>
      <c r="AM224" s="9"/>
      <c r="AN224" s="9"/>
      <c r="AO224" s="9"/>
      <c r="AP224" s="9"/>
      <c r="AQ224" s="9"/>
      <c r="AR224" s="9"/>
    </row>
    <row r="225" spans="1:44" x14ac:dyDescent="0.25">
      <c r="A225" s="9"/>
      <c r="B225" s="9"/>
      <c r="C225" s="9"/>
      <c r="D225" s="9"/>
      <c r="F225" s="9"/>
      <c r="I225" s="9"/>
      <c r="J225" s="9"/>
      <c r="K225" s="9"/>
      <c r="L225" s="9"/>
      <c r="M225" s="9"/>
      <c r="N225" s="9"/>
      <c r="O225" s="9"/>
      <c r="P225" s="9"/>
      <c r="R225" s="9"/>
      <c r="S225" s="9"/>
      <c r="U225" s="17"/>
      <c r="V225" s="9"/>
      <c r="W225" s="17"/>
      <c r="X225" s="9"/>
      <c r="Y225" s="9"/>
      <c r="Z225" s="9"/>
      <c r="AA225" s="9"/>
      <c r="AB225" s="9"/>
      <c r="AC225" s="9"/>
      <c r="AD225" s="9"/>
      <c r="AE225" s="9"/>
      <c r="AF225" s="9"/>
      <c r="AG225" s="9"/>
      <c r="AH225" s="9"/>
      <c r="AI225" s="9"/>
      <c r="AJ225" s="9"/>
      <c r="AK225" s="9"/>
      <c r="AL225" s="9"/>
      <c r="AM225" s="9"/>
      <c r="AN225" s="9"/>
      <c r="AO225" s="9"/>
      <c r="AP225" s="9"/>
      <c r="AQ225" s="9"/>
      <c r="AR225" s="9"/>
    </row>
    <row r="226" spans="1:44" x14ac:dyDescent="0.25">
      <c r="A226" s="9"/>
      <c r="B226" s="9"/>
      <c r="C226" s="9"/>
      <c r="D226" s="9"/>
      <c r="F226" s="9"/>
      <c r="I226" s="9"/>
      <c r="J226" s="9"/>
      <c r="K226" s="9"/>
      <c r="L226" s="9"/>
      <c r="M226" s="9"/>
      <c r="N226" s="9"/>
      <c r="O226" s="9"/>
      <c r="P226" s="9"/>
      <c r="R226" s="9"/>
      <c r="S226" s="9"/>
      <c r="U226" s="17"/>
      <c r="V226" s="9"/>
      <c r="W226" s="17"/>
      <c r="X226" s="9"/>
      <c r="Y226" s="9"/>
      <c r="Z226" s="9"/>
      <c r="AA226" s="9"/>
      <c r="AB226" s="9"/>
      <c r="AC226" s="9"/>
      <c r="AD226" s="9"/>
      <c r="AE226" s="9"/>
      <c r="AF226" s="9"/>
      <c r="AG226" s="9"/>
      <c r="AH226" s="9"/>
      <c r="AI226" s="9"/>
      <c r="AJ226" s="9"/>
      <c r="AK226" s="9"/>
      <c r="AL226" s="9"/>
      <c r="AM226" s="9"/>
      <c r="AN226" s="9"/>
      <c r="AO226" s="9"/>
      <c r="AP226" s="9"/>
      <c r="AQ226" s="9"/>
      <c r="AR226" s="9"/>
    </row>
    <row r="227" spans="1:44" x14ac:dyDescent="0.25">
      <c r="A227" s="9"/>
      <c r="B227" s="9"/>
      <c r="C227" s="9"/>
      <c r="D227" s="9"/>
      <c r="F227" s="9"/>
      <c r="I227" s="9"/>
      <c r="J227" s="9"/>
      <c r="K227" s="9"/>
      <c r="L227" s="9"/>
      <c r="M227" s="9"/>
      <c r="N227" s="9"/>
      <c r="O227" s="9"/>
      <c r="P227" s="9"/>
      <c r="R227" s="9"/>
      <c r="S227" s="9"/>
      <c r="U227" s="17"/>
      <c r="V227" s="9"/>
      <c r="W227" s="17"/>
      <c r="X227" s="9"/>
      <c r="Y227" s="9"/>
      <c r="Z227" s="9"/>
      <c r="AA227" s="9"/>
      <c r="AB227" s="9"/>
      <c r="AC227" s="9"/>
      <c r="AD227" s="9"/>
      <c r="AE227" s="9"/>
      <c r="AF227" s="9"/>
      <c r="AG227" s="9"/>
      <c r="AH227" s="9"/>
      <c r="AI227" s="9"/>
      <c r="AJ227" s="9"/>
      <c r="AK227" s="9"/>
      <c r="AL227" s="9"/>
      <c r="AM227" s="9"/>
      <c r="AN227" s="9"/>
      <c r="AO227" s="9"/>
      <c r="AP227" s="9"/>
      <c r="AQ227" s="9"/>
      <c r="AR227" s="9"/>
    </row>
    <row r="228" spans="1:44" x14ac:dyDescent="0.25">
      <c r="A228" s="9"/>
      <c r="B228" s="9"/>
      <c r="C228" s="9"/>
      <c r="D228" s="9"/>
      <c r="F228" s="9"/>
      <c r="I228" s="9"/>
      <c r="J228" s="9"/>
      <c r="K228" s="9"/>
      <c r="L228" s="9"/>
      <c r="M228" s="9"/>
      <c r="N228" s="9"/>
      <c r="O228" s="9"/>
      <c r="P228" s="9"/>
      <c r="R228" s="9"/>
      <c r="S228" s="9"/>
      <c r="U228" s="17"/>
      <c r="V228" s="9"/>
      <c r="W228" s="17"/>
      <c r="X228" s="9"/>
      <c r="Y228" s="9"/>
      <c r="Z228" s="9"/>
      <c r="AA228" s="9"/>
      <c r="AB228" s="9"/>
      <c r="AC228" s="9"/>
      <c r="AD228" s="9"/>
      <c r="AE228" s="9"/>
      <c r="AF228" s="9"/>
      <c r="AG228" s="9"/>
      <c r="AH228" s="9"/>
      <c r="AI228" s="9"/>
      <c r="AJ228" s="9"/>
      <c r="AK228" s="9"/>
      <c r="AL228" s="9"/>
      <c r="AM228" s="9"/>
      <c r="AN228" s="9"/>
      <c r="AO228" s="9"/>
      <c r="AP228" s="9"/>
      <c r="AQ228" s="9"/>
      <c r="AR228" s="9"/>
    </row>
    <row r="229" spans="1:44" x14ac:dyDescent="0.25">
      <c r="A229" s="9"/>
      <c r="B229" s="9"/>
      <c r="C229" s="9"/>
      <c r="D229" s="9"/>
      <c r="F229" s="9"/>
      <c r="I229" s="9"/>
      <c r="J229" s="9"/>
      <c r="K229" s="9"/>
      <c r="L229" s="9"/>
      <c r="M229" s="9"/>
      <c r="N229" s="9"/>
      <c r="O229" s="9"/>
      <c r="P229" s="9"/>
      <c r="R229" s="9"/>
      <c r="S229" s="9"/>
      <c r="U229" s="17"/>
      <c r="V229" s="9"/>
      <c r="W229" s="17"/>
      <c r="X229" s="9"/>
      <c r="Y229" s="9"/>
      <c r="Z229" s="9"/>
      <c r="AA229" s="9"/>
      <c r="AB229" s="9"/>
      <c r="AC229" s="9"/>
      <c r="AD229" s="9"/>
      <c r="AE229" s="9"/>
      <c r="AF229" s="9"/>
      <c r="AG229" s="9"/>
      <c r="AH229" s="9"/>
      <c r="AI229" s="9"/>
      <c r="AJ229" s="9"/>
      <c r="AK229" s="9"/>
      <c r="AL229" s="9"/>
      <c r="AM229" s="9"/>
      <c r="AN229" s="9"/>
      <c r="AO229" s="9"/>
      <c r="AP229" s="9"/>
      <c r="AQ229" s="9"/>
      <c r="AR229" s="9"/>
    </row>
    <row r="230" spans="1:44" x14ac:dyDescent="0.25">
      <c r="A230" s="9"/>
      <c r="B230" s="9"/>
      <c r="C230" s="9"/>
      <c r="D230" s="9"/>
      <c r="F230" s="9"/>
      <c r="I230" s="9"/>
      <c r="J230" s="9"/>
      <c r="K230" s="9"/>
      <c r="L230" s="9"/>
      <c r="M230" s="9"/>
      <c r="N230" s="9"/>
      <c r="O230" s="9"/>
      <c r="P230" s="9"/>
      <c r="R230" s="9"/>
      <c r="S230" s="9"/>
      <c r="U230" s="17"/>
      <c r="V230" s="9"/>
      <c r="W230" s="17"/>
      <c r="X230" s="9"/>
      <c r="Y230" s="9"/>
      <c r="Z230" s="9"/>
      <c r="AA230" s="9"/>
      <c r="AB230" s="9"/>
      <c r="AC230" s="9"/>
      <c r="AD230" s="9"/>
      <c r="AE230" s="9"/>
      <c r="AF230" s="9"/>
      <c r="AG230" s="9"/>
      <c r="AH230" s="9"/>
      <c r="AI230" s="9"/>
      <c r="AJ230" s="9"/>
      <c r="AK230" s="9"/>
      <c r="AL230" s="9"/>
      <c r="AM230" s="9"/>
      <c r="AN230" s="9"/>
      <c r="AO230" s="9"/>
      <c r="AP230" s="9"/>
      <c r="AQ230" s="9"/>
      <c r="AR230" s="9"/>
    </row>
    <row r="231" spans="1:44" x14ac:dyDescent="0.25">
      <c r="A231" s="9"/>
      <c r="B231" s="9"/>
      <c r="C231" s="9"/>
      <c r="D231" s="9"/>
      <c r="F231" s="9"/>
      <c r="I231" s="9"/>
      <c r="J231" s="9"/>
      <c r="K231" s="9"/>
      <c r="L231" s="9"/>
      <c r="M231" s="9"/>
      <c r="N231" s="9"/>
      <c r="O231" s="9"/>
      <c r="P231" s="9"/>
      <c r="R231" s="9"/>
      <c r="S231" s="9"/>
      <c r="U231" s="17"/>
      <c r="V231" s="9"/>
      <c r="W231" s="17"/>
      <c r="X231" s="9"/>
      <c r="Y231" s="9"/>
      <c r="Z231" s="9"/>
      <c r="AA231" s="9"/>
      <c r="AB231" s="9"/>
      <c r="AC231" s="9"/>
      <c r="AD231" s="9"/>
      <c r="AE231" s="9"/>
      <c r="AF231" s="9"/>
      <c r="AG231" s="9"/>
      <c r="AH231" s="9"/>
      <c r="AI231" s="9"/>
      <c r="AJ231" s="9"/>
      <c r="AK231" s="9"/>
      <c r="AL231" s="9"/>
      <c r="AM231" s="9"/>
      <c r="AN231" s="9"/>
      <c r="AO231" s="9"/>
      <c r="AP231" s="9"/>
      <c r="AQ231" s="9"/>
      <c r="AR231" s="9"/>
    </row>
    <row r="232" spans="1:44" x14ac:dyDescent="0.25">
      <c r="A232" s="9"/>
      <c r="B232" s="9"/>
      <c r="C232" s="9"/>
      <c r="D232" s="9"/>
      <c r="F232" s="9"/>
      <c r="I232" s="9"/>
      <c r="J232" s="9"/>
      <c r="K232" s="9"/>
      <c r="L232" s="9"/>
      <c r="M232" s="9"/>
      <c r="N232" s="9"/>
      <c r="O232" s="9"/>
      <c r="P232" s="9"/>
      <c r="R232" s="9"/>
      <c r="S232" s="9"/>
      <c r="U232" s="17"/>
      <c r="V232" s="9"/>
      <c r="W232" s="17"/>
      <c r="X232" s="9"/>
      <c r="Y232" s="9"/>
      <c r="Z232" s="9"/>
      <c r="AA232" s="9"/>
      <c r="AB232" s="9"/>
      <c r="AC232" s="9"/>
      <c r="AD232" s="9"/>
      <c r="AE232" s="9"/>
      <c r="AF232" s="9"/>
      <c r="AG232" s="9"/>
      <c r="AH232" s="9"/>
      <c r="AI232" s="9"/>
      <c r="AJ232" s="9"/>
      <c r="AK232" s="9"/>
      <c r="AL232" s="9"/>
      <c r="AM232" s="9"/>
      <c r="AN232" s="9"/>
      <c r="AO232" s="9"/>
      <c r="AP232" s="9"/>
      <c r="AQ232" s="9"/>
      <c r="AR232" s="9"/>
    </row>
    <row r="233" spans="1:44" x14ac:dyDescent="0.25">
      <c r="A233" s="9"/>
      <c r="B233" s="9"/>
      <c r="C233" s="9"/>
      <c r="D233" s="9"/>
      <c r="F233" s="9"/>
      <c r="I233" s="9"/>
      <c r="J233" s="9"/>
      <c r="K233" s="9"/>
      <c r="L233" s="9"/>
      <c r="M233" s="9"/>
      <c r="N233" s="9"/>
      <c r="O233" s="9"/>
      <c r="P233" s="9"/>
      <c r="R233" s="9"/>
      <c r="S233" s="9"/>
      <c r="U233" s="17"/>
      <c r="V233" s="9"/>
      <c r="W233" s="17"/>
      <c r="X233" s="9"/>
      <c r="Y233" s="9"/>
      <c r="Z233" s="9"/>
      <c r="AA233" s="9"/>
      <c r="AB233" s="9"/>
      <c r="AC233" s="9"/>
      <c r="AD233" s="9"/>
      <c r="AE233" s="9"/>
      <c r="AF233" s="9"/>
      <c r="AG233" s="9"/>
      <c r="AH233" s="9"/>
      <c r="AI233" s="9"/>
      <c r="AJ233" s="9"/>
      <c r="AK233" s="9"/>
      <c r="AL233" s="9"/>
      <c r="AM233" s="9"/>
      <c r="AN233" s="9"/>
      <c r="AO233" s="9"/>
      <c r="AP233" s="9"/>
      <c r="AQ233" s="9"/>
      <c r="AR233" s="9"/>
    </row>
    <row r="234" spans="1:44" x14ac:dyDescent="0.25">
      <c r="A234" s="9"/>
      <c r="B234" s="9"/>
      <c r="C234" s="9"/>
      <c r="D234" s="9"/>
      <c r="F234" s="9"/>
      <c r="I234" s="9"/>
      <c r="J234" s="9"/>
      <c r="K234" s="9"/>
      <c r="L234" s="9"/>
      <c r="M234" s="9"/>
      <c r="N234" s="9"/>
      <c r="O234" s="9"/>
      <c r="P234" s="9"/>
      <c r="R234" s="9"/>
      <c r="S234" s="9"/>
      <c r="U234" s="17"/>
      <c r="V234" s="9"/>
      <c r="W234" s="17"/>
      <c r="X234" s="9"/>
      <c r="Y234" s="9"/>
      <c r="Z234" s="9"/>
      <c r="AA234" s="9"/>
      <c r="AB234" s="9"/>
      <c r="AC234" s="9"/>
      <c r="AD234" s="9"/>
      <c r="AE234" s="9"/>
      <c r="AF234" s="9"/>
      <c r="AG234" s="9"/>
      <c r="AH234" s="9"/>
      <c r="AI234" s="9"/>
      <c r="AJ234" s="9"/>
      <c r="AK234" s="9"/>
      <c r="AL234" s="9"/>
      <c r="AM234" s="9"/>
      <c r="AN234" s="9"/>
      <c r="AO234" s="9"/>
      <c r="AP234" s="9"/>
      <c r="AQ234" s="9"/>
      <c r="AR234" s="9"/>
    </row>
    <row r="235" spans="1:44" x14ac:dyDescent="0.25">
      <c r="A235" s="9"/>
      <c r="B235" s="9"/>
      <c r="C235" s="9"/>
      <c r="D235" s="9"/>
      <c r="F235" s="9"/>
      <c r="I235" s="9"/>
      <c r="J235" s="9"/>
      <c r="K235" s="9"/>
      <c r="L235" s="9"/>
      <c r="M235" s="9"/>
      <c r="N235" s="9"/>
      <c r="O235" s="9"/>
      <c r="P235" s="9"/>
      <c r="R235" s="9"/>
      <c r="S235" s="9"/>
      <c r="U235" s="17"/>
      <c r="V235" s="9"/>
      <c r="W235" s="17"/>
      <c r="X235" s="9"/>
      <c r="Y235" s="9"/>
      <c r="Z235" s="9"/>
      <c r="AA235" s="9"/>
      <c r="AB235" s="9"/>
      <c r="AC235" s="9"/>
      <c r="AD235" s="9"/>
      <c r="AE235" s="9"/>
      <c r="AF235" s="9"/>
      <c r="AG235" s="9"/>
      <c r="AH235" s="9"/>
      <c r="AI235" s="9"/>
      <c r="AJ235" s="9"/>
      <c r="AK235" s="9"/>
      <c r="AL235" s="9"/>
      <c r="AM235" s="9"/>
      <c r="AN235" s="9"/>
      <c r="AO235" s="9"/>
      <c r="AP235" s="9"/>
      <c r="AQ235" s="9"/>
      <c r="AR235" s="9"/>
    </row>
    <row r="236" spans="1:44" x14ac:dyDescent="0.25">
      <c r="A236" s="9"/>
      <c r="B236" s="9"/>
      <c r="C236" s="9"/>
      <c r="D236" s="9"/>
      <c r="F236" s="9"/>
      <c r="I236" s="9"/>
      <c r="J236" s="9"/>
      <c r="K236" s="9"/>
      <c r="L236" s="9"/>
      <c r="M236" s="9"/>
      <c r="N236" s="9"/>
      <c r="O236" s="9"/>
      <c r="P236" s="9"/>
      <c r="R236" s="9"/>
      <c r="S236" s="9"/>
      <c r="U236" s="17"/>
      <c r="V236" s="9"/>
      <c r="W236" s="17"/>
      <c r="X236" s="9"/>
      <c r="Y236" s="9"/>
      <c r="Z236" s="9"/>
      <c r="AA236" s="9"/>
      <c r="AB236" s="9"/>
      <c r="AC236" s="9"/>
      <c r="AD236" s="9"/>
      <c r="AE236" s="9"/>
      <c r="AF236" s="9"/>
      <c r="AG236" s="9"/>
      <c r="AH236" s="9"/>
      <c r="AI236" s="9"/>
      <c r="AJ236" s="9"/>
      <c r="AK236" s="9"/>
      <c r="AL236" s="9"/>
      <c r="AM236" s="9"/>
      <c r="AN236" s="9"/>
      <c r="AO236" s="9"/>
      <c r="AP236" s="9"/>
      <c r="AQ236" s="9"/>
      <c r="AR236" s="9"/>
    </row>
    <row r="237" spans="1:44" x14ac:dyDescent="0.25">
      <c r="A237" s="9"/>
      <c r="B237" s="9"/>
      <c r="C237" s="9"/>
      <c r="D237" s="9"/>
      <c r="F237" s="9"/>
      <c r="I237" s="9"/>
      <c r="J237" s="9"/>
      <c r="K237" s="9"/>
      <c r="L237" s="9"/>
      <c r="M237" s="9"/>
      <c r="N237" s="9"/>
      <c r="O237" s="9"/>
      <c r="P237" s="9"/>
      <c r="R237" s="9"/>
      <c r="S237" s="9"/>
      <c r="U237" s="17"/>
      <c r="V237" s="9"/>
      <c r="W237" s="17"/>
      <c r="X237" s="9"/>
      <c r="Y237" s="9"/>
      <c r="Z237" s="9"/>
      <c r="AA237" s="9"/>
      <c r="AB237" s="9"/>
      <c r="AC237" s="9"/>
      <c r="AD237" s="9"/>
      <c r="AE237" s="9"/>
      <c r="AF237" s="9"/>
      <c r="AG237" s="9"/>
      <c r="AH237" s="9"/>
      <c r="AI237" s="9"/>
      <c r="AJ237" s="9"/>
      <c r="AK237" s="9"/>
      <c r="AL237" s="9"/>
      <c r="AM237" s="9"/>
      <c r="AN237" s="9"/>
      <c r="AO237" s="9"/>
      <c r="AP237" s="9"/>
      <c r="AQ237" s="9"/>
      <c r="AR237" s="9"/>
    </row>
    <row r="238" spans="1:44" x14ac:dyDescent="0.25">
      <c r="A238" s="9"/>
      <c r="B238" s="9"/>
      <c r="C238" s="9"/>
      <c r="D238" s="9"/>
      <c r="F238" s="9"/>
      <c r="I238" s="9"/>
      <c r="J238" s="9"/>
      <c r="K238" s="9"/>
      <c r="L238" s="9"/>
      <c r="M238" s="9"/>
      <c r="N238" s="9"/>
      <c r="O238" s="9"/>
      <c r="P238" s="9"/>
      <c r="R238" s="9"/>
      <c r="S238" s="9"/>
      <c r="U238" s="17"/>
      <c r="V238" s="9"/>
      <c r="W238" s="17"/>
      <c r="X238" s="9"/>
      <c r="Y238" s="9"/>
      <c r="Z238" s="9"/>
      <c r="AA238" s="9"/>
      <c r="AB238" s="9"/>
      <c r="AC238" s="9"/>
      <c r="AD238" s="9"/>
      <c r="AE238" s="9"/>
      <c r="AF238" s="9"/>
      <c r="AG238" s="9"/>
      <c r="AH238" s="9"/>
      <c r="AI238" s="9"/>
      <c r="AJ238" s="9"/>
      <c r="AK238" s="9"/>
      <c r="AL238" s="9"/>
      <c r="AM238" s="9"/>
      <c r="AN238" s="9"/>
      <c r="AO238" s="9"/>
      <c r="AP238" s="9"/>
      <c r="AQ238" s="9"/>
      <c r="AR238" s="9"/>
    </row>
    <row r="239" spans="1:44" x14ac:dyDescent="0.25">
      <c r="A239" s="9"/>
      <c r="B239" s="9"/>
      <c r="C239" s="9"/>
      <c r="D239" s="9"/>
      <c r="F239" s="9"/>
      <c r="I239" s="9"/>
      <c r="J239" s="9"/>
      <c r="K239" s="9"/>
      <c r="L239" s="9"/>
      <c r="M239" s="9"/>
      <c r="N239" s="9"/>
      <c r="O239" s="9"/>
      <c r="P239" s="9"/>
      <c r="R239" s="9"/>
      <c r="S239" s="9"/>
      <c r="U239" s="17"/>
      <c r="V239" s="9"/>
      <c r="W239" s="17"/>
      <c r="X239" s="9"/>
      <c r="Y239" s="9"/>
      <c r="Z239" s="9"/>
      <c r="AA239" s="9"/>
      <c r="AB239" s="9"/>
      <c r="AC239" s="9"/>
      <c r="AD239" s="9"/>
      <c r="AE239" s="9"/>
      <c r="AF239" s="9"/>
      <c r="AG239" s="9"/>
      <c r="AH239" s="9"/>
      <c r="AI239" s="9"/>
      <c r="AJ239" s="9"/>
      <c r="AK239" s="9"/>
      <c r="AL239" s="9"/>
      <c r="AM239" s="9"/>
      <c r="AN239" s="9"/>
      <c r="AO239" s="9"/>
      <c r="AP239" s="9"/>
      <c r="AQ239" s="9"/>
      <c r="AR239" s="9"/>
    </row>
    <row r="240" spans="1:44" x14ac:dyDescent="0.25">
      <c r="A240" s="9"/>
      <c r="B240" s="9"/>
      <c r="C240" s="9"/>
      <c r="D240" s="9"/>
      <c r="F240" s="9"/>
      <c r="I240" s="9"/>
      <c r="J240" s="9"/>
      <c r="K240" s="9"/>
      <c r="L240" s="9"/>
      <c r="M240" s="9"/>
      <c r="N240" s="9"/>
      <c r="O240" s="9"/>
      <c r="P240" s="9"/>
      <c r="R240" s="9"/>
      <c r="S240" s="9"/>
      <c r="U240" s="17"/>
      <c r="V240" s="9"/>
      <c r="W240" s="17"/>
      <c r="X240" s="9"/>
      <c r="Y240" s="9"/>
      <c r="Z240" s="9"/>
      <c r="AA240" s="9"/>
      <c r="AB240" s="9"/>
      <c r="AC240" s="9"/>
      <c r="AD240" s="9"/>
      <c r="AE240" s="9"/>
      <c r="AF240" s="9"/>
      <c r="AG240" s="9"/>
      <c r="AH240" s="9"/>
      <c r="AI240" s="9"/>
      <c r="AJ240" s="9"/>
      <c r="AK240" s="9"/>
      <c r="AL240" s="9"/>
      <c r="AM240" s="9"/>
      <c r="AN240" s="9"/>
      <c r="AO240" s="9"/>
      <c r="AP240" s="9"/>
      <c r="AQ240" s="9"/>
      <c r="AR240" s="9"/>
    </row>
    <row r="241" spans="1:44" x14ac:dyDescent="0.25">
      <c r="A241" s="9"/>
      <c r="B241" s="9"/>
      <c r="C241" s="9"/>
      <c r="D241" s="9"/>
      <c r="F241" s="9"/>
      <c r="I241" s="9"/>
      <c r="J241" s="9"/>
      <c r="K241" s="9"/>
      <c r="L241" s="9"/>
      <c r="M241" s="9"/>
      <c r="N241" s="9"/>
      <c r="O241" s="9"/>
      <c r="P241" s="9"/>
      <c r="R241" s="9"/>
      <c r="S241" s="9"/>
      <c r="U241" s="17"/>
      <c r="V241" s="9"/>
      <c r="W241" s="17"/>
      <c r="X241" s="9"/>
      <c r="Y241" s="9"/>
      <c r="Z241" s="9"/>
      <c r="AA241" s="9"/>
      <c r="AB241" s="9"/>
      <c r="AC241" s="9"/>
      <c r="AD241" s="9"/>
      <c r="AE241" s="9"/>
      <c r="AF241" s="9"/>
      <c r="AG241" s="9"/>
      <c r="AH241" s="9"/>
      <c r="AI241" s="9"/>
      <c r="AJ241" s="9"/>
      <c r="AK241" s="9"/>
      <c r="AL241" s="9"/>
      <c r="AM241" s="9"/>
      <c r="AN241" s="9"/>
      <c r="AO241" s="9"/>
      <c r="AP241" s="9"/>
      <c r="AQ241" s="9"/>
      <c r="AR241" s="9"/>
    </row>
    <row r="242" spans="1:44" x14ac:dyDescent="0.25">
      <c r="A242" s="9"/>
      <c r="B242" s="9"/>
      <c r="C242" s="9"/>
      <c r="D242" s="9"/>
      <c r="F242" s="9"/>
      <c r="I242" s="9"/>
      <c r="J242" s="9"/>
      <c r="K242" s="9"/>
      <c r="L242" s="9"/>
      <c r="M242" s="9"/>
      <c r="N242" s="9"/>
      <c r="O242" s="9"/>
      <c r="P242" s="9"/>
      <c r="R242" s="9"/>
      <c r="S242" s="9"/>
      <c r="U242" s="17"/>
      <c r="V242" s="9"/>
      <c r="W242" s="17"/>
      <c r="X242" s="9"/>
      <c r="Y242" s="9"/>
      <c r="Z242" s="9"/>
      <c r="AA242" s="9"/>
      <c r="AB242" s="9"/>
      <c r="AC242" s="9"/>
      <c r="AD242" s="9"/>
      <c r="AE242" s="9"/>
      <c r="AF242" s="9"/>
      <c r="AG242" s="9"/>
      <c r="AH242" s="9"/>
      <c r="AI242" s="9"/>
      <c r="AJ242" s="9"/>
      <c r="AK242" s="9"/>
      <c r="AL242" s="9"/>
      <c r="AM242" s="9"/>
      <c r="AN242" s="9"/>
      <c r="AO242" s="9"/>
      <c r="AP242" s="9"/>
      <c r="AQ242" s="9"/>
      <c r="AR242" s="9"/>
    </row>
    <row r="243" spans="1:44" x14ac:dyDescent="0.25">
      <c r="A243" s="9"/>
      <c r="B243" s="9"/>
      <c r="C243" s="9"/>
      <c r="D243" s="9"/>
      <c r="F243" s="9"/>
      <c r="I243" s="9"/>
      <c r="J243" s="9"/>
      <c r="K243" s="9"/>
      <c r="L243" s="9"/>
      <c r="M243" s="9"/>
      <c r="N243" s="9"/>
      <c r="O243" s="9"/>
      <c r="P243" s="9"/>
      <c r="R243" s="9"/>
      <c r="S243" s="9"/>
      <c r="U243" s="17"/>
      <c r="V243" s="9"/>
      <c r="W243" s="17"/>
      <c r="X243" s="9"/>
      <c r="Y243" s="9"/>
      <c r="Z243" s="9"/>
      <c r="AA243" s="9"/>
      <c r="AB243" s="9"/>
      <c r="AC243" s="9"/>
      <c r="AD243" s="9"/>
      <c r="AE243" s="9"/>
      <c r="AF243" s="9"/>
      <c r="AG243" s="9"/>
      <c r="AH243" s="9"/>
      <c r="AI243" s="9"/>
      <c r="AJ243" s="9"/>
      <c r="AK243" s="9"/>
      <c r="AL243" s="9"/>
      <c r="AM243" s="9"/>
      <c r="AN243" s="9"/>
      <c r="AO243" s="9"/>
      <c r="AP243" s="9"/>
      <c r="AQ243" s="9"/>
      <c r="AR243" s="9"/>
    </row>
    <row r="244" spans="1:44" x14ac:dyDescent="0.25">
      <c r="A244" s="9"/>
      <c r="B244" s="9"/>
      <c r="C244" s="9"/>
      <c r="D244" s="9"/>
      <c r="F244" s="9"/>
      <c r="I244" s="9"/>
      <c r="J244" s="9"/>
      <c r="K244" s="9"/>
      <c r="L244" s="9"/>
      <c r="M244" s="9"/>
      <c r="N244" s="9"/>
      <c r="O244" s="9"/>
      <c r="P244" s="9"/>
      <c r="R244" s="9"/>
      <c r="S244" s="9"/>
      <c r="U244" s="17"/>
      <c r="V244" s="9"/>
      <c r="W244" s="17"/>
      <c r="X244" s="9"/>
      <c r="Y244" s="9"/>
      <c r="Z244" s="9"/>
      <c r="AA244" s="9"/>
      <c r="AB244" s="9"/>
      <c r="AC244" s="9"/>
      <c r="AD244" s="9"/>
      <c r="AE244" s="9"/>
      <c r="AF244" s="9"/>
      <c r="AG244" s="9"/>
      <c r="AH244" s="9"/>
      <c r="AI244" s="9"/>
      <c r="AJ244" s="9"/>
      <c r="AK244" s="9"/>
      <c r="AL244" s="9"/>
      <c r="AM244" s="9"/>
      <c r="AN244" s="9"/>
      <c r="AO244" s="9"/>
      <c r="AP244" s="9"/>
      <c r="AQ244" s="9"/>
      <c r="AR244" s="9"/>
    </row>
    <row r="245" spans="1:44" x14ac:dyDescent="0.25">
      <c r="A245" s="9"/>
      <c r="B245" s="9"/>
      <c r="C245" s="9"/>
      <c r="D245" s="9"/>
      <c r="F245" s="9"/>
      <c r="I245" s="9"/>
      <c r="J245" s="9"/>
      <c r="K245" s="9"/>
      <c r="L245" s="9"/>
      <c r="M245" s="9"/>
      <c r="N245" s="9"/>
      <c r="O245" s="9"/>
      <c r="P245" s="9"/>
      <c r="R245" s="9"/>
      <c r="S245" s="9"/>
      <c r="U245" s="17"/>
      <c r="V245" s="9"/>
      <c r="W245" s="17"/>
      <c r="X245" s="9"/>
      <c r="Y245" s="9"/>
      <c r="Z245" s="9"/>
      <c r="AA245" s="9"/>
      <c r="AB245" s="9"/>
      <c r="AC245" s="9"/>
      <c r="AD245" s="9"/>
      <c r="AE245" s="9"/>
      <c r="AF245" s="9"/>
      <c r="AG245" s="9"/>
      <c r="AH245" s="9"/>
      <c r="AI245" s="9"/>
      <c r="AJ245" s="9"/>
      <c r="AK245" s="9"/>
      <c r="AL245" s="9"/>
      <c r="AM245" s="9"/>
      <c r="AN245" s="9"/>
      <c r="AO245" s="9"/>
      <c r="AP245" s="9"/>
      <c r="AQ245" s="9"/>
      <c r="AR245" s="9"/>
    </row>
    <row r="246" spans="1:44" x14ac:dyDescent="0.25">
      <c r="A246" s="9"/>
      <c r="B246" s="9"/>
      <c r="C246" s="9"/>
      <c r="D246" s="9"/>
      <c r="F246" s="9"/>
      <c r="I246" s="9"/>
      <c r="J246" s="9"/>
      <c r="K246" s="9"/>
      <c r="L246" s="9"/>
      <c r="M246" s="9"/>
      <c r="N246" s="9"/>
      <c r="O246" s="9"/>
      <c r="P246" s="9"/>
      <c r="R246" s="9"/>
      <c r="S246" s="9"/>
      <c r="U246" s="17"/>
      <c r="V246" s="9"/>
      <c r="W246" s="17"/>
      <c r="X246" s="9"/>
      <c r="Y246" s="9"/>
      <c r="Z246" s="9"/>
      <c r="AA246" s="9"/>
      <c r="AB246" s="9"/>
      <c r="AC246" s="9"/>
      <c r="AD246" s="9"/>
      <c r="AE246" s="9"/>
      <c r="AF246" s="9"/>
      <c r="AG246" s="9"/>
      <c r="AH246" s="9"/>
      <c r="AI246" s="9"/>
      <c r="AJ246" s="9"/>
      <c r="AK246" s="9"/>
      <c r="AL246" s="9"/>
      <c r="AM246" s="9"/>
      <c r="AN246" s="9"/>
      <c r="AO246" s="9"/>
      <c r="AP246" s="9"/>
      <c r="AQ246" s="9"/>
      <c r="AR246" s="9"/>
    </row>
    <row r="247" spans="1:44" x14ac:dyDescent="0.25">
      <c r="A247" s="9"/>
      <c r="B247" s="9"/>
      <c r="C247" s="9"/>
      <c r="D247" s="9"/>
      <c r="F247" s="9"/>
      <c r="I247" s="9"/>
      <c r="J247" s="9"/>
      <c r="K247" s="9"/>
      <c r="L247" s="9"/>
      <c r="M247" s="9"/>
      <c r="N247" s="9"/>
      <c r="O247" s="9"/>
      <c r="P247" s="9"/>
      <c r="R247" s="9"/>
      <c r="S247" s="9"/>
      <c r="U247" s="17"/>
      <c r="V247" s="9"/>
      <c r="W247" s="17"/>
      <c r="X247" s="9"/>
      <c r="Y247" s="9"/>
      <c r="Z247" s="9"/>
      <c r="AA247" s="9"/>
      <c r="AB247" s="9"/>
      <c r="AC247" s="9"/>
      <c r="AD247" s="9"/>
      <c r="AE247" s="9"/>
      <c r="AF247" s="9"/>
      <c r="AG247" s="9"/>
      <c r="AH247" s="9"/>
      <c r="AI247" s="9"/>
      <c r="AJ247" s="9"/>
      <c r="AK247" s="9"/>
      <c r="AL247" s="9"/>
      <c r="AM247" s="9"/>
      <c r="AN247" s="9"/>
      <c r="AO247" s="9"/>
      <c r="AP247" s="9"/>
      <c r="AQ247" s="9"/>
      <c r="AR247" s="9"/>
    </row>
    <row r="248" spans="1:44" x14ac:dyDescent="0.25">
      <c r="A248" s="9"/>
      <c r="B248" s="9"/>
      <c r="C248" s="9"/>
      <c r="D248" s="9"/>
      <c r="F248" s="9"/>
      <c r="I248" s="9"/>
      <c r="J248" s="9"/>
      <c r="K248" s="9"/>
      <c r="L248" s="9"/>
      <c r="M248" s="9"/>
      <c r="N248" s="9"/>
      <c r="O248" s="9"/>
      <c r="P248" s="9"/>
      <c r="R248" s="9"/>
      <c r="S248" s="9"/>
      <c r="U248" s="17"/>
      <c r="V248" s="9"/>
      <c r="W248" s="17"/>
      <c r="X248" s="9"/>
      <c r="Y248" s="9"/>
      <c r="Z248" s="9"/>
      <c r="AA248" s="9"/>
      <c r="AB248" s="9"/>
      <c r="AC248" s="9"/>
      <c r="AD248" s="9"/>
      <c r="AE248" s="9"/>
      <c r="AF248" s="9"/>
      <c r="AG248" s="9"/>
      <c r="AH248" s="9"/>
      <c r="AI248" s="9"/>
      <c r="AJ248" s="9"/>
      <c r="AK248" s="9"/>
      <c r="AL248" s="9"/>
      <c r="AM248" s="9"/>
      <c r="AN248" s="9"/>
      <c r="AO248" s="9"/>
      <c r="AP248" s="9"/>
      <c r="AQ248" s="9"/>
      <c r="AR248" s="9"/>
    </row>
    <row r="249" spans="1:44" x14ac:dyDescent="0.25">
      <c r="A249" s="9"/>
      <c r="B249" s="9"/>
      <c r="C249" s="9"/>
      <c r="D249" s="9"/>
      <c r="F249" s="9"/>
      <c r="I249" s="9"/>
      <c r="J249" s="9"/>
      <c r="K249" s="9"/>
      <c r="L249" s="9"/>
      <c r="M249" s="9"/>
      <c r="N249" s="9"/>
      <c r="O249" s="9"/>
      <c r="P249" s="9"/>
      <c r="R249" s="9"/>
      <c r="S249" s="9"/>
      <c r="U249" s="17"/>
      <c r="V249" s="9"/>
      <c r="W249" s="17"/>
      <c r="X249" s="9"/>
      <c r="Y249" s="9"/>
      <c r="Z249" s="9"/>
      <c r="AA249" s="9"/>
      <c r="AB249" s="9"/>
      <c r="AC249" s="9"/>
      <c r="AD249" s="9"/>
      <c r="AE249" s="9"/>
      <c r="AF249" s="9"/>
      <c r="AG249" s="9"/>
      <c r="AH249" s="9"/>
      <c r="AI249" s="9"/>
      <c r="AJ249" s="9"/>
      <c r="AK249" s="9"/>
      <c r="AL249" s="9"/>
      <c r="AM249" s="9"/>
      <c r="AN249" s="9"/>
      <c r="AO249" s="9"/>
      <c r="AP249" s="9"/>
      <c r="AQ249" s="9"/>
      <c r="AR249" s="9"/>
    </row>
    <row r="250" spans="1:44" x14ac:dyDescent="0.25">
      <c r="A250" s="9"/>
      <c r="B250" s="9"/>
      <c r="C250" s="9"/>
      <c r="D250" s="9"/>
      <c r="F250" s="9"/>
      <c r="I250" s="9"/>
      <c r="J250" s="9"/>
      <c r="K250" s="9"/>
      <c r="L250" s="9"/>
      <c r="M250" s="9"/>
      <c r="N250" s="9"/>
      <c r="O250" s="9"/>
      <c r="P250" s="9"/>
      <c r="R250" s="9"/>
      <c r="S250" s="9"/>
      <c r="U250" s="17"/>
      <c r="V250" s="9"/>
      <c r="W250" s="17"/>
      <c r="X250" s="9"/>
      <c r="Y250" s="9"/>
      <c r="Z250" s="9"/>
      <c r="AA250" s="9"/>
      <c r="AB250" s="9"/>
      <c r="AC250" s="9"/>
      <c r="AD250" s="9"/>
      <c r="AE250" s="9"/>
      <c r="AF250" s="9"/>
      <c r="AG250" s="9"/>
      <c r="AH250" s="9"/>
      <c r="AI250" s="9"/>
      <c r="AJ250" s="9"/>
      <c r="AK250" s="9"/>
      <c r="AL250" s="9"/>
      <c r="AM250" s="9"/>
      <c r="AN250" s="9"/>
      <c r="AO250" s="9"/>
      <c r="AP250" s="9"/>
      <c r="AQ250" s="9"/>
      <c r="AR250" s="9"/>
    </row>
    <row r="251" spans="1:44" x14ac:dyDescent="0.25">
      <c r="A251" s="9"/>
      <c r="B251" s="9"/>
      <c r="C251" s="9"/>
      <c r="D251" s="9"/>
      <c r="F251" s="9"/>
      <c r="I251" s="9"/>
      <c r="J251" s="9"/>
      <c r="K251" s="9"/>
      <c r="L251" s="9"/>
      <c r="M251" s="9"/>
      <c r="N251" s="9"/>
      <c r="O251" s="9"/>
      <c r="P251" s="9"/>
      <c r="R251" s="9"/>
      <c r="S251" s="9"/>
      <c r="U251" s="17"/>
      <c r="V251" s="9"/>
      <c r="W251" s="17"/>
      <c r="X251" s="9"/>
      <c r="Y251" s="9"/>
      <c r="Z251" s="9"/>
      <c r="AA251" s="9"/>
      <c r="AB251" s="9"/>
      <c r="AC251" s="9"/>
      <c r="AD251" s="9"/>
      <c r="AE251" s="9"/>
      <c r="AF251" s="9"/>
      <c r="AG251" s="9"/>
      <c r="AH251" s="9"/>
      <c r="AI251" s="9"/>
      <c r="AJ251" s="9"/>
      <c r="AK251" s="9"/>
      <c r="AL251" s="9"/>
      <c r="AM251" s="9"/>
      <c r="AN251" s="9"/>
      <c r="AO251" s="9"/>
      <c r="AP251" s="9"/>
      <c r="AQ251" s="9"/>
      <c r="AR251" s="9"/>
    </row>
    <row r="252" spans="1:44" x14ac:dyDescent="0.25">
      <c r="A252" s="9"/>
      <c r="B252" s="9"/>
      <c r="C252" s="9"/>
      <c r="D252" s="9"/>
      <c r="F252" s="9"/>
      <c r="I252" s="9"/>
      <c r="J252" s="9"/>
      <c r="K252" s="9"/>
      <c r="L252" s="9"/>
      <c r="M252" s="9"/>
      <c r="N252" s="9"/>
      <c r="O252" s="9"/>
      <c r="P252" s="9"/>
      <c r="R252" s="9"/>
      <c r="S252" s="9"/>
      <c r="U252" s="17"/>
      <c r="V252" s="9"/>
      <c r="W252" s="17"/>
      <c r="X252" s="9"/>
      <c r="Y252" s="9"/>
      <c r="Z252" s="9"/>
      <c r="AA252" s="9"/>
      <c r="AB252" s="9"/>
      <c r="AC252" s="9"/>
      <c r="AD252" s="9"/>
      <c r="AE252" s="9"/>
      <c r="AF252" s="9"/>
      <c r="AG252" s="9"/>
      <c r="AH252" s="9"/>
      <c r="AI252" s="9"/>
      <c r="AJ252" s="9"/>
      <c r="AK252" s="9"/>
      <c r="AL252" s="9"/>
      <c r="AM252" s="9"/>
      <c r="AN252" s="9"/>
      <c r="AO252" s="9"/>
      <c r="AP252" s="9"/>
      <c r="AQ252" s="9"/>
      <c r="AR252" s="9"/>
    </row>
    <row r="253" spans="1:44" x14ac:dyDescent="0.25">
      <c r="A253" s="9"/>
      <c r="B253" s="9"/>
      <c r="C253" s="9"/>
      <c r="D253" s="9"/>
      <c r="F253" s="9"/>
      <c r="I253" s="9"/>
      <c r="J253" s="9"/>
      <c r="K253" s="9"/>
      <c r="L253" s="9"/>
      <c r="M253" s="9"/>
      <c r="N253" s="9"/>
      <c r="O253" s="9"/>
      <c r="P253" s="9"/>
      <c r="R253" s="9"/>
      <c r="S253" s="9"/>
      <c r="U253" s="17"/>
      <c r="V253" s="9"/>
      <c r="W253" s="17"/>
      <c r="X253" s="9"/>
      <c r="Y253" s="9"/>
      <c r="Z253" s="9"/>
      <c r="AA253" s="9"/>
      <c r="AB253" s="9"/>
      <c r="AC253" s="9"/>
      <c r="AD253" s="9"/>
      <c r="AE253" s="9"/>
      <c r="AF253" s="9"/>
      <c r="AG253" s="9"/>
      <c r="AH253" s="9"/>
      <c r="AI253" s="9"/>
      <c r="AJ253" s="9"/>
      <c r="AK253" s="9"/>
      <c r="AL253" s="9"/>
      <c r="AM253" s="9"/>
      <c r="AN253" s="9"/>
      <c r="AO253" s="9"/>
      <c r="AP253" s="9"/>
      <c r="AQ253" s="9"/>
      <c r="AR253" s="9"/>
    </row>
    <row r="254" spans="1:44" x14ac:dyDescent="0.25">
      <c r="A254" s="9"/>
      <c r="B254" s="9"/>
      <c r="C254" s="9"/>
      <c r="D254" s="9"/>
      <c r="F254" s="9"/>
      <c r="I254" s="9"/>
      <c r="J254" s="9"/>
      <c r="K254" s="9"/>
      <c r="L254" s="9"/>
      <c r="M254" s="9"/>
      <c r="N254" s="9"/>
      <c r="O254" s="9"/>
      <c r="P254" s="9"/>
      <c r="R254" s="9"/>
      <c r="S254" s="9"/>
      <c r="U254" s="17"/>
      <c r="V254" s="9"/>
      <c r="W254" s="17"/>
      <c r="X254" s="9"/>
      <c r="Y254" s="9"/>
      <c r="Z254" s="9"/>
      <c r="AA254" s="9"/>
      <c r="AB254" s="9"/>
      <c r="AC254" s="9"/>
      <c r="AD254" s="9"/>
      <c r="AE254" s="9"/>
      <c r="AF254" s="9"/>
      <c r="AG254" s="9"/>
      <c r="AH254" s="9"/>
      <c r="AI254" s="9"/>
      <c r="AJ254" s="9"/>
      <c r="AK254" s="9"/>
      <c r="AL254" s="9"/>
      <c r="AM254" s="9"/>
      <c r="AN254" s="9"/>
      <c r="AO254" s="9"/>
      <c r="AP254" s="9"/>
      <c r="AQ254" s="9"/>
      <c r="AR254" s="9"/>
    </row>
    <row r="255" spans="1:44" x14ac:dyDescent="0.25">
      <c r="A255" s="9"/>
      <c r="B255" s="9"/>
      <c r="C255" s="9"/>
      <c r="D255" s="9"/>
      <c r="F255" s="9"/>
      <c r="I255" s="9"/>
      <c r="J255" s="9"/>
      <c r="K255" s="9"/>
      <c r="L255" s="9"/>
      <c r="M255" s="9"/>
      <c r="N255" s="9"/>
      <c r="O255" s="9"/>
      <c r="P255" s="9"/>
      <c r="R255" s="9"/>
      <c r="S255" s="9"/>
      <c r="U255" s="17"/>
      <c r="V255" s="9"/>
      <c r="W255" s="17"/>
      <c r="X255" s="9"/>
      <c r="Y255" s="9"/>
      <c r="Z255" s="9"/>
      <c r="AA255" s="9"/>
      <c r="AB255" s="9"/>
      <c r="AC255" s="9"/>
      <c r="AD255" s="9"/>
      <c r="AE255" s="9"/>
      <c r="AF255" s="9"/>
      <c r="AG255" s="9"/>
      <c r="AH255" s="9"/>
      <c r="AI255" s="9"/>
      <c r="AJ255" s="9"/>
      <c r="AK255" s="9"/>
      <c r="AL255" s="9"/>
      <c r="AM255" s="9"/>
      <c r="AN255" s="9"/>
      <c r="AO255" s="9"/>
      <c r="AP255" s="9"/>
      <c r="AQ255" s="9"/>
      <c r="AR255" s="9"/>
    </row>
    <row r="256" spans="1:44" x14ac:dyDescent="0.25">
      <c r="A256" s="9"/>
      <c r="B256" s="9"/>
      <c r="C256" s="9"/>
      <c r="D256" s="9"/>
      <c r="F256" s="9"/>
      <c r="I256" s="9"/>
      <c r="J256" s="9"/>
      <c r="K256" s="9"/>
      <c r="L256" s="9"/>
      <c r="M256" s="9"/>
      <c r="N256" s="9"/>
      <c r="O256" s="9"/>
      <c r="P256" s="9"/>
      <c r="R256" s="9"/>
      <c r="S256" s="9"/>
      <c r="U256" s="17"/>
      <c r="V256" s="9"/>
      <c r="W256" s="17"/>
      <c r="X256" s="9"/>
      <c r="Y256" s="9"/>
      <c r="Z256" s="9"/>
      <c r="AA256" s="9"/>
      <c r="AB256" s="9"/>
      <c r="AC256" s="9"/>
      <c r="AD256" s="9"/>
      <c r="AE256" s="9"/>
      <c r="AF256" s="9"/>
      <c r="AG256" s="9"/>
      <c r="AH256" s="9"/>
      <c r="AI256" s="9"/>
      <c r="AJ256" s="9"/>
      <c r="AK256" s="9"/>
      <c r="AL256" s="9"/>
      <c r="AM256" s="9"/>
      <c r="AN256" s="9"/>
      <c r="AO256" s="9"/>
      <c r="AP256" s="9"/>
      <c r="AQ256" s="9"/>
      <c r="AR256" s="9"/>
    </row>
    <row r="257" spans="1:44" x14ac:dyDescent="0.25">
      <c r="A257" s="9"/>
      <c r="B257" s="9"/>
      <c r="C257" s="9"/>
      <c r="D257" s="9"/>
      <c r="F257" s="9"/>
      <c r="I257" s="9"/>
      <c r="J257" s="9"/>
      <c r="K257" s="9"/>
      <c r="L257" s="9"/>
      <c r="M257" s="9"/>
      <c r="N257" s="9"/>
      <c r="O257" s="9"/>
      <c r="P257" s="9"/>
      <c r="R257" s="9"/>
      <c r="S257" s="9"/>
      <c r="U257" s="17"/>
      <c r="V257" s="9"/>
      <c r="W257" s="17"/>
      <c r="X257" s="9"/>
      <c r="Y257" s="9"/>
      <c r="Z257" s="9"/>
      <c r="AA257" s="9"/>
      <c r="AB257" s="9"/>
      <c r="AC257" s="9"/>
      <c r="AD257" s="9"/>
      <c r="AE257" s="9"/>
      <c r="AF257" s="9"/>
      <c r="AG257" s="9"/>
      <c r="AH257" s="9"/>
      <c r="AI257" s="9"/>
      <c r="AJ257" s="9"/>
      <c r="AK257" s="9"/>
      <c r="AL257" s="9"/>
      <c r="AM257" s="9"/>
      <c r="AN257" s="9"/>
      <c r="AO257" s="9"/>
      <c r="AP257" s="9"/>
      <c r="AQ257" s="9"/>
      <c r="AR257" s="9"/>
    </row>
    <row r="258" spans="1:44" x14ac:dyDescent="0.25">
      <c r="A258" s="9"/>
      <c r="B258" s="9"/>
      <c r="C258" s="9"/>
      <c r="D258" s="9"/>
      <c r="F258" s="9"/>
      <c r="I258" s="9"/>
      <c r="J258" s="9"/>
      <c r="K258" s="9"/>
      <c r="L258" s="9"/>
      <c r="M258" s="9"/>
      <c r="N258" s="9"/>
      <c r="O258" s="9"/>
      <c r="P258" s="9"/>
      <c r="R258" s="9"/>
      <c r="S258" s="9"/>
      <c r="U258" s="17"/>
      <c r="V258" s="9"/>
      <c r="W258" s="17"/>
      <c r="X258" s="9"/>
      <c r="Y258" s="9"/>
      <c r="Z258" s="9"/>
      <c r="AA258" s="9"/>
      <c r="AB258" s="9"/>
      <c r="AC258" s="9"/>
      <c r="AD258" s="9"/>
      <c r="AE258" s="9"/>
      <c r="AF258" s="9"/>
      <c r="AG258" s="9"/>
      <c r="AH258" s="9"/>
      <c r="AI258" s="9"/>
      <c r="AJ258" s="9"/>
      <c r="AK258" s="9"/>
      <c r="AL258" s="9"/>
      <c r="AM258" s="9"/>
      <c r="AN258" s="9"/>
      <c r="AO258" s="9"/>
      <c r="AP258" s="9"/>
      <c r="AQ258" s="9"/>
      <c r="AR258" s="9"/>
    </row>
    <row r="259" spans="1:44" x14ac:dyDescent="0.25">
      <c r="A259" s="9"/>
      <c r="B259" s="9"/>
      <c r="C259" s="9"/>
      <c r="D259" s="9"/>
      <c r="F259" s="9"/>
      <c r="I259" s="9"/>
      <c r="J259" s="9"/>
      <c r="K259" s="9"/>
      <c r="L259" s="9"/>
      <c r="M259" s="9"/>
      <c r="N259" s="9"/>
      <c r="O259" s="9"/>
      <c r="P259" s="9"/>
      <c r="R259" s="9"/>
      <c r="S259" s="9"/>
      <c r="U259" s="17"/>
      <c r="V259" s="9"/>
      <c r="W259" s="17"/>
      <c r="X259" s="9"/>
      <c r="Y259" s="9"/>
      <c r="Z259" s="9"/>
      <c r="AA259" s="9"/>
      <c r="AB259" s="9"/>
      <c r="AC259" s="9"/>
      <c r="AD259" s="9"/>
      <c r="AE259" s="9"/>
      <c r="AF259" s="9"/>
      <c r="AG259" s="9"/>
      <c r="AH259" s="9"/>
      <c r="AI259" s="9"/>
      <c r="AJ259" s="9"/>
      <c r="AK259" s="9"/>
      <c r="AL259" s="9"/>
      <c r="AM259" s="9"/>
      <c r="AN259" s="9"/>
      <c r="AO259" s="9"/>
      <c r="AP259" s="9"/>
      <c r="AQ259" s="9"/>
      <c r="AR259" s="9"/>
    </row>
    <row r="260" spans="1:44" x14ac:dyDescent="0.25">
      <c r="A260" s="9"/>
      <c r="B260" s="9"/>
      <c r="C260" s="9"/>
      <c r="D260" s="9"/>
      <c r="F260" s="9"/>
      <c r="I260" s="9"/>
      <c r="J260" s="9"/>
      <c r="K260" s="9"/>
      <c r="L260" s="9"/>
      <c r="M260" s="9"/>
      <c r="N260" s="9"/>
      <c r="O260" s="9"/>
      <c r="P260" s="9"/>
      <c r="R260" s="9"/>
      <c r="S260" s="9"/>
      <c r="U260" s="17"/>
      <c r="V260" s="9"/>
      <c r="W260" s="17"/>
      <c r="X260" s="9"/>
      <c r="Y260" s="9"/>
      <c r="Z260" s="9"/>
      <c r="AA260" s="9"/>
      <c r="AB260" s="9"/>
      <c r="AC260" s="9"/>
      <c r="AD260" s="9"/>
      <c r="AE260" s="9"/>
      <c r="AF260" s="9"/>
      <c r="AG260" s="9"/>
      <c r="AH260" s="9"/>
      <c r="AI260" s="9"/>
      <c r="AJ260" s="9"/>
      <c r="AK260" s="9"/>
      <c r="AL260" s="9"/>
      <c r="AM260" s="9"/>
      <c r="AN260" s="9"/>
      <c r="AO260" s="9"/>
      <c r="AP260" s="9"/>
      <c r="AQ260" s="9"/>
      <c r="AR260" s="9"/>
    </row>
    <row r="261" spans="1:44" x14ac:dyDescent="0.25">
      <c r="A261" s="9"/>
      <c r="B261" s="9"/>
      <c r="C261" s="9"/>
      <c r="D261" s="9"/>
      <c r="F261" s="9"/>
      <c r="I261" s="9"/>
      <c r="J261" s="9"/>
      <c r="K261" s="9"/>
      <c r="L261" s="9"/>
      <c r="M261" s="9"/>
      <c r="N261" s="9"/>
      <c r="O261" s="9"/>
      <c r="P261" s="9"/>
      <c r="R261" s="9"/>
      <c r="S261" s="9"/>
      <c r="U261" s="17"/>
      <c r="V261" s="9"/>
      <c r="W261" s="17"/>
      <c r="X261" s="9"/>
      <c r="Y261" s="9"/>
      <c r="Z261" s="9"/>
      <c r="AA261" s="9"/>
      <c r="AB261" s="9"/>
      <c r="AC261" s="9"/>
      <c r="AD261" s="9"/>
      <c r="AE261" s="9"/>
      <c r="AF261" s="9"/>
      <c r="AG261" s="9"/>
      <c r="AH261" s="9"/>
      <c r="AI261" s="9"/>
      <c r="AJ261" s="9"/>
      <c r="AK261" s="9"/>
      <c r="AL261" s="9"/>
      <c r="AM261" s="9"/>
      <c r="AN261" s="9"/>
      <c r="AO261" s="9"/>
      <c r="AP261" s="9"/>
      <c r="AQ261" s="9"/>
      <c r="AR261" s="9"/>
    </row>
    <row r="262" spans="1:44" x14ac:dyDescent="0.25">
      <c r="A262" s="9"/>
      <c r="B262" s="9"/>
      <c r="C262" s="9"/>
      <c r="D262" s="9"/>
      <c r="F262" s="9"/>
      <c r="I262" s="9"/>
      <c r="J262" s="9"/>
      <c r="K262" s="9"/>
      <c r="L262" s="9"/>
      <c r="M262" s="9"/>
      <c r="N262" s="9"/>
      <c r="O262" s="9"/>
      <c r="P262" s="9"/>
      <c r="R262" s="9"/>
      <c r="S262" s="9"/>
      <c r="U262" s="17"/>
      <c r="V262" s="9"/>
      <c r="W262" s="17"/>
      <c r="X262" s="9"/>
      <c r="Y262" s="9"/>
      <c r="Z262" s="9"/>
      <c r="AA262" s="9"/>
      <c r="AB262" s="9"/>
      <c r="AC262" s="9"/>
      <c r="AD262" s="9"/>
      <c r="AE262" s="9"/>
      <c r="AF262" s="9"/>
      <c r="AG262" s="9"/>
      <c r="AH262" s="9"/>
      <c r="AI262" s="9"/>
      <c r="AJ262" s="9"/>
      <c r="AK262" s="9"/>
      <c r="AL262" s="9"/>
      <c r="AM262" s="9"/>
      <c r="AN262" s="9"/>
      <c r="AO262" s="9"/>
      <c r="AP262" s="9"/>
      <c r="AQ262" s="9"/>
      <c r="AR262" s="9"/>
    </row>
    <row r="263" spans="1:44" x14ac:dyDescent="0.25">
      <c r="A263" s="9"/>
      <c r="B263" s="9"/>
      <c r="C263" s="9"/>
      <c r="D263" s="9"/>
      <c r="F263" s="9"/>
      <c r="I263" s="9"/>
      <c r="J263" s="9"/>
      <c r="K263" s="9"/>
      <c r="L263" s="9"/>
      <c r="M263" s="9"/>
      <c r="N263" s="9"/>
      <c r="O263" s="9"/>
      <c r="P263" s="9"/>
      <c r="R263" s="9"/>
      <c r="S263" s="9"/>
      <c r="U263" s="17"/>
      <c r="V263" s="9"/>
      <c r="W263" s="17"/>
      <c r="X263" s="9"/>
      <c r="Y263" s="9"/>
      <c r="Z263" s="9"/>
      <c r="AA263" s="9"/>
      <c r="AB263" s="9"/>
      <c r="AC263" s="9"/>
      <c r="AD263" s="9"/>
      <c r="AE263" s="9"/>
      <c r="AF263" s="9"/>
      <c r="AG263" s="9"/>
      <c r="AH263" s="9"/>
      <c r="AI263" s="9"/>
      <c r="AJ263" s="9"/>
      <c r="AK263" s="9"/>
      <c r="AL263" s="9"/>
      <c r="AM263" s="9"/>
      <c r="AN263" s="9"/>
      <c r="AO263" s="9"/>
      <c r="AP263" s="9"/>
      <c r="AQ263" s="9"/>
      <c r="AR263" s="9"/>
    </row>
    <row r="264" spans="1:44" x14ac:dyDescent="0.25">
      <c r="A264" s="9"/>
      <c r="B264" s="9"/>
      <c r="C264" s="9"/>
      <c r="D264" s="9"/>
      <c r="F264" s="9"/>
      <c r="I264" s="9"/>
      <c r="J264" s="9"/>
      <c r="K264" s="9"/>
      <c r="L264" s="9"/>
      <c r="M264" s="9"/>
      <c r="N264" s="9"/>
      <c r="O264" s="9"/>
      <c r="P264" s="9"/>
      <c r="R264" s="9"/>
      <c r="S264" s="9"/>
      <c r="U264" s="17"/>
      <c r="V264" s="9"/>
      <c r="W264" s="17"/>
      <c r="X264" s="9"/>
      <c r="Y264" s="9"/>
      <c r="Z264" s="9"/>
      <c r="AA264" s="9"/>
      <c r="AB264" s="9"/>
      <c r="AC264" s="9"/>
      <c r="AD264" s="9"/>
      <c r="AE264" s="9"/>
      <c r="AF264" s="9"/>
      <c r="AG264" s="9"/>
      <c r="AH264" s="9"/>
      <c r="AI264" s="9"/>
      <c r="AJ264" s="9"/>
      <c r="AK264" s="9"/>
      <c r="AL264" s="9"/>
      <c r="AM264" s="9"/>
      <c r="AN264" s="9"/>
      <c r="AO264" s="9"/>
      <c r="AP264" s="9"/>
      <c r="AQ264" s="9"/>
      <c r="AR264" s="9"/>
    </row>
    <row r="265" spans="1:44" x14ac:dyDescent="0.25">
      <c r="A265" s="9"/>
      <c r="B265" s="9"/>
      <c r="C265" s="9"/>
      <c r="D265" s="9"/>
      <c r="F265" s="9"/>
      <c r="I265" s="9"/>
      <c r="J265" s="9"/>
      <c r="K265" s="9"/>
      <c r="L265" s="9"/>
      <c r="M265" s="9"/>
      <c r="N265" s="9"/>
      <c r="O265" s="9"/>
      <c r="P265" s="9"/>
      <c r="R265" s="9"/>
      <c r="S265" s="9"/>
      <c r="U265" s="17"/>
      <c r="V265" s="9"/>
      <c r="W265" s="17"/>
      <c r="X265" s="9"/>
      <c r="Y265" s="9"/>
      <c r="Z265" s="9"/>
      <c r="AA265" s="9"/>
      <c r="AB265" s="9"/>
      <c r="AC265" s="9"/>
      <c r="AD265" s="9"/>
      <c r="AE265" s="9"/>
      <c r="AF265" s="9"/>
      <c r="AG265" s="9"/>
      <c r="AH265" s="9"/>
      <c r="AI265" s="9"/>
      <c r="AJ265" s="9"/>
      <c r="AK265" s="9"/>
      <c r="AL265" s="9"/>
      <c r="AM265" s="9"/>
      <c r="AN265" s="9"/>
      <c r="AO265" s="9"/>
      <c r="AP265" s="9"/>
      <c r="AQ265" s="9"/>
      <c r="AR265" s="9"/>
    </row>
    <row r="266" spans="1:44" x14ac:dyDescent="0.25">
      <c r="A266" s="9"/>
      <c r="B266" s="9"/>
      <c r="C266" s="9"/>
      <c r="D266" s="9"/>
      <c r="F266" s="9"/>
      <c r="I266" s="9"/>
      <c r="J266" s="9"/>
      <c r="K266" s="9"/>
      <c r="L266" s="9"/>
      <c r="M266" s="9"/>
      <c r="N266" s="9"/>
      <c r="O266" s="9"/>
      <c r="P266" s="9"/>
      <c r="R266" s="9"/>
      <c r="S266" s="9"/>
      <c r="U266" s="17"/>
      <c r="V266" s="9"/>
      <c r="W266" s="17"/>
      <c r="X266" s="9"/>
      <c r="Y266" s="9"/>
      <c r="Z266" s="9"/>
      <c r="AA266" s="9"/>
      <c r="AB266" s="9"/>
      <c r="AC266" s="9"/>
      <c r="AD266" s="9"/>
      <c r="AE266" s="9"/>
      <c r="AF266" s="9"/>
      <c r="AG266" s="9"/>
      <c r="AH266" s="9"/>
      <c r="AI266" s="9"/>
      <c r="AJ266" s="9"/>
      <c r="AK266" s="9"/>
      <c r="AL266" s="9"/>
      <c r="AM266" s="9"/>
      <c r="AN266" s="9"/>
      <c r="AO266" s="9"/>
      <c r="AP266" s="9"/>
      <c r="AQ266" s="9"/>
      <c r="AR266" s="9"/>
    </row>
    <row r="267" spans="1:44" x14ac:dyDescent="0.25">
      <c r="A267" s="9"/>
      <c r="B267" s="9"/>
      <c r="C267" s="9"/>
      <c r="D267" s="9"/>
      <c r="F267" s="9"/>
      <c r="I267" s="9"/>
      <c r="J267" s="9"/>
      <c r="K267" s="9"/>
      <c r="L267" s="9"/>
      <c r="M267" s="9"/>
      <c r="N267" s="9"/>
      <c r="O267" s="9"/>
      <c r="P267" s="9"/>
      <c r="R267" s="9"/>
      <c r="S267" s="9"/>
      <c r="U267" s="17"/>
      <c r="V267" s="9"/>
      <c r="W267" s="17"/>
      <c r="X267" s="9"/>
      <c r="Y267" s="9"/>
      <c r="Z267" s="9"/>
      <c r="AA267" s="9"/>
      <c r="AB267" s="9"/>
      <c r="AC267" s="9"/>
      <c r="AD267" s="9"/>
      <c r="AE267" s="9"/>
      <c r="AF267" s="9"/>
      <c r="AG267" s="9"/>
      <c r="AH267" s="9"/>
      <c r="AI267" s="9"/>
      <c r="AJ267" s="9"/>
      <c r="AK267" s="9"/>
      <c r="AL267" s="9"/>
      <c r="AM267" s="9"/>
      <c r="AN267" s="9"/>
      <c r="AO267" s="9"/>
      <c r="AP267" s="9"/>
      <c r="AQ267" s="9"/>
      <c r="AR267" s="9"/>
    </row>
    <row r="268" spans="1:44" x14ac:dyDescent="0.25">
      <c r="A268" s="9"/>
      <c r="B268" s="9"/>
      <c r="C268" s="9"/>
      <c r="D268" s="9"/>
      <c r="F268" s="9"/>
      <c r="I268" s="9"/>
      <c r="J268" s="9"/>
      <c r="K268" s="9"/>
      <c r="L268" s="9"/>
      <c r="M268" s="9"/>
      <c r="N268" s="9"/>
      <c r="O268" s="9"/>
      <c r="P268" s="9"/>
      <c r="R268" s="9"/>
      <c r="S268" s="9"/>
      <c r="U268" s="17"/>
      <c r="V268" s="9"/>
      <c r="W268" s="17"/>
      <c r="X268" s="9"/>
      <c r="Y268" s="9"/>
      <c r="Z268" s="9"/>
      <c r="AA268" s="9"/>
      <c r="AB268" s="9"/>
      <c r="AC268" s="9"/>
      <c r="AD268" s="9"/>
      <c r="AE268" s="9"/>
      <c r="AF268" s="9"/>
      <c r="AG268" s="9"/>
      <c r="AH268" s="9"/>
      <c r="AI268" s="9"/>
      <c r="AJ268" s="9"/>
      <c r="AK268" s="9"/>
      <c r="AL268" s="9"/>
      <c r="AM268" s="9"/>
      <c r="AN268" s="9"/>
      <c r="AO268" s="9"/>
      <c r="AP268" s="9"/>
      <c r="AQ268" s="9"/>
      <c r="AR268" s="9"/>
    </row>
    <row r="269" spans="1:44" x14ac:dyDescent="0.25">
      <c r="A269" s="9"/>
      <c r="B269" s="9"/>
      <c r="C269" s="9"/>
      <c r="D269" s="9"/>
      <c r="F269" s="9"/>
      <c r="I269" s="9"/>
      <c r="J269" s="9"/>
      <c r="K269" s="9"/>
      <c r="L269" s="9"/>
      <c r="M269" s="9"/>
      <c r="N269" s="9"/>
      <c r="O269" s="9"/>
      <c r="P269" s="9"/>
      <c r="R269" s="9"/>
      <c r="S269" s="9"/>
      <c r="U269" s="17"/>
      <c r="V269" s="9"/>
      <c r="W269" s="17"/>
      <c r="X269" s="9"/>
      <c r="Y269" s="9"/>
      <c r="Z269" s="9"/>
      <c r="AA269" s="9"/>
      <c r="AB269" s="9"/>
      <c r="AC269" s="9"/>
      <c r="AD269" s="9"/>
      <c r="AE269" s="9"/>
      <c r="AF269" s="9"/>
      <c r="AG269" s="9"/>
      <c r="AH269" s="9"/>
      <c r="AI269" s="9"/>
      <c r="AJ269" s="9"/>
      <c r="AK269" s="9"/>
      <c r="AL269" s="9"/>
      <c r="AM269" s="9"/>
      <c r="AN269" s="9"/>
      <c r="AO269" s="9"/>
      <c r="AP269" s="9"/>
      <c r="AQ269" s="9"/>
      <c r="AR269" s="9"/>
    </row>
    <row r="270" spans="1:44" x14ac:dyDescent="0.25">
      <c r="A270" s="9"/>
      <c r="B270" s="9"/>
      <c r="C270" s="9"/>
      <c r="D270" s="9"/>
      <c r="F270" s="9"/>
      <c r="I270" s="9"/>
      <c r="J270" s="9"/>
      <c r="K270" s="9"/>
      <c r="L270" s="9"/>
      <c r="M270" s="9"/>
      <c r="N270" s="9"/>
      <c r="O270" s="9"/>
      <c r="P270" s="9"/>
      <c r="R270" s="9"/>
      <c r="S270" s="9"/>
      <c r="U270" s="17"/>
      <c r="V270" s="9"/>
      <c r="W270" s="17"/>
      <c r="X270" s="9"/>
      <c r="Y270" s="9"/>
      <c r="Z270" s="9"/>
      <c r="AA270" s="9"/>
      <c r="AB270" s="9"/>
      <c r="AC270" s="9"/>
      <c r="AD270" s="9"/>
      <c r="AE270" s="9"/>
      <c r="AF270" s="9"/>
      <c r="AG270" s="9"/>
      <c r="AH270" s="9"/>
      <c r="AI270" s="9"/>
      <c r="AJ270" s="9"/>
      <c r="AK270" s="9"/>
      <c r="AL270" s="9"/>
      <c r="AM270" s="9"/>
      <c r="AN270" s="9"/>
      <c r="AO270" s="9"/>
      <c r="AP270" s="9"/>
      <c r="AQ270" s="9"/>
      <c r="AR270" s="9"/>
    </row>
    <row r="271" spans="1:44" x14ac:dyDescent="0.25">
      <c r="A271" s="9"/>
      <c r="B271" s="9"/>
      <c r="C271" s="9"/>
      <c r="D271" s="9"/>
      <c r="F271" s="9"/>
      <c r="I271" s="9"/>
      <c r="J271" s="9"/>
      <c r="K271" s="9"/>
      <c r="L271" s="9"/>
      <c r="M271" s="9"/>
      <c r="N271" s="9"/>
      <c r="O271" s="9"/>
      <c r="P271" s="9"/>
      <c r="R271" s="9"/>
      <c r="S271" s="9"/>
      <c r="U271" s="17"/>
      <c r="V271" s="9"/>
      <c r="W271" s="17"/>
      <c r="X271" s="9"/>
      <c r="Y271" s="9"/>
      <c r="Z271" s="9"/>
      <c r="AA271" s="9"/>
      <c r="AB271" s="9"/>
      <c r="AC271" s="9"/>
      <c r="AD271" s="9"/>
      <c r="AE271" s="9"/>
      <c r="AF271" s="9"/>
      <c r="AG271" s="9"/>
      <c r="AH271" s="9"/>
      <c r="AI271" s="9"/>
      <c r="AJ271" s="9"/>
      <c r="AK271" s="9"/>
      <c r="AL271" s="9"/>
      <c r="AM271" s="9"/>
      <c r="AN271" s="9"/>
      <c r="AO271" s="9"/>
      <c r="AP271" s="9"/>
      <c r="AQ271" s="9"/>
      <c r="AR271" s="9"/>
    </row>
    <row r="272" spans="1:44" x14ac:dyDescent="0.25">
      <c r="A272" s="9"/>
      <c r="B272" s="9"/>
      <c r="C272" s="9"/>
      <c r="D272" s="9"/>
      <c r="F272" s="9"/>
      <c r="I272" s="9"/>
      <c r="J272" s="9"/>
      <c r="K272" s="9"/>
      <c r="L272" s="9"/>
      <c r="M272" s="9"/>
      <c r="N272" s="9"/>
      <c r="O272" s="9"/>
      <c r="P272" s="9"/>
      <c r="R272" s="9"/>
      <c r="S272" s="9"/>
      <c r="U272" s="17"/>
      <c r="V272" s="9"/>
      <c r="W272" s="17"/>
      <c r="X272" s="9"/>
      <c r="Y272" s="9"/>
      <c r="Z272" s="9"/>
      <c r="AA272" s="9"/>
      <c r="AB272" s="9"/>
      <c r="AC272" s="9"/>
      <c r="AD272" s="9"/>
      <c r="AE272" s="9"/>
      <c r="AF272" s="9"/>
      <c r="AG272" s="9"/>
      <c r="AH272" s="9"/>
      <c r="AI272" s="9"/>
      <c r="AJ272" s="9"/>
      <c r="AK272" s="9"/>
      <c r="AL272" s="9"/>
      <c r="AM272" s="9"/>
      <c r="AN272" s="9"/>
      <c r="AO272" s="9"/>
      <c r="AP272" s="9"/>
      <c r="AQ272" s="9"/>
      <c r="AR272" s="9"/>
    </row>
    <row r="273" spans="1:44" x14ac:dyDescent="0.25">
      <c r="A273" s="9"/>
      <c r="B273" s="9"/>
      <c r="C273" s="9"/>
      <c r="D273" s="9"/>
      <c r="F273" s="9"/>
      <c r="I273" s="9"/>
      <c r="J273" s="9"/>
      <c r="K273" s="9"/>
      <c r="L273" s="9"/>
      <c r="M273" s="9"/>
      <c r="N273" s="9"/>
      <c r="O273" s="9"/>
      <c r="P273" s="9"/>
      <c r="R273" s="9"/>
      <c r="S273" s="9"/>
      <c r="U273" s="17"/>
      <c r="V273" s="9"/>
      <c r="W273" s="17"/>
      <c r="X273" s="9"/>
      <c r="Y273" s="9"/>
      <c r="Z273" s="9"/>
      <c r="AA273" s="9"/>
      <c r="AB273" s="9"/>
      <c r="AC273" s="9"/>
      <c r="AD273" s="9"/>
      <c r="AE273" s="9"/>
      <c r="AF273" s="9"/>
      <c r="AG273" s="9"/>
      <c r="AH273" s="9"/>
      <c r="AI273" s="9"/>
      <c r="AJ273" s="9"/>
      <c r="AK273" s="9"/>
      <c r="AL273" s="9"/>
      <c r="AM273" s="9"/>
      <c r="AN273" s="9"/>
      <c r="AO273" s="9"/>
      <c r="AP273" s="9"/>
      <c r="AQ273" s="9"/>
      <c r="AR273" s="9"/>
    </row>
    <row r="274" spans="1:44" x14ac:dyDescent="0.25">
      <c r="A274" s="9"/>
      <c r="B274" s="9"/>
      <c r="C274" s="9"/>
      <c r="D274" s="9"/>
      <c r="F274" s="9"/>
      <c r="I274" s="9"/>
      <c r="J274" s="9"/>
      <c r="K274" s="9"/>
      <c r="L274" s="9"/>
      <c r="M274" s="9"/>
      <c r="N274" s="9"/>
      <c r="O274" s="9"/>
      <c r="P274" s="9"/>
      <c r="R274" s="9"/>
      <c r="S274" s="9"/>
      <c r="U274" s="17"/>
      <c r="V274" s="9"/>
      <c r="W274" s="17"/>
      <c r="X274" s="9"/>
      <c r="Y274" s="9"/>
      <c r="Z274" s="9"/>
      <c r="AA274" s="9"/>
      <c r="AB274" s="9"/>
      <c r="AC274" s="9"/>
      <c r="AD274" s="9"/>
      <c r="AE274" s="9"/>
      <c r="AF274" s="9"/>
      <c r="AG274" s="9"/>
      <c r="AH274" s="9"/>
      <c r="AI274" s="9"/>
      <c r="AJ274" s="9"/>
      <c r="AK274" s="9"/>
      <c r="AL274" s="9"/>
      <c r="AM274" s="9"/>
      <c r="AN274" s="9"/>
      <c r="AO274" s="9"/>
      <c r="AP274" s="9"/>
      <c r="AQ274" s="9"/>
      <c r="AR274" s="9"/>
    </row>
    <row r="275" spans="1:44" x14ac:dyDescent="0.25">
      <c r="A275" s="9"/>
      <c r="B275" s="9"/>
      <c r="C275" s="9"/>
      <c r="D275" s="9"/>
      <c r="F275" s="9"/>
      <c r="I275" s="9"/>
      <c r="J275" s="9"/>
      <c r="K275" s="9"/>
      <c r="L275" s="9"/>
      <c r="M275" s="9"/>
      <c r="N275" s="9"/>
      <c r="O275" s="9"/>
      <c r="P275" s="9"/>
      <c r="R275" s="9"/>
      <c r="S275" s="9"/>
      <c r="U275" s="17"/>
      <c r="V275" s="9"/>
      <c r="W275" s="17"/>
      <c r="X275" s="9"/>
      <c r="Y275" s="9"/>
      <c r="Z275" s="9"/>
      <c r="AA275" s="9"/>
      <c r="AB275" s="9"/>
      <c r="AC275" s="9"/>
      <c r="AD275" s="9"/>
      <c r="AE275" s="9"/>
      <c r="AF275" s="9"/>
      <c r="AG275" s="9"/>
      <c r="AH275" s="9"/>
      <c r="AI275" s="9"/>
      <c r="AJ275" s="9"/>
      <c r="AK275" s="9"/>
      <c r="AL275" s="9"/>
      <c r="AM275" s="9"/>
      <c r="AN275" s="9"/>
      <c r="AO275" s="9"/>
      <c r="AP275" s="9"/>
      <c r="AQ275" s="9"/>
      <c r="AR275" s="9"/>
    </row>
    <row r="276" spans="1:44" x14ac:dyDescent="0.25">
      <c r="A276" s="9"/>
      <c r="B276" s="9"/>
      <c r="C276" s="9"/>
      <c r="D276" s="9"/>
      <c r="F276" s="9"/>
      <c r="I276" s="9"/>
      <c r="J276" s="9"/>
      <c r="K276" s="9"/>
      <c r="L276" s="9"/>
      <c r="M276" s="9"/>
      <c r="N276" s="9"/>
      <c r="O276" s="9"/>
      <c r="P276" s="9"/>
      <c r="R276" s="9"/>
      <c r="S276" s="9"/>
      <c r="U276" s="17"/>
      <c r="V276" s="9"/>
      <c r="W276" s="17"/>
      <c r="X276" s="9"/>
      <c r="Y276" s="9"/>
      <c r="Z276" s="9"/>
      <c r="AA276" s="9"/>
      <c r="AB276" s="9"/>
      <c r="AC276" s="9"/>
      <c r="AD276" s="9"/>
      <c r="AE276" s="9"/>
      <c r="AF276" s="9"/>
      <c r="AG276" s="9"/>
      <c r="AH276" s="9"/>
      <c r="AI276" s="9"/>
      <c r="AJ276" s="9"/>
      <c r="AK276" s="9"/>
      <c r="AL276" s="9"/>
      <c r="AM276" s="9"/>
      <c r="AN276" s="9"/>
      <c r="AO276" s="9"/>
      <c r="AP276" s="9"/>
      <c r="AQ276" s="9"/>
      <c r="AR276" s="9"/>
    </row>
    <row r="277" spans="1:44" x14ac:dyDescent="0.25">
      <c r="A277" s="9"/>
      <c r="B277" s="9"/>
      <c r="C277" s="9"/>
      <c r="D277" s="9"/>
      <c r="F277" s="9"/>
      <c r="I277" s="9"/>
      <c r="J277" s="9"/>
      <c r="K277" s="9"/>
      <c r="L277" s="9"/>
      <c r="M277" s="9"/>
      <c r="N277" s="9"/>
      <c r="O277" s="9"/>
      <c r="P277" s="9"/>
      <c r="R277" s="9"/>
      <c r="S277" s="9"/>
      <c r="U277" s="17"/>
      <c r="V277" s="9"/>
      <c r="W277" s="17"/>
      <c r="X277" s="9"/>
      <c r="Y277" s="9"/>
      <c r="Z277" s="9"/>
      <c r="AA277" s="9"/>
      <c r="AB277" s="9"/>
      <c r="AC277" s="9"/>
      <c r="AD277" s="9"/>
      <c r="AE277" s="9"/>
      <c r="AF277" s="9"/>
      <c r="AG277" s="9"/>
      <c r="AH277" s="9"/>
      <c r="AI277" s="9"/>
      <c r="AJ277" s="9"/>
      <c r="AK277" s="9"/>
      <c r="AL277" s="9"/>
      <c r="AM277" s="9"/>
      <c r="AN277" s="9"/>
      <c r="AO277" s="9"/>
      <c r="AP277" s="9"/>
      <c r="AQ277" s="9"/>
      <c r="AR277" s="9"/>
    </row>
    <row r="278" spans="1:44" x14ac:dyDescent="0.25">
      <c r="A278" s="9"/>
      <c r="B278" s="9"/>
      <c r="C278" s="9"/>
      <c r="D278" s="9"/>
      <c r="F278" s="9"/>
      <c r="I278" s="9"/>
      <c r="J278" s="9"/>
      <c r="K278" s="9"/>
      <c r="L278" s="9"/>
      <c r="M278" s="9"/>
      <c r="N278" s="9"/>
      <c r="O278" s="9"/>
      <c r="P278" s="9"/>
      <c r="R278" s="9"/>
      <c r="S278" s="9"/>
      <c r="U278" s="17"/>
      <c r="V278" s="9"/>
      <c r="W278" s="17"/>
      <c r="X278" s="9"/>
      <c r="Y278" s="9"/>
      <c r="Z278" s="9"/>
      <c r="AA278" s="9"/>
      <c r="AB278" s="9"/>
      <c r="AC278" s="9"/>
      <c r="AD278" s="9"/>
      <c r="AE278" s="9"/>
      <c r="AF278" s="9"/>
      <c r="AG278" s="9"/>
      <c r="AH278" s="9"/>
      <c r="AI278" s="9"/>
      <c r="AJ278" s="9"/>
      <c r="AK278" s="9"/>
      <c r="AL278" s="9"/>
      <c r="AM278" s="9"/>
      <c r="AN278" s="9"/>
      <c r="AO278" s="9"/>
      <c r="AP278" s="9"/>
      <c r="AQ278" s="9"/>
      <c r="AR278" s="9"/>
    </row>
    <row r="279" spans="1:44" x14ac:dyDescent="0.25">
      <c r="A279" s="9"/>
      <c r="B279" s="9"/>
      <c r="C279" s="9"/>
      <c r="D279" s="9"/>
      <c r="F279" s="9"/>
      <c r="I279" s="9"/>
      <c r="J279" s="9"/>
      <c r="K279" s="9"/>
      <c r="L279" s="9"/>
      <c r="M279" s="9"/>
      <c r="N279" s="9"/>
      <c r="O279" s="9"/>
      <c r="P279" s="9"/>
      <c r="R279" s="9"/>
      <c r="S279" s="9"/>
      <c r="U279" s="17"/>
      <c r="V279" s="9"/>
      <c r="W279" s="17"/>
      <c r="X279" s="9"/>
      <c r="Y279" s="9"/>
      <c r="Z279" s="9"/>
      <c r="AA279" s="9"/>
      <c r="AB279" s="9"/>
      <c r="AC279" s="9"/>
      <c r="AD279" s="9"/>
      <c r="AE279" s="9"/>
      <c r="AF279" s="9"/>
      <c r="AG279" s="9"/>
      <c r="AH279" s="9"/>
      <c r="AI279" s="9"/>
      <c r="AJ279" s="9"/>
      <c r="AK279" s="9"/>
      <c r="AL279" s="9"/>
      <c r="AM279" s="9"/>
      <c r="AN279" s="9"/>
      <c r="AO279" s="9"/>
      <c r="AP279" s="9"/>
      <c r="AQ279" s="9"/>
      <c r="AR279" s="9"/>
    </row>
    <row r="280" spans="1:44" x14ac:dyDescent="0.25">
      <c r="A280" s="9"/>
      <c r="B280" s="9"/>
      <c r="C280" s="9"/>
      <c r="D280" s="9"/>
      <c r="F280" s="9"/>
      <c r="I280" s="9"/>
      <c r="J280" s="9"/>
      <c r="K280" s="9"/>
      <c r="L280" s="9"/>
      <c r="M280" s="9"/>
      <c r="N280" s="9"/>
      <c r="O280" s="9"/>
      <c r="P280" s="9"/>
      <c r="R280" s="9"/>
      <c r="S280" s="9"/>
      <c r="U280" s="17"/>
      <c r="V280" s="9"/>
      <c r="W280" s="17"/>
      <c r="X280" s="9"/>
      <c r="Y280" s="9"/>
      <c r="Z280" s="9"/>
      <c r="AA280" s="9"/>
      <c r="AB280" s="9"/>
      <c r="AC280" s="9"/>
      <c r="AD280" s="9"/>
      <c r="AE280" s="9"/>
      <c r="AF280" s="9"/>
      <c r="AG280" s="9"/>
      <c r="AH280" s="9"/>
      <c r="AI280" s="9"/>
      <c r="AJ280" s="9"/>
      <c r="AK280" s="9"/>
      <c r="AL280" s="9"/>
      <c r="AM280" s="9"/>
      <c r="AN280" s="9"/>
      <c r="AO280" s="9"/>
      <c r="AP280" s="9"/>
      <c r="AQ280" s="9"/>
      <c r="AR280" s="9"/>
    </row>
    <row r="281" spans="1:44" x14ac:dyDescent="0.25">
      <c r="A281" s="9"/>
      <c r="B281" s="9"/>
      <c r="C281" s="9"/>
      <c r="D281" s="9"/>
      <c r="F281" s="9"/>
      <c r="I281" s="9"/>
      <c r="J281" s="9"/>
      <c r="K281" s="9"/>
      <c r="L281" s="9"/>
      <c r="M281" s="9"/>
      <c r="N281" s="9"/>
      <c r="O281" s="9"/>
      <c r="P281" s="9"/>
      <c r="R281" s="9"/>
      <c r="S281" s="9"/>
      <c r="U281" s="17"/>
      <c r="V281" s="9"/>
      <c r="W281" s="17"/>
      <c r="X281" s="9"/>
      <c r="Y281" s="9"/>
      <c r="Z281" s="9"/>
      <c r="AA281" s="9"/>
      <c r="AB281" s="9"/>
      <c r="AC281" s="9"/>
      <c r="AD281" s="9"/>
      <c r="AE281" s="9"/>
      <c r="AF281" s="9"/>
      <c r="AG281" s="9"/>
      <c r="AH281" s="9"/>
      <c r="AI281" s="9"/>
      <c r="AJ281" s="9"/>
      <c r="AK281" s="9"/>
      <c r="AL281" s="9"/>
      <c r="AM281" s="9"/>
      <c r="AN281" s="9"/>
      <c r="AO281" s="9"/>
      <c r="AP281" s="9"/>
      <c r="AQ281" s="9"/>
      <c r="AR281" s="9"/>
    </row>
    <row r="282" spans="1:44" x14ac:dyDescent="0.25">
      <c r="A282" s="9"/>
      <c r="B282" s="9"/>
      <c r="C282" s="9"/>
      <c r="D282" s="9"/>
      <c r="F282" s="9"/>
      <c r="I282" s="9"/>
      <c r="J282" s="9"/>
      <c r="K282" s="9"/>
      <c r="L282" s="9"/>
      <c r="M282" s="9"/>
      <c r="N282" s="9"/>
      <c r="O282" s="9"/>
      <c r="P282" s="9"/>
      <c r="R282" s="9"/>
      <c r="S282" s="9"/>
      <c r="U282" s="17"/>
      <c r="V282" s="9"/>
      <c r="W282" s="17"/>
      <c r="X282" s="9"/>
      <c r="Y282" s="9"/>
      <c r="Z282" s="9"/>
      <c r="AA282" s="9"/>
      <c r="AB282" s="9"/>
      <c r="AC282" s="9"/>
      <c r="AD282" s="9"/>
      <c r="AE282" s="9"/>
      <c r="AF282" s="9"/>
      <c r="AG282" s="9"/>
      <c r="AH282" s="9"/>
      <c r="AI282" s="9"/>
      <c r="AJ282" s="9"/>
      <c r="AK282" s="9"/>
      <c r="AL282" s="9"/>
      <c r="AM282" s="9"/>
      <c r="AN282" s="9"/>
      <c r="AO282" s="9"/>
      <c r="AP282" s="9"/>
      <c r="AQ282" s="9"/>
      <c r="AR282" s="9"/>
    </row>
    <row r="283" spans="1:44" x14ac:dyDescent="0.25">
      <c r="A283" s="9"/>
      <c r="B283" s="9"/>
      <c r="C283" s="9"/>
      <c r="D283" s="9"/>
      <c r="F283" s="9"/>
      <c r="I283" s="9"/>
      <c r="J283" s="9"/>
      <c r="K283" s="9"/>
      <c r="L283" s="9"/>
      <c r="M283" s="9"/>
      <c r="N283" s="9"/>
      <c r="O283" s="9"/>
      <c r="P283" s="9"/>
      <c r="R283" s="9"/>
      <c r="S283" s="9"/>
      <c r="U283" s="17"/>
      <c r="V283" s="9"/>
      <c r="W283" s="17"/>
      <c r="X283" s="9"/>
      <c r="Y283" s="9"/>
      <c r="Z283" s="9"/>
      <c r="AA283" s="9"/>
      <c r="AB283" s="9"/>
      <c r="AC283" s="9"/>
      <c r="AD283" s="9"/>
      <c r="AE283" s="9"/>
      <c r="AF283" s="9"/>
      <c r="AG283" s="9"/>
      <c r="AH283" s="9"/>
      <c r="AI283" s="9"/>
      <c r="AJ283" s="9"/>
      <c r="AK283" s="9"/>
      <c r="AL283" s="9"/>
      <c r="AM283" s="9"/>
      <c r="AN283" s="9"/>
      <c r="AO283" s="9"/>
      <c r="AP283" s="9"/>
      <c r="AQ283" s="9"/>
      <c r="AR283" s="9"/>
    </row>
    <row r="284" spans="1:44" x14ac:dyDescent="0.25">
      <c r="A284" s="9"/>
      <c r="B284" s="9"/>
      <c r="C284" s="9"/>
      <c r="D284" s="9"/>
      <c r="F284" s="9"/>
      <c r="I284" s="9"/>
      <c r="J284" s="9"/>
      <c r="K284" s="9"/>
      <c r="L284" s="9"/>
      <c r="M284" s="9"/>
      <c r="N284" s="9"/>
      <c r="O284" s="9"/>
      <c r="P284" s="9"/>
      <c r="R284" s="9"/>
      <c r="S284" s="9"/>
      <c r="U284" s="17"/>
      <c r="V284" s="9"/>
      <c r="W284" s="17"/>
      <c r="X284" s="9"/>
      <c r="Y284" s="9"/>
      <c r="Z284" s="9"/>
      <c r="AA284" s="9"/>
      <c r="AB284" s="9"/>
      <c r="AC284" s="9"/>
      <c r="AD284" s="9"/>
      <c r="AE284" s="9"/>
      <c r="AF284" s="9"/>
      <c r="AG284" s="9"/>
      <c r="AH284" s="9"/>
      <c r="AI284" s="9"/>
      <c r="AJ284" s="9"/>
      <c r="AK284" s="9"/>
      <c r="AL284" s="9"/>
      <c r="AM284" s="9"/>
      <c r="AN284" s="9"/>
      <c r="AO284" s="9"/>
      <c r="AP284" s="9"/>
      <c r="AQ284" s="9"/>
      <c r="AR284" s="9"/>
    </row>
    <row r="285" spans="1:44" x14ac:dyDescent="0.25">
      <c r="A285" s="9"/>
      <c r="B285" s="9"/>
      <c r="C285" s="9"/>
      <c r="D285" s="9"/>
      <c r="F285" s="9"/>
      <c r="I285" s="9"/>
      <c r="J285" s="9"/>
      <c r="K285" s="9"/>
      <c r="L285" s="9"/>
      <c r="M285" s="9"/>
      <c r="N285" s="9"/>
      <c r="O285" s="9"/>
      <c r="P285" s="9"/>
      <c r="R285" s="9"/>
      <c r="S285" s="9"/>
      <c r="U285" s="17"/>
      <c r="V285" s="9"/>
      <c r="W285" s="17"/>
      <c r="X285" s="9"/>
      <c r="Y285" s="9"/>
      <c r="Z285" s="9"/>
      <c r="AA285" s="9"/>
      <c r="AB285" s="9"/>
      <c r="AC285" s="9"/>
      <c r="AD285" s="9"/>
      <c r="AE285" s="9"/>
      <c r="AF285" s="9"/>
      <c r="AG285" s="9"/>
      <c r="AH285" s="9"/>
      <c r="AI285" s="9"/>
      <c r="AJ285" s="9"/>
      <c r="AK285" s="9"/>
      <c r="AL285" s="9"/>
      <c r="AM285" s="9"/>
      <c r="AN285" s="9"/>
      <c r="AO285" s="9"/>
      <c r="AP285" s="9"/>
      <c r="AQ285" s="9"/>
      <c r="AR285" s="9"/>
    </row>
    <row r="286" spans="1:44" x14ac:dyDescent="0.25">
      <c r="A286" s="9"/>
      <c r="B286" s="9"/>
      <c r="C286" s="9"/>
      <c r="D286" s="9"/>
      <c r="F286" s="9"/>
      <c r="I286" s="9"/>
      <c r="J286" s="9"/>
      <c r="K286" s="9"/>
      <c r="L286" s="9"/>
      <c r="M286" s="9"/>
      <c r="N286" s="9"/>
      <c r="O286" s="9"/>
      <c r="P286" s="9"/>
      <c r="R286" s="9"/>
      <c r="S286" s="9"/>
      <c r="U286" s="17"/>
      <c r="V286" s="9"/>
      <c r="W286" s="17"/>
      <c r="X286" s="9"/>
      <c r="Y286" s="9"/>
      <c r="Z286" s="9"/>
      <c r="AA286" s="9"/>
      <c r="AB286" s="9"/>
      <c r="AC286" s="9"/>
      <c r="AD286" s="9"/>
      <c r="AE286" s="9"/>
      <c r="AF286" s="9"/>
      <c r="AG286" s="9"/>
      <c r="AH286" s="9"/>
      <c r="AI286" s="9"/>
      <c r="AJ286" s="9"/>
      <c r="AK286" s="9"/>
      <c r="AL286" s="9"/>
      <c r="AM286" s="9"/>
      <c r="AN286" s="9"/>
      <c r="AO286" s="9"/>
      <c r="AP286" s="9"/>
      <c r="AQ286" s="9"/>
      <c r="AR286" s="9"/>
    </row>
    <row r="287" spans="1:44" x14ac:dyDescent="0.25">
      <c r="A287" s="9"/>
      <c r="B287" s="9"/>
      <c r="C287" s="9"/>
      <c r="D287" s="9"/>
      <c r="F287" s="9"/>
      <c r="I287" s="9"/>
      <c r="J287" s="9"/>
      <c r="K287" s="9"/>
      <c r="L287" s="9"/>
      <c r="M287" s="9"/>
      <c r="N287" s="9"/>
      <c r="O287" s="9"/>
      <c r="P287" s="9"/>
      <c r="R287" s="9"/>
      <c r="S287" s="9"/>
      <c r="U287" s="17"/>
      <c r="V287" s="9"/>
      <c r="W287" s="17"/>
      <c r="X287" s="9"/>
      <c r="Y287" s="9"/>
      <c r="Z287" s="9"/>
      <c r="AA287" s="9"/>
      <c r="AB287" s="9"/>
      <c r="AC287" s="9"/>
      <c r="AD287" s="9"/>
      <c r="AE287" s="9"/>
      <c r="AF287" s="9"/>
      <c r="AG287" s="9"/>
      <c r="AH287" s="9"/>
      <c r="AI287" s="9"/>
      <c r="AJ287" s="9"/>
      <c r="AK287" s="9"/>
      <c r="AL287" s="9"/>
      <c r="AM287" s="9"/>
      <c r="AN287" s="9"/>
      <c r="AO287" s="9"/>
      <c r="AP287" s="9"/>
      <c r="AQ287" s="9"/>
      <c r="AR287" s="9"/>
    </row>
    <row r="288" spans="1:44" x14ac:dyDescent="0.25">
      <c r="A288" s="9"/>
      <c r="B288" s="9"/>
      <c r="C288" s="9"/>
      <c r="D288" s="9"/>
      <c r="F288" s="9"/>
      <c r="I288" s="9"/>
      <c r="J288" s="9"/>
      <c r="K288" s="9"/>
      <c r="L288" s="9"/>
      <c r="M288" s="9"/>
      <c r="N288" s="9"/>
      <c r="O288" s="9"/>
      <c r="P288" s="9"/>
      <c r="R288" s="9"/>
      <c r="S288" s="9"/>
      <c r="U288" s="17"/>
      <c r="V288" s="9"/>
      <c r="W288" s="17"/>
      <c r="X288" s="9"/>
      <c r="Y288" s="9"/>
      <c r="Z288" s="9"/>
      <c r="AA288" s="9"/>
      <c r="AB288" s="9"/>
      <c r="AC288" s="9"/>
      <c r="AD288" s="9"/>
      <c r="AE288" s="9"/>
      <c r="AF288" s="9"/>
      <c r="AG288" s="9"/>
      <c r="AH288" s="9"/>
      <c r="AI288" s="9"/>
      <c r="AJ288" s="9"/>
      <c r="AK288" s="9"/>
      <c r="AL288" s="9"/>
      <c r="AM288" s="9"/>
      <c r="AN288" s="9"/>
      <c r="AO288" s="9"/>
      <c r="AP288" s="9"/>
      <c r="AQ288" s="9"/>
      <c r="AR288" s="9"/>
    </row>
    <row r="289" spans="1:44" x14ac:dyDescent="0.25">
      <c r="A289" s="9"/>
      <c r="B289" s="9"/>
      <c r="C289" s="9"/>
      <c r="D289" s="9"/>
      <c r="F289" s="9"/>
      <c r="I289" s="9"/>
      <c r="J289" s="9"/>
      <c r="K289" s="9"/>
      <c r="L289" s="9"/>
      <c r="M289" s="9"/>
      <c r="N289" s="9"/>
      <c r="O289" s="9"/>
      <c r="P289" s="9"/>
      <c r="R289" s="9"/>
      <c r="S289" s="9"/>
      <c r="U289" s="17"/>
      <c r="V289" s="9"/>
      <c r="W289" s="17"/>
      <c r="X289" s="9"/>
      <c r="Y289" s="9"/>
      <c r="Z289" s="9"/>
      <c r="AA289" s="9"/>
      <c r="AB289" s="9"/>
      <c r="AC289" s="9"/>
      <c r="AD289" s="9"/>
      <c r="AE289" s="9"/>
      <c r="AF289" s="9"/>
      <c r="AG289" s="9"/>
      <c r="AH289" s="9"/>
      <c r="AI289" s="9"/>
      <c r="AJ289" s="9"/>
      <c r="AK289" s="9"/>
      <c r="AL289" s="9"/>
      <c r="AM289" s="9"/>
      <c r="AN289" s="9"/>
      <c r="AO289" s="9"/>
      <c r="AP289" s="9"/>
      <c r="AQ289" s="9"/>
      <c r="AR289" s="9"/>
    </row>
    <row r="290" spans="1:44" x14ac:dyDescent="0.25">
      <c r="A290" s="9"/>
      <c r="B290" s="9"/>
      <c r="C290" s="9"/>
      <c r="D290" s="9"/>
      <c r="F290" s="9"/>
      <c r="I290" s="9"/>
      <c r="J290" s="9"/>
      <c r="K290" s="9"/>
      <c r="L290" s="9"/>
      <c r="M290" s="9"/>
      <c r="N290" s="9"/>
      <c r="O290" s="9"/>
      <c r="P290" s="9"/>
      <c r="R290" s="9"/>
      <c r="S290" s="9"/>
      <c r="U290" s="17"/>
      <c r="V290" s="9"/>
      <c r="W290" s="17"/>
      <c r="X290" s="9"/>
      <c r="Y290" s="9"/>
      <c r="Z290" s="9"/>
      <c r="AA290" s="9"/>
      <c r="AB290" s="9"/>
      <c r="AC290" s="9"/>
      <c r="AD290" s="9"/>
      <c r="AE290" s="9"/>
      <c r="AF290" s="9"/>
      <c r="AG290" s="9"/>
      <c r="AH290" s="9"/>
      <c r="AI290" s="9"/>
      <c r="AJ290" s="9"/>
      <c r="AK290" s="9"/>
      <c r="AL290" s="9"/>
      <c r="AM290" s="9"/>
      <c r="AN290" s="9"/>
      <c r="AO290" s="9"/>
      <c r="AP290" s="9"/>
      <c r="AQ290" s="9"/>
      <c r="AR290" s="9"/>
    </row>
    <row r="291" spans="1:44" x14ac:dyDescent="0.25">
      <c r="A291" s="9"/>
      <c r="B291" s="9"/>
      <c r="C291" s="9"/>
      <c r="D291" s="9"/>
      <c r="F291" s="9"/>
      <c r="I291" s="9"/>
      <c r="J291" s="9"/>
      <c r="K291" s="9"/>
      <c r="L291" s="9"/>
      <c r="M291" s="9"/>
      <c r="N291" s="9"/>
      <c r="O291" s="9"/>
      <c r="P291" s="9"/>
      <c r="R291" s="9"/>
      <c r="S291" s="9"/>
      <c r="U291" s="17"/>
      <c r="V291" s="9"/>
      <c r="W291" s="17"/>
      <c r="X291" s="9"/>
      <c r="Y291" s="9"/>
      <c r="Z291" s="9"/>
      <c r="AA291" s="9"/>
      <c r="AB291" s="9"/>
      <c r="AC291" s="9"/>
      <c r="AD291" s="9"/>
      <c r="AE291" s="9"/>
      <c r="AF291" s="9"/>
      <c r="AG291" s="9"/>
      <c r="AH291" s="9"/>
      <c r="AI291" s="9"/>
      <c r="AJ291" s="9"/>
      <c r="AK291" s="9"/>
      <c r="AL291" s="9"/>
      <c r="AM291" s="9"/>
      <c r="AN291" s="9"/>
      <c r="AO291" s="9"/>
      <c r="AP291" s="9"/>
      <c r="AQ291" s="9"/>
      <c r="AR291" s="9"/>
    </row>
    <row r="292" spans="1:44" x14ac:dyDescent="0.25">
      <c r="A292" s="9"/>
      <c r="B292" s="9"/>
      <c r="C292" s="9"/>
      <c r="D292" s="9"/>
      <c r="F292" s="9"/>
      <c r="I292" s="9"/>
      <c r="J292" s="9"/>
      <c r="K292" s="9"/>
      <c r="L292" s="9"/>
      <c r="M292" s="9"/>
      <c r="N292" s="9"/>
      <c r="O292" s="9"/>
      <c r="P292" s="9"/>
      <c r="R292" s="9"/>
      <c r="S292" s="9"/>
      <c r="U292" s="17"/>
      <c r="V292" s="9"/>
      <c r="W292" s="17"/>
      <c r="X292" s="9"/>
      <c r="Y292" s="9"/>
      <c r="Z292" s="9"/>
      <c r="AA292" s="9"/>
      <c r="AB292" s="9"/>
      <c r="AC292" s="9"/>
      <c r="AD292" s="9"/>
      <c r="AE292" s="9"/>
      <c r="AF292" s="9"/>
      <c r="AG292" s="9"/>
      <c r="AH292" s="9"/>
      <c r="AI292" s="9"/>
      <c r="AJ292" s="9"/>
      <c r="AK292" s="9"/>
      <c r="AL292" s="9"/>
      <c r="AM292" s="9"/>
      <c r="AN292" s="9"/>
      <c r="AO292" s="9"/>
      <c r="AP292" s="9"/>
      <c r="AQ292" s="9"/>
      <c r="AR292" s="9"/>
    </row>
    <row r="293" spans="1:44" x14ac:dyDescent="0.25">
      <c r="A293" s="9"/>
      <c r="B293" s="9"/>
      <c r="C293" s="9"/>
      <c r="D293" s="9"/>
      <c r="F293" s="9"/>
      <c r="I293" s="9"/>
      <c r="J293" s="9"/>
      <c r="K293" s="9"/>
      <c r="L293" s="9"/>
      <c r="M293" s="9"/>
      <c r="N293" s="9"/>
      <c r="O293" s="9"/>
      <c r="P293" s="9"/>
      <c r="R293" s="9"/>
      <c r="S293" s="9"/>
      <c r="U293" s="17"/>
      <c r="V293" s="9"/>
      <c r="W293" s="17"/>
      <c r="X293" s="9"/>
      <c r="Y293" s="9"/>
      <c r="Z293" s="9"/>
      <c r="AA293" s="9"/>
      <c r="AB293" s="9"/>
      <c r="AC293" s="9"/>
      <c r="AD293" s="9"/>
      <c r="AE293" s="9"/>
      <c r="AF293" s="9"/>
      <c r="AG293" s="9"/>
      <c r="AH293" s="9"/>
      <c r="AI293" s="9"/>
      <c r="AJ293" s="9"/>
      <c r="AK293" s="9"/>
      <c r="AL293" s="9"/>
      <c r="AM293" s="9"/>
      <c r="AN293" s="9"/>
      <c r="AO293" s="9"/>
      <c r="AP293" s="9"/>
      <c r="AQ293" s="9"/>
      <c r="AR293" s="9"/>
    </row>
    <row r="294" spans="1:44" x14ac:dyDescent="0.25">
      <c r="A294" s="9"/>
      <c r="B294" s="9"/>
      <c r="C294" s="9"/>
      <c r="D294" s="9"/>
      <c r="F294" s="9"/>
      <c r="I294" s="9"/>
      <c r="J294" s="9"/>
      <c r="K294" s="9"/>
      <c r="L294" s="9"/>
      <c r="M294" s="9"/>
      <c r="N294" s="9"/>
      <c r="O294" s="9"/>
      <c r="P294" s="9"/>
      <c r="R294" s="9"/>
      <c r="S294" s="9"/>
      <c r="U294" s="17"/>
      <c r="V294" s="9"/>
      <c r="W294" s="17"/>
      <c r="X294" s="9"/>
      <c r="Y294" s="9"/>
      <c r="Z294" s="9"/>
      <c r="AA294" s="9"/>
      <c r="AB294" s="9"/>
      <c r="AC294" s="9"/>
      <c r="AD294" s="9"/>
      <c r="AE294" s="9"/>
      <c r="AF294" s="9"/>
      <c r="AG294" s="9"/>
      <c r="AH294" s="9"/>
      <c r="AI294" s="9"/>
      <c r="AJ294" s="9"/>
      <c r="AK294" s="9"/>
      <c r="AL294" s="9"/>
      <c r="AM294" s="9"/>
      <c r="AN294" s="9"/>
      <c r="AO294" s="9"/>
      <c r="AP294" s="9"/>
      <c r="AQ294" s="9"/>
      <c r="AR294" s="9"/>
    </row>
    <row r="295" spans="1:44" x14ac:dyDescent="0.25">
      <c r="A295" s="9"/>
      <c r="B295" s="9"/>
      <c r="C295" s="9"/>
      <c r="D295" s="9"/>
      <c r="F295" s="9"/>
      <c r="I295" s="9"/>
      <c r="J295" s="9"/>
      <c r="K295" s="9"/>
      <c r="L295" s="9"/>
      <c r="M295" s="9"/>
      <c r="N295" s="9"/>
      <c r="O295" s="9"/>
      <c r="P295" s="9"/>
      <c r="R295" s="9"/>
      <c r="S295" s="9"/>
      <c r="U295" s="17"/>
      <c r="V295" s="9"/>
      <c r="W295" s="17"/>
      <c r="X295" s="9"/>
      <c r="Y295" s="9"/>
      <c r="Z295" s="9"/>
      <c r="AA295" s="9"/>
      <c r="AB295" s="9"/>
      <c r="AC295" s="9"/>
      <c r="AD295" s="9"/>
      <c r="AE295" s="9"/>
      <c r="AF295" s="9"/>
      <c r="AG295" s="9"/>
      <c r="AH295" s="9"/>
      <c r="AI295" s="9"/>
      <c r="AJ295" s="9"/>
      <c r="AK295" s="9"/>
      <c r="AL295" s="9"/>
      <c r="AM295" s="9"/>
      <c r="AN295" s="9"/>
      <c r="AO295" s="9"/>
      <c r="AP295" s="9"/>
      <c r="AQ295" s="9"/>
      <c r="AR295" s="9"/>
    </row>
    <row r="296" spans="1:44" x14ac:dyDescent="0.25">
      <c r="A296" s="9"/>
      <c r="B296" s="9"/>
      <c r="C296" s="9"/>
      <c r="D296" s="9"/>
      <c r="F296" s="9"/>
      <c r="I296" s="9"/>
      <c r="J296" s="9"/>
      <c r="K296" s="9"/>
      <c r="L296" s="9"/>
      <c r="M296" s="9"/>
      <c r="N296" s="9"/>
      <c r="O296" s="9"/>
      <c r="P296" s="9"/>
      <c r="R296" s="9"/>
      <c r="S296" s="9"/>
      <c r="U296" s="17"/>
      <c r="V296" s="9"/>
      <c r="W296" s="17"/>
      <c r="X296" s="9"/>
      <c r="Y296" s="9"/>
      <c r="Z296" s="9"/>
      <c r="AA296" s="9"/>
      <c r="AB296" s="9"/>
      <c r="AC296" s="9"/>
      <c r="AD296" s="9"/>
      <c r="AE296" s="9"/>
      <c r="AF296" s="9"/>
      <c r="AG296" s="9"/>
      <c r="AH296" s="9"/>
      <c r="AI296" s="9"/>
      <c r="AJ296" s="9"/>
      <c r="AK296" s="9"/>
      <c r="AL296" s="9"/>
      <c r="AM296" s="9"/>
      <c r="AN296" s="9"/>
      <c r="AO296" s="9"/>
      <c r="AP296" s="9"/>
      <c r="AQ296" s="9"/>
      <c r="AR296" s="9"/>
    </row>
    <row r="297" spans="1:44" x14ac:dyDescent="0.25">
      <c r="A297" s="9"/>
      <c r="B297" s="9"/>
      <c r="C297" s="9"/>
      <c r="D297" s="9"/>
      <c r="F297" s="9"/>
      <c r="I297" s="9"/>
      <c r="J297" s="9"/>
      <c r="K297" s="9"/>
      <c r="L297" s="9"/>
      <c r="M297" s="9"/>
      <c r="N297" s="9"/>
      <c r="O297" s="9"/>
      <c r="P297" s="9"/>
      <c r="R297" s="9"/>
      <c r="S297" s="9"/>
      <c r="U297" s="17"/>
      <c r="V297" s="9"/>
      <c r="W297" s="17"/>
      <c r="X297" s="9"/>
      <c r="Y297" s="9"/>
      <c r="Z297" s="9"/>
      <c r="AA297" s="9"/>
      <c r="AB297" s="9"/>
      <c r="AC297" s="9"/>
      <c r="AD297" s="9"/>
      <c r="AE297" s="9"/>
      <c r="AF297" s="9"/>
      <c r="AG297" s="9"/>
      <c r="AH297" s="9"/>
      <c r="AI297" s="9"/>
      <c r="AJ297" s="9"/>
      <c r="AK297" s="9"/>
      <c r="AL297" s="9"/>
      <c r="AM297" s="9"/>
      <c r="AN297" s="9"/>
      <c r="AO297" s="9"/>
      <c r="AP297" s="9"/>
      <c r="AQ297" s="9"/>
      <c r="AR297" s="9"/>
    </row>
    <row r="298" spans="1:44" x14ac:dyDescent="0.25">
      <c r="A298" s="9"/>
      <c r="B298" s="9"/>
      <c r="C298" s="9"/>
      <c r="D298" s="9"/>
      <c r="F298" s="9"/>
      <c r="I298" s="9"/>
      <c r="J298" s="9"/>
      <c r="K298" s="9"/>
      <c r="L298" s="9"/>
      <c r="M298" s="9"/>
      <c r="N298" s="9"/>
      <c r="O298" s="9"/>
      <c r="P298" s="9"/>
      <c r="R298" s="9"/>
      <c r="S298" s="9"/>
      <c r="U298" s="17"/>
      <c r="V298" s="9"/>
      <c r="W298" s="17"/>
      <c r="X298" s="9"/>
      <c r="Y298" s="9"/>
      <c r="Z298" s="9"/>
      <c r="AA298" s="9"/>
      <c r="AB298" s="9"/>
      <c r="AC298" s="9"/>
      <c r="AD298" s="9"/>
      <c r="AE298" s="9"/>
      <c r="AF298" s="9"/>
      <c r="AG298" s="9"/>
      <c r="AH298" s="9"/>
      <c r="AI298" s="9"/>
      <c r="AJ298" s="9"/>
      <c r="AK298" s="9"/>
      <c r="AL298" s="9"/>
      <c r="AM298" s="9"/>
      <c r="AN298" s="9"/>
      <c r="AO298" s="9"/>
      <c r="AP298" s="9"/>
      <c r="AQ298" s="9"/>
      <c r="AR298" s="9"/>
    </row>
    <row r="299" spans="1:44" x14ac:dyDescent="0.25">
      <c r="A299" s="9"/>
      <c r="B299" s="9"/>
      <c r="C299" s="9"/>
      <c r="D299" s="9"/>
      <c r="F299" s="9"/>
      <c r="I299" s="9"/>
      <c r="J299" s="9"/>
      <c r="K299" s="9"/>
      <c r="L299" s="9"/>
      <c r="M299" s="9"/>
      <c r="N299" s="9"/>
      <c r="O299" s="9"/>
      <c r="P299" s="9"/>
      <c r="R299" s="9"/>
      <c r="S299" s="9"/>
      <c r="U299" s="17"/>
      <c r="V299" s="9"/>
      <c r="W299" s="17"/>
      <c r="X299" s="9"/>
      <c r="Y299" s="9"/>
      <c r="Z299" s="9"/>
      <c r="AA299" s="9"/>
      <c r="AB299" s="9"/>
      <c r="AC299" s="9"/>
      <c r="AD299" s="9"/>
      <c r="AE299" s="9"/>
      <c r="AF299" s="9"/>
      <c r="AG299" s="9"/>
      <c r="AH299" s="9"/>
      <c r="AI299" s="9"/>
      <c r="AJ299" s="9"/>
      <c r="AK299" s="9"/>
      <c r="AL299" s="9"/>
      <c r="AM299" s="9"/>
      <c r="AN299" s="9"/>
      <c r="AO299" s="9"/>
      <c r="AP299" s="9"/>
      <c r="AQ299" s="9"/>
      <c r="AR299" s="9"/>
    </row>
    <row r="300" spans="1:44" x14ac:dyDescent="0.25">
      <c r="A300" s="9"/>
      <c r="B300" s="9"/>
      <c r="C300" s="9"/>
      <c r="D300" s="9"/>
      <c r="F300" s="9"/>
      <c r="I300" s="9"/>
      <c r="J300" s="9"/>
      <c r="K300" s="9"/>
      <c r="L300" s="9"/>
      <c r="M300" s="9"/>
      <c r="N300" s="9"/>
      <c r="O300" s="9"/>
      <c r="P300" s="9"/>
      <c r="R300" s="9"/>
      <c r="S300" s="9"/>
      <c r="U300" s="17"/>
      <c r="V300" s="9"/>
      <c r="W300" s="17"/>
      <c r="X300" s="9"/>
      <c r="Y300" s="9"/>
      <c r="Z300" s="9"/>
      <c r="AA300" s="9"/>
      <c r="AB300" s="9"/>
      <c r="AC300" s="9"/>
      <c r="AD300" s="9"/>
      <c r="AE300" s="9"/>
      <c r="AF300" s="9"/>
      <c r="AG300" s="9"/>
      <c r="AH300" s="9"/>
      <c r="AI300" s="9"/>
      <c r="AJ300" s="9"/>
      <c r="AK300" s="9"/>
      <c r="AL300" s="9"/>
      <c r="AM300" s="9"/>
      <c r="AN300" s="9"/>
      <c r="AO300" s="9"/>
      <c r="AP300" s="9"/>
      <c r="AQ300" s="9"/>
      <c r="AR300" s="9"/>
    </row>
    <row r="301" spans="1:44" x14ac:dyDescent="0.25">
      <c r="A301" s="9"/>
      <c r="B301" s="9"/>
      <c r="C301" s="9"/>
      <c r="D301" s="9"/>
      <c r="F301" s="9"/>
      <c r="I301" s="9"/>
      <c r="J301" s="9"/>
      <c r="K301" s="9"/>
      <c r="L301" s="9"/>
      <c r="M301" s="9"/>
      <c r="N301" s="9"/>
      <c r="O301" s="9"/>
      <c r="P301" s="9"/>
      <c r="R301" s="9"/>
      <c r="S301" s="9"/>
      <c r="U301" s="17"/>
      <c r="V301" s="9"/>
      <c r="W301" s="17"/>
      <c r="X301" s="9"/>
      <c r="Y301" s="9"/>
      <c r="Z301" s="9"/>
      <c r="AA301" s="9"/>
      <c r="AB301" s="9"/>
      <c r="AC301" s="9"/>
      <c r="AD301" s="9"/>
      <c r="AE301" s="9"/>
      <c r="AF301" s="9"/>
      <c r="AG301" s="9"/>
      <c r="AH301" s="9"/>
      <c r="AI301" s="9"/>
      <c r="AJ301" s="9"/>
      <c r="AK301" s="9"/>
      <c r="AL301" s="9"/>
      <c r="AM301" s="9"/>
      <c r="AN301" s="9"/>
      <c r="AO301" s="9"/>
      <c r="AP301" s="9"/>
      <c r="AQ301" s="9"/>
      <c r="AR301" s="9"/>
    </row>
    <row r="302" spans="1:44" x14ac:dyDescent="0.25">
      <c r="A302" s="9"/>
      <c r="B302" s="9"/>
      <c r="C302" s="9"/>
      <c r="D302" s="9"/>
      <c r="F302" s="9"/>
      <c r="I302" s="9"/>
      <c r="J302" s="9"/>
      <c r="K302" s="9"/>
      <c r="L302" s="9"/>
      <c r="M302" s="9"/>
      <c r="N302" s="9"/>
      <c r="O302" s="9"/>
      <c r="P302" s="9"/>
      <c r="R302" s="9"/>
      <c r="S302" s="9"/>
      <c r="U302" s="17"/>
      <c r="V302" s="9"/>
      <c r="W302" s="17"/>
      <c r="X302" s="9"/>
      <c r="Y302" s="9"/>
      <c r="Z302" s="9"/>
      <c r="AA302" s="9"/>
      <c r="AB302" s="9"/>
      <c r="AC302" s="9"/>
      <c r="AD302" s="9"/>
      <c r="AE302" s="9"/>
      <c r="AF302" s="9"/>
      <c r="AG302" s="9"/>
      <c r="AH302" s="9"/>
      <c r="AI302" s="9"/>
      <c r="AJ302" s="9"/>
      <c r="AK302" s="9"/>
      <c r="AL302" s="9"/>
      <c r="AM302" s="9"/>
      <c r="AN302" s="9"/>
      <c r="AO302" s="9"/>
      <c r="AP302" s="9"/>
      <c r="AQ302" s="9"/>
      <c r="AR302" s="9"/>
    </row>
    <row r="303" spans="1:44" x14ac:dyDescent="0.25">
      <c r="A303" s="9"/>
      <c r="B303" s="9"/>
      <c r="C303" s="9"/>
      <c r="D303" s="9"/>
      <c r="F303" s="9"/>
      <c r="I303" s="9"/>
      <c r="J303" s="9"/>
      <c r="K303" s="9"/>
      <c r="L303" s="9"/>
      <c r="M303" s="9"/>
      <c r="N303" s="9"/>
      <c r="O303" s="9"/>
      <c r="P303" s="9"/>
      <c r="R303" s="9"/>
      <c r="S303" s="9"/>
      <c r="U303" s="17"/>
      <c r="V303" s="9"/>
      <c r="W303" s="17"/>
      <c r="X303" s="9"/>
      <c r="Y303" s="9"/>
      <c r="Z303" s="9"/>
      <c r="AA303" s="9"/>
      <c r="AB303" s="9"/>
      <c r="AC303" s="9"/>
      <c r="AD303" s="9"/>
      <c r="AE303" s="9"/>
      <c r="AF303" s="9"/>
      <c r="AG303" s="9"/>
      <c r="AH303" s="9"/>
      <c r="AI303" s="9"/>
      <c r="AJ303" s="9"/>
      <c r="AK303" s="9"/>
      <c r="AL303" s="9"/>
      <c r="AM303" s="9"/>
      <c r="AN303" s="9"/>
      <c r="AO303" s="9"/>
      <c r="AP303" s="9"/>
      <c r="AQ303" s="9"/>
      <c r="AR303" s="9"/>
    </row>
    <row r="304" spans="1:44" x14ac:dyDescent="0.25">
      <c r="A304" s="9"/>
      <c r="B304" s="9"/>
      <c r="C304" s="9"/>
      <c r="D304" s="9"/>
      <c r="F304" s="9"/>
      <c r="I304" s="9"/>
      <c r="J304" s="9"/>
      <c r="K304" s="9"/>
      <c r="L304" s="9"/>
      <c r="M304" s="9"/>
      <c r="N304" s="9"/>
      <c r="O304" s="9"/>
      <c r="P304" s="9"/>
      <c r="R304" s="9"/>
      <c r="S304" s="9"/>
      <c r="U304" s="17"/>
      <c r="V304" s="9"/>
      <c r="W304" s="17"/>
      <c r="X304" s="9"/>
      <c r="Y304" s="9"/>
      <c r="Z304" s="9"/>
      <c r="AA304" s="9"/>
      <c r="AB304" s="9"/>
      <c r="AC304" s="9"/>
      <c r="AD304" s="9"/>
      <c r="AE304" s="9"/>
      <c r="AF304" s="9"/>
      <c r="AG304" s="9"/>
      <c r="AH304" s="9"/>
      <c r="AI304" s="9"/>
      <c r="AJ304" s="9"/>
      <c r="AK304" s="9"/>
      <c r="AL304" s="9"/>
      <c r="AM304" s="9"/>
      <c r="AN304" s="9"/>
      <c r="AO304" s="9"/>
      <c r="AP304" s="9"/>
      <c r="AQ304" s="9"/>
      <c r="AR304" s="9"/>
    </row>
    <row r="305" spans="1:44" x14ac:dyDescent="0.25">
      <c r="A305" s="9"/>
      <c r="B305" s="9"/>
      <c r="C305" s="9"/>
      <c r="D305" s="9"/>
      <c r="F305" s="9"/>
      <c r="I305" s="9"/>
      <c r="J305" s="9"/>
      <c r="K305" s="9"/>
      <c r="L305" s="9"/>
      <c r="M305" s="9"/>
      <c r="N305" s="9"/>
      <c r="O305" s="9"/>
      <c r="P305" s="9"/>
      <c r="R305" s="9"/>
      <c r="S305" s="9"/>
      <c r="U305" s="17"/>
      <c r="V305" s="9"/>
      <c r="W305" s="17"/>
      <c r="X305" s="9"/>
      <c r="Y305" s="9"/>
      <c r="Z305" s="9"/>
      <c r="AA305" s="9"/>
      <c r="AB305" s="9"/>
      <c r="AC305" s="9"/>
      <c r="AD305" s="9"/>
      <c r="AE305" s="9"/>
      <c r="AF305" s="9"/>
      <c r="AG305" s="9"/>
      <c r="AH305" s="9"/>
      <c r="AI305" s="9"/>
      <c r="AJ305" s="9"/>
      <c r="AK305" s="9"/>
      <c r="AL305" s="9"/>
      <c r="AM305" s="9"/>
      <c r="AN305" s="9"/>
      <c r="AO305" s="9"/>
      <c r="AP305" s="9"/>
      <c r="AQ305" s="9"/>
      <c r="AR305" s="9"/>
    </row>
    <row r="306" spans="1:44" x14ac:dyDescent="0.25">
      <c r="A306" s="9"/>
      <c r="B306" s="9"/>
      <c r="C306" s="9"/>
      <c r="D306" s="9"/>
      <c r="F306" s="9"/>
      <c r="I306" s="9"/>
      <c r="J306" s="9"/>
      <c r="K306" s="9"/>
      <c r="L306" s="9"/>
      <c r="M306" s="9"/>
      <c r="N306" s="9"/>
      <c r="O306" s="9"/>
      <c r="P306" s="9"/>
      <c r="R306" s="9"/>
      <c r="S306" s="9"/>
      <c r="U306" s="17"/>
      <c r="V306" s="9"/>
      <c r="W306" s="17"/>
      <c r="X306" s="9"/>
      <c r="Y306" s="9"/>
      <c r="Z306" s="9"/>
      <c r="AA306" s="9"/>
      <c r="AB306" s="9"/>
      <c r="AC306" s="9"/>
      <c r="AD306" s="9"/>
      <c r="AE306" s="9"/>
      <c r="AF306" s="9"/>
      <c r="AG306" s="9"/>
      <c r="AH306" s="9"/>
      <c r="AI306" s="9"/>
      <c r="AJ306" s="9"/>
      <c r="AK306" s="9"/>
      <c r="AL306" s="9"/>
      <c r="AM306" s="9"/>
      <c r="AN306" s="9"/>
      <c r="AO306" s="9"/>
      <c r="AP306" s="9"/>
      <c r="AQ306" s="9"/>
      <c r="AR306" s="9"/>
    </row>
    <row r="307" spans="1:44" x14ac:dyDescent="0.25">
      <c r="A307" s="9"/>
      <c r="B307" s="9"/>
      <c r="C307" s="9"/>
      <c r="D307" s="9"/>
      <c r="F307" s="9"/>
      <c r="I307" s="9"/>
      <c r="J307" s="9"/>
      <c r="K307" s="9"/>
      <c r="L307" s="9"/>
      <c r="M307" s="9"/>
      <c r="N307" s="9"/>
      <c r="O307" s="9"/>
      <c r="P307" s="9"/>
      <c r="R307" s="9"/>
      <c r="S307" s="9"/>
      <c r="U307" s="17"/>
      <c r="V307" s="9"/>
      <c r="W307" s="17"/>
      <c r="X307" s="9"/>
      <c r="Y307" s="9"/>
      <c r="Z307" s="9"/>
      <c r="AA307" s="9"/>
      <c r="AB307" s="9"/>
      <c r="AC307" s="9"/>
      <c r="AD307" s="9"/>
      <c r="AE307" s="9"/>
      <c r="AF307" s="9"/>
      <c r="AG307" s="9"/>
      <c r="AH307" s="9"/>
      <c r="AI307" s="9"/>
      <c r="AJ307" s="9"/>
      <c r="AK307" s="9"/>
      <c r="AL307" s="9"/>
      <c r="AM307" s="9"/>
      <c r="AN307" s="9"/>
      <c r="AO307" s="9"/>
      <c r="AP307" s="9"/>
      <c r="AQ307" s="9"/>
      <c r="AR307" s="9"/>
    </row>
    <row r="308" spans="1:44" x14ac:dyDescent="0.25">
      <c r="A308" s="9"/>
      <c r="B308" s="9"/>
      <c r="C308" s="9"/>
      <c r="D308" s="9"/>
      <c r="F308" s="9"/>
      <c r="I308" s="9"/>
      <c r="J308" s="9"/>
      <c r="K308" s="9"/>
      <c r="L308" s="9"/>
      <c r="M308" s="9"/>
      <c r="N308" s="9"/>
      <c r="O308" s="9"/>
      <c r="P308" s="9"/>
      <c r="R308" s="9"/>
      <c r="S308" s="9"/>
      <c r="U308" s="17"/>
      <c r="V308" s="9"/>
      <c r="W308" s="17"/>
      <c r="X308" s="9"/>
      <c r="Y308" s="9"/>
      <c r="Z308" s="9"/>
      <c r="AA308" s="9"/>
      <c r="AB308" s="9"/>
      <c r="AC308" s="9"/>
      <c r="AD308" s="9"/>
      <c r="AE308" s="9"/>
      <c r="AF308" s="9"/>
      <c r="AG308" s="9"/>
      <c r="AH308" s="9"/>
      <c r="AI308" s="9"/>
      <c r="AJ308" s="9"/>
      <c r="AK308" s="9"/>
      <c r="AL308" s="9"/>
      <c r="AM308" s="9"/>
      <c r="AN308" s="9"/>
      <c r="AO308" s="9"/>
      <c r="AP308" s="9"/>
      <c r="AQ308" s="9"/>
      <c r="AR308" s="9"/>
    </row>
    <row r="309" spans="1:44" x14ac:dyDescent="0.25">
      <c r="A309" s="9"/>
      <c r="B309" s="9"/>
      <c r="C309" s="9"/>
      <c r="D309" s="9"/>
      <c r="F309" s="9"/>
      <c r="I309" s="9"/>
      <c r="J309" s="9"/>
      <c r="K309" s="9"/>
      <c r="L309" s="9"/>
      <c r="M309" s="9"/>
      <c r="N309" s="9"/>
      <c r="O309" s="9"/>
      <c r="P309" s="9"/>
      <c r="R309" s="9"/>
      <c r="S309" s="9"/>
      <c r="U309" s="17"/>
      <c r="V309" s="9"/>
      <c r="W309" s="17"/>
      <c r="X309" s="9"/>
      <c r="Y309" s="9"/>
      <c r="Z309" s="9"/>
      <c r="AA309" s="9"/>
      <c r="AB309" s="9"/>
      <c r="AC309" s="9"/>
      <c r="AD309" s="9"/>
      <c r="AE309" s="9"/>
      <c r="AF309" s="9"/>
      <c r="AG309" s="9"/>
      <c r="AH309" s="9"/>
      <c r="AI309" s="9"/>
      <c r="AJ309" s="9"/>
      <c r="AK309" s="9"/>
      <c r="AL309" s="9"/>
      <c r="AM309" s="9"/>
      <c r="AN309" s="9"/>
      <c r="AO309" s="9"/>
      <c r="AP309" s="9"/>
      <c r="AQ309" s="9"/>
      <c r="AR309" s="9"/>
    </row>
    <row r="310" spans="1:44" x14ac:dyDescent="0.25">
      <c r="A310" s="9"/>
      <c r="B310" s="9"/>
      <c r="C310" s="9"/>
      <c r="D310" s="9"/>
      <c r="F310" s="9"/>
      <c r="I310" s="9"/>
      <c r="J310" s="9"/>
      <c r="K310" s="9"/>
      <c r="L310" s="9"/>
      <c r="M310" s="9"/>
      <c r="N310" s="9"/>
      <c r="O310" s="9"/>
      <c r="P310" s="9"/>
      <c r="R310" s="9"/>
      <c r="S310" s="9"/>
      <c r="U310" s="17"/>
      <c r="V310" s="9"/>
      <c r="W310" s="17"/>
      <c r="X310" s="9"/>
      <c r="Y310" s="9"/>
      <c r="Z310" s="9"/>
      <c r="AA310" s="9"/>
      <c r="AB310" s="9"/>
      <c r="AC310" s="9"/>
      <c r="AD310" s="9"/>
      <c r="AE310" s="9"/>
      <c r="AF310" s="9"/>
      <c r="AG310" s="9"/>
      <c r="AH310" s="9"/>
      <c r="AI310" s="9"/>
      <c r="AJ310" s="9"/>
      <c r="AK310" s="9"/>
      <c r="AL310" s="9"/>
      <c r="AM310" s="9"/>
      <c r="AN310" s="9"/>
      <c r="AO310" s="9"/>
      <c r="AP310" s="9"/>
      <c r="AQ310" s="9"/>
      <c r="AR310" s="9"/>
    </row>
    <row r="311" spans="1:44" x14ac:dyDescent="0.25">
      <c r="A311" s="9"/>
      <c r="B311" s="9"/>
      <c r="C311" s="9"/>
      <c r="D311" s="9"/>
      <c r="F311" s="9"/>
      <c r="I311" s="9"/>
      <c r="J311" s="9"/>
      <c r="K311" s="9"/>
      <c r="L311" s="9"/>
      <c r="M311" s="9"/>
      <c r="N311" s="9"/>
      <c r="O311" s="9"/>
      <c r="P311" s="9"/>
      <c r="R311" s="9"/>
      <c r="S311" s="9"/>
      <c r="U311" s="17"/>
      <c r="V311" s="9"/>
      <c r="W311" s="17"/>
      <c r="X311" s="9"/>
      <c r="Y311" s="9"/>
      <c r="Z311" s="9"/>
      <c r="AA311" s="9"/>
      <c r="AB311" s="9"/>
      <c r="AC311" s="9"/>
      <c r="AD311" s="9"/>
      <c r="AE311" s="9"/>
      <c r="AF311" s="9"/>
      <c r="AG311" s="9"/>
      <c r="AH311" s="9"/>
      <c r="AI311" s="9"/>
      <c r="AJ311" s="9"/>
      <c r="AK311" s="9"/>
      <c r="AL311" s="9"/>
      <c r="AM311" s="9"/>
      <c r="AN311" s="9"/>
      <c r="AO311" s="9"/>
      <c r="AP311" s="9"/>
      <c r="AQ311" s="9"/>
      <c r="AR311" s="9"/>
    </row>
    <row r="312" spans="1:44" x14ac:dyDescent="0.25">
      <c r="A312" s="9"/>
      <c r="B312" s="9"/>
      <c r="C312" s="9"/>
      <c r="D312" s="9"/>
      <c r="F312" s="9"/>
      <c r="I312" s="9"/>
      <c r="J312" s="9"/>
      <c r="K312" s="9"/>
      <c r="L312" s="9"/>
      <c r="M312" s="9"/>
      <c r="N312" s="9"/>
      <c r="O312" s="9"/>
      <c r="P312" s="9"/>
      <c r="R312" s="9"/>
      <c r="S312" s="9"/>
      <c r="U312" s="17"/>
      <c r="V312" s="9"/>
      <c r="W312" s="17"/>
      <c r="X312" s="9"/>
      <c r="Y312" s="9"/>
      <c r="Z312" s="9"/>
      <c r="AA312" s="9"/>
      <c r="AB312" s="9"/>
      <c r="AC312" s="9"/>
      <c r="AD312" s="9"/>
      <c r="AE312" s="9"/>
      <c r="AF312" s="9"/>
      <c r="AG312" s="9"/>
      <c r="AH312" s="9"/>
      <c r="AI312" s="9"/>
      <c r="AJ312" s="9"/>
      <c r="AK312" s="9"/>
      <c r="AL312" s="9"/>
      <c r="AM312" s="9"/>
      <c r="AN312" s="9"/>
      <c r="AO312" s="9"/>
      <c r="AP312" s="9"/>
      <c r="AQ312" s="9"/>
      <c r="AR312" s="9"/>
    </row>
    <row r="313" spans="1:44" x14ac:dyDescent="0.25">
      <c r="A313" s="9"/>
      <c r="B313" s="9"/>
      <c r="C313" s="9"/>
      <c r="D313" s="9"/>
      <c r="F313" s="9"/>
      <c r="I313" s="9"/>
      <c r="J313" s="9"/>
      <c r="K313" s="9"/>
      <c r="L313" s="9"/>
      <c r="M313" s="9"/>
      <c r="N313" s="9"/>
      <c r="O313" s="9"/>
      <c r="P313" s="9"/>
      <c r="R313" s="9"/>
      <c r="S313" s="9"/>
      <c r="U313" s="17"/>
      <c r="V313" s="9"/>
      <c r="W313" s="17"/>
      <c r="X313" s="9"/>
      <c r="Y313" s="9"/>
      <c r="Z313" s="9"/>
      <c r="AA313" s="9"/>
      <c r="AB313" s="9"/>
      <c r="AC313" s="9"/>
      <c r="AD313" s="9"/>
      <c r="AE313" s="9"/>
      <c r="AF313" s="9"/>
      <c r="AG313" s="9"/>
      <c r="AH313" s="9"/>
      <c r="AI313" s="9"/>
      <c r="AJ313" s="9"/>
      <c r="AK313" s="9"/>
      <c r="AL313" s="9"/>
      <c r="AM313" s="9"/>
      <c r="AN313" s="9"/>
      <c r="AO313" s="9"/>
      <c r="AP313" s="9"/>
      <c r="AQ313" s="9"/>
      <c r="AR313" s="9"/>
    </row>
    <row r="314" spans="1:44" x14ac:dyDescent="0.25">
      <c r="A314" s="9"/>
      <c r="B314" s="9"/>
      <c r="C314" s="9"/>
      <c r="D314" s="9"/>
      <c r="F314" s="9"/>
      <c r="I314" s="9"/>
      <c r="J314" s="9"/>
      <c r="K314" s="9"/>
      <c r="L314" s="9"/>
      <c r="M314" s="9"/>
      <c r="N314" s="9"/>
      <c r="O314" s="9"/>
      <c r="P314" s="9"/>
      <c r="R314" s="9"/>
      <c r="S314" s="9"/>
      <c r="U314" s="17"/>
      <c r="V314" s="9"/>
      <c r="W314" s="17"/>
      <c r="X314" s="9"/>
      <c r="Y314" s="9"/>
      <c r="Z314" s="9"/>
      <c r="AA314" s="9"/>
      <c r="AB314" s="9"/>
      <c r="AC314" s="9"/>
      <c r="AD314" s="9"/>
      <c r="AE314" s="9"/>
      <c r="AF314" s="9"/>
      <c r="AG314" s="9"/>
      <c r="AH314" s="9"/>
      <c r="AI314" s="9"/>
      <c r="AJ314" s="9"/>
      <c r="AK314" s="9"/>
      <c r="AL314" s="9"/>
      <c r="AM314" s="9"/>
      <c r="AN314" s="9"/>
      <c r="AO314" s="9"/>
      <c r="AP314" s="9"/>
      <c r="AQ314" s="9"/>
      <c r="AR314" s="9"/>
    </row>
    <row r="315" spans="1:44" x14ac:dyDescent="0.25">
      <c r="A315" s="9"/>
      <c r="B315" s="9"/>
      <c r="C315" s="9"/>
      <c r="D315" s="9"/>
      <c r="F315" s="9"/>
      <c r="I315" s="9"/>
      <c r="J315" s="9"/>
      <c r="K315" s="9"/>
      <c r="L315" s="9"/>
      <c r="M315" s="9"/>
      <c r="N315" s="9"/>
      <c r="O315" s="9"/>
      <c r="P315" s="9"/>
      <c r="R315" s="9"/>
      <c r="S315" s="9"/>
      <c r="U315" s="17"/>
      <c r="V315" s="9"/>
      <c r="W315" s="17"/>
      <c r="X315" s="9"/>
      <c r="Y315" s="9"/>
      <c r="Z315" s="9"/>
      <c r="AA315" s="9"/>
      <c r="AB315" s="9"/>
      <c r="AC315" s="9"/>
      <c r="AD315" s="9"/>
      <c r="AE315" s="9"/>
      <c r="AF315" s="9"/>
      <c r="AG315" s="9"/>
      <c r="AH315" s="9"/>
      <c r="AI315" s="9"/>
      <c r="AJ315" s="9"/>
      <c r="AK315" s="9"/>
      <c r="AL315" s="9"/>
      <c r="AM315" s="9"/>
      <c r="AN315" s="9"/>
      <c r="AO315" s="9"/>
      <c r="AP315" s="9"/>
      <c r="AQ315" s="9"/>
      <c r="AR315" s="9"/>
    </row>
    <row r="316" spans="1:44" x14ac:dyDescent="0.25">
      <c r="A316" s="9"/>
      <c r="B316" s="9"/>
      <c r="C316" s="9"/>
      <c r="D316" s="9"/>
      <c r="F316" s="9"/>
      <c r="I316" s="9"/>
      <c r="J316" s="9"/>
      <c r="K316" s="9"/>
      <c r="L316" s="9"/>
      <c r="M316" s="9"/>
      <c r="N316" s="9"/>
      <c r="O316" s="9"/>
      <c r="P316" s="9"/>
      <c r="R316" s="9"/>
      <c r="S316" s="9"/>
      <c r="U316" s="17"/>
      <c r="V316" s="9"/>
      <c r="W316" s="17"/>
      <c r="X316" s="9"/>
      <c r="Y316" s="9"/>
      <c r="Z316" s="9"/>
      <c r="AA316" s="9"/>
      <c r="AB316" s="9"/>
      <c r="AC316" s="9"/>
      <c r="AD316" s="9"/>
      <c r="AE316" s="9"/>
      <c r="AF316" s="9"/>
      <c r="AG316" s="9"/>
      <c r="AH316" s="9"/>
      <c r="AI316" s="9"/>
      <c r="AJ316" s="9"/>
      <c r="AK316" s="9"/>
      <c r="AL316" s="9"/>
      <c r="AM316" s="9"/>
      <c r="AN316" s="9"/>
      <c r="AO316" s="9"/>
      <c r="AP316" s="9"/>
      <c r="AQ316" s="9"/>
      <c r="AR316" s="9"/>
    </row>
    <row r="317" spans="1:44" x14ac:dyDescent="0.25">
      <c r="A317" s="9"/>
      <c r="B317" s="9"/>
      <c r="C317" s="9"/>
      <c r="D317" s="9"/>
      <c r="F317" s="9"/>
      <c r="I317" s="9"/>
      <c r="J317" s="9"/>
      <c r="K317" s="9"/>
      <c r="L317" s="9"/>
      <c r="M317" s="9"/>
      <c r="N317" s="9"/>
      <c r="O317" s="9"/>
      <c r="P317" s="9"/>
      <c r="R317" s="9"/>
      <c r="S317" s="9"/>
      <c r="U317" s="17"/>
      <c r="V317" s="9"/>
      <c r="W317" s="17"/>
      <c r="X317" s="9"/>
      <c r="Y317" s="9"/>
      <c r="Z317" s="9"/>
      <c r="AA317" s="9"/>
      <c r="AB317" s="9"/>
      <c r="AC317" s="9"/>
      <c r="AD317" s="9"/>
      <c r="AE317" s="9"/>
      <c r="AF317" s="9"/>
      <c r="AG317" s="9"/>
      <c r="AH317" s="9"/>
      <c r="AI317" s="9"/>
      <c r="AJ317" s="9"/>
      <c r="AK317" s="9"/>
      <c r="AL317" s="9"/>
      <c r="AM317" s="9"/>
      <c r="AN317" s="9"/>
      <c r="AO317" s="9"/>
      <c r="AP317" s="9"/>
      <c r="AQ317" s="9"/>
      <c r="AR317" s="9"/>
    </row>
    <row r="318" spans="1:44" x14ac:dyDescent="0.25">
      <c r="A318" s="9"/>
      <c r="B318" s="9"/>
      <c r="C318" s="9"/>
      <c r="D318" s="9"/>
      <c r="F318" s="9"/>
      <c r="I318" s="9"/>
      <c r="J318" s="9"/>
      <c r="K318" s="9"/>
      <c r="L318" s="9"/>
      <c r="M318" s="9"/>
      <c r="N318" s="9"/>
      <c r="O318" s="9"/>
      <c r="P318" s="9"/>
      <c r="R318" s="9"/>
      <c r="S318" s="9"/>
      <c r="U318" s="17"/>
      <c r="V318" s="9"/>
      <c r="W318" s="17"/>
      <c r="X318" s="9"/>
      <c r="Y318" s="9"/>
      <c r="Z318" s="9"/>
      <c r="AA318" s="9"/>
      <c r="AB318" s="9"/>
      <c r="AC318" s="9"/>
      <c r="AD318" s="9"/>
      <c r="AE318" s="9"/>
      <c r="AF318" s="9"/>
      <c r="AG318" s="9"/>
      <c r="AH318" s="9"/>
      <c r="AI318" s="9"/>
      <c r="AJ318" s="9"/>
      <c r="AK318" s="9"/>
      <c r="AL318" s="9"/>
      <c r="AM318" s="9"/>
      <c r="AN318" s="9"/>
      <c r="AO318" s="9"/>
      <c r="AP318" s="9"/>
      <c r="AQ318" s="9"/>
      <c r="AR318" s="9"/>
    </row>
    <row r="319" spans="1:44" x14ac:dyDescent="0.25">
      <c r="A319" s="9"/>
      <c r="B319" s="9"/>
      <c r="C319" s="9"/>
      <c r="D319" s="9"/>
      <c r="F319" s="9"/>
      <c r="I319" s="9"/>
      <c r="J319" s="9"/>
      <c r="K319" s="9"/>
      <c r="L319" s="9"/>
      <c r="M319" s="9"/>
      <c r="N319" s="9"/>
      <c r="O319" s="9"/>
      <c r="P319" s="9"/>
      <c r="R319" s="9"/>
      <c r="S319" s="9"/>
      <c r="U319" s="17"/>
      <c r="V319" s="9"/>
      <c r="W319" s="17"/>
      <c r="X319" s="9"/>
      <c r="Y319" s="9"/>
      <c r="Z319" s="9"/>
      <c r="AA319" s="9"/>
      <c r="AB319" s="9"/>
      <c r="AC319" s="9"/>
      <c r="AD319" s="9"/>
      <c r="AE319" s="9"/>
      <c r="AF319" s="9"/>
      <c r="AG319" s="9"/>
      <c r="AH319" s="9"/>
      <c r="AI319" s="9"/>
      <c r="AJ319" s="9"/>
      <c r="AK319" s="9"/>
      <c r="AL319" s="9"/>
      <c r="AM319" s="9"/>
      <c r="AN319" s="9"/>
      <c r="AO319" s="9"/>
      <c r="AP319" s="9"/>
      <c r="AQ319" s="9"/>
      <c r="AR319" s="9"/>
    </row>
    <row r="320" spans="1:44" x14ac:dyDescent="0.25">
      <c r="A320" s="9"/>
      <c r="B320" s="9"/>
      <c r="C320" s="9"/>
      <c r="D320" s="9"/>
      <c r="F320" s="9"/>
      <c r="I320" s="9"/>
      <c r="J320" s="9"/>
      <c r="K320" s="9"/>
      <c r="L320" s="9"/>
      <c r="M320" s="9"/>
      <c r="N320" s="9"/>
      <c r="O320" s="9"/>
      <c r="P320" s="9"/>
      <c r="R320" s="9"/>
      <c r="S320" s="9"/>
      <c r="U320" s="17"/>
      <c r="V320" s="9"/>
      <c r="W320" s="17"/>
      <c r="X320" s="9"/>
      <c r="Y320" s="9"/>
      <c r="Z320" s="9"/>
      <c r="AA320" s="9"/>
      <c r="AB320" s="9"/>
      <c r="AC320" s="9"/>
      <c r="AD320" s="9"/>
      <c r="AE320" s="9"/>
      <c r="AF320" s="9"/>
      <c r="AG320" s="9"/>
      <c r="AH320" s="9"/>
      <c r="AI320" s="9"/>
      <c r="AJ320" s="9"/>
      <c r="AK320" s="9"/>
      <c r="AL320" s="9"/>
      <c r="AM320" s="9"/>
      <c r="AN320" s="9"/>
      <c r="AO320" s="9"/>
      <c r="AP320" s="9"/>
      <c r="AQ320" s="9"/>
      <c r="AR320" s="9"/>
    </row>
    <row r="321" spans="1:44" x14ac:dyDescent="0.25">
      <c r="A321" s="9"/>
      <c r="B321" s="9"/>
      <c r="C321" s="9"/>
      <c r="D321" s="9"/>
      <c r="F321" s="9"/>
      <c r="I321" s="9"/>
      <c r="J321" s="9"/>
      <c r="K321" s="9"/>
      <c r="L321" s="9"/>
      <c r="M321" s="9"/>
      <c r="N321" s="9"/>
      <c r="O321" s="9"/>
      <c r="P321" s="9"/>
      <c r="R321" s="9"/>
      <c r="S321" s="9"/>
      <c r="U321" s="17"/>
      <c r="V321" s="9"/>
      <c r="W321" s="17"/>
      <c r="X321" s="9"/>
      <c r="Y321" s="9"/>
      <c r="Z321" s="9"/>
      <c r="AA321" s="9"/>
      <c r="AB321" s="9"/>
      <c r="AC321" s="9"/>
      <c r="AD321" s="9"/>
      <c r="AE321" s="9"/>
      <c r="AF321" s="9"/>
      <c r="AG321" s="9"/>
      <c r="AH321" s="9"/>
      <c r="AI321" s="9"/>
      <c r="AJ321" s="9"/>
      <c r="AK321" s="9"/>
      <c r="AL321" s="9"/>
      <c r="AM321" s="9"/>
      <c r="AN321" s="9"/>
      <c r="AO321" s="9"/>
      <c r="AP321" s="9"/>
      <c r="AQ321" s="9"/>
      <c r="AR321" s="9"/>
    </row>
    <row r="322" spans="1:44" x14ac:dyDescent="0.25">
      <c r="A322" s="9"/>
      <c r="B322" s="9"/>
      <c r="C322" s="9"/>
      <c r="D322" s="9"/>
      <c r="F322" s="9"/>
      <c r="I322" s="9"/>
      <c r="J322" s="9"/>
      <c r="K322" s="9"/>
      <c r="L322" s="9"/>
      <c r="M322" s="9"/>
      <c r="N322" s="9"/>
      <c r="O322" s="9"/>
      <c r="P322" s="9"/>
      <c r="R322" s="9"/>
      <c r="S322" s="9"/>
      <c r="U322" s="17"/>
      <c r="V322" s="9"/>
      <c r="W322" s="17"/>
      <c r="X322" s="9"/>
      <c r="Y322" s="9"/>
      <c r="Z322" s="9"/>
      <c r="AA322" s="9"/>
      <c r="AB322" s="9"/>
      <c r="AC322" s="9"/>
      <c r="AD322" s="9"/>
      <c r="AE322" s="9"/>
      <c r="AF322" s="9"/>
      <c r="AG322" s="9"/>
      <c r="AH322" s="9"/>
      <c r="AI322" s="9"/>
      <c r="AJ322" s="9"/>
      <c r="AK322" s="9"/>
      <c r="AL322" s="9"/>
      <c r="AM322" s="9"/>
      <c r="AN322" s="9"/>
      <c r="AO322" s="9"/>
      <c r="AP322" s="9"/>
      <c r="AQ322" s="9"/>
      <c r="AR322" s="9"/>
    </row>
    <row r="323" spans="1:44" x14ac:dyDescent="0.25">
      <c r="A323" s="9"/>
      <c r="B323" s="9"/>
      <c r="C323" s="9"/>
      <c r="D323" s="9"/>
      <c r="F323" s="9"/>
      <c r="I323" s="9"/>
      <c r="J323" s="9"/>
      <c r="K323" s="9"/>
      <c r="L323" s="9"/>
      <c r="M323" s="9"/>
      <c r="N323" s="9"/>
      <c r="O323" s="9"/>
      <c r="P323" s="9"/>
      <c r="R323" s="9"/>
      <c r="S323" s="9"/>
      <c r="U323" s="17"/>
      <c r="V323" s="9"/>
      <c r="W323" s="17"/>
      <c r="X323" s="9"/>
      <c r="Y323" s="9"/>
      <c r="Z323" s="9"/>
      <c r="AA323" s="9"/>
      <c r="AB323" s="9"/>
      <c r="AC323" s="9"/>
      <c r="AD323" s="9"/>
      <c r="AE323" s="9"/>
      <c r="AF323" s="9"/>
      <c r="AG323" s="9"/>
      <c r="AH323" s="9"/>
      <c r="AI323" s="9"/>
      <c r="AJ323" s="9"/>
      <c r="AK323" s="9"/>
      <c r="AL323" s="9"/>
      <c r="AM323" s="9"/>
      <c r="AN323" s="9"/>
      <c r="AO323" s="9"/>
      <c r="AP323" s="9"/>
      <c r="AQ323" s="9"/>
      <c r="AR323" s="9"/>
    </row>
    <row r="324" spans="1:44" x14ac:dyDescent="0.25">
      <c r="A324" s="9"/>
      <c r="B324" s="9"/>
      <c r="C324" s="9"/>
      <c r="D324" s="9"/>
      <c r="F324" s="9"/>
      <c r="I324" s="9"/>
      <c r="J324" s="9"/>
      <c r="K324" s="9"/>
      <c r="L324" s="9"/>
      <c r="M324" s="9"/>
      <c r="N324" s="9"/>
      <c r="O324" s="9"/>
      <c r="P324" s="9"/>
      <c r="R324" s="9"/>
      <c r="S324" s="9"/>
      <c r="U324" s="17"/>
      <c r="V324" s="9"/>
      <c r="W324" s="17"/>
      <c r="X324" s="9"/>
      <c r="Y324" s="9"/>
      <c r="Z324" s="9"/>
      <c r="AA324" s="9"/>
      <c r="AB324" s="9"/>
      <c r="AC324" s="9"/>
      <c r="AD324" s="9"/>
      <c r="AE324" s="9"/>
      <c r="AF324" s="9"/>
      <c r="AG324" s="9"/>
      <c r="AH324" s="9"/>
      <c r="AI324" s="9"/>
      <c r="AJ324" s="9"/>
      <c r="AK324" s="9"/>
      <c r="AL324" s="9"/>
      <c r="AM324" s="9"/>
      <c r="AN324" s="9"/>
      <c r="AO324" s="9"/>
      <c r="AP324" s="9"/>
      <c r="AQ324" s="9"/>
      <c r="AR324" s="9"/>
    </row>
    <row r="325" spans="1:44" x14ac:dyDescent="0.25">
      <c r="A325" s="9"/>
      <c r="B325" s="9"/>
      <c r="C325" s="9"/>
      <c r="D325" s="9"/>
      <c r="F325" s="9"/>
      <c r="I325" s="9"/>
      <c r="J325" s="9"/>
      <c r="K325" s="9"/>
      <c r="L325" s="9"/>
      <c r="M325" s="9"/>
      <c r="N325" s="9"/>
      <c r="O325" s="9"/>
      <c r="P325" s="9"/>
      <c r="R325" s="9"/>
      <c r="S325" s="9"/>
      <c r="U325" s="17"/>
      <c r="V325" s="9"/>
      <c r="W325" s="17"/>
      <c r="X325" s="9"/>
      <c r="Y325" s="9"/>
      <c r="Z325" s="9"/>
      <c r="AA325" s="9"/>
      <c r="AB325" s="9"/>
      <c r="AC325" s="9"/>
      <c r="AD325" s="9"/>
      <c r="AE325" s="9"/>
      <c r="AF325" s="9"/>
      <c r="AG325" s="9"/>
      <c r="AH325" s="9"/>
      <c r="AI325" s="9"/>
      <c r="AJ325" s="9"/>
      <c r="AK325" s="9"/>
      <c r="AL325" s="9"/>
      <c r="AM325" s="9"/>
      <c r="AN325" s="9"/>
      <c r="AO325" s="9"/>
      <c r="AP325" s="9"/>
      <c r="AQ325" s="9"/>
      <c r="AR325" s="9"/>
    </row>
    <row r="326" spans="1:44" x14ac:dyDescent="0.25">
      <c r="A326" s="9"/>
      <c r="B326" s="9"/>
      <c r="C326" s="9"/>
      <c r="D326" s="9"/>
      <c r="F326" s="9"/>
      <c r="I326" s="9"/>
      <c r="J326" s="9"/>
      <c r="K326" s="9"/>
      <c r="L326" s="9"/>
      <c r="M326" s="9"/>
      <c r="N326" s="9"/>
      <c r="O326" s="9"/>
      <c r="P326" s="9"/>
      <c r="R326" s="9"/>
      <c r="S326" s="9"/>
      <c r="U326" s="17"/>
      <c r="V326" s="9"/>
      <c r="W326" s="17"/>
      <c r="X326" s="9"/>
      <c r="Y326" s="9"/>
      <c r="Z326" s="9"/>
      <c r="AA326" s="9"/>
      <c r="AB326" s="9"/>
      <c r="AC326" s="9"/>
      <c r="AD326" s="9"/>
      <c r="AE326" s="9"/>
      <c r="AF326" s="9"/>
      <c r="AG326" s="9"/>
      <c r="AH326" s="9"/>
      <c r="AI326" s="9"/>
      <c r="AJ326" s="9"/>
      <c r="AK326" s="9"/>
      <c r="AL326" s="9"/>
      <c r="AM326" s="9"/>
      <c r="AN326" s="9"/>
      <c r="AO326" s="9"/>
      <c r="AP326" s="9"/>
      <c r="AQ326" s="9"/>
      <c r="AR326" s="9"/>
    </row>
    <row r="327" spans="1:44" x14ac:dyDescent="0.25">
      <c r="A327" s="9"/>
      <c r="B327" s="9"/>
      <c r="C327" s="9"/>
      <c r="D327" s="9"/>
      <c r="F327" s="9"/>
      <c r="I327" s="9"/>
      <c r="J327" s="9"/>
      <c r="K327" s="9"/>
      <c r="L327" s="9"/>
      <c r="M327" s="9"/>
      <c r="N327" s="9"/>
      <c r="O327" s="9"/>
      <c r="P327" s="9"/>
      <c r="R327" s="9"/>
      <c r="S327" s="9"/>
      <c r="U327" s="17"/>
      <c r="V327" s="9"/>
      <c r="W327" s="17"/>
      <c r="X327" s="9"/>
      <c r="Y327" s="9"/>
      <c r="Z327" s="9"/>
      <c r="AA327" s="9"/>
      <c r="AB327" s="9"/>
      <c r="AC327" s="9"/>
      <c r="AD327" s="9"/>
      <c r="AE327" s="9"/>
      <c r="AF327" s="9"/>
      <c r="AG327" s="9"/>
      <c r="AH327" s="9"/>
      <c r="AI327" s="9"/>
      <c r="AJ327" s="9"/>
      <c r="AK327" s="9"/>
      <c r="AL327" s="9"/>
      <c r="AM327" s="9"/>
      <c r="AN327" s="9"/>
      <c r="AO327" s="9"/>
      <c r="AP327" s="9"/>
      <c r="AQ327" s="9"/>
      <c r="AR327" s="9"/>
    </row>
    <row r="328" spans="1:44" x14ac:dyDescent="0.25">
      <c r="A328" s="9"/>
      <c r="B328" s="9"/>
      <c r="C328" s="9"/>
      <c r="D328" s="9"/>
      <c r="F328" s="9"/>
      <c r="I328" s="9"/>
      <c r="J328" s="9"/>
      <c r="K328" s="9"/>
      <c r="L328" s="9"/>
      <c r="M328" s="9"/>
      <c r="N328" s="9"/>
      <c r="O328" s="9"/>
      <c r="P328" s="9"/>
      <c r="R328" s="9"/>
      <c r="S328" s="9"/>
      <c r="U328" s="17"/>
      <c r="V328" s="9"/>
      <c r="W328" s="17"/>
      <c r="X328" s="9"/>
      <c r="Y328" s="9"/>
      <c r="Z328" s="9"/>
      <c r="AA328" s="9"/>
      <c r="AB328" s="9"/>
      <c r="AC328" s="9"/>
      <c r="AD328" s="9"/>
      <c r="AE328" s="9"/>
      <c r="AF328" s="9"/>
      <c r="AG328" s="9"/>
      <c r="AH328" s="9"/>
      <c r="AI328" s="9"/>
      <c r="AJ328" s="9"/>
      <c r="AK328" s="9"/>
      <c r="AL328" s="9"/>
      <c r="AM328" s="9"/>
      <c r="AN328" s="9"/>
      <c r="AO328" s="9"/>
      <c r="AP328" s="9"/>
      <c r="AQ328" s="9"/>
      <c r="AR328" s="9"/>
    </row>
    <row r="329" spans="1:44" x14ac:dyDescent="0.25">
      <c r="A329" s="9"/>
      <c r="B329" s="9"/>
      <c r="C329" s="9"/>
      <c r="D329" s="9"/>
      <c r="F329" s="9"/>
      <c r="I329" s="9"/>
      <c r="J329" s="9"/>
      <c r="K329" s="9"/>
      <c r="L329" s="9"/>
      <c r="M329" s="9"/>
      <c r="N329" s="9"/>
      <c r="O329" s="9"/>
      <c r="P329" s="9"/>
      <c r="R329" s="9"/>
      <c r="S329" s="9"/>
      <c r="U329" s="17"/>
      <c r="V329" s="9"/>
      <c r="W329" s="17"/>
      <c r="X329" s="9"/>
      <c r="Y329" s="9"/>
      <c r="Z329" s="9"/>
      <c r="AA329" s="9"/>
      <c r="AB329" s="9"/>
      <c r="AC329" s="9"/>
      <c r="AD329" s="9"/>
      <c r="AE329" s="9"/>
      <c r="AF329" s="9"/>
      <c r="AG329" s="9"/>
      <c r="AH329" s="9"/>
      <c r="AI329" s="9"/>
      <c r="AJ329" s="9"/>
      <c r="AK329" s="9"/>
      <c r="AL329" s="9"/>
      <c r="AM329" s="9"/>
      <c r="AN329" s="9"/>
      <c r="AO329" s="9"/>
      <c r="AP329" s="9"/>
      <c r="AQ329" s="9"/>
      <c r="AR329" s="9"/>
    </row>
    <row r="330" spans="1:44" x14ac:dyDescent="0.25">
      <c r="A330" s="9"/>
      <c r="B330" s="9"/>
      <c r="C330" s="9"/>
      <c r="D330" s="9"/>
      <c r="F330" s="9"/>
      <c r="I330" s="9"/>
      <c r="J330" s="9"/>
      <c r="K330" s="9"/>
      <c r="L330" s="9"/>
      <c r="M330" s="9"/>
      <c r="N330" s="9"/>
      <c r="O330" s="9"/>
      <c r="P330" s="9"/>
      <c r="R330" s="9"/>
      <c r="S330" s="9"/>
      <c r="U330" s="17"/>
      <c r="V330" s="9"/>
      <c r="W330" s="17"/>
      <c r="X330" s="9"/>
      <c r="Y330" s="9"/>
      <c r="Z330" s="9"/>
      <c r="AA330" s="9"/>
      <c r="AB330" s="9"/>
      <c r="AC330" s="9"/>
      <c r="AD330" s="9"/>
      <c r="AE330" s="9"/>
      <c r="AF330" s="9"/>
      <c r="AG330" s="9"/>
      <c r="AH330" s="9"/>
      <c r="AI330" s="9"/>
      <c r="AJ330" s="9"/>
      <c r="AK330" s="9"/>
      <c r="AL330" s="9"/>
      <c r="AM330" s="9"/>
      <c r="AN330" s="9"/>
      <c r="AO330" s="9"/>
      <c r="AP330" s="9"/>
      <c r="AQ330" s="9"/>
      <c r="AR330" s="9"/>
    </row>
    <row r="331" spans="1:44" x14ac:dyDescent="0.25">
      <c r="A331" s="9"/>
      <c r="B331" s="9"/>
      <c r="C331" s="9"/>
      <c r="D331" s="9"/>
      <c r="F331" s="9"/>
      <c r="I331" s="9"/>
      <c r="J331" s="9"/>
      <c r="K331" s="9"/>
      <c r="L331" s="9"/>
      <c r="M331" s="9"/>
      <c r="N331" s="9"/>
      <c r="O331" s="9"/>
      <c r="P331" s="9"/>
      <c r="R331" s="9"/>
      <c r="S331" s="9"/>
      <c r="U331" s="17"/>
      <c r="V331" s="9"/>
      <c r="W331" s="17"/>
      <c r="X331" s="9"/>
      <c r="Y331" s="9"/>
      <c r="Z331" s="9"/>
      <c r="AA331" s="9"/>
      <c r="AB331" s="9"/>
      <c r="AC331" s="9"/>
      <c r="AD331" s="9"/>
      <c r="AE331" s="9"/>
      <c r="AF331" s="9"/>
      <c r="AG331" s="9"/>
      <c r="AH331" s="9"/>
      <c r="AI331" s="9"/>
      <c r="AJ331" s="9"/>
      <c r="AK331" s="9"/>
      <c r="AL331" s="9"/>
      <c r="AM331" s="9"/>
      <c r="AN331" s="9"/>
      <c r="AO331" s="9"/>
      <c r="AP331" s="9"/>
      <c r="AQ331" s="9"/>
      <c r="AR331" s="9"/>
    </row>
    <row r="332" spans="1:44" x14ac:dyDescent="0.25">
      <c r="A332" s="9"/>
      <c r="B332" s="9"/>
      <c r="C332" s="9"/>
      <c r="D332" s="9"/>
      <c r="F332" s="9"/>
      <c r="I332" s="9"/>
      <c r="J332" s="9"/>
      <c r="K332" s="9"/>
      <c r="L332" s="9"/>
      <c r="M332" s="9"/>
      <c r="N332" s="9"/>
      <c r="O332" s="9"/>
      <c r="P332" s="9"/>
      <c r="R332" s="9"/>
      <c r="S332" s="9"/>
      <c r="U332" s="17"/>
      <c r="V332" s="9"/>
      <c r="W332" s="17"/>
      <c r="X332" s="9"/>
      <c r="Y332" s="9"/>
      <c r="Z332" s="9"/>
      <c r="AA332" s="9"/>
      <c r="AB332" s="9"/>
      <c r="AC332" s="9"/>
      <c r="AD332" s="9"/>
      <c r="AE332" s="9"/>
      <c r="AF332" s="9"/>
      <c r="AG332" s="9"/>
      <c r="AH332" s="9"/>
      <c r="AI332" s="9"/>
      <c r="AJ332" s="9"/>
      <c r="AK332" s="9"/>
      <c r="AL332" s="9"/>
      <c r="AM332" s="9"/>
      <c r="AN332" s="9"/>
      <c r="AO332" s="9"/>
      <c r="AP332" s="9"/>
      <c r="AQ332" s="9"/>
      <c r="AR332" s="9"/>
    </row>
    <row r="333" spans="1:44" x14ac:dyDescent="0.25">
      <c r="A333" s="9"/>
      <c r="B333" s="9"/>
      <c r="C333" s="9"/>
      <c r="D333" s="9"/>
      <c r="F333" s="9"/>
      <c r="I333" s="9"/>
      <c r="J333" s="9"/>
      <c r="K333" s="9"/>
      <c r="L333" s="9"/>
      <c r="M333" s="9"/>
      <c r="N333" s="9"/>
      <c r="O333" s="9"/>
      <c r="P333" s="9"/>
      <c r="R333" s="9"/>
      <c r="S333" s="9"/>
      <c r="U333" s="17"/>
      <c r="V333" s="9"/>
      <c r="W333" s="17"/>
      <c r="X333" s="9"/>
      <c r="Y333" s="9"/>
      <c r="Z333" s="9"/>
      <c r="AA333" s="9"/>
      <c r="AB333" s="9"/>
      <c r="AC333" s="9"/>
      <c r="AD333" s="9"/>
      <c r="AE333" s="9"/>
      <c r="AF333" s="9"/>
      <c r="AG333" s="9"/>
      <c r="AH333" s="9"/>
      <c r="AI333" s="9"/>
      <c r="AJ333" s="9"/>
      <c r="AK333" s="9"/>
      <c r="AL333" s="9"/>
      <c r="AM333" s="9"/>
      <c r="AN333" s="9"/>
      <c r="AO333" s="9"/>
      <c r="AP333" s="9"/>
      <c r="AQ333" s="9"/>
      <c r="AR333" s="9"/>
    </row>
    <row r="334" spans="1:44" x14ac:dyDescent="0.25">
      <c r="A334" s="9"/>
      <c r="B334" s="9"/>
      <c r="C334" s="9"/>
      <c r="D334" s="9"/>
      <c r="F334" s="9"/>
      <c r="I334" s="9"/>
      <c r="J334" s="9"/>
      <c r="K334" s="9"/>
      <c r="L334" s="9"/>
      <c r="M334" s="9"/>
      <c r="N334" s="9"/>
      <c r="O334" s="9"/>
      <c r="P334" s="9"/>
      <c r="R334" s="9"/>
      <c r="S334" s="9"/>
      <c r="U334" s="17"/>
      <c r="V334" s="9"/>
      <c r="W334" s="17"/>
      <c r="X334" s="9"/>
      <c r="Y334" s="9"/>
      <c r="Z334" s="9"/>
      <c r="AA334" s="9"/>
      <c r="AB334" s="9"/>
      <c r="AC334" s="9"/>
      <c r="AD334" s="9"/>
      <c r="AE334" s="9"/>
      <c r="AF334" s="9"/>
      <c r="AG334" s="9"/>
      <c r="AH334" s="9"/>
      <c r="AI334" s="9"/>
      <c r="AJ334" s="9"/>
      <c r="AK334" s="9"/>
      <c r="AL334" s="9"/>
      <c r="AM334" s="9"/>
      <c r="AN334" s="9"/>
      <c r="AO334" s="9"/>
      <c r="AP334" s="9"/>
      <c r="AQ334" s="9"/>
      <c r="AR334" s="9"/>
    </row>
    <row r="335" spans="1:44" x14ac:dyDescent="0.25">
      <c r="A335" s="9"/>
      <c r="B335" s="9"/>
      <c r="C335" s="9"/>
      <c r="D335" s="9"/>
      <c r="F335" s="9"/>
      <c r="I335" s="9"/>
      <c r="J335" s="9"/>
      <c r="K335" s="9"/>
      <c r="L335" s="9"/>
      <c r="M335" s="9"/>
      <c r="N335" s="9"/>
      <c r="O335" s="9"/>
      <c r="P335" s="9"/>
      <c r="R335" s="9"/>
      <c r="S335" s="9"/>
      <c r="U335" s="17"/>
      <c r="V335" s="9"/>
      <c r="W335" s="17"/>
      <c r="X335" s="9"/>
      <c r="Y335" s="9"/>
      <c r="Z335" s="9"/>
      <c r="AA335" s="9"/>
      <c r="AB335" s="9"/>
      <c r="AC335" s="9"/>
      <c r="AD335" s="9"/>
      <c r="AE335" s="9"/>
      <c r="AF335" s="9"/>
      <c r="AG335" s="9"/>
      <c r="AH335" s="9"/>
      <c r="AI335" s="9"/>
      <c r="AJ335" s="9"/>
      <c r="AK335" s="9"/>
      <c r="AL335" s="9"/>
      <c r="AM335" s="9"/>
      <c r="AN335" s="9"/>
      <c r="AO335" s="9"/>
      <c r="AP335" s="9"/>
      <c r="AQ335" s="9"/>
      <c r="AR335" s="9"/>
    </row>
    <row r="336" spans="1:44" x14ac:dyDescent="0.25">
      <c r="A336" s="9"/>
      <c r="B336" s="9"/>
      <c r="C336" s="9"/>
      <c r="D336" s="9"/>
      <c r="F336" s="9"/>
      <c r="I336" s="9"/>
      <c r="J336" s="9"/>
      <c r="K336" s="9"/>
      <c r="L336" s="9"/>
      <c r="M336" s="9"/>
      <c r="N336" s="9"/>
      <c r="O336" s="9"/>
      <c r="P336" s="9"/>
      <c r="R336" s="9"/>
      <c r="S336" s="9"/>
      <c r="U336" s="17"/>
      <c r="V336" s="9"/>
      <c r="W336" s="17"/>
      <c r="X336" s="9"/>
      <c r="Y336" s="9"/>
      <c r="Z336" s="9"/>
      <c r="AA336" s="9"/>
      <c r="AB336" s="9"/>
      <c r="AC336" s="9"/>
      <c r="AD336" s="9"/>
      <c r="AE336" s="9"/>
      <c r="AF336" s="9"/>
      <c r="AG336" s="9"/>
      <c r="AH336" s="9"/>
      <c r="AI336" s="9"/>
      <c r="AJ336" s="9"/>
      <c r="AK336" s="9"/>
      <c r="AL336" s="9"/>
      <c r="AM336" s="9"/>
      <c r="AN336" s="9"/>
      <c r="AO336" s="9"/>
      <c r="AP336" s="9"/>
      <c r="AQ336" s="9"/>
      <c r="AR336" s="9"/>
    </row>
    <row r="337" spans="1:44" x14ac:dyDescent="0.25">
      <c r="A337" s="9"/>
      <c r="B337" s="9"/>
      <c r="C337" s="9"/>
      <c r="D337" s="9"/>
      <c r="F337" s="9"/>
      <c r="I337" s="9"/>
      <c r="J337" s="9"/>
      <c r="K337" s="9"/>
      <c r="L337" s="9"/>
      <c r="M337" s="9"/>
      <c r="N337" s="9"/>
      <c r="O337" s="9"/>
      <c r="P337" s="9"/>
      <c r="R337" s="9"/>
      <c r="S337" s="9"/>
      <c r="U337" s="17"/>
      <c r="V337" s="9"/>
      <c r="W337" s="17"/>
      <c r="X337" s="9"/>
      <c r="Y337" s="9"/>
      <c r="Z337" s="9"/>
      <c r="AA337" s="9"/>
      <c r="AB337" s="9"/>
      <c r="AC337" s="9"/>
      <c r="AD337" s="9"/>
      <c r="AE337" s="9"/>
      <c r="AF337" s="9"/>
      <c r="AG337" s="9"/>
      <c r="AH337" s="9"/>
      <c r="AI337" s="9"/>
      <c r="AJ337" s="9"/>
      <c r="AK337" s="9"/>
      <c r="AL337" s="9"/>
      <c r="AM337" s="9"/>
      <c r="AN337" s="9"/>
      <c r="AO337" s="9"/>
      <c r="AP337" s="9"/>
      <c r="AQ337" s="9"/>
      <c r="AR337" s="9"/>
    </row>
    <row r="338" spans="1:44" x14ac:dyDescent="0.25">
      <c r="A338" s="9"/>
      <c r="B338" s="9"/>
      <c r="C338" s="9"/>
      <c r="D338" s="9"/>
      <c r="F338" s="9"/>
      <c r="I338" s="9"/>
      <c r="J338" s="9"/>
      <c r="K338" s="9"/>
      <c r="L338" s="9"/>
      <c r="M338" s="9"/>
      <c r="N338" s="9"/>
      <c r="O338" s="9"/>
      <c r="P338" s="9"/>
      <c r="R338" s="9"/>
      <c r="S338" s="9"/>
      <c r="U338" s="17"/>
      <c r="V338" s="9"/>
      <c r="W338" s="17"/>
      <c r="X338" s="9"/>
      <c r="Y338" s="9"/>
      <c r="Z338" s="9"/>
      <c r="AA338" s="9"/>
      <c r="AB338" s="9"/>
      <c r="AC338" s="9"/>
      <c r="AD338" s="9"/>
      <c r="AE338" s="9"/>
      <c r="AF338" s="9"/>
      <c r="AG338" s="9"/>
      <c r="AH338" s="9"/>
      <c r="AI338" s="9"/>
      <c r="AJ338" s="9"/>
      <c r="AK338" s="9"/>
      <c r="AL338" s="9"/>
      <c r="AM338" s="9"/>
      <c r="AN338" s="9"/>
      <c r="AO338" s="9"/>
      <c r="AP338" s="9"/>
      <c r="AQ338" s="9"/>
      <c r="AR338" s="9"/>
    </row>
    <row r="339" spans="1:44" x14ac:dyDescent="0.25">
      <c r="A339" s="9"/>
      <c r="B339" s="9"/>
      <c r="C339" s="9"/>
      <c r="D339" s="9"/>
      <c r="F339" s="9"/>
      <c r="I339" s="9"/>
      <c r="J339" s="9"/>
      <c r="K339" s="9"/>
      <c r="L339" s="9"/>
      <c r="M339" s="9"/>
      <c r="N339" s="9"/>
      <c r="O339" s="9"/>
      <c r="P339" s="9"/>
      <c r="R339" s="9"/>
      <c r="S339" s="9"/>
      <c r="U339" s="17"/>
      <c r="V339" s="9"/>
      <c r="W339" s="17"/>
      <c r="X339" s="9"/>
      <c r="Y339" s="9"/>
      <c r="Z339" s="9"/>
      <c r="AA339" s="9"/>
      <c r="AB339" s="9"/>
      <c r="AC339" s="9"/>
      <c r="AD339" s="9"/>
      <c r="AE339" s="9"/>
      <c r="AF339" s="9"/>
      <c r="AG339" s="9"/>
      <c r="AH339" s="9"/>
      <c r="AI339" s="9"/>
      <c r="AJ339" s="9"/>
      <c r="AK339" s="9"/>
      <c r="AL339" s="9"/>
      <c r="AM339" s="9"/>
      <c r="AN339" s="9"/>
      <c r="AO339" s="9"/>
      <c r="AP339" s="9"/>
      <c r="AQ339" s="9"/>
      <c r="AR339" s="9"/>
    </row>
    <row r="340" spans="1:44" x14ac:dyDescent="0.25">
      <c r="A340" s="9"/>
      <c r="B340" s="9"/>
      <c r="C340" s="9"/>
      <c r="D340" s="9"/>
      <c r="F340" s="9"/>
      <c r="I340" s="9"/>
      <c r="J340" s="9"/>
      <c r="K340" s="9"/>
      <c r="L340" s="9"/>
      <c r="M340" s="9"/>
      <c r="N340" s="9"/>
      <c r="O340" s="9"/>
      <c r="P340" s="9"/>
      <c r="R340" s="9"/>
      <c r="S340" s="9"/>
      <c r="U340" s="17"/>
      <c r="V340" s="9"/>
      <c r="W340" s="17"/>
      <c r="X340" s="9"/>
      <c r="Y340" s="9"/>
      <c r="Z340" s="9"/>
      <c r="AA340" s="9"/>
      <c r="AB340" s="9"/>
      <c r="AC340" s="9"/>
      <c r="AD340" s="9"/>
      <c r="AE340" s="9"/>
      <c r="AF340" s="9"/>
      <c r="AG340" s="9"/>
      <c r="AH340" s="9"/>
      <c r="AI340" s="9"/>
      <c r="AJ340" s="9"/>
      <c r="AK340" s="9"/>
      <c r="AL340" s="9"/>
      <c r="AM340" s="9"/>
      <c r="AN340" s="9"/>
      <c r="AO340" s="9"/>
      <c r="AP340" s="9"/>
      <c r="AQ340" s="9"/>
      <c r="AR340" s="9"/>
    </row>
    <row r="341" spans="1:44" x14ac:dyDescent="0.25">
      <c r="A341" s="9"/>
      <c r="B341" s="9"/>
      <c r="C341" s="9"/>
      <c r="D341" s="9"/>
      <c r="F341" s="9"/>
      <c r="I341" s="9"/>
      <c r="J341" s="9"/>
      <c r="K341" s="9"/>
      <c r="L341" s="9"/>
      <c r="M341" s="9"/>
      <c r="N341" s="9"/>
      <c r="O341" s="9"/>
      <c r="P341" s="9"/>
      <c r="R341" s="9"/>
      <c r="S341" s="9"/>
      <c r="U341" s="17"/>
      <c r="V341" s="9"/>
      <c r="W341" s="17"/>
      <c r="X341" s="9"/>
      <c r="Y341" s="9"/>
      <c r="Z341" s="9"/>
      <c r="AA341" s="9"/>
      <c r="AB341" s="9"/>
      <c r="AC341" s="9"/>
      <c r="AD341" s="9"/>
      <c r="AE341" s="9"/>
      <c r="AF341" s="9"/>
      <c r="AG341" s="9"/>
      <c r="AH341" s="9"/>
      <c r="AI341" s="9"/>
      <c r="AJ341" s="9"/>
      <c r="AK341" s="9"/>
      <c r="AL341" s="9"/>
      <c r="AM341" s="9"/>
      <c r="AN341" s="9"/>
      <c r="AO341" s="9"/>
      <c r="AP341" s="9"/>
      <c r="AQ341" s="9"/>
      <c r="AR341" s="9"/>
    </row>
    <row r="342" spans="1:44" x14ac:dyDescent="0.25">
      <c r="A342" s="9"/>
      <c r="B342" s="9"/>
      <c r="C342" s="9"/>
      <c r="D342" s="9"/>
      <c r="F342" s="9"/>
      <c r="I342" s="9"/>
      <c r="J342" s="9"/>
      <c r="K342" s="9"/>
      <c r="L342" s="9"/>
      <c r="M342" s="9"/>
      <c r="N342" s="9"/>
      <c r="O342" s="9"/>
      <c r="P342" s="9"/>
      <c r="R342" s="9"/>
      <c r="S342" s="9"/>
      <c r="U342" s="17"/>
      <c r="V342" s="9"/>
      <c r="W342" s="17"/>
      <c r="X342" s="9"/>
      <c r="Y342" s="9"/>
      <c r="Z342" s="9"/>
      <c r="AA342" s="9"/>
      <c r="AB342" s="9"/>
      <c r="AC342" s="9"/>
      <c r="AD342" s="9"/>
      <c r="AE342" s="9"/>
      <c r="AF342" s="9"/>
      <c r="AG342" s="9"/>
      <c r="AH342" s="9"/>
      <c r="AI342" s="9"/>
      <c r="AJ342" s="9"/>
      <c r="AK342" s="9"/>
      <c r="AL342" s="9"/>
      <c r="AM342" s="9"/>
      <c r="AN342" s="9"/>
      <c r="AO342" s="9"/>
      <c r="AP342" s="9"/>
      <c r="AQ342" s="9"/>
      <c r="AR342" s="9"/>
    </row>
    <row r="343" spans="1:44" x14ac:dyDescent="0.25">
      <c r="A343" s="9"/>
      <c r="B343" s="9"/>
      <c r="C343" s="9"/>
      <c r="D343" s="9"/>
      <c r="F343" s="9"/>
      <c r="I343" s="9"/>
      <c r="J343" s="9"/>
      <c r="K343" s="9"/>
      <c r="L343" s="9"/>
      <c r="M343" s="9"/>
      <c r="N343" s="9"/>
      <c r="O343" s="9"/>
      <c r="P343" s="9"/>
      <c r="R343" s="9"/>
      <c r="S343" s="9"/>
      <c r="U343" s="17"/>
      <c r="V343" s="9"/>
      <c r="W343" s="17"/>
      <c r="X343" s="9"/>
      <c r="Y343" s="9"/>
      <c r="Z343" s="9"/>
      <c r="AA343" s="9"/>
      <c r="AB343" s="9"/>
      <c r="AC343" s="9"/>
      <c r="AD343" s="9"/>
      <c r="AE343" s="9"/>
      <c r="AF343" s="9"/>
      <c r="AG343" s="9"/>
      <c r="AH343" s="9"/>
      <c r="AI343" s="9"/>
      <c r="AJ343" s="9"/>
      <c r="AK343" s="9"/>
      <c r="AL343" s="9"/>
      <c r="AM343" s="9"/>
      <c r="AN343" s="9"/>
      <c r="AO343" s="9"/>
      <c r="AP343" s="9"/>
      <c r="AQ343" s="9"/>
      <c r="AR343" s="9"/>
    </row>
    <row r="344" spans="1:44" x14ac:dyDescent="0.25">
      <c r="A344" s="9"/>
      <c r="B344" s="9"/>
      <c r="C344" s="9"/>
      <c r="D344" s="9"/>
      <c r="F344" s="9"/>
      <c r="I344" s="9"/>
      <c r="J344" s="9"/>
      <c r="K344" s="9"/>
      <c r="L344" s="9"/>
      <c r="M344" s="9"/>
      <c r="N344" s="9"/>
      <c r="O344" s="9"/>
      <c r="P344" s="9"/>
      <c r="R344" s="9"/>
      <c r="S344" s="9"/>
      <c r="U344" s="17"/>
      <c r="V344" s="9"/>
      <c r="W344" s="17"/>
      <c r="X344" s="9"/>
      <c r="Y344" s="9"/>
      <c r="Z344" s="9"/>
      <c r="AA344" s="9"/>
      <c r="AB344" s="9"/>
      <c r="AC344" s="9"/>
      <c r="AD344" s="9"/>
      <c r="AE344" s="9"/>
      <c r="AF344" s="9"/>
      <c r="AG344" s="9"/>
      <c r="AH344" s="9"/>
      <c r="AI344" s="9"/>
      <c r="AJ344" s="9"/>
      <c r="AK344" s="9"/>
      <c r="AL344" s="9"/>
      <c r="AM344" s="9"/>
      <c r="AN344" s="9"/>
      <c r="AO344" s="9"/>
      <c r="AP344" s="9"/>
      <c r="AQ344" s="9"/>
      <c r="AR344" s="9"/>
    </row>
    <row r="345" spans="1:44" x14ac:dyDescent="0.25">
      <c r="A345" s="9"/>
      <c r="B345" s="9"/>
      <c r="C345" s="9"/>
      <c r="D345" s="9"/>
      <c r="F345" s="9"/>
      <c r="I345" s="9"/>
      <c r="J345" s="9"/>
      <c r="K345" s="9"/>
      <c r="L345" s="9"/>
      <c r="M345" s="9"/>
      <c r="N345" s="9"/>
      <c r="O345" s="9"/>
      <c r="P345" s="9"/>
      <c r="R345" s="9"/>
      <c r="S345" s="9"/>
      <c r="U345" s="17"/>
      <c r="V345" s="9"/>
      <c r="W345" s="17"/>
      <c r="X345" s="9"/>
      <c r="Y345" s="9"/>
      <c r="Z345" s="9"/>
      <c r="AA345" s="9"/>
      <c r="AB345" s="9"/>
      <c r="AC345" s="9"/>
      <c r="AD345" s="9"/>
      <c r="AE345" s="9"/>
      <c r="AF345" s="9"/>
      <c r="AG345" s="9"/>
      <c r="AH345" s="9"/>
      <c r="AI345" s="9"/>
      <c r="AJ345" s="9"/>
      <c r="AK345" s="9"/>
      <c r="AL345" s="9"/>
      <c r="AM345" s="9"/>
      <c r="AN345" s="9"/>
      <c r="AO345" s="9"/>
      <c r="AP345" s="9"/>
      <c r="AQ345" s="9"/>
      <c r="AR345" s="9"/>
    </row>
    <row r="346" spans="1:44" x14ac:dyDescent="0.25">
      <c r="A346" s="9"/>
      <c r="B346" s="9"/>
      <c r="C346" s="9"/>
      <c r="D346" s="9"/>
      <c r="F346" s="9"/>
      <c r="I346" s="9"/>
      <c r="J346" s="9"/>
      <c r="K346" s="9"/>
      <c r="L346" s="9"/>
      <c r="M346" s="9"/>
      <c r="N346" s="9"/>
      <c r="O346" s="9"/>
      <c r="P346" s="9"/>
      <c r="R346" s="9"/>
      <c r="S346" s="9"/>
      <c r="U346" s="17"/>
      <c r="V346" s="9"/>
      <c r="W346" s="17"/>
      <c r="X346" s="9"/>
      <c r="Y346" s="9"/>
      <c r="Z346" s="9"/>
      <c r="AA346" s="9"/>
      <c r="AB346" s="9"/>
      <c r="AC346" s="9"/>
      <c r="AD346" s="9"/>
      <c r="AE346" s="9"/>
      <c r="AF346" s="9"/>
      <c r="AG346" s="9"/>
      <c r="AH346" s="9"/>
      <c r="AI346" s="9"/>
      <c r="AJ346" s="9"/>
      <c r="AK346" s="9"/>
      <c r="AL346" s="9"/>
      <c r="AM346" s="9"/>
      <c r="AN346" s="9"/>
      <c r="AO346" s="9"/>
      <c r="AP346" s="9"/>
      <c r="AQ346" s="9"/>
      <c r="AR346" s="9"/>
    </row>
    <row r="347" spans="1:44" x14ac:dyDescent="0.25">
      <c r="A347" s="9"/>
      <c r="B347" s="9"/>
      <c r="C347" s="9"/>
      <c r="D347" s="9"/>
      <c r="F347" s="9"/>
      <c r="I347" s="9"/>
      <c r="J347" s="9"/>
      <c r="K347" s="9"/>
      <c r="L347" s="9"/>
      <c r="M347" s="9"/>
      <c r="N347" s="9"/>
      <c r="O347" s="9"/>
      <c r="P347" s="9"/>
      <c r="R347" s="9"/>
      <c r="S347" s="9"/>
      <c r="U347" s="17"/>
      <c r="V347" s="9"/>
      <c r="W347" s="17"/>
      <c r="X347" s="9"/>
      <c r="Y347" s="9"/>
      <c r="Z347" s="9"/>
      <c r="AA347" s="9"/>
      <c r="AB347" s="9"/>
      <c r="AC347" s="9"/>
      <c r="AD347" s="9"/>
      <c r="AE347" s="9"/>
      <c r="AF347" s="9"/>
      <c r="AG347" s="9"/>
      <c r="AH347" s="9"/>
      <c r="AI347" s="9"/>
      <c r="AJ347" s="9"/>
      <c r="AK347" s="9"/>
      <c r="AL347" s="9"/>
      <c r="AM347" s="9"/>
      <c r="AN347" s="9"/>
      <c r="AO347" s="9"/>
      <c r="AP347" s="9"/>
      <c r="AQ347" s="9"/>
      <c r="AR347" s="9"/>
    </row>
    <row r="348" spans="1:44" x14ac:dyDescent="0.25">
      <c r="A348" s="9"/>
      <c r="B348" s="9"/>
      <c r="C348" s="9"/>
      <c r="D348" s="9"/>
      <c r="F348" s="9"/>
      <c r="I348" s="9"/>
      <c r="J348" s="9"/>
      <c r="K348" s="9"/>
      <c r="L348" s="9"/>
      <c r="M348" s="9"/>
      <c r="N348" s="9"/>
      <c r="O348" s="9"/>
      <c r="P348" s="9"/>
      <c r="R348" s="9"/>
      <c r="S348" s="9"/>
      <c r="U348" s="17"/>
      <c r="V348" s="9"/>
      <c r="W348" s="17"/>
      <c r="X348" s="9"/>
      <c r="Y348" s="9"/>
      <c r="Z348" s="9"/>
      <c r="AA348" s="9"/>
      <c r="AB348" s="9"/>
      <c r="AC348" s="9"/>
      <c r="AD348" s="9"/>
      <c r="AE348" s="9"/>
      <c r="AF348" s="9"/>
      <c r="AG348" s="9"/>
      <c r="AH348" s="9"/>
      <c r="AI348" s="9"/>
      <c r="AJ348" s="9"/>
      <c r="AK348" s="9"/>
      <c r="AL348" s="9"/>
      <c r="AM348" s="9"/>
      <c r="AN348" s="9"/>
      <c r="AO348" s="9"/>
      <c r="AP348" s="9"/>
      <c r="AQ348" s="9"/>
      <c r="AR348" s="9"/>
    </row>
    <row r="349" spans="1:44" x14ac:dyDescent="0.25">
      <c r="A349" s="9"/>
      <c r="B349" s="9"/>
      <c r="C349" s="9"/>
      <c r="D349" s="9"/>
      <c r="F349" s="9"/>
      <c r="I349" s="9"/>
      <c r="J349" s="9"/>
      <c r="K349" s="9"/>
      <c r="L349" s="9"/>
      <c r="M349" s="9"/>
      <c r="N349" s="9"/>
      <c r="O349" s="9"/>
      <c r="P349" s="9"/>
      <c r="R349" s="9"/>
      <c r="S349" s="9"/>
      <c r="U349" s="17"/>
      <c r="V349" s="9"/>
      <c r="W349" s="17"/>
      <c r="X349" s="9"/>
      <c r="Y349" s="9"/>
      <c r="Z349" s="9"/>
      <c r="AA349" s="9"/>
      <c r="AB349" s="9"/>
      <c r="AC349" s="9"/>
      <c r="AD349" s="9"/>
      <c r="AE349" s="9"/>
      <c r="AF349" s="9"/>
      <c r="AG349" s="9"/>
      <c r="AH349" s="9"/>
      <c r="AI349" s="9"/>
      <c r="AJ349" s="9"/>
      <c r="AK349" s="9"/>
      <c r="AL349" s="9"/>
      <c r="AM349" s="9"/>
      <c r="AN349" s="9"/>
      <c r="AO349" s="9"/>
      <c r="AP349" s="9"/>
      <c r="AQ349" s="9"/>
      <c r="AR349" s="9"/>
    </row>
    <row r="350" spans="1:44" x14ac:dyDescent="0.25">
      <c r="A350" s="9"/>
      <c r="B350" s="9"/>
      <c r="C350" s="9"/>
      <c r="D350" s="9"/>
      <c r="F350" s="9"/>
      <c r="I350" s="9"/>
      <c r="J350" s="9"/>
      <c r="K350" s="9"/>
      <c r="L350" s="9"/>
      <c r="M350" s="9"/>
      <c r="N350" s="9"/>
      <c r="O350" s="9"/>
      <c r="P350" s="9"/>
      <c r="R350" s="9"/>
      <c r="S350" s="9"/>
      <c r="U350" s="17"/>
      <c r="V350" s="9"/>
      <c r="W350" s="17"/>
      <c r="X350" s="9"/>
      <c r="Y350" s="9"/>
      <c r="Z350" s="9"/>
      <c r="AA350" s="9"/>
      <c r="AB350" s="9"/>
      <c r="AC350" s="9"/>
      <c r="AD350" s="9"/>
      <c r="AE350" s="9"/>
      <c r="AF350" s="9"/>
      <c r="AG350" s="9"/>
      <c r="AH350" s="9"/>
      <c r="AI350" s="9"/>
      <c r="AJ350" s="9"/>
      <c r="AK350" s="9"/>
      <c r="AL350" s="9"/>
      <c r="AM350" s="9"/>
      <c r="AN350" s="9"/>
      <c r="AO350" s="9"/>
      <c r="AP350" s="9"/>
      <c r="AQ350" s="9"/>
      <c r="AR350" s="9"/>
    </row>
    <row r="351" spans="1:44" x14ac:dyDescent="0.25">
      <c r="A351" s="9"/>
      <c r="B351" s="9"/>
      <c r="C351" s="9"/>
      <c r="D351" s="9"/>
      <c r="F351" s="9"/>
      <c r="I351" s="9"/>
      <c r="J351" s="9"/>
      <c r="K351" s="9"/>
      <c r="L351" s="9"/>
      <c r="M351" s="9"/>
      <c r="N351" s="9"/>
      <c r="O351" s="9"/>
      <c r="P351" s="9"/>
      <c r="R351" s="9"/>
      <c r="S351" s="9"/>
      <c r="U351" s="17"/>
      <c r="V351" s="9"/>
      <c r="W351" s="17"/>
      <c r="X351" s="9"/>
      <c r="Y351" s="9"/>
      <c r="Z351" s="9"/>
      <c r="AA351" s="9"/>
      <c r="AB351" s="9"/>
      <c r="AC351" s="9"/>
      <c r="AD351" s="9"/>
      <c r="AE351" s="9"/>
      <c r="AF351" s="9"/>
      <c r="AG351" s="9"/>
      <c r="AH351" s="9"/>
      <c r="AI351" s="9"/>
      <c r="AJ351" s="9"/>
      <c r="AK351" s="9"/>
      <c r="AL351" s="9"/>
      <c r="AM351" s="9"/>
      <c r="AN351" s="9"/>
      <c r="AO351" s="9"/>
      <c r="AP351" s="9"/>
      <c r="AQ351" s="9"/>
      <c r="AR351" s="9"/>
    </row>
    <row r="352" spans="1:44" x14ac:dyDescent="0.25">
      <c r="A352" s="9"/>
      <c r="B352" s="9"/>
      <c r="C352" s="9"/>
      <c r="D352" s="9"/>
      <c r="F352" s="9"/>
      <c r="I352" s="9"/>
      <c r="J352" s="9"/>
      <c r="K352" s="9"/>
      <c r="L352" s="9"/>
      <c r="M352" s="9"/>
      <c r="N352" s="9"/>
      <c r="O352" s="9"/>
      <c r="P352" s="9"/>
      <c r="R352" s="9"/>
      <c r="S352" s="9"/>
      <c r="U352" s="17"/>
      <c r="V352" s="9"/>
      <c r="W352" s="17"/>
      <c r="X352" s="9"/>
      <c r="Y352" s="9"/>
      <c r="Z352" s="9"/>
      <c r="AA352" s="9"/>
      <c r="AB352" s="9"/>
      <c r="AC352" s="9"/>
      <c r="AD352" s="9"/>
      <c r="AE352" s="9"/>
      <c r="AF352" s="9"/>
      <c r="AG352" s="9"/>
      <c r="AH352" s="9"/>
      <c r="AI352" s="9"/>
      <c r="AJ352" s="9"/>
      <c r="AK352" s="9"/>
      <c r="AL352" s="9"/>
      <c r="AM352" s="9"/>
      <c r="AN352" s="9"/>
      <c r="AO352" s="9"/>
      <c r="AP352" s="9"/>
      <c r="AQ352" s="9"/>
      <c r="AR352" s="9"/>
    </row>
    <row r="353" spans="1:44" x14ac:dyDescent="0.25">
      <c r="A353" s="9"/>
      <c r="B353" s="9"/>
      <c r="C353" s="9"/>
      <c r="D353" s="9"/>
      <c r="F353" s="9"/>
      <c r="I353" s="9"/>
      <c r="J353" s="9"/>
      <c r="K353" s="9"/>
      <c r="L353" s="9"/>
      <c r="M353" s="9"/>
      <c r="N353" s="9"/>
      <c r="O353" s="9"/>
      <c r="P353" s="9"/>
      <c r="R353" s="9"/>
      <c r="S353" s="9"/>
      <c r="U353" s="17"/>
      <c r="V353" s="9"/>
      <c r="W353" s="17"/>
      <c r="X353" s="9"/>
      <c r="Y353" s="9"/>
      <c r="Z353" s="9"/>
      <c r="AA353" s="9"/>
      <c r="AB353" s="9"/>
      <c r="AC353" s="9"/>
      <c r="AD353" s="9"/>
      <c r="AE353" s="9"/>
      <c r="AF353" s="9"/>
      <c r="AG353" s="9"/>
      <c r="AH353" s="9"/>
      <c r="AI353" s="9"/>
      <c r="AJ353" s="9"/>
      <c r="AK353" s="9"/>
      <c r="AL353" s="9"/>
      <c r="AM353" s="9"/>
      <c r="AN353" s="9"/>
      <c r="AO353" s="9"/>
      <c r="AP353" s="9"/>
      <c r="AQ353" s="9"/>
      <c r="AR353" s="9"/>
    </row>
    <row r="354" spans="1:44" x14ac:dyDescent="0.25">
      <c r="A354" s="9"/>
      <c r="B354" s="9"/>
      <c r="C354" s="9"/>
      <c r="D354" s="9"/>
      <c r="F354" s="9"/>
      <c r="I354" s="9"/>
      <c r="J354" s="9"/>
      <c r="K354" s="9"/>
      <c r="L354" s="9"/>
      <c r="M354" s="9"/>
      <c r="N354" s="9"/>
      <c r="O354" s="9"/>
      <c r="P354" s="9"/>
      <c r="R354" s="9"/>
      <c r="S354" s="9"/>
      <c r="U354" s="17"/>
      <c r="V354" s="9"/>
      <c r="W354" s="17"/>
      <c r="X354" s="9"/>
      <c r="Y354" s="9"/>
      <c r="Z354" s="9"/>
      <c r="AA354" s="9"/>
      <c r="AB354" s="9"/>
      <c r="AC354" s="9"/>
      <c r="AD354" s="9"/>
      <c r="AE354" s="9"/>
      <c r="AF354" s="9"/>
      <c r="AG354" s="9"/>
      <c r="AH354" s="9"/>
      <c r="AI354" s="9"/>
      <c r="AJ354" s="9"/>
      <c r="AK354" s="9"/>
      <c r="AL354" s="9"/>
      <c r="AM354" s="9"/>
      <c r="AN354" s="9"/>
      <c r="AO354" s="9"/>
      <c r="AP354" s="9"/>
      <c r="AQ354" s="9"/>
      <c r="AR354" s="9"/>
    </row>
    <row r="355" spans="1:44" x14ac:dyDescent="0.25">
      <c r="A355" s="9"/>
      <c r="B355" s="9"/>
      <c r="C355" s="9"/>
      <c r="D355" s="9"/>
      <c r="F355" s="9"/>
      <c r="I355" s="9"/>
      <c r="J355" s="9"/>
      <c r="K355" s="9"/>
      <c r="L355" s="9"/>
      <c r="M355" s="9"/>
      <c r="N355" s="9"/>
      <c r="O355" s="9"/>
      <c r="P355" s="9"/>
      <c r="R355" s="9"/>
      <c r="S355" s="9"/>
      <c r="U355" s="17"/>
      <c r="V355" s="9"/>
      <c r="W355" s="17"/>
      <c r="X355" s="9"/>
      <c r="Y355" s="9"/>
      <c r="Z355" s="9"/>
      <c r="AA355" s="9"/>
      <c r="AB355" s="9"/>
      <c r="AC355" s="9"/>
      <c r="AD355" s="9"/>
      <c r="AE355" s="9"/>
      <c r="AF355" s="9"/>
      <c r="AG355" s="9"/>
      <c r="AH355" s="9"/>
      <c r="AI355" s="9"/>
      <c r="AJ355" s="9"/>
      <c r="AK355" s="9"/>
      <c r="AL355" s="9"/>
      <c r="AM355" s="9"/>
      <c r="AN355" s="9"/>
      <c r="AO355" s="9"/>
      <c r="AP355" s="9"/>
      <c r="AQ355" s="9"/>
      <c r="AR355" s="9"/>
    </row>
    <row r="356" spans="1:44" x14ac:dyDescent="0.25">
      <c r="A356" s="9"/>
      <c r="B356" s="9"/>
      <c r="C356" s="9"/>
      <c r="D356" s="9"/>
      <c r="F356" s="9"/>
      <c r="I356" s="9"/>
      <c r="J356" s="9"/>
      <c r="K356" s="9"/>
      <c r="L356" s="9"/>
      <c r="M356" s="9"/>
      <c r="N356" s="9"/>
      <c r="O356" s="9"/>
      <c r="P356" s="9"/>
      <c r="R356" s="9"/>
      <c r="S356" s="9"/>
      <c r="U356" s="17"/>
      <c r="V356" s="9"/>
      <c r="W356" s="17"/>
      <c r="X356" s="9"/>
      <c r="Y356" s="9"/>
      <c r="Z356" s="9"/>
      <c r="AA356" s="9"/>
      <c r="AB356" s="9"/>
      <c r="AC356" s="9"/>
      <c r="AD356" s="9"/>
      <c r="AE356" s="9"/>
      <c r="AF356" s="9"/>
      <c r="AG356" s="9"/>
      <c r="AH356" s="9"/>
      <c r="AI356" s="9"/>
      <c r="AJ356" s="9"/>
      <c r="AK356" s="9"/>
      <c r="AL356" s="9"/>
      <c r="AM356" s="9"/>
      <c r="AN356" s="9"/>
      <c r="AO356" s="9"/>
      <c r="AP356" s="9"/>
      <c r="AQ356" s="9"/>
      <c r="AR356" s="9"/>
    </row>
    <row r="357" spans="1:44" x14ac:dyDescent="0.25">
      <c r="A357" s="9"/>
      <c r="B357" s="9"/>
      <c r="C357" s="9"/>
      <c r="D357" s="9"/>
      <c r="F357" s="9"/>
      <c r="I357" s="9"/>
      <c r="J357" s="9"/>
      <c r="K357" s="9"/>
      <c r="L357" s="9"/>
      <c r="M357" s="9"/>
      <c r="N357" s="9"/>
      <c r="O357" s="9"/>
      <c r="P357" s="9"/>
      <c r="R357" s="9"/>
      <c r="S357" s="9"/>
      <c r="U357" s="17"/>
      <c r="V357" s="9"/>
      <c r="W357" s="17"/>
      <c r="X357" s="9"/>
      <c r="Y357" s="9"/>
      <c r="Z357" s="9"/>
      <c r="AA357" s="9"/>
      <c r="AB357" s="9"/>
      <c r="AC357" s="9"/>
      <c r="AD357" s="9"/>
      <c r="AE357" s="9"/>
      <c r="AF357" s="9"/>
      <c r="AG357" s="9"/>
      <c r="AH357" s="9"/>
      <c r="AI357" s="9"/>
      <c r="AJ357" s="9"/>
      <c r="AK357" s="9"/>
      <c r="AL357" s="9"/>
      <c r="AM357" s="9"/>
      <c r="AN357" s="9"/>
      <c r="AO357" s="9"/>
      <c r="AP357" s="9"/>
      <c r="AQ357" s="9"/>
      <c r="AR357" s="9"/>
    </row>
    <row r="358" spans="1:44" x14ac:dyDescent="0.25">
      <c r="A358" s="9"/>
      <c r="B358" s="9"/>
      <c r="C358" s="9"/>
      <c r="D358" s="9"/>
      <c r="F358" s="9"/>
      <c r="I358" s="9"/>
      <c r="J358" s="9"/>
      <c r="K358" s="9"/>
      <c r="L358" s="9"/>
      <c r="M358" s="9"/>
      <c r="N358" s="9"/>
      <c r="O358" s="9"/>
      <c r="P358" s="9"/>
      <c r="R358" s="9"/>
      <c r="S358" s="9"/>
      <c r="U358" s="17"/>
      <c r="V358" s="9"/>
      <c r="W358" s="17"/>
      <c r="X358" s="9"/>
      <c r="Y358" s="9"/>
      <c r="Z358" s="9"/>
      <c r="AA358" s="9"/>
      <c r="AB358" s="9"/>
      <c r="AC358" s="9"/>
      <c r="AD358" s="9"/>
      <c r="AE358" s="9"/>
      <c r="AF358" s="9"/>
      <c r="AG358" s="9"/>
      <c r="AH358" s="9"/>
      <c r="AI358" s="9"/>
      <c r="AJ358" s="9"/>
      <c r="AK358" s="9"/>
      <c r="AL358" s="9"/>
      <c r="AM358" s="9"/>
      <c r="AN358" s="9"/>
      <c r="AO358" s="9"/>
      <c r="AP358" s="9"/>
      <c r="AQ358" s="9"/>
      <c r="AR358" s="9"/>
    </row>
    <row r="359" spans="1:44" x14ac:dyDescent="0.25">
      <c r="A359" s="9"/>
      <c r="B359" s="9"/>
      <c r="C359" s="9"/>
      <c r="D359" s="9"/>
      <c r="F359" s="9"/>
      <c r="I359" s="9"/>
      <c r="J359" s="9"/>
      <c r="K359" s="9"/>
      <c r="L359" s="9"/>
      <c r="M359" s="9"/>
      <c r="N359" s="9"/>
      <c r="O359" s="9"/>
      <c r="P359" s="9"/>
      <c r="R359" s="9"/>
      <c r="S359" s="9"/>
      <c r="U359" s="17"/>
      <c r="V359" s="9"/>
      <c r="W359" s="17"/>
      <c r="X359" s="9"/>
      <c r="Y359" s="9"/>
      <c r="Z359" s="9"/>
      <c r="AA359" s="9"/>
      <c r="AB359" s="9"/>
      <c r="AC359" s="9"/>
      <c r="AD359" s="9"/>
      <c r="AE359" s="9"/>
      <c r="AF359" s="9"/>
      <c r="AG359" s="9"/>
      <c r="AH359" s="9"/>
      <c r="AI359" s="9"/>
      <c r="AJ359" s="9"/>
      <c r="AK359" s="9"/>
      <c r="AL359" s="9"/>
      <c r="AM359" s="9"/>
      <c r="AN359" s="9"/>
      <c r="AO359" s="9"/>
      <c r="AP359" s="9"/>
      <c r="AQ359" s="9"/>
      <c r="AR359" s="9"/>
    </row>
    <row r="360" spans="1:44" x14ac:dyDescent="0.25">
      <c r="A360" s="9"/>
      <c r="B360" s="9"/>
      <c r="C360" s="9"/>
      <c r="D360" s="9"/>
      <c r="F360" s="9"/>
      <c r="I360" s="9"/>
      <c r="J360" s="9"/>
      <c r="K360" s="9"/>
      <c r="L360" s="9"/>
      <c r="M360" s="9"/>
      <c r="N360" s="9"/>
      <c r="O360" s="9"/>
      <c r="P360" s="9"/>
      <c r="R360" s="9"/>
      <c r="S360" s="9"/>
      <c r="U360" s="17"/>
      <c r="V360" s="9"/>
      <c r="W360" s="17"/>
      <c r="X360" s="9"/>
      <c r="Y360" s="9"/>
      <c r="Z360" s="9"/>
      <c r="AA360" s="9"/>
      <c r="AB360" s="9"/>
      <c r="AC360" s="9"/>
      <c r="AD360" s="9"/>
      <c r="AE360" s="9"/>
      <c r="AF360" s="9"/>
      <c r="AG360" s="9"/>
      <c r="AH360" s="9"/>
      <c r="AI360" s="9"/>
      <c r="AJ360" s="9"/>
      <c r="AK360" s="9"/>
      <c r="AL360" s="9"/>
      <c r="AM360" s="9"/>
      <c r="AN360" s="9"/>
      <c r="AO360" s="9"/>
      <c r="AP360" s="9"/>
      <c r="AQ360" s="9"/>
      <c r="AR360" s="9"/>
    </row>
    <row r="361" spans="1:44" x14ac:dyDescent="0.25">
      <c r="A361" s="9"/>
      <c r="B361" s="9"/>
      <c r="C361" s="9"/>
      <c r="D361" s="9"/>
      <c r="F361" s="9"/>
      <c r="I361" s="9"/>
      <c r="J361" s="9"/>
      <c r="K361" s="9"/>
      <c r="L361" s="9"/>
      <c r="M361" s="9"/>
      <c r="N361" s="9"/>
      <c r="O361" s="9"/>
      <c r="P361" s="9"/>
      <c r="R361" s="9"/>
      <c r="S361" s="9"/>
      <c r="U361" s="17"/>
      <c r="V361" s="9"/>
      <c r="W361" s="17"/>
      <c r="X361" s="9"/>
      <c r="Y361" s="9"/>
      <c r="Z361" s="9"/>
      <c r="AA361" s="9"/>
      <c r="AB361" s="9"/>
      <c r="AC361" s="9"/>
      <c r="AD361" s="9"/>
      <c r="AE361" s="9"/>
      <c r="AF361" s="9"/>
      <c r="AG361" s="9"/>
      <c r="AH361" s="9"/>
      <c r="AI361" s="9"/>
      <c r="AJ361" s="9"/>
      <c r="AK361" s="9"/>
      <c r="AL361" s="9"/>
      <c r="AM361" s="9"/>
      <c r="AN361" s="9"/>
      <c r="AO361" s="9"/>
      <c r="AP361" s="9"/>
      <c r="AQ361" s="9"/>
      <c r="AR361" s="9"/>
    </row>
    <row r="362" spans="1:44" x14ac:dyDescent="0.25">
      <c r="A362" s="9"/>
      <c r="B362" s="9"/>
      <c r="C362" s="9"/>
      <c r="D362" s="9"/>
      <c r="F362" s="9"/>
      <c r="I362" s="9"/>
      <c r="J362" s="9"/>
      <c r="K362" s="9"/>
      <c r="L362" s="9"/>
      <c r="M362" s="9"/>
      <c r="N362" s="9"/>
      <c r="O362" s="9"/>
      <c r="P362" s="9"/>
      <c r="R362" s="9"/>
      <c r="S362" s="9"/>
      <c r="U362" s="17"/>
      <c r="V362" s="9"/>
      <c r="W362" s="17"/>
      <c r="X362" s="9"/>
      <c r="Y362" s="9"/>
      <c r="Z362" s="9"/>
      <c r="AA362" s="9"/>
      <c r="AB362" s="9"/>
      <c r="AC362" s="9"/>
      <c r="AD362" s="9"/>
      <c r="AE362" s="9"/>
      <c r="AF362" s="9"/>
      <c r="AG362" s="9"/>
      <c r="AH362" s="9"/>
      <c r="AI362" s="9"/>
      <c r="AJ362" s="9"/>
      <c r="AK362" s="9"/>
      <c r="AL362" s="9"/>
      <c r="AM362" s="9"/>
      <c r="AN362" s="9"/>
      <c r="AO362" s="9"/>
      <c r="AP362" s="9"/>
      <c r="AQ362" s="9"/>
      <c r="AR362" s="9"/>
    </row>
    <row r="363" spans="1:44" x14ac:dyDescent="0.25">
      <c r="A363" s="9"/>
      <c r="B363" s="9"/>
      <c r="C363" s="9"/>
      <c r="D363" s="9"/>
      <c r="F363" s="9"/>
      <c r="I363" s="9"/>
      <c r="J363" s="9"/>
      <c r="K363" s="9"/>
      <c r="L363" s="9"/>
      <c r="M363" s="9"/>
      <c r="N363" s="9"/>
      <c r="O363" s="9"/>
      <c r="P363" s="9"/>
      <c r="R363" s="9"/>
      <c r="S363" s="9"/>
      <c r="U363" s="17"/>
      <c r="V363" s="9"/>
      <c r="W363" s="17"/>
      <c r="X363" s="9"/>
      <c r="Y363" s="9"/>
      <c r="Z363" s="9"/>
      <c r="AA363" s="9"/>
      <c r="AB363" s="9"/>
      <c r="AC363" s="9"/>
      <c r="AD363" s="9"/>
      <c r="AE363" s="9"/>
      <c r="AF363" s="9"/>
      <c r="AG363" s="9"/>
      <c r="AH363" s="9"/>
      <c r="AI363" s="9"/>
      <c r="AJ363" s="9"/>
      <c r="AK363" s="9"/>
      <c r="AL363" s="9"/>
      <c r="AM363" s="9"/>
      <c r="AN363" s="9"/>
      <c r="AO363" s="9"/>
      <c r="AP363" s="9"/>
      <c r="AQ363" s="9"/>
      <c r="AR363" s="9"/>
    </row>
    <row r="364" spans="1:44" x14ac:dyDescent="0.25">
      <c r="A364" s="9"/>
      <c r="B364" s="9"/>
      <c r="C364" s="9"/>
      <c r="D364" s="9"/>
      <c r="F364" s="9"/>
      <c r="I364" s="9"/>
      <c r="J364" s="9"/>
      <c r="K364" s="9"/>
      <c r="L364" s="9"/>
      <c r="M364" s="9"/>
      <c r="N364" s="9"/>
      <c r="O364" s="9"/>
      <c r="P364" s="9"/>
      <c r="R364" s="9"/>
      <c r="S364" s="9"/>
      <c r="U364" s="17"/>
      <c r="V364" s="9"/>
      <c r="W364" s="17"/>
      <c r="X364" s="9"/>
      <c r="Y364" s="9"/>
      <c r="Z364" s="9"/>
      <c r="AA364" s="9"/>
      <c r="AB364" s="9"/>
      <c r="AC364" s="9"/>
      <c r="AD364" s="9"/>
      <c r="AE364" s="9"/>
      <c r="AF364" s="9"/>
      <c r="AG364" s="9"/>
      <c r="AH364" s="9"/>
      <c r="AI364" s="9"/>
      <c r="AJ364" s="9"/>
      <c r="AK364" s="9"/>
      <c r="AL364" s="9"/>
      <c r="AM364" s="9"/>
      <c r="AN364" s="9"/>
      <c r="AO364" s="9"/>
      <c r="AP364" s="9"/>
      <c r="AQ364" s="9"/>
      <c r="AR364" s="9"/>
    </row>
    <row r="365" spans="1:44" x14ac:dyDescent="0.25">
      <c r="A365" s="9"/>
      <c r="B365" s="9"/>
      <c r="C365" s="9"/>
      <c r="D365" s="9"/>
      <c r="F365" s="9"/>
      <c r="I365" s="9"/>
      <c r="J365" s="9"/>
      <c r="K365" s="9"/>
      <c r="L365" s="9"/>
      <c r="M365" s="9"/>
      <c r="N365" s="9"/>
      <c r="O365" s="9"/>
      <c r="P365" s="9"/>
      <c r="R365" s="9"/>
      <c r="S365" s="9"/>
      <c r="U365" s="17"/>
      <c r="V365" s="9"/>
      <c r="W365" s="17"/>
      <c r="X365" s="9"/>
      <c r="Y365" s="9"/>
      <c r="Z365" s="9"/>
      <c r="AA365" s="9"/>
      <c r="AB365" s="9"/>
      <c r="AC365" s="9"/>
      <c r="AD365" s="9"/>
      <c r="AE365" s="9"/>
      <c r="AF365" s="9"/>
      <c r="AG365" s="9"/>
      <c r="AH365" s="9"/>
      <c r="AI365" s="9"/>
      <c r="AJ365" s="9"/>
      <c r="AK365" s="9"/>
      <c r="AL365" s="9"/>
      <c r="AM365" s="9"/>
      <c r="AN365" s="9"/>
      <c r="AO365" s="9"/>
      <c r="AP365" s="9"/>
      <c r="AQ365" s="9"/>
      <c r="AR365" s="9"/>
    </row>
    <row r="366" spans="1:44" x14ac:dyDescent="0.25">
      <c r="A366" s="9"/>
      <c r="B366" s="9"/>
      <c r="C366" s="9"/>
      <c r="D366" s="9"/>
      <c r="F366" s="9"/>
      <c r="I366" s="9"/>
      <c r="J366" s="9"/>
      <c r="K366" s="9"/>
      <c r="L366" s="9"/>
      <c r="M366" s="9"/>
      <c r="N366" s="9"/>
      <c r="O366" s="9"/>
      <c r="P366" s="9"/>
      <c r="R366" s="9"/>
      <c r="S366" s="9"/>
      <c r="U366" s="17"/>
      <c r="V366" s="9"/>
      <c r="W366" s="17"/>
      <c r="X366" s="9"/>
      <c r="Y366" s="9"/>
      <c r="Z366" s="9"/>
      <c r="AA366" s="9"/>
      <c r="AB366" s="9"/>
      <c r="AC366" s="9"/>
      <c r="AD366" s="9"/>
      <c r="AE366" s="9"/>
      <c r="AF366" s="9"/>
      <c r="AG366" s="9"/>
      <c r="AH366" s="9"/>
      <c r="AI366" s="9"/>
      <c r="AJ366" s="9"/>
      <c r="AK366" s="9"/>
      <c r="AL366" s="9"/>
      <c r="AM366" s="9"/>
      <c r="AN366" s="9"/>
      <c r="AO366" s="9"/>
      <c r="AP366" s="9"/>
      <c r="AQ366" s="9"/>
      <c r="AR366" s="9"/>
    </row>
    <row r="367" spans="1:44" x14ac:dyDescent="0.25">
      <c r="A367" s="9"/>
      <c r="B367" s="9"/>
      <c r="C367" s="9"/>
      <c r="D367" s="9"/>
      <c r="F367" s="9"/>
      <c r="I367" s="9"/>
      <c r="J367" s="9"/>
      <c r="K367" s="9"/>
      <c r="L367" s="9"/>
      <c r="M367" s="9"/>
      <c r="N367" s="9"/>
      <c r="O367" s="9"/>
      <c r="P367" s="9"/>
      <c r="R367" s="9"/>
      <c r="S367" s="9"/>
      <c r="U367" s="17"/>
      <c r="V367" s="9"/>
      <c r="W367" s="17"/>
      <c r="X367" s="9"/>
      <c r="Y367" s="9"/>
      <c r="Z367" s="9"/>
      <c r="AA367" s="9"/>
      <c r="AB367" s="9"/>
      <c r="AC367" s="9"/>
      <c r="AD367" s="9"/>
      <c r="AE367" s="9"/>
      <c r="AF367" s="9"/>
      <c r="AG367" s="9"/>
      <c r="AH367" s="9"/>
      <c r="AI367" s="9"/>
      <c r="AJ367" s="9"/>
      <c r="AK367" s="9"/>
      <c r="AL367" s="9"/>
      <c r="AM367" s="9"/>
      <c r="AN367" s="9"/>
      <c r="AO367" s="9"/>
      <c r="AP367" s="9"/>
      <c r="AQ367" s="9"/>
      <c r="AR367" s="9"/>
    </row>
    <row r="368" spans="1:44" x14ac:dyDescent="0.25">
      <c r="A368" s="9"/>
      <c r="B368" s="9"/>
      <c r="C368" s="9"/>
      <c r="D368" s="9"/>
      <c r="F368" s="9"/>
      <c r="I368" s="9"/>
      <c r="J368" s="9"/>
      <c r="K368" s="9"/>
      <c r="L368" s="9"/>
      <c r="M368" s="9"/>
      <c r="N368" s="9"/>
      <c r="O368" s="9"/>
      <c r="P368" s="9"/>
      <c r="R368" s="9"/>
      <c r="S368" s="9"/>
      <c r="U368" s="17"/>
      <c r="V368" s="9"/>
      <c r="W368" s="17"/>
      <c r="X368" s="9"/>
      <c r="Y368" s="9"/>
      <c r="Z368" s="9"/>
      <c r="AA368" s="9"/>
      <c r="AB368" s="9"/>
      <c r="AC368" s="9"/>
      <c r="AD368" s="9"/>
      <c r="AE368" s="9"/>
      <c r="AF368" s="9"/>
      <c r="AG368" s="9"/>
      <c r="AH368" s="9"/>
      <c r="AI368" s="9"/>
      <c r="AJ368" s="9"/>
      <c r="AK368" s="9"/>
      <c r="AL368" s="9"/>
      <c r="AM368" s="9"/>
      <c r="AN368" s="9"/>
      <c r="AO368" s="9"/>
      <c r="AP368" s="9"/>
      <c r="AQ368" s="9"/>
      <c r="AR368" s="9"/>
    </row>
    <row r="369" spans="1:44" x14ac:dyDescent="0.25">
      <c r="A369" s="9"/>
      <c r="B369" s="9"/>
      <c r="C369" s="9"/>
      <c r="D369" s="9"/>
      <c r="F369" s="9"/>
      <c r="I369" s="9"/>
      <c r="J369" s="9"/>
      <c r="K369" s="9"/>
      <c r="L369" s="9"/>
      <c r="M369" s="9"/>
      <c r="N369" s="9"/>
      <c r="O369" s="9"/>
      <c r="P369" s="9"/>
      <c r="R369" s="9"/>
      <c r="S369" s="9"/>
      <c r="U369" s="17"/>
      <c r="V369" s="9"/>
      <c r="W369" s="17"/>
      <c r="X369" s="9"/>
      <c r="Y369" s="9"/>
      <c r="Z369" s="9"/>
      <c r="AA369" s="9"/>
      <c r="AB369" s="9"/>
      <c r="AC369" s="9"/>
      <c r="AD369" s="9"/>
      <c r="AE369" s="9"/>
      <c r="AF369" s="9"/>
      <c r="AG369" s="9"/>
      <c r="AH369" s="9"/>
      <c r="AI369" s="9"/>
      <c r="AJ369" s="9"/>
      <c r="AK369" s="9"/>
      <c r="AL369" s="9"/>
      <c r="AM369" s="9"/>
      <c r="AN369" s="9"/>
      <c r="AO369" s="9"/>
      <c r="AP369" s="9"/>
      <c r="AQ369" s="9"/>
      <c r="AR369" s="9"/>
    </row>
    <row r="370" spans="1:44" x14ac:dyDescent="0.25">
      <c r="A370" s="9"/>
      <c r="B370" s="9"/>
      <c r="C370" s="9"/>
      <c r="D370" s="9"/>
      <c r="F370" s="9"/>
      <c r="I370" s="9"/>
      <c r="J370" s="9"/>
      <c r="K370" s="9"/>
      <c r="L370" s="9"/>
      <c r="M370" s="9"/>
      <c r="N370" s="9"/>
      <c r="O370" s="9"/>
      <c r="P370" s="9"/>
      <c r="R370" s="9"/>
      <c r="S370" s="9"/>
      <c r="U370" s="17"/>
      <c r="V370" s="9"/>
      <c r="W370" s="17"/>
      <c r="X370" s="9"/>
      <c r="Y370" s="9"/>
      <c r="Z370" s="9"/>
      <c r="AA370" s="9"/>
      <c r="AB370" s="9"/>
      <c r="AC370" s="9"/>
      <c r="AD370" s="9"/>
      <c r="AE370" s="9"/>
      <c r="AF370" s="9"/>
      <c r="AG370" s="9"/>
      <c r="AH370" s="9"/>
      <c r="AI370" s="9"/>
      <c r="AJ370" s="9"/>
      <c r="AK370" s="9"/>
      <c r="AL370" s="9"/>
      <c r="AM370" s="9"/>
      <c r="AN370" s="9"/>
      <c r="AO370" s="9"/>
      <c r="AP370" s="9"/>
      <c r="AQ370" s="9"/>
      <c r="AR370" s="9"/>
    </row>
    <row r="371" spans="1:44" x14ac:dyDescent="0.25">
      <c r="A371" s="9"/>
      <c r="B371" s="9"/>
      <c r="C371" s="9"/>
      <c r="D371" s="9"/>
      <c r="F371" s="9"/>
      <c r="I371" s="9"/>
      <c r="J371" s="9"/>
      <c r="K371" s="9"/>
      <c r="L371" s="9"/>
      <c r="M371" s="9"/>
      <c r="N371" s="9"/>
      <c r="O371" s="9"/>
      <c r="P371" s="9"/>
      <c r="R371" s="9"/>
      <c r="S371" s="9"/>
      <c r="U371" s="17"/>
      <c r="V371" s="9"/>
      <c r="W371" s="17"/>
      <c r="X371" s="9"/>
      <c r="Y371" s="9"/>
      <c r="Z371" s="9"/>
      <c r="AA371" s="9"/>
      <c r="AB371" s="9"/>
      <c r="AC371" s="9"/>
      <c r="AD371" s="9"/>
      <c r="AE371" s="9"/>
      <c r="AF371" s="9"/>
      <c r="AG371" s="9"/>
      <c r="AH371" s="9"/>
      <c r="AI371" s="9"/>
      <c r="AJ371" s="9"/>
      <c r="AK371" s="9"/>
      <c r="AL371" s="9"/>
      <c r="AM371" s="9"/>
      <c r="AN371" s="9"/>
      <c r="AO371" s="9"/>
      <c r="AP371" s="9"/>
      <c r="AQ371" s="9"/>
      <c r="AR371" s="9"/>
    </row>
    <row r="372" spans="1:44" x14ac:dyDescent="0.25">
      <c r="A372" s="9"/>
      <c r="B372" s="9"/>
      <c r="C372" s="9"/>
      <c r="D372" s="9"/>
      <c r="F372" s="9"/>
      <c r="I372" s="9"/>
      <c r="J372" s="9"/>
      <c r="K372" s="9"/>
      <c r="L372" s="9"/>
      <c r="M372" s="9"/>
      <c r="N372" s="9"/>
      <c r="O372" s="9"/>
      <c r="P372" s="9"/>
      <c r="R372" s="9"/>
      <c r="S372" s="9"/>
      <c r="U372" s="17"/>
      <c r="V372" s="9"/>
      <c r="W372" s="17"/>
      <c r="X372" s="9"/>
      <c r="Y372" s="9"/>
      <c r="Z372" s="9"/>
      <c r="AA372" s="9"/>
      <c r="AB372" s="9"/>
      <c r="AC372" s="9"/>
      <c r="AD372" s="9"/>
      <c r="AE372" s="9"/>
      <c r="AF372" s="9"/>
      <c r="AG372" s="9"/>
      <c r="AH372" s="9"/>
      <c r="AI372" s="9"/>
      <c r="AJ372" s="9"/>
      <c r="AK372" s="9"/>
      <c r="AL372" s="9"/>
      <c r="AM372" s="9"/>
      <c r="AN372" s="9"/>
      <c r="AO372" s="9"/>
      <c r="AP372" s="9"/>
      <c r="AQ372" s="9"/>
      <c r="AR372" s="9"/>
    </row>
    <row r="373" spans="1:44" x14ac:dyDescent="0.25">
      <c r="A373" s="9"/>
      <c r="B373" s="9"/>
      <c r="C373" s="9"/>
      <c r="D373" s="9"/>
      <c r="F373" s="9"/>
      <c r="I373" s="9"/>
      <c r="J373" s="9"/>
      <c r="K373" s="9"/>
      <c r="L373" s="9"/>
      <c r="M373" s="9"/>
      <c r="N373" s="9"/>
      <c r="O373" s="9"/>
      <c r="P373" s="9"/>
      <c r="R373" s="9"/>
      <c r="S373" s="9"/>
      <c r="U373" s="17"/>
      <c r="V373" s="9"/>
      <c r="W373" s="17"/>
      <c r="X373" s="9"/>
      <c r="Y373" s="9"/>
      <c r="Z373" s="9"/>
      <c r="AA373" s="9"/>
      <c r="AB373" s="9"/>
      <c r="AC373" s="9"/>
      <c r="AD373" s="9"/>
      <c r="AE373" s="9"/>
      <c r="AF373" s="9"/>
      <c r="AG373" s="9"/>
      <c r="AH373" s="9"/>
      <c r="AI373" s="9"/>
      <c r="AJ373" s="9"/>
      <c r="AK373" s="9"/>
      <c r="AL373" s="9"/>
      <c r="AM373" s="9"/>
      <c r="AN373" s="9"/>
      <c r="AO373" s="9"/>
      <c r="AP373" s="9"/>
      <c r="AQ373" s="9"/>
      <c r="AR373" s="9"/>
    </row>
    <row r="374" spans="1:44" x14ac:dyDescent="0.25">
      <c r="A374" s="9"/>
      <c r="B374" s="9"/>
      <c r="C374" s="9"/>
      <c r="D374" s="9"/>
      <c r="F374" s="9"/>
      <c r="I374" s="9"/>
      <c r="J374" s="9"/>
      <c r="K374" s="9"/>
      <c r="L374" s="9"/>
      <c r="M374" s="9"/>
      <c r="N374" s="9"/>
      <c r="O374" s="9"/>
      <c r="P374" s="9"/>
      <c r="R374" s="9"/>
      <c r="S374" s="9"/>
      <c r="U374" s="17"/>
      <c r="V374" s="9"/>
      <c r="W374" s="17"/>
      <c r="X374" s="9"/>
      <c r="Y374" s="9"/>
      <c r="Z374" s="9"/>
      <c r="AA374" s="9"/>
      <c r="AB374" s="9"/>
      <c r="AC374" s="9"/>
      <c r="AD374" s="9"/>
      <c r="AE374" s="9"/>
      <c r="AF374" s="9"/>
      <c r="AG374" s="9"/>
      <c r="AH374" s="9"/>
      <c r="AI374" s="9"/>
      <c r="AJ374" s="9"/>
      <c r="AK374" s="9"/>
      <c r="AL374" s="9"/>
      <c r="AM374" s="9"/>
      <c r="AN374" s="9"/>
      <c r="AO374" s="9"/>
      <c r="AP374" s="9"/>
      <c r="AQ374" s="9"/>
      <c r="AR374" s="9"/>
    </row>
    <row r="375" spans="1:44" x14ac:dyDescent="0.25">
      <c r="A375" s="9"/>
      <c r="B375" s="9"/>
      <c r="C375" s="9"/>
      <c r="D375" s="9"/>
      <c r="F375" s="9"/>
      <c r="I375" s="9"/>
      <c r="J375" s="9"/>
      <c r="K375" s="9"/>
      <c r="L375" s="9"/>
      <c r="M375" s="9"/>
      <c r="N375" s="9"/>
      <c r="O375" s="9"/>
      <c r="P375" s="9"/>
      <c r="R375" s="9"/>
      <c r="S375" s="9"/>
      <c r="U375" s="17"/>
      <c r="V375" s="9"/>
      <c r="W375" s="17"/>
      <c r="X375" s="9"/>
      <c r="Y375" s="9"/>
      <c r="Z375" s="9"/>
      <c r="AA375" s="9"/>
      <c r="AB375" s="9"/>
      <c r="AC375" s="9"/>
      <c r="AD375" s="9"/>
      <c r="AE375" s="9"/>
      <c r="AF375" s="9"/>
      <c r="AG375" s="9"/>
      <c r="AH375" s="9"/>
      <c r="AI375" s="9"/>
      <c r="AJ375" s="9"/>
      <c r="AK375" s="9"/>
      <c r="AL375" s="9"/>
      <c r="AM375" s="9"/>
      <c r="AN375" s="9"/>
      <c r="AO375" s="9"/>
      <c r="AP375" s="9"/>
      <c r="AQ375" s="9"/>
      <c r="AR375" s="9"/>
    </row>
    <row r="376" spans="1:44" x14ac:dyDescent="0.25">
      <c r="A376" s="9"/>
      <c r="B376" s="9"/>
      <c r="C376" s="9"/>
      <c r="D376" s="9"/>
      <c r="F376" s="9"/>
      <c r="I376" s="9"/>
      <c r="J376" s="9"/>
      <c r="K376" s="9"/>
      <c r="L376" s="9"/>
      <c r="M376" s="9"/>
      <c r="N376" s="9"/>
      <c r="O376" s="9"/>
      <c r="P376" s="9"/>
      <c r="R376" s="9"/>
      <c r="S376" s="9"/>
      <c r="U376" s="17"/>
      <c r="V376" s="9"/>
      <c r="W376" s="17"/>
      <c r="X376" s="9"/>
      <c r="Y376" s="9"/>
      <c r="Z376" s="9"/>
      <c r="AA376" s="9"/>
      <c r="AB376" s="9"/>
      <c r="AC376" s="9"/>
      <c r="AD376" s="9"/>
      <c r="AE376" s="9"/>
      <c r="AF376" s="9"/>
      <c r="AG376" s="9"/>
      <c r="AH376" s="9"/>
      <c r="AI376" s="9"/>
      <c r="AJ376" s="9"/>
      <c r="AK376" s="9"/>
      <c r="AL376" s="9"/>
      <c r="AM376" s="9"/>
      <c r="AN376" s="9"/>
      <c r="AO376" s="9"/>
      <c r="AP376" s="9"/>
      <c r="AQ376" s="9"/>
      <c r="AR376" s="9"/>
    </row>
    <row r="377" spans="1:44" x14ac:dyDescent="0.25">
      <c r="A377" s="9"/>
      <c r="B377" s="9"/>
      <c r="C377" s="9"/>
      <c r="D377" s="9"/>
      <c r="F377" s="9"/>
      <c r="I377" s="9"/>
      <c r="J377" s="9"/>
      <c r="K377" s="9"/>
      <c r="L377" s="9"/>
      <c r="M377" s="9"/>
      <c r="N377" s="9"/>
      <c r="O377" s="9"/>
      <c r="P377" s="9"/>
      <c r="R377" s="9"/>
      <c r="S377" s="9"/>
      <c r="U377" s="17"/>
      <c r="V377" s="9"/>
      <c r="W377" s="17"/>
      <c r="X377" s="9"/>
      <c r="Y377" s="9"/>
      <c r="Z377" s="9"/>
      <c r="AA377" s="9"/>
      <c r="AB377" s="9"/>
      <c r="AC377" s="9"/>
      <c r="AD377" s="9"/>
      <c r="AE377" s="9"/>
      <c r="AF377" s="9"/>
      <c r="AG377" s="9"/>
      <c r="AH377" s="9"/>
      <c r="AI377" s="9"/>
      <c r="AJ377" s="9"/>
      <c r="AK377" s="9"/>
      <c r="AL377" s="9"/>
      <c r="AM377" s="9"/>
      <c r="AN377" s="9"/>
      <c r="AO377" s="9"/>
      <c r="AP377" s="9"/>
      <c r="AQ377" s="9"/>
      <c r="AR377" s="9"/>
    </row>
    <row r="378" spans="1:44" x14ac:dyDescent="0.25">
      <c r="A378" s="9"/>
      <c r="B378" s="9"/>
      <c r="C378" s="9"/>
      <c r="D378" s="9"/>
      <c r="F378" s="9"/>
      <c r="I378" s="9"/>
      <c r="J378" s="9"/>
      <c r="K378" s="9"/>
      <c r="L378" s="9"/>
      <c r="M378" s="9"/>
      <c r="N378" s="9"/>
      <c r="O378" s="9"/>
      <c r="P378" s="9"/>
      <c r="R378" s="9"/>
      <c r="S378" s="9"/>
      <c r="U378" s="17"/>
      <c r="V378" s="9"/>
      <c r="W378" s="17"/>
      <c r="X378" s="9"/>
      <c r="Y378" s="9"/>
      <c r="Z378" s="9"/>
      <c r="AA378" s="9"/>
      <c r="AB378" s="9"/>
      <c r="AC378" s="9"/>
      <c r="AD378" s="9"/>
      <c r="AE378" s="9"/>
      <c r="AF378" s="9"/>
      <c r="AG378" s="9"/>
      <c r="AH378" s="9"/>
      <c r="AI378" s="9"/>
      <c r="AJ378" s="9"/>
      <c r="AK378" s="9"/>
      <c r="AL378" s="9"/>
      <c r="AM378" s="9"/>
      <c r="AN378" s="9"/>
      <c r="AO378" s="9"/>
      <c r="AP378" s="9"/>
      <c r="AQ378" s="9"/>
      <c r="AR378" s="9"/>
    </row>
    <row r="379" spans="1:44" x14ac:dyDescent="0.25">
      <c r="A379" s="9"/>
      <c r="B379" s="9"/>
      <c r="C379" s="9"/>
      <c r="D379" s="9"/>
      <c r="F379" s="9"/>
      <c r="I379" s="9"/>
      <c r="J379" s="9"/>
      <c r="K379" s="9"/>
      <c r="L379" s="9"/>
      <c r="M379" s="9"/>
      <c r="N379" s="9"/>
      <c r="O379" s="9"/>
      <c r="P379" s="9"/>
      <c r="R379" s="9"/>
      <c r="S379" s="9"/>
      <c r="U379" s="17"/>
      <c r="V379" s="9"/>
      <c r="W379" s="17"/>
      <c r="X379" s="9"/>
      <c r="Y379" s="9"/>
      <c r="Z379" s="9"/>
      <c r="AA379" s="9"/>
      <c r="AB379" s="9"/>
      <c r="AC379" s="9"/>
      <c r="AD379" s="9"/>
      <c r="AE379" s="9"/>
      <c r="AF379" s="9"/>
      <c r="AG379" s="9"/>
      <c r="AH379" s="9"/>
      <c r="AI379" s="9"/>
      <c r="AJ379" s="9"/>
      <c r="AK379" s="9"/>
      <c r="AL379" s="9"/>
      <c r="AM379" s="9"/>
      <c r="AN379" s="9"/>
      <c r="AO379" s="9"/>
      <c r="AP379" s="9"/>
      <c r="AQ379" s="9"/>
      <c r="AR379" s="9"/>
    </row>
    <row r="380" spans="1:44" x14ac:dyDescent="0.25">
      <c r="A380" s="9"/>
      <c r="B380" s="9"/>
      <c r="C380" s="9"/>
      <c r="D380" s="9"/>
      <c r="F380" s="9"/>
      <c r="I380" s="9"/>
      <c r="J380" s="9"/>
      <c r="K380" s="9"/>
      <c r="L380" s="9"/>
      <c r="M380" s="9"/>
      <c r="N380" s="9"/>
      <c r="O380" s="9"/>
      <c r="P380" s="9"/>
      <c r="R380" s="9"/>
      <c r="S380" s="9"/>
      <c r="U380" s="17"/>
      <c r="V380" s="9"/>
      <c r="W380" s="17"/>
      <c r="X380" s="9"/>
      <c r="Y380" s="9"/>
      <c r="Z380" s="9"/>
      <c r="AA380" s="9"/>
      <c r="AB380" s="9"/>
      <c r="AC380" s="9"/>
      <c r="AD380" s="9"/>
      <c r="AE380" s="9"/>
      <c r="AF380" s="9"/>
      <c r="AG380" s="9"/>
      <c r="AH380" s="9"/>
      <c r="AI380" s="9"/>
      <c r="AJ380" s="9"/>
      <c r="AK380" s="9"/>
      <c r="AL380" s="9"/>
      <c r="AM380" s="9"/>
      <c r="AN380" s="9"/>
      <c r="AO380" s="9"/>
      <c r="AP380" s="9"/>
      <c r="AQ380" s="9"/>
      <c r="AR380" s="9"/>
    </row>
    <row r="381" spans="1:44" x14ac:dyDescent="0.25">
      <c r="A381" s="9"/>
      <c r="B381" s="9"/>
      <c r="C381" s="9"/>
      <c r="D381" s="9"/>
      <c r="F381" s="9"/>
      <c r="I381" s="9"/>
      <c r="J381" s="9"/>
      <c r="K381" s="9"/>
      <c r="L381" s="9"/>
      <c r="M381" s="9"/>
      <c r="N381" s="9"/>
      <c r="O381" s="9"/>
      <c r="P381" s="9"/>
      <c r="R381" s="9"/>
      <c r="S381" s="9"/>
      <c r="U381" s="17"/>
      <c r="V381" s="9"/>
      <c r="W381" s="17"/>
      <c r="X381" s="9"/>
      <c r="Y381" s="9"/>
      <c r="Z381" s="9"/>
      <c r="AA381" s="9"/>
      <c r="AB381" s="9"/>
      <c r="AC381" s="9"/>
      <c r="AD381" s="9"/>
      <c r="AE381" s="9"/>
      <c r="AF381" s="9"/>
      <c r="AG381" s="9"/>
      <c r="AH381" s="9"/>
      <c r="AI381" s="9"/>
      <c r="AJ381" s="9"/>
      <c r="AK381" s="9"/>
      <c r="AL381" s="9"/>
      <c r="AM381" s="9"/>
      <c r="AN381" s="9"/>
      <c r="AO381" s="9"/>
      <c r="AP381" s="9"/>
      <c r="AQ381" s="9"/>
      <c r="AR381" s="9"/>
    </row>
    <row r="382" spans="1:44" x14ac:dyDescent="0.25">
      <c r="A382" s="9"/>
      <c r="B382" s="9"/>
      <c r="C382" s="9"/>
      <c r="D382" s="9"/>
      <c r="F382" s="9"/>
      <c r="I382" s="9"/>
      <c r="J382" s="9"/>
      <c r="K382" s="9"/>
      <c r="L382" s="9"/>
      <c r="M382" s="9"/>
      <c r="N382" s="9"/>
      <c r="O382" s="9"/>
      <c r="P382" s="9"/>
      <c r="R382" s="9"/>
      <c r="S382" s="9"/>
      <c r="U382" s="17"/>
      <c r="V382" s="9"/>
      <c r="W382" s="17"/>
      <c r="X382" s="9"/>
      <c r="Y382" s="9"/>
      <c r="Z382" s="9"/>
      <c r="AA382" s="9"/>
      <c r="AB382" s="9"/>
      <c r="AC382" s="9"/>
      <c r="AD382" s="9"/>
      <c r="AE382" s="9"/>
      <c r="AF382" s="9"/>
      <c r="AG382" s="9"/>
      <c r="AH382" s="9"/>
      <c r="AI382" s="9"/>
      <c r="AJ382" s="9"/>
      <c r="AK382" s="9"/>
      <c r="AL382" s="9"/>
      <c r="AM382" s="9"/>
      <c r="AN382" s="9"/>
      <c r="AO382" s="9"/>
      <c r="AP382" s="9"/>
      <c r="AQ382" s="9"/>
      <c r="AR382" s="9"/>
    </row>
    <row r="383" spans="1:44" x14ac:dyDescent="0.25">
      <c r="A383" s="9"/>
      <c r="B383" s="9"/>
      <c r="C383" s="9"/>
      <c r="D383" s="9"/>
      <c r="F383" s="9"/>
      <c r="I383" s="9"/>
      <c r="J383" s="9"/>
      <c r="K383" s="9"/>
      <c r="L383" s="9"/>
      <c r="M383" s="9"/>
      <c r="N383" s="9"/>
      <c r="O383" s="9"/>
      <c r="P383" s="9"/>
      <c r="R383" s="9"/>
      <c r="S383" s="9"/>
      <c r="U383" s="17"/>
      <c r="V383" s="9"/>
      <c r="W383" s="17"/>
      <c r="X383" s="9"/>
      <c r="Y383" s="9"/>
      <c r="Z383" s="9"/>
      <c r="AA383" s="9"/>
      <c r="AB383" s="9"/>
      <c r="AC383" s="9"/>
      <c r="AD383" s="9"/>
      <c r="AE383" s="9"/>
      <c r="AF383" s="9"/>
      <c r="AG383" s="9"/>
      <c r="AH383" s="9"/>
      <c r="AI383" s="9"/>
      <c r="AJ383" s="9"/>
      <c r="AK383" s="9"/>
      <c r="AL383" s="9"/>
      <c r="AM383" s="9"/>
      <c r="AN383" s="9"/>
      <c r="AO383" s="9"/>
      <c r="AP383" s="9"/>
      <c r="AQ383" s="9"/>
      <c r="AR383" s="9"/>
    </row>
    <row r="384" spans="1:44" x14ac:dyDescent="0.25">
      <c r="A384" s="9"/>
      <c r="B384" s="9"/>
      <c r="C384" s="9"/>
      <c r="D384" s="9"/>
      <c r="F384" s="9"/>
      <c r="I384" s="9"/>
      <c r="J384" s="9"/>
      <c r="K384" s="9"/>
      <c r="L384" s="9"/>
      <c r="M384" s="9"/>
      <c r="N384" s="9"/>
      <c r="O384" s="9"/>
      <c r="P384" s="9"/>
      <c r="R384" s="9"/>
      <c r="S384" s="9"/>
      <c r="U384" s="17"/>
      <c r="V384" s="9"/>
      <c r="W384" s="17"/>
      <c r="X384" s="9"/>
      <c r="Y384" s="9"/>
      <c r="Z384" s="9"/>
      <c r="AA384" s="9"/>
      <c r="AB384" s="9"/>
      <c r="AC384" s="9"/>
      <c r="AD384" s="9"/>
      <c r="AE384" s="9"/>
      <c r="AF384" s="9"/>
      <c r="AG384" s="9"/>
      <c r="AH384" s="9"/>
      <c r="AI384" s="9"/>
      <c r="AJ384" s="9"/>
      <c r="AK384" s="9"/>
      <c r="AL384" s="9"/>
      <c r="AM384" s="9"/>
      <c r="AN384" s="9"/>
      <c r="AO384" s="9"/>
      <c r="AP384" s="9"/>
      <c r="AQ384" s="9"/>
      <c r="AR384" s="9"/>
    </row>
    <row r="385" spans="1:44" x14ac:dyDescent="0.25">
      <c r="A385" s="9"/>
      <c r="B385" s="9"/>
      <c r="C385" s="9"/>
      <c r="D385" s="9"/>
      <c r="F385" s="9"/>
      <c r="I385" s="9"/>
      <c r="J385" s="9"/>
      <c r="K385" s="9"/>
      <c r="L385" s="9"/>
      <c r="M385" s="9"/>
      <c r="N385" s="9"/>
      <c r="O385" s="9"/>
      <c r="P385" s="9"/>
      <c r="R385" s="9"/>
      <c r="S385" s="9"/>
      <c r="U385" s="17"/>
      <c r="V385" s="9"/>
      <c r="W385" s="17"/>
      <c r="X385" s="9"/>
      <c r="Y385" s="9"/>
      <c r="Z385" s="9"/>
      <c r="AA385" s="9"/>
      <c r="AB385" s="9"/>
      <c r="AC385" s="9"/>
      <c r="AD385" s="9"/>
      <c r="AE385" s="9"/>
      <c r="AF385" s="9"/>
      <c r="AG385" s="9"/>
      <c r="AH385" s="9"/>
      <c r="AI385" s="9"/>
      <c r="AJ385" s="9"/>
      <c r="AK385" s="9"/>
      <c r="AL385" s="9"/>
      <c r="AM385" s="9"/>
      <c r="AN385" s="9"/>
      <c r="AO385" s="9"/>
      <c r="AP385" s="9"/>
      <c r="AQ385" s="9"/>
      <c r="AR385" s="9"/>
    </row>
    <row r="386" spans="1:44" x14ac:dyDescent="0.25">
      <c r="A386" s="9"/>
      <c r="B386" s="9"/>
      <c r="C386" s="9"/>
      <c r="D386" s="9"/>
      <c r="F386" s="9"/>
      <c r="I386" s="9"/>
      <c r="J386" s="9"/>
      <c r="K386" s="9"/>
      <c r="L386" s="9"/>
      <c r="M386" s="9"/>
      <c r="N386" s="9"/>
      <c r="O386" s="9"/>
      <c r="P386" s="9"/>
      <c r="R386" s="9"/>
      <c r="S386" s="9"/>
      <c r="U386" s="17"/>
      <c r="V386" s="9"/>
      <c r="W386" s="17"/>
      <c r="X386" s="9"/>
      <c r="Y386" s="9"/>
      <c r="Z386" s="9"/>
      <c r="AA386" s="9"/>
      <c r="AB386" s="9"/>
      <c r="AC386" s="9"/>
      <c r="AD386" s="9"/>
      <c r="AE386" s="9"/>
      <c r="AF386" s="9"/>
      <c r="AG386" s="9"/>
      <c r="AH386" s="9"/>
      <c r="AI386" s="9"/>
      <c r="AJ386" s="9"/>
      <c r="AK386" s="9"/>
      <c r="AL386" s="9"/>
      <c r="AM386" s="9"/>
      <c r="AN386" s="9"/>
      <c r="AO386" s="9"/>
      <c r="AP386" s="9"/>
      <c r="AQ386" s="9"/>
      <c r="AR386" s="9"/>
    </row>
    <row r="387" spans="1:44" x14ac:dyDescent="0.25">
      <c r="A387" s="9"/>
      <c r="B387" s="9"/>
      <c r="C387" s="9"/>
      <c r="D387" s="9"/>
      <c r="F387" s="9"/>
      <c r="I387" s="9"/>
      <c r="J387" s="9"/>
      <c r="K387" s="9"/>
      <c r="L387" s="9"/>
      <c r="M387" s="9"/>
      <c r="N387" s="9"/>
      <c r="O387" s="9"/>
      <c r="P387" s="9"/>
      <c r="R387" s="9"/>
      <c r="S387" s="9"/>
      <c r="U387" s="17"/>
      <c r="V387" s="9"/>
      <c r="W387" s="17"/>
      <c r="X387" s="9"/>
      <c r="Y387" s="9"/>
      <c r="Z387" s="9"/>
      <c r="AA387" s="9"/>
      <c r="AB387" s="9"/>
      <c r="AC387" s="9"/>
      <c r="AD387" s="9"/>
      <c r="AE387" s="9"/>
      <c r="AF387" s="9"/>
      <c r="AG387" s="9"/>
      <c r="AH387" s="9"/>
      <c r="AI387" s="9"/>
      <c r="AJ387" s="9"/>
      <c r="AK387" s="9"/>
      <c r="AL387" s="9"/>
      <c r="AM387" s="9"/>
      <c r="AN387" s="9"/>
      <c r="AO387" s="9"/>
      <c r="AP387" s="9"/>
      <c r="AQ387" s="9"/>
      <c r="AR387" s="9"/>
    </row>
    <row r="388" spans="1:44" x14ac:dyDescent="0.25">
      <c r="A388" s="9"/>
      <c r="B388" s="9"/>
      <c r="C388" s="9"/>
      <c r="D388" s="9"/>
      <c r="F388" s="9"/>
      <c r="I388" s="9"/>
      <c r="J388" s="9"/>
      <c r="K388" s="9"/>
      <c r="L388" s="9"/>
      <c r="M388" s="9"/>
      <c r="N388" s="9"/>
      <c r="O388" s="9"/>
      <c r="P388" s="9"/>
      <c r="R388" s="9"/>
      <c r="S388" s="9"/>
      <c r="U388" s="17"/>
      <c r="V388" s="9"/>
      <c r="W388" s="17"/>
      <c r="X388" s="9"/>
      <c r="Y388" s="9"/>
      <c r="Z388" s="9"/>
      <c r="AA388" s="9"/>
      <c r="AB388" s="9"/>
      <c r="AC388" s="9"/>
      <c r="AD388" s="9"/>
      <c r="AE388" s="9"/>
      <c r="AF388" s="9"/>
      <c r="AG388" s="9"/>
      <c r="AH388" s="9"/>
      <c r="AI388" s="9"/>
      <c r="AJ388" s="9"/>
      <c r="AK388" s="9"/>
      <c r="AL388" s="9"/>
      <c r="AM388" s="9"/>
      <c r="AN388" s="9"/>
      <c r="AO388" s="9"/>
      <c r="AP388" s="9"/>
      <c r="AQ388" s="9"/>
      <c r="AR388" s="9"/>
    </row>
    <row r="389" spans="1:44" x14ac:dyDescent="0.25">
      <c r="A389" s="9"/>
      <c r="B389" s="9"/>
      <c r="C389" s="9"/>
      <c r="D389" s="9"/>
      <c r="F389" s="9"/>
      <c r="I389" s="9"/>
      <c r="J389" s="9"/>
      <c r="K389" s="9"/>
      <c r="L389" s="9"/>
      <c r="M389" s="9"/>
      <c r="N389" s="9"/>
      <c r="O389" s="9"/>
      <c r="P389" s="9"/>
      <c r="R389" s="9"/>
      <c r="S389" s="9"/>
      <c r="U389" s="17"/>
      <c r="V389" s="9"/>
      <c r="W389" s="17"/>
      <c r="X389" s="9"/>
      <c r="Y389" s="9"/>
      <c r="Z389" s="9"/>
      <c r="AA389" s="9"/>
      <c r="AB389" s="9"/>
      <c r="AC389" s="9"/>
      <c r="AD389" s="9"/>
      <c r="AE389" s="9"/>
      <c r="AF389" s="9"/>
      <c r="AG389" s="9"/>
      <c r="AH389" s="9"/>
      <c r="AI389" s="9"/>
      <c r="AJ389" s="9"/>
      <c r="AK389" s="9"/>
      <c r="AL389" s="9"/>
      <c r="AM389" s="9"/>
      <c r="AN389" s="9"/>
      <c r="AO389" s="9"/>
      <c r="AP389" s="9"/>
      <c r="AQ389" s="9"/>
      <c r="AR389" s="9"/>
    </row>
    <row r="390" spans="1:44" x14ac:dyDescent="0.25">
      <c r="A390" s="9"/>
      <c r="B390" s="9"/>
      <c r="C390" s="9"/>
      <c r="D390" s="9"/>
      <c r="F390" s="9"/>
      <c r="I390" s="9"/>
      <c r="J390" s="9"/>
      <c r="K390" s="9"/>
      <c r="L390" s="9"/>
      <c r="M390" s="9"/>
      <c r="N390" s="9"/>
      <c r="O390" s="9"/>
      <c r="P390" s="9"/>
      <c r="R390" s="9"/>
      <c r="S390" s="9"/>
      <c r="U390" s="17"/>
      <c r="V390" s="9"/>
      <c r="W390" s="17"/>
      <c r="X390" s="9"/>
      <c r="Y390" s="9"/>
      <c r="Z390" s="9"/>
      <c r="AA390" s="9"/>
      <c r="AB390" s="9"/>
      <c r="AC390" s="9"/>
      <c r="AD390" s="9"/>
      <c r="AE390" s="9"/>
      <c r="AF390" s="9"/>
      <c r="AG390" s="9"/>
      <c r="AH390" s="9"/>
      <c r="AI390" s="9"/>
      <c r="AJ390" s="9"/>
      <c r="AK390" s="9"/>
      <c r="AL390" s="9"/>
      <c r="AM390" s="9"/>
      <c r="AN390" s="9"/>
      <c r="AO390" s="9"/>
      <c r="AP390" s="9"/>
      <c r="AQ390" s="9"/>
      <c r="AR390" s="9"/>
    </row>
    <row r="391" spans="1:44" x14ac:dyDescent="0.25">
      <c r="A391" s="9"/>
      <c r="B391" s="9"/>
      <c r="C391" s="9"/>
      <c r="D391" s="9"/>
      <c r="F391" s="9"/>
      <c r="I391" s="9"/>
      <c r="J391" s="9"/>
      <c r="K391" s="9"/>
      <c r="L391" s="9"/>
      <c r="M391" s="9"/>
      <c r="N391" s="9"/>
      <c r="O391" s="9"/>
      <c r="P391" s="9"/>
      <c r="R391" s="9"/>
      <c r="S391" s="9"/>
      <c r="U391" s="17"/>
      <c r="V391" s="9"/>
      <c r="W391" s="17"/>
      <c r="X391" s="9"/>
      <c r="Y391" s="9"/>
      <c r="Z391" s="9"/>
      <c r="AA391" s="9"/>
      <c r="AB391" s="9"/>
      <c r="AC391" s="9"/>
      <c r="AD391" s="9"/>
      <c r="AE391" s="9"/>
      <c r="AF391" s="9"/>
      <c r="AG391" s="9"/>
      <c r="AH391" s="9"/>
      <c r="AI391" s="9"/>
      <c r="AJ391" s="9"/>
      <c r="AK391" s="9"/>
      <c r="AL391" s="9"/>
      <c r="AM391" s="9"/>
      <c r="AN391" s="9"/>
      <c r="AO391" s="9"/>
      <c r="AP391" s="9"/>
      <c r="AQ391" s="9"/>
      <c r="AR391" s="9"/>
    </row>
    <row r="392" spans="1:44" x14ac:dyDescent="0.25">
      <c r="A392" s="9"/>
      <c r="B392" s="9"/>
      <c r="C392" s="9"/>
      <c r="D392" s="9"/>
      <c r="F392" s="9"/>
      <c r="I392" s="9"/>
      <c r="J392" s="9"/>
      <c r="K392" s="9"/>
      <c r="L392" s="9"/>
      <c r="M392" s="9"/>
      <c r="N392" s="9"/>
      <c r="O392" s="9"/>
      <c r="P392" s="9"/>
      <c r="R392" s="9"/>
      <c r="S392" s="9"/>
      <c r="U392" s="17"/>
      <c r="V392" s="9"/>
      <c r="W392" s="17"/>
      <c r="X392" s="9"/>
      <c r="Y392" s="9"/>
      <c r="Z392" s="9"/>
      <c r="AA392" s="9"/>
      <c r="AB392" s="9"/>
      <c r="AC392" s="9"/>
      <c r="AD392" s="9"/>
      <c r="AE392" s="9"/>
      <c r="AF392" s="9"/>
      <c r="AG392" s="9"/>
      <c r="AH392" s="9"/>
      <c r="AI392" s="9"/>
      <c r="AJ392" s="9"/>
      <c r="AK392" s="9"/>
      <c r="AL392" s="9"/>
      <c r="AM392" s="9"/>
      <c r="AN392" s="9"/>
      <c r="AO392" s="9"/>
      <c r="AP392" s="9"/>
      <c r="AQ392" s="9"/>
      <c r="AR392" s="9"/>
    </row>
    <row r="393" spans="1:44" x14ac:dyDescent="0.25">
      <c r="A393" s="9"/>
      <c r="B393" s="9"/>
      <c r="C393" s="9"/>
      <c r="D393" s="9"/>
      <c r="F393" s="9"/>
      <c r="I393" s="9"/>
      <c r="J393" s="9"/>
      <c r="K393" s="9"/>
      <c r="L393" s="9"/>
      <c r="M393" s="9"/>
      <c r="N393" s="9"/>
      <c r="O393" s="9"/>
      <c r="P393" s="9"/>
      <c r="R393" s="9"/>
      <c r="S393" s="9"/>
      <c r="U393" s="17"/>
      <c r="V393" s="9"/>
      <c r="W393" s="17"/>
      <c r="X393" s="9"/>
      <c r="Y393" s="9"/>
      <c r="Z393" s="9"/>
      <c r="AA393" s="9"/>
      <c r="AB393" s="9"/>
      <c r="AC393" s="9"/>
      <c r="AD393" s="9"/>
      <c r="AE393" s="9"/>
      <c r="AF393" s="9"/>
      <c r="AG393" s="9"/>
      <c r="AH393" s="9"/>
      <c r="AI393" s="9"/>
      <c r="AJ393" s="9"/>
      <c r="AK393" s="9"/>
      <c r="AL393" s="9"/>
      <c r="AM393" s="9"/>
      <c r="AN393" s="9"/>
      <c r="AO393" s="9"/>
      <c r="AP393" s="9"/>
      <c r="AQ393" s="9"/>
      <c r="AR393" s="9"/>
    </row>
    <row r="394" spans="1:44" x14ac:dyDescent="0.25">
      <c r="A394" s="9"/>
      <c r="B394" s="9"/>
      <c r="C394" s="9"/>
      <c r="D394" s="9"/>
      <c r="F394" s="9"/>
      <c r="I394" s="9"/>
      <c r="J394" s="9"/>
      <c r="K394" s="9"/>
      <c r="L394" s="9"/>
      <c r="M394" s="9"/>
      <c r="N394" s="9"/>
      <c r="O394" s="9"/>
      <c r="P394" s="9"/>
      <c r="R394" s="9"/>
      <c r="S394" s="9"/>
      <c r="U394" s="17"/>
      <c r="V394" s="9"/>
      <c r="W394" s="17"/>
      <c r="X394" s="9"/>
      <c r="Y394" s="9"/>
      <c r="Z394" s="9"/>
      <c r="AA394" s="9"/>
      <c r="AB394" s="9"/>
      <c r="AC394" s="9"/>
      <c r="AD394" s="9"/>
      <c r="AE394" s="9"/>
      <c r="AF394" s="9"/>
      <c r="AG394" s="9"/>
      <c r="AH394" s="9"/>
      <c r="AI394" s="9"/>
      <c r="AJ394" s="9"/>
      <c r="AK394" s="9"/>
      <c r="AL394" s="9"/>
      <c r="AM394" s="9"/>
      <c r="AN394" s="9"/>
      <c r="AO394" s="9"/>
      <c r="AP394" s="9"/>
      <c r="AQ394" s="9"/>
      <c r="AR394" s="9"/>
    </row>
    <row r="395" spans="1:44" x14ac:dyDescent="0.25">
      <c r="A395" s="9"/>
      <c r="B395" s="9"/>
      <c r="C395" s="9"/>
      <c r="D395" s="9"/>
      <c r="F395" s="9"/>
      <c r="I395" s="9"/>
      <c r="J395" s="9"/>
      <c r="K395" s="9"/>
      <c r="L395" s="9"/>
      <c r="M395" s="9"/>
      <c r="N395" s="9"/>
      <c r="O395" s="9"/>
      <c r="P395" s="9"/>
      <c r="R395" s="9"/>
      <c r="S395" s="9"/>
      <c r="U395" s="17"/>
      <c r="V395" s="9"/>
      <c r="W395" s="17"/>
      <c r="X395" s="9"/>
      <c r="Y395" s="9"/>
      <c r="Z395" s="9"/>
      <c r="AA395" s="9"/>
      <c r="AB395" s="9"/>
      <c r="AC395" s="9"/>
      <c r="AD395" s="9"/>
      <c r="AE395" s="9"/>
      <c r="AF395" s="9"/>
      <c r="AG395" s="9"/>
      <c r="AH395" s="9"/>
      <c r="AI395" s="9"/>
      <c r="AJ395" s="9"/>
      <c r="AK395" s="9"/>
      <c r="AL395" s="9"/>
      <c r="AM395" s="9"/>
      <c r="AN395" s="9"/>
      <c r="AO395" s="9"/>
      <c r="AP395" s="9"/>
      <c r="AQ395" s="9"/>
      <c r="AR395" s="9"/>
    </row>
    <row r="396" spans="1:44" x14ac:dyDescent="0.25">
      <c r="A396" s="9"/>
      <c r="B396" s="9"/>
      <c r="C396" s="9"/>
      <c r="D396" s="9"/>
      <c r="F396" s="9"/>
      <c r="I396" s="9"/>
      <c r="J396" s="9"/>
      <c r="K396" s="9"/>
      <c r="L396" s="9"/>
      <c r="M396" s="9"/>
      <c r="N396" s="9"/>
      <c r="O396" s="9"/>
      <c r="P396" s="9"/>
      <c r="R396" s="9"/>
      <c r="S396" s="9"/>
      <c r="U396" s="17"/>
      <c r="V396" s="9"/>
      <c r="W396" s="17"/>
      <c r="X396" s="9"/>
      <c r="Y396" s="9"/>
      <c r="Z396" s="9"/>
      <c r="AA396" s="9"/>
      <c r="AB396" s="9"/>
      <c r="AC396" s="9"/>
      <c r="AD396" s="9"/>
      <c r="AE396" s="9"/>
      <c r="AF396" s="9"/>
      <c r="AG396" s="9"/>
      <c r="AH396" s="9"/>
      <c r="AI396" s="9"/>
      <c r="AJ396" s="9"/>
      <c r="AK396" s="9"/>
      <c r="AL396" s="9"/>
      <c r="AM396" s="9"/>
      <c r="AN396" s="9"/>
      <c r="AO396" s="9"/>
      <c r="AP396" s="9"/>
      <c r="AQ396" s="9"/>
      <c r="AR396" s="9"/>
    </row>
    <row r="397" spans="1:44" x14ac:dyDescent="0.25">
      <c r="A397" s="9"/>
      <c r="B397" s="9"/>
      <c r="C397" s="9"/>
      <c r="D397" s="9"/>
      <c r="F397" s="9"/>
      <c r="I397" s="9"/>
      <c r="J397" s="9"/>
      <c r="K397" s="9"/>
      <c r="L397" s="9"/>
      <c r="M397" s="9"/>
      <c r="N397" s="9"/>
      <c r="O397" s="9"/>
      <c r="P397" s="9"/>
      <c r="R397" s="9"/>
      <c r="S397" s="9"/>
      <c r="U397" s="17"/>
      <c r="V397" s="9"/>
      <c r="W397" s="17"/>
      <c r="X397" s="9"/>
      <c r="Y397" s="9"/>
      <c r="Z397" s="9"/>
      <c r="AA397" s="9"/>
      <c r="AB397" s="9"/>
      <c r="AC397" s="9"/>
      <c r="AD397" s="9"/>
      <c r="AE397" s="9"/>
      <c r="AF397" s="9"/>
      <c r="AG397" s="9"/>
      <c r="AH397" s="9"/>
      <c r="AI397" s="9"/>
      <c r="AJ397" s="9"/>
      <c r="AK397" s="9"/>
      <c r="AL397" s="9"/>
      <c r="AM397" s="9"/>
      <c r="AN397" s="9"/>
      <c r="AO397" s="9"/>
      <c r="AP397" s="9"/>
      <c r="AQ397" s="9"/>
      <c r="AR397" s="9"/>
    </row>
    <row r="398" spans="1:44" x14ac:dyDescent="0.25">
      <c r="A398" s="9"/>
      <c r="B398" s="9"/>
      <c r="C398" s="9"/>
      <c r="D398" s="9"/>
      <c r="F398" s="9"/>
      <c r="I398" s="9"/>
      <c r="J398" s="9"/>
      <c r="K398" s="9"/>
      <c r="L398" s="9"/>
      <c r="M398" s="9"/>
      <c r="N398" s="9"/>
      <c r="O398" s="9"/>
      <c r="P398" s="9"/>
      <c r="R398" s="9"/>
      <c r="S398" s="9"/>
      <c r="U398" s="17"/>
      <c r="V398" s="9"/>
      <c r="W398" s="17"/>
      <c r="X398" s="9"/>
      <c r="Y398" s="9"/>
      <c r="Z398" s="9"/>
      <c r="AA398" s="9"/>
      <c r="AB398" s="9"/>
      <c r="AC398" s="9"/>
      <c r="AD398" s="9"/>
      <c r="AE398" s="9"/>
      <c r="AF398" s="9"/>
      <c r="AG398" s="9"/>
      <c r="AH398" s="9"/>
      <c r="AI398" s="9"/>
      <c r="AJ398" s="9"/>
      <c r="AK398" s="9"/>
      <c r="AL398" s="9"/>
      <c r="AM398" s="9"/>
      <c r="AN398" s="9"/>
      <c r="AO398" s="9"/>
      <c r="AP398" s="9"/>
      <c r="AQ398" s="9"/>
      <c r="AR398" s="9"/>
    </row>
    <row r="399" spans="1:44" x14ac:dyDescent="0.25">
      <c r="A399" s="9"/>
      <c r="B399" s="9"/>
      <c r="C399" s="9"/>
      <c r="D399" s="9"/>
      <c r="F399" s="9"/>
      <c r="I399" s="9"/>
      <c r="J399" s="9"/>
      <c r="K399" s="9"/>
      <c r="L399" s="9"/>
      <c r="M399" s="9"/>
      <c r="N399" s="9"/>
      <c r="O399" s="9"/>
      <c r="P399" s="9"/>
      <c r="R399" s="9"/>
      <c r="S399" s="9"/>
      <c r="U399" s="17"/>
      <c r="V399" s="9"/>
      <c r="W399" s="17"/>
      <c r="X399" s="9"/>
      <c r="Y399" s="9"/>
      <c r="Z399" s="9"/>
      <c r="AA399" s="9"/>
      <c r="AB399" s="9"/>
      <c r="AC399" s="9"/>
      <c r="AD399" s="9"/>
      <c r="AE399" s="9"/>
      <c r="AF399" s="9"/>
      <c r="AG399" s="9"/>
      <c r="AH399" s="9"/>
      <c r="AI399" s="9"/>
      <c r="AJ399" s="9"/>
      <c r="AK399" s="9"/>
      <c r="AL399" s="9"/>
      <c r="AM399" s="9"/>
      <c r="AN399" s="9"/>
      <c r="AO399" s="9"/>
      <c r="AP399" s="9"/>
      <c r="AQ399" s="9"/>
      <c r="AR399" s="9"/>
    </row>
    <row r="400" spans="1:44" x14ac:dyDescent="0.25">
      <c r="A400" s="9"/>
      <c r="B400" s="9"/>
      <c r="C400" s="9"/>
      <c r="D400" s="9"/>
      <c r="F400" s="9"/>
      <c r="I400" s="9"/>
      <c r="J400" s="9"/>
      <c r="K400" s="9"/>
      <c r="L400" s="9"/>
      <c r="M400" s="9"/>
      <c r="N400" s="9"/>
      <c r="O400" s="9"/>
      <c r="P400" s="9"/>
      <c r="R400" s="9"/>
      <c r="S400" s="9"/>
      <c r="U400" s="17"/>
      <c r="V400" s="9"/>
      <c r="W400" s="17"/>
      <c r="X400" s="9"/>
      <c r="Y400" s="9"/>
      <c r="Z400" s="9"/>
      <c r="AA400" s="9"/>
      <c r="AB400" s="9"/>
      <c r="AC400" s="9"/>
      <c r="AD400" s="9"/>
      <c r="AE400" s="9"/>
      <c r="AF400" s="9"/>
      <c r="AG400" s="9"/>
      <c r="AH400" s="9"/>
      <c r="AI400" s="9"/>
      <c r="AJ400" s="9"/>
      <c r="AK400" s="9"/>
      <c r="AL400" s="9"/>
      <c r="AM400" s="9"/>
      <c r="AN400" s="9"/>
      <c r="AO400" s="9"/>
      <c r="AP400" s="9"/>
      <c r="AQ400" s="9"/>
      <c r="AR400" s="9"/>
    </row>
    <row r="401" spans="1:44" x14ac:dyDescent="0.25">
      <c r="A401" s="9"/>
      <c r="B401" s="9"/>
      <c r="C401" s="9"/>
      <c r="D401" s="9"/>
      <c r="F401" s="9"/>
      <c r="I401" s="9"/>
      <c r="J401" s="9"/>
      <c r="K401" s="9"/>
      <c r="L401" s="9"/>
      <c r="M401" s="9"/>
      <c r="N401" s="9"/>
      <c r="O401" s="9"/>
      <c r="P401" s="9"/>
      <c r="R401" s="9"/>
      <c r="S401" s="9"/>
      <c r="U401" s="17"/>
      <c r="V401" s="9"/>
      <c r="W401" s="17"/>
      <c r="X401" s="9"/>
      <c r="Y401" s="9"/>
      <c r="Z401" s="9"/>
      <c r="AA401" s="9"/>
      <c r="AB401" s="9"/>
      <c r="AC401" s="9"/>
      <c r="AD401" s="9"/>
      <c r="AE401" s="9"/>
      <c r="AF401" s="9"/>
      <c r="AG401" s="9"/>
      <c r="AH401" s="9"/>
      <c r="AI401" s="9"/>
      <c r="AJ401" s="9"/>
      <c r="AK401" s="9"/>
      <c r="AL401" s="9"/>
      <c r="AM401" s="9"/>
      <c r="AN401" s="9"/>
      <c r="AO401" s="9"/>
      <c r="AP401" s="9"/>
      <c r="AQ401" s="9"/>
      <c r="AR401" s="9"/>
    </row>
    <row r="402" spans="1:44" x14ac:dyDescent="0.25">
      <c r="A402" s="9"/>
      <c r="B402" s="9"/>
      <c r="C402" s="9"/>
      <c r="D402" s="9"/>
      <c r="F402" s="9"/>
      <c r="I402" s="9"/>
      <c r="J402" s="9"/>
      <c r="K402" s="9"/>
      <c r="L402" s="9"/>
      <c r="M402" s="9"/>
      <c r="N402" s="9"/>
      <c r="O402" s="9"/>
      <c r="P402" s="9"/>
      <c r="R402" s="9"/>
      <c r="S402" s="9"/>
      <c r="U402" s="17"/>
      <c r="V402" s="9"/>
      <c r="W402" s="17"/>
      <c r="X402" s="9"/>
      <c r="Y402" s="9"/>
      <c r="Z402" s="9"/>
      <c r="AA402" s="9"/>
      <c r="AB402" s="9"/>
      <c r="AC402" s="9"/>
      <c r="AD402" s="9"/>
      <c r="AE402" s="9"/>
      <c r="AF402" s="9"/>
      <c r="AG402" s="9"/>
      <c r="AH402" s="9"/>
      <c r="AI402" s="9"/>
      <c r="AJ402" s="9"/>
      <c r="AK402" s="9"/>
      <c r="AL402" s="9"/>
      <c r="AM402" s="9"/>
      <c r="AN402" s="9"/>
      <c r="AO402" s="9"/>
      <c r="AP402" s="9"/>
      <c r="AQ402" s="9"/>
      <c r="AR402" s="9"/>
    </row>
    <row r="403" spans="1:44" x14ac:dyDescent="0.25">
      <c r="A403" s="9"/>
      <c r="B403" s="9"/>
      <c r="C403" s="9"/>
      <c r="D403" s="9"/>
      <c r="F403" s="9"/>
      <c r="I403" s="9"/>
      <c r="J403" s="9"/>
      <c r="K403" s="9"/>
      <c r="L403" s="9"/>
      <c r="M403" s="9"/>
      <c r="N403" s="9"/>
      <c r="O403" s="9"/>
      <c r="P403" s="9"/>
      <c r="R403" s="9"/>
      <c r="S403" s="9"/>
      <c r="U403" s="17"/>
      <c r="V403" s="9"/>
      <c r="W403" s="17"/>
      <c r="X403" s="9"/>
      <c r="Y403" s="9"/>
      <c r="Z403" s="9"/>
      <c r="AA403" s="9"/>
      <c r="AB403" s="9"/>
      <c r="AC403" s="9"/>
      <c r="AD403" s="9"/>
      <c r="AE403" s="9"/>
      <c r="AF403" s="9"/>
      <c r="AG403" s="9"/>
      <c r="AH403" s="9"/>
      <c r="AI403" s="9"/>
      <c r="AJ403" s="9"/>
      <c r="AK403" s="9"/>
      <c r="AL403" s="9"/>
      <c r="AM403" s="9"/>
      <c r="AN403" s="9"/>
      <c r="AO403" s="9"/>
      <c r="AP403" s="9"/>
      <c r="AQ403" s="9"/>
      <c r="AR403" s="9"/>
    </row>
    <row r="404" spans="1:44" x14ac:dyDescent="0.25">
      <c r="A404" s="9"/>
      <c r="B404" s="9"/>
      <c r="C404" s="9"/>
      <c r="D404" s="9"/>
      <c r="F404" s="9"/>
      <c r="I404" s="9"/>
      <c r="J404" s="9"/>
      <c r="K404" s="9"/>
      <c r="L404" s="9"/>
      <c r="M404" s="9"/>
      <c r="N404" s="9"/>
      <c r="O404" s="9"/>
      <c r="P404" s="9"/>
      <c r="R404" s="9"/>
      <c r="S404" s="9"/>
      <c r="U404" s="17"/>
      <c r="V404" s="9"/>
      <c r="W404" s="17"/>
      <c r="X404" s="9"/>
      <c r="Y404" s="9"/>
      <c r="Z404" s="9"/>
      <c r="AA404" s="9"/>
      <c r="AB404" s="9"/>
      <c r="AC404" s="9"/>
      <c r="AD404" s="9"/>
      <c r="AE404" s="9"/>
      <c r="AF404" s="9"/>
      <c r="AG404" s="9"/>
      <c r="AH404" s="9"/>
      <c r="AI404" s="9"/>
      <c r="AJ404" s="9"/>
      <c r="AK404" s="9"/>
      <c r="AL404" s="9"/>
      <c r="AM404" s="9"/>
      <c r="AN404" s="9"/>
      <c r="AO404" s="9"/>
      <c r="AP404" s="9"/>
      <c r="AQ404" s="9"/>
      <c r="AR404" s="9"/>
    </row>
    <row r="405" spans="1:44" x14ac:dyDescent="0.25">
      <c r="A405" s="9"/>
      <c r="B405" s="9"/>
      <c r="C405" s="9"/>
      <c r="D405" s="9"/>
      <c r="F405" s="9"/>
      <c r="I405" s="9"/>
      <c r="J405" s="9"/>
      <c r="K405" s="9"/>
      <c r="L405" s="9"/>
      <c r="M405" s="9"/>
      <c r="N405" s="9"/>
      <c r="O405" s="9"/>
      <c r="P405" s="9"/>
      <c r="R405" s="9"/>
      <c r="S405" s="9"/>
      <c r="U405" s="17"/>
      <c r="V405" s="9"/>
      <c r="W405" s="17"/>
      <c r="X405" s="9"/>
      <c r="Y405" s="9"/>
      <c r="Z405" s="9"/>
      <c r="AA405" s="9"/>
      <c r="AB405" s="9"/>
      <c r="AC405" s="9"/>
      <c r="AD405" s="9"/>
      <c r="AE405" s="9"/>
      <c r="AF405" s="9"/>
      <c r="AG405" s="9"/>
      <c r="AH405" s="9"/>
      <c r="AI405" s="9"/>
      <c r="AJ405" s="9"/>
      <c r="AK405" s="9"/>
      <c r="AL405" s="9"/>
      <c r="AM405" s="9"/>
      <c r="AN405" s="9"/>
      <c r="AO405" s="9"/>
      <c r="AP405" s="9"/>
      <c r="AQ405" s="9"/>
      <c r="AR405" s="9"/>
    </row>
    <row r="406" spans="1:44" x14ac:dyDescent="0.25">
      <c r="A406" s="9"/>
      <c r="B406" s="9"/>
      <c r="C406" s="9"/>
      <c r="D406" s="9"/>
      <c r="F406" s="9"/>
      <c r="I406" s="9"/>
      <c r="J406" s="9"/>
      <c r="K406" s="9"/>
      <c r="L406" s="9"/>
      <c r="M406" s="9"/>
      <c r="N406" s="9"/>
      <c r="O406" s="9"/>
      <c r="P406" s="9"/>
      <c r="R406" s="9"/>
      <c r="S406" s="9"/>
      <c r="U406" s="17"/>
      <c r="V406" s="9"/>
      <c r="W406" s="17"/>
      <c r="X406" s="9"/>
      <c r="Y406" s="9"/>
      <c r="Z406" s="9"/>
      <c r="AA406" s="9"/>
      <c r="AB406" s="9"/>
      <c r="AC406" s="9"/>
      <c r="AD406" s="9"/>
      <c r="AE406" s="9"/>
      <c r="AF406" s="9"/>
      <c r="AG406" s="9"/>
      <c r="AH406" s="9"/>
      <c r="AI406" s="9"/>
      <c r="AJ406" s="9"/>
      <c r="AK406" s="9"/>
      <c r="AL406" s="9"/>
      <c r="AM406" s="9"/>
      <c r="AN406" s="9"/>
      <c r="AO406" s="9"/>
      <c r="AP406" s="9"/>
      <c r="AQ406" s="9"/>
      <c r="AR406" s="9"/>
    </row>
    <row r="407" spans="1:44" x14ac:dyDescent="0.25">
      <c r="A407" s="9"/>
      <c r="B407" s="9"/>
      <c r="C407" s="9"/>
      <c r="D407" s="9"/>
      <c r="F407" s="9"/>
      <c r="I407" s="9"/>
      <c r="J407" s="9"/>
      <c r="K407" s="9"/>
      <c r="L407" s="9"/>
      <c r="M407" s="9"/>
      <c r="N407" s="9"/>
      <c r="O407" s="9"/>
      <c r="P407" s="9"/>
      <c r="R407" s="9"/>
      <c r="S407" s="9"/>
      <c r="U407" s="17"/>
      <c r="V407" s="9"/>
      <c r="W407" s="17"/>
      <c r="X407" s="9"/>
      <c r="Y407" s="9"/>
      <c r="Z407" s="9"/>
      <c r="AA407" s="9"/>
      <c r="AB407" s="9"/>
      <c r="AC407" s="9"/>
      <c r="AD407" s="9"/>
      <c r="AE407" s="9"/>
      <c r="AF407" s="9"/>
      <c r="AG407" s="9"/>
      <c r="AH407" s="9"/>
      <c r="AI407" s="9"/>
      <c r="AJ407" s="9"/>
      <c r="AK407" s="9"/>
      <c r="AL407" s="9"/>
      <c r="AM407" s="9"/>
      <c r="AN407" s="9"/>
      <c r="AO407" s="9"/>
      <c r="AP407" s="9"/>
      <c r="AQ407" s="9"/>
      <c r="AR407" s="9"/>
    </row>
    <row r="408" spans="1:44" x14ac:dyDescent="0.25">
      <c r="A408" s="9"/>
      <c r="B408" s="9"/>
      <c r="C408" s="9"/>
      <c r="D408" s="9"/>
      <c r="F408" s="9"/>
      <c r="I408" s="9"/>
      <c r="J408" s="9"/>
      <c r="K408" s="9"/>
      <c r="L408" s="9"/>
      <c r="M408" s="9"/>
      <c r="N408" s="9"/>
      <c r="O408" s="9"/>
      <c r="P408" s="9"/>
      <c r="R408" s="9"/>
      <c r="S408" s="9"/>
      <c r="U408" s="17"/>
      <c r="V408" s="9"/>
      <c r="W408" s="17"/>
      <c r="X408" s="9"/>
      <c r="Y408" s="9"/>
      <c r="Z408" s="9"/>
      <c r="AA408" s="9"/>
      <c r="AB408" s="9"/>
      <c r="AC408" s="9"/>
      <c r="AD408" s="9"/>
      <c r="AE408" s="9"/>
      <c r="AF408" s="9"/>
      <c r="AG408" s="9"/>
      <c r="AH408" s="9"/>
      <c r="AI408" s="9"/>
      <c r="AJ408" s="9"/>
      <c r="AK408" s="9"/>
      <c r="AL408" s="9"/>
      <c r="AM408" s="9"/>
      <c r="AN408" s="9"/>
      <c r="AO408" s="9"/>
      <c r="AP408" s="9"/>
      <c r="AQ408" s="9"/>
      <c r="AR408" s="9"/>
    </row>
    <row r="409" spans="1:44" x14ac:dyDescent="0.25">
      <c r="A409" s="9"/>
      <c r="B409" s="9"/>
      <c r="C409" s="9"/>
      <c r="D409" s="9"/>
      <c r="F409" s="9"/>
      <c r="I409" s="9"/>
      <c r="J409" s="9"/>
      <c r="K409" s="9"/>
      <c r="L409" s="9"/>
      <c r="M409" s="9"/>
      <c r="N409" s="9"/>
      <c r="O409" s="9"/>
      <c r="P409" s="9"/>
      <c r="R409" s="9"/>
      <c r="S409" s="9"/>
      <c r="U409" s="17"/>
      <c r="V409" s="9"/>
      <c r="W409" s="17"/>
      <c r="X409" s="9"/>
      <c r="Y409" s="9"/>
      <c r="Z409" s="9"/>
      <c r="AA409" s="9"/>
      <c r="AB409" s="9"/>
      <c r="AC409" s="9"/>
      <c r="AD409" s="9"/>
      <c r="AE409" s="9"/>
      <c r="AF409" s="9"/>
      <c r="AG409" s="9"/>
      <c r="AH409" s="9"/>
      <c r="AI409" s="9"/>
      <c r="AJ409" s="9"/>
      <c r="AK409" s="9"/>
      <c r="AL409" s="9"/>
      <c r="AM409" s="9"/>
      <c r="AN409" s="9"/>
      <c r="AO409" s="9"/>
      <c r="AP409" s="9"/>
      <c r="AQ409" s="9"/>
      <c r="AR409" s="9"/>
    </row>
    <row r="410" spans="1:44" x14ac:dyDescent="0.25">
      <c r="A410" s="9"/>
      <c r="B410" s="9"/>
      <c r="C410" s="9"/>
      <c r="D410" s="9"/>
      <c r="F410" s="9"/>
      <c r="I410" s="9"/>
      <c r="J410" s="9"/>
      <c r="K410" s="9"/>
      <c r="L410" s="9"/>
      <c r="M410" s="9"/>
      <c r="N410" s="9"/>
      <c r="O410" s="9"/>
      <c r="P410" s="9"/>
      <c r="R410" s="9"/>
      <c r="S410" s="9"/>
      <c r="U410" s="17"/>
      <c r="V410" s="9"/>
      <c r="W410" s="17"/>
      <c r="X410" s="9"/>
      <c r="Y410" s="9"/>
      <c r="Z410" s="9"/>
      <c r="AA410" s="9"/>
      <c r="AB410" s="9"/>
      <c r="AC410" s="9"/>
      <c r="AD410" s="9"/>
      <c r="AE410" s="9"/>
      <c r="AF410" s="9"/>
      <c r="AG410" s="9"/>
      <c r="AH410" s="9"/>
      <c r="AI410" s="9"/>
      <c r="AJ410" s="9"/>
      <c r="AK410" s="9"/>
      <c r="AL410" s="9"/>
      <c r="AM410" s="9"/>
      <c r="AN410" s="9"/>
      <c r="AO410" s="9"/>
      <c r="AP410" s="9"/>
      <c r="AQ410" s="9"/>
      <c r="AR410" s="9"/>
    </row>
    <row r="411" spans="1:44" x14ac:dyDescent="0.25">
      <c r="A411" s="9"/>
      <c r="B411" s="9"/>
      <c r="C411" s="9"/>
      <c r="D411" s="9"/>
      <c r="F411" s="9"/>
      <c r="I411" s="9"/>
      <c r="J411" s="9"/>
      <c r="K411" s="9"/>
      <c r="L411" s="9"/>
      <c r="M411" s="9"/>
      <c r="N411" s="9"/>
      <c r="O411" s="9"/>
      <c r="P411" s="9"/>
      <c r="R411" s="9"/>
      <c r="S411" s="9"/>
      <c r="U411" s="17"/>
      <c r="V411" s="9"/>
      <c r="W411" s="17"/>
      <c r="X411" s="9"/>
      <c r="Y411" s="9"/>
      <c r="Z411" s="9"/>
      <c r="AA411" s="9"/>
      <c r="AB411" s="9"/>
      <c r="AC411" s="9"/>
      <c r="AD411" s="9"/>
      <c r="AE411" s="9"/>
      <c r="AF411" s="9"/>
      <c r="AG411" s="9"/>
      <c r="AH411" s="9"/>
      <c r="AI411" s="9"/>
      <c r="AJ411" s="9"/>
      <c r="AK411" s="9"/>
      <c r="AL411" s="9"/>
      <c r="AM411" s="9"/>
      <c r="AN411" s="9"/>
      <c r="AO411" s="9"/>
      <c r="AP411" s="9"/>
      <c r="AQ411" s="9"/>
      <c r="AR411" s="9"/>
    </row>
    <row r="412" spans="1:44" x14ac:dyDescent="0.25">
      <c r="A412" s="9"/>
      <c r="B412" s="9"/>
      <c r="C412" s="9"/>
      <c r="D412" s="9"/>
      <c r="F412" s="9"/>
      <c r="I412" s="9"/>
      <c r="J412" s="9"/>
      <c r="K412" s="9"/>
      <c r="L412" s="9"/>
      <c r="M412" s="9"/>
      <c r="N412" s="9"/>
      <c r="O412" s="9"/>
      <c r="P412" s="9"/>
      <c r="R412" s="9"/>
      <c r="S412" s="9"/>
      <c r="U412" s="17"/>
      <c r="V412" s="9"/>
      <c r="W412" s="17"/>
      <c r="X412" s="9"/>
      <c r="Y412" s="9"/>
      <c r="Z412" s="9"/>
      <c r="AA412" s="9"/>
      <c r="AB412" s="9"/>
      <c r="AC412" s="9"/>
      <c r="AD412" s="9"/>
      <c r="AE412" s="9"/>
      <c r="AF412" s="9"/>
      <c r="AG412" s="9"/>
      <c r="AH412" s="9"/>
      <c r="AI412" s="9"/>
      <c r="AJ412" s="9"/>
      <c r="AK412" s="9"/>
      <c r="AL412" s="9"/>
      <c r="AM412" s="9"/>
      <c r="AN412" s="9"/>
      <c r="AO412" s="9"/>
      <c r="AP412" s="9"/>
      <c r="AQ412" s="9"/>
      <c r="AR412" s="9"/>
    </row>
    <row r="413" spans="1:44" x14ac:dyDescent="0.25">
      <c r="A413" s="9"/>
      <c r="B413" s="9"/>
      <c r="C413" s="9"/>
      <c r="D413" s="9"/>
      <c r="F413" s="9"/>
      <c r="I413" s="9"/>
      <c r="J413" s="9"/>
      <c r="K413" s="9"/>
      <c r="L413" s="9"/>
      <c r="M413" s="9"/>
      <c r="N413" s="9"/>
      <c r="O413" s="9"/>
      <c r="P413" s="9"/>
      <c r="R413" s="9"/>
      <c r="S413" s="9"/>
      <c r="U413" s="17"/>
      <c r="V413" s="9"/>
      <c r="W413" s="17"/>
      <c r="X413" s="9"/>
      <c r="Y413" s="9"/>
      <c r="Z413" s="9"/>
      <c r="AA413" s="9"/>
      <c r="AB413" s="9"/>
      <c r="AC413" s="9"/>
      <c r="AD413" s="9"/>
      <c r="AE413" s="9"/>
      <c r="AF413" s="9"/>
      <c r="AG413" s="9"/>
      <c r="AH413" s="9"/>
      <c r="AI413" s="9"/>
      <c r="AJ413" s="9"/>
      <c r="AK413" s="9"/>
      <c r="AL413" s="9"/>
      <c r="AM413" s="9"/>
      <c r="AN413" s="9"/>
      <c r="AO413" s="9"/>
      <c r="AP413" s="9"/>
      <c r="AQ413" s="9"/>
      <c r="AR413" s="9"/>
    </row>
    <row r="414" spans="1:44" x14ac:dyDescent="0.25">
      <c r="A414" s="9"/>
      <c r="B414" s="9"/>
      <c r="C414" s="9"/>
      <c r="D414" s="9"/>
      <c r="F414" s="9"/>
      <c r="I414" s="9"/>
      <c r="J414" s="9"/>
      <c r="K414" s="9"/>
      <c r="L414" s="9"/>
      <c r="M414" s="9"/>
      <c r="N414" s="9"/>
      <c r="O414" s="9"/>
      <c r="P414" s="9"/>
      <c r="R414" s="9"/>
      <c r="S414" s="9"/>
      <c r="U414" s="17"/>
      <c r="V414" s="9"/>
      <c r="W414" s="17"/>
      <c r="X414" s="9"/>
      <c r="Y414" s="9"/>
      <c r="Z414" s="9"/>
      <c r="AA414" s="9"/>
      <c r="AB414" s="9"/>
      <c r="AC414" s="9"/>
      <c r="AD414" s="9"/>
      <c r="AE414" s="9"/>
      <c r="AF414" s="9"/>
      <c r="AG414" s="9"/>
      <c r="AH414" s="9"/>
      <c r="AI414" s="9"/>
      <c r="AJ414" s="9"/>
      <c r="AK414" s="9"/>
      <c r="AL414" s="9"/>
      <c r="AM414" s="9"/>
      <c r="AN414" s="9"/>
      <c r="AO414" s="9"/>
      <c r="AP414" s="9"/>
      <c r="AQ414" s="9"/>
      <c r="AR414" s="9"/>
    </row>
    <row r="415" spans="1:44" x14ac:dyDescent="0.25">
      <c r="A415" s="9"/>
      <c r="B415" s="9"/>
      <c r="C415" s="9"/>
      <c r="D415" s="9"/>
      <c r="F415" s="9"/>
      <c r="I415" s="9"/>
      <c r="J415" s="9"/>
      <c r="K415" s="9"/>
      <c r="L415" s="9"/>
      <c r="M415" s="9"/>
      <c r="N415" s="9"/>
      <c r="O415" s="9"/>
      <c r="P415" s="9"/>
      <c r="R415" s="9"/>
      <c r="S415" s="9"/>
      <c r="U415" s="17"/>
      <c r="V415" s="9"/>
      <c r="W415" s="17"/>
      <c r="X415" s="9"/>
      <c r="Y415" s="9"/>
      <c r="Z415" s="9"/>
      <c r="AA415" s="9"/>
      <c r="AB415" s="9"/>
      <c r="AC415" s="9"/>
      <c r="AD415" s="9"/>
      <c r="AE415" s="9"/>
      <c r="AF415" s="9"/>
      <c r="AG415" s="9"/>
      <c r="AH415" s="9"/>
      <c r="AI415" s="9"/>
      <c r="AJ415" s="9"/>
      <c r="AK415" s="9"/>
      <c r="AL415" s="9"/>
      <c r="AM415" s="9"/>
      <c r="AN415" s="9"/>
      <c r="AO415" s="9"/>
      <c r="AP415" s="9"/>
      <c r="AQ415" s="9"/>
      <c r="AR415" s="9"/>
    </row>
    <row r="416" spans="1:44" x14ac:dyDescent="0.25">
      <c r="A416" s="9"/>
      <c r="B416" s="9"/>
      <c r="C416" s="9"/>
      <c r="D416" s="9"/>
      <c r="F416" s="9"/>
      <c r="I416" s="9"/>
      <c r="J416" s="9"/>
      <c r="K416" s="9"/>
      <c r="L416" s="9"/>
      <c r="M416" s="9"/>
      <c r="N416" s="9"/>
      <c r="O416" s="9"/>
      <c r="P416" s="9"/>
      <c r="R416" s="9"/>
      <c r="S416" s="9"/>
      <c r="U416" s="17"/>
      <c r="V416" s="9"/>
      <c r="W416" s="17"/>
      <c r="X416" s="9"/>
      <c r="Y416" s="9"/>
      <c r="Z416" s="9"/>
      <c r="AA416" s="9"/>
      <c r="AB416" s="9"/>
      <c r="AC416" s="9"/>
      <c r="AD416" s="9"/>
      <c r="AE416" s="9"/>
      <c r="AF416" s="9"/>
      <c r="AG416" s="9"/>
      <c r="AH416" s="9"/>
      <c r="AI416" s="9"/>
      <c r="AJ416" s="9"/>
      <c r="AK416" s="9"/>
      <c r="AL416" s="9"/>
      <c r="AM416" s="9"/>
      <c r="AN416" s="9"/>
      <c r="AO416" s="9"/>
      <c r="AP416" s="9"/>
      <c r="AQ416" s="9"/>
      <c r="AR416" s="9"/>
    </row>
    <row r="417" spans="1:44" x14ac:dyDescent="0.25">
      <c r="A417" s="9"/>
      <c r="B417" s="9"/>
      <c r="C417" s="9"/>
      <c r="D417" s="9"/>
      <c r="F417" s="9"/>
      <c r="I417" s="9"/>
      <c r="J417" s="9"/>
      <c r="K417" s="9"/>
      <c r="L417" s="9"/>
      <c r="M417" s="9"/>
      <c r="N417" s="9"/>
      <c r="O417" s="9"/>
      <c r="P417" s="9"/>
      <c r="R417" s="9"/>
      <c r="S417" s="9"/>
      <c r="U417" s="17"/>
      <c r="V417" s="9"/>
      <c r="W417" s="17"/>
      <c r="X417" s="9"/>
      <c r="Y417" s="9"/>
      <c r="Z417" s="9"/>
      <c r="AA417" s="9"/>
      <c r="AB417" s="9"/>
      <c r="AC417" s="9"/>
      <c r="AD417" s="9"/>
      <c r="AE417" s="9"/>
      <c r="AF417" s="9"/>
      <c r="AG417" s="9"/>
      <c r="AH417" s="9"/>
      <c r="AI417" s="9"/>
      <c r="AJ417" s="9"/>
      <c r="AK417" s="9"/>
      <c r="AL417" s="9"/>
      <c r="AM417" s="9"/>
      <c r="AN417" s="9"/>
      <c r="AO417" s="9"/>
      <c r="AP417" s="9"/>
      <c r="AQ417" s="9"/>
      <c r="AR417" s="9"/>
    </row>
    <row r="418" spans="1:44" x14ac:dyDescent="0.25">
      <c r="A418" s="9"/>
      <c r="B418" s="9"/>
      <c r="C418" s="9"/>
      <c r="D418" s="9"/>
      <c r="F418" s="9"/>
      <c r="I418" s="9"/>
      <c r="J418" s="9"/>
      <c r="K418" s="9"/>
      <c r="L418" s="9"/>
      <c r="M418" s="9"/>
      <c r="N418" s="9"/>
      <c r="O418" s="9"/>
      <c r="P418" s="9"/>
      <c r="R418" s="9"/>
      <c r="S418" s="9"/>
      <c r="U418" s="17"/>
      <c r="V418" s="9"/>
      <c r="W418" s="17"/>
      <c r="X418" s="9"/>
      <c r="Y418" s="9"/>
      <c r="Z418" s="9"/>
      <c r="AA418" s="9"/>
      <c r="AB418" s="9"/>
      <c r="AC418" s="9"/>
      <c r="AD418" s="9"/>
      <c r="AE418" s="9"/>
      <c r="AF418" s="9"/>
      <c r="AG418" s="9"/>
      <c r="AH418" s="9"/>
      <c r="AI418" s="9"/>
      <c r="AJ418" s="9"/>
      <c r="AK418" s="9"/>
      <c r="AL418" s="9"/>
      <c r="AM418" s="9"/>
      <c r="AN418" s="9"/>
      <c r="AO418" s="9"/>
      <c r="AP418" s="9"/>
      <c r="AQ418" s="9"/>
      <c r="AR418" s="9"/>
    </row>
    <row r="419" spans="1:44" x14ac:dyDescent="0.25">
      <c r="A419" s="9"/>
      <c r="B419" s="9"/>
      <c r="C419" s="9"/>
      <c r="D419" s="9"/>
      <c r="F419" s="9"/>
      <c r="I419" s="9"/>
      <c r="J419" s="9"/>
      <c r="K419" s="9"/>
      <c r="L419" s="9"/>
      <c r="M419" s="9"/>
      <c r="N419" s="9"/>
      <c r="O419" s="9"/>
      <c r="P419" s="9"/>
      <c r="R419" s="9"/>
      <c r="S419" s="9"/>
      <c r="U419" s="17"/>
      <c r="V419" s="9"/>
      <c r="W419" s="17"/>
      <c r="X419" s="9"/>
      <c r="Y419" s="9"/>
      <c r="Z419" s="9"/>
      <c r="AA419" s="9"/>
      <c r="AB419" s="9"/>
      <c r="AC419" s="9"/>
      <c r="AD419" s="9"/>
      <c r="AE419" s="9"/>
      <c r="AF419" s="9"/>
      <c r="AG419" s="9"/>
      <c r="AH419" s="9"/>
      <c r="AI419" s="9"/>
      <c r="AJ419" s="9"/>
      <c r="AK419" s="9"/>
      <c r="AL419" s="9"/>
      <c r="AM419" s="9"/>
      <c r="AN419" s="9"/>
      <c r="AO419" s="9"/>
      <c r="AP419" s="9"/>
      <c r="AQ419" s="9"/>
      <c r="AR419" s="9"/>
    </row>
    <row r="420" spans="1:44" x14ac:dyDescent="0.25">
      <c r="A420" s="9"/>
      <c r="B420" s="9"/>
      <c r="C420" s="9"/>
      <c r="D420" s="9"/>
      <c r="F420" s="9"/>
      <c r="I420" s="9"/>
      <c r="J420" s="9"/>
      <c r="K420" s="9"/>
      <c r="L420" s="9"/>
      <c r="M420" s="9"/>
      <c r="N420" s="9"/>
      <c r="O420" s="9"/>
      <c r="P420" s="9"/>
      <c r="R420" s="9"/>
      <c r="S420" s="9"/>
      <c r="U420" s="17"/>
      <c r="V420" s="9"/>
      <c r="W420" s="17"/>
      <c r="X420" s="9"/>
      <c r="Y420" s="9"/>
      <c r="Z420" s="9"/>
      <c r="AA420" s="9"/>
      <c r="AB420" s="9"/>
      <c r="AC420" s="9"/>
      <c r="AD420" s="9"/>
      <c r="AE420" s="9"/>
      <c r="AF420" s="9"/>
      <c r="AG420" s="9"/>
      <c r="AH420" s="9"/>
      <c r="AI420" s="9"/>
      <c r="AJ420" s="9"/>
      <c r="AK420" s="9"/>
      <c r="AL420" s="9"/>
      <c r="AM420" s="9"/>
      <c r="AN420" s="9"/>
      <c r="AO420" s="9"/>
      <c r="AP420" s="9"/>
      <c r="AQ420" s="9"/>
      <c r="AR420" s="9"/>
    </row>
    <row r="421" spans="1:44" x14ac:dyDescent="0.25">
      <c r="A421" s="9"/>
      <c r="B421" s="9"/>
      <c r="C421" s="9"/>
      <c r="D421" s="9"/>
      <c r="F421" s="9"/>
      <c r="I421" s="9"/>
      <c r="J421" s="9"/>
      <c r="K421" s="9"/>
      <c r="L421" s="9"/>
      <c r="M421" s="9"/>
      <c r="N421" s="9"/>
      <c r="O421" s="9"/>
      <c r="P421" s="9"/>
      <c r="R421" s="9"/>
      <c r="S421" s="9"/>
      <c r="U421" s="17"/>
      <c r="V421" s="9"/>
      <c r="W421" s="17"/>
      <c r="X421" s="9"/>
      <c r="Y421" s="9"/>
      <c r="Z421" s="9"/>
      <c r="AA421" s="9"/>
      <c r="AB421" s="9"/>
      <c r="AC421" s="9"/>
      <c r="AD421" s="9"/>
      <c r="AE421" s="9"/>
      <c r="AF421" s="9"/>
      <c r="AG421" s="9"/>
      <c r="AH421" s="9"/>
      <c r="AI421" s="9"/>
      <c r="AJ421" s="9"/>
      <c r="AK421" s="9"/>
      <c r="AL421" s="9"/>
      <c r="AM421" s="9"/>
      <c r="AN421" s="9"/>
      <c r="AO421" s="9"/>
      <c r="AP421" s="9"/>
      <c r="AQ421" s="9"/>
      <c r="AR421" s="9"/>
    </row>
    <row r="422" spans="1:44" x14ac:dyDescent="0.25">
      <c r="A422" s="9"/>
      <c r="B422" s="9"/>
      <c r="C422" s="9"/>
      <c r="D422" s="9"/>
      <c r="F422" s="9"/>
      <c r="I422" s="9"/>
      <c r="J422" s="9"/>
      <c r="K422" s="9"/>
      <c r="L422" s="9"/>
      <c r="M422" s="9"/>
      <c r="N422" s="9"/>
      <c r="O422" s="9"/>
      <c r="P422" s="9"/>
      <c r="R422" s="9"/>
      <c r="S422" s="9"/>
      <c r="U422" s="17"/>
      <c r="V422" s="9"/>
      <c r="W422" s="17"/>
      <c r="X422" s="9"/>
      <c r="Y422" s="9"/>
      <c r="Z422" s="9"/>
      <c r="AA422" s="9"/>
      <c r="AB422" s="9"/>
      <c r="AC422" s="9"/>
      <c r="AD422" s="9"/>
      <c r="AE422" s="9"/>
      <c r="AF422" s="9"/>
      <c r="AG422" s="9"/>
      <c r="AH422" s="9"/>
      <c r="AI422" s="9"/>
      <c r="AJ422" s="9"/>
      <c r="AK422" s="9"/>
      <c r="AL422" s="9"/>
      <c r="AM422" s="9"/>
      <c r="AN422" s="9"/>
      <c r="AO422" s="9"/>
      <c r="AP422" s="9"/>
      <c r="AQ422" s="9"/>
      <c r="AR422" s="9"/>
    </row>
    <row r="423" spans="1:44" x14ac:dyDescent="0.25">
      <c r="A423" s="9"/>
      <c r="B423" s="9"/>
      <c r="C423" s="9"/>
      <c r="D423" s="9"/>
      <c r="F423" s="9"/>
      <c r="I423" s="9"/>
      <c r="J423" s="9"/>
      <c r="K423" s="9"/>
      <c r="L423" s="9"/>
      <c r="M423" s="9"/>
      <c r="N423" s="9"/>
      <c r="O423" s="9"/>
      <c r="P423" s="9"/>
      <c r="R423" s="9"/>
      <c r="S423" s="9"/>
      <c r="U423" s="17"/>
      <c r="V423" s="9"/>
      <c r="W423" s="17"/>
      <c r="X423" s="9"/>
      <c r="Y423" s="9"/>
      <c r="Z423" s="9"/>
      <c r="AA423" s="9"/>
      <c r="AB423" s="9"/>
      <c r="AC423" s="9"/>
      <c r="AD423" s="9"/>
      <c r="AE423" s="9"/>
      <c r="AF423" s="9"/>
      <c r="AG423" s="9"/>
      <c r="AH423" s="9"/>
      <c r="AI423" s="9"/>
      <c r="AJ423" s="9"/>
      <c r="AK423" s="9"/>
      <c r="AL423" s="9"/>
      <c r="AM423" s="9"/>
      <c r="AN423" s="9"/>
      <c r="AO423" s="9"/>
      <c r="AP423" s="9"/>
      <c r="AQ423" s="9"/>
      <c r="AR423" s="9"/>
    </row>
    <row r="424" spans="1:44" x14ac:dyDescent="0.25">
      <c r="A424" s="9"/>
      <c r="B424" s="9"/>
      <c r="C424" s="9"/>
      <c r="D424" s="9"/>
      <c r="F424" s="9"/>
      <c r="I424" s="9"/>
      <c r="J424" s="9"/>
      <c r="K424" s="9"/>
      <c r="L424" s="9"/>
      <c r="M424" s="9"/>
      <c r="N424" s="9"/>
      <c r="O424" s="9"/>
      <c r="P424" s="9"/>
      <c r="R424" s="9"/>
      <c r="S424" s="9"/>
      <c r="U424" s="17"/>
      <c r="V424" s="9"/>
      <c r="W424" s="17"/>
      <c r="X424" s="9"/>
      <c r="Y424" s="9"/>
      <c r="Z424" s="9"/>
      <c r="AA424" s="9"/>
      <c r="AB424" s="9"/>
      <c r="AC424" s="9"/>
      <c r="AD424" s="9"/>
      <c r="AE424" s="9"/>
      <c r="AF424" s="9"/>
      <c r="AG424" s="9"/>
      <c r="AH424" s="9"/>
      <c r="AI424" s="9"/>
      <c r="AJ424" s="9"/>
      <c r="AK424" s="9"/>
      <c r="AL424" s="9"/>
      <c r="AM424" s="9"/>
      <c r="AN424" s="9"/>
      <c r="AO424" s="9"/>
      <c r="AP424" s="9"/>
      <c r="AQ424" s="9"/>
      <c r="AR424" s="9"/>
    </row>
    <row r="425" spans="1:44" x14ac:dyDescent="0.25">
      <c r="A425" s="9"/>
      <c r="B425" s="9"/>
      <c r="C425" s="9"/>
      <c r="D425" s="9"/>
      <c r="F425" s="9"/>
      <c r="I425" s="9"/>
      <c r="J425" s="9"/>
      <c r="K425" s="9"/>
      <c r="L425" s="9"/>
      <c r="M425" s="9"/>
      <c r="N425" s="9"/>
      <c r="O425" s="9"/>
      <c r="P425" s="9"/>
      <c r="R425" s="9"/>
      <c r="S425" s="9"/>
      <c r="U425" s="17"/>
      <c r="V425" s="9"/>
      <c r="W425" s="17"/>
      <c r="X425" s="9"/>
      <c r="Y425" s="9"/>
      <c r="Z425" s="9"/>
      <c r="AA425" s="9"/>
      <c r="AB425" s="9"/>
      <c r="AC425" s="9"/>
      <c r="AD425" s="9"/>
      <c r="AE425" s="9"/>
      <c r="AF425" s="9"/>
      <c r="AG425" s="9"/>
      <c r="AH425" s="9"/>
      <c r="AI425" s="9"/>
      <c r="AJ425" s="9"/>
      <c r="AK425" s="9"/>
      <c r="AL425" s="9"/>
      <c r="AM425" s="9"/>
      <c r="AN425" s="9"/>
      <c r="AO425" s="9"/>
      <c r="AP425" s="9"/>
      <c r="AQ425" s="9"/>
      <c r="AR425" s="9"/>
    </row>
    <row r="426" spans="1:44" x14ac:dyDescent="0.25">
      <c r="A426" s="9"/>
      <c r="B426" s="9"/>
      <c r="C426" s="9"/>
      <c r="D426" s="9"/>
      <c r="F426" s="9"/>
      <c r="I426" s="9"/>
      <c r="J426" s="9"/>
      <c r="K426" s="9"/>
      <c r="L426" s="9"/>
      <c r="M426" s="9"/>
      <c r="N426" s="9"/>
      <c r="O426" s="9"/>
      <c r="P426" s="9"/>
      <c r="R426" s="9"/>
      <c r="S426" s="9"/>
      <c r="U426" s="17"/>
      <c r="V426" s="9"/>
      <c r="W426" s="17"/>
      <c r="X426" s="9"/>
      <c r="Y426" s="9"/>
      <c r="Z426" s="9"/>
      <c r="AA426" s="9"/>
      <c r="AB426" s="9"/>
      <c r="AC426" s="9"/>
      <c r="AD426" s="9"/>
      <c r="AE426" s="9"/>
      <c r="AF426" s="9"/>
      <c r="AG426" s="9"/>
      <c r="AH426" s="9"/>
      <c r="AI426" s="9"/>
      <c r="AJ426" s="9"/>
      <c r="AK426" s="9"/>
      <c r="AL426" s="9"/>
      <c r="AM426" s="9"/>
      <c r="AN426" s="9"/>
      <c r="AO426" s="9"/>
      <c r="AP426" s="9"/>
      <c r="AQ426" s="9"/>
      <c r="AR426" s="9"/>
    </row>
    <row r="427" spans="1:44" x14ac:dyDescent="0.25">
      <c r="A427" s="9"/>
      <c r="B427" s="9"/>
      <c r="C427" s="9"/>
      <c r="D427" s="9"/>
      <c r="F427" s="9"/>
      <c r="I427" s="9"/>
      <c r="J427" s="9"/>
      <c r="K427" s="9"/>
      <c r="L427" s="9"/>
      <c r="M427" s="9"/>
      <c r="N427" s="9"/>
      <c r="O427" s="9"/>
      <c r="P427" s="9"/>
      <c r="R427" s="9"/>
      <c r="S427" s="9"/>
      <c r="U427" s="17"/>
      <c r="V427" s="9"/>
      <c r="W427" s="17"/>
      <c r="X427" s="9"/>
      <c r="Y427" s="9"/>
      <c r="Z427" s="9"/>
      <c r="AA427" s="9"/>
      <c r="AB427" s="9"/>
      <c r="AC427" s="9"/>
      <c r="AD427" s="9"/>
      <c r="AE427" s="9"/>
      <c r="AF427" s="9"/>
      <c r="AG427" s="9"/>
      <c r="AH427" s="9"/>
      <c r="AI427" s="9"/>
      <c r="AJ427" s="9"/>
      <c r="AK427" s="9"/>
      <c r="AL427" s="9"/>
      <c r="AM427" s="9"/>
      <c r="AN427" s="9"/>
      <c r="AO427" s="9"/>
      <c r="AP427" s="9"/>
      <c r="AQ427" s="9"/>
      <c r="AR427" s="9"/>
    </row>
    <row r="428" spans="1:44" x14ac:dyDescent="0.25">
      <c r="A428" s="9"/>
      <c r="B428" s="9"/>
      <c r="C428" s="9"/>
      <c r="D428" s="9"/>
      <c r="F428" s="9"/>
      <c r="I428" s="9"/>
      <c r="J428" s="9"/>
      <c r="K428" s="9"/>
      <c r="L428" s="9"/>
      <c r="M428" s="9"/>
      <c r="N428" s="9"/>
      <c r="O428" s="9"/>
      <c r="P428" s="9"/>
      <c r="R428" s="9"/>
      <c r="S428" s="9"/>
      <c r="U428" s="17"/>
      <c r="V428" s="9"/>
      <c r="W428" s="17"/>
      <c r="X428" s="9"/>
      <c r="Y428" s="9"/>
      <c r="Z428" s="9"/>
      <c r="AA428" s="9"/>
      <c r="AB428" s="9"/>
      <c r="AC428" s="9"/>
      <c r="AD428" s="9"/>
      <c r="AE428" s="9"/>
      <c r="AF428" s="9"/>
      <c r="AG428" s="9"/>
      <c r="AH428" s="9"/>
      <c r="AI428" s="9"/>
      <c r="AJ428" s="9"/>
      <c r="AK428" s="9"/>
      <c r="AL428" s="9"/>
      <c r="AM428" s="9"/>
      <c r="AN428" s="9"/>
      <c r="AO428" s="9"/>
      <c r="AP428" s="9"/>
      <c r="AQ428" s="9"/>
      <c r="AR428" s="9"/>
    </row>
    <row r="429" spans="1:44" x14ac:dyDescent="0.25">
      <c r="A429" s="9"/>
      <c r="B429" s="9"/>
      <c r="C429" s="9"/>
      <c r="D429" s="9"/>
      <c r="F429" s="9"/>
      <c r="I429" s="9"/>
      <c r="J429" s="9"/>
      <c r="K429" s="9"/>
      <c r="L429" s="9"/>
      <c r="M429" s="9"/>
      <c r="N429" s="9"/>
      <c r="O429" s="9"/>
      <c r="P429" s="9"/>
      <c r="R429" s="9"/>
      <c r="S429" s="9"/>
      <c r="U429" s="17"/>
      <c r="V429" s="9"/>
      <c r="W429" s="17"/>
      <c r="X429" s="9"/>
      <c r="Y429" s="9"/>
      <c r="Z429" s="9"/>
      <c r="AA429" s="9"/>
      <c r="AB429" s="9"/>
      <c r="AC429" s="9"/>
      <c r="AD429" s="9"/>
      <c r="AE429" s="9"/>
      <c r="AF429" s="9"/>
      <c r="AG429" s="9"/>
      <c r="AH429" s="9"/>
      <c r="AI429" s="9"/>
      <c r="AJ429" s="9"/>
      <c r="AK429" s="9"/>
      <c r="AL429" s="9"/>
      <c r="AM429" s="9"/>
      <c r="AN429" s="9"/>
      <c r="AO429" s="9"/>
      <c r="AP429" s="9"/>
      <c r="AQ429" s="9"/>
      <c r="AR429" s="9"/>
    </row>
    <row r="430" spans="1:44" x14ac:dyDescent="0.25">
      <c r="A430" s="9"/>
      <c r="B430" s="9"/>
      <c r="C430" s="9"/>
      <c r="D430" s="9"/>
      <c r="F430" s="9"/>
      <c r="I430" s="9"/>
      <c r="J430" s="9"/>
      <c r="K430" s="9"/>
      <c r="L430" s="9"/>
      <c r="M430" s="9"/>
      <c r="N430" s="9"/>
      <c r="O430" s="9"/>
      <c r="P430" s="9"/>
      <c r="R430" s="9"/>
      <c r="S430" s="9"/>
      <c r="U430" s="17"/>
      <c r="V430" s="9"/>
      <c r="W430" s="17"/>
      <c r="X430" s="9"/>
      <c r="Y430" s="9"/>
      <c r="Z430" s="9"/>
      <c r="AA430" s="9"/>
      <c r="AB430" s="9"/>
      <c r="AC430" s="9"/>
      <c r="AD430" s="9"/>
      <c r="AE430" s="9"/>
      <c r="AF430" s="9"/>
      <c r="AG430" s="9"/>
      <c r="AH430" s="9"/>
      <c r="AI430" s="9"/>
      <c r="AJ430" s="9"/>
      <c r="AK430" s="9"/>
      <c r="AL430" s="9"/>
      <c r="AM430" s="9"/>
      <c r="AN430" s="9"/>
      <c r="AO430" s="9"/>
      <c r="AP430" s="9"/>
      <c r="AQ430" s="9"/>
      <c r="AR430" s="9"/>
    </row>
    <row r="431" spans="1:44" x14ac:dyDescent="0.25">
      <c r="A431" s="9"/>
      <c r="B431" s="9"/>
      <c r="C431" s="9"/>
      <c r="D431" s="9"/>
      <c r="F431" s="9"/>
      <c r="I431" s="9"/>
      <c r="J431" s="9"/>
      <c r="K431" s="9"/>
      <c r="L431" s="9"/>
      <c r="M431" s="9"/>
      <c r="N431" s="9"/>
      <c r="O431" s="9"/>
      <c r="P431" s="9"/>
      <c r="R431" s="9"/>
      <c r="S431" s="9"/>
      <c r="U431" s="17"/>
      <c r="V431" s="9"/>
      <c r="W431" s="17"/>
      <c r="X431" s="9"/>
      <c r="Y431" s="9"/>
      <c r="Z431" s="9"/>
      <c r="AA431" s="9"/>
      <c r="AB431" s="9"/>
      <c r="AC431" s="9"/>
      <c r="AD431" s="9"/>
      <c r="AE431" s="9"/>
      <c r="AF431" s="9"/>
      <c r="AG431" s="9"/>
      <c r="AH431" s="9"/>
      <c r="AI431" s="9"/>
      <c r="AJ431" s="9"/>
      <c r="AK431" s="9"/>
      <c r="AL431" s="9"/>
      <c r="AM431" s="9"/>
      <c r="AN431" s="9"/>
      <c r="AO431" s="9"/>
      <c r="AP431" s="9"/>
      <c r="AQ431" s="9"/>
      <c r="AR431" s="9"/>
    </row>
    <row r="432" spans="1:44" x14ac:dyDescent="0.25">
      <c r="A432" s="9"/>
      <c r="B432" s="9"/>
      <c r="C432" s="9"/>
      <c r="D432" s="9"/>
      <c r="F432" s="9"/>
      <c r="I432" s="9"/>
      <c r="J432" s="9"/>
      <c r="K432" s="9"/>
      <c r="L432" s="9"/>
      <c r="M432" s="9"/>
      <c r="N432" s="9"/>
      <c r="O432" s="9"/>
      <c r="P432" s="9"/>
      <c r="R432" s="9"/>
      <c r="S432" s="9"/>
      <c r="U432" s="17"/>
      <c r="V432" s="9"/>
      <c r="W432" s="17"/>
      <c r="X432" s="9"/>
      <c r="Y432" s="9"/>
      <c r="Z432" s="9"/>
      <c r="AA432" s="9"/>
      <c r="AB432" s="9"/>
      <c r="AC432" s="9"/>
      <c r="AD432" s="9"/>
      <c r="AE432" s="9"/>
      <c r="AF432" s="9"/>
      <c r="AG432" s="9"/>
      <c r="AH432" s="9"/>
      <c r="AI432" s="9"/>
      <c r="AJ432" s="9"/>
      <c r="AK432" s="9"/>
      <c r="AL432" s="9"/>
      <c r="AM432" s="9"/>
      <c r="AN432" s="9"/>
      <c r="AO432" s="9"/>
      <c r="AP432" s="9"/>
      <c r="AQ432" s="9"/>
      <c r="AR432" s="9"/>
    </row>
    <row r="433" spans="1:44" x14ac:dyDescent="0.25">
      <c r="A433" s="9"/>
      <c r="B433" s="9"/>
      <c r="C433" s="9"/>
      <c r="D433" s="9"/>
      <c r="F433" s="9"/>
      <c r="I433" s="9"/>
      <c r="J433" s="9"/>
      <c r="K433" s="9"/>
      <c r="L433" s="9"/>
      <c r="M433" s="9"/>
      <c r="N433" s="9"/>
      <c r="O433" s="9"/>
      <c r="P433" s="9"/>
      <c r="R433" s="9"/>
      <c r="S433" s="9"/>
      <c r="U433" s="17"/>
      <c r="V433" s="9"/>
      <c r="W433" s="17"/>
      <c r="X433" s="9"/>
      <c r="Y433" s="9"/>
      <c r="Z433" s="9"/>
      <c r="AA433" s="9"/>
      <c r="AB433" s="9"/>
      <c r="AC433" s="9"/>
      <c r="AD433" s="9"/>
      <c r="AE433" s="9"/>
      <c r="AF433" s="9"/>
      <c r="AG433" s="9"/>
      <c r="AH433" s="9"/>
      <c r="AI433" s="9"/>
      <c r="AJ433" s="9"/>
      <c r="AK433" s="9"/>
      <c r="AL433" s="9"/>
      <c r="AM433" s="9"/>
      <c r="AN433" s="9"/>
      <c r="AO433" s="9"/>
      <c r="AP433" s="9"/>
      <c r="AQ433" s="9"/>
      <c r="AR433" s="9"/>
    </row>
    <row r="434" spans="1:44" x14ac:dyDescent="0.25">
      <c r="A434" s="9"/>
      <c r="B434" s="9"/>
      <c r="C434" s="9"/>
      <c r="D434" s="9"/>
      <c r="F434" s="9"/>
      <c r="I434" s="9"/>
      <c r="J434" s="9"/>
      <c r="K434" s="9"/>
      <c r="L434" s="9"/>
      <c r="M434" s="9"/>
      <c r="N434" s="9"/>
      <c r="O434" s="9"/>
      <c r="P434" s="9"/>
      <c r="R434" s="9"/>
      <c r="S434" s="9"/>
      <c r="U434" s="17"/>
      <c r="V434" s="9"/>
      <c r="W434" s="17"/>
      <c r="X434" s="9"/>
      <c r="Y434" s="9"/>
      <c r="Z434" s="9"/>
      <c r="AA434" s="9"/>
      <c r="AB434" s="9"/>
      <c r="AC434" s="9"/>
      <c r="AD434" s="9"/>
      <c r="AE434" s="9"/>
      <c r="AF434" s="9"/>
      <c r="AG434" s="9"/>
      <c r="AH434" s="9"/>
      <c r="AI434" s="9"/>
      <c r="AJ434" s="9"/>
      <c r="AK434" s="9"/>
      <c r="AL434" s="9"/>
      <c r="AM434" s="9"/>
      <c r="AN434" s="9"/>
      <c r="AO434" s="9"/>
      <c r="AP434" s="9"/>
      <c r="AQ434" s="9"/>
      <c r="AR434" s="9"/>
    </row>
    <row r="435" spans="1:44" x14ac:dyDescent="0.25">
      <c r="A435" s="9"/>
      <c r="B435" s="9"/>
      <c r="C435" s="9"/>
      <c r="D435" s="9"/>
      <c r="F435" s="9"/>
      <c r="I435" s="9"/>
      <c r="J435" s="9"/>
      <c r="K435" s="9"/>
      <c r="L435" s="9"/>
      <c r="M435" s="9"/>
      <c r="N435" s="9"/>
      <c r="O435" s="9"/>
      <c r="P435" s="9"/>
      <c r="R435" s="9"/>
      <c r="S435" s="9"/>
      <c r="U435" s="17"/>
      <c r="V435" s="9"/>
      <c r="W435" s="17"/>
      <c r="X435" s="9"/>
      <c r="Y435" s="9"/>
      <c r="Z435" s="9"/>
      <c r="AA435" s="9"/>
      <c r="AB435" s="9"/>
      <c r="AC435" s="9"/>
      <c r="AD435" s="9"/>
      <c r="AE435" s="9"/>
      <c r="AF435" s="9"/>
      <c r="AG435" s="9"/>
      <c r="AH435" s="9"/>
      <c r="AI435" s="9"/>
      <c r="AJ435" s="9"/>
      <c r="AK435" s="9"/>
      <c r="AL435" s="9"/>
      <c r="AM435" s="9"/>
      <c r="AN435" s="9"/>
      <c r="AO435" s="9"/>
      <c r="AP435" s="9"/>
      <c r="AQ435" s="9"/>
      <c r="AR435" s="9"/>
    </row>
    <row r="436" spans="1:44" x14ac:dyDescent="0.25">
      <c r="A436" s="9"/>
      <c r="B436" s="9"/>
      <c r="C436" s="9"/>
      <c r="D436" s="9"/>
      <c r="F436" s="9"/>
      <c r="I436" s="9"/>
      <c r="J436" s="9"/>
      <c r="K436" s="9"/>
      <c r="L436" s="9"/>
      <c r="M436" s="9"/>
      <c r="N436" s="9"/>
      <c r="O436" s="9"/>
      <c r="P436" s="9"/>
      <c r="R436" s="9"/>
      <c r="S436" s="9"/>
      <c r="U436" s="17"/>
      <c r="V436" s="9"/>
      <c r="W436" s="17"/>
      <c r="X436" s="9"/>
      <c r="Y436" s="9"/>
      <c r="Z436" s="9"/>
      <c r="AA436" s="9"/>
      <c r="AB436" s="9"/>
      <c r="AC436" s="9"/>
      <c r="AD436" s="9"/>
      <c r="AE436" s="9"/>
      <c r="AF436" s="9"/>
      <c r="AG436" s="9"/>
      <c r="AH436" s="9"/>
      <c r="AI436" s="9"/>
      <c r="AJ436" s="9"/>
      <c r="AK436" s="9"/>
      <c r="AL436" s="9"/>
      <c r="AM436" s="9"/>
      <c r="AN436" s="9"/>
      <c r="AO436" s="9"/>
      <c r="AP436" s="9"/>
      <c r="AQ436" s="9"/>
      <c r="AR436" s="9"/>
    </row>
    <row r="437" spans="1:44" x14ac:dyDescent="0.25">
      <c r="A437" s="9"/>
      <c r="B437" s="9"/>
      <c r="C437" s="9"/>
      <c r="D437" s="9"/>
      <c r="F437" s="9"/>
      <c r="I437" s="9"/>
      <c r="J437" s="9"/>
      <c r="K437" s="9"/>
      <c r="L437" s="9"/>
      <c r="M437" s="9"/>
      <c r="N437" s="9"/>
      <c r="O437" s="9"/>
      <c r="P437" s="9"/>
      <c r="R437" s="9"/>
      <c r="S437" s="9"/>
      <c r="U437" s="17"/>
      <c r="V437" s="9"/>
      <c r="W437" s="17"/>
      <c r="X437" s="9"/>
      <c r="Y437" s="9"/>
      <c r="Z437" s="9"/>
      <c r="AA437" s="9"/>
      <c r="AB437" s="9"/>
      <c r="AC437" s="9"/>
      <c r="AD437" s="9"/>
      <c r="AE437" s="9"/>
      <c r="AF437" s="9"/>
      <c r="AG437" s="9"/>
      <c r="AH437" s="9"/>
      <c r="AI437" s="9"/>
      <c r="AJ437" s="9"/>
      <c r="AK437" s="9"/>
      <c r="AL437" s="9"/>
      <c r="AM437" s="9"/>
      <c r="AN437" s="9"/>
      <c r="AO437" s="9"/>
      <c r="AP437" s="9"/>
      <c r="AQ437" s="9"/>
      <c r="AR437" s="9"/>
    </row>
    <row r="438" spans="1:44" x14ac:dyDescent="0.25">
      <c r="A438" s="9"/>
      <c r="B438" s="9"/>
      <c r="C438" s="9"/>
      <c r="D438" s="9"/>
      <c r="F438" s="9"/>
      <c r="I438" s="9"/>
      <c r="J438" s="9"/>
      <c r="K438" s="9"/>
      <c r="L438" s="9"/>
      <c r="M438" s="9"/>
      <c r="N438" s="9"/>
      <c r="O438" s="9"/>
      <c r="P438" s="9"/>
      <c r="R438" s="9"/>
      <c r="S438" s="9"/>
      <c r="U438" s="17"/>
      <c r="V438" s="9"/>
      <c r="W438" s="17"/>
      <c r="X438" s="9"/>
      <c r="Y438" s="9"/>
      <c r="Z438" s="9"/>
      <c r="AA438" s="9"/>
      <c r="AB438" s="9"/>
      <c r="AC438" s="9"/>
      <c r="AD438" s="9"/>
      <c r="AE438" s="9"/>
      <c r="AF438" s="9"/>
      <c r="AG438" s="9"/>
      <c r="AH438" s="9"/>
      <c r="AI438" s="9"/>
      <c r="AJ438" s="9"/>
      <c r="AK438" s="9"/>
      <c r="AL438" s="9"/>
      <c r="AM438" s="9"/>
      <c r="AN438" s="9"/>
      <c r="AO438" s="9"/>
      <c r="AP438" s="9"/>
      <c r="AQ438" s="9"/>
      <c r="AR438" s="9"/>
    </row>
    <row r="439" spans="1:44" x14ac:dyDescent="0.25">
      <c r="A439" s="9"/>
      <c r="B439" s="9"/>
      <c r="C439" s="9"/>
      <c r="D439" s="9"/>
      <c r="F439" s="9"/>
      <c r="I439" s="9"/>
      <c r="J439" s="9"/>
      <c r="K439" s="9"/>
      <c r="L439" s="9"/>
      <c r="M439" s="9"/>
      <c r="N439" s="9"/>
      <c r="O439" s="9"/>
      <c r="P439" s="9"/>
      <c r="R439" s="9"/>
      <c r="S439" s="9"/>
      <c r="U439" s="17"/>
      <c r="V439" s="9"/>
      <c r="W439" s="17"/>
      <c r="X439" s="9"/>
      <c r="Y439" s="9"/>
      <c r="Z439" s="9"/>
      <c r="AA439" s="9"/>
      <c r="AB439" s="9"/>
      <c r="AC439" s="9"/>
      <c r="AD439" s="9"/>
      <c r="AE439" s="9"/>
      <c r="AF439" s="9"/>
      <c r="AG439" s="9"/>
      <c r="AH439" s="9"/>
      <c r="AI439" s="9"/>
      <c r="AJ439" s="9"/>
      <c r="AK439" s="9"/>
      <c r="AL439" s="9"/>
      <c r="AM439" s="9"/>
      <c r="AN439" s="9"/>
      <c r="AO439" s="9"/>
      <c r="AP439" s="9"/>
      <c r="AQ439" s="9"/>
      <c r="AR439" s="9"/>
    </row>
    <row r="440" spans="1:44" x14ac:dyDescent="0.25">
      <c r="A440" s="9"/>
      <c r="B440" s="9"/>
      <c r="C440" s="9"/>
      <c r="D440" s="9"/>
      <c r="F440" s="9"/>
      <c r="I440" s="9"/>
      <c r="J440" s="9"/>
      <c r="K440" s="9"/>
      <c r="L440" s="9"/>
      <c r="M440" s="9"/>
      <c r="N440" s="9"/>
      <c r="O440" s="9"/>
      <c r="P440" s="9"/>
      <c r="R440" s="9"/>
      <c r="S440" s="9"/>
      <c r="U440" s="17"/>
      <c r="V440" s="9"/>
      <c r="W440" s="17"/>
      <c r="X440" s="9"/>
      <c r="Y440" s="9"/>
      <c r="Z440" s="9"/>
      <c r="AA440" s="9"/>
      <c r="AB440" s="9"/>
      <c r="AC440" s="9"/>
      <c r="AD440" s="9"/>
      <c r="AE440" s="9"/>
      <c r="AF440" s="9"/>
      <c r="AG440" s="9"/>
      <c r="AH440" s="9"/>
      <c r="AI440" s="9"/>
      <c r="AJ440" s="9"/>
      <c r="AK440" s="9"/>
      <c r="AL440" s="9"/>
      <c r="AM440" s="9"/>
      <c r="AN440" s="9"/>
      <c r="AO440" s="9"/>
      <c r="AP440" s="9"/>
      <c r="AQ440" s="9"/>
      <c r="AR440" s="9"/>
    </row>
    <row r="441" spans="1:44" x14ac:dyDescent="0.25">
      <c r="A441" s="9"/>
      <c r="B441" s="9"/>
      <c r="C441" s="9"/>
      <c r="D441" s="9"/>
      <c r="F441" s="9"/>
      <c r="I441" s="9"/>
      <c r="J441" s="9"/>
      <c r="K441" s="9"/>
      <c r="L441" s="9"/>
      <c r="M441" s="9"/>
      <c r="N441" s="9"/>
      <c r="O441" s="9"/>
      <c r="P441" s="9"/>
      <c r="R441" s="9"/>
      <c r="S441" s="9"/>
      <c r="U441" s="17"/>
      <c r="V441" s="9"/>
      <c r="W441" s="17"/>
      <c r="X441" s="9"/>
      <c r="Y441" s="9"/>
      <c r="Z441" s="9"/>
      <c r="AA441" s="9"/>
      <c r="AB441" s="9"/>
      <c r="AC441" s="9"/>
      <c r="AD441" s="9"/>
      <c r="AE441" s="9"/>
      <c r="AF441" s="9"/>
      <c r="AG441" s="9"/>
      <c r="AH441" s="9"/>
      <c r="AI441" s="9"/>
      <c r="AJ441" s="9"/>
      <c r="AK441" s="9"/>
      <c r="AL441" s="9"/>
      <c r="AM441" s="9"/>
      <c r="AN441" s="9"/>
      <c r="AO441" s="9"/>
      <c r="AP441" s="9"/>
      <c r="AQ441" s="9"/>
      <c r="AR441" s="9"/>
    </row>
    <row r="442" spans="1:44" x14ac:dyDescent="0.25">
      <c r="A442" s="9"/>
      <c r="B442" s="9"/>
      <c r="C442" s="9"/>
      <c r="D442" s="9"/>
      <c r="F442" s="9"/>
      <c r="I442" s="9"/>
      <c r="J442" s="9"/>
      <c r="K442" s="9"/>
      <c r="L442" s="9"/>
      <c r="M442" s="9"/>
      <c r="N442" s="9"/>
      <c r="O442" s="9"/>
      <c r="P442" s="9"/>
      <c r="R442" s="9"/>
      <c r="S442" s="9"/>
      <c r="U442" s="17"/>
      <c r="V442" s="9"/>
      <c r="W442" s="17"/>
      <c r="X442" s="9"/>
      <c r="Y442" s="9"/>
      <c r="Z442" s="9"/>
      <c r="AA442" s="9"/>
      <c r="AB442" s="9"/>
      <c r="AC442" s="9"/>
      <c r="AD442" s="9"/>
      <c r="AE442" s="9"/>
      <c r="AF442" s="9"/>
      <c r="AG442" s="9"/>
      <c r="AH442" s="9"/>
      <c r="AI442" s="9"/>
      <c r="AJ442" s="9"/>
      <c r="AK442" s="9"/>
      <c r="AL442" s="9"/>
      <c r="AM442" s="9"/>
      <c r="AN442" s="9"/>
      <c r="AO442" s="9"/>
      <c r="AP442" s="9"/>
      <c r="AQ442" s="9"/>
      <c r="AR442" s="9"/>
    </row>
    <row r="443" spans="1:44" x14ac:dyDescent="0.25">
      <c r="A443" s="9"/>
      <c r="B443" s="9"/>
      <c r="C443" s="9"/>
      <c r="D443" s="9"/>
      <c r="F443" s="9"/>
      <c r="I443" s="9"/>
      <c r="J443" s="9"/>
      <c r="K443" s="9"/>
      <c r="L443" s="9"/>
      <c r="M443" s="9"/>
      <c r="N443" s="9"/>
      <c r="O443" s="9"/>
      <c r="P443" s="9"/>
      <c r="R443" s="9"/>
      <c r="S443" s="9"/>
      <c r="U443" s="17"/>
      <c r="V443" s="9"/>
      <c r="W443" s="17"/>
      <c r="X443" s="9"/>
      <c r="Y443" s="9"/>
      <c r="Z443" s="9"/>
      <c r="AA443" s="9"/>
      <c r="AB443" s="9"/>
      <c r="AC443" s="9"/>
      <c r="AD443" s="9"/>
      <c r="AE443" s="9"/>
      <c r="AF443" s="9"/>
      <c r="AG443" s="9"/>
      <c r="AH443" s="9"/>
      <c r="AI443" s="9"/>
      <c r="AJ443" s="9"/>
      <c r="AK443" s="9"/>
      <c r="AL443" s="9"/>
      <c r="AM443" s="9"/>
      <c r="AN443" s="9"/>
      <c r="AO443" s="9"/>
      <c r="AP443" s="9"/>
      <c r="AQ443" s="9"/>
      <c r="AR443" s="9"/>
    </row>
    <row r="444" spans="1:44" x14ac:dyDescent="0.25">
      <c r="A444" s="9"/>
      <c r="B444" s="9"/>
      <c r="C444" s="9"/>
      <c r="D444" s="9"/>
      <c r="F444" s="9"/>
      <c r="I444" s="9"/>
      <c r="J444" s="9"/>
      <c r="K444" s="9"/>
      <c r="L444" s="9"/>
      <c r="M444" s="9"/>
      <c r="N444" s="9"/>
      <c r="O444" s="9"/>
      <c r="P444" s="9"/>
      <c r="R444" s="9"/>
      <c r="S444" s="9"/>
      <c r="U444" s="17"/>
      <c r="V444" s="9"/>
      <c r="W444" s="17"/>
      <c r="X444" s="9"/>
      <c r="Y444" s="9"/>
      <c r="Z444" s="9"/>
      <c r="AA444" s="9"/>
      <c r="AB444" s="9"/>
      <c r="AC444" s="9"/>
      <c r="AD444" s="9"/>
      <c r="AE444" s="9"/>
      <c r="AF444" s="9"/>
      <c r="AG444" s="9"/>
      <c r="AH444" s="9"/>
      <c r="AI444" s="9"/>
      <c r="AJ444" s="9"/>
      <c r="AK444" s="9"/>
      <c r="AL444" s="9"/>
      <c r="AM444" s="9"/>
      <c r="AN444" s="9"/>
      <c r="AO444" s="9"/>
      <c r="AP444" s="9"/>
      <c r="AQ444" s="9"/>
      <c r="AR444" s="9"/>
    </row>
    <row r="445" spans="1:44" x14ac:dyDescent="0.25">
      <c r="A445" s="9"/>
      <c r="B445" s="9"/>
      <c r="C445" s="9"/>
      <c r="D445" s="9"/>
      <c r="F445" s="9"/>
      <c r="I445" s="9"/>
      <c r="J445" s="9"/>
      <c r="K445" s="9"/>
      <c r="L445" s="9"/>
      <c r="M445" s="9"/>
      <c r="N445" s="9"/>
      <c r="O445" s="9"/>
      <c r="P445" s="9"/>
      <c r="R445" s="9"/>
      <c r="S445" s="9"/>
      <c r="U445" s="17"/>
      <c r="V445" s="9"/>
      <c r="W445" s="17"/>
      <c r="X445" s="9"/>
      <c r="Y445" s="9"/>
      <c r="Z445" s="9"/>
      <c r="AA445" s="9"/>
      <c r="AB445" s="9"/>
      <c r="AC445" s="9"/>
      <c r="AD445" s="9"/>
      <c r="AE445" s="9"/>
      <c r="AF445" s="9"/>
      <c r="AG445" s="9"/>
      <c r="AH445" s="9"/>
      <c r="AI445" s="9"/>
      <c r="AJ445" s="9"/>
      <c r="AK445" s="9"/>
      <c r="AL445" s="9"/>
      <c r="AM445" s="9"/>
      <c r="AN445" s="9"/>
      <c r="AO445" s="9"/>
      <c r="AP445" s="9"/>
      <c r="AQ445" s="9"/>
      <c r="AR445" s="9"/>
    </row>
    <row r="446" spans="1:44" x14ac:dyDescent="0.25">
      <c r="A446" s="9"/>
      <c r="B446" s="9"/>
      <c r="C446" s="9"/>
      <c r="D446" s="9"/>
      <c r="F446" s="9"/>
      <c r="I446" s="9"/>
      <c r="J446" s="9"/>
      <c r="K446" s="9"/>
      <c r="L446" s="9"/>
      <c r="M446" s="9"/>
      <c r="N446" s="9"/>
      <c r="O446" s="9"/>
      <c r="P446" s="9"/>
      <c r="R446" s="9"/>
      <c r="S446" s="9"/>
      <c r="U446" s="17"/>
      <c r="V446" s="9"/>
      <c r="W446" s="17"/>
      <c r="X446" s="9"/>
      <c r="Y446" s="9"/>
      <c r="Z446" s="9"/>
      <c r="AA446" s="9"/>
      <c r="AB446" s="9"/>
      <c r="AC446" s="9"/>
      <c r="AD446" s="9"/>
      <c r="AE446" s="9"/>
      <c r="AF446" s="9"/>
      <c r="AG446" s="9"/>
      <c r="AH446" s="9"/>
      <c r="AI446" s="9"/>
      <c r="AJ446" s="9"/>
      <c r="AK446" s="9"/>
      <c r="AL446" s="9"/>
      <c r="AM446" s="9"/>
      <c r="AN446" s="9"/>
      <c r="AO446" s="9"/>
      <c r="AP446" s="9"/>
      <c r="AQ446" s="9"/>
      <c r="AR446" s="9"/>
    </row>
    <row r="447" spans="1:44" x14ac:dyDescent="0.25">
      <c r="A447" s="9"/>
      <c r="B447" s="9"/>
      <c r="C447" s="9"/>
      <c r="D447" s="9"/>
      <c r="F447" s="9"/>
      <c r="I447" s="9"/>
      <c r="J447" s="9"/>
      <c r="K447" s="9"/>
      <c r="L447" s="9"/>
      <c r="M447" s="9"/>
      <c r="N447" s="9"/>
      <c r="O447" s="9"/>
      <c r="P447" s="9"/>
      <c r="R447" s="9"/>
      <c r="S447" s="9"/>
      <c r="U447" s="17"/>
      <c r="V447" s="9"/>
      <c r="W447" s="17"/>
      <c r="X447" s="9"/>
      <c r="Y447" s="9"/>
      <c r="Z447" s="9"/>
      <c r="AA447" s="9"/>
      <c r="AB447" s="9"/>
      <c r="AC447" s="9"/>
      <c r="AD447" s="9"/>
      <c r="AE447" s="9"/>
      <c r="AF447" s="9"/>
      <c r="AG447" s="9"/>
      <c r="AH447" s="9"/>
      <c r="AI447" s="9"/>
      <c r="AJ447" s="9"/>
      <c r="AK447" s="9"/>
      <c r="AL447" s="9"/>
      <c r="AM447" s="9"/>
      <c r="AN447" s="9"/>
      <c r="AO447" s="9"/>
      <c r="AP447" s="9"/>
      <c r="AQ447" s="9"/>
      <c r="AR447" s="9"/>
    </row>
    <row r="448" spans="1:44" x14ac:dyDescent="0.25">
      <c r="A448" s="9"/>
      <c r="B448" s="9"/>
      <c r="C448" s="9"/>
      <c r="D448" s="9"/>
      <c r="F448" s="9"/>
      <c r="I448" s="9"/>
      <c r="J448" s="9"/>
      <c r="K448" s="9"/>
      <c r="L448" s="9"/>
      <c r="M448" s="9"/>
      <c r="N448" s="9"/>
      <c r="O448" s="9"/>
      <c r="P448" s="9"/>
      <c r="R448" s="9"/>
      <c r="S448" s="9"/>
      <c r="U448" s="17"/>
      <c r="V448" s="9"/>
      <c r="W448" s="17"/>
      <c r="X448" s="9"/>
      <c r="Y448" s="9"/>
      <c r="Z448" s="9"/>
      <c r="AA448" s="9"/>
      <c r="AB448" s="9"/>
      <c r="AC448" s="9"/>
      <c r="AD448" s="9"/>
      <c r="AE448" s="9"/>
      <c r="AF448" s="9"/>
      <c r="AG448" s="9"/>
      <c r="AH448" s="9"/>
      <c r="AI448" s="9"/>
      <c r="AJ448" s="9"/>
      <c r="AK448" s="9"/>
      <c r="AL448" s="9"/>
      <c r="AM448" s="9"/>
      <c r="AN448" s="9"/>
      <c r="AO448" s="9"/>
      <c r="AP448" s="9"/>
      <c r="AQ448" s="9"/>
      <c r="AR448" s="9"/>
    </row>
    <row r="449" spans="1:44" x14ac:dyDescent="0.25">
      <c r="A449" s="9"/>
      <c r="B449" s="9"/>
      <c r="C449" s="9"/>
      <c r="D449" s="9"/>
      <c r="F449" s="9"/>
      <c r="I449" s="9"/>
      <c r="J449" s="9"/>
      <c r="K449" s="9"/>
      <c r="L449" s="9"/>
      <c r="M449" s="9"/>
      <c r="N449" s="9"/>
      <c r="O449" s="9"/>
      <c r="P449" s="9"/>
      <c r="R449" s="9"/>
      <c r="S449" s="9"/>
      <c r="U449" s="17"/>
      <c r="V449" s="9"/>
      <c r="W449" s="17"/>
      <c r="X449" s="9"/>
      <c r="Y449" s="9"/>
      <c r="Z449" s="9"/>
      <c r="AA449" s="9"/>
      <c r="AB449" s="9"/>
      <c r="AC449" s="9"/>
      <c r="AD449" s="9"/>
      <c r="AE449" s="9"/>
      <c r="AF449" s="9"/>
      <c r="AG449" s="9"/>
      <c r="AH449" s="9"/>
      <c r="AI449" s="9"/>
      <c r="AJ449" s="9"/>
      <c r="AK449" s="9"/>
      <c r="AL449" s="9"/>
      <c r="AM449" s="9"/>
      <c r="AN449" s="9"/>
      <c r="AO449" s="9"/>
      <c r="AP449" s="9"/>
      <c r="AQ449" s="9"/>
      <c r="AR449" s="9"/>
    </row>
    <row r="450" spans="1:44" x14ac:dyDescent="0.25">
      <c r="A450" s="9"/>
      <c r="B450" s="9"/>
      <c r="C450" s="9"/>
      <c r="D450" s="9"/>
      <c r="F450" s="9"/>
      <c r="I450" s="9"/>
      <c r="J450" s="9"/>
      <c r="K450" s="9"/>
      <c r="L450" s="9"/>
      <c r="M450" s="9"/>
      <c r="N450" s="9"/>
      <c r="O450" s="9"/>
      <c r="P450" s="9"/>
      <c r="R450" s="9"/>
      <c r="S450" s="9"/>
      <c r="U450" s="17"/>
      <c r="V450" s="9"/>
      <c r="W450" s="17"/>
      <c r="X450" s="9"/>
      <c r="Y450" s="9"/>
      <c r="Z450" s="9"/>
      <c r="AA450" s="9"/>
      <c r="AB450" s="9"/>
      <c r="AC450" s="9"/>
      <c r="AD450" s="9"/>
      <c r="AE450" s="9"/>
      <c r="AF450" s="9"/>
      <c r="AG450" s="9"/>
      <c r="AH450" s="9"/>
      <c r="AI450" s="9"/>
      <c r="AJ450" s="9"/>
      <c r="AK450" s="9"/>
      <c r="AL450" s="9"/>
      <c r="AM450" s="9"/>
      <c r="AN450" s="9"/>
      <c r="AO450" s="9"/>
      <c r="AP450" s="9"/>
      <c r="AQ450" s="9"/>
      <c r="AR450" s="9"/>
    </row>
    <row r="451" spans="1:44" x14ac:dyDescent="0.25">
      <c r="A451" s="9"/>
      <c r="B451" s="9"/>
      <c r="C451" s="9"/>
      <c r="D451" s="9"/>
      <c r="F451" s="9"/>
      <c r="I451" s="9"/>
      <c r="J451" s="9"/>
      <c r="K451" s="9"/>
      <c r="L451" s="9"/>
      <c r="M451" s="9"/>
      <c r="N451" s="9"/>
      <c r="O451" s="9"/>
      <c r="P451" s="9"/>
      <c r="R451" s="9"/>
      <c r="S451" s="9"/>
      <c r="U451" s="17"/>
      <c r="V451" s="9"/>
      <c r="W451" s="17"/>
      <c r="X451" s="9"/>
      <c r="Y451" s="9"/>
      <c r="Z451" s="9"/>
      <c r="AA451" s="9"/>
      <c r="AB451" s="9"/>
      <c r="AC451" s="9"/>
      <c r="AD451" s="9"/>
      <c r="AE451" s="9"/>
      <c r="AF451" s="9"/>
      <c r="AG451" s="9"/>
      <c r="AH451" s="9"/>
      <c r="AI451" s="9"/>
      <c r="AJ451" s="9"/>
      <c r="AK451" s="9"/>
      <c r="AL451" s="9"/>
      <c r="AM451" s="9"/>
      <c r="AN451" s="9"/>
      <c r="AO451" s="9"/>
      <c r="AP451" s="9"/>
      <c r="AQ451" s="9"/>
      <c r="AR451" s="9"/>
    </row>
    <row r="452" spans="1:44" x14ac:dyDescent="0.25">
      <c r="A452" s="9"/>
      <c r="B452" s="9"/>
      <c r="C452" s="9"/>
      <c r="D452" s="9"/>
      <c r="F452" s="9"/>
      <c r="I452" s="9"/>
      <c r="J452" s="9"/>
      <c r="K452" s="9"/>
      <c r="L452" s="9"/>
      <c r="M452" s="9"/>
      <c r="N452" s="9"/>
      <c r="O452" s="9"/>
      <c r="P452" s="9"/>
      <c r="R452" s="9"/>
      <c r="S452" s="9"/>
      <c r="U452" s="17"/>
      <c r="V452" s="9"/>
      <c r="W452" s="17"/>
      <c r="X452" s="9"/>
      <c r="Y452" s="9"/>
      <c r="Z452" s="9"/>
      <c r="AA452" s="9"/>
      <c r="AB452" s="9"/>
      <c r="AC452" s="9"/>
      <c r="AD452" s="9"/>
      <c r="AE452" s="9"/>
      <c r="AF452" s="9"/>
      <c r="AG452" s="9"/>
      <c r="AH452" s="9"/>
      <c r="AI452" s="9"/>
      <c r="AJ452" s="9"/>
      <c r="AK452" s="9"/>
      <c r="AL452" s="9"/>
      <c r="AM452" s="9"/>
      <c r="AN452" s="9"/>
      <c r="AO452" s="9"/>
      <c r="AP452" s="9"/>
      <c r="AQ452" s="9"/>
      <c r="AR452" s="9"/>
    </row>
    <row r="453" spans="1:44" x14ac:dyDescent="0.25">
      <c r="A453" s="9"/>
      <c r="B453" s="9"/>
      <c r="C453" s="9"/>
      <c r="D453" s="9"/>
      <c r="F453" s="9"/>
      <c r="I453" s="9"/>
      <c r="J453" s="9"/>
      <c r="K453" s="9"/>
      <c r="L453" s="9"/>
      <c r="M453" s="9"/>
      <c r="N453" s="9"/>
      <c r="O453" s="9"/>
      <c r="P453" s="9"/>
      <c r="R453" s="9"/>
      <c r="S453" s="9"/>
      <c r="U453" s="17"/>
      <c r="V453" s="9"/>
      <c r="W453" s="17"/>
      <c r="X453" s="9"/>
      <c r="Y453" s="9"/>
      <c r="Z453" s="9"/>
      <c r="AA453" s="9"/>
      <c r="AB453" s="9"/>
      <c r="AC453" s="9"/>
      <c r="AD453" s="9"/>
      <c r="AE453" s="9"/>
      <c r="AF453" s="9"/>
      <c r="AG453" s="9"/>
      <c r="AH453" s="9"/>
      <c r="AI453" s="9"/>
      <c r="AJ453" s="9"/>
      <c r="AK453" s="9"/>
      <c r="AL453" s="9"/>
      <c r="AM453" s="9"/>
      <c r="AN453" s="9"/>
      <c r="AO453" s="9"/>
      <c r="AP453" s="9"/>
      <c r="AQ453" s="9"/>
      <c r="AR453" s="9"/>
    </row>
    <row r="454" spans="1:44" x14ac:dyDescent="0.25">
      <c r="A454" s="9"/>
      <c r="B454" s="9"/>
      <c r="C454" s="9"/>
      <c r="D454" s="9"/>
      <c r="F454" s="9"/>
      <c r="I454" s="9"/>
      <c r="J454" s="9"/>
      <c r="K454" s="9"/>
      <c r="L454" s="9"/>
      <c r="M454" s="9"/>
      <c r="N454" s="9"/>
      <c r="O454" s="9"/>
      <c r="P454" s="9"/>
      <c r="R454" s="9"/>
      <c r="S454" s="9"/>
      <c r="U454" s="17"/>
      <c r="V454" s="9"/>
      <c r="W454" s="17"/>
      <c r="X454" s="9"/>
      <c r="Y454" s="9"/>
      <c r="Z454" s="9"/>
      <c r="AA454" s="9"/>
      <c r="AB454" s="9"/>
      <c r="AC454" s="9"/>
      <c r="AD454" s="9"/>
      <c r="AE454" s="9"/>
      <c r="AF454" s="9"/>
      <c r="AG454" s="9"/>
      <c r="AH454" s="9"/>
      <c r="AI454" s="9"/>
      <c r="AJ454" s="9"/>
      <c r="AK454" s="9"/>
      <c r="AL454" s="9"/>
      <c r="AM454" s="9"/>
      <c r="AN454" s="9"/>
      <c r="AO454" s="9"/>
      <c r="AP454" s="9"/>
      <c r="AQ454" s="9"/>
      <c r="AR454" s="9"/>
    </row>
    <row r="455" spans="1:44" x14ac:dyDescent="0.25">
      <c r="A455" s="9"/>
      <c r="B455" s="9"/>
      <c r="C455" s="9"/>
      <c r="D455" s="9"/>
      <c r="F455" s="9"/>
      <c r="I455" s="9"/>
      <c r="J455" s="9"/>
      <c r="K455" s="9"/>
      <c r="L455" s="9"/>
      <c r="M455" s="9"/>
      <c r="N455" s="9"/>
      <c r="O455" s="9"/>
      <c r="P455" s="9"/>
      <c r="R455" s="9"/>
      <c r="S455" s="9"/>
      <c r="U455" s="17"/>
      <c r="V455" s="9"/>
      <c r="W455" s="17"/>
      <c r="X455" s="9"/>
      <c r="Y455" s="9"/>
      <c r="Z455" s="9"/>
      <c r="AA455" s="9"/>
      <c r="AB455" s="9"/>
      <c r="AC455" s="9"/>
      <c r="AD455" s="9"/>
      <c r="AE455" s="9"/>
      <c r="AF455" s="9"/>
      <c r="AG455" s="9"/>
      <c r="AH455" s="9"/>
      <c r="AI455" s="9"/>
      <c r="AJ455" s="9"/>
      <c r="AK455" s="9"/>
      <c r="AL455" s="9"/>
      <c r="AM455" s="9"/>
      <c r="AN455" s="9"/>
      <c r="AO455" s="9"/>
      <c r="AP455" s="9"/>
      <c r="AQ455" s="9"/>
      <c r="AR455" s="9"/>
    </row>
    <row r="456" spans="1:44" x14ac:dyDescent="0.25">
      <c r="A456" s="9"/>
      <c r="B456" s="9"/>
      <c r="C456" s="9"/>
      <c r="D456" s="9"/>
      <c r="F456" s="9"/>
      <c r="I456" s="9"/>
      <c r="J456" s="9"/>
      <c r="K456" s="9"/>
      <c r="L456" s="9"/>
      <c r="M456" s="9"/>
      <c r="N456" s="9"/>
      <c r="O456" s="9"/>
      <c r="P456" s="9"/>
      <c r="R456" s="9"/>
      <c r="S456" s="9"/>
      <c r="U456" s="17"/>
      <c r="V456" s="9"/>
      <c r="W456" s="17"/>
      <c r="X456" s="9"/>
      <c r="Y456" s="9"/>
      <c r="Z456" s="9"/>
      <c r="AA456" s="9"/>
      <c r="AB456" s="9"/>
      <c r="AC456" s="9"/>
      <c r="AD456" s="9"/>
      <c r="AE456" s="9"/>
      <c r="AF456" s="9"/>
      <c r="AG456" s="9"/>
      <c r="AH456" s="9"/>
      <c r="AI456" s="9"/>
      <c r="AJ456" s="9"/>
      <c r="AK456" s="9"/>
      <c r="AL456" s="9"/>
      <c r="AM456" s="9"/>
      <c r="AN456" s="9"/>
      <c r="AO456" s="9"/>
      <c r="AP456" s="9"/>
      <c r="AQ456" s="9"/>
      <c r="AR456" s="9"/>
    </row>
    <row r="457" spans="1:44" x14ac:dyDescent="0.25">
      <c r="A457" s="9"/>
      <c r="B457" s="9"/>
      <c r="C457" s="9"/>
      <c r="D457" s="9"/>
      <c r="F457" s="9"/>
      <c r="I457" s="9"/>
      <c r="J457" s="9"/>
      <c r="K457" s="9"/>
      <c r="L457" s="9"/>
      <c r="M457" s="9"/>
      <c r="N457" s="9"/>
      <c r="O457" s="9"/>
      <c r="P457" s="9"/>
      <c r="R457" s="9"/>
      <c r="S457" s="9"/>
      <c r="U457" s="17"/>
      <c r="V457" s="9"/>
      <c r="W457" s="17"/>
      <c r="X457" s="9"/>
      <c r="Y457" s="9"/>
      <c r="Z457" s="9"/>
      <c r="AA457" s="9"/>
      <c r="AB457" s="9"/>
      <c r="AC457" s="9"/>
      <c r="AD457" s="9"/>
      <c r="AE457" s="9"/>
      <c r="AF457" s="9"/>
      <c r="AG457" s="9"/>
      <c r="AH457" s="9"/>
      <c r="AI457" s="9"/>
      <c r="AJ457" s="9"/>
      <c r="AK457" s="9"/>
      <c r="AL457" s="9"/>
      <c r="AM457" s="9"/>
      <c r="AN457" s="9"/>
      <c r="AO457" s="9"/>
      <c r="AP457" s="9"/>
      <c r="AQ457" s="9"/>
      <c r="AR457" s="9"/>
    </row>
    <row r="458" spans="1:44" x14ac:dyDescent="0.25">
      <c r="A458" s="9"/>
      <c r="B458" s="9"/>
      <c r="C458" s="9"/>
      <c r="D458" s="9"/>
      <c r="F458" s="9"/>
      <c r="I458" s="9"/>
      <c r="J458" s="9"/>
      <c r="K458" s="9"/>
      <c r="L458" s="9"/>
      <c r="M458" s="9"/>
      <c r="N458" s="9"/>
      <c r="O458" s="9"/>
      <c r="P458" s="9"/>
      <c r="R458" s="9"/>
      <c r="S458" s="9"/>
      <c r="U458" s="17"/>
      <c r="V458" s="9"/>
      <c r="W458" s="17"/>
      <c r="X458" s="9"/>
      <c r="Y458" s="9"/>
      <c r="Z458" s="9"/>
      <c r="AA458" s="9"/>
      <c r="AB458" s="9"/>
      <c r="AC458" s="9"/>
      <c r="AD458" s="9"/>
      <c r="AE458" s="9"/>
      <c r="AF458" s="9"/>
      <c r="AG458" s="9"/>
      <c r="AH458" s="9"/>
      <c r="AI458" s="9"/>
      <c r="AJ458" s="9"/>
      <c r="AK458" s="9"/>
      <c r="AL458" s="9"/>
      <c r="AM458" s="9"/>
      <c r="AN458" s="9"/>
      <c r="AO458" s="9"/>
      <c r="AP458" s="9"/>
      <c r="AQ458" s="9"/>
      <c r="AR458" s="9"/>
    </row>
    <row r="459" spans="1:44" x14ac:dyDescent="0.25">
      <c r="A459" s="9"/>
      <c r="B459" s="9"/>
      <c r="C459" s="9"/>
      <c r="D459" s="9"/>
      <c r="F459" s="9"/>
      <c r="I459" s="9"/>
      <c r="J459" s="9"/>
      <c r="K459" s="9"/>
      <c r="L459" s="9"/>
      <c r="M459" s="9"/>
      <c r="N459" s="9"/>
      <c r="O459" s="9"/>
      <c r="P459" s="9"/>
      <c r="R459" s="9"/>
      <c r="S459" s="9"/>
      <c r="U459" s="17"/>
      <c r="V459" s="9"/>
      <c r="W459" s="17"/>
      <c r="X459" s="9"/>
      <c r="Y459" s="9"/>
      <c r="Z459" s="9"/>
      <c r="AA459" s="9"/>
      <c r="AB459" s="9"/>
      <c r="AC459" s="9"/>
      <c r="AD459" s="9"/>
      <c r="AE459" s="9"/>
      <c r="AF459" s="9"/>
      <c r="AG459" s="9"/>
      <c r="AH459" s="9"/>
      <c r="AI459" s="9"/>
      <c r="AJ459" s="9"/>
      <c r="AK459" s="9"/>
      <c r="AL459" s="9"/>
      <c r="AM459" s="9"/>
      <c r="AN459" s="9"/>
      <c r="AO459" s="9"/>
      <c r="AP459" s="9"/>
      <c r="AQ459" s="9"/>
      <c r="AR459" s="9"/>
    </row>
    <row r="460" spans="1:44" x14ac:dyDescent="0.25">
      <c r="A460" s="9"/>
      <c r="B460" s="9"/>
      <c r="C460" s="9"/>
      <c r="D460" s="9"/>
      <c r="F460" s="9"/>
      <c r="I460" s="9"/>
      <c r="J460" s="9"/>
      <c r="K460" s="9"/>
      <c r="L460" s="9"/>
      <c r="M460" s="9"/>
      <c r="N460" s="9"/>
      <c r="O460" s="9"/>
      <c r="P460" s="9"/>
      <c r="R460" s="9"/>
      <c r="S460" s="9"/>
      <c r="U460" s="17"/>
      <c r="V460" s="9"/>
      <c r="W460" s="17"/>
      <c r="X460" s="9"/>
      <c r="Y460" s="9"/>
      <c r="Z460" s="9"/>
      <c r="AA460" s="9"/>
      <c r="AB460" s="9"/>
      <c r="AC460" s="9"/>
      <c r="AD460" s="9"/>
      <c r="AE460" s="9"/>
      <c r="AF460" s="9"/>
      <c r="AG460" s="9"/>
      <c r="AH460" s="9"/>
      <c r="AI460" s="9"/>
      <c r="AJ460" s="9"/>
      <c r="AK460" s="9"/>
      <c r="AL460" s="9"/>
      <c r="AM460" s="9"/>
      <c r="AN460" s="9"/>
      <c r="AO460" s="9"/>
      <c r="AP460" s="9"/>
      <c r="AQ460" s="9"/>
      <c r="AR460" s="9"/>
    </row>
    <row r="461" spans="1:44" x14ac:dyDescent="0.25">
      <c r="A461" s="9"/>
      <c r="B461" s="9"/>
      <c r="C461" s="9"/>
      <c r="D461" s="9"/>
      <c r="F461" s="9"/>
      <c r="I461" s="9"/>
      <c r="J461" s="9"/>
      <c r="K461" s="9"/>
      <c r="L461" s="9"/>
      <c r="M461" s="9"/>
      <c r="N461" s="9"/>
      <c r="O461" s="9"/>
      <c r="P461" s="9"/>
      <c r="R461" s="9"/>
      <c r="S461" s="9"/>
      <c r="U461" s="17"/>
      <c r="V461" s="9"/>
      <c r="W461" s="17"/>
      <c r="X461" s="9"/>
      <c r="Y461" s="9"/>
      <c r="Z461" s="9"/>
      <c r="AA461" s="9"/>
      <c r="AB461" s="9"/>
      <c r="AC461" s="9"/>
      <c r="AD461" s="9"/>
      <c r="AE461" s="9"/>
      <c r="AF461" s="9"/>
      <c r="AG461" s="9"/>
      <c r="AH461" s="9"/>
      <c r="AI461" s="9"/>
      <c r="AJ461" s="9"/>
      <c r="AK461" s="9"/>
      <c r="AL461" s="9"/>
      <c r="AM461" s="9"/>
      <c r="AN461" s="9"/>
      <c r="AO461" s="9"/>
      <c r="AP461" s="9"/>
      <c r="AQ461" s="9"/>
      <c r="AR461" s="9"/>
    </row>
    <row r="462" spans="1:44" x14ac:dyDescent="0.25">
      <c r="A462" s="9"/>
      <c r="B462" s="9"/>
      <c r="C462" s="9"/>
      <c r="D462" s="9"/>
      <c r="F462" s="9"/>
      <c r="I462" s="9"/>
      <c r="J462" s="9"/>
      <c r="K462" s="9"/>
      <c r="L462" s="9"/>
      <c r="M462" s="9"/>
      <c r="N462" s="9"/>
      <c r="O462" s="9"/>
      <c r="P462" s="9"/>
      <c r="R462" s="9"/>
      <c r="S462" s="9"/>
      <c r="U462" s="17"/>
      <c r="V462" s="9"/>
      <c r="W462" s="17"/>
      <c r="X462" s="9"/>
      <c r="Y462" s="9"/>
      <c r="Z462" s="9"/>
      <c r="AA462" s="9"/>
      <c r="AB462" s="9"/>
      <c r="AC462" s="9"/>
      <c r="AD462" s="9"/>
      <c r="AE462" s="9"/>
      <c r="AF462" s="9"/>
      <c r="AG462" s="9"/>
      <c r="AH462" s="9"/>
      <c r="AI462" s="9"/>
      <c r="AJ462" s="9"/>
      <c r="AK462" s="9"/>
      <c r="AL462" s="9"/>
      <c r="AM462" s="9"/>
      <c r="AN462" s="9"/>
      <c r="AO462" s="9"/>
      <c r="AP462" s="9"/>
      <c r="AQ462" s="9"/>
      <c r="AR462" s="9"/>
    </row>
    <row r="463" spans="1:44" x14ac:dyDescent="0.25">
      <c r="A463" s="9"/>
      <c r="B463" s="9"/>
      <c r="C463" s="9"/>
      <c r="D463" s="9"/>
      <c r="F463" s="9"/>
      <c r="I463" s="9"/>
      <c r="J463" s="9"/>
      <c r="K463" s="9"/>
      <c r="L463" s="9"/>
      <c r="M463" s="9"/>
      <c r="N463" s="9"/>
      <c r="O463" s="9"/>
      <c r="P463" s="9"/>
      <c r="R463" s="9"/>
      <c r="S463" s="9"/>
      <c r="U463" s="17"/>
      <c r="V463" s="9"/>
      <c r="W463" s="17"/>
      <c r="X463" s="9"/>
      <c r="Y463" s="9"/>
      <c r="Z463" s="9"/>
      <c r="AA463" s="9"/>
      <c r="AB463" s="9"/>
      <c r="AC463" s="9"/>
      <c r="AD463" s="9"/>
      <c r="AE463" s="9"/>
      <c r="AF463" s="9"/>
      <c r="AG463" s="9"/>
      <c r="AH463" s="9"/>
      <c r="AI463" s="9"/>
      <c r="AJ463" s="9"/>
      <c r="AK463" s="9"/>
      <c r="AL463" s="9"/>
      <c r="AM463" s="9"/>
      <c r="AN463" s="9"/>
      <c r="AO463" s="9"/>
      <c r="AP463" s="9"/>
      <c r="AQ463" s="9"/>
      <c r="AR463" s="9"/>
    </row>
    <row r="464" spans="1:44" x14ac:dyDescent="0.25">
      <c r="A464" s="9"/>
      <c r="B464" s="9"/>
      <c r="C464" s="9"/>
      <c r="D464" s="9"/>
      <c r="F464" s="9"/>
      <c r="I464" s="9"/>
      <c r="J464" s="9"/>
      <c r="K464" s="9"/>
      <c r="L464" s="9"/>
      <c r="M464" s="9"/>
      <c r="N464" s="9"/>
      <c r="O464" s="9"/>
      <c r="P464" s="9"/>
      <c r="R464" s="9"/>
      <c r="S464" s="9"/>
      <c r="U464" s="17"/>
      <c r="V464" s="9"/>
      <c r="W464" s="17"/>
      <c r="X464" s="9"/>
      <c r="Y464" s="9"/>
      <c r="Z464" s="9"/>
      <c r="AA464" s="9"/>
      <c r="AB464" s="9"/>
      <c r="AC464" s="9"/>
      <c r="AD464" s="9"/>
      <c r="AE464" s="9"/>
      <c r="AF464" s="9"/>
      <c r="AG464" s="9"/>
      <c r="AH464" s="9"/>
      <c r="AI464" s="9"/>
      <c r="AJ464" s="9"/>
      <c r="AK464" s="9"/>
      <c r="AL464" s="9"/>
      <c r="AM464" s="9"/>
      <c r="AN464" s="9"/>
      <c r="AO464" s="9"/>
      <c r="AP464" s="9"/>
      <c r="AQ464" s="9"/>
      <c r="AR464" s="9"/>
    </row>
    <row r="465" spans="1:44" x14ac:dyDescent="0.25">
      <c r="A465" s="9"/>
      <c r="B465" s="9"/>
      <c r="C465" s="9"/>
      <c r="D465" s="9"/>
      <c r="F465" s="9"/>
      <c r="I465" s="9"/>
      <c r="J465" s="9"/>
      <c r="K465" s="9"/>
      <c r="L465" s="9"/>
      <c r="M465" s="9"/>
      <c r="N465" s="9"/>
      <c r="O465" s="9"/>
      <c r="P465" s="9"/>
      <c r="R465" s="9"/>
      <c r="S465" s="9"/>
      <c r="U465" s="17"/>
      <c r="V465" s="9"/>
      <c r="W465" s="17"/>
      <c r="X465" s="9"/>
      <c r="Y465" s="9"/>
      <c r="Z465" s="9"/>
      <c r="AA465" s="9"/>
      <c r="AB465" s="9"/>
      <c r="AC465" s="9"/>
      <c r="AD465" s="9"/>
      <c r="AE465" s="9"/>
      <c r="AF465" s="9"/>
      <c r="AG465" s="9"/>
      <c r="AH465" s="9"/>
      <c r="AI465" s="9"/>
      <c r="AJ465" s="9"/>
      <c r="AK465" s="9"/>
      <c r="AL465" s="9"/>
      <c r="AM465" s="9"/>
      <c r="AN465" s="9"/>
      <c r="AO465" s="9"/>
      <c r="AP465" s="9"/>
      <c r="AQ465" s="9"/>
      <c r="AR465" s="9"/>
    </row>
    <row r="466" spans="1:44" x14ac:dyDescent="0.25">
      <c r="A466" s="9"/>
      <c r="B466" s="9"/>
      <c r="C466" s="9"/>
      <c r="D466" s="9"/>
      <c r="F466" s="9"/>
      <c r="I466" s="9"/>
      <c r="J466" s="9"/>
      <c r="K466" s="9"/>
      <c r="L466" s="9"/>
      <c r="M466" s="9"/>
      <c r="N466" s="9"/>
      <c r="O466" s="9"/>
      <c r="P466" s="9"/>
      <c r="R466" s="9"/>
      <c r="S466" s="9"/>
      <c r="U466" s="17"/>
      <c r="V466" s="9"/>
      <c r="W466" s="17"/>
      <c r="X466" s="9"/>
      <c r="Y466" s="9"/>
      <c r="Z466" s="9"/>
      <c r="AA466" s="9"/>
      <c r="AB466" s="9"/>
      <c r="AC466" s="9"/>
      <c r="AD466" s="9"/>
      <c r="AE466" s="9"/>
      <c r="AF466" s="9"/>
      <c r="AG466" s="9"/>
      <c r="AH466" s="9"/>
      <c r="AI466" s="9"/>
      <c r="AJ466" s="9"/>
      <c r="AK466" s="9"/>
      <c r="AL466" s="9"/>
      <c r="AM466" s="9"/>
      <c r="AN466" s="9"/>
      <c r="AO466" s="9"/>
      <c r="AP466" s="9"/>
      <c r="AQ466" s="9"/>
      <c r="AR466" s="9"/>
    </row>
    <row r="467" spans="1:44" x14ac:dyDescent="0.25">
      <c r="A467" s="9"/>
      <c r="B467" s="9"/>
      <c r="C467" s="9"/>
      <c r="D467" s="9"/>
      <c r="F467" s="9"/>
      <c r="I467" s="9"/>
      <c r="J467" s="9"/>
      <c r="K467" s="9"/>
      <c r="L467" s="9"/>
      <c r="M467" s="9"/>
      <c r="N467" s="9"/>
      <c r="O467" s="9"/>
      <c r="P467" s="9"/>
      <c r="R467" s="9"/>
      <c r="S467" s="9"/>
      <c r="U467" s="17"/>
      <c r="V467" s="9"/>
      <c r="W467" s="17"/>
      <c r="X467" s="9"/>
      <c r="Y467" s="9"/>
      <c r="Z467" s="9"/>
      <c r="AA467" s="9"/>
      <c r="AB467" s="9"/>
      <c r="AC467" s="9"/>
      <c r="AD467" s="9"/>
      <c r="AE467" s="9"/>
      <c r="AF467" s="9"/>
      <c r="AG467" s="9"/>
      <c r="AH467" s="9"/>
      <c r="AI467" s="9"/>
      <c r="AJ467" s="9"/>
      <c r="AK467" s="9"/>
      <c r="AL467" s="9"/>
      <c r="AM467" s="9"/>
      <c r="AN467" s="9"/>
      <c r="AO467" s="9"/>
      <c r="AP467" s="9"/>
      <c r="AQ467" s="9"/>
      <c r="AR467" s="9"/>
    </row>
    <row r="468" spans="1:44" x14ac:dyDescent="0.25">
      <c r="A468" s="9"/>
      <c r="B468" s="9"/>
      <c r="C468" s="9"/>
      <c r="D468" s="9"/>
      <c r="F468" s="9"/>
      <c r="I468" s="9"/>
      <c r="J468" s="9"/>
      <c r="K468" s="9"/>
      <c r="L468" s="9"/>
      <c r="M468" s="9"/>
      <c r="N468" s="9"/>
      <c r="O468" s="9"/>
      <c r="P468" s="9"/>
      <c r="R468" s="9"/>
      <c r="S468" s="9"/>
      <c r="U468" s="17"/>
      <c r="V468" s="9"/>
      <c r="W468" s="17"/>
      <c r="X468" s="9"/>
      <c r="Y468" s="9"/>
      <c r="Z468" s="9"/>
      <c r="AA468" s="9"/>
      <c r="AB468" s="9"/>
      <c r="AC468" s="9"/>
      <c r="AD468" s="9"/>
      <c r="AE468" s="9"/>
      <c r="AF468" s="9"/>
      <c r="AG468" s="9"/>
      <c r="AH468" s="9"/>
      <c r="AI468" s="9"/>
      <c r="AJ468" s="9"/>
      <c r="AK468" s="9"/>
      <c r="AL468" s="9"/>
      <c r="AM468" s="9"/>
      <c r="AN468" s="9"/>
      <c r="AO468" s="9"/>
      <c r="AP468" s="9"/>
      <c r="AQ468" s="9"/>
      <c r="AR468" s="9"/>
    </row>
    <row r="469" spans="1:44" x14ac:dyDescent="0.25">
      <c r="A469" s="9"/>
      <c r="B469" s="9"/>
      <c r="C469" s="9"/>
      <c r="D469" s="9"/>
      <c r="F469" s="9"/>
      <c r="I469" s="9"/>
      <c r="J469" s="9"/>
      <c r="K469" s="9"/>
      <c r="L469" s="9"/>
      <c r="M469" s="9"/>
      <c r="N469" s="9"/>
      <c r="O469" s="9"/>
      <c r="P469" s="9"/>
      <c r="R469" s="9"/>
      <c r="S469" s="9"/>
      <c r="U469" s="17"/>
      <c r="V469" s="9"/>
      <c r="W469" s="17"/>
      <c r="X469" s="9"/>
      <c r="Y469" s="9"/>
      <c r="Z469" s="9"/>
      <c r="AA469" s="9"/>
      <c r="AB469" s="9"/>
      <c r="AC469" s="9"/>
      <c r="AD469" s="9"/>
      <c r="AE469" s="9"/>
      <c r="AF469" s="9"/>
      <c r="AG469" s="9"/>
      <c r="AH469" s="9"/>
      <c r="AI469" s="9"/>
      <c r="AJ469" s="9"/>
      <c r="AK469" s="9"/>
      <c r="AL469" s="9"/>
      <c r="AM469" s="9"/>
      <c r="AN469" s="9"/>
      <c r="AO469" s="9"/>
      <c r="AP469" s="9"/>
      <c r="AQ469" s="9"/>
      <c r="AR469" s="9"/>
    </row>
    <row r="470" spans="1:44" x14ac:dyDescent="0.25">
      <c r="A470" s="9"/>
      <c r="B470" s="9"/>
      <c r="C470" s="9"/>
      <c r="D470" s="9"/>
      <c r="F470" s="9"/>
      <c r="I470" s="9"/>
      <c r="J470" s="9"/>
      <c r="K470" s="9"/>
      <c r="L470" s="9"/>
      <c r="M470" s="9"/>
      <c r="N470" s="9"/>
      <c r="O470" s="9"/>
      <c r="P470" s="9"/>
      <c r="R470" s="9"/>
      <c r="S470" s="9"/>
      <c r="U470" s="17"/>
      <c r="V470" s="9"/>
      <c r="W470" s="17"/>
      <c r="X470" s="9"/>
      <c r="Y470" s="9"/>
      <c r="Z470" s="9"/>
      <c r="AA470" s="9"/>
      <c r="AB470" s="9"/>
      <c r="AC470" s="9"/>
      <c r="AD470" s="9"/>
      <c r="AE470" s="9"/>
      <c r="AF470" s="9"/>
      <c r="AG470" s="9"/>
      <c r="AH470" s="9"/>
      <c r="AI470" s="9"/>
      <c r="AJ470" s="9"/>
      <c r="AK470" s="9"/>
      <c r="AL470" s="9"/>
      <c r="AM470" s="9"/>
      <c r="AN470" s="9"/>
      <c r="AO470" s="9"/>
      <c r="AP470" s="9"/>
      <c r="AQ470" s="9"/>
      <c r="AR470" s="9"/>
    </row>
    <row r="471" spans="1:44" x14ac:dyDescent="0.25">
      <c r="A471" s="9"/>
      <c r="B471" s="9"/>
      <c r="C471" s="9"/>
      <c r="D471" s="9"/>
      <c r="F471" s="9"/>
      <c r="I471" s="9"/>
      <c r="J471" s="9"/>
      <c r="K471" s="9"/>
      <c r="L471" s="9"/>
      <c r="M471" s="9"/>
      <c r="N471" s="9"/>
      <c r="O471" s="9"/>
      <c r="P471" s="9"/>
      <c r="R471" s="9"/>
      <c r="S471" s="9"/>
      <c r="U471" s="17"/>
      <c r="V471" s="9"/>
      <c r="W471" s="17"/>
      <c r="X471" s="9"/>
      <c r="Y471" s="9"/>
      <c r="Z471" s="9"/>
      <c r="AA471" s="9"/>
      <c r="AB471" s="9"/>
      <c r="AC471" s="9"/>
      <c r="AD471" s="9"/>
      <c r="AE471" s="9"/>
      <c r="AF471" s="9"/>
      <c r="AG471" s="9"/>
      <c r="AH471" s="9"/>
      <c r="AI471" s="9"/>
      <c r="AJ471" s="9"/>
      <c r="AK471" s="9"/>
      <c r="AL471" s="9"/>
      <c r="AM471" s="9"/>
      <c r="AN471" s="9"/>
      <c r="AO471" s="9"/>
      <c r="AP471" s="9"/>
      <c r="AQ471" s="9"/>
      <c r="AR471" s="9"/>
    </row>
    <row r="472" spans="1:44" x14ac:dyDescent="0.25">
      <c r="A472" s="9"/>
      <c r="B472" s="9"/>
      <c r="C472" s="9"/>
      <c r="D472" s="9"/>
      <c r="F472" s="9"/>
      <c r="I472" s="9"/>
      <c r="J472" s="9"/>
      <c r="K472" s="9"/>
      <c r="L472" s="9"/>
      <c r="M472" s="9"/>
      <c r="N472" s="9"/>
      <c r="O472" s="9"/>
      <c r="P472" s="9"/>
      <c r="R472" s="9"/>
      <c r="S472" s="9"/>
      <c r="U472" s="17"/>
      <c r="V472" s="9"/>
      <c r="W472" s="17"/>
      <c r="X472" s="9"/>
      <c r="Y472" s="9"/>
      <c r="Z472" s="9"/>
      <c r="AA472" s="9"/>
      <c r="AB472" s="9"/>
      <c r="AC472" s="9"/>
      <c r="AD472" s="9"/>
      <c r="AE472" s="9"/>
      <c r="AF472" s="9"/>
      <c r="AG472" s="9"/>
      <c r="AH472" s="9"/>
      <c r="AI472" s="9"/>
      <c r="AJ472" s="9"/>
      <c r="AK472" s="9"/>
      <c r="AL472" s="9"/>
      <c r="AM472" s="9"/>
      <c r="AN472" s="9"/>
      <c r="AO472" s="9"/>
      <c r="AP472" s="9"/>
      <c r="AQ472" s="9"/>
      <c r="AR472" s="9"/>
    </row>
    <row r="473" spans="1:44" x14ac:dyDescent="0.25">
      <c r="A473" s="9"/>
      <c r="B473" s="9"/>
      <c r="C473" s="9"/>
      <c r="D473" s="9"/>
      <c r="F473" s="9"/>
      <c r="I473" s="9"/>
      <c r="J473" s="9"/>
      <c r="K473" s="9"/>
      <c r="L473" s="9"/>
      <c r="M473" s="9"/>
      <c r="N473" s="9"/>
      <c r="O473" s="9"/>
      <c r="P473" s="9"/>
      <c r="R473" s="9"/>
      <c r="S473" s="9"/>
      <c r="U473" s="17"/>
      <c r="V473" s="9"/>
      <c r="W473" s="17"/>
      <c r="X473" s="9"/>
      <c r="Y473" s="9"/>
      <c r="Z473" s="9"/>
      <c r="AA473" s="9"/>
      <c r="AB473" s="9"/>
      <c r="AC473" s="9"/>
      <c r="AD473" s="9"/>
      <c r="AE473" s="9"/>
      <c r="AF473" s="9"/>
      <c r="AG473" s="9"/>
      <c r="AH473" s="9"/>
      <c r="AI473" s="9"/>
      <c r="AJ473" s="9"/>
      <c r="AK473" s="9"/>
      <c r="AL473" s="9"/>
      <c r="AM473" s="9"/>
      <c r="AN473" s="9"/>
      <c r="AO473" s="9"/>
      <c r="AP473" s="9"/>
      <c r="AQ473" s="9"/>
      <c r="AR473" s="9"/>
    </row>
    <row r="474" spans="1:44" x14ac:dyDescent="0.25">
      <c r="A474" s="9"/>
      <c r="B474" s="9"/>
      <c r="C474" s="9"/>
      <c r="D474" s="9"/>
      <c r="F474" s="9"/>
      <c r="I474" s="9"/>
      <c r="J474" s="9"/>
      <c r="K474" s="9"/>
      <c r="L474" s="9"/>
      <c r="M474" s="9"/>
      <c r="N474" s="9"/>
      <c r="O474" s="9"/>
      <c r="P474" s="9"/>
      <c r="R474" s="9"/>
      <c r="S474" s="9"/>
      <c r="U474" s="17"/>
      <c r="V474" s="9"/>
      <c r="W474" s="17"/>
      <c r="X474" s="9"/>
      <c r="Y474" s="9"/>
      <c r="Z474" s="9"/>
      <c r="AA474" s="9"/>
      <c r="AB474" s="9"/>
      <c r="AC474" s="9"/>
      <c r="AD474" s="9"/>
      <c r="AE474" s="9"/>
      <c r="AF474" s="9"/>
      <c r="AG474" s="9"/>
      <c r="AH474" s="9"/>
      <c r="AI474" s="9"/>
      <c r="AJ474" s="9"/>
      <c r="AK474" s="9"/>
      <c r="AL474" s="9"/>
      <c r="AM474" s="9"/>
      <c r="AN474" s="9"/>
      <c r="AO474" s="9"/>
      <c r="AP474" s="9"/>
      <c r="AQ474" s="9"/>
      <c r="AR474" s="9"/>
    </row>
    <row r="475" spans="1:44" x14ac:dyDescent="0.25">
      <c r="A475" s="9"/>
      <c r="B475" s="9"/>
      <c r="C475" s="9"/>
      <c r="D475" s="9"/>
      <c r="F475" s="9"/>
      <c r="I475" s="9"/>
      <c r="J475" s="9"/>
      <c r="K475" s="9"/>
      <c r="L475" s="9"/>
      <c r="M475" s="9"/>
      <c r="N475" s="9"/>
      <c r="O475" s="9"/>
      <c r="P475" s="9"/>
      <c r="R475" s="9"/>
      <c r="S475" s="9"/>
      <c r="U475" s="17"/>
      <c r="V475" s="9"/>
      <c r="W475" s="17"/>
      <c r="X475" s="9"/>
      <c r="Y475" s="9"/>
      <c r="Z475" s="9"/>
      <c r="AA475" s="9"/>
      <c r="AB475" s="9"/>
      <c r="AC475" s="9"/>
      <c r="AD475" s="9"/>
      <c r="AE475" s="9"/>
      <c r="AF475" s="9"/>
      <c r="AG475" s="9"/>
      <c r="AH475" s="9"/>
      <c r="AI475" s="9"/>
      <c r="AJ475" s="9"/>
      <c r="AK475" s="9"/>
      <c r="AL475" s="9"/>
      <c r="AM475" s="9"/>
      <c r="AN475" s="9"/>
      <c r="AO475" s="9"/>
      <c r="AP475" s="9"/>
      <c r="AQ475" s="9"/>
      <c r="AR475" s="9"/>
    </row>
    <row r="476" spans="1:44" x14ac:dyDescent="0.25">
      <c r="A476" s="9"/>
      <c r="B476" s="9"/>
      <c r="C476" s="9"/>
      <c r="D476" s="9"/>
      <c r="F476" s="9"/>
      <c r="I476" s="9"/>
      <c r="J476" s="9"/>
      <c r="K476" s="9"/>
      <c r="L476" s="9"/>
      <c r="M476" s="9"/>
      <c r="N476" s="9"/>
      <c r="O476" s="9"/>
      <c r="P476" s="9"/>
      <c r="R476" s="9"/>
      <c r="S476" s="9"/>
      <c r="U476" s="17"/>
      <c r="V476" s="9"/>
      <c r="W476" s="17"/>
      <c r="X476" s="9"/>
      <c r="Y476" s="9"/>
      <c r="Z476" s="9"/>
      <c r="AA476" s="9"/>
      <c r="AB476" s="9"/>
      <c r="AC476" s="9"/>
      <c r="AD476" s="9"/>
      <c r="AE476" s="9"/>
      <c r="AF476" s="9"/>
      <c r="AG476" s="9"/>
      <c r="AH476" s="9"/>
      <c r="AI476" s="9"/>
      <c r="AJ476" s="9"/>
      <c r="AK476" s="9"/>
      <c r="AL476" s="9"/>
      <c r="AM476" s="9"/>
      <c r="AN476" s="9"/>
      <c r="AO476" s="9"/>
      <c r="AP476" s="9"/>
      <c r="AQ476" s="9"/>
      <c r="AR476" s="9"/>
    </row>
    <row r="477" spans="1:44" x14ac:dyDescent="0.25">
      <c r="A477" s="9"/>
      <c r="B477" s="9"/>
      <c r="C477" s="9"/>
      <c r="D477" s="9"/>
      <c r="F477" s="9"/>
      <c r="I477" s="9"/>
      <c r="J477" s="9"/>
      <c r="K477" s="9"/>
      <c r="L477" s="9"/>
      <c r="M477" s="9"/>
      <c r="N477" s="9"/>
      <c r="O477" s="9"/>
      <c r="P477" s="9"/>
      <c r="R477" s="9"/>
      <c r="S477" s="9"/>
      <c r="U477" s="17"/>
      <c r="V477" s="9"/>
      <c r="W477" s="17"/>
      <c r="X477" s="9"/>
      <c r="Y477" s="9"/>
      <c r="Z477" s="9"/>
      <c r="AA477" s="9"/>
      <c r="AB477" s="9"/>
      <c r="AC477" s="9"/>
      <c r="AD477" s="9"/>
      <c r="AE477" s="9"/>
      <c r="AF477" s="9"/>
      <c r="AG477" s="9"/>
      <c r="AH477" s="9"/>
      <c r="AI477" s="9"/>
      <c r="AJ477" s="9"/>
      <c r="AK477" s="9"/>
      <c r="AL477" s="9"/>
      <c r="AM477" s="9"/>
      <c r="AN477" s="9"/>
      <c r="AO477" s="9"/>
      <c r="AP477" s="9"/>
      <c r="AQ477" s="9"/>
      <c r="AR477" s="9"/>
    </row>
    <row r="478" spans="1:44" x14ac:dyDescent="0.25">
      <c r="A478" s="9"/>
      <c r="B478" s="9"/>
      <c r="C478" s="9"/>
      <c r="D478" s="9"/>
      <c r="F478" s="9"/>
      <c r="I478" s="9"/>
      <c r="J478" s="9"/>
      <c r="K478" s="9"/>
      <c r="L478" s="9"/>
      <c r="M478" s="9"/>
      <c r="N478" s="9"/>
      <c r="O478" s="9"/>
      <c r="P478" s="9"/>
      <c r="R478" s="9"/>
      <c r="S478" s="9"/>
      <c r="U478" s="17"/>
      <c r="V478" s="9"/>
      <c r="W478" s="17"/>
      <c r="X478" s="9"/>
      <c r="Y478" s="9"/>
      <c r="Z478" s="9"/>
      <c r="AA478" s="9"/>
      <c r="AB478" s="9"/>
      <c r="AC478" s="9"/>
      <c r="AD478" s="9"/>
      <c r="AE478" s="9"/>
      <c r="AF478" s="9"/>
      <c r="AG478" s="9"/>
      <c r="AH478" s="9"/>
      <c r="AI478" s="9"/>
      <c r="AJ478" s="9"/>
      <c r="AK478" s="9"/>
      <c r="AL478" s="9"/>
      <c r="AM478" s="9"/>
      <c r="AN478" s="9"/>
      <c r="AO478" s="9"/>
      <c r="AP478" s="9"/>
      <c r="AQ478" s="9"/>
      <c r="AR478" s="9"/>
    </row>
    <row r="479" spans="1:44" x14ac:dyDescent="0.25">
      <c r="A479" s="9"/>
      <c r="B479" s="9"/>
      <c r="C479" s="9"/>
      <c r="D479" s="9"/>
      <c r="F479" s="9"/>
      <c r="I479" s="9"/>
      <c r="J479" s="9"/>
      <c r="K479" s="9"/>
      <c r="L479" s="9"/>
      <c r="M479" s="9"/>
      <c r="N479" s="9"/>
      <c r="O479" s="9"/>
      <c r="P479" s="9"/>
      <c r="R479" s="9"/>
      <c r="S479" s="9"/>
      <c r="U479" s="17"/>
      <c r="V479" s="9"/>
      <c r="W479" s="17"/>
      <c r="X479" s="9"/>
      <c r="Y479" s="9"/>
      <c r="Z479" s="9"/>
      <c r="AA479" s="9"/>
      <c r="AB479" s="9"/>
      <c r="AC479" s="9"/>
      <c r="AD479" s="9"/>
      <c r="AE479" s="9"/>
      <c r="AF479" s="9"/>
      <c r="AG479" s="9"/>
      <c r="AH479" s="9"/>
      <c r="AI479" s="9"/>
      <c r="AJ479" s="9"/>
      <c r="AK479" s="9"/>
      <c r="AL479" s="9"/>
      <c r="AM479" s="9"/>
      <c r="AN479" s="9"/>
      <c r="AO479" s="9"/>
      <c r="AP479" s="9"/>
      <c r="AQ479" s="9"/>
      <c r="AR479" s="9"/>
    </row>
    <row r="480" spans="1:44" x14ac:dyDescent="0.25">
      <c r="A480" s="9"/>
      <c r="B480" s="9"/>
      <c r="C480" s="9"/>
      <c r="D480" s="9"/>
      <c r="F480" s="9"/>
      <c r="I480" s="9"/>
      <c r="J480" s="9"/>
      <c r="K480" s="9"/>
      <c r="L480" s="9"/>
      <c r="M480" s="9"/>
      <c r="N480" s="9"/>
      <c r="O480" s="9"/>
      <c r="P480" s="9"/>
      <c r="R480" s="9"/>
      <c r="S480" s="9"/>
      <c r="U480" s="17"/>
      <c r="V480" s="9"/>
      <c r="W480" s="17"/>
      <c r="X480" s="9"/>
      <c r="Y480" s="9"/>
      <c r="Z480" s="9"/>
      <c r="AA480" s="9"/>
      <c r="AB480" s="9"/>
      <c r="AC480" s="9"/>
      <c r="AD480" s="9"/>
      <c r="AE480" s="9"/>
      <c r="AF480" s="9"/>
      <c r="AG480" s="9"/>
      <c r="AH480" s="9"/>
      <c r="AI480" s="9"/>
      <c r="AJ480" s="9"/>
      <c r="AK480" s="9"/>
      <c r="AL480" s="9"/>
      <c r="AM480" s="9"/>
      <c r="AN480" s="9"/>
      <c r="AO480" s="9"/>
      <c r="AP480" s="9"/>
      <c r="AQ480" s="9"/>
      <c r="AR480" s="9"/>
    </row>
    <row r="481" spans="1:44" x14ac:dyDescent="0.25">
      <c r="A481" s="9"/>
      <c r="B481" s="9"/>
      <c r="C481" s="9"/>
      <c r="D481" s="9"/>
      <c r="F481" s="9"/>
      <c r="I481" s="9"/>
      <c r="J481" s="9"/>
      <c r="K481" s="9"/>
      <c r="L481" s="9"/>
      <c r="M481" s="9"/>
      <c r="N481" s="9"/>
      <c r="O481" s="9"/>
      <c r="P481" s="9"/>
      <c r="R481" s="9"/>
      <c r="S481" s="9"/>
      <c r="U481" s="17"/>
      <c r="V481" s="9"/>
      <c r="W481" s="17"/>
      <c r="X481" s="9"/>
      <c r="Y481" s="9"/>
      <c r="Z481" s="9"/>
      <c r="AA481" s="9"/>
      <c r="AB481" s="9"/>
      <c r="AC481" s="9"/>
      <c r="AD481" s="9"/>
      <c r="AE481" s="9"/>
      <c r="AF481" s="9"/>
      <c r="AG481" s="9"/>
      <c r="AH481" s="9"/>
      <c r="AI481" s="9"/>
      <c r="AJ481" s="9"/>
      <c r="AK481" s="9"/>
      <c r="AL481" s="9"/>
      <c r="AM481" s="9"/>
      <c r="AN481" s="9"/>
      <c r="AO481" s="9"/>
      <c r="AP481" s="9"/>
      <c r="AQ481" s="9"/>
      <c r="AR481" s="9"/>
    </row>
    <row r="482" spans="1:44" x14ac:dyDescent="0.25">
      <c r="A482" s="9"/>
      <c r="B482" s="9"/>
      <c r="C482" s="9"/>
      <c r="D482" s="9"/>
      <c r="F482" s="9"/>
      <c r="I482" s="9"/>
      <c r="J482" s="9"/>
      <c r="K482" s="9"/>
      <c r="L482" s="9"/>
      <c r="M482" s="9"/>
      <c r="N482" s="9"/>
      <c r="O482" s="9"/>
      <c r="P482" s="9"/>
      <c r="R482" s="9"/>
      <c r="S482" s="9"/>
      <c r="U482" s="17"/>
      <c r="V482" s="9"/>
      <c r="W482" s="17"/>
      <c r="X482" s="9"/>
      <c r="Y482" s="9"/>
      <c r="Z482" s="9"/>
      <c r="AA482" s="9"/>
      <c r="AB482" s="9"/>
      <c r="AC482" s="9"/>
      <c r="AD482" s="9"/>
      <c r="AE482" s="9"/>
      <c r="AF482" s="9"/>
      <c r="AG482" s="9"/>
      <c r="AH482" s="9"/>
      <c r="AI482" s="9"/>
      <c r="AJ482" s="9"/>
      <c r="AK482" s="9"/>
      <c r="AL482" s="9"/>
      <c r="AM482" s="9"/>
      <c r="AN482" s="9"/>
      <c r="AO482" s="9"/>
      <c r="AP482" s="9"/>
      <c r="AQ482" s="9"/>
      <c r="AR482" s="9"/>
    </row>
    <row r="483" spans="1:44" x14ac:dyDescent="0.25">
      <c r="A483" s="9"/>
      <c r="B483" s="9"/>
      <c r="C483" s="9"/>
      <c r="D483" s="9"/>
      <c r="F483" s="9"/>
      <c r="I483" s="9"/>
      <c r="J483" s="9"/>
      <c r="K483" s="9"/>
      <c r="L483" s="9"/>
      <c r="M483" s="9"/>
      <c r="N483" s="9"/>
      <c r="O483" s="9"/>
      <c r="P483" s="9"/>
      <c r="R483" s="9"/>
      <c r="S483" s="9"/>
      <c r="U483" s="17"/>
      <c r="V483" s="9"/>
      <c r="W483" s="17"/>
      <c r="X483" s="9"/>
      <c r="Y483" s="9"/>
      <c r="Z483" s="9"/>
      <c r="AA483" s="9"/>
      <c r="AB483" s="9"/>
      <c r="AC483" s="9"/>
      <c r="AD483" s="9"/>
      <c r="AE483" s="9"/>
      <c r="AF483" s="9"/>
      <c r="AG483" s="9"/>
      <c r="AH483" s="9"/>
      <c r="AI483" s="9"/>
      <c r="AJ483" s="9"/>
      <c r="AK483" s="9"/>
      <c r="AL483" s="9"/>
      <c r="AM483" s="9"/>
      <c r="AN483" s="9"/>
      <c r="AO483" s="9"/>
      <c r="AP483" s="9"/>
      <c r="AQ483" s="9"/>
      <c r="AR483" s="9"/>
    </row>
    <row r="484" spans="1:44" x14ac:dyDescent="0.25">
      <c r="A484" s="9"/>
      <c r="B484" s="9"/>
      <c r="C484" s="9"/>
      <c r="D484" s="9"/>
      <c r="F484" s="9"/>
      <c r="I484" s="9"/>
      <c r="J484" s="9"/>
      <c r="K484" s="9"/>
      <c r="L484" s="9"/>
      <c r="M484" s="9"/>
      <c r="N484" s="9"/>
      <c r="O484" s="9"/>
      <c r="P484" s="9"/>
      <c r="R484" s="9"/>
      <c r="S484" s="9"/>
      <c r="U484" s="17"/>
      <c r="V484" s="9"/>
      <c r="W484" s="17"/>
      <c r="X484" s="9"/>
      <c r="Y484" s="9"/>
      <c r="Z484" s="9"/>
      <c r="AA484" s="9"/>
      <c r="AB484" s="9"/>
      <c r="AC484" s="9"/>
      <c r="AD484" s="9"/>
      <c r="AE484" s="9"/>
      <c r="AF484" s="9"/>
      <c r="AG484" s="9"/>
      <c r="AH484" s="9"/>
      <c r="AI484" s="9"/>
      <c r="AJ484" s="9"/>
      <c r="AK484" s="9"/>
      <c r="AL484" s="9"/>
      <c r="AM484" s="9"/>
      <c r="AN484" s="9"/>
      <c r="AO484" s="9"/>
      <c r="AP484" s="9"/>
      <c r="AQ484" s="9"/>
      <c r="AR484" s="9"/>
    </row>
    <row r="485" spans="1:44" x14ac:dyDescent="0.25">
      <c r="A485" s="9"/>
      <c r="B485" s="9"/>
      <c r="C485" s="9"/>
      <c r="D485" s="9"/>
      <c r="F485" s="9"/>
      <c r="I485" s="9"/>
      <c r="J485" s="9"/>
      <c r="K485" s="9"/>
      <c r="L485" s="9"/>
      <c r="M485" s="9"/>
      <c r="N485" s="9"/>
      <c r="O485" s="9"/>
      <c r="P485" s="9"/>
      <c r="R485" s="9"/>
      <c r="S485" s="9"/>
      <c r="U485" s="17"/>
      <c r="V485" s="9"/>
      <c r="W485" s="17"/>
      <c r="X485" s="9"/>
      <c r="Y485" s="9"/>
      <c r="Z485" s="9"/>
      <c r="AA485" s="9"/>
      <c r="AB485" s="9"/>
      <c r="AC485" s="9"/>
      <c r="AD485" s="9"/>
      <c r="AE485" s="9"/>
      <c r="AF485" s="9"/>
      <c r="AG485" s="9"/>
      <c r="AH485" s="9"/>
      <c r="AI485" s="9"/>
      <c r="AJ485" s="9"/>
      <c r="AK485" s="9"/>
      <c r="AL485" s="9"/>
      <c r="AM485" s="9"/>
      <c r="AN485" s="9"/>
      <c r="AO485" s="9"/>
      <c r="AP485" s="9"/>
      <c r="AQ485" s="9"/>
      <c r="AR485" s="9"/>
    </row>
    <row r="486" spans="1:44" x14ac:dyDescent="0.25">
      <c r="A486" s="9"/>
      <c r="B486" s="9"/>
      <c r="C486" s="9"/>
      <c r="D486" s="9"/>
      <c r="F486" s="9"/>
      <c r="I486" s="9"/>
      <c r="J486" s="9"/>
      <c r="K486" s="9"/>
      <c r="L486" s="9"/>
      <c r="M486" s="9"/>
      <c r="N486" s="9"/>
      <c r="O486" s="9"/>
      <c r="P486" s="9"/>
      <c r="R486" s="9"/>
      <c r="S486" s="9"/>
      <c r="U486" s="17"/>
      <c r="V486" s="9"/>
      <c r="W486" s="17"/>
      <c r="X486" s="9"/>
      <c r="Y486" s="9"/>
      <c r="Z486" s="9"/>
      <c r="AA486" s="9"/>
      <c r="AB486" s="9"/>
      <c r="AC486" s="9"/>
      <c r="AD486" s="9"/>
      <c r="AE486" s="9"/>
      <c r="AF486" s="9"/>
      <c r="AG486" s="9"/>
      <c r="AH486" s="9"/>
      <c r="AI486" s="9"/>
      <c r="AJ486" s="9"/>
      <c r="AK486" s="9"/>
      <c r="AL486" s="9"/>
      <c r="AM486" s="9"/>
      <c r="AN486" s="9"/>
      <c r="AO486" s="9"/>
      <c r="AP486" s="9"/>
      <c r="AQ486" s="9"/>
      <c r="AR486" s="9"/>
    </row>
    <row r="487" spans="1:44" x14ac:dyDescent="0.25">
      <c r="A487" s="9"/>
      <c r="B487" s="9"/>
      <c r="C487" s="9"/>
      <c r="D487" s="9"/>
      <c r="F487" s="9"/>
      <c r="I487" s="9"/>
      <c r="J487" s="9"/>
      <c r="K487" s="9"/>
      <c r="L487" s="9"/>
      <c r="M487" s="9"/>
      <c r="N487" s="9"/>
      <c r="O487" s="9"/>
      <c r="P487" s="9"/>
      <c r="R487" s="9"/>
      <c r="S487" s="9"/>
      <c r="U487" s="17"/>
      <c r="V487" s="9"/>
      <c r="W487" s="17"/>
      <c r="X487" s="9"/>
      <c r="Y487" s="9"/>
      <c r="Z487" s="9"/>
      <c r="AA487" s="9"/>
      <c r="AB487" s="9"/>
      <c r="AC487" s="9"/>
      <c r="AD487" s="9"/>
      <c r="AE487" s="9"/>
      <c r="AF487" s="9"/>
      <c r="AG487" s="9"/>
      <c r="AH487" s="9"/>
      <c r="AI487" s="9"/>
      <c r="AJ487" s="9"/>
      <c r="AK487" s="9"/>
      <c r="AL487" s="9"/>
      <c r="AM487" s="9"/>
      <c r="AN487" s="9"/>
      <c r="AO487" s="9"/>
      <c r="AP487" s="9"/>
      <c r="AQ487" s="9"/>
      <c r="AR487" s="9"/>
    </row>
    <row r="488" spans="1:44" x14ac:dyDescent="0.25">
      <c r="A488" s="9"/>
      <c r="B488" s="9"/>
      <c r="C488" s="9"/>
      <c r="D488" s="9"/>
      <c r="F488" s="9"/>
      <c r="I488" s="9"/>
      <c r="J488" s="9"/>
      <c r="K488" s="9"/>
      <c r="L488" s="9"/>
      <c r="M488" s="9"/>
      <c r="N488" s="9"/>
      <c r="O488" s="9"/>
      <c r="P488" s="9"/>
      <c r="R488" s="9"/>
      <c r="S488" s="9"/>
      <c r="U488" s="17"/>
      <c r="V488" s="9"/>
      <c r="W488" s="17"/>
      <c r="X488" s="9"/>
      <c r="Y488" s="9"/>
      <c r="Z488" s="9"/>
      <c r="AA488" s="9"/>
      <c r="AB488" s="9"/>
      <c r="AC488" s="9"/>
      <c r="AD488" s="9"/>
      <c r="AE488" s="9"/>
      <c r="AF488" s="9"/>
      <c r="AG488" s="9"/>
      <c r="AH488" s="9"/>
      <c r="AI488" s="9"/>
      <c r="AJ488" s="9"/>
      <c r="AK488" s="9"/>
      <c r="AL488" s="9"/>
      <c r="AM488" s="9"/>
      <c r="AN488" s="9"/>
      <c r="AO488" s="9"/>
      <c r="AP488" s="9"/>
      <c r="AQ488" s="9"/>
      <c r="AR488" s="9"/>
    </row>
    <row r="489" spans="1:44" x14ac:dyDescent="0.25">
      <c r="A489" s="9"/>
      <c r="B489" s="9"/>
      <c r="C489" s="9"/>
      <c r="D489" s="9"/>
      <c r="F489" s="9"/>
      <c r="I489" s="9"/>
      <c r="J489" s="9"/>
      <c r="K489" s="9"/>
      <c r="L489" s="9"/>
      <c r="M489" s="9"/>
      <c r="N489" s="9"/>
      <c r="O489" s="9"/>
      <c r="P489" s="9"/>
      <c r="R489" s="9"/>
      <c r="S489" s="9"/>
      <c r="U489" s="17"/>
      <c r="V489" s="9"/>
      <c r="W489" s="17"/>
      <c r="X489" s="9"/>
      <c r="Y489" s="9"/>
      <c r="Z489" s="9"/>
      <c r="AA489" s="9"/>
      <c r="AB489" s="9"/>
      <c r="AC489" s="9"/>
      <c r="AD489" s="9"/>
      <c r="AE489" s="9"/>
      <c r="AF489" s="9"/>
      <c r="AG489" s="9"/>
      <c r="AH489" s="9"/>
      <c r="AI489" s="9"/>
      <c r="AJ489" s="9"/>
      <c r="AK489" s="9"/>
      <c r="AL489" s="9"/>
      <c r="AM489" s="9"/>
      <c r="AN489" s="9"/>
      <c r="AO489" s="9"/>
      <c r="AP489" s="9"/>
      <c r="AQ489" s="9"/>
      <c r="AR489" s="9"/>
    </row>
    <row r="490" spans="1:44" x14ac:dyDescent="0.25">
      <c r="A490" s="9"/>
      <c r="B490" s="9"/>
      <c r="C490" s="9"/>
      <c r="D490" s="9"/>
      <c r="F490" s="9"/>
      <c r="I490" s="9"/>
      <c r="J490" s="9"/>
      <c r="K490" s="9"/>
      <c r="L490" s="9"/>
      <c r="M490" s="9"/>
      <c r="N490" s="9"/>
      <c r="O490" s="9"/>
      <c r="P490" s="9"/>
      <c r="R490" s="9"/>
      <c r="S490" s="9"/>
      <c r="U490" s="17"/>
      <c r="V490" s="9"/>
      <c r="W490" s="17"/>
      <c r="X490" s="9"/>
      <c r="Y490" s="9"/>
      <c r="Z490" s="9"/>
      <c r="AA490" s="9"/>
      <c r="AB490" s="9"/>
      <c r="AC490" s="9"/>
      <c r="AD490" s="9"/>
      <c r="AE490" s="9"/>
      <c r="AF490" s="9"/>
      <c r="AG490" s="9"/>
      <c r="AH490" s="9"/>
      <c r="AI490" s="9"/>
      <c r="AJ490" s="9"/>
      <c r="AK490" s="9"/>
      <c r="AL490" s="9"/>
      <c r="AM490" s="9"/>
      <c r="AN490" s="9"/>
      <c r="AO490" s="9"/>
      <c r="AP490" s="9"/>
      <c r="AQ490" s="9"/>
      <c r="AR490" s="9"/>
    </row>
    <row r="491" spans="1:44" x14ac:dyDescent="0.25">
      <c r="A491" s="9"/>
      <c r="B491" s="9"/>
      <c r="C491" s="9"/>
      <c r="D491" s="9"/>
      <c r="F491" s="9"/>
      <c r="I491" s="9"/>
      <c r="J491" s="9"/>
      <c r="K491" s="9"/>
      <c r="L491" s="9"/>
      <c r="M491" s="9"/>
      <c r="N491" s="9"/>
      <c r="O491" s="9"/>
      <c r="P491" s="9"/>
      <c r="R491" s="9"/>
      <c r="S491" s="9"/>
      <c r="U491" s="17"/>
      <c r="V491" s="9"/>
      <c r="W491" s="17"/>
      <c r="X491" s="9"/>
      <c r="Y491" s="9"/>
      <c r="Z491" s="9"/>
      <c r="AA491" s="9"/>
      <c r="AB491" s="9"/>
      <c r="AC491" s="9"/>
      <c r="AD491" s="9"/>
      <c r="AE491" s="9"/>
      <c r="AF491" s="9"/>
      <c r="AG491" s="9"/>
      <c r="AH491" s="9"/>
      <c r="AI491" s="9"/>
      <c r="AJ491" s="9"/>
      <c r="AK491" s="9"/>
      <c r="AL491" s="9"/>
      <c r="AM491" s="9"/>
      <c r="AN491" s="9"/>
      <c r="AO491" s="9"/>
      <c r="AP491" s="9"/>
      <c r="AQ491" s="9"/>
      <c r="AR491" s="9"/>
    </row>
    <row r="492" spans="1:44" x14ac:dyDescent="0.25">
      <c r="A492" s="9"/>
      <c r="B492" s="9"/>
      <c r="C492" s="9"/>
      <c r="D492" s="9"/>
      <c r="F492" s="9"/>
      <c r="I492" s="9"/>
      <c r="J492" s="9"/>
      <c r="K492" s="9"/>
      <c r="L492" s="9"/>
      <c r="M492" s="9"/>
      <c r="N492" s="9"/>
      <c r="O492" s="9"/>
      <c r="P492" s="9"/>
      <c r="R492" s="9"/>
      <c r="S492" s="9"/>
      <c r="U492" s="17"/>
      <c r="V492" s="9"/>
      <c r="W492" s="17"/>
      <c r="X492" s="9"/>
      <c r="Y492" s="9"/>
      <c r="Z492" s="9"/>
      <c r="AA492" s="9"/>
      <c r="AB492" s="9"/>
      <c r="AC492" s="9"/>
      <c r="AD492" s="9"/>
      <c r="AE492" s="9"/>
      <c r="AF492" s="9"/>
      <c r="AG492" s="9"/>
      <c r="AH492" s="9"/>
      <c r="AI492" s="9"/>
      <c r="AJ492" s="9"/>
      <c r="AK492" s="9"/>
      <c r="AL492" s="9"/>
      <c r="AM492" s="9"/>
      <c r="AN492" s="9"/>
      <c r="AO492" s="9"/>
      <c r="AP492" s="9"/>
      <c r="AQ492" s="9"/>
      <c r="AR492" s="9"/>
    </row>
    <row r="493" spans="1:44" x14ac:dyDescent="0.25">
      <c r="A493" s="9"/>
      <c r="B493" s="9"/>
      <c r="C493" s="9"/>
      <c r="D493" s="9"/>
      <c r="F493" s="9"/>
      <c r="I493" s="9"/>
      <c r="J493" s="9"/>
      <c r="K493" s="9"/>
      <c r="L493" s="9"/>
      <c r="M493" s="9"/>
      <c r="N493" s="9"/>
      <c r="O493" s="9"/>
      <c r="P493" s="9"/>
      <c r="R493" s="9"/>
      <c r="S493" s="9"/>
      <c r="U493" s="17"/>
      <c r="V493" s="9"/>
      <c r="W493" s="17"/>
      <c r="X493" s="9"/>
      <c r="Y493" s="9"/>
      <c r="Z493" s="9"/>
      <c r="AA493" s="9"/>
      <c r="AB493" s="9"/>
      <c r="AC493" s="9"/>
      <c r="AD493" s="9"/>
      <c r="AE493" s="9"/>
      <c r="AF493" s="9"/>
      <c r="AG493" s="9"/>
      <c r="AH493" s="9"/>
      <c r="AI493" s="9"/>
      <c r="AJ493" s="9"/>
      <c r="AK493" s="9"/>
      <c r="AL493" s="9"/>
      <c r="AM493" s="9"/>
      <c r="AN493" s="9"/>
      <c r="AO493" s="9"/>
      <c r="AP493" s="9"/>
      <c r="AQ493" s="9"/>
      <c r="AR493" s="9"/>
    </row>
    <row r="494" spans="1:44" x14ac:dyDescent="0.25">
      <c r="A494" s="9"/>
      <c r="B494" s="9"/>
      <c r="C494" s="9"/>
      <c r="D494" s="9"/>
      <c r="F494" s="9"/>
      <c r="I494" s="9"/>
      <c r="J494" s="9"/>
      <c r="K494" s="9"/>
      <c r="L494" s="9"/>
      <c r="M494" s="9"/>
      <c r="N494" s="9"/>
      <c r="O494" s="9"/>
      <c r="P494" s="9"/>
      <c r="R494" s="9"/>
      <c r="S494" s="9"/>
      <c r="U494" s="17"/>
      <c r="V494" s="9"/>
      <c r="W494" s="17"/>
      <c r="X494" s="9"/>
      <c r="Y494" s="9"/>
      <c r="Z494" s="9"/>
      <c r="AA494" s="9"/>
      <c r="AB494" s="9"/>
      <c r="AC494" s="9"/>
      <c r="AD494" s="9"/>
      <c r="AE494" s="9"/>
      <c r="AF494" s="9"/>
      <c r="AG494" s="9"/>
      <c r="AH494" s="9"/>
      <c r="AI494" s="9"/>
      <c r="AJ494" s="9"/>
      <c r="AK494" s="9"/>
      <c r="AL494" s="9"/>
      <c r="AM494" s="9"/>
      <c r="AN494" s="9"/>
      <c r="AO494" s="9"/>
      <c r="AP494" s="9"/>
      <c r="AQ494" s="9"/>
      <c r="AR494" s="9"/>
    </row>
    <row r="495" spans="1:44" x14ac:dyDescent="0.25">
      <c r="A495" s="9"/>
      <c r="B495" s="9"/>
      <c r="C495" s="9"/>
      <c r="D495" s="9"/>
      <c r="F495" s="9"/>
      <c r="I495" s="9"/>
      <c r="J495" s="9"/>
      <c r="K495" s="9"/>
      <c r="L495" s="9"/>
      <c r="M495" s="9"/>
      <c r="N495" s="9"/>
      <c r="O495" s="9"/>
      <c r="P495" s="9"/>
      <c r="R495" s="9"/>
      <c r="S495" s="9"/>
      <c r="U495" s="17"/>
      <c r="V495" s="9"/>
      <c r="W495" s="17"/>
      <c r="X495" s="9"/>
      <c r="Y495" s="9"/>
      <c r="Z495" s="9"/>
      <c r="AA495" s="9"/>
      <c r="AB495" s="9"/>
      <c r="AC495" s="9"/>
      <c r="AD495" s="9"/>
      <c r="AE495" s="9"/>
      <c r="AF495" s="9"/>
      <c r="AG495" s="9"/>
      <c r="AH495" s="9"/>
      <c r="AI495" s="9"/>
      <c r="AJ495" s="9"/>
      <c r="AK495" s="9"/>
      <c r="AL495" s="9"/>
      <c r="AM495" s="9"/>
      <c r="AN495" s="9"/>
      <c r="AO495" s="9"/>
      <c r="AP495" s="9"/>
      <c r="AQ495" s="9"/>
      <c r="AR495" s="9"/>
    </row>
    <row r="496" spans="1:44" x14ac:dyDescent="0.25">
      <c r="A496" s="9"/>
      <c r="B496" s="9"/>
      <c r="C496" s="9"/>
      <c r="D496" s="9"/>
      <c r="F496" s="9"/>
      <c r="I496" s="9"/>
      <c r="J496" s="9"/>
      <c r="K496" s="9"/>
      <c r="L496" s="9"/>
      <c r="M496" s="9"/>
      <c r="N496" s="9"/>
      <c r="O496" s="9"/>
      <c r="P496" s="9"/>
      <c r="R496" s="9"/>
      <c r="S496" s="9"/>
      <c r="U496" s="17"/>
      <c r="V496" s="9"/>
      <c r="W496" s="17"/>
      <c r="X496" s="9"/>
      <c r="Y496" s="9"/>
      <c r="Z496" s="9"/>
      <c r="AA496" s="9"/>
      <c r="AB496" s="9"/>
      <c r="AC496" s="9"/>
      <c r="AD496" s="9"/>
      <c r="AE496" s="9"/>
      <c r="AF496" s="9"/>
      <c r="AG496" s="9"/>
      <c r="AH496" s="9"/>
      <c r="AI496" s="9"/>
      <c r="AJ496" s="9"/>
      <c r="AK496" s="9"/>
      <c r="AL496" s="9"/>
      <c r="AM496" s="9"/>
      <c r="AN496" s="9"/>
      <c r="AO496" s="9"/>
      <c r="AP496" s="9"/>
      <c r="AQ496" s="9"/>
      <c r="AR496" s="9"/>
    </row>
    <row r="497" spans="1:44" x14ac:dyDescent="0.25">
      <c r="A497" s="9"/>
      <c r="B497" s="9"/>
      <c r="C497" s="9"/>
      <c r="D497" s="9"/>
      <c r="F497" s="9"/>
      <c r="I497" s="9"/>
      <c r="J497" s="9"/>
      <c r="K497" s="9"/>
      <c r="L497" s="9"/>
      <c r="M497" s="9"/>
      <c r="N497" s="9"/>
      <c r="O497" s="9"/>
      <c r="P497" s="9"/>
      <c r="R497" s="9"/>
      <c r="S497" s="9"/>
      <c r="U497" s="17"/>
      <c r="V497" s="9"/>
      <c r="W497" s="17"/>
      <c r="X497" s="9"/>
      <c r="Y497" s="9"/>
      <c r="Z497" s="9"/>
      <c r="AA497" s="9"/>
      <c r="AB497" s="9"/>
      <c r="AC497" s="9"/>
      <c r="AD497" s="9"/>
      <c r="AE497" s="9"/>
      <c r="AF497" s="9"/>
      <c r="AG497" s="9"/>
      <c r="AH497" s="9"/>
      <c r="AI497" s="9"/>
      <c r="AJ497" s="9"/>
      <c r="AK497" s="9"/>
      <c r="AL497" s="9"/>
      <c r="AM497" s="9"/>
      <c r="AN497" s="9"/>
      <c r="AO497" s="9"/>
      <c r="AP497" s="9"/>
      <c r="AQ497" s="9"/>
      <c r="AR497" s="9"/>
    </row>
    <row r="498" spans="1:44" x14ac:dyDescent="0.25">
      <c r="A498" s="9"/>
      <c r="B498" s="9"/>
      <c r="C498" s="9"/>
      <c r="D498" s="9"/>
      <c r="F498" s="9"/>
      <c r="I498" s="9"/>
      <c r="J498" s="9"/>
      <c r="K498" s="9"/>
      <c r="L498" s="9"/>
      <c r="M498" s="9"/>
      <c r="N498" s="9"/>
      <c r="O498" s="9"/>
      <c r="P498" s="9"/>
      <c r="R498" s="9"/>
      <c r="S498" s="9"/>
      <c r="U498" s="17"/>
      <c r="V498" s="9"/>
      <c r="W498" s="17"/>
      <c r="X498" s="9"/>
      <c r="Y498" s="9"/>
      <c r="Z498" s="9"/>
      <c r="AA498" s="9"/>
      <c r="AB498" s="9"/>
      <c r="AC498" s="9"/>
      <c r="AD498" s="9"/>
      <c r="AE498" s="9"/>
      <c r="AF498" s="9"/>
      <c r="AG498" s="9"/>
      <c r="AH498" s="9"/>
      <c r="AI498" s="9"/>
      <c r="AJ498" s="9"/>
      <c r="AK498" s="9"/>
      <c r="AL498" s="9"/>
      <c r="AM498" s="9"/>
      <c r="AN498" s="9"/>
      <c r="AO498" s="9"/>
      <c r="AP498" s="9"/>
      <c r="AQ498" s="9"/>
      <c r="AR498" s="9"/>
    </row>
    <row r="499" spans="1:44" x14ac:dyDescent="0.25">
      <c r="A499" s="9"/>
      <c r="B499" s="9"/>
      <c r="C499" s="9"/>
      <c r="D499" s="9"/>
      <c r="F499" s="9"/>
      <c r="I499" s="9"/>
      <c r="J499" s="9"/>
      <c r="K499" s="9"/>
      <c r="L499" s="9"/>
      <c r="M499" s="9"/>
      <c r="N499" s="9"/>
      <c r="O499" s="9"/>
      <c r="P499" s="9"/>
      <c r="R499" s="9"/>
      <c r="S499" s="9"/>
      <c r="U499" s="17"/>
      <c r="V499" s="9"/>
      <c r="W499" s="17"/>
      <c r="X499" s="9"/>
      <c r="Y499" s="9"/>
      <c r="Z499" s="9"/>
      <c r="AA499" s="9"/>
      <c r="AB499" s="9"/>
      <c r="AC499" s="9"/>
      <c r="AD499" s="9"/>
      <c r="AE499" s="9"/>
      <c r="AF499" s="9"/>
      <c r="AG499" s="9"/>
      <c r="AH499" s="9"/>
      <c r="AI499" s="9"/>
      <c r="AJ499" s="9"/>
      <c r="AK499" s="9"/>
      <c r="AL499" s="9"/>
      <c r="AM499" s="9"/>
      <c r="AN499" s="9"/>
      <c r="AO499" s="9"/>
      <c r="AP499" s="9"/>
      <c r="AQ499" s="9"/>
      <c r="AR499" s="9"/>
    </row>
    <row r="500" spans="1:44" x14ac:dyDescent="0.25">
      <c r="A500" s="9"/>
      <c r="B500" s="9"/>
      <c r="C500" s="9"/>
      <c r="D500" s="9"/>
      <c r="F500" s="9"/>
      <c r="I500" s="9"/>
      <c r="J500" s="9"/>
      <c r="K500" s="9"/>
      <c r="L500" s="9"/>
      <c r="M500" s="9"/>
      <c r="N500" s="9"/>
      <c r="O500" s="9"/>
      <c r="P500" s="9"/>
      <c r="R500" s="9"/>
      <c r="S500" s="9"/>
      <c r="U500" s="17"/>
      <c r="V500" s="9"/>
      <c r="W500" s="17"/>
      <c r="X500" s="9"/>
      <c r="Y500" s="9"/>
      <c r="Z500" s="9"/>
      <c r="AA500" s="9"/>
      <c r="AB500" s="9"/>
      <c r="AC500" s="9"/>
      <c r="AD500" s="9"/>
      <c r="AE500" s="9"/>
      <c r="AF500" s="9"/>
      <c r="AG500" s="9"/>
      <c r="AH500" s="9"/>
      <c r="AI500" s="9"/>
      <c r="AJ500" s="9"/>
      <c r="AK500" s="9"/>
      <c r="AL500" s="9"/>
      <c r="AM500" s="9"/>
      <c r="AN500" s="9"/>
      <c r="AO500" s="9"/>
      <c r="AP500" s="9"/>
      <c r="AQ500" s="9"/>
      <c r="AR500" s="9"/>
    </row>
    <row r="501" spans="1:44" x14ac:dyDescent="0.25">
      <c r="A501" s="9"/>
      <c r="B501" s="9"/>
      <c r="C501" s="9"/>
      <c r="D501" s="9"/>
      <c r="F501" s="9"/>
      <c r="I501" s="9"/>
      <c r="J501" s="9"/>
      <c r="K501" s="9"/>
      <c r="L501" s="9"/>
      <c r="M501" s="9"/>
      <c r="N501" s="9"/>
      <c r="O501" s="9"/>
      <c r="P501" s="9"/>
      <c r="R501" s="9"/>
      <c r="S501" s="9"/>
      <c r="U501" s="17"/>
      <c r="V501" s="9"/>
      <c r="W501" s="17"/>
      <c r="X501" s="9"/>
      <c r="Y501" s="9"/>
      <c r="Z501" s="9"/>
      <c r="AA501" s="9"/>
      <c r="AB501" s="9"/>
      <c r="AC501" s="9"/>
      <c r="AD501" s="9"/>
      <c r="AE501" s="9"/>
      <c r="AF501" s="9"/>
      <c r="AG501" s="9"/>
      <c r="AH501" s="9"/>
      <c r="AI501" s="9"/>
      <c r="AJ501" s="9"/>
      <c r="AK501" s="9"/>
      <c r="AL501" s="9"/>
      <c r="AM501" s="9"/>
      <c r="AN501" s="9"/>
      <c r="AO501" s="9"/>
      <c r="AP501" s="9"/>
      <c r="AQ501" s="9"/>
      <c r="AR501" s="9"/>
    </row>
    <row r="502" spans="1:44" x14ac:dyDescent="0.25">
      <c r="A502" s="9"/>
      <c r="B502" s="9"/>
      <c r="C502" s="9"/>
      <c r="D502" s="9"/>
      <c r="F502" s="9"/>
      <c r="I502" s="9"/>
      <c r="J502" s="9"/>
      <c r="K502" s="9"/>
      <c r="L502" s="9"/>
      <c r="M502" s="9"/>
      <c r="N502" s="9"/>
      <c r="O502" s="9"/>
      <c r="P502" s="9"/>
      <c r="R502" s="9"/>
      <c r="S502" s="9"/>
      <c r="U502" s="17"/>
      <c r="V502" s="9"/>
      <c r="W502" s="17"/>
      <c r="X502" s="9"/>
      <c r="Y502" s="9"/>
      <c r="Z502" s="9"/>
      <c r="AA502" s="9"/>
      <c r="AB502" s="9"/>
      <c r="AC502" s="9"/>
      <c r="AD502" s="9"/>
      <c r="AE502" s="9"/>
      <c r="AF502" s="9"/>
      <c r="AG502" s="9"/>
      <c r="AH502" s="9"/>
      <c r="AI502" s="9"/>
      <c r="AJ502" s="9"/>
      <c r="AK502" s="9"/>
      <c r="AL502" s="9"/>
      <c r="AM502" s="9"/>
      <c r="AN502" s="9"/>
      <c r="AO502" s="9"/>
      <c r="AP502" s="9"/>
      <c r="AQ502" s="9"/>
      <c r="AR502" s="9"/>
    </row>
    <row r="503" spans="1:44" x14ac:dyDescent="0.25">
      <c r="A503" s="9"/>
      <c r="B503" s="9"/>
      <c r="C503" s="9"/>
      <c r="D503" s="9"/>
      <c r="F503" s="9"/>
      <c r="I503" s="9"/>
      <c r="J503" s="9"/>
      <c r="K503" s="9"/>
      <c r="L503" s="9"/>
      <c r="M503" s="9"/>
      <c r="N503" s="9"/>
      <c r="O503" s="9"/>
      <c r="P503" s="9"/>
      <c r="R503" s="9"/>
      <c r="S503" s="9"/>
      <c r="U503" s="17"/>
      <c r="V503" s="9"/>
      <c r="W503" s="17"/>
      <c r="X503" s="9"/>
      <c r="Y503" s="9"/>
      <c r="Z503" s="9"/>
      <c r="AA503" s="9"/>
      <c r="AB503" s="9"/>
      <c r="AC503" s="9"/>
      <c r="AD503" s="9"/>
      <c r="AE503" s="9"/>
      <c r="AF503" s="9"/>
      <c r="AG503" s="9"/>
      <c r="AH503" s="9"/>
      <c r="AI503" s="9"/>
      <c r="AJ503" s="9"/>
      <c r="AK503" s="9"/>
      <c r="AL503" s="9"/>
      <c r="AM503" s="9"/>
      <c r="AN503" s="9"/>
      <c r="AO503" s="9"/>
      <c r="AP503" s="9"/>
      <c r="AQ503" s="9"/>
      <c r="AR503" s="9"/>
    </row>
    <row r="504" spans="1:44" x14ac:dyDescent="0.25">
      <c r="A504" s="9"/>
      <c r="B504" s="9"/>
      <c r="C504" s="9"/>
      <c r="D504" s="9"/>
      <c r="F504" s="9"/>
      <c r="I504" s="9"/>
      <c r="J504" s="9"/>
      <c r="K504" s="9"/>
      <c r="L504" s="9"/>
      <c r="M504" s="9"/>
      <c r="N504" s="9"/>
      <c r="O504" s="9"/>
      <c r="P504" s="9"/>
      <c r="R504" s="9"/>
      <c r="S504" s="9"/>
      <c r="U504" s="17"/>
      <c r="V504" s="9"/>
      <c r="W504" s="17"/>
      <c r="X504" s="9"/>
      <c r="Y504" s="9"/>
      <c r="Z504" s="9"/>
      <c r="AA504" s="9"/>
      <c r="AB504" s="9"/>
      <c r="AC504" s="9"/>
      <c r="AD504" s="9"/>
      <c r="AE504" s="9"/>
      <c r="AF504" s="9"/>
      <c r="AG504" s="9"/>
      <c r="AH504" s="9"/>
      <c r="AI504" s="9"/>
      <c r="AJ504" s="9"/>
      <c r="AK504" s="9"/>
      <c r="AL504" s="9"/>
      <c r="AM504" s="9"/>
      <c r="AN504" s="9"/>
      <c r="AO504" s="9"/>
      <c r="AP504" s="9"/>
      <c r="AQ504" s="9"/>
      <c r="AR504" s="9"/>
    </row>
    <row r="505" spans="1:44" x14ac:dyDescent="0.25">
      <c r="A505" s="9"/>
      <c r="B505" s="9"/>
      <c r="C505" s="9"/>
      <c r="D505" s="9"/>
      <c r="F505" s="9"/>
      <c r="I505" s="9"/>
      <c r="J505" s="9"/>
      <c r="K505" s="9"/>
      <c r="L505" s="9"/>
      <c r="M505" s="9"/>
      <c r="N505" s="9"/>
      <c r="O505" s="9"/>
      <c r="P505" s="9"/>
      <c r="R505" s="9"/>
      <c r="S505" s="9"/>
      <c r="U505" s="17"/>
      <c r="V505" s="9"/>
      <c r="W505" s="17"/>
      <c r="X505" s="9"/>
      <c r="Y505" s="9"/>
      <c r="Z505" s="9"/>
      <c r="AA505" s="9"/>
      <c r="AB505" s="9"/>
      <c r="AC505" s="9"/>
      <c r="AD505" s="9"/>
      <c r="AE505" s="9"/>
      <c r="AF505" s="9"/>
      <c r="AG505" s="9"/>
      <c r="AH505" s="9"/>
      <c r="AI505" s="9"/>
      <c r="AJ505" s="9"/>
      <c r="AK505" s="9"/>
      <c r="AL505" s="9"/>
      <c r="AM505" s="9"/>
      <c r="AN505" s="9"/>
      <c r="AO505" s="9"/>
      <c r="AP505" s="9"/>
      <c r="AQ505" s="9"/>
      <c r="AR505" s="9"/>
    </row>
    <row r="506" spans="1:44" x14ac:dyDescent="0.25">
      <c r="A506" s="9"/>
      <c r="B506" s="9"/>
      <c r="C506" s="9"/>
      <c r="D506" s="9"/>
      <c r="F506" s="9"/>
      <c r="I506" s="9"/>
      <c r="J506" s="9"/>
      <c r="K506" s="9"/>
      <c r="L506" s="9"/>
      <c r="M506" s="9"/>
      <c r="N506" s="9"/>
      <c r="O506" s="9"/>
      <c r="P506" s="9"/>
      <c r="R506" s="9"/>
      <c r="S506" s="9"/>
      <c r="U506" s="17"/>
      <c r="V506" s="9"/>
      <c r="W506" s="17"/>
      <c r="X506" s="9"/>
      <c r="Y506" s="9"/>
      <c r="Z506" s="9"/>
      <c r="AA506" s="9"/>
      <c r="AB506" s="9"/>
      <c r="AC506" s="9"/>
      <c r="AD506" s="9"/>
      <c r="AE506" s="9"/>
      <c r="AF506" s="9"/>
      <c r="AG506" s="9"/>
      <c r="AH506" s="9"/>
      <c r="AI506" s="9"/>
      <c r="AJ506" s="9"/>
      <c r="AK506" s="9"/>
      <c r="AL506" s="9"/>
      <c r="AM506" s="9"/>
      <c r="AN506" s="9"/>
      <c r="AO506" s="9"/>
      <c r="AP506" s="9"/>
      <c r="AQ506" s="9"/>
      <c r="AR506" s="9"/>
    </row>
    <row r="507" spans="1:44" x14ac:dyDescent="0.25">
      <c r="A507" s="9"/>
      <c r="B507" s="9"/>
      <c r="C507" s="9"/>
      <c r="D507" s="9"/>
      <c r="F507" s="9"/>
      <c r="I507" s="9"/>
      <c r="J507" s="9"/>
      <c r="K507" s="9"/>
      <c r="L507" s="9"/>
      <c r="M507" s="9"/>
      <c r="N507" s="9"/>
      <c r="O507" s="9"/>
      <c r="P507" s="9"/>
      <c r="R507" s="9"/>
      <c r="S507" s="9"/>
      <c r="U507" s="17"/>
      <c r="V507" s="9"/>
      <c r="W507" s="17"/>
      <c r="X507" s="9"/>
      <c r="Y507" s="9"/>
      <c r="Z507" s="9"/>
      <c r="AA507" s="9"/>
      <c r="AB507" s="9"/>
      <c r="AC507" s="9"/>
      <c r="AD507" s="9"/>
      <c r="AE507" s="9"/>
      <c r="AF507" s="9"/>
      <c r="AG507" s="9"/>
      <c r="AH507" s="9"/>
      <c r="AI507" s="9"/>
      <c r="AJ507" s="9"/>
      <c r="AK507" s="9"/>
      <c r="AL507" s="9"/>
      <c r="AM507" s="9"/>
      <c r="AN507" s="9"/>
      <c r="AO507" s="9"/>
      <c r="AP507" s="9"/>
      <c r="AQ507" s="9"/>
      <c r="AR507" s="9"/>
    </row>
    <row r="508" spans="1:44" x14ac:dyDescent="0.25">
      <c r="A508" s="9"/>
      <c r="B508" s="9"/>
      <c r="C508" s="9"/>
      <c r="D508" s="9"/>
      <c r="F508" s="9"/>
      <c r="I508" s="9"/>
      <c r="J508" s="9"/>
      <c r="K508" s="9"/>
      <c r="L508" s="9"/>
      <c r="M508" s="9"/>
      <c r="N508" s="9"/>
      <c r="O508" s="9"/>
      <c r="P508" s="9"/>
      <c r="R508" s="9"/>
      <c r="S508" s="9"/>
      <c r="U508" s="17"/>
      <c r="V508" s="9"/>
      <c r="W508" s="17"/>
      <c r="X508" s="9"/>
      <c r="Y508" s="9"/>
      <c r="Z508" s="9"/>
      <c r="AA508" s="9"/>
      <c r="AB508" s="9"/>
      <c r="AC508" s="9"/>
      <c r="AD508" s="9"/>
      <c r="AE508" s="9"/>
      <c r="AF508" s="9"/>
      <c r="AG508" s="9"/>
      <c r="AH508" s="9"/>
      <c r="AI508" s="9"/>
      <c r="AJ508" s="9"/>
      <c r="AK508" s="9"/>
      <c r="AL508" s="9"/>
      <c r="AM508" s="9"/>
      <c r="AN508" s="9"/>
      <c r="AO508" s="9"/>
      <c r="AP508" s="9"/>
      <c r="AQ508" s="9"/>
      <c r="AR508" s="9"/>
    </row>
    <row r="509" spans="1:44" x14ac:dyDescent="0.25">
      <c r="A509" s="9"/>
      <c r="B509" s="9"/>
      <c r="C509" s="9"/>
      <c r="D509" s="9"/>
      <c r="F509" s="9"/>
      <c r="I509" s="9"/>
      <c r="J509" s="9"/>
      <c r="K509" s="9"/>
      <c r="L509" s="9"/>
      <c r="M509" s="9"/>
      <c r="N509" s="9"/>
      <c r="O509" s="9"/>
      <c r="P509" s="9"/>
      <c r="R509" s="9"/>
      <c r="S509" s="9"/>
      <c r="U509" s="17"/>
      <c r="V509" s="9"/>
      <c r="W509" s="17"/>
      <c r="X509" s="9"/>
      <c r="Y509" s="9"/>
      <c r="Z509" s="9"/>
      <c r="AA509" s="9"/>
      <c r="AB509" s="9"/>
      <c r="AC509" s="9"/>
      <c r="AD509" s="9"/>
      <c r="AE509" s="9"/>
      <c r="AF509" s="9"/>
      <c r="AG509" s="9"/>
      <c r="AH509" s="9"/>
      <c r="AI509" s="9"/>
      <c r="AJ509" s="9"/>
      <c r="AK509" s="9"/>
      <c r="AL509" s="9"/>
      <c r="AM509" s="9"/>
      <c r="AN509" s="9"/>
      <c r="AO509" s="9"/>
      <c r="AP509" s="9"/>
      <c r="AQ509" s="9"/>
      <c r="AR509" s="9"/>
    </row>
    <row r="510" spans="1:44" x14ac:dyDescent="0.25">
      <c r="A510" s="9"/>
      <c r="B510" s="9"/>
      <c r="C510" s="9"/>
      <c r="D510" s="9"/>
      <c r="F510" s="9"/>
      <c r="I510" s="9"/>
      <c r="J510" s="9"/>
      <c r="K510" s="9"/>
      <c r="L510" s="9"/>
      <c r="M510" s="9"/>
      <c r="N510" s="9"/>
      <c r="O510" s="9"/>
      <c r="P510" s="9"/>
      <c r="R510" s="9"/>
      <c r="S510" s="9"/>
      <c r="U510" s="17"/>
      <c r="V510" s="9"/>
      <c r="W510" s="17"/>
      <c r="X510" s="9"/>
      <c r="Y510" s="9"/>
      <c r="Z510" s="9"/>
      <c r="AA510" s="9"/>
      <c r="AB510" s="9"/>
      <c r="AC510" s="9"/>
      <c r="AD510" s="9"/>
      <c r="AE510" s="9"/>
      <c r="AF510" s="9"/>
      <c r="AG510" s="9"/>
      <c r="AH510" s="9"/>
      <c r="AI510" s="9"/>
      <c r="AJ510" s="9"/>
      <c r="AK510" s="9"/>
      <c r="AL510" s="9"/>
      <c r="AM510" s="9"/>
      <c r="AN510" s="9"/>
      <c r="AO510" s="9"/>
      <c r="AP510" s="9"/>
      <c r="AQ510" s="9"/>
      <c r="AR510" s="9"/>
    </row>
    <row r="511" spans="1:44" x14ac:dyDescent="0.25">
      <c r="A511" s="9"/>
      <c r="B511" s="9"/>
      <c r="C511" s="9"/>
      <c r="D511" s="9"/>
      <c r="F511" s="9"/>
      <c r="I511" s="9"/>
      <c r="J511" s="9"/>
      <c r="K511" s="9"/>
      <c r="L511" s="9"/>
      <c r="M511" s="9"/>
      <c r="N511" s="9"/>
      <c r="O511" s="9"/>
      <c r="P511" s="9"/>
      <c r="R511" s="9"/>
      <c r="S511" s="9"/>
      <c r="U511" s="17"/>
      <c r="V511" s="9"/>
      <c r="W511" s="17"/>
      <c r="X511" s="9"/>
      <c r="Y511" s="9"/>
      <c r="Z511" s="9"/>
      <c r="AA511" s="9"/>
      <c r="AB511" s="9"/>
      <c r="AC511" s="9"/>
      <c r="AD511" s="9"/>
      <c r="AE511" s="9"/>
      <c r="AF511" s="9"/>
      <c r="AG511" s="9"/>
      <c r="AH511" s="9"/>
      <c r="AI511" s="9"/>
      <c r="AJ511" s="9"/>
      <c r="AK511" s="9"/>
      <c r="AL511" s="9"/>
      <c r="AM511" s="9"/>
      <c r="AN511" s="9"/>
      <c r="AO511" s="9"/>
      <c r="AP511" s="9"/>
      <c r="AQ511" s="9"/>
      <c r="AR511" s="9"/>
    </row>
    <row r="512" spans="1:44" x14ac:dyDescent="0.25">
      <c r="A512" s="9"/>
      <c r="B512" s="9"/>
      <c r="C512" s="9"/>
      <c r="D512" s="9"/>
      <c r="F512" s="9"/>
      <c r="I512" s="9"/>
      <c r="J512" s="9"/>
      <c r="K512" s="9"/>
      <c r="L512" s="9"/>
      <c r="M512" s="9"/>
      <c r="N512" s="9"/>
      <c r="O512" s="9"/>
      <c r="P512" s="9"/>
      <c r="R512" s="9"/>
      <c r="S512" s="9"/>
      <c r="U512" s="17"/>
      <c r="V512" s="9"/>
      <c r="W512" s="17"/>
      <c r="X512" s="9"/>
      <c r="Y512" s="9"/>
      <c r="Z512" s="9"/>
      <c r="AA512" s="9"/>
      <c r="AB512" s="9"/>
      <c r="AC512" s="9"/>
      <c r="AD512" s="9"/>
      <c r="AE512" s="9"/>
      <c r="AF512" s="9"/>
      <c r="AG512" s="9"/>
      <c r="AH512" s="9"/>
      <c r="AI512" s="9"/>
      <c r="AJ512" s="9"/>
      <c r="AK512" s="9"/>
      <c r="AL512" s="9"/>
      <c r="AM512" s="9"/>
      <c r="AN512" s="9"/>
      <c r="AO512" s="9"/>
      <c r="AP512" s="9"/>
      <c r="AQ512" s="9"/>
      <c r="AR512" s="9"/>
    </row>
    <row r="513" spans="1:44" x14ac:dyDescent="0.25">
      <c r="A513" s="9"/>
      <c r="B513" s="9"/>
      <c r="C513" s="9"/>
      <c r="D513" s="9"/>
      <c r="F513" s="9"/>
      <c r="I513" s="9"/>
      <c r="J513" s="9"/>
      <c r="K513" s="9"/>
      <c r="L513" s="9"/>
      <c r="M513" s="9"/>
      <c r="N513" s="9"/>
      <c r="O513" s="9"/>
      <c r="P513" s="9"/>
      <c r="R513" s="9"/>
      <c r="S513" s="9"/>
      <c r="U513" s="17"/>
      <c r="V513" s="9"/>
      <c r="W513" s="17"/>
      <c r="X513" s="9"/>
      <c r="Y513" s="9"/>
      <c r="Z513" s="9"/>
      <c r="AA513" s="9"/>
      <c r="AB513" s="9"/>
      <c r="AC513" s="9"/>
      <c r="AD513" s="9"/>
      <c r="AE513" s="9"/>
      <c r="AF513" s="9"/>
      <c r="AG513" s="9"/>
      <c r="AH513" s="9"/>
      <c r="AI513" s="9"/>
      <c r="AJ513" s="9"/>
      <c r="AK513" s="9"/>
      <c r="AL513" s="9"/>
      <c r="AM513" s="9"/>
      <c r="AN513" s="9"/>
      <c r="AO513" s="9"/>
      <c r="AP513" s="9"/>
      <c r="AQ513" s="9"/>
      <c r="AR513" s="9"/>
    </row>
    <row r="514" spans="1:44" x14ac:dyDescent="0.25">
      <c r="A514" s="9"/>
      <c r="B514" s="9"/>
      <c r="C514" s="9"/>
      <c r="D514" s="9"/>
      <c r="F514" s="9"/>
      <c r="I514" s="9"/>
      <c r="J514" s="9"/>
      <c r="K514" s="9"/>
      <c r="L514" s="9"/>
      <c r="M514" s="9"/>
      <c r="N514" s="9"/>
      <c r="O514" s="9"/>
      <c r="P514" s="9"/>
      <c r="R514" s="9"/>
      <c r="S514" s="9"/>
      <c r="U514" s="17"/>
      <c r="V514" s="9"/>
      <c r="W514" s="17"/>
      <c r="X514" s="9"/>
      <c r="Y514" s="9"/>
      <c r="Z514" s="9"/>
      <c r="AA514" s="9"/>
      <c r="AB514" s="9"/>
      <c r="AC514" s="9"/>
      <c r="AD514" s="9"/>
      <c r="AE514" s="9"/>
      <c r="AF514" s="9"/>
      <c r="AG514" s="9"/>
      <c r="AH514" s="9"/>
      <c r="AI514" s="9"/>
      <c r="AJ514" s="9"/>
      <c r="AK514" s="9"/>
      <c r="AL514" s="9"/>
      <c r="AM514" s="9"/>
      <c r="AN514" s="9"/>
      <c r="AO514" s="9"/>
      <c r="AP514" s="9"/>
      <c r="AQ514" s="9"/>
      <c r="AR514" s="9"/>
    </row>
    <row r="515" spans="1:44" x14ac:dyDescent="0.25">
      <c r="A515" s="9"/>
      <c r="B515" s="9"/>
      <c r="C515" s="9"/>
      <c r="D515" s="9"/>
      <c r="F515" s="9"/>
      <c r="I515" s="9"/>
      <c r="J515" s="9"/>
      <c r="K515" s="9"/>
      <c r="L515" s="9"/>
      <c r="M515" s="9"/>
      <c r="N515" s="9"/>
      <c r="O515" s="9"/>
      <c r="P515" s="9"/>
      <c r="R515" s="9"/>
      <c r="S515" s="9"/>
      <c r="U515" s="17"/>
      <c r="V515" s="9"/>
      <c r="W515" s="17"/>
      <c r="X515" s="9"/>
      <c r="Y515" s="9"/>
      <c r="Z515" s="9"/>
      <c r="AA515" s="9"/>
      <c r="AB515" s="9"/>
      <c r="AC515" s="9"/>
      <c r="AD515" s="9"/>
      <c r="AE515" s="9"/>
      <c r="AF515" s="9"/>
      <c r="AG515" s="9"/>
      <c r="AH515" s="9"/>
      <c r="AI515" s="9"/>
      <c r="AJ515" s="9"/>
      <c r="AK515" s="9"/>
      <c r="AL515" s="9"/>
      <c r="AM515" s="9"/>
      <c r="AN515" s="9"/>
      <c r="AO515" s="9"/>
      <c r="AP515" s="9"/>
      <c r="AQ515" s="9"/>
      <c r="AR515" s="9"/>
    </row>
    <row r="516" spans="1:44" x14ac:dyDescent="0.25">
      <c r="A516" s="9"/>
      <c r="B516" s="9"/>
      <c r="C516" s="9"/>
      <c r="D516" s="9"/>
      <c r="F516" s="9"/>
      <c r="I516" s="9"/>
      <c r="J516" s="9"/>
      <c r="K516" s="9"/>
      <c r="L516" s="9"/>
      <c r="M516" s="9"/>
      <c r="N516" s="9"/>
      <c r="O516" s="9"/>
      <c r="P516" s="9"/>
      <c r="R516" s="9"/>
      <c r="S516" s="9"/>
      <c r="U516" s="17"/>
      <c r="V516" s="9"/>
      <c r="W516" s="17"/>
      <c r="X516" s="9"/>
      <c r="Y516" s="9"/>
      <c r="Z516" s="9"/>
      <c r="AA516" s="9"/>
      <c r="AB516" s="9"/>
      <c r="AC516" s="9"/>
      <c r="AD516" s="9"/>
      <c r="AE516" s="9"/>
      <c r="AF516" s="9"/>
      <c r="AG516" s="9"/>
      <c r="AH516" s="9"/>
      <c r="AI516" s="9"/>
      <c r="AJ516" s="9"/>
      <c r="AK516" s="9"/>
      <c r="AL516" s="9"/>
      <c r="AM516" s="9"/>
      <c r="AN516" s="9"/>
      <c r="AO516" s="9"/>
      <c r="AP516" s="9"/>
      <c r="AQ516" s="9"/>
      <c r="AR516" s="9"/>
    </row>
    <row r="517" spans="1:44" x14ac:dyDescent="0.25">
      <c r="A517" s="9"/>
      <c r="B517" s="9"/>
      <c r="C517" s="9"/>
      <c r="D517" s="9"/>
      <c r="F517" s="9"/>
      <c r="I517" s="9"/>
      <c r="J517" s="9"/>
      <c r="K517" s="9"/>
      <c r="L517" s="9"/>
      <c r="M517" s="9"/>
      <c r="N517" s="9"/>
      <c r="O517" s="9"/>
      <c r="P517" s="9"/>
      <c r="R517" s="9"/>
      <c r="S517" s="9"/>
      <c r="U517" s="17"/>
      <c r="V517" s="9"/>
      <c r="W517" s="17"/>
      <c r="X517" s="9"/>
      <c r="Y517" s="9"/>
      <c r="Z517" s="9"/>
      <c r="AA517" s="9"/>
      <c r="AB517" s="9"/>
      <c r="AC517" s="9"/>
      <c r="AD517" s="9"/>
      <c r="AE517" s="9"/>
      <c r="AF517" s="9"/>
      <c r="AG517" s="9"/>
      <c r="AH517" s="9"/>
      <c r="AI517" s="9"/>
      <c r="AJ517" s="9"/>
      <c r="AK517" s="9"/>
      <c r="AL517" s="9"/>
      <c r="AM517" s="9"/>
      <c r="AN517" s="9"/>
      <c r="AO517" s="9"/>
      <c r="AP517" s="9"/>
      <c r="AQ517" s="9"/>
      <c r="AR517" s="9"/>
    </row>
    <row r="518" spans="1:44" x14ac:dyDescent="0.25">
      <c r="A518" s="9"/>
      <c r="B518" s="9"/>
      <c r="C518" s="9"/>
      <c r="D518" s="9"/>
      <c r="F518" s="9"/>
      <c r="I518" s="9"/>
      <c r="J518" s="9"/>
      <c r="K518" s="9"/>
      <c r="L518" s="9"/>
      <c r="M518" s="9"/>
      <c r="N518" s="9"/>
      <c r="O518" s="9"/>
      <c r="P518" s="9"/>
      <c r="R518" s="9"/>
      <c r="S518" s="9"/>
      <c r="U518" s="17"/>
      <c r="V518" s="9"/>
      <c r="W518" s="17"/>
      <c r="X518" s="9"/>
      <c r="Y518" s="9"/>
      <c r="Z518" s="9"/>
      <c r="AA518" s="9"/>
      <c r="AB518" s="9"/>
      <c r="AC518" s="9"/>
      <c r="AD518" s="9"/>
      <c r="AE518" s="9"/>
      <c r="AF518" s="9"/>
      <c r="AG518" s="9"/>
      <c r="AH518" s="9"/>
      <c r="AI518" s="9"/>
      <c r="AJ518" s="9"/>
      <c r="AK518" s="9"/>
      <c r="AL518" s="9"/>
      <c r="AM518" s="9"/>
      <c r="AN518" s="9"/>
      <c r="AO518" s="9"/>
      <c r="AP518" s="9"/>
      <c r="AQ518" s="9"/>
      <c r="AR518" s="9"/>
    </row>
    <row r="519" spans="1:44" x14ac:dyDescent="0.25">
      <c r="A519" s="9"/>
      <c r="B519" s="9"/>
      <c r="C519" s="9"/>
      <c r="D519" s="9"/>
      <c r="F519" s="9"/>
      <c r="I519" s="9"/>
      <c r="J519" s="9"/>
      <c r="K519" s="9"/>
      <c r="L519" s="9"/>
      <c r="M519" s="9"/>
      <c r="N519" s="9"/>
      <c r="O519" s="9"/>
      <c r="P519" s="9"/>
      <c r="R519" s="9"/>
      <c r="S519" s="9"/>
      <c r="U519" s="17"/>
      <c r="V519" s="9"/>
      <c r="W519" s="17"/>
      <c r="X519" s="9"/>
      <c r="Y519" s="9"/>
      <c r="Z519" s="9"/>
      <c r="AA519" s="9"/>
      <c r="AB519" s="9"/>
      <c r="AC519" s="9"/>
      <c r="AD519" s="9"/>
      <c r="AE519" s="9"/>
      <c r="AF519" s="9"/>
      <c r="AG519" s="9"/>
      <c r="AH519" s="9"/>
      <c r="AI519" s="9"/>
      <c r="AJ519" s="9"/>
      <c r="AK519" s="9"/>
      <c r="AL519" s="9"/>
      <c r="AM519" s="9"/>
      <c r="AN519" s="9"/>
      <c r="AO519" s="9"/>
      <c r="AP519" s="9"/>
      <c r="AQ519" s="9"/>
      <c r="AR519" s="9"/>
    </row>
    <row r="520" spans="1:44" x14ac:dyDescent="0.25">
      <c r="A520" s="9"/>
      <c r="B520" s="9"/>
      <c r="C520" s="9"/>
      <c r="D520" s="9"/>
      <c r="F520" s="9"/>
      <c r="I520" s="9"/>
      <c r="J520" s="9"/>
      <c r="K520" s="9"/>
      <c r="L520" s="9"/>
      <c r="M520" s="9"/>
      <c r="N520" s="9"/>
      <c r="O520" s="9"/>
      <c r="P520" s="9"/>
      <c r="R520" s="9"/>
      <c r="S520" s="9"/>
      <c r="U520" s="17"/>
      <c r="V520" s="9"/>
      <c r="W520" s="17"/>
      <c r="X520" s="9"/>
      <c r="Y520" s="9"/>
      <c r="Z520" s="9"/>
      <c r="AA520" s="9"/>
      <c r="AB520" s="9"/>
      <c r="AC520" s="9"/>
      <c r="AD520" s="9"/>
      <c r="AE520" s="9"/>
      <c r="AF520" s="9"/>
      <c r="AG520" s="9"/>
      <c r="AH520" s="9"/>
      <c r="AI520" s="9"/>
      <c r="AJ520" s="9"/>
      <c r="AK520" s="9"/>
      <c r="AL520" s="9"/>
      <c r="AM520" s="9"/>
      <c r="AN520" s="9"/>
      <c r="AO520" s="9"/>
      <c r="AP520" s="9"/>
      <c r="AQ520" s="9"/>
      <c r="AR520" s="9"/>
    </row>
    <row r="521" spans="1:44" x14ac:dyDescent="0.25">
      <c r="A521" s="9"/>
      <c r="B521" s="9"/>
      <c r="C521" s="9"/>
      <c r="D521" s="9"/>
      <c r="F521" s="9"/>
      <c r="I521" s="9"/>
      <c r="J521" s="9"/>
      <c r="K521" s="9"/>
      <c r="L521" s="9"/>
      <c r="M521" s="9"/>
      <c r="N521" s="9"/>
      <c r="O521" s="9"/>
      <c r="P521" s="9"/>
      <c r="R521" s="9"/>
      <c r="S521" s="9"/>
      <c r="U521" s="17"/>
      <c r="V521" s="9"/>
      <c r="W521" s="17"/>
      <c r="X521" s="9"/>
      <c r="Y521" s="9"/>
      <c r="Z521" s="9"/>
      <c r="AA521" s="9"/>
      <c r="AB521" s="9"/>
      <c r="AC521" s="9"/>
      <c r="AD521" s="9"/>
      <c r="AE521" s="9"/>
      <c r="AF521" s="9"/>
      <c r="AG521" s="9"/>
      <c r="AH521" s="9"/>
      <c r="AI521" s="9"/>
      <c r="AJ521" s="9"/>
      <c r="AK521" s="9"/>
      <c r="AL521" s="9"/>
      <c r="AM521" s="9"/>
      <c r="AN521" s="9"/>
      <c r="AO521" s="9"/>
      <c r="AP521" s="9"/>
      <c r="AQ521" s="9"/>
      <c r="AR521" s="9"/>
    </row>
    <row r="522" spans="1:44" x14ac:dyDescent="0.25">
      <c r="A522" s="9"/>
      <c r="B522" s="9"/>
      <c r="C522" s="9"/>
      <c r="D522" s="9"/>
      <c r="F522" s="9"/>
      <c r="I522" s="9"/>
      <c r="J522" s="9"/>
      <c r="K522" s="9"/>
      <c r="L522" s="9"/>
      <c r="M522" s="9"/>
      <c r="N522" s="9"/>
      <c r="O522" s="9"/>
      <c r="P522" s="9"/>
      <c r="R522" s="9"/>
      <c r="S522" s="9"/>
      <c r="U522" s="17"/>
      <c r="V522" s="9"/>
      <c r="W522" s="17"/>
      <c r="X522" s="9"/>
      <c r="Y522" s="9"/>
      <c r="Z522" s="9"/>
      <c r="AA522" s="9"/>
      <c r="AB522" s="9"/>
      <c r="AC522" s="9"/>
      <c r="AD522" s="9"/>
      <c r="AE522" s="9"/>
      <c r="AF522" s="9"/>
      <c r="AG522" s="9"/>
      <c r="AH522" s="9"/>
      <c r="AI522" s="9"/>
      <c r="AJ522" s="9"/>
      <c r="AK522" s="9"/>
      <c r="AL522" s="9"/>
      <c r="AM522" s="9"/>
      <c r="AN522" s="9"/>
      <c r="AO522" s="9"/>
      <c r="AP522" s="9"/>
      <c r="AQ522" s="9"/>
      <c r="AR522" s="9"/>
    </row>
    <row r="523" spans="1:44" x14ac:dyDescent="0.25">
      <c r="A523" s="9"/>
      <c r="B523" s="9"/>
      <c r="C523" s="9"/>
      <c r="D523" s="9"/>
      <c r="F523" s="9"/>
      <c r="I523" s="9"/>
      <c r="J523" s="9"/>
      <c r="K523" s="9"/>
      <c r="L523" s="9"/>
      <c r="M523" s="9"/>
      <c r="N523" s="9"/>
      <c r="O523" s="9"/>
      <c r="P523" s="9"/>
      <c r="R523" s="9"/>
      <c r="S523" s="9"/>
      <c r="U523" s="17"/>
      <c r="V523" s="9"/>
      <c r="W523" s="17"/>
      <c r="X523" s="9"/>
      <c r="Y523" s="9"/>
      <c r="Z523" s="9"/>
      <c r="AA523" s="9"/>
      <c r="AB523" s="9"/>
      <c r="AC523" s="9"/>
      <c r="AD523" s="9"/>
      <c r="AE523" s="9"/>
      <c r="AF523" s="9"/>
      <c r="AG523" s="9"/>
      <c r="AH523" s="9"/>
      <c r="AI523" s="9"/>
      <c r="AJ523" s="9"/>
      <c r="AK523" s="9"/>
      <c r="AL523" s="9"/>
      <c r="AM523" s="9"/>
      <c r="AN523" s="9"/>
      <c r="AO523" s="9"/>
      <c r="AP523" s="9"/>
      <c r="AQ523" s="9"/>
      <c r="AR523" s="9"/>
    </row>
    <row r="524" spans="1:44" x14ac:dyDescent="0.25">
      <c r="A524" s="9"/>
      <c r="B524" s="9"/>
      <c r="C524" s="9"/>
      <c r="D524" s="9"/>
      <c r="F524" s="9"/>
      <c r="I524" s="9"/>
      <c r="J524" s="9"/>
      <c r="K524" s="9"/>
      <c r="L524" s="9"/>
      <c r="M524" s="9"/>
      <c r="N524" s="9"/>
      <c r="O524" s="9"/>
      <c r="P524" s="9"/>
      <c r="R524" s="9"/>
      <c r="S524" s="9"/>
      <c r="U524" s="17"/>
      <c r="V524" s="9"/>
      <c r="W524" s="17"/>
      <c r="X524" s="9"/>
      <c r="Y524" s="9"/>
      <c r="Z524" s="9"/>
      <c r="AA524" s="9"/>
      <c r="AB524" s="9"/>
      <c r="AC524" s="9"/>
      <c r="AD524" s="9"/>
      <c r="AE524" s="9"/>
      <c r="AF524" s="9"/>
      <c r="AG524" s="9"/>
      <c r="AH524" s="9"/>
      <c r="AI524" s="9"/>
      <c r="AJ524" s="9"/>
      <c r="AK524" s="9"/>
      <c r="AL524" s="9"/>
      <c r="AM524" s="9"/>
      <c r="AN524" s="9"/>
      <c r="AO524" s="9"/>
      <c r="AP524" s="9"/>
      <c r="AQ524" s="9"/>
      <c r="AR524" s="9"/>
    </row>
    <row r="525" spans="1:44" x14ac:dyDescent="0.25">
      <c r="A525" s="9"/>
      <c r="B525" s="9"/>
      <c r="C525" s="9"/>
      <c r="D525" s="9"/>
      <c r="F525" s="9"/>
      <c r="I525" s="9"/>
      <c r="J525" s="9"/>
      <c r="K525" s="9"/>
      <c r="L525" s="9"/>
      <c r="M525" s="9"/>
      <c r="N525" s="9"/>
      <c r="O525" s="9"/>
      <c r="P525" s="9"/>
      <c r="R525" s="9"/>
      <c r="S525" s="9"/>
      <c r="U525" s="17"/>
      <c r="V525" s="9"/>
      <c r="W525" s="17"/>
      <c r="X525" s="9"/>
      <c r="Y525" s="9"/>
      <c r="Z525" s="9"/>
      <c r="AA525" s="9"/>
      <c r="AB525" s="9"/>
      <c r="AC525" s="9"/>
      <c r="AD525" s="9"/>
      <c r="AE525" s="9"/>
      <c r="AF525" s="9"/>
      <c r="AG525" s="9"/>
      <c r="AH525" s="9"/>
      <c r="AI525" s="9"/>
      <c r="AJ525" s="9"/>
      <c r="AK525" s="9"/>
      <c r="AL525" s="9"/>
      <c r="AM525" s="9"/>
      <c r="AN525" s="9"/>
      <c r="AO525" s="9"/>
      <c r="AP525" s="9"/>
      <c r="AQ525" s="9"/>
      <c r="AR525" s="9"/>
    </row>
    <row r="526" spans="1:44" x14ac:dyDescent="0.25">
      <c r="A526" s="9"/>
      <c r="B526" s="9"/>
      <c r="C526" s="9"/>
      <c r="D526" s="9"/>
      <c r="F526" s="9"/>
      <c r="I526" s="9"/>
      <c r="J526" s="9"/>
      <c r="K526" s="9"/>
      <c r="L526" s="9"/>
      <c r="M526" s="9"/>
      <c r="N526" s="9"/>
      <c r="O526" s="9"/>
      <c r="P526" s="9"/>
      <c r="R526" s="9"/>
      <c r="S526" s="9"/>
      <c r="U526" s="17"/>
      <c r="V526" s="9"/>
      <c r="W526" s="17"/>
      <c r="X526" s="9"/>
      <c r="Y526" s="9"/>
      <c r="Z526" s="9"/>
      <c r="AA526" s="9"/>
      <c r="AB526" s="9"/>
      <c r="AC526" s="9"/>
      <c r="AD526" s="9"/>
      <c r="AE526" s="9"/>
      <c r="AF526" s="9"/>
      <c r="AG526" s="9"/>
      <c r="AH526" s="9"/>
      <c r="AI526" s="9"/>
      <c r="AJ526" s="9"/>
      <c r="AK526" s="9"/>
      <c r="AL526" s="9"/>
      <c r="AM526" s="9"/>
      <c r="AN526" s="9"/>
      <c r="AO526" s="9"/>
      <c r="AP526" s="9"/>
      <c r="AQ526" s="9"/>
      <c r="AR526" s="9"/>
    </row>
    <row r="527" spans="1:44" x14ac:dyDescent="0.25">
      <c r="A527" s="9"/>
      <c r="B527" s="9"/>
      <c r="C527" s="9"/>
      <c r="D527" s="9"/>
      <c r="F527" s="9"/>
      <c r="I527" s="9"/>
      <c r="J527" s="9"/>
      <c r="K527" s="9"/>
      <c r="L527" s="9"/>
      <c r="M527" s="9"/>
      <c r="N527" s="9"/>
      <c r="O527" s="9"/>
      <c r="P527" s="9"/>
      <c r="R527" s="9"/>
      <c r="S527" s="9"/>
      <c r="U527" s="17"/>
      <c r="V527" s="9"/>
      <c r="W527" s="17"/>
      <c r="X527" s="9"/>
      <c r="Y527" s="9"/>
      <c r="Z527" s="9"/>
      <c r="AA527" s="9"/>
      <c r="AB527" s="9"/>
      <c r="AC527" s="9"/>
      <c r="AD527" s="9"/>
      <c r="AE527" s="9"/>
      <c r="AF527" s="9"/>
      <c r="AG527" s="9"/>
      <c r="AH527" s="9"/>
      <c r="AI527" s="9"/>
      <c r="AJ527" s="9"/>
      <c r="AK527" s="9"/>
      <c r="AL527" s="9"/>
      <c r="AM527" s="9"/>
      <c r="AN527" s="9"/>
      <c r="AO527" s="9"/>
      <c r="AP527" s="9"/>
      <c r="AQ527" s="9"/>
      <c r="AR527" s="9"/>
    </row>
    <row r="528" spans="1:44" x14ac:dyDescent="0.25">
      <c r="A528" s="9"/>
      <c r="B528" s="9"/>
      <c r="C528" s="9"/>
      <c r="D528" s="9"/>
      <c r="F528" s="9"/>
      <c r="I528" s="9"/>
      <c r="J528" s="9"/>
      <c r="K528" s="9"/>
      <c r="L528" s="9"/>
      <c r="M528" s="9"/>
      <c r="N528" s="9"/>
      <c r="O528" s="9"/>
      <c r="P528" s="9"/>
      <c r="R528" s="9"/>
      <c r="S528" s="9"/>
      <c r="U528" s="17"/>
      <c r="V528" s="9"/>
      <c r="W528" s="17"/>
      <c r="X528" s="9"/>
      <c r="Y528" s="9"/>
      <c r="Z528" s="9"/>
      <c r="AA528" s="9"/>
      <c r="AB528" s="9"/>
      <c r="AC528" s="9"/>
      <c r="AD528" s="9"/>
      <c r="AE528" s="9"/>
      <c r="AF528" s="9"/>
      <c r="AG528" s="9"/>
      <c r="AH528" s="9"/>
      <c r="AI528" s="9"/>
      <c r="AJ528" s="9"/>
      <c r="AK528" s="9"/>
      <c r="AL528" s="9"/>
      <c r="AM528" s="9"/>
      <c r="AN528" s="9"/>
      <c r="AO528" s="9"/>
      <c r="AP528" s="9"/>
      <c r="AQ528" s="9"/>
      <c r="AR528" s="9"/>
    </row>
    <row r="529" spans="1:44" x14ac:dyDescent="0.25">
      <c r="A529" s="9"/>
      <c r="B529" s="9"/>
      <c r="C529" s="9"/>
      <c r="D529" s="9"/>
      <c r="F529" s="9"/>
      <c r="I529" s="9"/>
      <c r="J529" s="9"/>
      <c r="K529" s="9"/>
      <c r="L529" s="9"/>
      <c r="M529" s="9"/>
      <c r="N529" s="9"/>
      <c r="O529" s="9"/>
      <c r="P529" s="9"/>
      <c r="R529" s="9"/>
      <c r="S529" s="9"/>
      <c r="U529" s="17"/>
      <c r="V529" s="9"/>
      <c r="W529" s="17"/>
      <c r="X529" s="9"/>
      <c r="Y529" s="9"/>
      <c r="Z529" s="9"/>
      <c r="AA529" s="9"/>
      <c r="AB529" s="9"/>
      <c r="AC529" s="9"/>
      <c r="AD529" s="9"/>
      <c r="AE529" s="9"/>
      <c r="AF529" s="9"/>
      <c r="AG529" s="9"/>
      <c r="AH529" s="9"/>
      <c r="AI529" s="9"/>
      <c r="AJ529" s="9"/>
      <c r="AK529" s="9"/>
      <c r="AL529" s="9"/>
      <c r="AM529" s="9"/>
      <c r="AN529" s="9"/>
      <c r="AO529" s="9"/>
      <c r="AP529" s="9"/>
      <c r="AQ529" s="9"/>
      <c r="AR529" s="9"/>
    </row>
    <row r="530" spans="1:44" x14ac:dyDescent="0.25">
      <c r="A530" s="9"/>
      <c r="B530" s="9"/>
      <c r="C530" s="9"/>
      <c r="D530" s="9"/>
      <c r="F530" s="9"/>
      <c r="I530" s="9"/>
      <c r="J530" s="9"/>
      <c r="K530" s="9"/>
      <c r="L530" s="9"/>
      <c r="M530" s="9"/>
      <c r="N530" s="9"/>
      <c r="O530" s="9"/>
      <c r="P530" s="9"/>
      <c r="R530" s="9"/>
      <c r="S530" s="9"/>
      <c r="U530" s="17"/>
      <c r="V530" s="9"/>
      <c r="W530" s="17"/>
      <c r="X530" s="9"/>
      <c r="Y530" s="9"/>
      <c r="Z530" s="9"/>
      <c r="AA530" s="9"/>
      <c r="AB530" s="9"/>
      <c r="AC530" s="9"/>
      <c r="AD530" s="9"/>
      <c r="AE530" s="9"/>
      <c r="AF530" s="9"/>
      <c r="AG530" s="9"/>
      <c r="AH530" s="9"/>
      <c r="AI530" s="9"/>
      <c r="AJ530" s="9"/>
      <c r="AK530" s="9"/>
      <c r="AL530" s="9"/>
      <c r="AM530" s="9"/>
      <c r="AN530" s="9"/>
      <c r="AO530" s="9"/>
      <c r="AP530" s="9"/>
      <c r="AQ530" s="9"/>
      <c r="AR530" s="9"/>
    </row>
    <row r="531" spans="1:44" x14ac:dyDescent="0.25">
      <c r="A531" s="9"/>
      <c r="B531" s="9"/>
      <c r="C531" s="9"/>
      <c r="D531" s="9"/>
      <c r="F531" s="9"/>
      <c r="I531" s="9"/>
      <c r="J531" s="9"/>
      <c r="K531" s="9"/>
      <c r="L531" s="9"/>
      <c r="M531" s="9"/>
      <c r="N531" s="9"/>
      <c r="O531" s="9"/>
      <c r="P531" s="9"/>
      <c r="R531" s="9"/>
      <c r="S531" s="9"/>
      <c r="U531" s="17"/>
      <c r="V531" s="9"/>
      <c r="W531" s="17"/>
      <c r="X531" s="9"/>
      <c r="Y531" s="9"/>
      <c r="Z531" s="9"/>
      <c r="AA531" s="9"/>
      <c r="AB531" s="9"/>
      <c r="AC531" s="9"/>
      <c r="AD531" s="9"/>
      <c r="AE531" s="9"/>
      <c r="AF531" s="9"/>
      <c r="AG531" s="9"/>
      <c r="AH531" s="9"/>
      <c r="AI531" s="9"/>
      <c r="AJ531" s="9"/>
      <c r="AK531" s="9"/>
      <c r="AL531" s="9"/>
      <c r="AM531" s="9"/>
      <c r="AN531" s="9"/>
      <c r="AO531" s="9"/>
      <c r="AP531" s="9"/>
      <c r="AQ531" s="9"/>
      <c r="AR531" s="9"/>
    </row>
    <row r="532" spans="1:44" x14ac:dyDescent="0.25">
      <c r="A532" s="9"/>
      <c r="B532" s="9"/>
      <c r="C532" s="9"/>
      <c r="D532" s="9"/>
      <c r="F532" s="9"/>
      <c r="I532" s="9"/>
      <c r="J532" s="9"/>
      <c r="K532" s="9"/>
      <c r="L532" s="9"/>
      <c r="M532" s="9"/>
      <c r="N532" s="9"/>
      <c r="O532" s="9"/>
      <c r="P532" s="9"/>
      <c r="R532" s="9"/>
      <c r="S532" s="9"/>
      <c r="U532" s="17"/>
      <c r="V532" s="9"/>
      <c r="W532" s="17"/>
      <c r="X532" s="9"/>
      <c r="Y532" s="9"/>
      <c r="Z532" s="9"/>
      <c r="AA532" s="9"/>
      <c r="AB532" s="9"/>
      <c r="AC532" s="9"/>
      <c r="AD532" s="9"/>
      <c r="AE532" s="9"/>
      <c r="AF532" s="9"/>
      <c r="AG532" s="9"/>
      <c r="AH532" s="9"/>
      <c r="AI532" s="9"/>
      <c r="AJ532" s="9"/>
      <c r="AK532" s="9"/>
      <c r="AL532" s="9"/>
      <c r="AM532" s="9"/>
      <c r="AN532" s="9"/>
      <c r="AO532" s="9"/>
      <c r="AP532" s="9"/>
      <c r="AQ532" s="9"/>
      <c r="AR532" s="9"/>
    </row>
    <row r="533" spans="1:44" x14ac:dyDescent="0.25">
      <c r="A533" s="9"/>
      <c r="B533" s="9"/>
      <c r="C533" s="9"/>
      <c r="D533" s="9"/>
      <c r="F533" s="9"/>
      <c r="I533" s="9"/>
      <c r="J533" s="9"/>
      <c r="K533" s="9"/>
      <c r="L533" s="9"/>
      <c r="M533" s="9"/>
      <c r="N533" s="9"/>
      <c r="O533" s="9"/>
      <c r="P533" s="9"/>
      <c r="R533" s="9"/>
      <c r="S533" s="9"/>
      <c r="U533" s="17"/>
      <c r="V533" s="9"/>
      <c r="W533" s="17"/>
      <c r="X533" s="9"/>
      <c r="Y533" s="9"/>
      <c r="Z533" s="9"/>
      <c r="AA533" s="9"/>
      <c r="AB533" s="9"/>
      <c r="AC533" s="9"/>
      <c r="AD533" s="9"/>
      <c r="AE533" s="9"/>
      <c r="AF533" s="9"/>
      <c r="AG533" s="9"/>
      <c r="AH533" s="9"/>
      <c r="AI533" s="9"/>
      <c r="AJ533" s="9"/>
      <c r="AK533" s="9"/>
      <c r="AL533" s="9"/>
      <c r="AM533" s="9"/>
      <c r="AN533" s="9"/>
      <c r="AO533" s="9"/>
      <c r="AP533" s="9"/>
      <c r="AQ533" s="9"/>
      <c r="AR533" s="9"/>
    </row>
    <row r="534" spans="1:44" x14ac:dyDescent="0.25">
      <c r="A534" s="9"/>
      <c r="B534" s="9"/>
      <c r="C534" s="9"/>
      <c r="D534" s="9"/>
      <c r="F534" s="9"/>
      <c r="I534" s="9"/>
      <c r="J534" s="9"/>
      <c r="K534" s="9"/>
      <c r="L534" s="9"/>
      <c r="M534" s="9"/>
      <c r="N534" s="9"/>
      <c r="O534" s="9"/>
      <c r="P534" s="9"/>
      <c r="R534" s="9"/>
      <c r="S534" s="9"/>
      <c r="U534" s="17"/>
      <c r="V534" s="9"/>
      <c r="W534" s="17"/>
      <c r="X534" s="9"/>
      <c r="Y534" s="9"/>
      <c r="Z534" s="9"/>
      <c r="AA534" s="9"/>
      <c r="AB534" s="9"/>
      <c r="AC534" s="9"/>
      <c r="AD534" s="9"/>
      <c r="AE534" s="9"/>
      <c r="AF534" s="9"/>
      <c r="AG534" s="9"/>
      <c r="AH534" s="9"/>
      <c r="AI534" s="9"/>
      <c r="AJ534" s="9"/>
      <c r="AK534" s="9"/>
      <c r="AL534" s="9"/>
      <c r="AM534" s="9"/>
      <c r="AN534" s="9"/>
      <c r="AO534" s="9"/>
      <c r="AP534" s="9"/>
      <c r="AQ534" s="9"/>
      <c r="AR534" s="9"/>
    </row>
    <row r="535" spans="1:44" x14ac:dyDescent="0.25">
      <c r="A535" s="9"/>
      <c r="B535" s="9"/>
      <c r="C535" s="9"/>
      <c r="D535" s="9"/>
      <c r="F535" s="9"/>
      <c r="I535" s="9"/>
      <c r="J535" s="9"/>
      <c r="K535" s="9"/>
      <c r="L535" s="9"/>
      <c r="M535" s="9"/>
      <c r="N535" s="9"/>
      <c r="O535" s="9"/>
      <c r="P535" s="9"/>
      <c r="R535" s="9"/>
      <c r="S535" s="9"/>
      <c r="U535" s="17"/>
      <c r="V535" s="9"/>
      <c r="W535" s="17"/>
      <c r="X535" s="9"/>
      <c r="Y535" s="9"/>
      <c r="Z535" s="9"/>
      <c r="AA535" s="9"/>
      <c r="AB535" s="9"/>
      <c r="AC535" s="9"/>
      <c r="AD535" s="9"/>
      <c r="AE535" s="9"/>
      <c r="AF535" s="9"/>
      <c r="AG535" s="9"/>
      <c r="AH535" s="9"/>
      <c r="AI535" s="9"/>
      <c r="AJ535" s="9"/>
      <c r="AK535" s="9"/>
      <c r="AL535" s="9"/>
      <c r="AM535" s="9"/>
      <c r="AN535" s="9"/>
      <c r="AO535" s="9"/>
      <c r="AP535" s="9"/>
      <c r="AQ535" s="9"/>
      <c r="AR535" s="9"/>
    </row>
    <row r="536" spans="1:44" x14ac:dyDescent="0.25">
      <c r="A536" s="9"/>
      <c r="B536" s="9"/>
      <c r="C536" s="9"/>
      <c r="D536" s="9"/>
      <c r="F536" s="9"/>
      <c r="I536" s="9"/>
      <c r="J536" s="9"/>
      <c r="K536" s="9"/>
      <c r="L536" s="9"/>
      <c r="M536" s="9"/>
      <c r="N536" s="9"/>
      <c r="O536" s="9"/>
      <c r="P536" s="9"/>
      <c r="R536" s="9"/>
      <c r="S536" s="9"/>
      <c r="U536" s="17"/>
      <c r="V536" s="9"/>
      <c r="W536" s="17"/>
      <c r="X536" s="9"/>
      <c r="Y536" s="9"/>
      <c r="Z536" s="9"/>
      <c r="AA536" s="9"/>
      <c r="AB536" s="9"/>
      <c r="AC536" s="9"/>
      <c r="AD536" s="9"/>
      <c r="AE536" s="9"/>
      <c r="AF536" s="9"/>
      <c r="AG536" s="9"/>
      <c r="AH536" s="9"/>
      <c r="AI536" s="9"/>
      <c r="AJ536" s="9"/>
      <c r="AK536" s="9"/>
      <c r="AL536" s="9"/>
      <c r="AM536" s="9"/>
      <c r="AN536" s="9"/>
      <c r="AO536" s="9"/>
      <c r="AP536" s="9"/>
      <c r="AQ536" s="9"/>
      <c r="AR536" s="9"/>
    </row>
    <row r="537" spans="1:44" x14ac:dyDescent="0.25">
      <c r="A537" s="9"/>
      <c r="B537" s="9"/>
      <c r="C537" s="9"/>
      <c r="D537" s="9"/>
      <c r="F537" s="9"/>
      <c r="I537" s="9"/>
      <c r="J537" s="9"/>
      <c r="K537" s="9"/>
      <c r="L537" s="9"/>
      <c r="M537" s="9"/>
      <c r="N537" s="9"/>
      <c r="O537" s="9"/>
      <c r="P537" s="9"/>
      <c r="R537" s="9"/>
      <c r="S537" s="9"/>
      <c r="U537" s="17"/>
      <c r="V537" s="9"/>
      <c r="W537" s="17"/>
      <c r="X537" s="9"/>
      <c r="Y537" s="9"/>
      <c r="Z537" s="9"/>
      <c r="AA537" s="9"/>
      <c r="AB537" s="9"/>
      <c r="AC537" s="9"/>
      <c r="AD537" s="9"/>
      <c r="AE537" s="9"/>
      <c r="AF537" s="9"/>
      <c r="AG537" s="9"/>
      <c r="AH537" s="9"/>
      <c r="AI537" s="9"/>
      <c r="AJ537" s="9"/>
      <c r="AK537" s="9"/>
      <c r="AL537" s="9"/>
      <c r="AM537" s="9"/>
      <c r="AN537" s="9"/>
      <c r="AO537" s="9"/>
      <c r="AP537" s="9"/>
      <c r="AQ537" s="9"/>
      <c r="AR537" s="9"/>
    </row>
    <row r="538" spans="1:44" x14ac:dyDescent="0.25">
      <c r="A538" s="9"/>
      <c r="B538" s="9"/>
      <c r="C538" s="9"/>
      <c r="D538" s="9"/>
      <c r="F538" s="9"/>
      <c r="I538" s="9"/>
      <c r="J538" s="9"/>
      <c r="K538" s="9"/>
      <c r="L538" s="9"/>
      <c r="M538" s="9"/>
      <c r="N538" s="9"/>
      <c r="O538" s="9"/>
      <c r="P538" s="9"/>
      <c r="R538" s="9"/>
      <c r="S538" s="9"/>
      <c r="U538" s="17"/>
      <c r="V538" s="9"/>
      <c r="W538" s="17"/>
      <c r="X538" s="9"/>
      <c r="Y538" s="9"/>
      <c r="Z538" s="9"/>
      <c r="AA538" s="9"/>
      <c r="AB538" s="9"/>
      <c r="AC538" s="9"/>
      <c r="AD538" s="9"/>
      <c r="AE538" s="9"/>
      <c r="AF538" s="9"/>
      <c r="AG538" s="9"/>
      <c r="AH538" s="9"/>
      <c r="AI538" s="9"/>
      <c r="AJ538" s="9"/>
      <c r="AK538" s="9"/>
      <c r="AL538" s="9"/>
      <c r="AM538" s="9"/>
      <c r="AN538" s="9"/>
      <c r="AO538" s="9"/>
      <c r="AP538" s="9"/>
      <c r="AQ538" s="9"/>
      <c r="AR538" s="9"/>
    </row>
    <row r="539" spans="1:44" x14ac:dyDescent="0.25">
      <c r="A539" s="9"/>
      <c r="B539" s="9"/>
      <c r="C539" s="9"/>
      <c r="D539" s="9"/>
      <c r="F539" s="9"/>
      <c r="I539" s="9"/>
      <c r="J539" s="9"/>
      <c r="K539" s="9"/>
      <c r="L539" s="9"/>
      <c r="M539" s="9"/>
      <c r="N539" s="9"/>
      <c r="O539" s="9"/>
      <c r="P539" s="9"/>
      <c r="R539" s="9"/>
      <c r="S539" s="9"/>
      <c r="U539" s="17"/>
      <c r="V539" s="9"/>
      <c r="W539" s="17"/>
      <c r="X539" s="9"/>
      <c r="Y539" s="9"/>
      <c r="Z539" s="9"/>
      <c r="AA539" s="9"/>
      <c r="AB539" s="9"/>
      <c r="AC539" s="9"/>
      <c r="AD539" s="9"/>
      <c r="AE539" s="9"/>
      <c r="AF539" s="9"/>
      <c r="AG539" s="9"/>
      <c r="AH539" s="9"/>
      <c r="AI539" s="9"/>
      <c r="AJ539" s="9"/>
      <c r="AK539" s="9"/>
      <c r="AL539" s="9"/>
      <c r="AM539" s="9"/>
      <c r="AN539" s="9"/>
      <c r="AO539" s="9"/>
      <c r="AP539" s="9"/>
      <c r="AQ539" s="9"/>
      <c r="AR539" s="9"/>
    </row>
    <row r="540" spans="1:44" x14ac:dyDescent="0.25">
      <c r="A540" s="9"/>
      <c r="B540" s="9"/>
      <c r="C540" s="9"/>
      <c r="D540" s="9"/>
      <c r="F540" s="9"/>
      <c r="I540" s="9"/>
      <c r="J540" s="9"/>
      <c r="K540" s="9"/>
      <c r="L540" s="9"/>
      <c r="M540" s="9"/>
      <c r="N540" s="9"/>
      <c r="O540" s="9"/>
      <c r="P540" s="9"/>
      <c r="R540" s="9"/>
      <c r="S540" s="9"/>
      <c r="U540" s="17"/>
      <c r="V540" s="9"/>
      <c r="W540" s="17"/>
      <c r="X540" s="9"/>
      <c r="Y540" s="9"/>
      <c r="Z540" s="9"/>
      <c r="AA540" s="9"/>
      <c r="AB540" s="9"/>
      <c r="AC540" s="9"/>
      <c r="AD540" s="9"/>
      <c r="AE540" s="9"/>
      <c r="AF540" s="9"/>
      <c r="AG540" s="9"/>
      <c r="AH540" s="9"/>
      <c r="AI540" s="9"/>
      <c r="AJ540" s="9"/>
      <c r="AK540" s="9"/>
      <c r="AL540" s="9"/>
      <c r="AM540" s="9"/>
      <c r="AN540" s="9"/>
      <c r="AO540" s="9"/>
      <c r="AP540" s="9"/>
      <c r="AQ540" s="9"/>
      <c r="AR540" s="9"/>
    </row>
    <row r="541" spans="1:44" x14ac:dyDescent="0.25">
      <c r="A541" s="9"/>
      <c r="B541" s="9"/>
      <c r="C541" s="9"/>
      <c r="D541" s="9"/>
      <c r="F541" s="9"/>
      <c r="I541" s="9"/>
      <c r="J541" s="9"/>
      <c r="K541" s="9"/>
      <c r="L541" s="9"/>
      <c r="M541" s="9"/>
      <c r="N541" s="9"/>
      <c r="O541" s="9"/>
      <c r="P541" s="9"/>
      <c r="R541" s="9"/>
      <c r="S541" s="9"/>
      <c r="U541" s="17"/>
      <c r="V541" s="9"/>
      <c r="W541" s="17"/>
      <c r="X541" s="9"/>
      <c r="Y541" s="9"/>
      <c r="Z541" s="9"/>
      <c r="AA541" s="9"/>
      <c r="AB541" s="9"/>
      <c r="AC541" s="9"/>
      <c r="AD541" s="9"/>
      <c r="AE541" s="9"/>
      <c r="AF541" s="9"/>
      <c r="AG541" s="9"/>
      <c r="AH541" s="9"/>
      <c r="AI541" s="9"/>
      <c r="AJ541" s="9"/>
      <c r="AK541" s="9"/>
      <c r="AL541" s="9"/>
      <c r="AM541" s="9"/>
      <c r="AN541" s="9"/>
      <c r="AO541" s="9"/>
      <c r="AP541" s="9"/>
      <c r="AQ541" s="9"/>
      <c r="AR541" s="9"/>
    </row>
    <row r="542" spans="1:44" x14ac:dyDescent="0.25">
      <c r="A542" s="9"/>
      <c r="B542" s="9"/>
      <c r="C542" s="9"/>
      <c r="D542" s="9"/>
      <c r="F542" s="9"/>
      <c r="I542" s="9"/>
      <c r="J542" s="9"/>
      <c r="K542" s="9"/>
      <c r="L542" s="9"/>
      <c r="M542" s="9"/>
      <c r="N542" s="9"/>
      <c r="O542" s="9"/>
      <c r="P542" s="9"/>
      <c r="R542" s="9"/>
      <c r="S542" s="9"/>
      <c r="U542" s="17"/>
      <c r="V542" s="9"/>
      <c r="W542" s="17"/>
      <c r="X542" s="9"/>
      <c r="Y542" s="9"/>
      <c r="Z542" s="9"/>
      <c r="AA542" s="9"/>
      <c r="AB542" s="9"/>
      <c r="AC542" s="9"/>
      <c r="AD542" s="9"/>
      <c r="AE542" s="9"/>
      <c r="AF542" s="9"/>
      <c r="AG542" s="9"/>
      <c r="AH542" s="9"/>
      <c r="AI542" s="9"/>
      <c r="AJ542" s="9"/>
      <c r="AK542" s="9"/>
      <c r="AL542" s="9"/>
      <c r="AM542" s="9"/>
      <c r="AN542" s="9"/>
      <c r="AO542" s="9"/>
      <c r="AP542" s="9"/>
      <c r="AQ542" s="9"/>
      <c r="AR542" s="9"/>
    </row>
    <row r="543" spans="1:44" x14ac:dyDescent="0.25">
      <c r="A543" s="9"/>
      <c r="B543" s="9"/>
      <c r="C543" s="9"/>
      <c r="D543" s="9"/>
      <c r="F543" s="9"/>
      <c r="I543" s="9"/>
      <c r="J543" s="9"/>
      <c r="K543" s="9"/>
      <c r="L543" s="9"/>
      <c r="M543" s="9"/>
      <c r="N543" s="9"/>
      <c r="O543" s="9"/>
      <c r="P543" s="9"/>
      <c r="R543" s="9"/>
      <c r="S543" s="9"/>
      <c r="U543" s="17"/>
      <c r="V543" s="9"/>
      <c r="W543" s="17"/>
      <c r="X543" s="9"/>
      <c r="Y543" s="9"/>
      <c r="Z543" s="9"/>
      <c r="AA543" s="9"/>
      <c r="AB543" s="9"/>
      <c r="AC543" s="9"/>
      <c r="AD543" s="9"/>
      <c r="AE543" s="9"/>
      <c r="AF543" s="9"/>
      <c r="AG543" s="9"/>
      <c r="AH543" s="9"/>
      <c r="AI543" s="9"/>
      <c r="AJ543" s="9"/>
      <c r="AK543" s="9"/>
      <c r="AL543" s="9"/>
      <c r="AM543" s="9"/>
      <c r="AN543" s="9"/>
      <c r="AO543" s="9"/>
      <c r="AP543" s="9"/>
      <c r="AQ543" s="9"/>
      <c r="AR543" s="9"/>
    </row>
    <row r="544" spans="1:44" x14ac:dyDescent="0.25">
      <c r="A544" s="9"/>
      <c r="B544" s="9"/>
      <c r="C544" s="9"/>
      <c r="D544" s="9"/>
      <c r="F544" s="9"/>
      <c r="I544" s="9"/>
      <c r="J544" s="9"/>
      <c r="K544" s="9"/>
      <c r="L544" s="9"/>
      <c r="M544" s="9"/>
      <c r="N544" s="9"/>
      <c r="O544" s="9"/>
      <c r="P544" s="9"/>
      <c r="R544" s="9"/>
      <c r="S544" s="9"/>
      <c r="U544" s="17"/>
      <c r="V544" s="9"/>
      <c r="W544" s="17"/>
      <c r="X544" s="9"/>
      <c r="Y544" s="9"/>
      <c r="Z544" s="9"/>
      <c r="AA544" s="9"/>
      <c r="AB544" s="9"/>
      <c r="AC544" s="9"/>
      <c r="AD544" s="9"/>
      <c r="AE544" s="9"/>
      <c r="AF544" s="9"/>
      <c r="AG544" s="9"/>
      <c r="AH544" s="9"/>
      <c r="AI544" s="9"/>
      <c r="AJ544" s="9"/>
      <c r="AK544" s="9"/>
      <c r="AL544" s="9"/>
      <c r="AM544" s="9"/>
      <c r="AN544" s="9"/>
      <c r="AO544" s="9"/>
      <c r="AP544" s="9"/>
      <c r="AQ544" s="9"/>
      <c r="AR544" s="9"/>
    </row>
    <row r="545" spans="1:44" x14ac:dyDescent="0.25">
      <c r="A545" s="9"/>
      <c r="B545" s="9"/>
      <c r="C545" s="9"/>
      <c r="D545" s="9"/>
      <c r="F545" s="9"/>
      <c r="I545" s="9"/>
      <c r="J545" s="9"/>
      <c r="K545" s="9"/>
      <c r="L545" s="9"/>
      <c r="M545" s="9"/>
      <c r="N545" s="9"/>
      <c r="O545" s="9"/>
      <c r="P545" s="9"/>
      <c r="R545" s="9"/>
      <c r="S545" s="9"/>
      <c r="U545" s="17"/>
      <c r="V545" s="9"/>
      <c r="W545" s="17"/>
      <c r="X545" s="9"/>
      <c r="Y545" s="9"/>
      <c r="Z545" s="9"/>
      <c r="AA545" s="9"/>
      <c r="AB545" s="9"/>
      <c r="AC545" s="9"/>
      <c r="AD545" s="9"/>
      <c r="AE545" s="9"/>
      <c r="AF545" s="9"/>
      <c r="AG545" s="9"/>
      <c r="AH545" s="9"/>
      <c r="AI545" s="9"/>
      <c r="AJ545" s="9"/>
      <c r="AK545" s="9"/>
      <c r="AL545" s="9"/>
      <c r="AM545" s="9"/>
      <c r="AN545" s="9"/>
      <c r="AO545" s="9"/>
      <c r="AP545" s="9"/>
      <c r="AQ545" s="9"/>
      <c r="AR545" s="9"/>
    </row>
    <row r="546" spans="1:44" x14ac:dyDescent="0.25">
      <c r="A546" s="9"/>
      <c r="B546" s="9"/>
      <c r="C546" s="9"/>
      <c r="D546" s="9"/>
      <c r="F546" s="9"/>
      <c r="I546" s="9"/>
      <c r="J546" s="9"/>
      <c r="K546" s="9"/>
      <c r="L546" s="9"/>
      <c r="M546" s="9"/>
      <c r="N546" s="9"/>
      <c r="O546" s="9"/>
      <c r="P546" s="9"/>
      <c r="R546" s="9"/>
      <c r="S546" s="9"/>
      <c r="U546" s="17"/>
      <c r="V546" s="9"/>
      <c r="W546" s="17"/>
      <c r="X546" s="9"/>
      <c r="Y546" s="9"/>
      <c r="Z546" s="9"/>
      <c r="AA546" s="9"/>
      <c r="AB546" s="9"/>
      <c r="AC546" s="9"/>
      <c r="AD546" s="9"/>
      <c r="AE546" s="9"/>
      <c r="AF546" s="9"/>
      <c r="AG546" s="9"/>
      <c r="AH546" s="9"/>
      <c r="AI546" s="9"/>
      <c r="AJ546" s="9"/>
      <c r="AK546" s="9"/>
      <c r="AL546" s="9"/>
      <c r="AM546" s="9"/>
      <c r="AN546" s="9"/>
      <c r="AO546" s="9"/>
      <c r="AP546" s="9"/>
      <c r="AQ546" s="9"/>
      <c r="AR546" s="9"/>
    </row>
    <row r="547" spans="1:44" x14ac:dyDescent="0.25">
      <c r="A547" s="9"/>
      <c r="B547" s="9"/>
      <c r="C547" s="9"/>
      <c r="D547" s="9"/>
      <c r="F547" s="9"/>
      <c r="I547" s="9"/>
      <c r="J547" s="9"/>
      <c r="K547" s="9"/>
      <c r="L547" s="9"/>
      <c r="M547" s="9"/>
      <c r="N547" s="9"/>
      <c r="O547" s="9"/>
      <c r="P547" s="9"/>
      <c r="R547" s="9"/>
      <c r="S547" s="9"/>
      <c r="U547" s="17"/>
      <c r="V547" s="9"/>
      <c r="W547" s="17"/>
      <c r="X547" s="9"/>
      <c r="Y547" s="9"/>
      <c r="Z547" s="9"/>
      <c r="AA547" s="9"/>
      <c r="AB547" s="9"/>
      <c r="AC547" s="9"/>
      <c r="AD547" s="9"/>
      <c r="AE547" s="9"/>
      <c r="AF547" s="9"/>
      <c r="AG547" s="9"/>
      <c r="AH547" s="9"/>
      <c r="AI547" s="9"/>
      <c r="AJ547" s="9"/>
      <c r="AK547" s="9"/>
      <c r="AL547" s="9"/>
      <c r="AM547" s="9"/>
      <c r="AN547" s="9"/>
      <c r="AO547" s="9"/>
      <c r="AP547" s="9"/>
      <c r="AQ547" s="9"/>
      <c r="AR547" s="9"/>
    </row>
    <row r="548" spans="1:44" x14ac:dyDescent="0.25">
      <c r="A548" s="9"/>
      <c r="B548" s="9"/>
      <c r="C548" s="9"/>
      <c r="D548" s="9"/>
      <c r="F548" s="9"/>
      <c r="I548" s="9"/>
      <c r="J548" s="9"/>
      <c r="K548" s="9"/>
      <c r="L548" s="9"/>
      <c r="M548" s="9"/>
      <c r="N548" s="9"/>
      <c r="O548" s="9"/>
      <c r="P548" s="9"/>
      <c r="R548" s="9"/>
      <c r="S548" s="9"/>
      <c r="U548" s="17"/>
      <c r="V548" s="9"/>
      <c r="W548" s="17"/>
      <c r="X548" s="9"/>
      <c r="Y548" s="9"/>
      <c r="Z548" s="9"/>
      <c r="AA548" s="9"/>
      <c r="AB548" s="9"/>
      <c r="AC548" s="9"/>
      <c r="AD548" s="9"/>
      <c r="AE548" s="9"/>
      <c r="AF548" s="9"/>
      <c r="AG548" s="9"/>
      <c r="AH548" s="9"/>
      <c r="AI548" s="9"/>
      <c r="AJ548" s="9"/>
      <c r="AK548" s="9"/>
      <c r="AL548" s="9"/>
      <c r="AM548" s="9"/>
      <c r="AN548" s="9"/>
      <c r="AO548" s="9"/>
      <c r="AP548" s="9"/>
      <c r="AQ548" s="9"/>
      <c r="AR548" s="9"/>
    </row>
    <row r="549" spans="1:44" x14ac:dyDescent="0.25">
      <c r="A549" s="9"/>
      <c r="B549" s="9"/>
      <c r="C549" s="9"/>
      <c r="D549" s="9"/>
      <c r="F549" s="9"/>
      <c r="I549" s="9"/>
      <c r="J549" s="9"/>
      <c r="K549" s="9"/>
      <c r="L549" s="9"/>
      <c r="M549" s="9"/>
      <c r="N549" s="9"/>
      <c r="O549" s="9"/>
      <c r="P549" s="9"/>
      <c r="R549" s="9"/>
      <c r="S549" s="9"/>
      <c r="U549" s="17"/>
      <c r="V549" s="9"/>
      <c r="W549" s="17"/>
      <c r="X549" s="9"/>
      <c r="Y549" s="9"/>
      <c r="Z549" s="9"/>
      <c r="AA549" s="9"/>
      <c r="AB549" s="9"/>
      <c r="AC549" s="9"/>
      <c r="AD549" s="9"/>
      <c r="AE549" s="9"/>
      <c r="AF549" s="9"/>
      <c r="AG549" s="9"/>
      <c r="AH549" s="9"/>
      <c r="AI549" s="9"/>
      <c r="AJ549" s="9"/>
      <c r="AK549" s="9"/>
      <c r="AL549" s="9"/>
      <c r="AM549" s="9"/>
      <c r="AN549" s="9"/>
      <c r="AO549" s="9"/>
      <c r="AP549" s="9"/>
      <c r="AQ549" s="9"/>
      <c r="AR549" s="9"/>
    </row>
    <row r="550" spans="1:44" x14ac:dyDescent="0.25">
      <c r="A550" s="9"/>
      <c r="B550" s="9"/>
      <c r="C550" s="9"/>
      <c r="D550" s="9"/>
      <c r="F550" s="9"/>
      <c r="I550" s="9"/>
      <c r="J550" s="9"/>
      <c r="K550" s="9"/>
      <c r="L550" s="9"/>
      <c r="M550" s="9"/>
      <c r="N550" s="9"/>
      <c r="O550" s="9"/>
      <c r="P550" s="9"/>
      <c r="R550" s="9"/>
      <c r="S550" s="9"/>
      <c r="U550" s="17"/>
      <c r="V550" s="9"/>
      <c r="W550" s="17"/>
      <c r="X550" s="9"/>
      <c r="Y550" s="9"/>
      <c r="Z550" s="9"/>
      <c r="AA550" s="9"/>
      <c r="AB550" s="9"/>
      <c r="AC550" s="9"/>
      <c r="AD550" s="9"/>
      <c r="AE550" s="9"/>
      <c r="AF550" s="9"/>
      <c r="AG550" s="9"/>
      <c r="AH550" s="9"/>
      <c r="AI550" s="9"/>
      <c r="AJ550" s="9"/>
      <c r="AK550" s="9"/>
      <c r="AL550" s="9"/>
      <c r="AM550" s="9"/>
      <c r="AN550" s="9"/>
      <c r="AO550" s="9"/>
      <c r="AP550" s="9"/>
      <c r="AQ550" s="9"/>
      <c r="AR550" s="9"/>
    </row>
    <row r="551" spans="1:44" x14ac:dyDescent="0.25">
      <c r="A551" s="9"/>
      <c r="B551" s="9"/>
      <c r="C551" s="9"/>
      <c r="D551" s="9"/>
      <c r="F551" s="9"/>
      <c r="I551" s="9"/>
      <c r="J551" s="9"/>
      <c r="K551" s="9"/>
      <c r="L551" s="9"/>
      <c r="M551" s="9"/>
      <c r="N551" s="9"/>
      <c r="O551" s="9"/>
      <c r="P551" s="9"/>
      <c r="R551" s="9"/>
      <c r="S551" s="9"/>
      <c r="U551" s="17"/>
      <c r="V551" s="9"/>
      <c r="W551" s="17"/>
      <c r="X551" s="9"/>
      <c r="Y551" s="9"/>
      <c r="Z551" s="9"/>
      <c r="AA551" s="9"/>
      <c r="AB551" s="9"/>
      <c r="AC551" s="9"/>
      <c r="AD551" s="9"/>
      <c r="AE551" s="9"/>
      <c r="AF551" s="9"/>
      <c r="AG551" s="9"/>
      <c r="AH551" s="9"/>
      <c r="AI551" s="9"/>
      <c r="AJ551" s="9"/>
      <c r="AK551" s="9"/>
      <c r="AL551" s="9"/>
      <c r="AM551" s="9"/>
      <c r="AN551" s="9"/>
      <c r="AO551" s="9"/>
      <c r="AP551" s="9"/>
      <c r="AQ551" s="9"/>
      <c r="AR551" s="9"/>
    </row>
    <row r="552" spans="1:44" x14ac:dyDescent="0.25">
      <c r="A552" s="9"/>
      <c r="B552" s="9"/>
      <c r="C552" s="9"/>
      <c r="D552" s="9"/>
      <c r="F552" s="9"/>
      <c r="I552" s="9"/>
      <c r="J552" s="9"/>
      <c r="K552" s="9"/>
      <c r="L552" s="9"/>
      <c r="M552" s="9"/>
      <c r="N552" s="9"/>
      <c r="O552" s="9"/>
      <c r="P552" s="9"/>
      <c r="R552" s="9"/>
      <c r="S552" s="9"/>
      <c r="U552" s="17"/>
      <c r="V552" s="9"/>
      <c r="W552" s="17"/>
      <c r="X552" s="9"/>
      <c r="Y552" s="9"/>
      <c r="Z552" s="9"/>
      <c r="AA552" s="9"/>
      <c r="AB552" s="9"/>
      <c r="AC552" s="9"/>
      <c r="AD552" s="9"/>
      <c r="AE552" s="9"/>
      <c r="AF552" s="9"/>
      <c r="AG552" s="9"/>
      <c r="AH552" s="9"/>
      <c r="AI552" s="9"/>
      <c r="AJ552" s="9"/>
      <c r="AK552" s="9"/>
      <c r="AL552" s="9"/>
      <c r="AM552" s="9"/>
      <c r="AN552" s="9"/>
      <c r="AO552" s="9"/>
      <c r="AP552" s="9"/>
      <c r="AQ552" s="9"/>
      <c r="AR552" s="9"/>
    </row>
    <row r="553" spans="1:44" x14ac:dyDescent="0.25">
      <c r="A553" s="9"/>
      <c r="B553" s="9"/>
      <c r="C553" s="9"/>
      <c r="D553" s="9"/>
      <c r="F553" s="9"/>
      <c r="I553" s="9"/>
      <c r="J553" s="9"/>
      <c r="K553" s="9"/>
      <c r="L553" s="9"/>
      <c r="M553" s="9"/>
      <c r="N553" s="9"/>
      <c r="O553" s="9"/>
      <c r="P553" s="9"/>
      <c r="R553" s="9"/>
      <c r="S553" s="9"/>
      <c r="U553" s="17"/>
      <c r="V553" s="9"/>
      <c r="W553" s="17"/>
      <c r="X553" s="9"/>
      <c r="Y553" s="9"/>
      <c r="Z553" s="9"/>
      <c r="AA553" s="9"/>
      <c r="AB553" s="9"/>
      <c r="AC553" s="9"/>
      <c r="AD553" s="9"/>
      <c r="AE553" s="9"/>
      <c r="AF553" s="9"/>
      <c r="AG553" s="9"/>
      <c r="AH553" s="9"/>
      <c r="AI553" s="9"/>
      <c r="AJ553" s="9"/>
      <c r="AK553" s="9"/>
      <c r="AL553" s="9"/>
      <c r="AM553" s="9"/>
      <c r="AN553" s="9"/>
      <c r="AO553" s="9"/>
      <c r="AP553" s="9"/>
      <c r="AQ553" s="9"/>
      <c r="AR553" s="9"/>
    </row>
    <row r="554" spans="1:44" x14ac:dyDescent="0.25">
      <c r="A554" s="9"/>
      <c r="B554" s="9"/>
      <c r="C554" s="9"/>
      <c r="D554" s="9"/>
      <c r="F554" s="9"/>
      <c r="I554" s="9"/>
      <c r="J554" s="9"/>
      <c r="K554" s="9"/>
      <c r="L554" s="9"/>
      <c r="M554" s="9"/>
      <c r="N554" s="9"/>
      <c r="O554" s="9"/>
      <c r="P554" s="9"/>
      <c r="R554" s="9"/>
      <c r="S554" s="9"/>
      <c r="U554" s="17"/>
      <c r="V554" s="9"/>
      <c r="W554" s="17"/>
      <c r="X554" s="9"/>
      <c r="Y554" s="9"/>
      <c r="Z554" s="9"/>
      <c r="AA554" s="9"/>
      <c r="AB554" s="9"/>
      <c r="AC554" s="9"/>
      <c r="AD554" s="9"/>
      <c r="AE554" s="9"/>
      <c r="AF554" s="9"/>
      <c r="AG554" s="9"/>
      <c r="AH554" s="9"/>
      <c r="AI554" s="9"/>
      <c r="AJ554" s="9"/>
      <c r="AK554" s="9"/>
      <c r="AL554" s="9"/>
      <c r="AM554" s="9"/>
      <c r="AN554" s="9"/>
      <c r="AO554" s="9"/>
      <c r="AP554" s="9"/>
      <c r="AQ554" s="9"/>
      <c r="AR554" s="9"/>
    </row>
    <row r="555" spans="1:44" x14ac:dyDescent="0.25">
      <c r="A555" s="9"/>
      <c r="B555" s="9"/>
      <c r="C555" s="9"/>
      <c r="D555" s="9"/>
      <c r="F555" s="9"/>
      <c r="I555" s="9"/>
      <c r="J555" s="9"/>
      <c r="K555" s="9"/>
      <c r="L555" s="9"/>
      <c r="M555" s="9"/>
      <c r="N555" s="9"/>
      <c r="O555" s="9"/>
      <c r="P555" s="9"/>
      <c r="R555" s="9"/>
      <c r="S555" s="9"/>
      <c r="U555" s="17"/>
      <c r="V555" s="9"/>
      <c r="W555" s="17"/>
      <c r="X555" s="9"/>
      <c r="Y555" s="9"/>
      <c r="Z555" s="9"/>
      <c r="AA555" s="9"/>
      <c r="AB555" s="9"/>
      <c r="AC555" s="9"/>
      <c r="AD555" s="9"/>
      <c r="AE555" s="9"/>
      <c r="AF555" s="9"/>
      <c r="AG555" s="9"/>
      <c r="AH555" s="9"/>
      <c r="AI555" s="9"/>
      <c r="AJ555" s="9"/>
      <c r="AK555" s="9"/>
      <c r="AL555" s="9"/>
      <c r="AM555" s="9"/>
      <c r="AN555" s="9"/>
      <c r="AO555" s="9"/>
      <c r="AP555" s="9"/>
      <c r="AQ555" s="9"/>
      <c r="AR555" s="9"/>
    </row>
    <row r="556" spans="1:44" x14ac:dyDescent="0.25">
      <c r="A556" s="9"/>
      <c r="B556" s="9"/>
      <c r="C556" s="9"/>
      <c r="D556" s="9"/>
      <c r="F556" s="9"/>
      <c r="I556" s="9"/>
      <c r="J556" s="9"/>
      <c r="K556" s="9"/>
      <c r="L556" s="9"/>
      <c r="M556" s="9"/>
      <c r="N556" s="9"/>
      <c r="O556" s="9"/>
      <c r="P556" s="9"/>
      <c r="R556" s="9"/>
      <c r="S556" s="9"/>
      <c r="U556" s="17"/>
      <c r="V556" s="9"/>
      <c r="W556" s="17"/>
      <c r="X556" s="9"/>
      <c r="Y556" s="9"/>
      <c r="Z556" s="9"/>
      <c r="AA556" s="9"/>
      <c r="AB556" s="9"/>
      <c r="AC556" s="9"/>
      <c r="AD556" s="9"/>
      <c r="AE556" s="9"/>
      <c r="AF556" s="9"/>
      <c r="AG556" s="9"/>
      <c r="AH556" s="9"/>
      <c r="AI556" s="9"/>
      <c r="AJ556" s="9"/>
      <c r="AK556" s="9"/>
      <c r="AL556" s="9"/>
      <c r="AM556" s="9"/>
      <c r="AN556" s="9"/>
      <c r="AO556" s="9"/>
      <c r="AP556" s="9"/>
      <c r="AQ556" s="9"/>
      <c r="AR556" s="9"/>
    </row>
    <row r="557" spans="1:44" x14ac:dyDescent="0.25">
      <c r="A557" s="9"/>
      <c r="B557" s="9"/>
      <c r="C557" s="9"/>
      <c r="D557" s="9"/>
      <c r="F557" s="9"/>
      <c r="I557" s="9"/>
      <c r="J557" s="9"/>
      <c r="K557" s="9"/>
      <c r="L557" s="9"/>
      <c r="M557" s="9"/>
      <c r="N557" s="9"/>
      <c r="O557" s="9"/>
      <c r="P557" s="9"/>
      <c r="R557" s="9"/>
      <c r="S557" s="9"/>
      <c r="U557" s="17"/>
      <c r="V557" s="9"/>
      <c r="W557" s="17"/>
      <c r="X557" s="9"/>
      <c r="Y557" s="9"/>
      <c r="Z557" s="9"/>
      <c r="AA557" s="9"/>
      <c r="AB557" s="9"/>
      <c r="AC557" s="9"/>
      <c r="AD557" s="9"/>
      <c r="AE557" s="9"/>
      <c r="AF557" s="9"/>
      <c r="AG557" s="9"/>
      <c r="AH557" s="9"/>
      <c r="AI557" s="9"/>
      <c r="AJ557" s="9"/>
      <c r="AK557" s="9"/>
      <c r="AL557" s="9"/>
      <c r="AM557" s="9"/>
      <c r="AN557" s="9"/>
      <c r="AO557" s="9"/>
      <c r="AP557" s="9"/>
      <c r="AQ557" s="9"/>
      <c r="AR557" s="9"/>
    </row>
    <row r="558" spans="1:44" x14ac:dyDescent="0.25">
      <c r="A558" s="9"/>
      <c r="B558" s="9"/>
      <c r="C558" s="9"/>
      <c r="D558" s="9"/>
      <c r="F558" s="9"/>
      <c r="I558" s="9"/>
      <c r="J558" s="9"/>
      <c r="K558" s="9"/>
      <c r="L558" s="9"/>
      <c r="M558" s="9"/>
      <c r="N558" s="9"/>
      <c r="O558" s="9"/>
      <c r="P558" s="9"/>
      <c r="R558" s="9"/>
      <c r="S558" s="9"/>
      <c r="U558" s="17"/>
      <c r="V558" s="9"/>
      <c r="W558" s="17"/>
      <c r="X558" s="9"/>
      <c r="Y558" s="9"/>
      <c r="Z558" s="9"/>
      <c r="AA558" s="9"/>
      <c r="AB558" s="9"/>
      <c r="AC558" s="9"/>
      <c r="AD558" s="9"/>
      <c r="AE558" s="9"/>
      <c r="AF558" s="9"/>
      <c r="AG558" s="9"/>
      <c r="AH558" s="9"/>
      <c r="AI558" s="9"/>
      <c r="AJ558" s="9"/>
      <c r="AK558" s="9"/>
      <c r="AL558" s="9"/>
      <c r="AM558" s="9"/>
      <c r="AN558" s="9"/>
      <c r="AO558" s="9"/>
      <c r="AP558" s="9"/>
      <c r="AQ558" s="9"/>
      <c r="AR558" s="9"/>
    </row>
    <row r="559" spans="1:44" x14ac:dyDescent="0.25">
      <c r="A559" s="9"/>
      <c r="B559" s="9"/>
      <c r="C559" s="9"/>
      <c r="D559" s="9"/>
      <c r="F559" s="9"/>
      <c r="I559" s="9"/>
      <c r="J559" s="9"/>
      <c r="K559" s="9"/>
      <c r="L559" s="9"/>
      <c r="M559" s="9"/>
      <c r="N559" s="9"/>
      <c r="O559" s="9"/>
      <c r="P559" s="9"/>
      <c r="R559" s="9"/>
      <c r="S559" s="9"/>
      <c r="U559" s="17"/>
      <c r="V559" s="9"/>
      <c r="W559" s="17"/>
      <c r="X559" s="9"/>
      <c r="Y559" s="9"/>
      <c r="Z559" s="9"/>
      <c r="AA559" s="9"/>
      <c r="AB559" s="9"/>
      <c r="AC559" s="9"/>
      <c r="AD559" s="9"/>
      <c r="AE559" s="9"/>
      <c r="AF559" s="9"/>
      <c r="AG559" s="9"/>
      <c r="AH559" s="9"/>
      <c r="AI559" s="9"/>
      <c r="AJ559" s="9"/>
      <c r="AK559" s="9"/>
      <c r="AL559" s="9"/>
      <c r="AM559" s="9"/>
      <c r="AN559" s="9"/>
      <c r="AO559" s="9"/>
      <c r="AP559" s="9"/>
      <c r="AQ559" s="9"/>
      <c r="AR559" s="9"/>
    </row>
    <row r="560" spans="1:44" x14ac:dyDescent="0.25">
      <c r="A560" s="9"/>
      <c r="B560" s="9"/>
      <c r="C560" s="9"/>
      <c r="D560" s="9"/>
      <c r="F560" s="9"/>
      <c r="I560" s="9"/>
      <c r="J560" s="9"/>
      <c r="K560" s="9"/>
      <c r="L560" s="9"/>
      <c r="M560" s="9"/>
      <c r="N560" s="9"/>
      <c r="O560" s="9"/>
      <c r="P560" s="9"/>
      <c r="R560" s="9"/>
      <c r="S560" s="9"/>
      <c r="U560" s="17"/>
      <c r="V560" s="9"/>
      <c r="W560" s="17"/>
      <c r="X560" s="9"/>
      <c r="Y560" s="9"/>
      <c r="Z560" s="9"/>
      <c r="AA560" s="9"/>
      <c r="AB560" s="9"/>
      <c r="AC560" s="9"/>
      <c r="AD560" s="9"/>
      <c r="AE560" s="9"/>
      <c r="AF560" s="9"/>
      <c r="AG560" s="9"/>
      <c r="AH560" s="9"/>
      <c r="AI560" s="9"/>
      <c r="AJ560" s="9"/>
      <c r="AK560" s="9"/>
      <c r="AL560" s="9"/>
      <c r="AM560" s="9"/>
      <c r="AN560" s="9"/>
      <c r="AO560" s="9"/>
      <c r="AP560" s="9"/>
      <c r="AQ560" s="9"/>
      <c r="AR560" s="9"/>
    </row>
    <row r="561" spans="1:44" x14ac:dyDescent="0.25">
      <c r="A561" s="9"/>
      <c r="B561" s="9"/>
      <c r="C561" s="9"/>
      <c r="D561" s="9"/>
      <c r="F561" s="9"/>
      <c r="I561" s="9"/>
      <c r="J561" s="9"/>
      <c r="K561" s="9"/>
      <c r="L561" s="9"/>
      <c r="M561" s="9"/>
      <c r="N561" s="9"/>
      <c r="O561" s="9"/>
      <c r="P561" s="9"/>
      <c r="R561" s="9"/>
      <c r="S561" s="9"/>
      <c r="U561" s="17"/>
      <c r="V561" s="9"/>
      <c r="W561" s="17"/>
      <c r="X561" s="9"/>
      <c r="Y561" s="9"/>
      <c r="Z561" s="9"/>
      <c r="AA561" s="9"/>
      <c r="AB561" s="9"/>
      <c r="AC561" s="9"/>
      <c r="AD561" s="9"/>
      <c r="AE561" s="9"/>
      <c r="AF561" s="9"/>
      <c r="AG561" s="9"/>
      <c r="AH561" s="9"/>
      <c r="AI561" s="9"/>
      <c r="AJ561" s="9"/>
      <c r="AK561" s="9"/>
      <c r="AL561" s="9"/>
      <c r="AM561" s="9"/>
      <c r="AN561" s="9"/>
      <c r="AO561" s="9"/>
      <c r="AP561" s="9"/>
      <c r="AQ561" s="9"/>
      <c r="AR561" s="9"/>
    </row>
    <row r="562" spans="1:44" x14ac:dyDescent="0.25">
      <c r="A562" s="9"/>
      <c r="B562" s="9"/>
      <c r="C562" s="9"/>
      <c r="D562" s="9"/>
      <c r="F562" s="9"/>
      <c r="I562" s="9"/>
      <c r="J562" s="9"/>
      <c r="K562" s="9"/>
      <c r="L562" s="9"/>
      <c r="M562" s="9"/>
      <c r="N562" s="9"/>
      <c r="O562" s="9"/>
      <c r="P562" s="9"/>
      <c r="R562" s="9"/>
      <c r="S562" s="9"/>
      <c r="U562" s="17"/>
      <c r="V562" s="9"/>
      <c r="W562" s="17"/>
      <c r="X562" s="9"/>
      <c r="Y562" s="9"/>
      <c r="Z562" s="9"/>
      <c r="AA562" s="9"/>
      <c r="AB562" s="9"/>
      <c r="AC562" s="9"/>
      <c r="AD562" s="9"/>
      <c r="AE562" s="9"/>
      <c r="AF562" s="9"/>
      <c r="AG562" s="9"/>
      <c r="AH562" s="9"/>
      <c r="AI562" s="9"/>
      <c r="AJ562" s="9"/>
      <c r="AK562" s="9"/>
      <c r="AL562" s="9"/>
      <c r="AM562" s="9"/>
      <c r="AN562" s="9"/>
      <c r="AO562" s="9"/>
      <c r="AP562" s="9"/>
      <c r="AQ562" s="9"/>
      <c r="AR562" s="9"/>
    </row>
    <row r="563" spans="1:44" x14ac:dyDescent="0.25">
      <c r="A563" s="9"/>
      <c r="B563" s="9"/>
      <c r="C563" s="9"/>
      <c r="D563" s="9"/>
      <c r="F563" s="9"/>
      <c r="I563" s="9"/>
      <c r="J563" s="9"/>
      <c r="K563" s="9"/>
      <c r="L563" s="9"/>
      <c r="M563" s="9"/>
      <c r="N563" s="9"/>
      <c r="O563" s="9"/>
      <c r="P563" s="9"/>
      <c r="R563" s="9"/>
      <c r="S563" s="9"/>
      <c r="U563" s="17"/>
      <c r="V563" s="9"/>
      <c r="W563" s="17"/>
      <c r="X563" s="9"/>
      <c r="Y563" s="9"/>
      <c r="Z563" s="9"/>
      <c r="AA563" s="9"/>
      <c r="AB563" s="9"/>
      <c r="AC563" s="9"/>
      <c r="AD563" s="9"/>
      <c r="AE563" s="9"/>
      <c r="AF563" s="9"/>
      <c r="AG563" s="9"/>
      <c r="AH563" s="9"/>
      <c r="AI563" s="9"/>
      <c r="AJ563" s="9"/>
      <c r="AK563" s="9"/>
      <c r="AL563" s="9"/>
      <c r="AM563" s="9"/>
      <c r="AN563" s="9"/>
      <c r="AO563" s="9"/>
      <c r="AP563" s="9"/>
      <c r="AQ563" s="9"/>
      <c r="AR563" s="9"/>
    </row>
    <row r="564" spans="1:44" x14ac:dyDescent="0.25">
      <c r="A564" s="9"/>
      <c r="B564" s="9"/>
      <c r="C564" s="9"/>
      <c r="D564" s="9"/>
      <c r="F564" s="9"/>
      <c r="I564" s="9"/>
      <c r="J564" s="9"/>
      <c r="K564" s="9"/>
      <c r="L564" s="9"/>
      <c r="M564" s="9"/>
      <c r="N564" s="9"/>
      <c r="O564" s="9"/>
      <c r="P564" s="9"/>
      <c r="R564" s="9"/>
      <c r="S564" s="9"/>
      <c r="U564" s="17"/>
      <c r="V564" s="9"/>
      <c r="W564" s="17"/>
      <c r="X564" s="9"/>
      <c r="Y564" s="9"/>
      <c r="Z564" s="9"/>
      <c r="AA564" s="9"/>
      <c r="AB564" s="9"/>
      <c r="AC564" s="9"/>
      <c r="AD564" s="9"/>
      <c r="AE564" s="9"/>
      <c r="AF564" s="9"/>
      <c r="AG564" s="9"/>
      <c r="AH564" s="9"/>
      <c r="AI564" s="9"/>
      <c r="AJ564" s="9"/>
      <c r="AK564" s="9"/>
      <c r="AL564" s="9"/>
      <c r="AM564" s="9"/>
      <c r="AN564" s="9"/>
      <c r="AO564" s="9"/>
      <c r="AP564" s="9"/>
      <c r="AQ564" s="9"/>
      <c r="AR564" s="9"/>
    </row>
    <row r="565" spans="1:44" x14ac:dyDescent="0.25">
      <c r="A565" s="9"/>
      <c r="B565" s="9"/>
      <c r="C565" s="9"/>
      <c r="D565" s="9"/>
      <c r="F565" s="9"/>
      <c r="I565" s="9"/>
      <c r="J565" s="9"/>
      <c r="K565" s="9"/>
      <c r="L565" s="9"/>
      <c r="M565" s="9"/>
      <c r="N565" s="9"/>
      <c r="O565" s="9"/>
      <c r="P565" s="9"/>
      <c r="R565" s="9"/>
      <c r="S565" s="9"/>
      <c r="U565" s="17"/>
      <c r="V565" s="9"/>
      <c r="W565" s="17"/>
      <c r="X565" s="9"/>
      <c r="Y565" s="9"/>
      <c r="Z565" s="9"/>
      <c r="AA565" s="9"/>
      <c r="AB565" s="9"/>
      <c r="AC565" s="9"/>
      <c r="AD565" s="9"/>
      <c r="AE565" s="9"/>
      <c r="AF565" s="9"/>
      <c r="AG565" s="9"/>
      <c r="AH565" s="9"/>
      <c r="AI565" s="9"/>
      <c r="AJ565" s="9"/>
      <c r="AK565" s="9"/>
      <c r="AL565" s="9"/>
      <c r="AM565" s="9"/>
      <c r="AN565" s="9"/>
      <c r="AO565" s="9"/>
      <c r="AP565" s="9"/>
      <c r="AQ565" s="9"/>
      <c r="AR565" s="9"/>
    </row>
    <row r="566" spans="1:44" x14ac:dyDescent="0.25">
      <c r="A566" s="9"/>
      <c r="B566" s="9"/>
      <c r="C566" s="9"/>
      <c r="D566" s="9"/>
      <c r="F566" s="9"/>
      <c r="I566" s="9"/>
      <c r="J566" s="9"/>
      <c r="K566" s="9"/>
      <c r="L566" s="9"/>
      <c r="M566" s="9"/>
      <c r="N566" s="9"/>
      <c r="O566" s="9"/>
      <c r="P566" s="9"/>
      <c r="R566" s="9"/>
      <c r="S566" s="9"/>
      <c r="U566" s="17"/>
      <c r="V566" s="9"/>
      <c r="W566" s="17"/>
      <c r="X566" s="9"/>
      <c r="Y566" s="9"/>
      <c r="Z566" s="9"/>
      <c r="AA566" s="9"/>
      <c r="AB566" s="9"/>
      <c r="AC566" s="9"/>
      <c r="AD566" s="9"/>
      <c r="AE566" s="9"/>
      <c r="AF566" s="9"/>
      <c r="AG566" s="9"/>
      <c r="AH566" s="9"/>
      <c r="AI566" s="9"/>
      <c r="AJ566" s="9"/>
      <c r="AK566" s="9"/>
      <c r="AL566" s="9"/>
      <c r="AM566" s="9"/>
      <c r="AN566" s="9"/>
      <c r="AO566" s="9"/>
      <c r="AP566" s="9"/>
      <c r="AQ566" s="9"/>
      <c r="AR566" s="9"/>
    </row>
    <row r="567" spans="1:44" x14ac:dyDescent="0.25">
      <c r="A567" s="9"/>
      <c r="B567" s="9"/>
      <c r="C567" s="9"/>
      <c r="D567" s="9"/>
      <c r="F567" s="9"/>
      <c r="I567" s="9"/>
      <c r="J567" s="9"/>
      <c r="K567" s="9"/>
      <c r="L567" s="9"/>
      <c r="M567" s="9"/>
      <c r="N567" s="9"/>
      <c r="O567" s="9"/>
      <c r="P567" s="9"/>
      <c r="R567" s="9"/>
      <c r="S567" s="9"/>
      <c r="U567" s="17"/>
      <c r="V567" s="9"/>
      <c r="W567" s="17"/>
      <c r="X567" s="9"/>
      <c r="Y567" s="9"/>
      <c r="Z567" s="9"/>
      <c r="AA567" s="9"/>
      <c r="AB567" s="9"/>
      <c r="AC567" s="9"/>
      <c r="AD567" s="9"/>
      <c r="AE567" s="9"/>
      <c r="AF567" s="9"/>
      <c r="AG567" s="9"/>
      <c r="AH567" s="9"/>
      <c r="AI567" s="9"/>
      <c r="AJ567" s="9"/>
      <c r="AK567" s="9"/>
      <c r="AL567" s="9"/>
      <c r="AM567" s="9"/>
      <c r="AN567" s="9"/>
      <c r="AO567" s="9"/>
      <c r="AP567" s="9"/>
      <c r="AQ567" s="9"/>
      <c r="AR567" s="9"/>
    </row>
    <row r="568" spans="1:44" x14ac:dyDescent="0.25">
      <c r="A568" s="9"/>
      <c r="B568" s="9"/>
      <c r="C568" s="9"/>
      <c r="D568" s="9"/>
      <c r="F568" s="9"/>
      <c r="I568" s="9"/>
      <c r="J568" s="9"/>
      <c r="K568" s="9"/>
      <c r="L568" s="9"/>
      <c r="M568" s="9"/>
      <c r="N568" s="9"/>
      <c r="O568" s="9"/>
      <c r="P568" s="9"/>
      <c r="R568" s="9"/>
      <c r="S568" s="9"/>
      <c r="U568" s="17"/>
      <c r="V568" s="9"/>
      <c r="W568" s="17"/>
      <c r="X568" s="9"/>
      <c r="Y568" s="9"/>
      <c r="Z568" s="9"/>
      <c r="AA568" s="9"/>
      <c r="AB568" s="9"/>
      <c r="AC568" s="9"/>
      <c r="AD568" s="9"/>
      <c r="AE568" s="9"/>
      <c r="AF568" s="9"/>
      <c r="AG568" s="9"/>
      <c r="AH568" s="9"/>
      <c r="AI568" s="9"/>
      <c r="AJ568" s="9"/>
      <c r="AK568" s="9"/>
      <c r="AL568" s="9"/>
      <c r="AM568" s="9"/>
      <c r="AN568" s="9"/>
      <c r="AO568" s="9"/>
      <c r="AP568" s="9"/>
      <c r="AQ568" s="9"/>
      <c r="AR568" s="9"/>
    </row>
    <row r="569" spans="1:44" x14ac:dyDescent="0.25">
      <c r="A569" s="9"/>
      <c r="B569" s="9"/>
      <c r="C569" s="9"/>
      <c r="D569" s="9"/>
      <c r="F569" s="9"/>
      <c r="I569" s="9"/>
      <c r="J569" s="9"/>
      <c r="K569" s="9"/>
      <c r="L569" s="9"/>
      <c r="M569" s="9"/>
      <c r="N569" s="9"/>
      <c r="O569" s="9"/>
      <c r="P569" s="9"/>
      <c r="R569" s="9"/>
      <c r="S569" s="9"/>
      <c r="U569" s="17"/>
      <c r="V569" s="9"/>
      <c r="W569" s="17"/>
      <c r="X569" s="9"/>
      <c r="Y569" s="9"/>
      <c r="Z569" s="9"/>
      <c r="AA569" s="9"/>
      <c r="AB569" s="9"/>
      <c r="AC569" s="9"/>
      <c r="AD569" s="9"/>
      <c r="AE569" s="9"/>
      <c r="AF569" s="9"/>
      <c r="AG569" s="9"/>
      <c r="AH569" s="9"/>
      <c r="AI569" s="9"/>
      <c r="AJ569" s="9"/>
      <c r="AK569" s="9"/>
      <c r="AL569" s="9"/>
      <c r="AM569" s="9"/>
      <c r="AN569" s="9"/>
      <c r="AO569" s="9"/>
      <c r="AP569" s="9"/>
      <c r="AQ569" s="9"/>
      <c r="AR569" s="9"/>
    </row>
    <row r="570" spans="1:44" x14ac:dyDescent="0.25">
      <c r="A570" s="9"/>
      <c r="B570" s="9"/>
      <c r="C570" s="9"/>
      <c r="D570" s="9"/>
      <c r="F570" s="9"/>
      <c r="I570" s="9"/>
      <c r="J570" s="9"/>
      <c r="K570" s="9"/>
      <c r="L570" s="9"/>
      <c r="M570" s="9"/>
      <c r="N570" s="9"/>
      <c r="O570" s="9"/>
      <c r="P570" s="9"/>
      <c r="R570" s="9"/>
      <c r="S570" s="9"/>
      <c r="U570" s="17"/>
      <c r="V570" s="9"/>
      <c r="W570" s="17"/>
      <c r="X570" s="9"/>
      <c r="Y570" s="9"/>
      <c r="Z570" s="9"/>
      <c r="AA570" s="9"/>
      <c r="AB570" s="9"/>
      <c r="AC570" s="9"/>
      <c r="AD570" s="9"/>
      <c r="AE570" s="9"/>
      <c r="AF570" s="9"/>
      <c r="AG570" s="9"/>
      <c r="AH570" s="9"/>
      <c r="AI570" s="9"/>
      <c r="AJ570" s="9"/>
      <c r="AK570" s="9"/>
      <c r="AL570" s="9"/>
      <c r="AM570" s="9"/>
      <c r="AN570" s="9"/>
      <c r="AO570" s="9"/>
      <c r="AP570" s="9"/>
      <c r="AQ570" s="9"/>
      <c r="AR570" s="9"/>
    </row>
    <row r="571" spans="1:44" x14ac:dyDescent="0.25">
      <c r="A571" s="9"/>
      <c r="B571" s="9"/>
      <c r="C571" s="9"/>
      <c r="D571" s="9"/>
      <c r="F571" s="9"/>
      <c r="I571" s="9"/>
      <c r="J571" s="9"/>
      <c r="K571" s="9"/>
      <c r="L571" s="9"/>
      <c r="M571" s="9"/>
      <c r="N571" s="9"/>
      <c r="O571" s="9"/>
      <c r="P571" s="9"/>
      <c r="R571" s="9"/>
      <c r="S571" s="9"/>
      <c r="U571" s="17"/>
      <c r="V571" s="9"/>
      <c r="W571" s="17"/>
      <c r="X571" s="9"/>
      <c r="Y571" s="9"/>
      <c r="Z571" s="9"/>
      <c r="AA571" s="9"/>
      <c r="AB571" s="9"/>
      <c r="AC571" s="9"/>
      <c r="AD571" s="9"/>
      <c r="AE571" s="9"/>
      <c r="AF571" s="9"/>
      <c r="AG571" s="9"/>
      <c r="AH571" s="9"/>
      <c r="AI571" s="9"/>
      <c r="AJ571" s="9"/>
      <c r="AK571" s="9"/>
      <c r="AL571" s="9"/>
      <c r="AM571" s="9"/>
      <c r="AN571" s="9"/>
      <c r="AO571" s="9"/>
      <c r="AP571" s="9"/>
      <c r="AQ571" s="9"/>
      <c r="AR571" s="9"/>
    </row>
    <row r="572" spans="1:44" x14ac:dyDescent="0.25">
      <c r="A572" s="9"/>
      <c r="B572" s="9"/>
      <c r="C572" s="9"/>
      <c r="D572" s="9"/>
      <c r="F572" s="9"/>
      <c r="I572" s="9"/>
      <c r="J572" s="9"/>
      <c r="K572" s="9"/>
      <c r="L572" s="9"/>
      <c r="M572" s="9"/>
      <c r="N572" s="9"/>
      <c r="O572" s="9"/>
      <c r="P572" s="9"/>
      <c r="R572" s="9"/>
      <c r="S572" s="9"/>
      <c r="U572" s="17"/>
      <c r="V572" s="9"/>
      <c r="W572" s="17"/>
      <c r="X572" s="9"/>
      <c r="Y572" s="9"/>
      <c r="Z572" s="9"/>
      <c r="AA572" s="9"/>
      <c r="AB572" s="9"/>
      <c r="AC572" s="9"/>
      <c r="AD572" s="9"/>
      <c r="AE572" s="9"/>
      <c r="AF572" s="9"/>
      <c r="AG572" s="9"/>
      <c r="AH572" s="9"/>
      <c r="AI572" s="9"/>
      <c r="AJ572" s="9"/>
      <c r="AK572" s="9"/>
      <c r="AL572" s="9"/>
      <c r="AM572" s="9"/>
      <c r="AN572" s="9"/>
      <c r="AO572" s="9"/>
      <c r="AP572" s="9"/>
      <c r="AQ572" s="9"/>
      <c r="AR572" s="9"/>
    </row>
    <row r="573" spans="1:44" x14ac:dyDescent="0.25">
      <c r="A573" s="9"/>
      <c r="B573" s="9"/>
      <c r="C573" s="9"/>
      <c r="D573" s="9"/>
      <c r="F573" s="9"/>
      <c r="I573" s="9"/>
      <c r="J573" s="9"/>
      <c r="K573" s="9"/>
      <c r="L573" s="9"/>
      <c r="M573" s="9"/>
      <c r="N573" s="9"/>
      <c r="O573" s="9"/>
      <c r="P573" s="9"/>
      <c r="R573" s="9"/>
      <c r="S573" s="9"/>
      <c r="U573" s="17"/>
      <c r="V573" s="9"/>
      <c r="W573" s="17"/>
      <c r="X573" s="9"/>
      <c r="Y573" s="9"/>
      <c r="Z573" s="9"/>
      <c r="AA573" s="9"/>
      <c r="AB573" s="9"/>
      <c r="AC573" s="9"/>
      <c r="AD573" s="9"/>
      <c r="AE573" s="9"/>
      <c r="AF573" s="9"/>
      <c r="AG573" s="9"/>
      <c r="AH573" s="9"/>
      <c r="AI573" s="9"/>
      <c r="AJ573" s="9"/>
      <c r="AK573" s="9"/>
      <c r="AL573" s="9"/>
      <c r="AM573" s="9"/>
      <c r="AN573" s="9"/>
      <c r="AO573" s="9"/>
      <c r="AP573" s="9"/>
      <c r="AQ573" s="9"/>
      <c r="AR573" s="9"/>
    </row>
    <row r="574" spans="1:44" x14ac:dyDescent="0.25">
      <c r="A574" s="9"/>
      <c r="B574" s="9"/>
      <c r="C574" s="9"/>
      <c r="D574" s="9"/>
      <c r="F574" s="9"/>
      <c r="I574" s="9"/>
      <c r="J574" s="9"/>
      <c r="K574" s="9"/>
      <c r="L574" s="9"/>
      <c r="M574" s="9"/>
      <c r="N574" s="9"/>
      <c r="O574" s="9"/>
      <c r="P574" s="9"/>
      <c r="R574" s="9"/>
      <c r="S574" s="9"/>
      <c r="U574" s="17"/>
      <c r="V574" s="9"/>
      <c r="W574" s="17"/>
      <c r="X574" s="9"/>
      <c r="Y574" s="9"/>
      <c r="Z574" s="9"/>
      <c r="AA574" s="9"/>
      <c r="AB574" s="9"/>
      <c r="AC574" s="9"/>
      <c r="AD574" s="9"/>
      <c r="AE574" s="9"/>
      <c r="AF574" s="9"/>
      <c r="AG574" s="9"/>
      <c r="AH574" s="9"/>
      <c r="AI574" s="9"/>
      <c r="AJ574" s="9"/>
      <c r="AK574" s="9"/>
      <c r="AL574" s="9"/>
      <c r="AM574" s="9"/>
      <c r="AN574" s="9"/>
      <c r="AO574" s="9"/>
      <c r="AP574" s="9"/>
      <c r="AQ574" s="9"/>
      <c r="AR574" s="9"/>
    </row>
    <row r="575" spans="1:44" x14ac:dyDescent="0.25">
      <c r="A575" s="9"/>
      <c r="B575" s="9"/>
      <c r="C575" s="9"/>
      <c r="D575" s="9"/>
      <c r="F575" s="9"/>
      <c r="I575" s="9"/>
      <c r="J575" s="9"/>
      <c r="K575" s="9"/>
      <c r="L575" s="9"/>
      <c r="M575" s="9"/>
      <c r="N575" s="9"/>
      <c r="O575" s="9"/>
      <c r="P575" s="9"/>
      <c r="R575" s="9"/>
      <c r="S575" s="9"/>
      <c r="U575" s="17"/>
      <c r="V575" s="9"/>
      <c r="W575" s="17"/>
      <c r="X575" s="9"/>
      <c r="Y575" s="9"/>
      <c r="Z575" s="9"/>
      <c r="AA575" s="9"/>
      <c r="AB575" s="9"/>
      <c r="AC575" s="9"/>
      <c r="AD575" s="9"/>
      <c r="AE575" s="9"/>
      <c r="AF575" s="9"/>
      <c r="AG575" s="9"/>
      <c r="AH575" s="9"/>
      <c r="AI575" s="9"/>
      <c r="AJ575" s="9"/>
      <c r="AK575" s="9"/>
      <c r="AL575" s="9"/>
      <c r="AM575" s="9"/>
      <c r="AN575" s="9"/>
      <c r="AO575" s="9"/>
      <c r="AP575" s="9"/>
      <c r="AQ575" s="9"/>
      <c r="AR575" s="9"/>
    </row>
    <row r="576" spans="1:44" x14ac:dyDescent="0.25">
      <c r="A576" s="9"/>
      <c r="B576" s="9"/>
      <c r="C576" s="9"/>
      <c r="D576" s="9"/>
      <c r="F576" s="9"/>
      <c r="I576" s="9"/>
      <c r="J576" s="9"/>
      <c r="K576" s="9"/>
      <c r="L576" s="9"/>
      <c r="M576" s="9"/>
      <c r="N576" s="9"/>
      <c r="O576" s="9"/>
      <c r="P576" s="9"/>
      <c r="R576" s="9"/>
      <c r="S576" s="9"/>
      <c r="U576" s="17"/>
      <c r="V576" s="9"/>
      <c r="W576" s="17"/>
      <c r="X576" s="9"/>
      <c r="Y576" s="9"/>
      <c r="Z576" s="9"/>
      <c r="AA576" s="9"/>
      <c r="AB576" s="9"/>
      <c r="AC576" s="9"/>
      <c r="AD576" s="9"/>
      <c r="AE576" s="9"/>
      <c r="AF576" s="9"/>
      <c r="AG576" s="9"/>
      <c r="AH576" s="9"/>
      <c r="AI576" s="9"/>
      <c r="AJ576" s="9"/>
      <c r="AK576" s="9"/>
      <c r="AL576" s="9"/>
      <c r="AM576" s="9"/>
      <c r="AN576" s="9"/>
      <c r="AO576" s="9"/>
      <c r="AP576" s="9"/>
      <c r="AQ576" s="9"/>
      <c r="AR576" s="9"/>
    </row>
    <row r="577" spans="1:44" x14ac:dyDescent="0.25">
      <c r="A577" s="9"/>
      <c r="B577" s="9"/>
      <c r="C577" s="9"/>
      <c r="D577" s="9"/>
      <c r="F577" s="9"/>
      <c r="I577" s="9"/>
      <c r="J577" s="9"/>
      <c r="K577" s="9"/>
      <c r="L577" s="9"/>
      <c r="M577" s="9"/>
      <c r="N577" s="9"/>
      <c r="O577" s="9"/>
      <c r="P577" s="9"/>
      <c r="R577" s="9"/>
      <c r="S577" s="9"/>
      <c r="U577" s="17"/>
      <c r="V577" s="9"/>
      <c r="W577" s="17"/>
      <c r="X577" s="9"/>
      <c r="Y577" s="9"/>
      <c r="Z577" s="9"/>
      <c r="AA577" s="9"/>
      <c r="AB577" s="9"/>
      <c r="AC577" s="9"/>
      <c r="AD577" s="9"/>
      <c r="AE577" s="9"/>
      <c r="AF577" s="9"/>
      <c r="AG577" s="9"/>
      <c r="AH577" s="9"/>
      <c r="AI577" s="9"/>
      <c r="AJ577" s="9"/>
      <c r="AK577" s="9"/>
      <c r="AL577" s="9"/>
      <c r="AM577" s="9"/>
      <c r="AN577" s="9"/>
      <c r="AO577" s="9"/>
      <c r="AP577" s="9"/>
      <c r="AQ577" s="9"/>
      <c r="AR577" s="9"/>
    </row>
    <row r="578" spans="1:44" x14ac:dyDescent="0.25">
      <c r="A578" s="9"/>
      <c r="B578" s="9"/>
      <c r="C578" s="9"/>
      <c r="D578" s="9"/>
      <c r="F578" s="9"/>
      <c r="I578" s="9"/>
      <c r="J578" s="9"/>
      <c r="K578" s="9"/>
      <c r="L578" s="9"/>
      <c r="M578" s="9"/>
      <c r="N578" s="9"/>
      <c r="O578" s="9"/>
      <c r="P578" s="9"/>
      <c r="R578" s="9"/>
      <c r="S578" s="9"/>
      <c r="U578" s="17"/>
      <c r="V578" s="9"/>
      <c r="W578" s="17"/>
      <c r="X578" s="9"/>
      <c r="Y578" s="9"/>
      <c r="Z578" s="9"/>
      <c r="AA578" s="9"/>
      <c r="AB578" s="9"/>
      <c r="AC578" s="9"/>
      <c r="AD578" s="9"/>
      <c r="AE578" s="9"/>
      <c r="AF578" s="9"/>
      <c r="AG578" s="9"/>
      <c r="AH578" s="9"/>
      <c r="AI578" s="9"/>
      <c r="AJ578" s="9"/>
      <c r="AK578" s="9"/>
      <c r="AL578" s="9"/>
      <c r="AM578" s="9"/>
      <c r="AN578" s="9"/>
      <c r="AO578" s="9"/>
      <c r="AP578" s="9"/>
      <c r="AQ578" s="9"/>
      <c r="AR578" s="9"/>
    </row>
    <row r="579" spans="1:44" x14ac:dyDescent="0.25">
      <c r="A579" s="9"/>
      <c r="B579" s="9"/>
      <c r="C579" s="9"/>
      <c r="D579" s="9"/>
      <c r="F579" s="9"/>
      <c r="I579" s="9"/>
      <c r="J579" s="9"/>
      <c r="K579" s="9"/>
      <c r="L579" s="9"/>
      <c r="M579" s="9"/>
      <c r="N579" s="9"/>
      <c r="O579" s="9"/>
      <c r="P579" s="9"/>
      <c r="R579" s="9"/>
      <c r="S579" s="9"/>
      <c r="U579" s="17"/>
      <c r="V579" s="9"/>
      <c r="W579" s="17"/>
      <c r="X579" s="9"/>
      <c r="Y579" s="9"/>
      <c r="Z579" s="9"/>
      <c r="AA579" s="9"/>
      <c r="AB579" s="9"/>
      <c r="AC579" s="9"/>
      <c r="AD579" s="9"/>
      <c r="AE579" s="9"/>
      <c r="AF579" s="9"/>
      <c r="AG579" s="9"/>
      <c r="AH579" s="9"/>
      <c r="AI579" s="9"/>
      <c r="AJ579" s="9"/>
      <c r="AK579" s="9"/>
      <c r="AL579" s="9"/>
      <c r="AM579" s="9"/>
      <c r="AN579" s="9"/>
      <c r="AO579" s="9"/>
      <c r="AP579" s="9"/>
      <c r="AQ579" s="9"/>
      <c r="AR579" s="9"/>
    </row>
    <row r="580" spans="1:44" x14ac:dyDescent="0.25">
      <c r="A580" s="9"/>
      <c r="B580" s="9"/>
      <c r="C580" s="9"/>
      <c r="D580" s="9"/>
      <c r="F580" s="9"/>
      <c r="I580" s="9"/>
      <c r="J580" s="9"/>
      <c r="K580" s="9"/>
      <c r="L580" s="9"/>
      <c r="M580" s="9"/>
      <c r="N580" s="9"/>
      <c r="O580" s="9"/>
      <c r="P580" s="9"/>
      <c r="R580" s="9"/>
      <c r="S580" s="9"/>
      <c r="U580" s="17"/>
      <c r="V580" s="9"/>
      <c r="W580" s="17"/>
      <c r="X580" s="9"/>
      <c r="Y580" s="9"/>
      <c r="Z580" s="9"/>
      <c r="AA580" s="9"/>
      <c r="AB580" s="9"/>
      <c r="AC580" s="9"/>
      <c r="AD580" s="9"/>
      <c r="AE580" s="9"/>
      <c r="AF580" s="9"/>
      <c r="AG580" s="9"/>
      <c r="AH580" s="9"/>
      <c r="AI580" s="9"/>
      <c r="AJ580" s="9"/>
      <c r="AK580" s="9"/>
      <c r="AL580" s="9"/>
      <c r="AM580" s="9"/>
      <c r="AN580" s="9"/>
      <c r="AO580" s="9"/>
      <c r="AP580" s="9"/>
      <c r="AQ580" s="9"/>
      <c r="AR580" s="9"/>
    </row>
    <row r="581" spans="1:44" x14ac:dyDescent="0.25">
      <c r="A581" s="9"/>
      <c r="B581" s="9"/>
      <c r="C581" s="9"/>
      <c r="D581" s="9"/>
      <c r="F581" s="9"/>
      <c r="I581" s="9"/>
      <c r="J581" s="9"/>
      <c r="K581" s="9"/>
      <c r="L581" s="9"/>
      <c r="M581" s="9"/>
      <c r="N581" s="9"/>
      <c r="O581" s="9"/>
      <c r="P581" s="9"/>
      <c r="R581" s="9"/>
      <c r="S581" s="9"/>
      <c r="U581" s="17"/>
      <c r="V581" s="9"/>
      <c r="W581" s="17"/>
      <c r="X581" s="9"/>
      <c r="Y581" s="9"/>
      <c r="Z581" s="9"/>
      <c r="AA581" s="9"/>
      <c r="AB581" s="9"/>
      <c r="AC581" s="9"/>
      <c r="AD581" s="9"/>
      <c r="AE581" s="9"/>
      <c r="AF581" s="9"/>
      <c r="AG581" s="9"/>
      <c r="AH581" s="9"/>
      <c r="AI581" s="9"/>
      <c r="AJ581" s="9"/>
      <c r="AK581" s="9"/>
      <c r="AL581" s="9"/>
      <c r="AM581" s="9"/>
      <c r="AN581" s="9"/>
      <c r="AO581" s="9"/>
      <c r="AP581" s="9"/>
      <c r="AQ581" s="9"/>
      <c r="AR581" s="9"/>
    </row>
    <row r="582" spans="1:44" x14ac:dyDescent="0.25">
      <c r="A582" s="9"/>
      <c r="B582" s="9"/>
      <c r="C582" s="9"/>
      <c r="D582" s="9"/>
      <c r="F582" s="9"/>
      <c r="I582" s="9"/>
      <c r="J582" s="9"/>
      <c r="K582" s="9"/>
      <c r="L582" s="9"/>
      <c r="M582" s="9"/>
      <c r="N582" s="9"/>
      <c r="O582" s="9"/>
      <c r="P582" s="9"/>
      <c r="R582" s="9"/>
      <c r="S582" s="9"/>
      <c r="U582" s="17"/>
      <c r="V582" s="9"/>
      <c r="W582" s="17"/>
      <c r="X582" s="9"/>
      <c r="Y582" s="9"/>
      <c r="Z582" s="9"/>
      <c r="AA582" s="9"/>
      <c r="AB582" s="9"/>
      <c r="AC582" s="9"/>
      <c r="AD582" s="9"/>
      <c r="AE582" s="9"/>
      <c r="AF582" s="9"/>
      <c r="AG582" s="9"/>
      <c r="AH582" s="9"/>
      <c r="AI582" s="9"/>
      <c r="AJ582" s="9"/>
      <c r="AK582" s="9"/>
      <c r="AL582" s="9"/>
      <c r="AM582" s="9"/>
      <c r="AN582" s="9"/>
      <c r="AO582" s="9"/>
      <c r="AP582" s="9"/>
      <c r="AQ582" s="9"/>
      <c r="AR582" s="9"/>
    </row>
    <row r="583" spans="1:44" x14ac:dyDescent="0.25">
      <c r="A583" s="9"/>
      <c r="B583" s="9"/>
      <c r="C583" s="9"/>
      <c r="D583" s="9"/>
      <c r="F583" s="9"/>
      <c r="I583" s="9"/>
      <c r="J583" s="9"/>
      <c r="K583" s="9"/>
      <c r="L583" s="9"/>
      <c r="M583" s="9"/>
      <c r="N583" s="9"/>
      <c r="O583" s="9"/>
      <c r="P583" s="9"/>
      <c r="R583" s="9"/>
      <c r="S583" s="9"/>
      <c r="U583" s="17"/>
      <c r="V583" s="9"/>
      <c r="W583" s="17"/>
      <c r="X583" s="9"/>
      <c r="Y583" s="9"/>
      <c r="Z583" s="9"/>
      <c r="AA583" s="9"/>
      <c r="AB583" s="9"/>
      <c r="AC583" s="9"/>
      <c r="AD583" s="9"/>
      <c r="AE583" s="9"/>
      <c r="AF583" s="9"/>
      <c r="AG583" s="9"/>
      <c r="AH583" s="9"/>
      <c r="AI583" s="9"/>
      <c r="AJ583" s="9"/>
      <c r="AK583" s="9"/>
      <c r="AL583" s="9"/>
      <c r="AM583" s="9"/>
      <c r="AN583" s="9"/>
      <c r="AO583" s="9"/>
      <c r="AP583" s="9"/>
      <c r="AQ583" s="9"/>
      <c r="AR583" s="9"/>
    </row>
    <row r="584" spans="1:44" x14ac:dyDescent="0.25">
      <c r="A584" s="9"/>
      <c r="B584" s="9"/>
      <c r="C584" s="9"/>
      <c r="D584" s="9"/>
      <c r="F584" s="9"/>
      <c r="I584" s="9"/>
      <c r="J584" s="9"/>
      <c r="K584" s="9"/>
      <c r="L584" s="9"/>
      <c r="M584" s="9"/>
      <c r="N584" s="9"/>
      <c r="O584" s="9"/>
      <c r="P584" s="9"/>
      <c r="R584" s="9"/>
      <c r="S584" s="9"/>
      <c r="U584" s="17"/>
      <c r="V584" s="9"/>
      <c r="W584" s="17"/>
      <c r="X584" s="9"/>
      <c r="Y584" s="9"/>
      <c r="Z584" s="9"/>
      <c r="AA584" s="9"/>
      <c r="AB584" s="9"/>
      <c r="AC584" s="9"/>
      <c r="AD584" s="9"/>
      <c r="AE584" s="9"/>
      <c r="AF584" s="9"/>
      <c r="AG584" s="9"/>
      <c r="AH584" s="9"/>
      <c r="AI584" s="9"/>
      <c r="AJ584" s="9"/>
      <c r="AK584" s="9"/>
      <c r="AL584" s="9"/>
      <c r="AM584" s="9"/>
      <c r="AN584" s="9"/>
      <c r="AO584" s="9"/>
      <c r="AP584" s="9"/>
      <c r="AQ584" s="9"/>
      <c r="AR584" s="9"/>
    </row>
    <row r="585" spans="1:44" x14ac:dyDescent="0.25">
      <c r="A585" s="9"/>
      <c r="B585" s="9"/>
      <c r="C585" s="9"/>
      <c r="D585" s="9"/>
      <c r="F585" s="9"/>
      <c r="I585" s="9"/>
      <c r="J585" s="9"/>
      <c r="K585" s="9"/>
      <c r="L585" s="9"/>
      <c r="M585" s="9"/>
      <c r="N585" s="9"/>
      <c r="O585" s="9"/>
      <c r="P585" s="9"/>
      <c r="R585" s="9"/>
      <c r="S585" s="9"/>
      <c r="U585" s="17"/>
      <c r="V585" s="9"/>
      <c r="W585" s="17"/>
      <c r="X585" s="9"/>
      <c r="Y585" s="9"/>
      <c r="Z585" s="9"/>
      <c r="AA585" s="9"/>
      <c r="AB585" s="9"/>
      <c r="AC585" s="9"/>
      <c r="AD585" s="9"/>
      <c r="AE585" s="9"/>
      <c r="AF585" s="9"/>
      <c r="AG585" s="9"/>
      <c r="AH585" s="9"/>
      <c r="AI585" s="9"/>
      <c r="AJ585" s="9"/>
      <c r="AK585" s="9"/>
      <c r="AL585" s="9"/>
      <c r="AM585" s="9"/>
      <c r="AN585" s="9"/>
      <c r="AO585" s="9"/>
      <c r="AP585" s="9"/>
      <c r="AQ585" s="9"/>
      <c r="AR585" s="9"/>
    </row>
    <row r="586" spans="1:44" x14ac:dyDescent="0.25">
      <c r="A586" s="9"/>
      <c r="B586" s="9"/>
      <c r="C586" s="9"/>
      <c r="D586" s="9"/>
      <c r="F586" s="9"/>
      <c r="I586" s="9"/>
      <c r="J586" s="9"/>
      <c r="K586" s="9"/>
      <c r="L586" s="9"/>
      <c r="M586" s="9"/>
      <c r="N586" s="9"/>
      <c r="O586" s="9"/>
      <c r="P586" s="9"/>
      <c r="R586" s="9"/>
      <c r="S586" s="9"/>
      <c r="U586" s="17"/>
      <c r="V586" s="9"/>
      <c r="W586" s="17"/>
      <c r="X586" s="9"/>
      <c r="Y586" s="9"/>
      <c r="Z586" s="9"/>
      <c r="AA586" s="9"/>
      <c r="AB586" s="9"/>
      <c r="AC586" s="9"/>
      <c r="AD586" s="9"/>
      <c r="AE586" s="9"/>
      <c r="AF586" s="9"/>
      <c r="AG586" s="9"/>
      <c r="AH586" s="9"/>
      <c r="AI586" s="9"/>
      <c r="AJ586" s="9"/>
      <c r="AK586" s="9"/>
      <c r="AL586" s="9"/>
      <c r="AM586" s="9"/>
      <c r="AN586" s="9"/>
      <c r="AO586" s="9"/>
      <c r="AP586" s="9"/>
      <c r="AQ586" s="9"/>
      <c r="AR586" s="9"/>
    </row>
    <row r="587" spans="1:44" x14ac:dyDescent="0.25">
      <c r="A587" s="9"/>
      <c r="B587" s="9"/>
      <c r="C587" s="9"/>
      <c r="D587" s="9"/>
      <c r="F587" s="9"/>
      <c r="I587" s="9"/>
      <c r="J587" s="9"/>
      <c r="K587" s="9"/>
      <c r="L587" s="9"/>
      <c r="M587" s="9"/>
      <c r="N587" s="9"/>
      <c r="O587" s="9"/>
      <c r="P587" s="9"/>
      <c r="R587" s="9"/>
      <c r="S587" s="9"/>
      <c r="U587" s="17"/>
      <c r="V587" s="9"/>
      <c r="W587" s="17"/>
      <c r="X587" s="9"/>
      <c r="Y587" s="9"/>
      <c r="Z587" s="9"/>
      <c r="AA587" s="9"/>
      <c r="AB587" s="9"/>
      <c r="AC587" s="9"/>
      <c r="AD587" s="9"/>
      <c r="AE587" s="9"/>
      <c r="AF587" s="9"/>
      <c r="AG587" s="9"/>
      <c r="AH587" s="9"/>
      <c r="AI587" s="9"/>
      <c r="AJ587" s="9"/>
      <c r="AK587" s="9"/>
      <c r="AL587" s="9"/>
      <c r="AM587" s="9"/>
      <c r="AN587" s="9"/>
      <c r="AO587" s="9"/>
      <c r="AP587" s="9"/>
      <c r="AQ587" s="9"/>
      <c r="AR587" s="9"/>
    </row>
    <row r="588" spans="1:44" x14ac:dyDescent="0.25">
      <c r="A588" s="9"/>
      <c r="B588" s="9"/>
      <c r="C588" s="9"/>
      <c r="D588" s="9"/>
      <c r="F588" s="9"/>
      <c r="I588" s="9"/>
      <c r="J588" s="9"/>
      <c r="K588" s="9"/>
      <c r="L588" s="9"/>
      <c r="M588" s="9"/>
      <c r="N588" s="9"/>
      <c r="O588" s="9"/>
      <c r="P588" s="9"/>
      <c r="R588" s="9"/>
      <c r="S588" s="9"/>
      <c r="U588" s="17"/>
      <c r="V588" s="9"/>
      <c r="W588" s="17"/>
      <c r="X588" s="9"/>
      <c r="Y588" s="9"/>
      <c r="Z588" s="9"/>
      <c r="AA588" s="9"/>
      <c r="AB588" s="9"/>
      <c r="AC588" s="9"/>
      <c r="AD588" s="9"/>
      <c r="AE588" s="9"/>
      <c r="AF588" s="9"/>
      <c r="AG588" s="9"/>
      <c r="AH588" s="9"/>
      <c r="AI588" s="9"/>
      <c r="AJ588" s="9"/>
      <c r="AK588" s="9"/>
      <c r="AL588" s="9"/>
      <c r="AM588" s="9"/>
      <c r="AN588" s="9"/>
      <c r="AO588" s="9"/>
      <c r="AP588" s="9"/>
      <c r="AQ588" s="9"/>
      <c r="AR588" s="9"/>
    </row>
    <row r="589" spans="1:44" x14ac:dyDescent="0.25">
      <c r="A589" s="9"/>
      <c r="B589" s="9"/>
      <c r="C589" s="9"/>
      <c r="D589" s="9"/>
      <c r="F589" s="9"/>
      <c r="I589" s="9"/>
      <c r="J589" s="9"/>
      <c r="K589" s="9"/>
      <c r="L589" s="9"/>
      <c r="M589" s="9"/>
      <c r="N589" s="9"/>
      <c r="O589" s="9"/>
      <c r="P589" s="9"/>
      <c r="R589" s="9"/>
      <c r="S589" s="9"/>
      <c r="U589" s="17"/>
      <c r="V589" s="9"/>
      <c r="W589" s="17"/>
      <c r="X589" s="9"/>
      <c r="Y589" s="9"/>
      <c r="Z589" s="9"/>
      <c r="AA589" s="9"/>
      <c r="AB589" s="9"/>
      <c r="AC589" s="9"/>
      <c r="AD589" s="9"/>
      <c r="AE589" s="9"/>
      <c r="AF589" s="9"/>
      <c r="AG589" s="9"/>
      <c r="AH589" s="9"/>
      <c r="AI589" s="9"/>
      <c r="AJ589" s="9"/>
      <c r="AK589" s="9"/>
      <c r="AL589" s="9"/>
      <c r="AM589" s="9"/>
      <c r="AN589" s="9"/>
      <c r="AO589" s="9"/>
      <c r="AP589" s="9"/>
      <c r="AQ589" s="9"/>
      <c r="AR589" s="9"/>
    </row>
    <row r="590" spans="1:44" x14ac:dyDescent="0.25">
      <c r="A590" s="9"/>
      <c r="B590" s="9"/>
      <c r="C590" s="9"/>
      <c r="D590" s="9"/>
      <c r="F590" s="9"/>
      <c r="I590" s="9"/>
      <c r="J590" s="9"/>
      <c r="K590" s="9"/>
      <c r="L590" s="9"/>
      <c r="M590" s="9"/>
      <c r="N590" s="9"/>
      <c r="O590" s="9"/>
      <c r="P590" s="9"/>
      <c r="R590" s="9"/>
      <c r="S590" s="9"/>
      <c r="U590" s="17"/>
      <c r="V590" s="9"/>
      <c r="W590" s="17"/>
      <c r="X590" s="9"/>
      <c r="Y590" s="9"/>
      <c r="Z590" s="9"/>
      <c r="AA590" s="9"/>
      <c r="AB590" s="9"/>
      <c r="AC590" s="9"/>
      <c r="AD590" s="9"/>
      <c r="AE590" s="9"/>
      <c r="AF590" s="9"/>
      <c r="AG590" s="9"/>
      <c r="AH590" s="9"/>
      <c r="AI590" s="9"/>
      <c r="AJ590" s="9"/>
      <c r="AK590" s="9"/>
      <c r="AL590" s="9"/>
      <c r="AM590" s="9"/>
      <c r="AN590" s="9"/>
      <c r="AO590" s="9"/>
      <c r="AP590" s="9"/>
      <c r="AQ590" s="9"/>
      <c r="AR590" s="9"/>
    </row>
    <row r="591" spans="1:44" x14ac:dyDescent="0.25">
      <c r="A591" s="9"/>
      <c r="B591" s="9"/>
      <c r="C591" s="9"/>
      <c r="D591" s="9"/>
      <c r="F591" s="9"/>
      <c r="I591" s="9"/>
      <c r="J591" s="9"/>
      <c r="K591" s="9"/>
      <c r="L591" s="9"/>
      <c r="M591" s="9"/>
      <c r="N591" s="9"/>
      <c r="O591" s="9"/>
      <c r="P591" s="9"/>
      <c r="R591" s="9"/>
      <c r="S591" s="9"/>
      <c r="U591" s="17"/>
      <c r="V591" s="9"/>
      <c r="W591" s="17"/>
      <c r="X591" s="9"/>
      <c r="Y591" s="9"/>
      <c r="Z591" s="9"/>
      <c r="AA591" s="9"/>
      <c r="AB591" s="9"/>
      <c r="AC591" s="9"/>
      <c r="AD591" s="9"/>
      <c r="AE591" s="9"/>
      <c r="AF591" s="9"/>
      <c r="AG591" s="9"/>
      <c r="AH591" s="9"/>
      <c r="AI591" s="9"/>
      <c r="AJ591" s="9"/>
      <c r="AK591" s="9"/>
      <c r="AL591" s="9"/>
      <c r="AM591" s="9"/>
      <c r="AN591" s="9"/>
      <c r="AO591" s="9"/>
      <c r="AP591" s="9"/>
      <c r="AQ591" s="9"/>
      <c r="AR591" s="9"/>
    </row>
    <row r="592" spans="1:44" x14ac:dyDescent="0.25">
      <c r="A592" s="9"/>
      <c r="B592" s="9"/>
      <c r="C592" s="9"/>
      <c r="D592" s="9"/>
      <c r="F592" s="9"/>
      <c r="I592" s="9"/>
      <c r="J592" s="9"/>
      <c r="K592" s="9"/>
      <c r="L592" s="9"/>
      <c r="M592" s="9"/>
      <c r="N592" s="9"/>
      <c r="O592" s="9"/>
      <c r="P592" s="9"/>
      <c r="R592" s="9"/>
      <c r="S592" s="9"/>
      <c r="U592" s="17"/>
      <c r="V592" s="9"/>
      <c r="W592" s="17"/>
      <c r="X592" s="9"/>
      <c r="Y592" s="9"/>
      <c r="Z592" s="9"/>
      <c r="AA592" s="9"/>
      <c r="AB592" s="9"/>
      <c r="AC592" s="9"/>
      <c r="AD592" s="9"/>
      <c r="AE592" s="9"/>
      <c r="AF592" s="9"/>
      <c r="AG592" s="9"/>
      <c r="AH592" s="9"/>
      <c r="AI592" s="9"/>
      <c r="AJ592" s="9"/>
      <c r="AK592" s="9"/>
      <c r="AL592" s="9"/>
      <c r="AM592" s="9"/>
      <c r="AN592" s="9"/>
      <c r="AO592" s="9"/>
      <c r="AP592" s="9"/>
      <c r="AQ592" s="9"/>
      <c r="AR592" s="9"/>
    </row>
    <row r="593" spans="1:44" x14ac:dyDescent="0.25">
      <c r="A593" s="9"/>
      <c r="B593" s="9"/>
      <c r="C593" s="9"/>
      <c r="D593" s="9"/>
      <c r="F593" s="9"/>
      <c r="I593" s="9"/>
      <c r="J593" s="9"/>
      <c r="K593" s="9"/>
      <c r="L593" s="9"/>
      <c r="M593" s="9"/>
      <c r="N593" s="9"/>
      <c r="O593" s="9"/>
      <c r="P593" s="9"/>
      <c r="R593" s="9"/>
      <c r="S593" s="9"/>
      <c r="U593" s="17"/>
      <c r="V593" s="9"/>
      <c r="W593" s="17"/>
      <c r="X593" s="9"/>
      <c r="Y593" s="9"/>
      <c r="Z593" s="9"/>
      <c r="AA593" s="9"/>
      <c r="AB593" s="9"/>
      <c r="AC593" s="9"/>
      <c r="AD593" s="9"/>
      <c r="AE593" s="9"/>
      <c r="AF593" s="9"/>
      <c r="AG593" s="9"/>
      <c r="AH593" s="9"/>
      <c r="AI593" s="9"/>
      <c r="AJ593" s="9"/>
      <c r="AK593" s="9"/>
      <c r="AL593" s="9"/>
      <c r="AM593" s="9"/>
      <c r="AN593" s="9"/>
      <c r="AO593" s="9"/>
      <c r="AP593" s="9"/>
      <c r="AQ593" s="9"/>
      <c r="AR593" s="9"/>
    </row>
    <row r="594" spans="1:44" x14ac:dyDescent="0.25">
      <c r="A594" s="9"/>
      <c r="B594" s="9"/>
      <c r="C594" s="9"/>
      <c r="D594" s="9"/>
      <c r="F594" s="9"/>
      <c r="I594" s="9"/>
      <c r="J594" s="9"/>
      <c r="K594" s="9"/>
      <c r="L594" s="9"/>
      <c r="M594" s="9"/>
      <c r="N594" s="9"/>
      <c r="O594" s="9"/>
      <c r="P594" s="9"/>
      <c r="R594" s="9"/>
      <c r="S594" s="9"/>
      <c r="U594" s="17"/>
      <c r="V594" s="9"/>
      <c r="W594" s="17"/>
      <c r="X594" s="9"/>
      <c r="Y594" s="9"/>
      <c r="Z594" s="9"/>
      <c r="AA594" s="9"/>
      <c r="AB594" s="9"/>
      <c r="AC594" s="9"/>
      <c r="AD594" s="9"/>
      <c r="AE594" s="9"/>
      <c r="AF594" s="9"/>
      <c r="AG594" s="9"/>
      <c r="AH594" s="9"/>
      <c r="AI594" s="9"/>
      <c r="AJ594" s="9"/>
      <c r="AK594" s="9"/>
      <c r="AL594" s="9"/>
      <c r="AM594" s="9"/>
      <c r="AN594" s="9"/>
      <c r="AO594" s="9"/>
      <c r="AP594" s="9"/>
      <c r="AQ594" s="9"/>
      <c r="AR594" s="9"/>
    </row>
    <row r="595" spans="1:44" x14ac:dyDescent="0.25">
      <c r="A595" s="9"/>
      <c r="B595" s="9"/>
      <c r="C595" s="9"/>
      <c r="D595" s="9"/>
      <c r="F595" s="9"/>
      <c r="I595" s="9"/>
      <c r="J595" s="9"/>
      <c r="K595" s="9"/>
      <c r="L595" s="9"/>
      <c r="M595" s="9"/>
      <c r="N595" s="9"/>
      <c r="O595" s="9"/>
      <c r="P595" s="9"/>
      <c r="R595" s="9"/>
      <c r="S595" s="9"/>
      <c r="U595" s="17"/>
      <c r="V595" s="9"/>
      <c r="W595" s="17"/>
      <c r="X595" s="9"/>
      <c r="Y595" s="9"/>
      <c r="Z595" s="9"/>
      <c r="AA595" s="9"/>
      <c r="AB595" s="9"/>
      <c r="AC595" s="9"/>
      <c r="AD595" s="9"/>
      <c r="AE595" s="9"/>
      <c r="AF595" s="9"/>
      <c r="AG595" s="9"/>
      <c r="AH595" s="9"/>
      <c r="AI595" s="9"/>
      <c r="AJ595" s="9"/>
      <c r="AK595" s="9"/>
      <c r="AL595" s="9"/>
      <c r="AM595" s="9"/>
      <c r="AN595" s="9"/>
      <c r="AO595" s="9"/>
      <c r="AP595" s="9"/>
      <c r="AQ595" s="9"/>
      <c r="AR595" s="9"/>
    </row>
    <row r="596" spans="1:44" x14ac:dyDescent="0.25">
      <c r="A596" s="9"/>
      <c r="B596" s="9"/>
      <c r="C596" s="9"/>
      <c r="D596" s="9"/>
      <c r="F596" s="9"/>
      <c r="I596" s="9"/>
      <c r="J596" s="9"/>
      <c r="K596" s="9"/>
      <c r="L596" s="9"/>
      <c r="M596" s="9"/>
      <c r="N596" s="9"/>
      <c r="O596" s="9"/>
      <c r="P596" s="9"/>
      <c r="R596" s="9"/>
      <c r="S596" s="9"/>
      <c r="U596" s="17"/>
      <c r="V596" s="9"/>
      <c r="W596" s="17"/>
      <c r="X596" s="9"/>
      <c r="Y596" s="9"/>
      <c r="Z596" s="9"/>
      <c r="AA596" s="9"/>
      <c r="AB596" s="9"/>
      <c r="AC596" s="9"/>
      <c r="AD596" s="9"/>
      <c r="AE596" s="9"/>
      <c r="AF596" s="9"/>
      <c r="AG596" s="9"/>
      <c r="AH596" s="9"/>
      <c r="AI596" s="9"/>
      <c r="AJ596" s="9"/>
      <c r="AK596" s="9"/>
      <c r="AL596" s="9"/>
      <c r="AM596" s="9"/>
      <c r="AN596" s="9"/>
      <c r="AO596" s="9"/>
      <c r="AP596" s="9"/>
      <c r="AQ596" s="9"/>
      <c r="AR596" s="9"/>
    </row>
    <row r="597" spans="1:44" x14ac:dyDescent="0.25">
      <c r="A597" s="9"/>
      <c r="B597" s="9"/>
      <c r="C597" s="9"/>
      <c r="D597" s="9"/>
      <c r="F597" s="9"/>
      <c r="I597" s="9"/>
      <c r="J597" s="9"/>
      <c r="K597" s="9"/>
      <c r="L597" s="9"/>
      <c r="M597" s="9"/>
      <c r="N597" s="9"/>
      <c r="O597" s="9"/>
      <c r="P597" s="9"/>
      <c r="R597" s="9"/>
      <c r="S597" s="9"/>
      <c r="U597" s="17"/>
      <c r="V597" s="9"/>
      <c r="W597" s="17"/>
      <c r="X597" s="9"/>
      <c r="Y597" s="9"/>
      <c r="Z597" s="9"/>
      <c r="AA597" s="9"/>
      <c r="AB597" s="9"/>
      <c r="AC597" s="9"/>
      <c r="AD597" s="9"/>
      <c r="AE597" s="9"/>
      <c r="AF597" s="9"/>
      <c r="AG597" s="9"/>
      <c r="AH597" s="9"/>
      <c r="AI597" s="9"/>
      <c r="AJ597" s="9"/>
      <c r="AK597" s="9"/>
      <c r="AL597" s="9"/>
      <c r="AM597" s="9"/>
      <c r="AN597" s="9"/>
      <c r="AO597" s="9"/>
      <c r="AP597" s="9"/>
      <c r="AQ597" s="9"/>
      <c r="AR597" s="9"/>
    </row>
    <row r="598" spans="1:44" x14ac:dyDescent="0.25">
      <c r="A598" s="9"/>
      <c r="B598" s="9"/>
      <c r="C598" s="9"/>
      <c r="D598" s="9"/>
      <c r="F598" s="9"/>
      <c r="I598" s="9"/>
      <c r="J598" s="9"/>
      <c r="K598" s="9"/>
      <c r="L598" s="9"/>
      <c r="M598" s="9"/>
      <c r="N598" s="9"/>
      <c r="O598" s="9"/>
      <c r="P598" s="9"/>
      <c r="R598" s="9"/>
      <c r="S598" s="9"/>
      <c r="U598" s="17"/>
      <c r="V598" s="9"/>
      <c r="W598" s="17"/>
      <c r="X598" s="9"/>
      <c r="Y598" s="9"/>
      <c r="Z598" s="9"/>
      <c r="AA598" s="9"/>
      <c r="AB598" s="9"/>
      <c r="AC598" s="9"/>
      <c r="AD598" s="9"/>
      <c r="AE598" s="9"/>
      <c r="AF598" s="9"/>
      <c r="AG598" s="9"/>
      <c r="AH598" s="9"/>
      <c r="AI598" s="9"/>
      <c r="AJ598" s="9"/>
      <c r="AK598" s="9"/>
      <c r="AL598" s="9"/>
      <c r="AM598" s="9"/>
      <c r="AN598" s="9"/>
      <c r="AO598" s="9"/>
      <c r="AP598" s="9"/>
      <c r="AQ598" s="9"/>
      <c r="AR598" s="9"/>
    </row>
    <row r="599" spans="1:44" x14ac:dyDescent="0.25">
      <c r="A599" s="9"/>
      <c r="B599" s="9"/>
      <c r="C599" s="9"/>
      <c r="D599" s="9"/>
      <c r="F599" s="9"/>
      <c r="I599" s="9"/>
      <c r="J599" s="9"/>
      <c r="K599" s="9"/>
      <c r="L599" s="9"/>
      <c r="M599" s="9"/>
      <c r="N599" s="9"/>
      <c r="O599" s="9"/>
      <c r="P599" s="9"/>
      <c r="R599" s="9"/>
      <c r="S599" s="9"/>
      <c r="U599" s="17"/>
      <c r="V599" s="9"/>
      <c r="W599" s="17"/>
      <c r="X599" s="9"/>
      <c r="Y599" s="9"/>
      <c r="Z599" s="9"/>
      <c r="AA599" s="9"/>
      <c r="AB599" s="9"/>
      <c r="AC599" s="9"/>
      <c r="AD599" s="9"/>
      <c r="AE599" s="9"/>
      <c r="AF599" s="9"/>
      <c r="AG599" s="9"/>
      <c r="AH599" s="9"/>
      <c r="AI599" s="9"/>
      <c r="AJ599" s="9"/>
      <c r="AK599" s="9"/>
      <c r="AL599" s="9"/>
      <c r="AM599" s="9"/>
      <c r="AN599" s="9"/>
      <c r="AO599" s="9"/>
      <c r="AP599" s="9"/>
      <c r="AQ599" s="9"/>
      <c r="AR599" s="9"/>
    </row>
    <row r="600" spans="1:44" x14ac:dyDescent="0.25">
      <c r="A600" s="9"/>
      <c r="B600" s="9"/>
      <c r="C600" s="9"/>
      <c r="D600" s="9"/>
      <c r="F600" s="9"/>
      <c r="I600" s="9"/>
      <c r="J600" s="9"/>
      <c r="K600" s="9"/>
      <c r="L600" s="9"/>
      <c r="M600" s="9"/>
      <c r="N600" s="9"/>
      <c r="O600" s="9"/>
      <c r="P600" s="9"/>
      <c r="R600" s="9"/>
      <c r="S600" s="9"/>
      <c r="U600" s="17"/>
      <c r="V600" s="9"/>
      <c r="W600" s="17"/>
      <c r="X600" s="9"/>
      <c r="Y600" s="9"/>
      <c r="Z600" s="9"/>
      <c r="AA600" s="9"/>
      <c r="AB600" s="9"/>
      <c r="AC600" s="9"/>
      <c r="AD600" s="9"/>
      <c r="AE600" s="9"/>
      <c r="AF600" s="9"/>
      <c r="AG600" s="9"/>
      <c r="AH600" s="9"/>
      <c r="AI600" s="9"/>
      <c r="AJ600" s="9"/>
      <c r="AK600" s="9"/>
      <c r="AL600" s="9"/>
      <c r="AM600" s="9"/>
      <c r="AN600" s="9"/>
      <c r="AO600" s="9"/>
      <c r="AP600" s="9"/>
      <c r="AQ600" s="9"/>
      <c r="AR600" s="9"/>
    </row>
    <row r="601" spans="1:44" x14ac:dyDescent="0.25">
      <c r="A601" s="9"/>
      <c r="B601" s="9"/>
      <c r="C601" s="9"/>
      <c r="D601" s="9"/>
      <c r="F601" s="9"/>
      <c r="I601" s="9"/>
      <c r="J601" s="9"/>
      <c r="K601" s="9"/>
      <c r="L601" s="9"/>
      <c r="M601" s="9"/>
      <c r="N601" s="9"/>
      <c r="O601" s="9"/>
      <c r="P601" s="9"/>
      <c r="R601" s="9"/>
      <c r="S601" s="9"/>
      <c r="U601" s="17"/>
      <c r="V601" s="9"/>
      <c r="W601" s="17"/>
      <c r="X601" s="9"/>
      <c r="Y601" s="9"/>
      <c r="Z601" s="9"/>
      <c r="AA601" s="9"/>
      <c r="AB601" s="9"/>
      <c r="AC601" s="9"/>
      <c r="AD601" s="9"/>
      <c r="AE601" s="9"/>
      <c r="AF601" s="9"/>
      <c r="AG601" s="9"/>
      <c r="AH601" s="9"/>
      <c r="AI601" s="9"/>
      <c r="AJ601" s="9"/>
      <c r="AK601" s="9"/>
      <c r="AL601" s="9"/>
      <c r="AM601" s="9"/>
      <c r="AN601" s="9"/>
      <c r="AO601" s="9"/>
      <c r="AP601" s="9"/>
      <c r="AQ601" s="9"/>
      <c r="AR601" s="9"/>
    </row>
    <row r="602" spans="1:44" x14ac:dyDescent="0.25">
      <c r="A602" s="9"/>
      <c r="B602" s="9"/>
      <c r="C602" s="9"/>
      <c r="D602" s="9"/>
      <c r="F602" s="9"/>
      <c r="I602" s="9"/>
      <c r="J602" s="9"/>
      <c r="K602" s="9"/>
      <c r="L602" s="9"/>
      <c r="M602" s="9"/>
      <c r="N602" s="9"/>
      <c r="O602" s="9"/>
      <c r="P602" s="9"/>
      <c r="R602" s="9"/>
      <c r="S602" s="9"/>
      <c r="U602" s="17"/>
      <c r="V602" s="9"/>
      <c r="W602" s="17"/>
      <c r="X602" s="9"/>
      <c r="Y602" s="9"/>
      <c r="Z602" s="9"/>
      <c r="AA602" s="9"/>
      <c r="AB602" s="9"/>
      <c r="AC602" s="9"/>
      <c r="AD602" s="9"/>
      <c r="AE602" s="9"/>
      <c r="AF602" s="9"/>
      <c r="AG602" s="9"/>
      <c r="AH602" s="9"/>
      <c r="AI602" s="9"/>
      <c r="AJ602" s="9"/>
      <c r="AK602" s="9"/>
      <c r="AL602" s="9"/>
      <c r="AM602" s="9"/>
      <c r="AN602" s="9"/>
      <c r="AO602" s="9"/>
      <c r="AP602" s="9"/>
      <c r="AQ602" s="9"/>
      <c r="AR602" s="9"/>
    </row>
    <row r="603" spans="1:44" x14ac:dyDescent="0.25">
      <c r="A603" s="9"/>
      <c r="B603" s="9"/>
      <c r="C603" s="9"/>
      <c r="D603" s="9"/>
      <c r="F603" s="9"/>
      <c r="I603" s="9"/>
      <c r="J603" s="9"/>
      <c r="K603" s="9"/>
      <c r="L603" s="9"/>
      <c r="M603" s="9"/>
      <c r="N603" s="9"/>
      <c r="O603" s="9"/>
      <c r="P603" s="9"/>
      <c r="R603" s="9"/>
      <c r="S603" s="9"/>
      <c r="U603" s="17"/>
      <c r="V603" s="9"/>
      <c r="W603" s="17"/>
      <c r="X603" s="9"/>
      <c r="Y603" s="9"/>
      <c r="Z603" s="9"/>
      <c r="AA603" s="9"/>
      <c r="AB603" s="9"/>
      <c r="AC603" s="9"/>
      <c r="AD603" s="9"/>
      <c r="AE603" s="9"/>
      <c r="AF603" s="9"/>
      <c r="AG603" s="9"/>
      <c r="AH603" s="9"/>
      <c r="AI603" s="9"/>
      <c r="AJ603" s="9"/>
      <c r="AK603" s="9"/>
      <c r="AL603" s="9"/>
      <c r="AM603" s="9"/>
      <c r="AN603" s="9"/>
      <c r="AO603" s="9"/>
      <c r="AP603" s="9"/>
      <c r="AQ603" s="9"/>
      <c r="AR603" s="9"/>
    </row>
    <row r="604" spans="1:44" x14ac:dyDescent="0.25">
      <c r="A604" s="9"/>
      <c r="B604" s="9"/>
      <c r="C604" s="9"/>
      <c r="D604" s="9"/>
      <c r="F604" s="9"/>
      <c r="I604" s="9"/>
      <c r="J604" s="9"/>
      <c r="K604" s="9"/>
      <c r="L604" s="9"/>
      <c r="M604" s="9"/>
      <c r="N604" s="9"/>
      <c r="O604" s="9"/>
      <c r="P604" s="9"/>
      <c r="R604" s="9"/>
      <c r="S604" s="9"/>
      <c r="U604" s="17"/>
      <c r="V604" s="9"/>
      <c r="W604" s="17"/>
      <c r="X604" s="9"/>
      <c r="Y604" s="9"/>
      <c r="Z604" s="9"/>
      <c r="AA604" s="9"/>
      <c r="AB604" s="9"/>
      <c r="AC604" s="9"/>
      <c r="AD604" s="9"/>
      <c r="AE604" s="9"/>
      <c r="AF604" s="9"/>
      <c r="AG604" s="9"/>
      <c r="AH604" s="9"/>
      <c r="AI604" s="9"/>
      <c r="AJ604" s="9"/>
      <c r="AK604" s="9"/>
      <c r="AL604" s="9"/>
      <c r="AM604" s="9"/>
      <c r="AN604" s="9"/>
      <c r="AO604" s="9"/>
      <c r="AP604" s="9"/>
      <c r="AQ604" s="9"/>
      <c r="AR604" s="9"/>
    </row>
    <row r="605" spans="1:44" x14ac:dyDescent="0.25">
      <c r="A605" s="9"/>
      <c r="B605" s="9"/>
      <c r="C605" s="9"/>
      <c r="D605" s="9"/>
      <c r="F605" s="9"/>
      <c r="I605" s="9"/>
      <c r="J605" s="9"/>
      <c r="K605" s="9"/>
      <c r="L605" s="9"/>
      <c r="M605" s="9"/>
      <c r="N605" s="9"/>
      <c r="O605" s="9"/>
      <c r="P605" s="9"/>
      <c r="R605" s="9"/>
      <c r="S605" s="9"/>
      <c r="U605" s="17"/>
      <c r="V605" s="9"/>
      <c r="W605" s="17"/>
      <c r="X605" s="9"/>
      <c r="Y605" s="9"/>
      <c r="Z605" s="9"/>
      <c r="AA605" s="9"/>
      <c r="AB605" s="9"/>
      <c r="AC605" s="9"/>
      <c r="AD605" s="9"/>
      <c r="AE605" s="9"/>
      <c r="AF605" s="9"/>
      <c r="AG605" s="9"/>
      <c r="AH605" s="9"/>
      <c r="AI605" s="9"/>
      <c r="AJ605" s="9"/>
      <c r="AK605" s="9"/>
      <c r="AL605" s="9"/>
      <c r="AM605" s="9"/>
      <c r="AN605" s="9"/>
      <c r="AO605" s="9"/>
      <c r="AP605" s="9"/>
      <c r="AQ605" s="9"/>
      <c r="AR605" s="9"/>
    </row>
    <row r="606" spans="1:44" x14ac:dyDescent="0.25">
      <c r="A606" s="9"/>
      <c r="B606" s="9"/>
      <c r="C606" s="9"/>
      <c r="D606" s="9"/>
      <c r="F606" s="9"/>
      <c r="I606" s="9"/>
      <c r="J606" s="9"/>
      <c r="K606" s="9"/>
      <c r="L606" s="9"/>
      <c r="M606" s="9"/>
      <c r="N606" s="9"/>
      <c r="O606" s="9"/>
      <c r="P606" s="9"/>
      <c r="R606" s="9"/>
      <c r="S606" s="9"/>
      <c r="U606" s="17"/>
      <c r="V606" s="9"/>
      <c r="W606" s="17"/>
      <c r="X606" s="9"/>
      <c r="Y606" s="9"/>
      <c r="Z606" s="9"/>
      <c r="AA606" s="9"/>
      <c r="AB606" s="9"/>
      <c r="AC606" s="9"/>
      <c r="AD606" s="9"/>
      <c r="AE606" s="9"/>
      <c r="AF606" s="9"/>
      <c r="AG606" s="9"/>
      <c r="AH606" s="9"/>
      <c r="AI606" s="9"/>
      <c r="AJ606" s="9"/>
      <c r="AK606" s="9"/>
      <c r="AL606" s="9"/>
      <c r="AM606" s="9"/>
      <c r="AN606" s="9"/>
      <c r="AO606" s="9"/>
      <c r="AP606" s="9"/>
      <c r="AQ606" s="9"/>
      <c r="AR606" s="9"/>
    </row>
    <row r="607" spans="1:44" x14ac:dyDescent="0.25">
      <c r="A607" s="9"/>
      <c r="B607" s="9"/>
      <c r="C607" s="9"/>
      <c r="D607" s="9"/>
      <c r="F607" s="9"/>
      <c r="I607" s="9"/>
      <c r="J607" s="9"/>
      <c r="K607" s="9"/>
      <c r="L607" s="9"/>
      <c r="M607" s="9"/>
      <c r="N607" s="9"/>
      <c r="O607" s="9"/>
      <c r="P607" s="9"/>
      <c r="R607" s="9"/>
      <c r="S607" s="9"/>
      <c r="U607" s="17"/>
      <c r="V607" s="9"/>
      <c r="W607" s="17"/>
      <c r="X607" s="9"/>
      <c r="Y607" s="9"/>
      <c r="Z607" s="9"/>
      <c r="AA607" s="9"/>
      <c r="AB607" s="9"/>
      <c r="AC607" s="9"/>
      <c r="AD607" s="9"/>
      <c r="AE607" s="9"/>
      <c r="AF607" s="9"/>
      <c r="AG607" s="9"/>
      <c r="AH607" s="9"/>
      <c r="AI607" s="9"/>
      <c r="AJ607" s="9"/>
      <c r="AK607" s="9"/>
      <c r="AL607" s="9"/>
      <c r="AM607" s="9"/>
      <c r="AN607" s="9"/>
      <c r="AO607" s="9"/>
      <c r="AP607" s="9"/>
      <c r="AQ607" s="9"/>
      <c r="AR607" s="9"/>
    </row>
    <row r="608" spans="1:44" x14ac:dyDescent="0.25">
      <c r="A608" s="9"/>
      <c r="B608" s="9"/>
      <c r="C608" s="9"/>
      <c r="D608" s="9"/>
      <c r="F608" s="9"/>
      <c r="I608" s="9"/>
      <c r="J608" s="9"/>
      <c r="K608" s="9"/>
      <c r="L608" s="9"/>
      <c r="M608" s="9"/>
      <c r="N608" s="9"/>
      <c r="O608" s="9"/>
      <c r="P608" s="9"/>
      <c r="R608" s="9"/>
      <c r="S608" s="9"/>
      <c r="U608" s="17"/>
      <c r="V608" s="9"/>
      <c r="W608" s="17"/>
      <c r="X608" s="9"/>
      <c r="Y608" s="9"/>
      <c r="Z608" s="9"/>
      <c r="AA608" s="9"/>
      <c r="AB608" s="9"/>
      <c r="AC608" s="9"/>
      <c r="AD608" s="9"/>
      <c r="AE608" s="9"/>
      <c r="AF608" s="9"/>
      <c r="AG608" s="9"/>
      <c r="AH608" s="9"/>
      <c r="AI608" s="9"/>
      <c r="AJ608" s="9"/>
      <c r="AK608" s="9"/>
      <c r="AL608" s="9"/>
      <c r="AM608" s="9"/>
      <c r="AN608" s="9"/>
      <c r="AO608" s="9"/>
      <c r="AP608" s="9"/>
      <c r="AQ608" s="9"/>
      <c r="AR608" s="9"/>
    </row>
    <row r="609" spans="1:44" x14ac:dyDescent="0.25">
      <c r="A609" s="9"/>
      <c r="B609" s="9"/>
      <c r="C609" s="9"/>
      <c r="D609" s="9"/>
      <c r="F609" s="9"/>
      <c r="I609" s="9"/>
      <c r="J609" s="9"/>
      <c r="K609" s="9"/>
      <c r="L609" s="9"/>
      <c r="M609" s="9"/>
      <c r="N609" s="9"/>
      <c r="O609" s="9"/>
      <c r="P609" s="9"/>
      <c r="R609" s="9"/>
      <c r="S609" s="9"/>
      <c r="U609" s="17"/>
      <c r="V609" s="9"/>
      <c r="W609" s="17"/>
      <c r="X609" s="9"/>
      <c r="Y609" s="9"/>
      <c r="Z609" s="9"/>
      <c r="AA609" s="9"/>
      <c r="AB609" s="9"/>
      <c r="AC609" s="9"/>
      <c r="AD609" s="9"/>
      <c r="AE609" s="9"/>
      <c r="AF609" s="9"/>
      <c r="AG609" s="9"/>
      <c r="AH609" s="9"/>
      <c r="AI609" s="9"/>
      <c r="AJ609" s="9"/>
      <c r="AK609" s="9"/>
      <c r="AL609" s="9"/>
      <c r="AM609" s="9"/>
      <c r="AN609" s="9"/>
      <c r="AO609" s="9"/>
      <c r="AP609" s="9"/>
      <c r="AQ609" s="9"/>
      <c r="AR609" s="9"/>
    </row>
    <row r="610" spans="1:44" x14ac:dyDescent="0.25">
      <c r="A610" s="9"/>
      <c r="B610" s="9"/>
      <c r="C610" s="9"/>
      <c r="D610" s="9"/>
      <c r="F610" s="9"/>
      <c r="I610" s="9"/>
      <c r="J610" s="9"/>
      <c r="K610" s="9"/>
      <c r="L610" s="9"/>
      <c r="M610" s="9"/>
      <c r="N610" s="9"/>
      <c r="O610" s="9"/>
      <c r="P610" s="9"/>
      <c r="R610" s="9"/>
      <c r="S610" s="9"/>
      <c r="U610" s="17"/>
      <c r="V610" s="9"/>
      <c r="W610" s="17"/>
      <c r="X610" s="9"/>
      <c r="Y610" s="9"/>
      <c r="Z610" s="9"/>
      <c r="AA610" s="9"/>
      <c r="AB610" s="9"/>
      <c r="AC610" s="9"/>
      <c r="AD610" s="9"/>
      <c r="AE610" s="9"/>
      <c r="AF610" s="9"/>
      <c r="AG610" s="9"/>
      <c r="AH610" s="9"/>
      <c r="AI610" s="9"/>
      <c r="AJ610" s="9"/>
      <c r="AK610" s="9"/>
      <c r="AL610" s="9"/>
      <c r="AM610" s="9"/>
      <c r="AN610" s="9"/>
      <c r="AO610" s="9"/>
      <c r="AP610" s="9"/>
      <c r="AQ610" s="9"/>
      <c r="AR610" s="9"/>
    </row>
    <row r="611" spans="1:44" x14ac:dyDescent="0.25">
      <c r="A611" s="9"/>
      <c r="B611" s="9"/>
      <c r="C611" s="9"/>
      <c r="D611" s="9"/>
      <c r="F611" s="9"/>
      <c r="I611" s="9"/>
      <c r="J611" s="9"/>
      <c r="K611" s="9"/>
      <c r="L611" s="9"/>
      <c r="M611" s="9"/>
      <c r="N611" s="9"/>
      <c r="O611" s="9"/>
      <c r="P611" s="9"/>
      <c r="R611" s="9"/>
      <c r="S611" s="9"/>
      <c r="U611" s="17"/>
      <c r="V611" s="9"/>
      <c r="W611" s="17"/>
      <c r="X611" s="9"/>
      <c r="Y611" s="9"/>
      <c r="Z611" s="9"/>
      <c r="AA611" s="9"/>
      <c r="AB611" s="9"/>
      <c r="AC611" s="9"/>
      <c r="AD611" s="9"/>
      <c r="AE611" s="9"/>
      <c r="AF611" s="9"/>
      <c r="AG611" s="9"/>
      <c r="AH611" s="9"/>
      <c r="AI611" s="9"/>
      <c r="AJ611" s="9"/>
      <c r="AK611" s="9"/>
      <c r="AL611" s="9"/>
      <c r="AM611" s="9"/>
      <c r="AN611" s="9"/>
      <c r="AO611" s="9"/>
      <c r="AP611" s="9"/>
      <c r="AQ611" s="9"/>
      <c r="AR611" s="9"/>
    </row>
    <row r="612" spans="1:44" x14ac:dyDescent="0.25">
      <c r="A612" s="9"/>
      <c r="B612" s="9"/>
      <c r="C612" s="9"/>
      <c r="D612" s="9"/>
      <c r="F612" s="9"/>
      <c r="I612" s="9"/>
      <c r="J612" s="9"/>
      <c r="K612" s="9"/>
      <c r="L612" s="9"/>
      <c r="M612" s="9"/>
      <c r="N612" s="9"/>
      <c r="O612" s="9"/>
      <c r="P612" s="9"/>
      <c r="R612" s="9"/>
      <c r="S612" s="9"/>
      <c r="U612" s="17"/>
      <c r="V612" s="9"/>
      <c r="W612" s="17"/>
      <c r="X612" s="9"/>
      <c r="Y612" s="9"/>
      <c r="Z612" s="9"/>
      <c r="AA612" s="9"/>
      <c r="AB612" s="9"/>
      <c r="AC612" s="9"/>
      <c r="AD612" s="9"/>
      <c r="AE612" s="9"/>
      <c r="AF612" s="9"/>
      <c r="AG612" s="9"/>
      <c r="AH612" s="9"/>
      <c r="AI612" s="9"/>
      <c r="AJ612" s="9"/>
      <c r="AK612" s="9"/>
      <c r="AL612" s="9"/>
      <c r="AM612" s="9"/>
      <c r="AN612" s="9"/>
      <c r="AO612" s="9"/>
      <c r="AP612" s="9"/>
      <c r="AQ612" s="9"/>
      <c r="AR612" s="9"/>
    </row>
    <row r="613" spans="1:44" x14ac:dyDescent="0.25">
      <c r="A613" s="9"/>
      <c r="B613" s="9"/>
      <c r="C613" s="9"/>
      <c r="D613" s="9"/>
      <c r="F613" s="9"/>
      <c r="I613" s="9"/>
      <c r="J613" s="9"/>
      <c r="K613" s="9"/>
      <c r="L613" s="9"/>
      <c r="M613" s="9"/>
      <c r="N613" s="9"/>
      <c r="O613" s="9"/>
      <c r="P613" s="9"/>
      <c r="R613" s="9"/>
      <c r="S613" s="9"/>
      <c r="U613" s="17"/>
      <c r="V613" s="9"/>
      <c r="W613" s="17"/>
      <c r="X613" s="9"/>
      <c r="Y613" s="9"/>
      <c r="Z613" s="9"/>
      <c r="AA613" s="9"/>
      <c r="AB613" s="9"/>
      <c r="AC613" s="9"/>
      <c r="AD613" s="9"/>
      <c r="AE613" s="9"/>
      <c r="AF613" s="9"/>
      <c r="AG613" s="9"/>
      <c r="AH613" s="9"/>
      <c r="AI613" s="9"/>
      <c r="AJ613" s="9"/>
      <c r="AK613" s="9"/>
      <c r="AL613" s="9"/>
      <c r="AM613" s="9"/>
      <c r="AN613" s="9"/>
      <c r="AO613" s="9"/>
      <c r="AP613" s="9"/>
      <c r="AQ613" s="9"/>
      <c r="AR613" s="9"/>
    </row>
    <row r="614" spans="1:44" x14ac:dyDescent="0.25">
      <c r="A614" s="9"/>
      <c r="B614" s="9"/>
      <c r="C614" s="9"/>
      <c r="D614" s="9"/>
      <c r="F614" s="9"/>
      <c r="I614" s="9"/>
      <c r="J614" s="9"/>
      <c r="K614" s="9"/>
      <c r="L614" s="9"/>
      <c r="M614" s="9"/>
      <c r="N614" s="9"/>
      <c r="O614" s="9"/>
      <c r="P614" s="9"/>
      <c r="R614" s="9"/>
      <c r="S614" s="9"/>
      <c r="U614" s="17"/>
      <c r="V614" s="9"/>
      <c r="W614" s="17"/>
      <c r="X614" s="9"/>
      <c r="Y614" s="9"/>
      <c r="Z614" s="9"/>
      <c r="AA614" s="9"/>
      <c r="AB614" s="9"/>
      <c r="AC614" s="9"/>
      <c r="AD614" s="9"/>
      <c r="AE614" s="9"/>
      <c r="AF614" s="9"/>
      <c r="AG614" s="9"/>
      <c r="AH614" s="9"/>
      <c r="AI614" s="9"/>
      <c r="AJ614" s="9"/>
      <c r="AK614" s="9"/>
      <c r="AL614" s="9"/>
      <c r="AM614" s="9"/>
      <c r="AN614" s="9"/>
      <c r="AO614" s="9"/>
      <c r="AP614" s="9"/>
      <c r="AQ614" s="9"/>
      <c r="AR614" s="9"/>
    </row>
    <row r="615" spans="1:44" x14ac:dyDescent="0.25">
      <c r="A615" s="9"/>
      <c r="B615" s="9"/>
      <c r="C615" s="9"/>
      <c r="D615" s="9"/>
      <c r="F615" s="9"/>
      <c r="I615" s="9"/>
      <c r="J615" s="9"/>
      <c r="K615" s="9"/>
      <c r="L615" s="9"/>
      <c r="M615" s="9"/>
      <c r="N615" s="9"/>
      <c r="O615" s="9"/>
      <c r="P615" s="9"/>
      <c r="R615" s="9"/>
      <c r="S615" s="9"/>
      <c r="U615" s="17"/>
      <c r="V615" s="9"/>
      <c r="W615" s="17"/>
      <c r="X615" s="9"/>
      <c r="Y615" s="9"/>
      <c r="Z615" s="9"/>
      <c r="AA615" s="9"/>
      <c r="AB615" s="9"/>
      <c r="AC615" s="9"/>
      <c r="AD615" s="9"/>
      <c r="AE615" s="9"/>
      <c r="AF615" s="9"/>
      <c r="AG615" s="9"/>
      <c r="AH615" s="9"/>
      <c r="AI615" s="9"/>
      <c r="AJ615" s="9"/>
      <c r="AK615" s="9"/>
      <c r="AL615" s="9"/>
      <c r="AM615" s="9"/>
      <c r="AN615" s="9"/>
      <c r="AO615" s="9"/>
      <c r="AP615" s="9"/>
      <c r="AQ615" s="9"/>
      <c r="AR615" s="9"/>
    </row>
    <row r="616" spans="1:44" x14ac:dyDescent="0.25">
      <c r="A616" s="9"/>
      <c r="B616" s="9"/>
      <c r="C616" s="9"/>
      <c r="D616" s="9"/>
      <c r="F616" s="9"/>
      <c r="I616" s="9"/>
      <c r="J616" s="9"/>
      <c r="K616" s="9"/>
      <c r="L616" s="9"/>
      <c r="M616" s="9"/>
      <c r="N616" s="9"/>
      <c r="O616" s="9"/>
      <c r="P616" s="9"/>
      <c r="R616" s="9"/>
      <c r="S616" s="9"/>
      <c r="U616" s="17"/>
      <c r="V616" s="9"/>
      <c r="W616" s="17"/>
      <c r="X616" s="9"/>
      <c r="Y616" s="9"/>
      <c r="Z616" s="9"/>
      <c r="AA616" s="9"/>
      <c r="AB616" s="9"/>
      <c r="AC616" s="9"/>
      <c r="AD616" s="9"/>
      <c r="AE616" s="9"/>
      <c r="AF616" s="9"/>
      <c r="AG616" s="9"/>
      <c r="AH616" s="9"/>
      <c r="AI616" s="9"/>
      <c r="AJ616" s="9"/>
      <c r="AK616" s="9"/>
      <c r="AL616" s="9"/>
      <c r="AM616" s="9"/>
      <c r="AN616" s="9"/>
      <c r="AO616" s="9"/>
      <c r="AP616" s="9"/>
      <c r="AQ616" s="9"/>
      <c r="AR616" s="9"/>
    </row>
    <row r="617" spans="1:44" x14ac:dyDescent="0.25">
      <c r="A617" s="9"/>
      <c r="B617" s="9"/>
      <c r="C617" s="9"/>
      <c r="D617" s="9"/>
      <c r="F617" s="9"/>
      <c r="I617" s="9"/>
      <c r="J617" s="9"/>
      <c r="K617" s="9"/>
      <c r="L617" s="9"/>
      <c r="M617" s="9"/>
      <c r="N617" s="9"/>
      <c r="O617" s="9"/>
      <c r="P617" s="9"/>
      <c r="R617" s="9"/>
      <c r="S617" s="9"/>
      <c r="U617" s="17"/>
      <c r="V617" s="9"/>
      <c r="W617" s="17"/>
      <c r="X617" s="9"/>
      <c r="Y617" s="9"/>
      <c r="Z617" s="9"/>
      <c r="AA617" s="9"/>
      <c r="AB617" s="9"/>
      <c r="AC617" s="9"/>
      <c r="AD617" s="9"/>
      <c r="AE617" s="9"/>
      <c r="AF617" s="9"/>
      <c r="AG617" s="9"/>
      <c r="AH617" s="9"/>
      <c r="AI617" s="9"/>
      <c r="AJ617" s="9"/>
      <c r="AK617" s="9"/>
      <c r="AL617" s="9"/>
      <c r="AM617" s="9"/>
      <c r="AN617" s="9"/>
      <c r="AO617" s="9"/>
      <c r="AP617" s="9"/>
      <c r="AQ617" s="9"/>
      <c r="AR617" s="9"/>
    </row>
    <row r="618" spans="1:44" x14ac:dyDescent="0.25">
      <c r="A618" s="9"/>
      <c r="B618" s="9"/>
      <c r="C618" s="9"/>
      <c r="D618" s="9"/>
      <c r="F618" s="9"/>
      <c r="I618" s="9"/>
      <c r="J618" s="9"/>
      <c r="K618" s="9"/>
      <c r="L618" s="9"/>
      <c r="M618" s="9"/>
      <c r="N618" s="9"/>
      <c r="O618" s="9"/>
      <c r="P618" s="9"/>
      <c r="R618" s="9"/>
      <c r="S618" s="9"/>
      <c r="U618" s="17"/>
      <c r="V618" s="9"/>
      <c r="W618" s="17"/>
      <c r="X618" s="9"/>
      <c r="Y618" s="9"/>
      <c r="Z618" s="9"/>
      <c r="AA618" s="9"/>
      <c r="AB618" s="9"/>
      <c r="AC618" s="9"/>
      <c r="AD618" s="9"/>
      <c r="AE618" s="9"/>
      <c r="AF618" s="9"/>
      <c r="AG618" s="9"/>
      <c r="AH618" s="9"/>
      <c r="AI618" s="9"/>
      <c r="AJ618" s="9"/>
      <c r="AK618" s="9"/>
      <c r="AL618" s="9"/>
      <c r="AM618" s="9"/>
      <c r="AN618" s="9"/>
      <c r="AO618" s="9"/>
      <c r="AP618" s="9"/>
      <c r="AQ618" s="9"/>
      <c r="AR618" s="9"/>
    </row>
    <row r="619" spans="1:44" x14ac:dyDescent="0.25">
      <c r="A619" s="9"/>
      <c r="B619" s="9"/>
      <c r="C619" s="9"/>
      <c r="D619" s="9"/>
      <c r="F619" s="9"/>
      <c r="I619" s="9"/>
      <c r="J619" s="9"/>
      <c r="K619" s="9"/>
      <c r="L619" s="9"/>
      <c r="M619" s="9"/>
      <c r="N619" s="9"/>
      <c r="O619" s="9"/>
      <c r="P619" s="9"/>
      <c r="R619" s="9"/>
      <c r="S619" s="9"/>
      <c r="U619" s="17"/>
      <c r="V619" s="9"/>
      <c r="W619" s="17"/>
      <c r="X619" s="9"/>
      <c r="Y619" s="9"/>
      <c r="Z619" s="9"/>
      <c r="AA619" s="9"/>
      <c r="AB619" s="9"/>
      <c r="AC619" s="9"/>
      <c r="AD619" s="9"/>
      <c r="AE619" s="9"/>
      <c r="AF619" s="9"/>
      <c r="AG619" s="9"/>
      <c r="AH619" s="9"/>
      <c r="AI619" s="9"/>
      <c r="AJ619" s="9"/>
      <c r="AK619" s="9"/>
      <c r="AL619" s="9"/>
      <c r="AM619" s="9"/>
      <c r="AN619" s="9"/>
      <c r="AO619" s="9"/>
      <c r="AP619" s="9"/>
      <c r="AQ619" s="9"/>
      <c r="AR619" s="9"/>
    </row>
    <row r="620" spans="1:44" x14ac:dyDescent="0.25">
      <c r="A620" s="9"/>
      <c r="B620" s="9"/>
      <c r="C620" s="9"/>
      <c r="D620" s="9"/>
      <c r="F620" s="9"/>
      <c r="I620" s="9"/>
      <c r="J620" s="9"/>
      <c r="K620" s="9"/>
      <c r="L620" s="9"/>
      <c r="M620" s="9"/>
      <c r="N620" s="9"/>
      <c r="O620" s="9"/>
      <c r="P620" s="9"/>
      <c r="R620" s="9"/>
      <c r="S620" s="9"/>
      <c r="U620" s="17"/>
      <c r="V620" s="9"/>
      <c r="W620" s="17"/>
      <c r="X620" s="9"/>
      <c r="Y620" s="9"/>
      <c r="Z620" s="9"/>
      <c r="AA620" s="9"/>
      <c r="AB620" s="9"/>
      <c r="AC620" s="9"/>
      <c r="AD620" s="9"/>
      <c r="AE620" s="9"/>
      <c r="AF620" s="9"/>
      <c r="AG620" s="9"/>
      <c r="AH620" s="9"/>
      <c r="AI620" s="9"/>
      <c r="AJ620" s="9"/>
      <c r="AK620" s="9"/>
      <c r="AL620" s="9"/>
      <c r="AM620" s="9"/>
      <c r="AN620" s="9"/>
      <c r="AO620" s="9"/>
      <c r="AP620" s="9"/>
      <c r="AQ620" s="9"/>
      <c r="AR620" s="9"/>
    </row>
    <row r="621" spans="1:44" x14ac:dyDescent="0.25">
      <c r="A621" s="9"/>
      <c r="B621" s="9"/>
      <c r="C621" s="9"/>
      <c r="D621" s="9"/>
      <c r="F621" s="9"/>
      <c r="I621" s="9"/>
      <c r="J621" s="9"/>
      <c r="K621" s="9"/>
      <c r="L621" s="9"/>
      <c r="M621" s="9"/>
      <c r="N621" s="9"/>
      <c r="O621" s="9"/>
      <c r="P621" s="9"/>
      <c r="R621" s="9"/>
      <c r="S621" s="9"/>
      <c r="U621" s="17"/>
      <c r="V621" s="9"/>
      <c r="W621" s="17"/>
      <c r="X621" s="9"/>
      <c r="Y621" s="9"/>
      <c r="Z621" s="9"/>
      <c r="AA621" s="9"/>
      <c r="AB621" s="9"/>
      <c r="AC621" s="9"/>
      <c r="AD621" s="9"/>
      <c r="AE621" s="9"/>
      <c r="AF621" s="9"/>
      <c r="AG621" s="9"/>
      <c r="AH621" s="9"/>
      <c r="AI621" s="9"/>
      <c r="AJ621" s="9"/>
      <c r="AK621" s="9"/>
      <c r="AL621" s="9"/>
      <c r="AM621" s="9"/>
      <c r="AN621" s="9"/>
      <c r="AO621" s="9"/>
      <c r="AP621" s="9"/>
      <c r="AQ621" s="9"/>
      <c r="AR621" s="9"/>
    </row>
    <row r="622" spans="1:44" x14ac:dyDescent="0.25">
      <c r="A622" s="9"/>
      <c r="B622" s="9"/>
      <c r="C622" s="9"/>
      <c r="D622" s="9"/>
      <c r="F622" s="9"/>
      <c r="I622" s="9"/>
      <c r="J622" s="9"/>
      <c r="K622" s="9"/>
      <c r="L622" s="9"/>
      <c r="M622" s="9"/>
      <c r="N622" s="9"/>
      <c r="O622" s="9"/>
      <c r="P622" s="9"/>
      <c r="R622" s="9"/>
      <c r="S622" s="9"/>
      <c r="U622" s="17"/>
      <c r="V622" s="9"/>
      <c r="W622" s="17"/>
      <c r="X622" s="9"/>
      <c r="Y622" s="9"/>
      <c r="Z622" s="9"/>
      <c r="AA622" s="9"/>
      <c r="AB622" s="9"/>
      <c r="AC622" s="9"/>
      <c r="AD622" s="9"/>
      <c r="AE622" s="9"/>
      <c r="AF622" s="9"/>
      <c r="AG622" s="9"/>
      <c r="AH622" s="9"/>
      <c r="AI622" s="9"/>
      <c r="AJ622" s="9"/>
      <c r="AK622" s="9"/>
      <c r="AL622" s="9"/>
      <c r="AM622" s="9"/>
      <c r="AN622" s="9"/>
      <c r="AO622" s="9"/>
      <c r="AP622" s="9"/>
      <c r="AQ622" s="9"/>
      <c r="AR622" s="9"/>
    </row>
    <row r="623" spans="1:44" x14ac:dyDescent="0.25">
      <c r="A623" s="9"/>
      <c r="B623" s="9"/>
      <c r="C623" s="9"/>
      <c r="D623" s="9"/>
      <c r="F623" s="9"/>
      <c r="I623" s="9"/>
      <c r="J623" s="9"/>
      <c r="K623" s="9"/>
      <c r="L623" s="9"/>
      <c r="M623" s="9"/>
      <c r="N623" s="9"/>
      <c r="O623" s="9"/>
      <c r="P623" s="9"/>
      <c r="R623" s="9"/>
      <c r="S623" s="9"/>
      <c r="U623" s="17"/>
      <c r="V623" s="9"/>
      <c r="W623" s="17"/>
      <c r="X623" s="9"/>
      <c r="Y623" s="9"/>
      <c r="Z623" s="9"/>
      <c r="AA623" s="9"/>
      <c r="AB623" s="9"/>
      <c r="AC623" s="9"/>
      <c r="AD623" s="9"/>
      <c r="AE623" s="9"/>
      <c r="AF623" s="9"/>
      <c r="AG623" s="9"/>
      <c r="AH623" s="9"/>
      <c r="AI623" s="9"/>
      <c r="AJ623" s="9"/>
      <c r="AK623" s="9"/>
      <c r="AL623" s="9"/>
      <c r="AM623" s="9"/>
      <c r="AN623" s="9"/>
      <c r="AO623" s="9"/>
      <c r="AP623" s="9"/>
      <c r="AQ623" s="9"/>
      <c r="AR623" s="9"/>
    </row>
    <row r="624" spans="1:44" x14ac:dyDescent="0.25">
      <c r="A624" s="9"/>
      <c r="B624" s="9"/>
      <c r="C624" s="9"/>
      <c r="D624" s="9"/>
      <c r="F624" s="9"/>
      <c r="I624" s="9"/>
      <c r="J624" s="9"/>
      <c r="K624" s="9"/>
      <c r="L624" s="9"/>
      <c r="M624" s="9"/>
      <c r="N624" s="9"/>
      <c r="O624" s="9"/>
      <c r="P624" s="9"/>
      <c r="R624" s="9"/>
      <c r="S624" s="9"/>
      <c r="U624" s="17"/>
      <c r="V624" s="9"/>
      <c r="W624" s="17"/>
      <c r="X624" s="9"/>
      <c r="Y624" s="9"/>
      <c r="Z624" s="9"/>
      <c r="AA624" s="9"/>
      <c r="AB624" s="9"/>
      <c r="AC624" s="9"/>
      <c r="AD624" s="9"/>
      <c r="AE624" s="9"/>
      <c r="AF624" s="9"/>
      <c r="AG624" s="9"/>
      <c r="AH624" s="9"/>
      <c r="AI624" s="9"/>
      <c r="AJ624" s="9"/>
      <c r="AK624" s="9"/>
      <c r="AL624" s="9"/>
      <c r="AM624" s="9"/>
      <c r="AN624" s="9"/>
      <c r="AO624" s="9"/>
      <c r="AP624" s="9"/>
      <c r="AQ624" s="9"/>
      <c r="AR624" s="9"/>
    </row>
    <row r="625" spans="1:44" x14ac:dyDescent="0.25">
      <c r="A625" s="9"/>
      <c r="B625" s="9"/>
      <c r="C625" s="9"/>
      <c r="D625" s="9"/>
      <c r="F625" s="9"/>
      <c r="I625" s="9"/>
      <c r="J625" s="9"/>
      <c r="K625" s="9"/>
      <c r="L625" s="9"/>
      <c r="M625" s="9"/>
      <c r="N625" s="9"/>
      <c r="O625" s="9"/>
      <c r="P625" s="9"/>
      <c r="R625" s="9"/>
      <c r="S625" s="9"/>
      <c r="U625" s="17"/>
      <c r="V625" s="9"/>
      <c r="W625" s="17"/>
      <c r="X625" s="9"/>
      <c r="Y625" s="9"/>
      <c r="Z625" s="9"/>
      <c r="AA625" s="9"/>
      <c r="AB625" s="9"/>
      <c r="AC625" s="9"/>
      <c r="AD625" s="9"/>
      <c r="AE625" s="9"/>
      <c r="AF625" s="9"/>
      <c r="AG625" s="9"/>
      <c r="AH625" s="9"/>
      <c r="AI625" s="9"/>
      <c r="AJ625" s="9"/>
      <c r="AK625" s="9"/>
      <c r="AL625" s="9"/>
      <c r="AM625" s="9"/>
      <c r="AN625" s="9"/>
      <c r="AO625" s="9"/>
      <c r="AP625" s="9"/>
      <c r="AQ625" s="9"/>
      <c r="AR625" s="9"/>
    </row>
    <row r="626" spans="1:44" x14ac:dyDescent="0.25">
      <c r="A626" s="9"/>
      <c r="B626" s="9"/>
      <c r="C626" s="9"/>
      <c r="D626" s="9"/>
      <c r="F626" s="9"/>
      <c r="I626" s="9"/>
      <c r="J626" s="9"/>
      <c r="K626" s="9"/>
      <c r="L626" s="9"/>
      <c r="M626" s="9"/>
      <c r="N626" s="9"/>
      <c r="O626" s="9"/>
      <c r="P626" s="9"/>
      <c r="R626" s="9"/>
      <c r="S626" s="9"/>
      <c r="U626" s="17"/>
      <c r="V626" s="9"/>
      <c r="W626" s="17"/>
      <c r="X626" s="9"/>
      <c r="Y626" s="9"/>
      <c r="Z626" s="9"/>
      <c r="AA626" s="9"/>
      <c r="AB626" s="9"/>
      <c r="AC626" s="9"/>
      <c r="AD626" s="9"/>
      <c r="AE626" s="9"/>
      <c r="AF626" s="9"/>
      <c r="AG626" s="9"/>
      <c r="AH626" s="9"/>
      <c r="AI626" s="9"/>
      <c r="AJ626" s="9"/>
      <c r="AK626" s="9"/>
      <c r="AL626" s="9"/>
      <c r="AM626" s="9"/>
      <c r="AN626" s="9"/>
      <c r="AO626" s="9"/>
      <c r="AP626" s="9"/>
      <c r="AQ626" s="9"/>
      <c r="AR626" s="9"/>
    </row>
    <row r="627" spans="1:44" x14ac:dyDescent="0.25">
      <c r="A627" s="9"/>
      <c r="B627" s="9"/>
      <c r="C627" s="9"/>
      <c r="D627" s="9"/>
      <c r="F627" s="9"/>
      <c r="I627" s="9"/>
      <c r="J627" s="9"/>
      <c r="K627" s="9"/>
      <c r="L627" s="9"/>
      <c r="M627" s="9"/>
      <c r="N627" s="9"/>
      <c r="O627" s="9"/>
      <c r="P627" s="9"/>
      <c r="R627" s="9"/>
      <c r="S627" s="9"/>
      <c r="U627" s="17"/>
      <c r="V627" s="9"/>
      <c r="W627" s="17"/>
      <c r="X627" s="9"/>
      <c r="Y627" s="9"/>
      <c r="Z627" s="9"/>
      <c r="AA627" s="9"/>
      <c r="AB627" s="9"/>
      <c r="AC627" s="9"/>
      <c r="AD627" s="9"/>
      <c r="AE627" s="9"/>
      <c r="AF627" s="9"/>
      <c r="AG627" s="9"/>
      <c r="AH627" s="9"/>
      <c r="AI627" s="9"/>
      <c r="AJ627" s="9"/>
      <c r="AK627" s="9"/>
      <c r="AL627" s="9"/>
      <c r="AM627" s="9"/>
      <c r="AN627" s="9"/>
      <c r="AO627" s="9"/>
      <c r="AP627" s="9"/>
      <c r="AQ627" s="9"/>
      <c r="AR627" s="9"/>
    </row>
    <row r="628" spans="1:44" x14ac:dyDescent="0.25">
      <c r="A628" s="9"/>
      <c r="B628" s="9"/>
      <c r="C628" s="9"/>
      <c r="D628" s="9"/>
      <c r="F628" s="9"/>
      <c r="I628" s="9"/>
      <c r="J628" s="9"/>
      <c r="K628" s="9"/>
      <c r="L628" s="9"/>
      <c r="M628" s="9"/>
      <c r="N628" s="9"/>
      <c r="O628" s="9"/>
      <c r="P628" s="9"/>
      <c r="R628" s="9"/>
      <c r="S628" s="9"/>
      <c r="U628" s="17"/>
      <c r="V628" s="9"/>
      <c r="W628" s="17"/>
      <c r="X628" s="9"/>
      <c r="Y628" s="9"/>
      <c r="Z628" s="9"/>
      <c r="AA628" s="9"/>
      <c r="AB628" s="9"/>
      <c r="AC628" s="9"/>
      <c r="AD628" s="9"/>
      <c r="AE628" s="9"/>
      <c r="AF628" s="9"/>
      <c r="AG628" s="9"/>
      <c r="AH628" s="9"/>
      <c r="AI628" s="9"/>
      <c r="AJ628" s="9"/>
      <c r="AK628" s="9"/>
      <c r="AL628" s="9"/>
      <c r="AM628" s="9"/>
      <c r="AN628" s="9"/>
      <c r="AO628" s="9"/>
      <c r="AP628" s="9"/>
      <c r="AQ628" s="9"/>
      <c r="AR628" s="9"/>
    </row>
    <row r="629" spans="1:44" x14ac:dyDescent="0.25">
      <c r="A629" s="9"/>
      <c r="B629" s="9"/>
      <c r="C629" s="9"/>
      <c r="D629" s="9"/>
      <c r="F629" s="9"/>
      <c r="I629" s="9"/>
      <c r="J629" s="9"/>
      <c r="K629" s="9"/>
      <c r="L629" s="9"/>
      <c r="M629" s="9"/>
      <c r="N629" s="9"/>
      <c r="O629" s="9"/>
      <c r="P629" s="9"/>
      <c r="R629" s="9"/>
      <c r="S629" s="9"/>
      <c r="U629" s="17"/>
      <c r="V629" s="9"/>
      <c r="W629" s="17"/>
      <c r="X629" s="9"/>
      <c r="Y629" s="9"/>
      <c r="Z629" s="9"/>
      <c r="AA629" s="9"/>
      <c r="AB629" s="9"/>
      <c r="AC629" s="9"/>
      <c r="AD629" s="9"/>
      <c r="AE629" s="9"/>
      <c r="AF629" s="9"/>
      <c r="AG629" s="9"/>
      <c r="AH629" s="9"/>
      <c r="AI629" s="9"/>
      <c r="AJ629" s="9"/>
      <c r="AK629" s="9"/>
      <c r="AL629" s="9"/>
      <c r="AM629" s="9"/>
      <c r="AN629" s="9"/>
      <c r="AO629" s="9"/>
      <c r="AP629" s="9"/>
      <c r="AQ629" s="9"/>
      <c r="AR629" s="9"/>
    </row>
    <row r="630" spans="1:44" x14ac:dyDescent="0.25">
      <c r="A630" s="9"/>
      <c r="B630" s="9"/>
      <c r="C630" s="9"/>
      <c r="D630" s="9"/>
      <c r="F630" s="9"/>
      <c r="I630" s="9"/>
      <c r="J630" s="9"/>
      <c r="K630" s="9"/>
      <c r="L630" s="9"/>
      <c r="M630" s="9"/>
      <c r="N630" s="9"/>
      <c r="O630" s="9"/>
      <c r="P630" s="9"/>
      <c r="R630" s="9"/>
      <c r="S630" s="9"/>
      <c r="U630" s="17"/>
      <c r="V630" s="9"/>
      <c r="W630" s="17"/>
      <c r="X630" s="9"/>
      <c r="Y630" s="9"/>
      <c r="Z630" s="9"/>
      <c r="AA630" s="9"/>
      <c r="AB630" s="9"/>
      <c r="AC630" s="9"/>
      <c r="AD630" s="9"/>
      <c r="AE630" s="9"/>
      <c r="AF630" s="9"/>
      <c r="AG630" s="9"/>
      <c r="AH630" s="9"/>
      <c r="AI630" s="9"/>
      <c r="AJ630" s="9"/>
      <c r="AK630" s="9"/>
      <c r="AL630" s="9"/>
      <c r="AM630" s="9"/>
      <c r="AN630" s="9"/>
      <c r="AO630" s="9"/>
      <c r="AP630" s="9"/>
      <c r="AQ630" s="9"/>
      <c r="AR630" s="9"/>
    </row>
    <row r="631" spans="1:44" x14ac:dyDescent="0.25">
      <c r="A631" s="9"/>
      <c r="B631" s="9"/>
      <c r="C631" s="9"/>
      <c r="D631" s="9"/>
      <c r="F631" s="9"/>
      <c r="I631" s="9"/>
      <c r="J631" s="9"/>
      <c r="K631" s="9"/>
      <c r="L631" s="9"/>
      <c r="M631" s="9"/>
      <c r="N631" s="9"/>
      <c r="O631" s="9"/>
      <c r="P631" s="9"/>
      <c r="R631" s="9"/>
      <c r="S631" s="9"/>
      <c r="U631" s="17"/>
      <c r="V631" s="9"/>
      <c r="W631" s="17"/>
      <c r="X631" s="9"/>
      <c r="Y631" s="9"/>
      <c r="Z631" s="9"/>
      <c r="AA631" s="9"/>
      <c r="AB631" s="9"/>
      <c r="AC631" s="9"/>
      <c r="AD631" s="9"/>
      <c r="AE631" s="9"/>
      <c r="AF631" s="9"/>
      <c r="AG631" s="9"/>
      <c r="AH631" s="9"/>
      <c r="AI631" s="9"/>
      <c r="AJ631" s="9"/>
      <c r="AK631" s="9"/>
      <c r="AL631" s="9"/>
      <c r="AM631" s="9"/>
      <c r="AN631" s="9"/>
      <c r="AO631" s="9"/>
      <c r="AP631" s="9"/>
      <c r="AQ631" s="9"/>
      <c r="AR631" s="9"/>
    </row>
    <row r="632" spans="1:44" x14ac:dyDescent="0.25">
      <c r="A632" s="9"/>
      <c r="B632" s="9"/>
      <c r="C632" s="9"/>
      <c r="D632" s="9"/>
      <c r="F632" s="9"/>
      <c r="I632" s="9"/>
      <c r="J632" s="9"/>
      <c r="K632" s="9"/>
      <c r="L632" s="9"/>
      <c r="M632" s="9"/>
      <c r="N632" s="9"/>
      <c r="O632" s="9"/>
      <c r="P632" s="9"/>
      <c r="R632" s="9"/>
      <c r="S632" s="9"/>
      <c r="U632" s="17"/>
      <c r="V632" s="9"/>
      <c r="W632" s="17"/>
      <c r="X632" s="9"/>
      <c r="Y632" s="9"/>
      <c r="Z632" s="9"/>
      <c r="AA632" s="9"/>
      <c r="AB632" s="9"/>
      <c r="AC632" s="9"/>
      <c r="AD632" s="9"/>
      <c r="AE632" s="9"/>
      <c r="AF632" s="9"/>
      <c r="AG632" s="9"/>
      <c r="AH632" s="9"/>
      <c r="AI632" s="9"/>
      <c r="AJ632" s="9"/>
      <c r="AK632" s="9"/>
      <c r="AL632" s="9"/>
      <c r="AM632" s="9"/>
      <c r="AN632" s="9"/>
      <c r="AO632" s="9"/>
      <c r="AP632" s="9"/>
      <c r="AQ632" s="9"/>
      <c r="AR632" s="9"/>
    </row>
    <row r="633" spans="1:44" x14ac:dyDescent="0.25">
      <c r="A633" s="9"/>
      <c r="B633" s="9"/>
      <c r="C633" s="9"/>
      <c r="D633" s="9"/>
      <c r="F633" s="9"/>
      <c r="I633" s="9"/>
      <c r="J633" s="9"/>
      <c r="K633" s="9"/>
      <c r="L633" s="9"/>
      <c r="M633" s="9"/>
      <c r="N633" s="9"/>
      <c r="O633" s="9"/>
      <c r="P633" s="9"/>
      <c r="R633" s="9"/>
      <c r="S633" s="9"/>
      <c r="U633" s="17"/>
      <c r="V633" s="9"/>
      <c r="W633" s="17"/>
      <c r="X633" s="9"/>
      <c r="Y633" s="9"/>
      <c r="Z633" s="9"/>
      <c r="AA633" s="9"/>
      <c r="AB633" s="9"/>
      <c r="AC633" s="9"/>
      <c r="AD633" s="9"/>
      <c r="AE633" s="9"/>
      <c r="AF633" s="9"/>
      <c r="AG633" s="9"/>
      <c r="AH633" s="9"/>
      <c r="AI633" s="9"/>
      <c r="AJ633" s="9"/>
      <c r="AK633" s="9"/>
      <c r="AL633" s="9"/>
      <c r="AM633" s="9"/>
      <c r="AN633" s="9"/>
      <c r="AO633" s="9"/>
      <c r="AP633" s="9"/>
      <c r="AQ633" s="9"/>
      <c r="AR633" s="9"/>
    </row>
    <row r="634" spans="1:44" x14ac:dyDescent="0.25">
      <c r="A634" s="9"/>
      <c r="B634" s="9"/>
      <c r="C634" s="9"/>
      <c r="D634" s="9"/>
      <c r="F634" s="9"/>
      <c r="I634" s="9"/>
      <c r="J634" s="9"/>
      <c r="K634" s="9"/>
      <c r="L634" s="9"/>
      <c r="M634" s="9"/>
      <c r="N634" s="9"/>
      <c r="O634" s="9"/>
      <c r="P634" s="9"/>
      <c r="R634" s="9"/>
      <c r="S634" s="9"/>
      <c r="U634" s="17"/>
      <c r="V634" s="9"/>
      <c r="W634" s="17"/>
      <c r="X634" s="9"/>
      <c r="Y634" s="9"/>
      <c r="Z634" s="9"/>
      <c r="AA634" s="9"/>
      <c r="AB634" s="9"/>
      <c r="AC634" s="9"/>
      <c r="AD634" s="9"/>
      <c r="AE634" s="9"/>
      <c r="AF634" s="9"/>
      <c r="AG634" s="9"/>
      <c r="AH634" s="9"/>
      <c r="AI634" s="9"/>
      <c r="AJ634" s="9"/>
      <c r="AK634" s="9"/>
      <c r="AL634" s="9"/>
      <c r="AM634" s="9"/>
      <c r="AN634" s="9"/>
      <c r="AO634" s="9"/>
      <c r="AP634" s="9"/>
      <c r="AQ634" s="9"/>
      <c r="AR634" s="9"/>
    </row>
    <row r="635" spans="1:44" x14ac:dyDescent="0.25">
      <c r="A635" s="9"/>
      <c r="B635" s="9"/>
      <c r="C635" s="9"/>
      <c r="D635" s="9"/>
      <c r="F635" s="9"/>
      <c r="I635" s="9"/>
      <c r="J635" s="9"/>
      <c r="K635" s="9"/>
      <c r="L635" s="9"/>
      <c r="M635" s="9"/>
      <c r="N635" s="9"/>
      <c r="O635" s="9"/>
      <c r="P635" s="9"/>
      <c r="R635" s="9"/>
      <c r="S635" s="9"/>
      <c r="U635" s="17"/>
      <c r="V635" s="9"/>
      <c r="W635" s="17"/>
      <c r="X635" s="9"/>
      <c r="Y635" s="9"/>
      <c r="Z635" s="9"/>
      <c r="AA635" s="9"/>
      <c r="AB635" s="9"/>
      <c r="AC635" s="9"/>
      <c r="AD635" s="9"/>
      <c r="AE635" s="9"/>
      <c r="AF635" s="9"/>
      <c r="AG635" s="9"/>
      <c r="AH635" s="9"/>
      <c r="AI635" s="9"/>
      <c r="AJ635" s="9"/>
      <c r="AK635" s="9"/>
      <c r="AL635" s="9"/>
      <c r="AM635" s="9"/>
      <c r="AN635" s="9"/>
      <c r="AO635" s="9"/>
      <c r="AP635" s="9"/>
      <c r="AQ635" s="9"/>
      <c r="AR635" s="9"/>
    </row>
    <row r="636" spans="1:44" x14ac:dyDescent="0.25">
      <c r="A636" s="9"/>
      <c r="B636" s="9"/>
      <c r="C636" s="9"/>
      <c r="D636" s="9"/>
      <c r="F636" s="9"/>
      <c r="I636" s="9"/>
      <c r="J636" s="9"/>
      <c r="K636" s="9"/>
      <c r="L636" s="9"/>
      <c r="M636" s="9"/>
      <c r="N636" s="9"/>
      <c r="O636" s="9"/>
      <c r="P636" s="9"/>
      <c r="R636" s="9"/>
      <c r="S636" s="9"/>
      <c r="U636" s="17"/>
      <c r="V636" s="9"/>
      <c r="W636" s="17"/>
      <c r="X636" s="9"/>
      <c r="Y636" s="9"/>
      <c r="Z636" s="9"/>
      <c r="AA636" s="9"/>
      <c r="AB636" s="9"/>
      <c r="AC636" s="9"/>
      <c r="AD636" s="9"/>
      <c r="AE636" s="9"/>
      <c r="AF636" s="9"/>
      <c r="AG636" s="9"/>
      <c r="AH636" s="9"/>
      <c r="AI636" s="9"/>
      <c r="AJ636" s="9"/>
      <c r="AK636" s="9"/>
      <c r="AL636" s="9"/>
      <c r="AM636" s="9"/>
      <c r="AN636" s="9"/>
      <c r="AO636" s="9"/>
      <c r="AP636" s="9"/>
      <c r="AQ636" s="9"/>
      <c r="AR636" s="9"/>
    </row>
    <row r="637" spans="1:44" x14ac:dyDescent="0.25">
      <c r="A637" s="9"/>
      <c r="B637" s="9"/>
      <c r="C637" s="9"/>
      <c r="D637" s="9"/>
      <c r="F637" s="9"/>
      <c r="I637" s="9"/>
      <c r="J637" s="9"/>
      <c r="K637" s="9"/>
      <c r="L637" s="9"/>
      <c r="M637" s="9"/>
      <c r="N637" s="9"/>
      <c r="O637" s="9"/>
      <c r="P637" s="9"/>
      <c r="R637" s="9"/>
      <c r="S637" s="9"/>
      <c r="U637" s="17"/>
      <c r="V637" s="9"/>
      <c r="W637" s="17"/>
      <c r="X637" s="9"/>
      <c r="Y637" s="9"/>
      <c r="Z637" s="9"/>
      <c r="AA637" s="9"/>
      <c r="AB637" s="9"/>
      <c r="AC637" s="9"/>
      <c r="AD637" s="9"/>
      <c r="AE637" s="9"/>
      <c r="AF637" s="9"/>
      <c r="AG637" s="9"/>
      <c r="AH637" s="9"/>
      <c r="AI637" s="9"/>
      <c r="AJ637" s="9"/>
      <c r="AK637" s="9"/>
      <c r="AL637" s="9"/>
      <c r="AM637" s="9"/>
      <c r="AN637" s="9"/>
      <c r="AO637" s="9"/>
      <c r="AP637" s="9"/>
      <c r="AQ637" s="9"/>
      <c r="AR637" s="9"/>
    </row>
    <row r="638" spans="1:44" x14ac:dyDescent="0.25">
      <c r="A638" s="9"/>
      <c r="B638" s="9"/>
      <c r="C638" s="9"/>
      <c r="D638" s="9"/>
      <c r="F638" s="9"/>
      <c r="I638" s="9"/>
      <c r="J638" s="9"/>
      <c r="K638" s="9"/>
      <c r="L638" s="9"/>
      <c r="M638" s="9"/>
      <c r="N638" s="9"/>
      <c r="O638" s="9"/>
      <c r="P638" s="9"/>
      <c r="R638" s="9"/>
      <c r="S638" s="9"/>
      <c r="U638" s="17"/>
      <c r="V638" s="9"/>
      <c r="W638" s="17"/>
      <c r="X638" s="9"/>
      <c r="Y638" s="9"/>
      <c r="Z638" s="9"/>
      <c r="AA638" s="9"/>
      <c r="AB638" s="9"/>
      <c r="AC638" s="9"/>
      <c r="AD638" s="9"/>
      <c r="AE638" s="9"/>
      <c r="AF638" s="9"/>
      <c r="AG638" s="9"/>
      <c r="AH638" s="9"/>
      <c r="AI638" s="9"/>
      <c r="AJ638" s="9"/>
      <c r="AK638" s="9"/>
      <c r="AL638" s="9"/>
      <c r="AM638" s="9"/>
      <c r="AN638" s="9"/>
      <c r="AO638" s="9"/>
      <c r="AP638" s="9"/>
      <c r="AQ638" s="9"/>
      <c r="AR638" s="9"/>
    </row>
    <row r="639" spans="1:44" x14ac:dyDescent="0.25">
      <c r="A639" s="9"/>
      <c r="B639" s="9"/>
      <c r="C639" s="9"/>
      <c r="D639" s="9"/>
      <c r="F639" s="9"/>
      <c r="I639" s="9"/>
      <c r="J639" s="9"/>
      <c r="K639" s="9"/>
      <c r="L639" s="9"/>
      <c r="M639" s="9"/>
      <c r="N639" s="9"/>
      <c r="O639" s="9"/>
      <c r="P639" s="9"/>
      <c r="R639" s="9"/>
      <c r="S639" s="9"/>
      <c r="U639" s="17"/>
      <c r="V639" s="9"/>
      <c r="W639" s="17"/>
      <c r="X639" s="9"/>
      <c r="Y639" s="9"/>
      <c r="Z639" s="9"/>
      <c r="AA639" s="9"/>
      <c r="AB639" s="9"/>
      <c r="AC639" s="9"/>
      <c r="AD639" s="9"/>
      <c r="AE639" s="9"/>
      <c r="AF639" s="9"/>
      <c r="AG639" s="9"/>
      <c r="AH639" s="9"/>
      <c r="AI639" s="9"/>
      <c r="AJ639" s="9"/>
      <c r="AK639" s="9"/>
      <c r="AL639" s="9"/>
      <c r="AM639" s="9"/>
      <c r="AN639" s="9"/>
      <c r="AO639" s="9"/>
      <c r="AP639" s="9"/>
      <c r="AQ639" s="9"/>
      <c r="AR639" s="9"/>
    </row>
    <row r="640" spans="1:44" x14ac:dyDescent="0.25">
      <c r="A640" s="9"/>
      <c r="B640" s="9"/>
      <c r="C640" s="9"/>
      <c r="D640" s="9"/>
      <c r="F640" s="9"/>
      <c r="I640" s="9"/>
      <c r="J640" s="9"/>
      <c r="K640" s="9"/>
      <c r="L640" s="9"/>
      <c r="M640" s="9"/>
      <c r="N640" s="9"/>
      <c r="O640" s="9"/>
      <c r="P640" s="9"/>
      <c r="R640" s="9"/>
      <c r="S640" s="9"/>
      <c r="U640" s="17"/>
      <c r="V640" s="9"/>
      <c r="W640" s="17"/>
      <c r="X640" s="9"/>
      <c r="Y640" s="9"/>
      <c r="Z640" s="9"/>
      <c r="AA640" s="9"/>
      <c r="AB640" s="9"/>
      <c r="AC640" s="9"/>
      <c r="AD640" s="9"/>
      <c r="AE640" s="9"/>
      <c r="AF640" s="9"/>
      <c r="AG640" s="9"/>
      <c r="AH640" s="9"/>
      <c r="AI640" s="9"/>
      <c r="AJ640" s="9"/>
      <c r="AK640" s="9"/>
      <c r="AL640" s="9"/>
      <c r="AM640" s="9"/>
      <c r="AN640" s="9"/>
      <c r="AO640" s="9"/>
      <c r="AP640" s="9"/>
      <c r="AQ640" s="9"/>
      <c r="AR640" s="9"/>
    </row>
    <row r="641" spans="1:44" x14ac:dyDescent="0.25">
      <c r="A641" s="9"/>
      <c r="B641" s="9"/>
      <c r="C641" s="9"/>
      <c r="D641" s="9"/>
      <c r="F641" s="9"/>
      <c r="I641" s="9"/>
      <c r="J641" s="9"/>
      <c r="K641" s="9"/>
      <c r="L641" s="9"/>
      <c r="M641" s="9"/>
      <c r="N641" s="9"/>
      <c r="O641" s="9"/>
      <c r="P641" s="9"/>
      <c r="R641" s="9"/>
      <c r="S641" s="9"/>
      <c r="U641" s="17"/>
      <c r="V641" s="9"/>
      <c r="W641" s="17"/>
      <c r="X641" s="9"/>
      <c r="Y641" s="9"/>
      <c r="Z641" s="9"/>
      <c r="AA641" s="9"/>
      <c r="AB641" s="9"/>
      <c r="AC641" s="9"/>
      <c r="AD641" s="9"/>
      <c r="AE641" s="9"/>
      <c r="AF641" s="9"/>
      <c r="AG641" s="9"/>
      <c r="AH641" s="9"/>
      <c r="AI641" s="9"/>
      <c r="AJ641" s="9"/>
      <c r="AK641" s="9"/>
      <c r="AL641" s="9"/>
      <c r="AM641" s="9"/>
      <c r="AN641" s="9"/>
      <c r="AO641" s="9"/>
      <c r="AP641" s="9"/>
      <c r="AQ641" s="9"/>
      <c r="AR641" s="9"/>
    </row>
    <row r="642" spans="1:44" x14ac:dyDescent="0.25">
      <c r="A642" s="9"/>
      <c r="B642" s="9"/>
      <c r="C642" s="9"/>
      <c r="D642" s="9"/>
      <c r="F642" s="9"/>
      <c r="I642" s="9"/>
      <c r="J642" s="9"/>
      <c r="K642" s="9"/>
      <c r="L642" s="9"/>
      <c r="M642" s="9"/>
      <c r="N642" s="9"/>
      <c r="O642" s="9"/>
      <c r="P642" s="9"/>
      <c r="R642" s="9"/>
      <c r="S642" s="9"/>
      <c r="U642" s="17"/>
      <c r="V642" s="9"/>
      <c r="W642" s="17"/>
      <c r="X642" s="9"/>
      <c r="Y642" s="9"/>
      <c r="Z642" s="9"/>
      <c r="AA642" s="9"/>
      <c r="AB642" s="9"/>
      <c r="AC642" s="9"/>
      <c r="AD642" s="9"/>
      <c r="AE642" s="9"/>
      <c r="AF642" s="9"/>
      <c r="AG642" s="9"/>
      <c r="AH642" s="9"/>
      <c r="AI642" s="9"/>
      <c r="AJ642" s="9"/>
      <c r="AK642" s="9"/>
      <c r="AL642" s="9"/>
      <c r="AM642" s="9"/>
      <c r="AN642" s="9"/>
      <c r="AO642" s="9"/>
      <c r="AP642" s="9"/>
      <c r="AQ642" s="9"/>
      <c r="AR642" s="9"/>
    </row>
    <row r="643" spans="1:44" x14ac:dyDescent="0.25">
      <c r="A643" s="9"/>
      <c r="B643" s="9"/>
      <c r="C643" s="9"/>
      <c r="D643" s="9"/>
      <c r="F643" s="9"/>
      <c r="I643" s="9"/>
      <c r="J643" s="9"/>
      <c r="K643" s="9"/>
      <c r="L643" s="9"/>
      <c r="M643" s="9"/>
      <c r="N643" s="9"/>
      <c r="O643" s="9"/>
      <c r="P643" s="9"/>
      <c r="R643" s="9"/>
      <c r="S643" s="9"/>
      <c r="U643" s="17"/>
      <c r="V643" s="9"/>
      <c r="W643" s="17"/>
      <c r="X643" s="9"/>
      <c r="Y643" s="9"/>
      <c r="Z643" s="9"/>
      <c r="AA643" s="9"/>
      <c r="AB643" s="9"/>
      <c r="AC643" s="9"/>
      <c r="AD643" s="9"/>
      <c r="AE643" s="9"/>
      <c r="AF643" s="9"/>
      <c r="AG643" s="9"/>
      <c r="AH643" s="9"/>
      <c r="AI643" s="9"/>
      <c r="AJ643" s="9"/>
      <c r="AK643" s="9"/>
      <c r="AL643" s="9"/>
      <c r="AM643" s="9"/>
      <c r="AN643" s="9"/>
      <c r="AO643" s="9"/>
      <c r="AP643" s="9"/>
      <c r="AQ643" s="9"/>
      <c r="AR643" s="9"/>
    </row>
    <row r="644" spans="1:44" x14ac:dyDescent="0.25">
      <c r="A644" s="9"/>
      <c r="B644" s="9"/>
      <c r="C644" s="9"/>
      <c r="D644" s="9"/>
      <c r="F644" s="9"/>
      <c r="I644" s="9"/>
      <c r="J644" s="9"/>
      <c r="K644" s="9"/>
      <c r="L644" s="9"/>
      <c r="M644" s="9"/>
      <c r="N644" s="9"/>
      <c r="O644" s="9"/>
      <c r="P644" s="9"/>
      <c r="R644" s="9"/>
      <c r="S644" s="9"/>
      <c r="U644" s="17"/>
      <c r="V644" s="9"/>
      <c r="W644" s="17"/>
      <c r="X644" s="9"/>
      <c r="Y644" s="9"/>
      <c r="Z644" s="9"/>
      <c r="AA644" s="9"/>
      <c r="AB644" s="9"/>
      <c r="AC644" s="9"/>
      <c r="AD644" s="9"/>
      <c r="AE644" s="9"/>
      <c r="AF644" s="9"/>
      <c r="AG644" s="9"/>
      <c r="AH644" s="9"/>
      <c r="AI644" s="9"/>
      <c r="AJ644" s="9"/>
      <c r="AK644" s="9"/>
      <c r="AL644" s="9"/>
      <c r="AM644" s="9"/>
      <c r="AN644" s="9"/>
      <c r="AO644" s="9"/>
      <c r="AP644" s="9"/>
      <c r="AQ644" s="9"/>
      <c r="AR644" s="9"/>
    </row>
    <row r="645" spans="1:44" x14ac:dyDescent="0.25">
      <c r="A645" s="9"/>
      <c r="B645" s="9"/>
      <c r="C645" s="9"/>
      <c r="D645" s="9"/>
      <c r="F645" s="9"/>
      <c r="I645" s="9"/>
      <c r="J645" s="9"/>
      <c r="K645" s="9"/>
      <c r="L645" s="9"/>
      <c r="M645" s="9"/>
      <c r="N645" s="9"/>
      <c r="O645" s="9"/>
      <c r="P645" s="9"/>
      <c r="R645" s="9"/>
      <c r="S645" s="9"/>
      <c r="U645" s="17"/>
      <c r="V645" s="9"/>
      <c r="W645" s="17"/>
      <c r="X645" s="9"/>
      <c r="Y645" s="9"/>
      <c r="Z645" s="9"/>
      <c r="AA645" s="9"/>
      <c r="AB645" s="9"/>
      <c r="AC645" s="9"/>
      <c r="AD645" s="9"/>
      <c r="AE645" s="9"/>
      <c r="AF645" s="9"/>
      <c r="AG645" s="9"/>
      <c r="AH645" s="9"/>
      <c r="AI645" s="9"/>
      <c r="AJ645" s="9"/>
      <c r="AK645" s="9"/>
      <c r="AL645" s="9"/>
      <c r="AM645" s="9"/>
      <c r="AN645" s="9"/>
      <c r="AO645" s="9"/>
      <c r="AP645" s="9"/>
      <c r="AQ645" s="9"/>
      <c r="AR645" s="9"/>
    </row>
    <row r="646" spans="1:44" x14ac:dyDescent="0.25">
      <c r="A646" s="9"/>
      <c r="B646" s="9"/>
      <c r="C646" s="9"/>
      <c r="D646" s="9"/>
      <c r="F646" s="9"/>
      <c r="I646" s="9"/>
      <c r="J646" s="9"/>
      <c r="K646" s="9"/>
      <c r="L646" s="9"/>
      <c r="M646" s="9"/>
      <c r="N646" s="9"/>
      <c r="O646" s="9"/>
      <c r="P646" s="9"/>
      <c r="R646" s="9"/>
      <c r="S646" s="9"/>
      <c r="U646" s="17"/>
      <c r="V646" s="9"/>
      <c r="W646" s="17"/>
      <c r="X646" s="9"/>
      <c r="Y646" s="9"/>
      <c r="Z646" s="9"/>
      <c r="AA646" s="9"/>
      <c r="AB646" s="9"/>
      <c r="AC646" s="9"/>
      <c r="AD646" s="9"/>
      <c r="AE646" s="9"/>
      <c r="AF646" s="9"/>
      <c r="AG646" s="9"/>
      <c r="AH646" s="9"/>
      <c r="AI646" s="9"/>
      <c r="AJ646" s="9"/>
      <c r="AK646" s="9"/>
      <c r="AL646" s="9"/>
      <c r="AM646" s="9"/>
      <c r="AN646" s="9"/>
      <c r="AO646" s="9"/>
      <c r="AP646" s="9"/>
      <c r="AQ646" s="9"/>
      <c r="AR646" s="9"/>
    </row>
    <row r="647" spans="1:44" x14ac:dyDescent="0.25">
      <c r="A647" s="9"/>
      <c r="B647" s="9"/>
      <c r="C647" s="9"/>
      <c r="D647" s="9"/>
      <c r="F647" s="9"/>
      <c r="I647" s="9"/>
      <c r="J647" s="9"/>
      <c r="K647" s="9"/>
      <c r="L647" s="9"/>
      <c r="M647" s="9"/>
      <c r="N647" s="9"/>
      <c r="O647" s="9"/>
      <c r="P647" s="9"/>
      <c r="R647" s="9"/>
      <c r="S647" s="9"/>
      <c r="U647" s="17"/>
      <c r="V647" s="9"/>
      <c r="W647" s="17"/>
      <c r="X647" s="9"/>
      <c r="Y647" s="9"/>
      <c r="Z647" s="9"/>
      <c r="AA647" s="9"/>
      <c r="AB647" s="9"/>
      <c r="AC647" s="9"/>
      <c r="AD647" s="9"/>
      <c r="AE647" s="9"/>
      <c r="AF647" s="9"/>
      <c r="AG647" s="9"/>
      <c r="AH647" s="9"/>
      <c r="AI647" s="9"/>
      <c r="AJ647" s="9"/>
      <c r="AK647" s="9"/>
      <c r="AL647" s="9"/>
      <c r="AM647" s="9"/>
      <c r="AN647" s="9"/>
      <c r="AO647" s="9"/>
      <c r="AP647" s="9"/>
      <c r="AQ647" s="9"/>
      <c r="AR647" s="9"/>
    </row>
    <row r="648" spans="1:44" x14ac:dyDescent="0.25">
      <c r="A648" s="9"/>
      <c r="B648" s="9"/>
      <c r="C648" s="9"/>
      <c r="D648" s="9"/>
      <c r="F648" s="9"/>
      <c r="I648" s="9"/>
      <c r="J648" s="9"/>
      <c r="K648" s="9"/>
      <c r="L648" s="9"/>
      <c r="M648" s="9"/>
      <c r="N648" s="9"/>
      <c r="O648" s="9"/>
      <c r="P648" s="9"/>
      <c r="R648" s="9"/>
      <c r="S648" s="9"/>
      <c r="U648" s="17"/>
      <c r="V648" s="9"/>
      <c r="W648" s="17"/>
      <c r="X648" s="9"/>
      <c r="Y648" s="9"/>
      <c r="Z648" s="9"/>
      <c r="AA648" s="9"/>
      <c r="AB648" s="9"/>
      <c r="AC648" s="9"/>
      <c r="AD648" s="9"/>
      <c r="AE648" s="9"/>
      <c r="AF648" s="9"/>
      <c r="AG648" s="9"/>
      <c r="AH648" s="9"/>
      <c r="AI648" s="9"/>
      <c r="AJ648" s="9"/>
      <c r="AK648" s="9"/>
      <c r="AL648" s="9"/>
      <c r="AM648" s="9"/>
      <c r="AN648" s="9"/>
      <c r="AO648" s="9"/>
      <c r="AP648" s="9"/>
      <c r="AQ648" s="9"/>
      <c r="AR648" s="9"/>
    </row>
    <row r="649" spans="1:44" x14ac:dyDescent="0.25">
      <c r="A649" s="9"/>
      <c r="B649" s="9"/>
      <c r="C649" s="9"/>
      <c r="D649" s="9"/>
      <c r="F649" s="9"/>
      <c r="I649" s="9"/>
      <c r="J649" s="9"/>
      <c r="K649" s="9"/>
      <c r="L649" s="9"/>
      <c r="M649" s="9"/>
      <c r="N649" s="9"/>
      <c r="O649" s="9"/>
      <c r="P649" s="9"/>
      <c r="R649" s="9"/>
      <c r="S649" s="9"/>
      <c r="U649" s="17"/>
      <c r="V649" s="9"/>
      <c r="W649" s="17"/>
      <c r="X649" s="9"/>
      <c r="Y649" s="9"/>
      <c r="Z649" s="9"/>
      <c r="AA649" s="9"/>
      <c r="AB649" s="9"/>
      <c r="AC649" s="9"/>
      <c r="AD649" s="9"/>
      <c r="AE649" s="9"/>
      <c r="AF649" s="9"/>
      <c r="AG649" s="9"/>
      <c r="AH649" s="9"/>
      <c r="AI649" s="9"/>
      <c r="AJ649" s="9"/>
      <c r="AK649" s="9"/>
      <c r="AL649" s="9"/>
      <c r="AM649" s="9"/>
      <c r="AN649" s="9"/>
      <c r="AO649" s="9"/>
      <c r="AP649" s="9"/>
      <c r="AQ649" s="9"/>
      <c r="AR649" s="9"/>
    </row>
    <row r="650" spans="1:44" x14ac:dyDescent="0.25">
      <c r="A650" s="9"/>
      <c r="B650" s="9"/>
      <c r="C650" s="9"/>
      <c r="D650" s="9"/>
      <c r="F650" s="9"/>
      <c r="I650" s="9"/>
      <c r="J650" s="9"/>
      <c r="K650" s="9"/>
      <c r="L650" s="9"/>
      <c r="M650" s="9"/>
      <c r="N650" s="9"/>
      <c r="O650" s="9"/>
      <c r="P650" s="9"/>
      <c r="R650" s="9"/>
      <c r="S650" s="9"/>
      <c r="U650" s="17"/>
      <c r="V650" s="9"/>
      <c r="W650" s="17"/>
      <c r="X650" s="9"/>
      <c r="Y650" s="9"/>
      <c r="Z650" s="9"/>
      <c r="AA650" s="9"/>
      <c r="AB650" s="9"/>
      <c r="AC650" s="9"/>
      <c r="AD650" s="9"/>
      <c r="AE650" s="9"/>
      <c r="AF650" s="9"/>
      <c r="AG650" s="9"/>
      <c r="AH650" s="9"/>
      <c r="AI650" s="9"/>
      <c r="AJ650" s="9"/>
      <c r="AK650" s="9"/>
      <c r="AL650" s="9"/>
      <c r="AM650" s="9"/>
      <c r="AN650" s="9"/>
      <c r="AO650" s="9"/>
      <c r="AP650" s="9"/>
      <c r="AQ650" s="9"/>
      <c r="AR650" s="9"/>
    </row>
    <row r="651" spans="1:44" x14ac:dyDescent="0.25">
      <c r="A651" s="9"/>
      <c r="B651" s="9"/>
      <c r="C651" s="9"/>
      <c r="D651" s="9"/>
      <c r="F651" s="9"/>
      <c r="I651" s="9"/>
      <c r="J651" s="9"/>
      <c r="K651" s="9"/>
      <c r="L651" s="9"/>
      <c r="M651" s="9"/>
      <c r="N651" s="9"/>
      <c r="O651" s="9"/>
      <c r="P651" s="9"/>
      <c r="R651" s="9"/>
      <c r="S651" s="9"/>
      <c r="U651" s="17"/>
      <c r="V651" s="9"/>
      <c r="W651" s="17"/>
      <c r="X651" s="9"/>
      <c r="Y651" s="9"/>
      <c r="Z651" s="9"/>
      <c r="AA651" s="9"/>
      <c r="AB651" s="9"/>
      <c r="AC651" s="9"/>
      <c r="AD651" s="9"/>
      <c r="AE651" s="9"/>
      <c r="AF651" s="9"/>
      <c r="AG651" s="9"/>
      <c r="AH651" s="9"/>
      <c r="AI651" s="9"/>
      <c r="AJ651" s="9"/>
      <c r="AK651" s="9"/>
      <c r="AL651" s="9"/>
      <c r="AM651" s="9"/>
      <c r="AN651" s="9"/>
      <c r="AO651" s="9"/>
      <c r="AP651" s="9"/>
      <c r="AQ651" s="9"/>
      <c r="AR651" s="9"/>
    </row>
    <row r="652" spans="1:44" x14ac:dyDescent="0.25">
      <c r="A652" s="9"/>
      <c r="B652" s="9"/>
      <c r="C652" s="9"/>
      <c r="D652" s="9"/>
      <c r="F652" s="9"/>
      <c r="I652" s="9"/>
      <c r="J652" s="9"/>
      <c r="K652" s="9"/>
      <c r="L652" s="9"/>
      <c r="M652" s="9"/>
      <c r="N652" s="9"/>
      <c r="O652" s="9"/>
      <c r="P652" s="9"/>
      <c r="R652" s="9"/>
      <c r="S652" s="9"/>
      <c r="U652" s="17"/>
      <c r="V652" s="9"/>
      <c r="W652" s="17"/>
      <c r="X652" s="9"/>
      <c r="Y652" s="9"/>
      <c r="Z652" s="9"/>
      <c r="AA652" s="9"/>
      <c r="AB652" s="9"/>
      <c r="AC652" s="9"/>
      <c r="AD652" s="9"/>
      <c r="AE652" s="9"/>
      <c r="AF652" s="9"/>
      <c r="AG652" s="9"/>
      <c r="AH652" s="9"/>
      <c r="AI652" s="9"/>
      <c r="AJ652" s="9"/>
      <c r="AK652" s="9"/>
      <c r="AL652" s="9"/>
      <c r="AM652" s="9"/>
      <c r="AN652" s="9"/>
      <c r="AO652" s="9"/>
      <c r="AP652" s="9"/>
      <c r="AQ652" s="9"/>
      <c r="AR652" s="9"/>
    </row>
    <row r="653" spans="1:44" x14ac:dyDescent="0.25">
      <c r="A653" s="9"/>
      <c r="B653" s="9"/>
      <c r="C653" s="9"/>
      <c r="D653" s="9"/>
      <c r="F653" s="9"/>
      <c r="I653" s="9"/>
      <c r="J653" s="9"/>
      <c r="K653" s="9"/>
      <c r="L653" s="9"/>
      <c r="M653" s="9"/>
      <c r="N653" s="9"/>
      <c r="O653" s="9"/>
      <c r="P653" s="9"/>
      <c r="R653" s="9"/>
      <c r="S653" s="9"/>
      <c r="U653" s="17"/>
      <c r="V653" s="9"/>
      <c r="W653" s="17"/>
      <c r="X653" s="9"/>
      <c r="Y653" s="9"/>
      <c r="Z653" s="9"/>
      <c r="AA653" s="9"/>
      <c r="AB653" s="9"/>
      <c r="AC653" s="9"/>
      <c r="AD653" s="9"/>
      <c r="AE653" s="9"/>
      <c r="AF653" s="9"/>
      <c r="AG653" s="9"/>
      <c r="AH653" s="9"/>
      <c r="AI653" s="9"/>
      <c r="AJ653" s="9"/>
      <c r="AK653" s="9"/>
      <c r="AL653" s="9"/>
      <c r="AM653" s="9"/>
      <c r="AN653" s="9"/>
      <c r="AO653" s="9"/>
      <c r="AP653" s="9"/>
      <c r="AQ653" s="9"/>
      <c r="AR653" s="9"/>
    </row>
    <row r="654" spans="1:44" x14ac:dyDescent="0.25">
      <c r="A654" s="9"/>
      <c r="B654" s="9"/>
      <c r="C654" s="9"/>
      <c r="D654" s="9"/>
      <c r="F654" s="9"/>
      <c r="I654" s="9"/>
      <c r="J654" s="9"/>
      <c r="K654" s="9"/>
      <c r="L654" s="9"/>
      <c r="M654" s="9"/>
      <c r="N654" s="9"/>
      <c r="O654" s="9"/>
      <c r="P654" s="9"/>
      <c r="R654" s="9"/>
      <c r="S654" s="9"/>
      <c r="U654" s="17"/>
      <c r="V654" s="9"/>
      <c r="W654" s="17"/>
      <c r="X654" s="9"/>
      <c r="Y654" s="9"/>
      <c r="Z654" s="9"/>
      <c r="AA654" s="9"/>
      <c r="AB654" s="9"/>
      <c r="AC654" s="9"/>
      <c r="AD654" s="9"/>
      <c r="AE654" s="9"/>
      <c r="AF654" s="9"/>
      <c r="AG654" s="9"/>
      <c r="AH654" s="9"/>
      <c r="AI654" s="9"/>
      <c r="AJ654" s="9"/>
      <c r="AK654" s="9"/>
      <c r="AL654" s="9"/>
      <c r="AM654" s="9"/>
      <c r="AN654" s="9"/>
      <c r="AO654" s="9"/>
      <c r="AP654" s="9"/>
      <c r="AQ654" s="9"/>
      <c r="AR654" s="9"/>
    </row>
    <row r="655" spans="1:44" x14ac:dyDescent="0.25">
      <c r="A655" s="9"/>
      <c r="B655" s="9"/>
      <c r="C655" s="9"/>
      <c r="D655" s="9"/>
      <c r="F655" s="9"/>
      <c r="I655" s="9"/>
      <c r="J655" s="9"/>
      <c r="K655" s="9"/>
      <c r="L655" s="9"/>
      <c r="M655" s="9"/>
      <c r="N655" s="9"/>
      <c r="O655" s="9"/>
      <c r="P655" s="9"/>
      <c r="R655" s="9"/>
      <c r="S655" s="9"/>
      <c r="U655" s="17"/>
      <c r="V655" s="9"/>
      <c r="W655" s="17"/>
      <c r="X655" s="9"/>
      <c r="Y655" s="9"/>
      <c r="Z655" s="9"/>
      <c r="AA655" s="9"/>
      <c r="AB655" s="9"/>
      <c r="AC655" s="9"/>
      <c r="AD655" s="9"/>
      <c r="AE655" s="9"/>
      <c r="AF655" s="9"/>
      <c r="AG655" s="9"/>
      <c r="AH655" s="9"/>
      <c r="AI655" s="9"/>
      <c r="AJ655" s="9"/>
      <c r="AK655" s="9"/>
      <c r="AL655" s="9"/>
      <c r="AM655" s="9"/>
      <c r="AN655" s="9"/>
      <c r="AO655" s="9"/>
      <c r="AP655" s="9"/>
      <c r="AQ655" s="9"/>
      <c r="AR655" s="9"/>
    </row>
    <row r="656" spans="1:44" x14ac:dyDescent="0.25">
      <c r="A656" s="9"/>
      <c r="B656" s="9"/>
      <c r="C656" s="9"/>
      <c r="D656" s="9"/>
      <c r="F656" s="9"/>
      <c r="I656" s="9"/>
      <c r="J656" s="9"/>
      <c r="K656" s="9"/>
      <c r="L656" s="9"/>
      <c r="M656" s="9"/>
      <c r="N656" s="9"/>
      <c r="O656" s="9"/>
      <c r="P656" s="9"/>
      <c r="R656" s="9"/>
      <c r="S656" s="9"/>
      <c r="U656" s="17"/>
      <c r="V656" s="9"/>
      <c r="W656" s="17"/>
      <c r="X656" s="9"/>
      <c r="Y656" s="9"/>
      <c r="Z656" s="9"/>
      <c r="AA656" s="9"/>
      <c r="AB656" s="9"/>
      <c r="AC656" s="9"/>
      <c r="AD656" s="9"/>
      <c r="AE656" s="9"/>
      <c r="AF656" s="9"/>
      <c r="AG656" s="9"/>
      <c r="AH656" s="9"/>
      <c r="AI656" s="9"/>
      <c r="AJ656" s="9"/>
      <c r="AK656" s="9"/>
      <c r="AL656" s="9"/>
      <c r="AM656" s="9"/>
      <c r="AN656" s="9"/>
      <c r="AO656" s="9"/>
      <c r="AP656" s="9"/>
      <c r="AQ656" s="9"/>
      <c r="AR656" s="9"/>
    </row>
    <row r="657" spans="1:44" x14ac:dyDescent="0.25">
      <c r="A657" s="9"/>
      <c r="B657" s="9"/>
      <c r="C657" s="9"/>
      <c r="D657" s="9"/>
      <c r="F657" s="9"/>
      <c r="I657" s="9"/>
      <c r="J657" s="9"/>
      <c r="K657" s="9"/>
      <c r="L657" s="9"/>
      <c r="M657" s="9"/>
      <c r="N657" s="9"/>
      <c r="O657" s="9"/>
      <c r="P657" s="9"/>
      <c r="R657" s="9"/>
      <c r="S657" s="9"/>
      <c r="U657" s="17"/>
      <c r="V657" s="9"/>
      <c r="W657" s="17"/>
      <c r="X657" s="9"/>
      <c r="Y657" s="9"/>
      <c r="Z657" s="9"/>
      <c r="AA657" s="9"/>
      <c r="AB657" s="9"/>
      <c r="AC657" s="9"/>
      <c r="AD657" s="9"/>
      <c r="AE657" s="9"/>
      <c r="AF657" s="9"/>
      <c r="AG657" s="9"/>
      <c r="AH657" s="9"/>
      <c r="AI657" s="9"/>
      <c r="AJ657" s="9"/>
      <c r="AK657" s="9"/>
      <c r="AL657" s="9"/>
      <c r="AM657" s="9"/>
      <c r="AN657" s="9"/>
      <c r="AO657" s="9"/>
      <c r="AP657" s="9"/>
      <c r="AQ657" s="9"/>
      <c r="AR657" s="9"/>
    </row>
    <row r="658" spans="1:44" x14ac:dyDescent="0.25">
      <c r="A658" s="9"/>
      <c r="B658" s="9"/>
      <c r="C658" s="9"/>
      <c r="D658" s="9"/>
      <c r="F658" s="9"/>
      <c r="I658" s="9"/>
      <c r="J658" s="9"/>
      <c r="K658" s="9"/>
      <c r="L658" s="9"/>
      <c r="M658" s="9"/>
      <c r="N658" s="9"/>
      <c r="O658" s="9"/>
      <c r="P658" s="9"/>
      <c r="R658" s="9"/>
      <c r="S658" s="9"/>
      <c r="U658" s="17"/>
      <c r="V658" s="9"/>
      <c r="W658" s="17"/>
      <c r="X658" s="9"/>
      <c r="Y658" s="9"/>
      <c r="Z658" s="9"/>
      <c r="AA658" s="9"/>
      <c r="AB658" s="9"/>
      <c r="AC658" s="9"/>
      <c r="AD658" s="9"/>
      <c r="AE658" s="9"/>
      <c r="AF658" s="9"/>
      <c r="AG658" s="9"/>
      <c r="AH658" s="9"/>
      <c r="AI658" s="9"/>
      <c r="AJ658" s="9"/>
      <c r="AK658" s="9"/>
      <c r="AL658" s="9"/>
      <c r="AM658" s="9"/>
      <c r="AN658" s="9"/>
      <c r="AO658" s="9"/>
      <c r="AP658" s="9"/>
      <c r="AQ658" s="9"/>
      <c r="AR658" s="9"/>
    </row>
    <row r="659" spans="1:44" x14ac:dyDescent="0.25">
      <c r="A659" s="9"/>
      <c r="B659" s="9"/>
      <c r="C659" s="9"/>
      <c r="D659" s="9"/>
      <c r="F659" s="9"/>
      <c r="I659" s="9"/>
      <c r="J659" s="9"/>
      <c r="K659" s="9"/>
      <c r="L659" s="9"/>
      <c r="M659" s="9"/>
      <c r="N659" s="9"/>
      <c r="O659" s="9"/>
      <c r="P659" s="9"/>
      <c r="R659" s="9"/>
      <c r="S659" s="9"/>
      <c r="U659" s="17"/>
      <c r="V659" s="9"/>
      <c r="W659" s="17"/>
      <c r="X659" s="9"/>
      <c r="Y659" s="9"/>
      <c r="Z659" s="9"/>
      <c r="AA659" s="9"/>
      <c r="AB659" s="9"/>
      <c r="AC659" s="9"/>
      <c r="AD659" s="9"/>
      <c r="AE659" s="9"/>
      <c r="AF659" s="9"/>
      <c r="AG659" s="9"/>
      <c r="AH659" s="9"/>
      <c r="AI659" s="9"/>
      <c r="AJ659" s="9"/>
      <c r="AK659" s="9"/>
      <c r="AL659" s="9"/>
      <c r="AM659" s="9"/>
      <c r="AN659" s="9"/>
      <c r="AO659" s="9"/>
      <c r="AP659" s="9"/>
      <c r="AQ659" s="9"/>
      <c r="AR659" s="9"/>
    </row>
    <row r="660" spans="1:44" x14ac:dyDescent="0.25">
      <c r="A660" s="9"/>
      <c r="B660" s="9"/>
      <c r="C660" s="9"/>
      <c r="D660" s="9"/>
      <c r="F660" s="9"/>
      <c r="I660" s="9"/>
      <c r="J660" s="9"/>
      <c r="K660" s="9"/>
      <c r="L660" s="9"/>
      <c r="M660" s="9"/>
      <c r="N660" s="9"/>
      <c r="O660" s="9"/>
      <c r="P660" s="9"/>
      <c r="R660" s="9"/>
      <c r="S660" s="9"/>
      <c r="U660" s="17"/>
      <c r="V660" s="9"/>
      <c r="W660" s="17"/>
      <c r="X660" s="9"/>
      <c r="Y660" s="9"/>
      <c r="Z660" s="9"/>
      <c r="AA660" s="9"/>
      <c r="AB660" s="9"/>
      <c r="AC660" s="9"/>
      <c r="AD660" s="9"/>
      <c r="AE660" s="9"/>
      <c r="AF660" s="9"/>
      <c r="AG660" s="9"/>
      <c r="AH660" s="9"/>
      <c r="AI660" s="9"/>
      <c r="AJ660" s="9"/>
      <c r="AK660" s="9"/>
      <c r="AL660" s="9"/>
      <c r="AM660" s="9"/>
      <c r="AN660" s="9"/>
      <c r="AO660" s="9"/>
      <c r="AP660" s="9"/>
      <c r="AQ660" s="9"/>
      <c r="AR660" s="9"/>
    </row>
    <row r="661" spans="1:44" x14ac:dyDescent="0.25">
      <c r="A661" s="9"/>
      <c r="B661" s="9"/>
      <c r="C661" s="9"/>
      <c r="D661" s="9"/>
      <c r="F661" s="9"/>
      <c r="I661" s="9"/>
      <c r="J661" s="9"/>
      <c r="K661" s="9"/>
      <c r="L661" s="9"/>
      <c r="M661" s="9"/>
      <c r="N661" s="9"/>
      <c r="O661" s="9"/>
      <c r="P661" s="9"/>
      <c r="R661" s="9"/>
      <c r="S661" s="9"/>
      <c r="U661" s="17"/>
      <c r="V661" s="9"/>
      <c r="W661" s="17"/>
      <c r="X661" s="9"/>
      <c r="Y661" s="9"/>
      <c r="Z661" s="9"/>
      <c r="AA661" s="9"/>
      <c r="AB661" s="9"/>
      <c r="AC661" s="9"/>
      <c r="AD661" s="9"/>
      <c r="AE661" s="9"/>
      <c r="AF661" s="9"/>
      <c r="AG661" s="9"/>
      <c r="AH661" s="9"/>
      <c r="AI661" s="9"/>
      <c r="AJ661" s="9"/>
      <c r="AK661" s="9"/>
      <c r="AL661" s="9"/>
      <c r="AM661" s="9"/>
      <c r="AN661" s="9"/>
      <c r="AO661" s="9"/>
      <c r="AP661" s="9"/>
      <c r="AQ661" s="9"/>
      <c r="AR661" s="9"/>
    </row>
    <row r="662" spans="1:44" x14ac:dyDescent="0.25">
      <c r="A662" s="9"/>
      <c r="B662" s="9"/>
      <c r="C662" s="9"/>
      <c r="D662" s="9"/>
      <c r="F662" s="9"/>
      <c r="I662" s="9"/>
      <c r="J662" s="9"/>
      <c r="K662" s="9"/>
      <c r="L662" s="9"/>
      <c r="M662" s="9"/>
      <c r="N662" s="9"/>
      <c r="O662" s="9"/>
      <c r="P662" s="9"/>
      <c r="R662" s="9"/>
      <c r="S662" s="9"/>
      <c r="U662" s="17"/>
      <c r="V662" s="9"/>
      <c r="W662" s="17"/>
      <c r="X662" s="9"/>
      <c r="Y662" s="9"/>
      <c r="Z662" s="9"/>
      <c r="AA662" s="9"/>
      <c r="AB662" s="9"/>
      <c r="AC662" s="9"/>
      <c r="AD662" s="9"/>
      <c r="AE662" s="9"/>
      <c r="AF662" s="9"/>
      <c r="AG662" s="9"/>
      <c r="AH662" s="9"/>
      <c r="AI662" s="9"/>
      <c r="AJ662" s="9"/>
      <c r="AK662" s="9"/>
      <c r="AL662" s="9"/>
      <c r="AM662" s="9"/>
      <c r="AN662" s="9"/>
      <c r="AO662" s="9"/>
      <c r="AP662" s="9"/>
      <c r="AQ662" s="9"/>
      <c r="AR662" s="9"/>
    </row>
    <row r="663" spans="1:44" x14ac:dyDescent="0.25">
      <c r="A663" s="9"/>
      <c r="B663" s="9"/>
      <c r="C663" s="9"/>
      <c r="D663" s="9"/>
      <c r="F663" s="9"/>
      <c r="I663" s="9"/>
      <c r="J663" s="9"/>
      <c r="K663" s="9"/>
      <c r="L663" s="9"/>
      <c r="M663" s="9"/>
      <c r="N663" s="9"/>
      <c r="O663" s="9"/>
      <c r="P663" s="9"/>
      <c r="R663" s="9"/>
      <c r="S663" s="9"/>
      <c r="U663" s="17"/>
      <c r="V663" s="9"/>
      <c r="W663" s="17"/>
      <c r="X663" s="9"/>
      <c r="Y663" s="9"/>
      <c r="Z663" s="9"/>
      <c r="AA663" s="9"/>
      <c r="AB663" s="9"/>
      <c r="AC663" s="9"/>
      <c r="AD663" s="9"/>
      <c r="AE663" s="9"/>
      <c r="AF663" s="9"/>
      <c r="AG663" s="9"/>
      <c r="AH663" s="9"/>
      <c r="AI663" s="9"/>
      <c r="AJ663" s="9"/>
      <c r="AK663" s="9"/>
      <c r="AL663" s="9"/>
      <c r="AM663" s="9"/>
      <c r="AN663" s="9"/>
      <c r="AO663" s="9"/>
      <c r="AP663" s="9"/>
      <c r="AQ663" s="9"/>
      <c r="AR663" s="9"/>
    </row>
    <row r="664" spans="1:44" x14ac:dyDescent="0.25">
      <c r="A664" s="9"/>
      <c r="B664" s="9"/>
      <c r="C664" s="9"/>
      <c r="D664" s="9"/>
      <c r="F664" s="9"/>
      <c r="I664" s="9"/>
      <c r="J664" s="9"/>
      <c r="K664" s="9"/>
      <c r="L664" s="9"/>
      <c r="M664" s="9"/>
      <c r="N664" s="9"/>
      <c r="O664" s="9"/>
      <c r="P664" s="9"/>
      <c r="R664" s="9"/>
      <c r="S664" s="9"/>
      <c r="U664" s="17"/>
      <c r="V664" s="9"/>
      <c r="W664" s="17"/>
      <c r="X664" s="9"/>
      <c r="Y664" s="9"/>
      <c r="Z664" s="9"/>
      <c r="AA664" s="9"/>
      <c r="AB664" s="9"/>
      <c r="AC664" s="9"/>
      <c r="AD664" s="9"/>
      <c r="AE664" s="9"/>
      <c r="AF664" s="9"/>
      <c r="AG664" s="9"/>
      <c r="AH664" s="9"/>
      <c r="AI664" s="9"/>
      <c r="AJ664" s="9"/>
      <c r="AK664" s="9"/>
      <c r="AL664" s="9"/>
      <c r="AM664" s="9"/>
      <c r="AN664" s="9"/>
      <c r="AO664" s="9"/>
      <c r="AP664" s="9"/>
      <c r="AQ664" s="9"/>
      <c r="AR664" s="9"/>
    </row>
    <row r="665" spans="1:44" x14ac:dyDescent="0.25">
      <c r="A665" s="9"/>
      <c r="B665" s="9"/>
      <c r="C665" s="9"/>
      <c r="D665" s="9"/>
      <c r="F665" s="9"/>
      <c r="I665" s="9"/>
      <c r="J665" s="9"/>
      <c r="K665" s="9"/>
      <c r="L665" s="9"/>
      <c r="M665" s="9"/>
      <c r="N665" s="9"/>
      <c r="O665" s="9"/>
      <c r="P665" s="9"/>
      <c r="R665" s="9"/>
      <c r="S665" s="9"/>
      <c r="U665" s="17"/>
      <c r="V665" s="9"/>
      <c r="W665" s="17"/>
      <c r="X665" s="9"/>
      <c r="Y665" s="9"/>
      <c r="Z665" s="9"/>
      <c r="AA665" s="9"/>
      <c r="AB665" s="9"/>
      <c r="AC665" s="9"/>
      <c r="AD665" s="9"/>
      <c r="AE665" s="9"/>
      <c r="AF665" s="9"/>
      <c r="AG665" s="9"/>
      <c r="AH665" s="9"/>
      <c r="AI665" s="9"/>
      <c r="AJ665" s="9"/>
      <c r="AK665" s="9"/>
      <c r="AL665" s="9"/>
      <c r="AM665" s="9"/>
      <c r="AN665" s="9"/>
      <c r="AO665" s="9"/>
      <c r="AP665" s="9"/>
      <c r="AQ665" s="9"/>
      <c r="AR665" s="9"/>
    </row>
    <row r="666" spans="1:44" x14ac:dyDescent="0.25">
      <c r="A666" s="9"/>
      <c r="B666" s="9"/>
      <c r="C666" s="9"/>
      <c r="D666" s="9"/>
      <c r="F666" s="9"/>
      <c r="I666" s="9"/>
      <c r="J666" s="9"/>
      <c r="K666" s="9"/>
      <c r="L666" s="9"/>
      <c r="M666" s="9"/>
      <c r="N666" s="9"/>
      <c r="O666" s="9"/>
      <c r="P666" s="9"/>
      <c r="R666" s="9"/>
      <c r="S666" s="9"/>
      <c r="U666" s="17"/>
      <c r="V666" s="9"/>
      <c r="W666" s="17"/>
      <c r="X666" s="9"/>
      <c r="Y666" s="9"/>
      <c r="Z666" s="9"/>
      <c r="AA666" s="9"/>
      <c r="AB666" s="9"/>
      <c r="AC666" s="9"/>
      <c r="AD666" s="9"/>
      <c r="AE666" s="9"/>
      <c r="AF666" s="9"/>
      <c r="AG666" s="9"/>
      <c r="AH666" s="9"/>
      <c r="AI666" s="9"/>
      <c r="AJ666" s="9"/>
      <c r="AK666" s="9"/>
      <c r="AL666" s="9"/>
      <c r="AM666" s="9"/>
      <c r="AN666" s="9"/>
      <c r="AO666" s="9"/>
      <c r="AP666" s="9"/>
      <c r="AQ666" s="9"/>
      <c r="AR666" s="9"/>
    </row>
    <row r="667" spans="1:44" x14ac:dyDescent="0.25">
      <c r="A667" s="9"/>
      <c r="B667" s="9"/>
      <c r="C667" s="9"/>
      <c r="D667" s="9"/>
      <c r="F667" s="9"/>
      <c r="I667" s="9"/>
      <c r="J667" s="9"/>
      <c r="K667" s="9"/>
      <c r="L667" s="9"/>
      <c r="M667" s="9"/>
      <c r="N667" s="9"/>
      <c r="O667" s="9"/>
      <c r="P667" s="9"/>
      <c r="R667" s="9"/>
      <c r="S667" s="9"/>
      <c r="U667" s="17"/>
      <c r="V667" s="9"/>
      <c r="W667" s="17"/>
      <c r="X667" s="9"/>
      <c r="Y667" s="9"/>
      <c r="Z667" s="9"/>
      <c r="AA667" s="9"/>
      <c r="AB667" s="9"/>
      <c r="AC667" s="9"/>
      <c r="AD667" s="9"/>
      <c r="AE667" s="9"/>
      <c r="AF667" s="9"/>
      <c r="AG667" s="9"/>
      <c r="AH667" s="9"/>
      <c r="AI667" s="9"/>
      <c r="AJ667" s="9"/>
      <c r="AK667" s="9"/>
      <c r="AL667" s="9"/>
      <c r="AM667" s="9"/>
      <c r="AN667" s="9"/>
      <c r="AO667" s="9"/>
      <c r="AP667" s="9"/>
      <c r="AQ667" s="9"/>
      <c r="AR667" s="9"/>
    </row>
    <row r="668" spans="1:44" x14ac:dyDescent="0.25">
      <c r="A668" s="9"/>
      <c r="B668" s="9"/>
      <c r="C668" s="9"/>
      <c r="D668" s="9"/>
      <c r="F668" s="9"/>
      <c r="I668" s="9"/>
      <c r="J668" s="9"/>
      <c r="K668" s="9"/>
      <c r="L668" s="9"/>
      <c r="M668" s="9"/>
      <c r="N668" s="9"/>
      <c r="O668" s="9"/>
      <c r="P668" s="9"/>
      <c r="R668" s="9"/>
      <c r="S668" s="9"/>
      <c r="U668" s="17"/>
      <c r="V668" s="9"/>
      <c r="W668" s="17"/>
      <c r="X668" s="9"/>
      <c r="Y668" s="9"/>
      <c r="Z668" s="9"/>
      <c r="AA668" s="9"/>
      <c r="AB668" s="9"/>
      <c r="AC668" s="9"/>
      <c r="AD668" s="9"/>
      <c r="AE668" s="9"/>
      <c r="AF668" s="9"/>
      <c r="AG668" s="9"/>
      <c r="AH668" s="9"/>
      <c r="AI668" s="9"/>
      <c r="AJ668" s="9"/>
      <c r="AK668" s="9"/>
      <c r="AL668" s="9"/>
      <c r="AM668" s="9"/>
      <c r="AN668" s="9"/>
      <c r="AO668" s="9"/>
      <c r="AP668" s="9"/>
      <c r="AQ668" s="9"/>
      <c r="AR668" s="9"/>
    </row>
    <row r="669" spans="1:44" x14ac:dyDescent="0.25">
      <c r="A669" s="9"/>
      <c r="B669" s="9"/>
      <c r="C669" s="9"/>
      <c r="D669" s="9"/>
      <c r="F669" s="9"/>
      <c r="I669" s="9"/>
      <c r="J669" s="9"/>
      <c r="K669" s="9"/>
      <c r="L669" s="9"/>
      <c r="M669" s="9"/>
      <c r="N669" s="9"/>
      <c r="O669" s="9"/>
      <c r="P669" s="9"/>
      <c r="R669" s="9"/>
      <c r="S669" s="9"/>
      <c r="U669" s="17"/>
      <c r="V669" s="9"/>
      <c r="W669" s="17"/>
      <c r="X669" s="9"/>
      <c r="Y669" s="9"/>
      <c r="Z669" s="9"/>
      <c r="AA669" s="9"/>
      <c r="AB669" s="9"/>
      <c r="AC669" s="9"/>
      <c r="AD669" s="9"/>
      <c r="AE669" s="9"/>
      <c r="AF669" s="9"/>
      <c r="AG669" s="9"/>
      <c r="AH669" s="9"/>
      <c r="AI669" s="9"/>
      <c r="AJ669" s="9"/>
      <c r="AK669" s="9"/>
      <c r="AL669" s="9"/>
      <c r="AM669" s="9"/>
      <c r="AN669" s="9"/>
      <c r="AO669" s="9"/>
      <c r="AP669" s="9"/>
      <c r="AQ669" s="9"/>
      <c r="AR669" s="9"/>
    </row>
    <row r="670" spans="1:44" x14ac:dyDescent="0.25">
      <c r="A670" s="9"/>
      <c r="B670" s="9"/>
      <c r="C670" s="9"/>
      <c r="D670" s="9"/>
      <c r="F670" s="9"/>
      <c r="I670" s="9"/>
      <c r="J670" s="9"/>
      <c r="K670" s="9"/>
      <c r="L670" s="9"/>
      <c r="M670" s="9"/>
      <c r="N670" s="9"/>
      <c r="O670" s="9"/>
      <c r="P670" s="9"/>
      <c r="R670" s="9"/>
      <c r="S670" s="9"/>
      <c r="U670" s="17"/>
      <c r="V670" s="9"/>
      <c r="W670" s="17"/>
      <c r="X670" s="9"/>
      <c r="Y670" s="9"/>
      <c r="Z670" s="9"/>
      <c r="AA670" s="9"/>
      <c r="AB670" s="9"/>
      <c r="AC670" s="9"/>
      <c r="AD670" s="9"/>
      <c r="AE670" s="9"/>
      <c r="AF670" s="9"/>
      <c r="AG670" s="9"/>
      <c r="AH670" s="9"/>
      <c r="AI670" s="9"/>
      <c r="AJ670" s="9"/>
      <c r="AK670" s="9"/>
      <c r="AL670" s="9"/>
      <c r="AM670" s="9"/>
      <c r="AN670" s="9"/>
      <c r="AO670" s="9"/>
      <c r="AP670" s="9"/>
      <c r="AQ670" s="9"/>
      <c r="AR670" s="9"/>
    </row>
    <row r="671" spans="1:44" x14ac:dyDescent="0.25">
      <c r="A671" s="9"/>
      <c r="B671" s="9"/>
      <c r="C671" s="9"/>
      <c r="D671" s="9"/>
      <c r="F671" s="9"/>
      <c r="I671" s="9"/>
      <c r="J671" s="9"/>
      <c r="K671" s="9"/>
      <c r="L671" s="9"/>
      <c r="M671" s="9"/>
      <c r="N671" s="9"/>
      <c r="O671" s="9"/>
      <c r="P671" s="9"/>
      <c r="R671" s="9"/>
      <c r="S671" s="9"/>
      <c r="U671" s="17"/>
      <c r="V671" s="9"/>
      <c r="W671" s="17"/>
      <c r="X671" s="9"/>
      <c r="Y671" s="9"/>
      <c r="Z671" s="9"/>
      <c r="AA671" s="9"/>
      <c r="AB671" s="9"/>
      <c r="AC671" s="9"/>
      <c r="AD671" s="9"/>
      <c r="AE671" s="9"/>
      <c r="AF671" s="9"/>
      <c r="AG671" s="9"/>
      <c r="AH671" s="9"/>
      <c r="AI671" s="9"/>
      <c r="AJ671" s="9"/>
      <c r="AK671" s="9"/>
      <c r="AL671" s="9"/>
      <c r="AM671" s="9"/>
      <c r="AN671" s="9"/>
      <c r="AO671" s="9"/>
      <c r="AP671" s="9"/>
      <c r="AQ671" s="9"/>
      <c r="AR671" s="9"/>
    </row>
    <row r="672" spans="1:44" x14ac:dyDescent="0.25">
      <c r="A672" s="9"/>
      <c r="B672" s="9"/>
      <c r="C672" s="9"/>
      <c r="D672" s="9"/>
      <c r="F672" s="9"/>
      <c r="I672" s="9"/>
      <c r="J672" s="9"/>
      <c r="K672" s="9"/>
      <c r="L672" s="9"/>
      <c r="M672" s="9"/>
      <c r="N672" s="9"/>
      <c r="O672" s="9"/>
      <c r="P672" s="9"/>
      <c r="R672" s="9"/>
      <c r="S672" s="9"/>
      <c r="U672" s="17"/>
      <c r="V672" s="9"/>
      <c r="W672" s="17"/>
      <c r="X672" s="9"/>
      <c r="Y672" s="9"/>
      <c r="Z672" s="9"/>
      <c r="AA672" s="9"/>
      <c r="AB672" s="9"/>
      <c r="AC672" s="9"/>
      <c r="AD672" s="9"/>
      <c r="AE672" s="9"/>
      <c r="AF672" s="9"/>
      <c r="AG672" s="9"/>
      <c r="AH672" s="9"/>
      <c r="AI672" s="9"/>
      <c r="AJ672" s="9"/>
      <c r="AK672" s="9"/>
      <c r="AL672" s="9"/>
      <c r="AM672" s="9"/>
      <c r="AN672" s="9"/>
      <c r="AO672" s="9"/>
      <c r="AP672" s="9"/>
      <c r="AQ672" s="9"/>
      <c r="AR672" s="9"/>
    </row>
    <row r="673" spans="1:44" x14ac:dyDescent="0.25">
      <c r="A673" s="9"/>
      <c r="B673" s="9"/>
      <c r="C673" s="9"/>
      <c r="D673" s="9"/>
      <c r="F673" s="9"/>
      <c r="I673" s="9"/>
      <c r="J673" s="9"/>
      <c r="K673" s="9"/>
      <c r="L673" s="9"/>
      <c r="M673" s="9"/>
      <c r="N673" s="9"/>
      <c r="O673" s="9"/>
      <c r="P673" s="9"/>
      <c r="R673" s="9"/>
      <c r="S673" s="9"/>
      <c r="U673" s="17"/>
      <c r="V673" s="9"/>
      <c r="W673" s="17"/>
      <c r="X673" s="9"/>
      <c r="Y673" s="9"/>
      <c r="Z673" s="9"/>
      <c r="AA673" s="9"/>
      <c r="AB673" s="9"/>
      <c r="AC673" s="9"/>
      <c r="AD673" s="9"/>
      <c r="AE673" s="9"/>
      <c r="AF673" s="9"/>
      <c r="AG673" s="9"/>
      <c r="AH673" s="9"/>
      <c r="AI673" s="9"/>
      <c r="AJ673" s="9"/>
      <c r="AK673" s="9"/>
      <c r="AL673" s="9"/>
      <c r="AM673" s="9"/>
      <c r="AN673" s="9"/>
      <c r="AO673" s="9"/>
      <c r="AP673" s="9"/>
      <c r="AQ673" s="9"/>
      <c r="AR673" s="9"/>
    </row>
    <row r="674" spans="1:44" x14ac:dyDescent="0.25">
      <c r="A674" s="9"/>
      <c r="B674" s="9"/>
      <c r="C674" s="9"/>
      <c r="D674" s="9"/>
      <c r="F674" s="9"/>
      <c r="I674" s="9"/>
      <c r="J674" s="9"/>
      <c r="K674" s="9"/>
      <c r="L674" s="9"/>
      <c r="M674" s="9"/>
      <c r="N674" s="9"/>
      <c r="O674" s="9"/>
      <c r="P674" s="9"/>
      <c r="R674" s="9"/>
      <c r="S674" s="9"/>
      <c r="U674" s="17"/>
      <c r="V674" s="9"/>
      <c r="W674" s="17"/>
      <c r="X674" s="9"/>
      <c r="Y674" s="9"/>
      <c r="Z674" s="9"/>
      <c r="AA674" s="9"/>
      <c r="AB674" s="9"/>
      <c r="AC674" s="9"/>
      <c r="AD674" s="9"/>
      <c r="AE674" s="9"/>
      <c r="AF674" s="9"/>
      <c r="AG674" s="9"/>
      <c r="AH674" s="9"/>
      <c r="AI674" s="9"/>
      <c r="AJ674" s="9"/>
      <c r="AK674" s="9"/>
      <c r="AL674" s="9"/>
      <c r="AM674" s="9"/>
      <c r="AN674" s="9"/>
      <c r="AO674" s="9"/>
      <c r="AP674" s="9"/>
      <c r="AQ674" s="9"/>
      <c r="AR674" s="9"/>
    </row>
    <row r="675" spans="1:44" x14ac:dyDescent="0.25">
      <c r="A675" s="9"/>
      <c r="B675" s="9"/>
      <c r="C675" s="9"/>
      <c r="D675" s="9"/>
      <c r="F675" s="9"/>
      <c r="I675" s="9"/>
      <c r="J675" s="9"/>
      <c r="K675" s="9"/>
      <c r="L675" s="9"/>
      <c r="M675" s="9"/>
      <c r="N675" s="9"/>
      <c r="O675" s="9"/>
      <c r="P675" s="9"/>
      <c r="R675" s="9"/>
      <c r="S675" s="9"/>
      <c r="U675" s="17"/>
      <c r="V675" s="9"/>
      <c r="W675" s="17"/>
      <c r="X675" s="9"/>
      <c r="Y675" s="9"/>
      <c r="Z675" s="9"/>
      <c r="AA675" s="9"/>
      <c r="AB675" s="9"/>
      <c r="AC675" s="9"/>
      <c r="AD675" s="9"/>
      <c r="AE675" s="9"/>
      <c r="AF675" s="9"/>
      <c r="AG675" s="9"/>
      <c r="AH675" s="9"/>
      <c r="AI675" s="9"/>
      <c r="AJ675" s="9"/>
      <c r="AK675" s="9"/>
      <c r="AL675" s="9"/>
      <c r="AM675" s="9"/>
      <c r="AN675" s="9"/>
      <c r="AO675" s="9"/>
      <c r="AP675" s="9"/>
      <c r="AQ675" s="9"/>
      <c r="AR675" s="9"/>
    </row>
    <row r="676" spans="1:44" x14ac:dyDescent="0.25">
      <c r="A676" s="9"/>
      <c r="B676" s="9"/>
      <c r="C676" s="9"/>
      <c r="D676" s="9"/>
      <c r="F676" s="9"/>
      <c r="I676" s="9"/>
      <c r="J676" s="9"/>
      <c r="K676" s="9"/>
      <c r="L676" s="9"/>
      <c r="M676" s="9"/>
      <c r="N676" s="9"/>
      <c r="O676" s="9"/>
      <c r="P676" s="9"/>
      <c r="R676" s="9"/>
      <c r="S676" s="9"/>
      <c r="U676" s="17"/>
      <c r="V676" s="9"/>
      <c r="W676" s="17"/>
      <c r="X676" s="9"/>
      <c r="Y676" s="9"/>
      <c r="Z676" s="9"/>
      <c r="AA676" s="9"/>
      <c r="AB676" s="9"/>
      <c r="AC676" s="9"/>
      <c r="AD676" s="9"/>
      <c r="AE676" s="9"/>
      <c r="AF676" s="9"/>
      <c r="AG676" s="9"/>
      <c r="AH676" s="9"/>
      <c r="AI676" s="9"/>
      <c r="AJ676" s="9"/>
      <c r="AK676" s="9"/>
      <c r="AL676" s="9"/>
      <c r="AM676" s="9"/>
      <c r="AN676" s="9"/>
      <c r="AO676" s="9"/>
      <c r="AP676" s="9"/>
      <c r="AQ676" s="9"/>
      <c r="AR676" s="9"/>
    </row>
    <row r="677" spans="1:44" x14ac:dyDescent="0.25">
      <c r="A677" s="9"/>
      <c r="B677" s="9"/>
      <c r="C677" s="9"/>
      <c r="D677" s="9"/>
      <c r="F677" s="9"/>
      <c r="I677" s="9"/>
      <c r="J677" s="9"/>
      <c r="K677" s="9"/>
      <c r="L677" s="9"/>
      <c r="M677" s="9"/>
      <c r="N677" s="9"/>
      <c r="O677" s="9"/>
      <c r="P677" s="9"/>
      <c r="R677" s="9"/>
      <c r="S677" s="9"/>
      <c r="U677" s="17"/>
      <c r="V677" s="9"/>
      <c r="W677" s="17"/>
      <c r="X677" s="9"/>
      <c r="Y677" s="9"/>
      <c r="Z677" s="9"/>
      <c r="AA677" s="9"/>
      <c r="AB677" s="9"/>
      <c r="AC677" s="9"/>
      <c r="AD677" s="9"/>
      <c r="AE677" s="9"/>
      <c r="AF677" s="9"/>
      <c r="AG677" s="9"/>
      <c r="AH677" s="9"/>
      <c r="AI677" s="9"/>
      <c r="AJ677" s="9"/>
      <c r="AK677" s="9"/>
      <c r="AL677" s="9"/>
      <c r="AM677" s="9"/>
      <c r="AN677" s="9"/>
      <c r="AO677" s="9"/>
      <c r="AP677" s="9"/>
      <c r="AQ677" s="9"/>
      <c r="AR677" s="9"/>
    </row>
    <row r="678" spans="1:44" x14ac:dyDescent="0.25">
      <c r="A678" s="9"/>
      <c r="B678" s="9"/>
      <c r="C678" s="9"/>
      <c r="D678" s="9"/>
      <c r="F678" s="9"/>
      <c r="I678" s="9"/>
      <c r="J678" s="9"/>
      <c r="K678" s="9"/>
      <c r="L678" s="9"/>
      <c r="M678" s="9"/>
      <c r="N678" s="9"/>
      <c r="O678" s="9"/>
      <c r="P678" s="9"/>
      <c r="R678" s="9"/>
      <c r="S678" s="9"/>
      <c r="U678" s="17"/>
      <c r="V678" s="9"/>
      <c r="W678" s="17"/>
      <c r="X678" s="9"/>
      <c r="Y678" s="9"/>
      <c r="Z678" s="9"/>
      <c r="AA678" s="9"/>
      <c r="AB678" s="9"/>
      <c r="AC678" s="9"/>
      <c r="AD678" s="9"/>
      <c r="AE678" s="9"/>
      <c r="AF678" s="9"/>
      <c r="AG678" s="9"/>
      <c r="AH678" s="9"/>
      <c r="AI678" s="9"/>
      <c r="AJ678" s="9"/>
      <c r="AK678" s="9"/>
      <c r="AL678" s="9"/>
      <c r="AM678" s="9"/>
      <c r="AN678" s="9"/>
      <c r="AO678" s="9"/>
      <c r="AP678" s="9"/>
      <c r="AQ678" s="9"/>
      <c r="AR678" s="9"/>
    </row>
    <row r="679" spans="1:44" x14ac:dyDescent="0.25">
      <c r="A679" s="9"/>
      <c r="B679" s="9"/>
      <c r="C679" s="9"/>
      <c r="D679" s="9"/>
      <c r="F679" s="9"/>
      <c r="I679" s="9"/>
      <c r="J679" s="9"/>
      <c r="K679" s="9"/>
      <c r="L679" s="9"/>
      <c r="M679" s="9"/>
      <c r="N679" s="9"/>
      <c r="O679" s="9"/>
      <c r="P679" s="9"/>
      <c r="R679" s="9"/>
      <c r="S679" s="9"/>
      <c r="U679" s="17"/>
      <c r="V679" s="9"/>
      <c r="W679" s="17"/>
      <c r="X679" s="9"/>
      <c r="Y679" s="9"/>
      <c r="Z679" s="9"/>
      <c r="AA679" s="9"/>
      <c r="AB679" s="9"/>
      <c r="AC679" s="9"/>
      <c r="AD679" s="9"/>
      <c r="AE679" s="9"/>
      <c r="AF679" s="9"/>
      <c r="AG679" s="9"/>
      <c r="AH679" s="9"/>
      <c r="AI679" s="9"/>
      <c r="AJ679" s="9"/>
      <c r="AK679" s="9"/>
      <c r="AL679" s="9"/>
      <c r="AM679" s="9"/>
      <c r="AN679" s="9"/>
      <c r="AO679" s="9"/>
      <c r="AP679" s="9"/>
      <c r="AQ679" s="9"/>
      <c r="AR679" s="9"/>
    </row>
    <row r="680" spans="1:44" x14ac:dyDescent="0.25">
      <c r="A680" s="9"/>
      <c r="B680" s="9"/>
      <c r="C680" s="9"/>
      <c r="D680" s="9"/>
      <c r="F680" s="9"/>
      <c r="I680" s="9"/>
      <c r="J680" s="9"/>
      <c r="K680" s="9"/>
      <c r="L680" s="9"/>
      <c r="M680" s="9"/>
      <c r="N680" s="9"/>
      <c r="O680" s="9"/>
      <c r="P680" s="9"/>
      <c r="R680" s="9"/>
      <c r="S680" s="9"/>
      <c r="U680" s="17"/>
      <c r="V680" s="9"/>
      <c r="W680" s="17"/>
      <c r="X680" s="9"/>
      <c r="Y680" s="9"/>
      <c r="Z680" s="9"/>
      <c r="AA680" s="9"/>
      <c r="AB680" s="9"/>
      <c r="AC680" s="9"/>
      <c r="AD680" s="9"/>
      <c r="AE680" s="9"/>
      <c r="AF680" s="9"/>
      <c r="AG680" s="9"/>
      <c r="AH680" s="9"/>
      <c r="AI680" s="9"/>
      <c r="AJ680" s="9"/>
      <c r="AK680" s="9"/>
      <c r="AL680" s="9"/>
      <c r="AM680" s="9"/>
      <c r="AN680" s="9"/>
      <c r="AO680" s="9"/>
      <c r="AP680" s="9"/>
      <c r="AQ680" s="9"/>
      <c r="AR680" s="9"/>
    </row>
    <row r="681" spans="1:44" x14ac:dyDescent="0.25">
      <c r="A681" s="9"/>
      <c r="B681" s="9"/>
      <c r="C681" s="9"/>
      <c r="D681" s="9"/>
      <c r="F681" s="9"/>
      <c r="I681" s="9"/>
      <c r="J681" s="9"/>
      <c r="K681" s="9"/>
      <c r="L681" s="9"/>
      <c r="M681" s="9"/>
      <c r="N681" s="9"/>
      <c r="O681" s="9"/>
      <c r="P681" s="9"/>
      <c r="R681" s="9"/>
      <c r="S681" s="9"/>
      <c r="U681" s="17"/>
      <c r="V681" s="9"/>
      <c r="W681" s="17"/>
      <c r="X681" s="9"/>
      <c r="Y681" s="9"/>
      <c r="Z681" s="9"/>
      <c r="AA681" s="9"/>
      <c r="AB681" s="9"/>
      <c r="AC681" s="9"/>
      <c r="AD681" s="9"/>
      <c r="AE681" s="9"/>
      <c r="AF681" s="9"/>
      <c r="AG681" s="9"/>
      <c r="AH681" s="9"/>
      <c r="AI681" s="9"/>
      <c r="AJ681" s="9"/>
      <c r="AK681" s="9"/>
      <c r="AL681" s="9"/>
      <c r="AM681" s="9"/>
      <c r="AN681" s="9"/>
      <c r="AO681" s="9"/>
      <c r="AP681" s="9"/>
      <c r="AQ681" s="9"/>
      <c r="AR681" s="9"/>
    </row>
    <row r="682" spans="1:44" x14ac:dyDescent="0.25">
      <c r="A682" s="9"/>
      <c r="B682" s="9"/>
      <c r="C682" s="9"/>
      <c r="D682" s="9"/>
      <c r="F682" s="9"/>
      <c r="I682" s="9"/>
      <c r="J682" s="9"/>
      <c r="K682" s="9"/>
      <c r="L682" s="9"/>
      <c r="M682" s="9"/>
      <c r="N682" s="9"/>
      <c r="O682" s="9"/>
      <c r="P682" s="9"/>
      <c r="R682" s="9"/>
      <c r="S682" s="9"/>
      <c r="U682" s="17"/>
      <c r="V682" s="9"/>
      <c r="W682" s="17"/>
      <c r="X682" s="9"/>
      <c r="Y682" s="9"/>
      <c r="Z682" s="9"/>
      <c r="AA682" s="9"/>
      <c r="AB682" s="9"/>
      <c r="AC682" s="9"/>
      <c r="AD682" s="9"/>
      <c r="AE682" s="9"/>
      <c r="AF682" s="9"/>
      <c r="AG682" s="9"/>
      <c r="AH682" s="9"/>
      <c r="AI682" s="9"/>
      <c r="AJ682" s="9"/>
      <c r="AK682" s="9"/>
      <c r="AL682" s="9"/>
      <c r="AM682" s="9"/>
      <c r="AN682" s="9"/>
      <c r="AO682" s="9"/>
      <c r="AP682" s="9"/>
      <c r="AQ682" s="9"/>
      <c r="AR682" s="9"/>
    </row>
    <row r="683" spans="1:44" x14ac:dyDescent="0.25">
      <c r="A683" s="9"/>
      <c r="B683" s="9"/>
      <c r="C683" s="9"/>
      <c r="D683" s="9"/>
      <c r="F683" s="9"/>
      <c r="I683" s="9"/>
      <c r="J683" s="9"/>
      <c r="K683" s="9"/>
      <c r="L683" s="9"/>
      <c r="M683" s="9"/>
      <c r="N683" s="9"/>
      <c r="O683" s="9"/>
      <c r="P683" s="9"/>
      <c r="R683" s="9"/>
      <c r="S683" s="9"/>
      <c r="U683" s="17"/>
      <c r="V683" s="9"/>
      <c r="W683" s="17"/>
      <c r="X683" s="9"/>
      <c r="Y683" s="9"/>
      <c r="Z683" s="9"/>
      <c r="AA683" s="9"/>
      <c r="AB683" s="9"/>
      <c r="AC683" s="9"/>
      <c r="AD683" s="9"/>
      <c r="AE683" s="9"/>
      <c r="AF683" s="9"/>
      <c r="AG683" s="9"/>
      <c r="AH683" s="9"/>
      <c r="AI683" s="9"/>
      <c r="AJ683" s="9"/>
      <c r="AK683" s="9"/>
      <c r="AL683" s="9"/>
      <c r="AM683" s="9"/>
      <c r="AN683" s="9"/>
      <c r="AO683" s="9"/>
      <c r="AP683" s="9"/>
      <c r="AQ683" s="9"/>
      <c r="AR683" s="9"/>
    </row>
    <row r="684" spans="1:44" x14ac:dyDescent="0.25">
      <c r="A684" s="9"/>
      <c r="B684" s="9"/>
      <c r="C684" s="9"/>
      <c r="D684" s="9"/>
      <c r="F684" s="9"/>
      <c r="I684" s="9"/>
      <c r="J684" s="9"/>
      <c r="K684" s="9"/>
      <c r="L684" s="9"/>
      <c r="M684" s="9"/>
      <c r="N684" s="9"/>
      <c r="O684" s="9"/>
      <c r="P684" s="9"/>
      <c r="R684" s="9"/>
      <c r="S684" s="9"/>
      <c r="U684" s="17"/>
      <c r="V684" s="9"/>
      <c r="W684" s="17"/>
      <c r="X684" s="9"/>
      <c r="Y684" s="9"/>
      <c r="Z684" s="9"/>
      <c r="AA684" s="9"/>
      <c r="AB684" s="9"/>
      <c r="AC684" s="9"/>
      <c r="AD684" s="9"/>
      <c r="AE684" s="9"/>
      <c r="AF684" s="9"/>
      <c r="AG684" s="9"/>
      <c r="AH684" s="9"/>
      <c r="AI684" s="9"/>
      <c r="AJ684" s="9"/>
      <c r="AK684" s="9"/>
      <c r="AL684" s="9"/>
      <c r="AM684" s="9"/>
      <c r="AN684" s="9"/>
      <c r="AO684" s="9"/>
      <c r="AP684" s="9"/>
      <c r="AQ684" s="9"/>
      <c r="AR684" s="9"/>
    </row>
    <row r="685" spans="1:44" x14ac:dyDescent="0.25">
      <c r="A685" s="9"/>
      <c r="B685" s="9"/>
      <c r="C685" s="9"/>
      <c r="D685" s="9"/>
      <c r="F685" s="9"/>
      <c r="I685" s="9"/>
      <c r="J685" s="9"/>
      <c r="K685" s="9"/>
      <c r="L685" s="9"/>
      <c r="M685" s="9"/>
      <c r="N685" s="9"/>
      <c r="O685" s="9"/>
      <c r="P685" s="9"/>
      <c r="R685" s="9"/>
      <c r="S685" s="9"/>
      <c r="U685" s="17"/>
      <c r="V685" s="9"/>
      <c r="W685" s="17"/>
      <c r="X685" s="9"/>
      <c r="Y685" s="9"/>
      <c r="Z685" s="9"/>
      <c r="AA685" s="9"/>
      <c r="AB685" s="9"/>
      <c r="AC685" s="9"/>
      <c r="AD685" s="9"/>
      <c r="AE685" s="9"/>
      <c r="AF685" s="9"/>
      <c r="AG685" s="9"/>
      <c r="AH685" s="9"/>
      <c r="AI685" s="9"/>
      <c r="AJ685" s="9"/>
      <c r="AK685" s="9"/>
      <c r="AL685" s="9"/>
      <c r="AM685" s="9"/>
      <c r="AN685" s="9"/>
      <c r="AO685" s="9"/>
      <c r="AP685" s="9"/>
      <c r="AQ685" s="9"/>
      <c r="AR685" s="9"/>
    </row>
    <row r="686" spans="1:44" x14ac:dyDescent="0.25">
      <c r="A686" s="9"/>
      <c r="B686" s="9"/>
      <c r="C686" s="9"/>
      <c r="D686" s="9"/>
      <c r="F686" s="9"/>
      <c r="I686" s="9"/>
      <c r="J686" s="9"/>
      <c r="K686" s="9"/>
      <c r="L686" s="9"/>
      <c r="M686" s="9"/>
      <c r="N686" s="9"/>
      <c r="O686" s="9"/>
      <c r="P686" s="9"/>
      <c r="R686" s="9"/>
      <c r="S686" s="9"/>
      <c r="U686" s="17"/>
      <c r="V686" s="9"/>
      <c r="W686" s="17"/>
      <c r="X686" s="9"/>
      <c r="Y686" s="9"/>
      <c r="Z686" s="9"/>
      <c r="AA686" s="9"/>
      <c r="AB686" s="9"/>
      <c r="AC686" s="9"/>
      <c r="AD686" s="9"/>
      <c r="AE686" s="9"/>
      <c r="AF686" s="9"/>
      <c r="AG686" s="9"/>
      <c r="AH686" s="9"/>
      <c r="AI686" s="9"/>
      <c r="AJ686" s="9"/>
      <c r="AK686" s="9"/>
      <c r="AL686" s="9"/>
      <c r="AM686" s="9"/>
      <c r="AN686" s="9"/>
      <c r="AO686" s="9"/>
      <c r="AP686" s="9"/>
      <c r="AQ686" s="9"/>
      <c r="AR686" s="9"/>
    </row>
    <row r="687" spans="1:44" x14ac:dyDescent="0.25">
      <c r="A687" s="9"/>
      <c r="B687" s="9"/>
      <c r="C687" s="9"/>
      <c r="D687" s="9"/>
      <c r="F687" s="9"/>
      <c r="I687" s="9"/>
      <c r="J687" s="9"/>
      <c r="K687" s="9"/>
      <c r="L687" s="9"/>
      <c r="M687" s="9"/>
      <c r="N687" s="9"/>
      <c r="O687" s="9"/>
      <c r="P687" s="9"/>
      <c r="R687" s="9"/>
      <c r="S687" s="9"/>
      <c r="U687" s="17"/>
      <c r="V687" s="9"/>
      <c r="W687" s="17"/>
      <c r="X687" s="9"/>
      <c r="Y687" s="9"/>
      <c r="Z687" s="9"/>
      <c r="AA687" s="9"/>
      <c r="AB687" s="9"/>
      <c r="AC687" s="9"/>
      <c r="AD687" s="9"/>
      <c r="AE687" s="9"/>
      <c r="AF687" s="9"/>
      <c r="AG687" s="9"/>
      <c r="AH687" s="9"/>
      <c r="AI687" s="9"/>
      <c r="AJ687" s="9"/>
      <c r="AK687" s="9"/>
      <c r="AL687" s="9"/>
      <c r="AM687" s="9"/>
      <c r="AN687" s="9"/>
      <c r="AO687" s="9"/>
      <c r="AP687" s="9"/>
      <c r="AQ687" s="9"/>
      <c r="AR687" s="9"/>
    </row>
    <row r="688" spans="1:44" x14ac:dyDescent="0.25">
      <c r="A688" s="9"/>
      <c r="B688" s="9"/>
      <c r="C688" s="9"/>
      <c r="D688" s="9"/>
      <c r="F688" s="9"/>
      <c r="I688" s="9"/>
      <c r="J688" s="9"/>
      <c r="K688" s="9"/>
      <c r="L688" s="9"/>
      <c r="M688" s="9"/>
      <c r="N688" s="9"/>
      <c r="O688" s="9"/>
      <c r="P688" s="9"/>
      <c r="R688" s="9"/>
      <c r="S688" s="9"/>
      <c r="U688" s="17"/>
      <c r="V688" s="9"/>
      <c r="W688" s="17"/>
      <c r="X688" s="9"/>
      <c r="Y688" s="9"/>
      <c r="Z688" s="9"/>
      <c r="AA688" s="9"/>
      <c r="AB688" s="9"/>
      <c r="AC688" s="9"/>
      <c r="AD688" s="9"/>
      <c r="AE688" s="9"/>
      <c r="AF688" s="9"/>
      <c r="AG688" s="9"/>
      <c r="AH688" s="9"/>
      <c r="AI688" s="9"/>
      <c r="AJ688" s="9"/>
      <c r="AK688" s="9"/>
      <c r="AL688" s="9"/>
      <c r="AM688" s="9"/>
      <c r="AN688" s="9"/>
      <c r="AO688" s="9"/>
      <c r="AP688" s="9"/>
      <c r="AQ688" s="9"/>
      <c r="AR688" s="9"/>
    </row>
    <row r="689" spans="1:44" x14ac:dyDescent="0.25">
      <c r="A689" s="9"/>
      <c r="B689" s="9"/>
      <c r="C689" s="9"/>
      <c r="D689" s="9"/>
      <c r="F689" s="9"/>
      <c r="I689" s="9"/>
      <c r="J689" s="9"/>
      <c r="K689" s="9"/>
      <c r="L689" s="9"/>
      <c r="M689" s="9"/>
      <c r="N689" s="9"/>
      <c r="O689" s="9"/>
      <c r="P689" s="9"/>
      <c r="R689" s="9"/>
      <c r="S689" s="9"/>
      <c r="U689" s="17"/>
      <c r="V689" s="9"/>
      <c r="W689" s="17"/>
      <c r="X689" s="9"/>
      <c r="Y689" s="9"/>
      <c r="Z689" s="9"/>
      <c r="AA689" s="9"/>
      <c r="AB689" s="9"/>
      <c r="AC689" s="9"/>
      <c r="AD689" s="9"/>
      <c r="AE689" s="9"/>
      <c r="AF689" s="9"/>
      <c r="AG689" s="9"/>
      <c r="AH689" s="9"/>
      <c r="AI689" s="9"/>
      <c r="AJ689" s="9"/>
      <c r="AK689" s="9"/>
      <c r="AL689" s="9"/>
      <c r="AM689" s="9"/>
      <c r="AN689" s="9"/>
      <c r="AO689" s="9"/>
      <c r="AP689" s="9"/>
      <c r="AQ689" s="9"/>
      <c r="AR689" s="9"/>
    </row>
    <row r="690" spans="1:44" x14ac:dyDescent="0.25">
      <c r="A690" s="9"/>
      <c r="B690" s="9"/>
      <c r="C690" s="9"/>
      <c r="D690" s="9"/>
      <c r="F690" s="9"/>
      <c r="I690" s="9"/>
      <c r="J690" s="9"/>
      <c r="K690" s="9"/>
      <c r="L690" s="9"/>
      <c r="M690" s="9"/>
      <c r="N690" s="9"/>
      <c r="O690" s="9"/>
      <c r="P690" s="9"/>
      <c r="R690" s="9"/>
      <c r="S690" s="9"/>
      <c r="U690" s="17"/>
      <c r="V690" s="9"/>
      <c r="W690" s="17"/>
      <c r="X690" s="9"/>
      <c r="Y690" s="9"/>
      <c r="Z690" s="9"/>
      <c r="AA690" s="9"/>
      <c r="AB690" s="9"/>
      <c r="AC690" s="9"/>
      <c r="AD690" s="9"/>
      <c r="AE690" s="9"/>
      <c r="AF690" s="9"/>
      <c r="AG690" s="9"/>
      <c r="AH690" s="9"/>
      <c r="AI690" s="9"/>
      <c r="AJ690" s="9"/>
      <c r="AK690" s="9"/>
      <c r="AL690" s="9"/>
      <c r="AM690" s="9"/>
      <c r="AN690" s="9"/>
      <c r="AO690" s="9"/>
      <c r="AP690" s="9"/>
      <c r="AQ690" s="9"/>
      <c r="AR690" s="9"/>
    </row>
    <row r="691" spans="1:44" x14ac:dyDescent="0.25">
      <c r="A691" s="9"/>
      <c r="B691" s="9"/>
      <c r="C691" s="9"/>
      <c r="D691" s="9"/>
      <c r="F691" s="9"/>
      <c r="I691" s="9"/>
      <c r="J691" s="9"/>
      <c r="K691" s="9"/>
      <c r="L691" s="9"/>
      <c r="M691" s="9"/>
      <c r="N691" s="9"/>
      <c r="O691" s="9"/>
      <c r="P691" s="9"/>
      <c r="R691" s="9"/>
      <c r="S691" s="9"/>
      <c r="U691" s="17"/>
      <c r="V691" s="9"/>
      <c r="W691" s="17"/>
      <c r="X691" s="9"/>
      <c r="Y691" s="9"/>
      <c r="Z691" s="9"/>
      <c r="AA691" s="9"/>
      <c r="AB691" s="9"/>
      <c r="AC691" s="9"/>
      <c r="AD691" s="9"/>
      <c r="AE691" s="9"/>
      <c r="AF691" s="9"/>
      <c r="AG691" s="9"/>
      <c r="AH691" s="9"/>
      <c r="AI691" s="9"/>
      <c r="AJ691" s="9"/>
      <c r="AK691" s="9"/>
      <c r="AL691" s="9"/>
      <c r="AM691" s="9"/>
      <c r="AN691" s="9"/>
      <c r="AO691" s="9"/>
      <c r="AP691" s="9"/>
      <c r="AQ691" s="9"/>
      <c r="AR691" s="9"/>
    </row>
    <row r="692" spans="1:44" x14ac:dyDescent="0.25">
      <c r="A692" s="9"/>
      <c r="B692" s="9"/>
      <c r="C692" s="9"/>
      <c r="D692" s="9"/>
      <c r="F692" s="9"/>
      <c r="I692" s="9"/>
      <c r="J692" s="9"/>
      <c r="K692" s="9"/>
      <c r="L692" s="9"/>
      <c r="M692" s="9"/>
      <c r="N692" s="9"/>
      <c r="O692" s="9"/>
      <c r="P692" s="9"/>
      <c r="R692" s="9"/>
      <c r="S692" s="9"/>
      <c r="U692" s="17"/>
      <c r="V692" s="9"/>
      <c r="W692" s="17"/>
      <c r="X692" s="9"/>
      <c r="Y692" s="9"/>
      <c r="Z692" s="9"/>
      <c r="AA692" s="9"/>
      <c r="AB692" s="9"/>
      <c r="AC692" s="9"/>
      <c r="AD692" s="9"/>
      <c r="AE692" s="9"/>
      <c r="AF692" s="9"/>
      <c r="AG692" s="9"/>
      <c r="AH692" s="9"/>
      <c r="AI692" s="9"/>
      <c r="AJ692" s="9"/>
      <c r="AK692" s="9"/>
      <c r="AL692" s="9"/>
      <c r="AM692" s="9"/>
      <c r="AN692" s="9"/>
      <c r="AO692" s="9"/>
      <c r="AP692" s="9"/>
      <c r="AQ692" s="9"/>
      <c r="AR692" s="9"/>
    </row>
    <row r="693" spans="1:44" x14ac:dyDescent="0.25">
      <c r="A693" s="9"/>
      <c r="B693" s="9"/>
      <c r="C693" s="9"/>
      <c r="D693" s="9"/>
      <c r="F693" s="9"/>
      <c r="I693" s="9"/>
      <c r="J693" s="9"/>
      <c r="K693" s="9"/>
      <c r="L693" s="9"/>
      <c r="M693" s="9"/>
      <c r="N693" s="9"/>
      <c r="O693" s="9"/>
      <c r="P693" s="9"/>
      <c r="R693" s="9"/>
      <c r="S693" s="9"/>
      <c r="U693" s="17"/>
      <c r="V693" s="9"/>
      <c r="W693" s="17"/>
      <c r="X693" s="9"/>
      <c r="Y693" s="9"/>
      <c r="Z693" s="9"/>
      <c r="AA693" s="9"/>
      <c r="AB693" s="9"/>
      <c r="AC693" s="9"/>
      <c r="AD693" s="9"/>
      <c r="AE693" s="9"/>
      <c r="AF693" s="9"/>
      <c r="AG693" s="9"/>
      <c r="AH693" s="9"/>
      <c r="AI693" s="9"/>
      <c r="AJ693" s="9"/>
      <c r="AK693" s="9"/>
      <c r="AL693" s="9"/>
      <c r="AM693" s="9"/>
      <c r="AN693" s="9"/>
      <c r="AO693" s="9"/>
      <c r="AP693" s="9"/>
      <c r="AQ693" s="9"/>
      <c r="AR693" s="9"/>
    </row>
    <row r="694" spans="1:44" x14ac:dyDescent="0.25">
      <c r="A694" s="9"/>
      <c r="B694" s="9"/>
      <c r="C694" s="9"/>
      <c r="D694" s="9"/>
      <c r="F694" s="9"/>
      <c r="I694" s="9"/>
      <c r="J694" s="9"/>
      <c r="K694" s="9"/>
      <c r="L694" s="9"/>
      <c r="M694" s="9"/>
      <c r="N694" s="9"/>
      <c r="O694" s="9"/>
      <c r="P694" s="9"/>
      <c r="R694" s="9"/>
      <c r="S694" s="9"/>
      <c r="U694" s="17"/>
      <c r="V694" s="9"/>
      <c r="W694" s="17"/>
      <c r="X694" s="9"/>
      <c r="Y694" s="9"/>
      <c r="Z694" s="9"/>
      <c r="AA694" s="9"/>
      <c r="AB694" s="9"/>
      <c r="AC694" s="9"/>
      <c r="AD694" s="9"/>
      <c r="AE694" s="9"/>
      <c r="AF694" s="9"/>
      <c r="AG694" s="9"/>
      <c r="AH694" s="9"/>
      <c r="AI694" s="9"/>
      <c r="AJ694" s="9"/>
      <c r="AK694" s="9"/>
      <c r="AL694" s="9"/>
      <c r="AM694" s="9"/>
      <c r="AN694" s="9"/>
      <c r="AO694" s="9"/>
      <c r="AP694" s="9"/>
      <c r="AQ694" s="9"/>
      <c r="AR694" s="9"/>
    </row>
    <row r="695" spans="1:44" x14ac:dyDescent="0.25">
      <c r="A695" s="9"/>
      <c r="B695" s="9"/>
      <c r="C695" s="9"/>
      <c r="D695" s="9"/>
      <c r="F695" s="9"/>
      <c r="I695" s="9"/>
      <c r="J695" s="9"/>
      <c r="K695" s="9"/>
      <c r="L695" s="9"/>
      <c r="M695" s="9"/>
      <c r="N695" s="9"/>
      <c r="O695" s="9"/>
      <c r="P695" s="9"/>
      <c r="R695" s="9"/>
      <c r="S695" s="9"/>
      <c r="U695" s="17"/>
      <c r="V695" s="9"/>
      <c r="W695" s="17"/>
      <c r="X695" s="9"/>
      <c r="Y695" s="9"/>
      <c r="Z695" s="9"/>
      <c r="AA695" s="9"/>
      <c r="AB695" s="9"/>
      <c r="AC695" s="9"/>
      <c r="AD695" s="9"/>
      <c r="AE695" s="9"/>
      <c r="AF695" s="9"/>
      <c r="AG695" s="9"/>
      <c r="AH695" s="9"/>
      <c r="AI695" s="9"/>
      <c r="AJ695" s="9"/>
      <c r="AK695" s="9"/>
      <c r="AL695" s="9"/>
      <c r="AM695" s="9"/>
      <c r="AN695" s="9"/>
      <c r="AO695" s="9"/>
      <c r="AP695" s="9"/>
      <c r="AQ695" s="9"/>
      <c r="AR695" s="9"/>
    </row>
    <row r="696" spans="1:44" x14ac:dyDescent="0.25">
      <c r="A696" s="9"/>
      <c r="B696" s="9"/>
      <c r="C696" s="9"/>
      <c r="D696" s="9"/>
      <c r="F696" s="9"/>
      <c r="I696" s="9"/>
      <c r="J696" s="9"/>
      <c r="K696" s="9"/>
      <c r="L696" s="9"/>
      <c r="M696" s="9"/>
      <c r="N696" s="9"/>
      <c r="O696" s="9"/>
      <c r="P696" s="9"/>
      <c r="R696" s="9"/>
      <c r="S696" s="9"/>
      <c r="U696" s="17"/>
      <c r="V696" s="9"/>
      <c r="W696" s="17"/>
      <c r="X696" s="9"/>
      <c r="Y696" s="9"/>
      <c r="Z696" s="9"/>
      <c r="AA696" s="9"/>
      <c r="AB696" s="9"/>
      <c r="AC696" s="9"/>
      <c r="AD696" s="9"/>
      <c r="AE696" s="9"/>
      <c r="AF696" s="9"/>
      <c r="AG696" s="9"/>
      <c r="AH696" s="9"/>
      <c r="AI696" s="9"/>
      <c r="AJ696" s="9"/>
      <c r="AK696" s="9"/>
      <c r="AL696" s="9"/>
      <c r="AM696" s="9"/>
      <c r="AN696" s="9"/>
      <c r="AO696" s="9"/>
      <c r="AP696" s="9"/>
      <c r="AQ696" s="9"/>
      <c r="AR696" s="9"/>
    </row>
    <row r="697" spans="1:44" x14ac:dyDescent="0.25">
      <c r="A697" s="9"/>
      <c r="B697" s="9"/>
      <c r="C697" s="9"/>
      <c r="D697" s="9"/>
      <c r="F697" s="9"/>
      <c r="I697" s="9"/>
      <c r="J697" s="9"/>
      <c r="K697" s="9"/>
      <c r="L697" s="9"/>
      <c r="M697" s="9"/>
      <c r="N697" s="9"/>
      <c r="O697" s="9"/>
      <c r="P697" s="9"/>
      <c r="R697" s="9"/>
      <c r="S697" s="9"/>
      <c r="U697" s="17"/>
      <c r="V697" s="9"/>
      <c r="W697" s="17"/>
      <c r="X697" s="9"/>
      <c r="Y697" s="9"/>
      <c r="Z697" s="9"/>
      <c r="AA697" s="9"/>
      <c r="AB697" s="9"/>
      <c r="AC697" s="9"/>
      <c r="AD697" s="9"/>
      <c r="AE697" s="9"/>
      <c r="AF697" s="9"/>
      <c r="AG697" s="9"/>
      <c r="AH697" s="9"/>
      <c r="AI697" s="9"/>
      <c r="AJ697" s="9"/>
      <c r="AK697" s="9"/>
      <c r="AL697" s="9"/>
      <c r="AM697" s="9"/>
      <c r="AN697" s="9"/>
      <c r="AO697" s="9"/>
      <c r="AP697" s="9"/>
      <c r="AQ697" s="9"/>
      <c r="AR697" s="9"/>
    </row>
    <row r="698" spans="1:44" x14ac:dyDescent="0.25">
      <c r="A698" s="9"/>
      <c r="B698" s="9"/>
      <c r="C698" s="9"/>
      <c r="D698" s="9"/>
      <c r="F698" s="9"/>
      <c r="I698" s="9"/>
      <c r="J698" s="9"/>
      <c r="K698" s="9"/>
      <c r="L698" s="9"/>
      <c r="M698" s="9"/>
      <c r="N698" s="9"/>
      <c r="O698" s="9"/>
      <c r="P698" s="9"/>
      <c r="R698" s="9"/>
      <c r="S698" s="9"/>
      <c r="U698" s="17"/>
      <c r="V698" s="9"/>
      <c r="W698" s="17"/>
      <c r="X698" s="9"/>
      <c r="Y698" s="9"/>
      <c r="Z698" s="9"/>
      <c r="AA698" s="9"/>
      <c r="AB698" s="9"/>
      <c r="AC698" s="9"/>
      <c r="AD698" s="9"/>
      <c r="AE698" s="9"/>
      <c r="AF698" s="9"/>
      <c r="AG698" s="9"/>
      <c r="AH698" s="9"/>
      <c r="AI698" s="9"/>
      <c r="AJ698" s="9"/>
      <c r="AK698" s="9"/>
      <c r="AL698" s="9"/>
      <c r="AM698" s="9"/>
      <c r="AN698" s="9"/>
      <c r="AO698" s="9"/>
      <c r="AP698" s="9"/>
      <c r="AQ698" s="9"/>
      <c r="AR698" s="9"/>
    </row>
    <row r="699" spans="1:44" x14ac:dyDescent="0.25">
      <c r="A699" s="9"/>
      <c r="B699" s="9"/>
      <c r="C699" s="9"/>
      <c r="D699" s="9"/>
      <c r="F699" s="9"/>
      <c r="I699" s="9"/>
      <c r="J699" s="9"/>
      <c r="K699" s="9"/>
      <c r="L699" s="9"/>
      <c r="M699" s="9"/>
      <c r="N699" s="9"/>
      <c r="O699" s="9"/>
      <c r="P699" s="9"/>
      <c r="R699" s="9"/>
      <c r="S699" s="9"/>
      <c r="U699" s="17"/>
      <c r="V699" s="9"/>
      <c r="W699" s="17"/>
      <c r="X699" s="9"/>
      <c r="Y699" s="9"/>
      <c r="Z699" s="9"/>
      <c r="AA699" s="9"/>
      <c r="AB699" s="9"/>
      <c r="AC699" s="9"/>
      <c r="AD699" s="9"/>
      <c r="AE699" s="9"/>
      <c r="AF699" s="9"/>
      <c r="AG699" s="9"/>
      <c r="AH699" s="9"/>
      <c r="AI699" s="9"/>
      <c r="AJ699" s="9"/>
      <c r="AK699" s="9"/>
      <c r="AL699" s="9"/>
      <c r="AM699" s="9"/>
      <c r="AN699" s="9"/>
      <c r="AO699" s="9"/>
      <c r="AP699" s="9"/>
      <c r="AQ699" s="9"/>
      <c r="AR699" s="9"/>
    </row>
    <row r="700" spans="1:44" x14ac:dyDescent="0.25">
      <c r="A700" s="9"/>
      <c r="B700" s="9"/>
      <c r="C700" s="9"/>
      <c r="D700" s="9"/>
      <c r="F700" s="9"/>
      <c r="I700" s="9"/>
      <c r="J700" s="9"/>
      <c r="K700" s="9"/>
      <c r="L700" s="9"/>
      <c r="M700" s="9"/>
      <c r="N700" s="9"/>
      <c r="O700" s="9"/>
      <c r="P700" s="9"/>
      <c r="R700" s="9"/>
      <c r="S700" s="9"/>
      <c r="U700" s="17"/>
      <c r="V700" s="9"/>
      <c r="W700" s="17"/>
      <c r="X700" s="9"/>
      <c r="Y700" s="9"/>
      <c r="Z700" s="9"/>
      <c r="AA700" s="9"/>
      <c r="AB700" s="9"/>
      <c r="AC700" s="9"/>
      <c r="AD700" s="9"/>
      <c r="AE700" s="9"/>
      <c r="AF700" s="9"/>
      <c r="AG700" s="9"/>
      <c r="AH700" s="9"/>
      <c r="AI700" s="9"/>
      <c r="AJ700" s="9"/>
      <c r="AK700" s="9"/>
      <c r="AL700" s="9"/>
      <c r="AM700" s="9"/>
      <c r="AN700" s="9"/>
      <c r="AO700" s="9"/>
      <c r="AP700" s="9"/>
      <c r="AQ700" s="9"/>
      <c r="AR700" s="9"/>
    </row>
    <row r="701" spans="1:44" x14ac:dyDescent="0.25">
      <c r="A701" s="9"/>
      <c r="B701" s="9"/>
      <c r="C701" s="9"/>
      <c r="D701" s="9"/>
      <c r="F701" s="9"/>
      <c r="I701" s="9"/>
      <c r="J701" s="9"/>
      <c r="K701" s="9"/>
      <c r="L701" s="9"/>
      <c r="M701" s="9"/>
      <c r="N701" s="9"/>
      <c r="O701" s="9"/>
      <c r="P701" s="9"/>
      <c r="R701" s="9"/>
      <c r="S701" s="9"/>
      <c r="U701" s="17"/>
      <c r="V701" s="9"/>
      <c r="W701" s="17"/>
      <c r="X701" s="9"/>
      <c r="Y701" s="9"/>
      <c r="Z701" s="9"/>
      <c r="AA701" s="9"/>
      <c r="AB701" s="9"/>
      <c r="AC701" s="9"/>
      <c r="AD701" s="9"/>
      <c r="AE701" s="9"/>
      <c r="AF701" s="9"/>
      <c r="AG701" s="9"/>
      <c r="AH701" s="9"/>
      <c r="AI701" s="9"/>
      <c r="AJ701" s="9"/>
      <c r="AK701" s="9"/>
      <c r="AL701" s="9"/>
      <c r="AM701" s="9"/>
      <c r="AN701" s="9"/>
      <c r="AO701" s="9"/>
      <c r="AP701" s="9"/>
      <c r="AQ701" s="9"/>
      <c r="AR701" s="9"/>
    </row>
    <row r="702" spans="1:44" x14ac:dyDescent="0.25">
      <c r="A702" s="9"/>
      <c r="B702" s="9"/>
      <c r="C702" s="9"/>
      <c r="D702" s="9"/>
      <c r="F702" s="9"/>
      <c r="I702" s="9"/>
      <c r="J702" s="9"/>
      <c r="K702" s="9"/>
      <c r="L702" s="9"/>
      <c r="M702" s="9"/>
      <c r="N702" s="9"/>
      <c r="O702" s="9"/>
      <c r="P702" s="9"/>
      <c r="R702" s="9"/>
      <c r="S702" s="9"/>
      <c r="U702" s="17"/>
      <c r="V702" s="9"/>
      <c r="W702" s="17"/>
      <c r="X702" s="9"/>
      <c r="Y702" s="9"/>
      <c r="Z702" s="9"/>
      <c r="AA702" s="9"/>
      <c r="AB702" s="9"/>
      <c r="AC702" s="9"/>
      <c r="AD702" s="9"/>
      <c r="AE702" s="9"/>
      <c r="AF702" s="9"/>
      <c r="AG702" s="9"/>
      <c r="AH702" s="9"/>
      <c r="AI702" s="9"/>
      <c r="AJ702" s="9"/>
      <c r="AK702" s="9"/>
      <c r="AL702" s="9"/>
      <c r="AM702" s="9"/>
      <c r="AN702" s="9"/>
      <c r="AO702" s="9"/>
      <c r="AP702" s="9"/>
      <c r="AQ702" s="9"/>
      <c r="AR702" s="9"/>
    </row>
    <row r="703" spans="1:44" x14ac:dyDescent="0.25">
      <c r="A703" s="9"/>
      <c r="B703" s="9"/>
      <c r="C703" s="9"/>
      <c r="D703" s="9"/>
      <c r="F703" s="9"/>
      <c r="I703" s="9"/>
      <c r="J703" s="9"/>
      <c r="K703" s="9"/>
      <c r="L703" s="9"/>
      <c r="M703" s="9"/>
      <c r="N703" s="9"/>
      <c r="O703" s="9"/>
      <c r="P703" s="9"/>
      <c r="R703" s="9"/>
      <c r="S703" s="9"/>
      <c r="U703" s="17"/>
      <c r="V703" s="9"/>
      <c r="W703" s="17"/>
      <c r="X703" s="9"/>
      <c r="Y703" s="9"/>
      <c r="Z703" s="9"/>
      <c r="AA703" s="9"/>
      <c r="AB703" s="9"/>
      <c r="AC703" s="9"/>
      <c r="AD703" s="9"/>
      <c r="AE703" s="9"/>
      <c r="AF703" s="9"/>
      <c r="AG703" s="9"/>
      <c r="AH703" s="9"/>
      <c r="AI703" s="9"/>
      <c r="AJ703" s="9"/>
      <c r="AK703" s="9"/>
      <c r="AL703" s="9"/>
      <c r="AM703" s="9"/>
      <c r="AN703" s="9"/>
      <c r="AO703" s="9"/>
      <c r="AP703" s="9"/>
      <c r="AQ703" s="9"/>
      <c r="AR703" s="9"/>
    </row>
    <row r="704" spans="1:44" x14ac:dyDescent="0.25">
      <c r="A704" s="9"/>
      <c r="B704" s="9"/>
      <c r="C704" s="9"/>
      <c r="D704" s="9"/>
      <c r="F704" s="9"/>
      <c r="I704" s="9"/>
      <c r="J704" s="9"/>
      <c r="K704" s="9"/>
      <c r="L704" s="9"/>
      <c r="M704" s="9"/>
      <c r="N704" s="9"/>
      <c r="O704" s="9"/>
      <c r="P704" s="9"/>
      <c r="R704" s="9"/>
      <c r="S704" s="9"/>
      <c r="U704" s="17"/>
      <c r="V704" s="9"/>
      <c r="W704" s="17"/>
      <c r="X704" s="9"/>
      <c r="Y704" s="9"/>
      <c r="Z704" s="9"/>
      <c r="AA704" s="9"/>
      <c r="AB704" s="9"/>
      <c r="AC704" s="9"/>
      <c r="AD704" s="9"/>
      <c r="AE704" s="9"/>
      <c r="AF704" s="9"/>
      <c r="AG704" s="9"/>
      <c r="AH704" s="9"/>
      <c r="AI704" s="9"/>
      <c r="AJ704" s="9"/>
      <c r="AK704" s="9"/>
      <c r="AL704" s="9"/>
      <c r="AM704" s="9"/>
      <c r="AN704" s="9"/>
      <c r="AO704" s="9"/>
      <c r="AP704" s="9"/>
      <c r="AQ704" s="9"/>
      <c r="AR704" s="9"/>
    </row>
    <row r="705" spans="1:44" x14ac:dyDescent="0.25">
      <c r="A705" s="9"/>
      <c r="B705" s="9"/>
      <c r="C705" s="9"/>
      <c r="D705" s="9"/>
      <c r="F705" s="9"/>
      <c r="I705" s="9"/>
      <c r="J705" s="9"/>
      <c r="K705" s="9"/>
      <c r="L705" s="9"/>
      <c r="M705" s="9"/>
      <c r="N705" s="9"/>
      <c r="O705" s="9"/>
      <c r="P705" s="9"/>
      <c r="R705" s="9"/>
      <c r="S705" s="9"/>
      <c r="U705" s="17"/>
      <c r="V705" s="9"/>
      <c r="W705" s="17"/>
      <c r="X705" s="9"/>
      <c r="Y705" s="9"/>
      <c r="Z705" s="9"/>
      <c r="AA705" s="9"/>
      <c r="AB705" s="9"/>
      <c r="AC705" s="9"/>
      <c r="AD705" s="9"/>
      <c r="AE705" s="9"/>
      <c r="AF705" s="9"/>
      <c r="AG705" s="9"/>
      <c r="AH705" s="9"/>
      <c r="AI705" s="9"/>
      <c r="AJ705" s="9"/>
      <c r="AK705" s="9"/>
      <c r="AL705" s="9"/>
      <c r="AM705" s="9"/>
      <c r="AN705" s="9"/>
      <c r="AO705" s="9"/>
      <c r="AP705" s="9"/>
      <c r="AQ705" s="9"/>
      <c r="AR705" s="9"/>
    </row>
    <row r="706" spans="1:44" x14ac:dyDescent="0.25">
      <c r="A706" s="9"/>
      <c r="B706" s="9"/>
      <c r="C706" s="9"/>
      <c r="D706" s="9"/>
      <c r="F706" s="9"/>
      <c r="I706" s="9"/>
      <c r="J706" s="9"/>
      <c r="K706" s="9"/>
      <c r="L706" s="9"/>
      <c r="M706" s="9"/>
      <c r="N706" s="9"/>
      <c r="O706" s="9"/>
      <c r="P706" s="9"/>
      <c r="R706" s="9"/>
      <c r="S706" s="9"/>
      <c r="U706" s="17"/>
      <c r="V706" s="9"/>
      <c r="W706" s="17"/>
      <c r="X706" s="9"/>
      <c r="Y706" s="9"/>
      <c r="Z706" s="9"/>
      <c r="AA706" s="9"/>
      <c r="AB706" s="9"/>
      <c r="AC706" s="9"/>
      <c r="AD706" s="9"/>
      <c r="AE706" s="9"/>
      <c r="AF706" s="9"/>
      <c r="AG706" s="9"/>
      <c r="AH706" s="9"/>
      <c r="AI706" s="9"/>
      <c r="AJ706" s="9"/>
      <c r="AK706" s="9"/>
      <c r="AL706" s="9"/>
      <c r="AM706" s="9"/>
      <c r="AN706" s="9"/>
      <c r="AO706" s="9"/>
      <c r="AP706" s="9"/>
      <c r="AQ706" s="9"/>
      <c r="AR706" s="9"/>
    </row>
    <row r="707" spans="1:44" x14ac:dyDescent="0.25">
      <c r="A707" s="9"/>
      <c r="B707" s="9"/>
      <c r="C707" s="9"/>
      <c r="D707" s="9"/>
      <c r="F707" s="9"/>
      <c r="I707" s="9"/>
      <c r="J707" s="9"/>
      <c r="K707" s="9"/>
      <c r="L707" s="9"/>
      <c r="M707" s="9"/>
      <c r="N707" s="9"/>
      <c r="O707" s="9"/>
      <c r="P707" s="9"/>
      <c r="R707" s="9"/>
      <c r="S707" s="9"/>
      <c r="U707" s="17"/>
      <c r="V707" s="9"/>
      <c r="W707" s="17"/>
      <c r="X707" s="9"/>
      <c r="Y707" s="9"/>
      <c r="Z707" s="9"/>
      <c r="AA707" s="9"/>
      <c r="AB707" s="9"/>
      <c r="AC707" s="9"/>
      <c r="AD707" s="9"/>
      <c r="AE707" s="9"/>
      <c r="AF707" s="9"/>
      <c r="AG707" s="9"/>
      <c r="AH707" s="9"/>
      <c r="AI707" s="9"/>
      <c r="AJ707" s="9"/>
      <c r="AK707" s="9"/>
      <c r="AL707" s="9"/>
      <c r="AM707" s="9"/>
      <c r="AN707" s="9"/>
      <c r="AO707" s="9"/>
      <c r="AP707" s="9"/>
      <c r="AQ707" s="9"/>
      <c r="AR707" s="9"/>
    </row>
    <row r="708" spans="1:44" x14ac:dyDescent="0.25">
      <c r="A708" s="9"/>
      <c r="B708" s="9"/>
      <c r="C708" s="9"/>
      <c r="D708" s="9"/>
      <c r="F708" s="9"/>
      <c r="I708" s="9"/>
      <c r="J708" s="9"/>
      <c r="K708" s="9"/>
      <c r="L708" s="9"/>
      <c r="M708" s="9"/>
      <c r="N708" s="9"/>
      <c r="O708" s="9"/>
      <c r="P708" s="9"/>
      <c r="R708" s="9"/>
      <c r="S708" s="9"/>
      <c r="U708" s="17"/>
      <c r="V708" s="9"/>
      <c r="W708" s="17"/>
      <c r="X708" s="9"/>
      <c r="Y708" s="9"/>
      <c r="Z708" s="9"/>
      <c r="AA708" s="9"/>
      <c r="AB708" s="9"/>
      <c r="AC708" s="9"/>
      <c r="AD708" s="9"/>
      <c r="AE708" s="9"/>
      <c r="AF708" s="9"/>
      <c r="AG708" s="9"/>
      <c r="AH708" s="9"/>
      <c r="AI708" s="9"/>
      <c r="AJ708" s="9"/>
      <c r="AK708" s="9"/>
      <c r="AL708" s="9"/>
      <c r="AM708" s="9"/>
      <c r="AN708" s="9"/>
      <c r="AO708" s="9"/>
      <c r="AP708" s="9"/>
      <c r="AQ708" s="9"/>
      <c r="AR708" s="9"/>
    </row>
    <row r="709" spans="1:44" x14ac:dyDescent="0.25">
      <c r="A709" s="9"/>
      <c r="B709" s="9"/>
      <c r="C709" s="9"/>
      <c r="D709" s="9"/>
      <c r="F709" s="9"/>
      <c r="I709" s="9"/>
      <c r="J709" s="9"/>
      <c r="K709" s="9"/>
      <c r="L709" s="9"/>
      <c r="M709" s="9"/>
      <c r="N709" s="9"/>
      <c r="O709" s="9"/>
      <c r="P709" s="9"/>
      <c r="R709" s="9"/>
      <c r="S709" s="9"/>
      <c r="U709" s="17"/>
      <c r="V709" s="9"/>
      <c r="W709" s="17"/>
      <c r="X709" s="9"/>
      <c r="Y709" s="9"/>
      <c r="Z709" s="9"/>
      <c r="AA709" s="9"/>
      <c r="AB709" s="9"/>
      <c r="AC709" s="9"/>
      <c r="AD709" s="9"/>
      <c r="AE709" s="9"/>
      <c r="AF709" s="9"/>
      <c r="AG709" s="9"/>
      <c r="AH709" s="9"/>
      <c r="AI709" s="9"/>
      <c r="AJ709" s="9"/>
      <c r="AK709" s="9"/>
      <c r="AL709" s="9"/>
      <c r="AM709" s="9"/>
      <c r="AN709" s="9"/>
      <c r="AO709" s="9"/>
      <c r="AP709" s="9"/>
      <c r="AQ709" s="9"/>
      <c r="AR709" s="9"/>
    </row>
    <row r="710" spans="1:44" x14ac:dyDescent="0.25">
      <c r="A710" s="9"/>
      <c r="B710" s="9"/>
      <c r="C710" s="9"/>
      <c r="D710" s="9"/>
      <c r="F710" s="9"/>
      <c r="I710" s="9"/>
      <c r="J710" s="9"/>
      <c r="K710" s="9"/>
      <c r="L710" s="9"/>
      <c r="M710" s="9"/>
      <c r="N710" s="9"/>
      <c r="O710" s="9"/>
      <c r="P710" s="9"/>
      <c r="R710" s="9"/>
      <c r="S710" s="9"/>
      <c r="U710" s="17"/>
      <c r="V710" s="9"/>
      <c r="W710" s="17"/>
      <c r="X710" s="9"/>
      <c r="Y710" s="9"/>
      <c r="Z710" s="9"/>
      <c r="AA710" s="9"/>
      <c r="AB710" s="9"/>
      <c r="AC710" s="9"/>
      <c r="AD710" s="9"/>
      <c r="AE710" s="9"/>
      <c r="AF710" s="9"/>
      <c r="AG710" s="9"/>
      <c r="AH710" s="9"/>
      <c r="AI710" s="9"/>
      <c r="AJ710" s="9"/>
      <c r="AK710" s="9"/>
      <c r="AL710" s="9"/>
      <c r="AM710" s="9"/>
      <c r="AN710" s="9"/>
      <c r="AO710" s="9"/>
      <c r="AP710" s="9"/>
      <c r="AQ710" s="9"/>
      <c r="AR710" s="9"/>
    </row>
    <row r="711" spans="1:44" x14ac:dyDescent="0.25">
      <c r="A711" s="9"/>
      <c r="B711" s="9"/>
      <c r="C711" s="9"/>
      <c r="D711" s="9"/>
      <c r="F711" s="9"/>
      <c r="I711" s="9"/>
      <c r="J711" s="9"/>
      <c r="K711" s="9"/>
      <c r="L711" s="9"/>
      <c r="M711" s="9"/>
      <c r="N711" s="9"/>
      <c r="O711" s="9"/>
      <c r="P711" s="9"/>
      <c r="R711" s="9"/>
      <c r="S711" s="9"/>
      <c r="U711" s="17"/>
      <c r="V711" s="9"/>
      <c r="W711" s="17"/>
      <c r="X711" s="9"/>
      <c r="Y711" s="9"/>
      <c r="Z711" s="9"/>
      <c r="AA711" s="9"/>
      <c r="AB711" s="9"/>
      <c r="AC711" s="9"/>
      <c r="AD711" s="9"/>
      <c r="AE711" s="9"/>
      <c r="AF711" s="9"/>
      <c r="AG711" s="9"/>
      <c r="AH711" s="9"/>
      <c r="AI711" s="9"/>
      <c r="AJ711" s="9"/>
      <c r="AK711" s="9"/>
      <c r="AL711" s="9"/>
      <c r="AM711" s="9"/>
      <c r="AN711" s="9"/>
      <c r="AO711" s="9"/>
      <c r="AP711" s="9"/>
      <c r="AQ711" s="9"/>
      <c r="AR711" s="9"/>
    </row>
    <row r="712" spans="1:44" x14ac:dyDescent="0.25">
      <c r="A712" s="9"/>
      <c r="B712" s="9"/>
      <c r="C712" s="9"/>
      <c r="D712" s="9"/>
      <c r="F712" s="9"/>
      <c r="I712" s="9"/>
      <c r="J712" s="9"/>
      <c r="K712" s="9"/>
      <c r="L712" s="9"/>
      <c r="M712" s="9"/>
      <c r="N712" s="9"/>
      <c r="O712" s="9"/>
      <c r="P712" s="9"/>
      <c r="R712" s="9"/>
      <c r="S712" s="9"/>
      <c r="U712" s="17"/>
      <c r="V712" s="9"/>
      <c r="W712" s="17"/>
      <c r="X712" s="9"/>
      <c r="Y712" s="9"/>
      <c r="Z712" s="9"/>
      <c r="AA712" s="9"/>
      <c r="AB712" s="9"/>
      <c r="AC712" s="9"/>
      <c r="AD712" s="9"/>
      <c r="AE712" s="9"/>
      <c r="AF712" s="9"/>
      <c r="AG712" s="9"/>
      <c r="AH712" s="9"/>
      <c r="AI712" s="9"/>
      <c r="AJ712" s="9"/>
      <c r="AK712" s="9"/>
      <c r="AL712" s="9"/>
      <c r="AM712" s="9"/>
      <c r="AN712" s="9"/>
      <c r="AO712" s="9"/>
      <c r="AP712" s="9"/>
      <c r="AQ712" s="9"/>
      <c r="AR712" s="9"/>
    </row>
    <row r="713" spans="1:44" x14ac:dyDescent="0.25">
      <c r="A713" s="9"/>
      <c r="B713" s="9"/>
      <c r="C713" s="9"/>
      <c r="D713" s="9"/>
      <c r="F713" s="9"/>
      <c r="I713" s="9"/>
      <c r="J713" s="9"/>
      <c r="K713" s="9"/>
      <c r="L713" s="9"/>
      <c r="M713" s="9"/>
      <c r="N713" s="9"/>
      <c r="O713" s="9"/>
      <c r="P713" s="9"/>
      <c r="R713" s="9"/>
      <c r="S713" s="9"/>
      <c r="U713" s="17"/>
      <c r="V713" s="9"/>
      <c r="W713" s="17"/>
      <c r="X713" s="9"/>
      <c r="Y713" s="9"/>
      <c r="Z713" s="9"/>
      <c r="AA713" s="9"/>
      <c r="AB713" s="9"/>
      <c r="AC713" s="9"/>
      <c r="AD713" s="9"/>
      <c r="AE713" s="9"/>
      <c r="AF713" s="9"/>
      <c r="AG713" s="9"/>
      <c r="AH713" s="9"/>
      <c r="AI713" s="9"/>
      <c r="AJ713" s="9"/>
      <c r="AK713" s="9"/>
      <c r="AL713" s="9"/>
      <c r="AM713" s="9"/>
      <c r="AN713" s="9"/>
      <c r="AO713" s="9"/>
      <c r="AP713" s="9"/>
      <c r="AQ713" s="9"/>
      <c r="AR713" s="9"/>
    </row>
    <row r="714" spans="1:44" x14ac:dyDescent="0.25">
      <c r="A714" s="9"/>
      <c r="B714" s="9"/>
      <c r="C714" s="9"/>
      <c r="D714" s="9"/>
      <c r="F714" s="9"/>
      <c r="I714" s="9"/>
      <c r="J714" s="9"/>
      <c r="K714" s="9"/>
      <c r="L714" s="9"/>
      <c r="M714" s="9"/>
      <c r="N714" s="9"/>
      <c r="O714" s="9"/>
      <c r="P714" s="9"/>
      <c r="R714" s="9"/>
      <c r="S714" s="9"/>
      <c r="U714" s="17"/>
      <c r="V714" s="9"/>
      <c r="W714" s="17"/>
      <c r="X714" s="9"/>
      <c r="Y714" s="9"/>
      <c r="Z714" s="9"/>
      <c r="AA714" s="9"/>
      <c r="AB714" s="9"/>
      <c r="AC714" s="9"/>
      <c r="AD714" s="9"/>
      <c r="AE714" s="9"/>
      <c r="AF714" s="9"/>
      <c r="AG714" s="9"/>
      <c r="AH714" s="9"/>
      <c r="AI714" s="9"/>
      <c r="AJ714" s="9"/>
      <c r="AK714" s="9"/>
      <c r="AL714" s="9"/>
      <c r="AM714" s="9"/>
      <c r="AN714" s="9"/>
      <c r="AO714" s="9"/>
      <c r="AP714" s="9"/>
      <c r="AQ714" s="9"/>
      <c r="AR714" s="9"/>
    </row>
    <row r="715" spans="1:44" x14ac:dyDescent="0.25">
      <c r="A715" s="9"/>
      <c r="B715" s="9"/>
      <c r="C715" s="9"/>
      <c r="D715" s="9"/>
      <c r="F715" s="9"/>
      <c r="I715" s="9"/>
      <c r="J715" s="9"/>
      <c r="K715" s="9"/>
      <c r="L715" s="9"/>
      <c r="M715" s="9"/>
      <c r="N715" s="9"/>
      <c r="O715" s="9"/>
      <c r="P715" s="9"/>
      <c r="R715" s="9"/>
      <c r="S715" s="9"/>
      <c r="U715" s="17"/>
      <c r="V715" s="9"/>
      <c r="W715" s="17"/>
      <c r="X715" s="9"/>
      <c r="Y715" s="9"/>
      <c r="Z715" s="9"/>
      <c r="AA715" s="9"/>
      <c r="AB715" s="9"/>
      <c r="AC715" s="9"/>
      <c r="AD715" s="9"/>
      <c r="AE715" s="9"/>
      <c r="AF715" s="9"/>
      <c r="AG715" s="9"/>
      <c r="AH715" s="9"/>
      <c r="AI715" s="9"/>
      <c r="AJ715" s="9"/>
      <c r="AK715" s="9"/>
      <c r="AL715" s="9"/>
      <c r="AM715" s="9"/>
      <c r="AN715" s="9"/>
      <c r="AO715" s="9"/>
      <c r="AP715" s="9"/>
      <c r="AQ715" s="9"/>
      <c r="AR715" s="9"/>
    </row>
    <row r="716" spans="1:44" x14ac:dyDescent="0.25">
      <c r="A716" s="9"/>
      <c r="B716" s="9"/>
      <c r="C716" s="9"/>
      <c r="D716" s="9"/>
      <c r="F716" s="9"/>
      <c r="I716" s="9"/>
      <c r="J716" s="9"/>
      <c r="K716" s="9"/>
      <c r="L716" s="9"/>
      <c r="M716" s="9"/>
      <c r="N716" s="9"/>
      <c r="O716" s="9"/>
      <c r="P716" s="9"/>
      <c r="R716" s="9"/>
      <c r="S716" s="9"/>
      <c r="U716" s="17"/>
      <c r="V716" s="9"/>
      <c r="W716" s="17"/>
      <c r="X716" s="9"/>
      <c r="Y716" s="9"/>
      <c r="Z716" s="9"/>
      <c r="AA716" s="9"/>
      <c r="AB716" s="9"/>
      <c r="AC716" s="9"/>
      <c r="AD716" s="9"/>
      <c r="AE716" s="9"/>
      <c r="AF716" s="9"/>
      <c r="AG716" s="9"/>
      <c r="AH716" s="9"/>
      <c r="AI716" s="9"/>
      <c r="AJ716" s="9"/>
      <c r="AK716" s="9"/>
      <c r="AL716" s="9"/>
      <c r="AM716" s="9"/>
      <c r="AN716" s="9"/>
      <c r="AO716" s="9"/>
      <c r="AP716" s="9"/>
      <c r="AQ716" s="9"/>
      <c r="AR716" s="9"/>
    </row>
    <row r="717" spans="1:44" x14ac:dyDescent="0.25">
      <c r="A717" s="9"/>
      <c r="B717" s="9"/>
      <c r="C717" s="9"/>
      <c r="D717" s="9"/>
      <c r="F717" s="9"/>
      <c r="I717" s="9"/>
      <c r="J717" s="9"/>
      <c r="K717" s="9"/>
      <c r="L717" s="9"/>
      <c r="M717" s="9"/>
      <c r="N717" s="9"/>
      <c r="O717" s="9"/>
      <c r="P717" s="9"/>
      <c r="R717" s="9"/>
      <c r="S717" s="9"/>
      <c r="U717" s="17"/>
      <c r="V717" s="9"/>
      <c r="W717" s="17"/>
      <c r="X717" s="9"/>
      <c r="Y717" s="9"/>
      <c r="Z717" s="9"/>
      <c r="AA717" s="9"/>
      <c r="AB717" s="9"/>
      <c r="AC717" s="9"/>
      <c r="AD717" s="9"/>
      <c r="AE717" s="9"/>
      <c r="AF717" s="9"/>
      <c r="AG717" s="9"/>
      <c r="AH717" s="9"/>
      <c r="AI717" s="9"/>
      <c r="AJ717" s="9"/>
      <c r="AK717" s="9"/>
      <c r="AL717" s="9"/>
      <c r="AM717" s="9"/>
      <c r="AN717" s="9"/>
      <c r="AO717" s="9"/>
      <c r="AP717" s="9"/>
      <c r="AQ717" s="9"/>
      <c r="AR717" s="9"/>
    </row>
    <row r="718" spans="1:44" x14ac:dyDescent="0.25">
      <c r="A718" s="9"/>
      <c r="B718" s="9"/>
      <c r="C718" s="9"/>
      <c r="D718" s="9"/>
      <c r="F718" s="9"/>
      <c r="I718" s="9"/>
      <c r="J718" s="9"/>
      <c r="K718" s="9"/>
      <c r="L718" s="9"/>
      <c r="M718" s="9"/>
      <c r="N718" s="9"/>
      <c r="O718" s="9"/>
      <c r="P718" s="9"/>
      <c r="R718" s="9"/>
      <c r="S718" s="9"/>
      <c r="U718" s="17"/>
      <c r="V718" s="9"/>
      <c r="W718" s="17"/>
      <c r="X718" s="9"/>
      <c r="Y718" s="9"/>
      <c r="Z718" s="9"/>
      <c r="AA718" s="9"/>
      <c r="AB718" s="9"/>
      <c r="AC718" s="9"/>
      <c r="AD718" s="9"/>
      <c r="AE718" s="9"/>
      <c r="AF718" s="9"/>
      <c r="AG718" s="9"/>
      <c r="AH718" s="9"/>
      <c r="AI718" s="9"/>
      <c r="AJ718" s="9"/>
      <c r="AK718" s="9"/>
      <c r="AL718" s="9"/>
      <c r="AM718" s="9"/>
      <c r="AN718" s="9"/>
      <c r="AO718" s="9"/>
      <c r="AP718" s="9"/>
      <c r="AQ718" s="9"/>
      <c r="AR718" s="9"/>
    </row>
    <row r="719" spans="1:44" x14ac:dyDescent="0.25">
      <c r="A719" s="9"/>
      <c r="B719" s="9"/>
      <c r="C719" s="9"/>
      <c r="D719" s="9"/>
      <c r="F719" s="9"/>
      <c r="I719" s="9"/>
      <c r="J719" s="9"/>
      <c r="K719" s="9"/>
      <c r="L719" s="9"/>
      <c r="M719" s="9"/>
      <c r="N719" s="9"/>
      <c r="O719" s="9"/>
      <c r="P719" s="9"/>
      <c r="R719" s="9"/>
      <c r="S719" s="9"/>
      <c r="U719" s="17"/>
      <c r="V719" s="9"/>
      <c r="W719" s="17"/>
      <c r="X719" s="9"/>
      <c r="Y719" s="9"/>
      <c r="Z719" s="9"/>
      <c r="AA719" s="9"/>
      <c r="AB719" s="9"/>
      <c r="AC719" s="9"/>
      <c r="AD719" s="9"/>
      <c r="AE719" s="9"/>
      <c r="AF719" s="9"/>
      <c r="AG719" s="9"/>
      <c r="AH719" s="9"/>
      <c r="AI719" s="9"/>
      <c r="AJ719" s="9"/>
      <c r="AK719" s="9"/>
      <c r="AL719" s="9"/>
      <c r="AM719" s="9"/>
      <c r="AN719" s="9"/>
      <c r="AO719" s="9"/>
      <c r="AP719" s="9"/>
      <c r="AQ719" s="9"/>
      <c r="AR719" s="9"/>
    </row>
    <row r="720" spans="1:44" x14ac:dyDescent="0.25">
      <c r="A720" s="9"/>
      <c r="B720" s="9"/>
      <c r="C720" s="9"/>
      <c r="D720" s="9"/>
      <c r="F720" s="9"/>
      <c r="I720" s="9"/>
      <c r="J720" s="9"/>
      <c r="K720" s="9"/>
      <c r="L720" s="9"/>
      <c r="M720" s="9"/>
      <c r="N720" s="9"/>
      <c r="O720" s="9"/>
      <c r="P720" s="9"/>
      <c r="R720" s="9"/>
      <c r="S720" s="9"/>
      <c r="U720" s="17"/>
      <c r="V720" s="9"/>
      <c r="W720" s="17"/>
      <c r="X720" s="9"/>
      <c r="Y720" s="9"/>
      <c r="Z720" s="9"/>
      <c r="AA720" s="9"/>
      <c r="AB720" s="9"/>
      <c r="AC720" s="9"/>
      <c r="AD720" s="9"/>
      <c r="AE720" s="9"/>
      <c r="AF720" s="9"/>
      <c r="AG720" s="9"/>
      <c r="AH720" s="9"/>
      <c r="AI720" s="9"/>
      <c r="AJ720" s="9"/>
      <c r="AK720" s="9"/>
      <c r="AL720" s="9"/>
      <c r="AM720" s="9"/>
      <c r="AN720" s="9"/>
      <c r="AO720" s="9"/>
      <c r="AP720" s="9"/>
      <c r="AQ720" s="9"/>
      <c r="AR720" s="9"/>
    </row>
    <row r="721" spans="1:44" x14ac:dyDescent="0.25">
      <c r="A721" s="9"/>
      <c r="B721" s="9"/>
      <c r="C721" s="9"/>
      <c r="D721" s="9"/>
      <c r="F721" s="9"/>
      <c r="I721" s="9"/>
      <c r="J721" s="9"/>
      <c r="K721" s="9"/>
      <c r="L721" s="9"/>
      <c r="M721" s="9"/>
      <c r="N721" s="9"/>
      <c r="O721" s="9"/>
      <c r="P721" s="9"/>
      <c r="R721" s="9"/>
      <c r="S721" s="9"/>
      <c r="U721" s="17"/>
      <c r="V721" s="9"/>
      <c r="W721" s="17"/>
      <c r="X721" s="9"/>
      <c r="Y721" s="9"/>
      <c r="Z721" s="9"/>
      <c r="AA721" s="9"/>
      <c r="AB721" s="9"/>
      <c r="AC721" s="9"/>
      <c r="AD721" s="9"/>
      <c r="AE721" s="9"/>
      <c r="AF721" s="9"/>
      <c r="AG721" s="9"/>
      <c r="AH721" s="9"/>
      <c r="AI721" s="9"/>
      <c r="AJ721" s="9"/>
      <c r="AK721" s="9"/>
      <c r="AL721" s="9"/>
      <c r="AM721" s="9"/>
      <c r="AN721" s="9"/>
      <c r="AO721" s="9"/>
      <c r="AP721" s="9"/>
      <c r="AQ721" s="9"/>
      <c r="AR721" s="9"/>
    </row>
    <row r="722" spans="1:44" x14ac:dyDescent="0.25">
      <c r="A722" s="9"/>
      <c r="B722" s="9"/>
      <c r="C722" s="9"/>
      <c r="D722" s="9"/>
      <c r="F722" s="9"/>
      <c r="I722" s="9"/>
      <c r="J722" s="9"/>
      <c r="K722" s="9"/>
      <c r="L722" s="9"/>
      <c r="M722" s="9"/>
      <c r="N722" s="9"/>
      <c r="O722" s="9"/>
      <c r="P722" s="9"/>
      <c r="R722" s="9"/>
      <c r="S722" s="9"/>
      <c r="U722" s="17"/>
      <c r="V722" s="9"/>
      <c r="W722" s="17"/>
      <c r="X722" s="9"/>
      <c r="Y722" s="9"/>
      <c r="Z722" s="9"/>
      <c r="AA722" s="9"/>
      <c r="AB722" s="9"/>
      <c r="AC722" s="9"/>
      <c r="AD722" s="9"/>
      <c r="AE722" s="9"/>
      <c r="AF722" s="9"/>
      <c r="AG722" s="9"/>
      <c r="AH722" s="9"/>
      <c r="AI722" s="9"/>
      <c r="AJ722" s="9"/>
      <c r="AK722" s="9"/>
      <c r="AL722" s="9"/>
      <c r="AM722" s="9"/>
      <c r="AN722" s="9"/>
      <c r="AO722" s="9"/>
      <c r="AP722" s="9"/>
      <c r="AQ722" s="9"/>
      <c r="AR722" s="9"/>
    </row>
    <row r="723" spans="1:44" x14ac:dyDescent="0.25">
      <c r="A723" s="9"/>
      <c r="B723" s="9"/>
      <c r="C723" s="9"/>
      <c r="D723" s="9"/>
      <c r="F723" s="9"/>
      <c r="I723" s="9"/>
      <c r="J723" s="9"/>
      <c r="K723" s="9"/>
      <c r="L723" s="9"/>
      <c r="M723" s="9"/>
      <c r="N723" s="9"/>
      <c r="O723" s="9"/>
      <c r="P723" s="9"/>
      <c r="R723" s="9"/>
      <c r="S723" s="9"/>
      <c r="U723" s="17"/>
      <c r="V723" s="9"/>
      <c r="W723" s="17"/>
      <c r="X723" s="9"/>
      <c r="Y723" s="9"/>
      <c r="Z723" s="9"/>
      <c r="AA723" s="9"/>
      <c r="AB723" s="9"/>
      <c r="AC723" s="9"/>
      <c r="AD723" s="9"/>
      <c r="AE723" s="9"/>
      <c r="AF723" s="9"/>
      <c r="AG723" s="9"/>
      <c r="AH723" s="9"/>
      <c r="AI723" s="9"/>
      <c r="AJ723" s="9"/>
      <c r="AK723" s="9"/>
      <c r="AL723" s="9"/>
      <c r="AM723" s="9"/>
      <c r="AN723" s="9"/>
      <c r="AO723" s="9"/>
      <c r="AP723" s="9"/>
      <c r="AQ723" s="9"/>
      <c r="AR723" s="9"/>
    </row>
    <row r="724" spans="1:44" x14ac:dyDescent="0.25">
      <c r="A724" s="9"/>
      <c r="B724" s="9"/>
      <c r="C724" s="9"/>
      <c r="D724" s="9"/>
      <c r="F724" s="9"/>
      <c r="I724" s="9"/>
      <c r="J724" s="9"/>
      <c r="K724" s="9"/>
      <c r="L724" s="9"/>
      <c r="M724" s="9"/>
      <c r="N724" s="9"/>
      <c r="O724" s="9"/>
      <c r="P724" s="9"/>
      <c r="R724" s="9"/>
      <c r="S724" s="9"/>
      <c r="U724" s="17"/>
      <c r="V724" s="9"/>
      <c r="W724" s="17"/>
      <c r="X724" s="9"/>
      <c r="Y724" s="9"/>
      <c r="Z724" s="9"/>
      <c r="AA724" s="9"/>
      <c r="AB724" s="9"/>
      <c r="AC724" s="9"/>
      <c r="AD724" s="9"/>
      <c r="AE724" s="9"/>
      <c r="AF724" s="9"/>
      <c r="AG724" s="9"/>
      <c r="AH724" s="9"/>
      <c r="AI724" s="9"/>
      <c r="AJ724" s="9"/>
      <c r="AK724" s="9"/>
      <c r="AL724" s="9"/>
      <c r="AM724" s="9"/>
      <c r="AN724" s="9"/>
      <c r="AO724" s="9"/>
      <c r="AP724" s="9"/>
      <c r="AQ724" s="9"/>
      <c r="AR724" s="9"/>
    </row>
    <row r="725" spans="1:44" x14ac:dyDescent="0.25">
      <c r="A725" s="9"/>
      <c r="B725" s="9"/>
      <c r="C725" s="9"/>
      <c r="D725" s="9"/>
      <c r="F725" s="9"/>
      <c r="I725" s="9"/>
      <c r="J725" s="9"/>
      <c r="K725" s="9"/>
      <c r="L725" s="9"/>
      <c r="M725" s="9"/>
      <c r="N725" s="9"/>
      <c r="O725" s="9"/>
      <c r="P725" s="9"/>
      <c r="R725" s="9"/>
      <c r="S725" s="9"/>
      <c r="U725" s="17"/>
      <c r="V725" s="9"/>
      <c r="W725" s="17"/>
      <c r="X725" s="9"/>
      <c r="Y725" s="9"/>
      <c r="Z725" s="9"/>
      <c r="AA725" s="9"/>
      <c r="AB725" s="9"/>
      <c r="AC725" s="9"/>
      <c r="AD725" s="9"/>
      <c r="AE725" s="9"/>
      <c r="AF725" s="9"/>
      <c r="AG725" s="9"/>
      <c r="AH725" s="9"/>
      <c r="AI725" s="9"/>
      <c r="AJ725" s="9"/>
      <c r="AK725" s="9"/>
      <c r="AL725" s="9"/>
      <c r="AM725" s="9"/>
      <c r="AN725" s="9"/>
      <c r="AO725" s="9"/>
      <c r="AP725" s="9"/>
      <c r="AQ725" s="9"/>
      <c r="AR725" s="9"/>
    </row>
    <row r="726" spans="1:44" x14ac:dyDescent="0.25">
      <c r="A726" s="9"/>
      <c r="B726" s="9"/>
      <c r="C726" s="9"/>
      <c r="D726" s="9"/>
      <c r="F726" s="9"/>
      <c r="I726" s="9"/>
      <c r="J726" s="9"/>
      <c r="K726" s="9"/>
      <c r="L726" s="9"/>
      <c r="M726" s="9"/>
      <c r="N726" s="9"/>
      <c r="O726" s="9"/>
      <c r="P726" s="9"/>
      <c r="R726" s="9"/>
      <c r="S726" s="9"/>
      <c r="U726" s="17"/>
      <c r="V726" s="9"/>
      <c r="W726" s="17"/>
      <c r="X726" s="9"/>
      <c r="Y726" s="9"/>
      <c r="Z726" s="9"/>
      <c r="AA726" s="9"/>
      <c r="AB726" s="9"/>
      <c r="AC726" s="9"/>
      <c r="AD726" s="9"/>
      <c r="AE726" s="9"/>
      <c r="AF726" s="9"/>
      <c r="AG726" s="9"/>
      <c r="AH726" s="9"/>
      <c r="AI726" s="9"/>
      <c r="AJ726" s="9"/>
      <c r="AK726" s="9"/>
      <c r="AL726" s="9"/>
      <c r="AM726" s="9"/>
      <c r="AN726" s="9"/>
      <c r="AO726" s="9"/>
      <c r="AP726" s="9"/>
      <c r="AQ726" s="9"/>
      <c r="AR726" s="9"/>
    </row>
    <row r="727" spans="1:44" x14ac:dyDescent="0.25">
      <c r="A727" s="9"/>
      <c r="B727" s="9"/>
      <c r="C727" s="9"/>
      <c r="D727" s="9"/>
      <c r="F727" s="9"/>
      <c r="I727" s="9"/>
      <c r="J727" s="9"/>
      <c r="K727" s="9"/>
      <c r="L727" s="9"/>
      <c r="M727" s="9"/>
      <c r="N727" s="9"/>
      <c r="O727" s="9"/>
      <c r="P727" s="9"/>
      <c r="R727" s="9"/>
      <c r="S727" s="9"/>
      <c r="U727" s="17"/>
      <c r="V727" s="9"/>
      <c r="W727" s="17"/>
      <c r="X727" s="9"/>
      <c r="Y727" s="9"/>
      <c r="Z727" s="9"/>
      <c r="AA727" s="9"/>
      <c r="AB727" s="9"/>
      <c r="AC727" s="9"/>
      <c r="AD727" s="9"/>
      <c r="AE727" s="9"/>
      <c r="AF727" s="9"/>
      <c r="AG727" s="9"/>
      <c r="AH727" s="9"/>
      <c r="AI727" s="9"/>
      <c r="AJ727" s="9"/>
      <c r="AK727" s="9"/>
      <c r="AL727" s="9"/>
      <c r="AM727" s="9"/>
      <c r="AN727" s="9"/>
      <c r="AO727" s="9"/>
      <c r="AP727" s="9"/>
      <c r="AQ727" s="9"/>
      <c r="AR727" s="9"/>
    </row>
    <row r="728" spans="1:44" x14ac:dyDescent="0.25">
      <c r="A728" s="9"/>
      <c r="B728" s="9"/>
      <c r="C728" s="9"/>
      <c r="D728" s="9"/>
      <c r="F728" s="9"/>
      <c r="I728" s="9"/>
      <c r="J728" s="9"/>
      <c r="K728" s="9"/>
      <c r="L728" s="9"/>
      <c r="M728" s="9"/>
      <c r="N728" s="9"/>
      <c r="O728" s="9"/>
      <c r="P728" s="9"/>
      <c r="R728" s="9"/>
      <c r="S728" s="9"/>
      <c r="U728" s="17"/>
      <c r="V728" s="9"/>
      <c r="W728" s="17"/>
      <c r="X728" s="9"/>
      <c r="Y728" s="9"/>
      <c r="Z728" s="9"/>
      <c r="AA728" s="9"/>
      <c r="AB728" s="9"/>
      <c r="AC728" s="9"/>
      <c r="AD728" s="9"/>
      <c r="AE728" s="9"/>
      <c r="AF728" s="9"/>
      <c r="AG728" s="9"/>
      <c r="AH728" s="9"/>
      <c r="AI728" s="9"/>
      <c r="AJ728" s="9"/>
      <c r="AK728" s="9"/>
      <c r="AL728" s="9"/>
      <c r="AM728" s="9"/>
      <c r="AN728" s="9"/>
      <c r="AO728" s="9"/>
      <c r="AP728" s="9"/>
      <c r="AQ728" s="9"/>
      <c r="AR728" s="9"/>
    </row>
    <row r="729" spans="1:44" x14ac:dyDescent="0.25">
      <c r="A729" s="9"/>
      <c r="B729" s="9"/>
      <c r="C729" s="9"/>
      <c r="D729" s="9"/>
      <c r="F729" s="9"/>
      <c r="I729" s="9"/>
      <c r="J729" s="9"/>
      <c r="K729" s="9"/>
      <c r="L729" s="9"/>
      <c r="M729" s="9"/>
      <c r="N729" s="9"/>
      <c r="O729" s="9"/>
      <c r="P729" s="9"/>
      <c r="R729" s="9"/>
      <c r="S729" s="9"/>
      <c r="U729" s="17"/>
      <c r="V729" s="9"/>
      <c r="W729" s="17"/>
      <c r="X729" s="9"/>
      <c r="Y729" s="9"/>
      <c r="Z729" s="9"/>
      <c r="AA729" s="9"/>
      <c r="AB729" s="9"/>
      <c r="AC729" s="9"/>
      <c r="AD729" s="9"/>
      <c r="AE729" s="9"/>
      <c r="AF729" s="9"/>
      <c r="AG729" s="9"/>
      <c r="AH729" s="9"/>
      <c r="AI729" s="9"/>
      <c r="AJ729" s="9"/>
      <c r="AK729" s="9"/>
      <c r="AL729" s="9"/>
      <c r="AM729" s="9"/>
      <c r="AN729" s="9"/>
      <c r="AO729" s="9"/>
      <c r="AP729" s="9"/>
      <c r="AQ729" s="9"/>
      <c r="AR729" s="9"/>
    </row>
    <row r="730" spans="1:44" x14ac:dyDescent="0.25">
      <c r="A730" s="9"/>
      <c r="B730" s="9"/>
      <c r="C730" s="9"/>
      <c r="D730" s="9"/>
      <c r="F730" s="9"/>
      <c r="I730" s="9"/>
      <c r="J730" s="9"/>
      <c r="K730" s="9"/>
      <c r="L730" s="9"/>
      <c r="M730" s="9"/>
      <c r="N730" s="9"/>
      <c r="O730" s="9"/>
      <c r="P730" s="9"/>
      <c r="R730" s="9"/>
      <c r="S730" s="9"/>
      <c r="U730" s="17"/>
      <c r="V730" s="9"/>
      <c r="W730" s="17"/>
      <c r="X730" s="9"/>
      <c r="Y730" s="9"/>
      <c r="Z730" s="9"/>
      <c r="AA730" s="9"/>
      <c r="AB730" s="9"/>
      <c r="AC730" s="9"/>
      <c r="AD730" s="9"/>
      <c r="AE730" s="9"/>
      <c r="AF730" s="9"/>
      <c r="AG730" s="9"/>
      <c r="AH730" s="9"/>
      <c r="AI730" s="9"/>
      <c r="AJ730" s="9"/>
      <c r="AK730" s="9"/>
      <c r="AL730" s="9"/>
      <c r="AM730" s="9"/>
      <c r="AN730" s="9"/>
      <c r="AO730" s="9"/>
      <c r="AP730" s="9"/>
      <c r="AQ730" s="9"/>
      <c r="AR730" s="9"/>
    </row>
    <row r="731" spans="1:44" x14ac:dyDescent="0.25">
      <c r="A731" s="9"/>
      <c r="B731" s="9"/>
      <c r="C731" s="9"/>
      <c r="D731" s="9"/>
      <c r="F731" s="9"/>
      <c r="I731" s="9"/>
      <c r="J731" s="9"/>
      <c r="K731" s="9"/>
      <c r="L731" s="9"/>
      <c r="M731" s="9"/>
      <c r="N731" s="9"/>
      <c r="O731" s="9"/>
      <c r="P731" s="9"/>
      <c r="R731" s="9"/>
      <c r="S731" s="9"/>
      <c r="U731" s="17"/>
      <c r="V731" s="9"/>
      <c r="W731" s="17"/>
      <c r="X731" s="9"/>
      <c r="Y731" s="9"/>
      <c r="Z731" s="9"/>
      <c r="AA731" s="9"/>
      <c r="AB731" s="9"/>
      <c r="AC731" s="9"/>
      <c r="AD731" s="9"/>
      <c r="AE731" s="9"/>
      <c r="AF731" s="9"/>
      <c r="AG731" s="9"/>
      <c r="AH731" s="9"/>
      <c r="AI731" s="9"/>
      <c r="AJ731" s="9"/>
      <c r="AK731" s="9"/>
      <c r="AL731" s="9"/>
      <c r="AM731" s="9"/>
      <c r="AN731" s="9"/>
      <c r="AO731" s="9"/>
      <c r="AP731" s="9"/>
      <c r="AQ731" s="9"/>
      <c r="AR731" s="9"/>
    </row>
    <row r="732" spans="1:44" x14ac:dyDescent="0.25">
      <c r="A732" s="9"/>
      <c r="B732" s="9"/>
      <c r="C732" s="9"/>
      <c r="D732" s="9"/>
      <c r="F732" s="9"/>
      <c r="I732" s="9"/>
      <c r="J732" s="9"/>
      <c r="K732" s="9"/>
      <c r="L732" s="9"/>
      <c r="M732" s="9"/>
      <c r="N732" s="9"/>
      <c r="O732" s="9"/>
      <c r="P732" s="9"/>
      <c r="R732" s="9"/>
      <c r="S732" s="9"/>
      <c r="U732" s="17"/>
      <c r="V732" s="9"/>
      <c r="W732" s="17"/>
      <c r="X732" s="9"/>
      <c r="Y732" s="9"/>
      <c r="Z732" s="9"/>
      <c r="AA732" s="9"/>
      <c r="AB732" s="9"/>
      <c r="AC732" s="9"/>
      <c r="AD732" s="9"/>
      <c r="AE732" s="9"/>
      <c r="AF732" s="9"/>
      <c r="AG732" s="9"/>
      <c r="AH732" s="9"/>
      <c r="AI732" s="9"/>
      <c r="AJ732" s="9"/>
      <c r="AK732" s="9"/>
      <c r="AL732" s="9"/>
      <c r="AM732" s="9"/>
      <c r="AN732" s="9"/>
      <c r="AO732" s="9"/>
      <c r="AP732" s="9"/>
      <c r="AQ732" s="9"/>
      <c r="AR732" s="9"/>
    </row>
    <row r="733" spans="1:44" x14ac:dyDescent="0.25">
      <c r="A733" s="9"/>
      <c r="B733" s="9"/>
      <c r="C733" s="9"/>
      <c r="D733" s="9"/>
      <c r="F733" s="9"/>
      <c r="I733" s="9"/>
      <c r="J733" s="9"/>
      <c r="K733" s="9"/>
      <c r="L733" s="9"/>
      <c r="M733" s="9"/>
      <c r="N733" s="9"/>
      <c r="O733" s="9"/>
      <c r="P733" s="9"/>
      <c r="R733" s="9"/>
      <c r="S733" s="9"/>
      <c r="U733" s="17"/>
      <c r="V733" s="9"/>
      <c r="W733" s="17"/>
      <c r="X733" s="9"/>
      <c r="Y733" s="9"/>
      <c r="Z733" s="9"/>
      <c r="AA733" s="9"/>
      <c r="AB733" s="9"/>
      <c r="AC733" s="9"/>
      <c r="AD733" s="9"/>
      <c r="AE733" s="9"/>
      <c r="AF733" s="9"/>
      <c r="AG733" s="9"/>
      <c r="AH733" s="9"/>
      <c r="AI733" s="9"/>
      <c r="AJ733" s="9"/>
      <c r="AK733" s="9"/>
      <c r="AL733" s="9"/>
      <c r="AM733" s="9"/>
      <c r="AN733" s="9"/>
      <c r="AO733" s="9"/>
      <c r="AP733" s="9"/>
      <c r="AQ733" s="9"/>
      <c r="AR733" s="9"/>
    </row>
    <row r="734" spans="1:44" x14ac:dyDescent="0.25">
      <c r="A734" s="9"/>
      <c r="B734" s="9"/>
      <c r="C734" s="9"/>
      <c r="D734" s="9"/>
      <c r="F734" s="9"/>
      <c r="I734" s="9"/>
      <c r="J734" s="9"/>
      <c r="K734" s="9"/>
      <c r="L734" s="9"/>
      <c r="M734" s="9"/>
      <c r="N734" s="9"/>
      <c r="O734" s="9"/>
      <c r="P734" s="9"/>
      <c r="R734" s="9"/>
      <c r="S734" s="9"/>
      <c r="U734" s="17"/>
      <c r="V734" s="9"/>
      <c r="W734" s="17"/>
      <c r="X734" s="9"/>
      <c r="Y734" s="9"/>
      <c r="Z734" s="9"/>
      <c r="AA734" s="9"/>
      <c r="AB734" s="9"/>
      <c r="AC734" s="9"/>
      <c r="AD734" s="9"/>
      <c r="AE734" s="9"/>
      <c r="AF734" s="9"/>
      <c r="AG734" s="9"/>
      <c r="AH734" s="9"/>
      <c r="AI734" s="9"/>
      <c r="AJ734" s="9"/>
      <c r="AK734" s="9"/>
      <c r="AL734" s="9"/>
      <c r="AM734" s="9"/>
      <c r="AN734" s="9"/>
      <c r="AO734" s="9"/>
      <c r="AP734" s="9"/>
      <c r="AQ734" s="9"/>
      <c r="AR734" s="9"/>
    </row>
    <row r="735" spans="1:44" x14ac:dyDescent="0.25">
      <c r="A735" s="9"/>
      <c r="B735" s="9"/>
      <c r="C735" s="9"/>
      <c r="D735" s="9"/>
      <c r="F735" s="9"/>
      <c r="I735" s="9"/>
      <c r="J735" s="9"/>
      <c r="K735" s="9"/>
      <c r="L735" s="9"/>
      <c r="M735" s="9"/>
      <c r="N735" s="9"/>
      <c r="O735" s="9"/>
      <c r="P735" s="9"/>
      <c r="R735" s="9"/>
      <c r="S735" s="9"/>
      <c r="U735" s="17"/>
      <c r="V735" s="9"/>
      <c r="W735" s="17"/>
      <c r="X735" s="9"/>
      <c r="Y735" s="9"/>
      <c r="Z735" s="9"/>
      <c r="AA735" s="9"/>
      <c r="AB735" s="9"/>
      <c r="AC735" s="9"/>
      <c r="AD735" s="9"/>
      <c r="AE735" s="9"/>
      <c r="AF735" s="9"/>
      <c r="AG735" s="9"/>
      <c r="AH735" s="9"/>
      <c r="AI735" s="9"/>
      <c r="AJ735" s="9"/>
      <c r="AK735" s="9"/>
      <c r="AL735" s="9"/>
      <c r="AM735" s="9"/>
      <c r="AN735" s="9"/>
      <c r="AO735" s="9"/>
      <c r="AP735" s="9"/>
      <c r="AQ735" s="9"/>
      <c r="AR735" s="9"/>
    </row>
    <row r="736" spans="1:44" x14ac:dyDescent="0.25">
      <c r="A736" s="9"/>
      <c r="B736" s="9"/>
      <c r="C736" s="9"/>
      <c r="D736" s="9"/>
      <c r="F736" s="9"/>
      <c r="I736" s="9"/>
      <c r="J736" s="9"/>
      <c r="K736" s="9"/>
      <c r="L736" s="9"/>
      <c r="M736" s="9"/>
      <c r="N736" s="9"/>
      <c r="O736" s="9"/>
      <c r="P736" s="9"/>
      <c r="R736" s="9"/>
      <c r="S736" s="9"/>
      <c r="U736" s="17"/>
      <c r="V736" s="9"/>
      <c r="W736" s="17"/>
      <c r="X736" s="9"/>
      <c r="Y736" s="9"/>
      <c r="Z736" s="9"/>
      <c r="AA736" s="9"/>
      <c r="AB736" s="9"/>
      <c r="AC736" s="9"/>
      <c r="AD736" s="9"/>
      <c r="AE736" s="9"/>
      <c r="AF736" s="9"/>
      <c r="AG736" s="9"/>
      <c r="AH736" s="9"/>
      <c r="AI736" s="9"/>
      <c r="AJ736" s="9"/>
      <c r="AK736" s="9"/>
      <c r="AL736" s="9"/>
      <c r="AM736" s="9"/>
      <c r="AN736" s="9"/>
      <c r="AO736" s="9"/>
      <c r="AP736" s="9"/>
      <c r="AQ736" s="9"/>
      <c r="AR736" s="9"/>
    </row>
    <row r="737" spans="1:44" x14ac:dyDescent="0.25">
      <c r="A737" s="9"/>
      <c r="B737" s="9"/>
      <c r="C737" s="9"/>
      <c r="D737" s="9"/>
      <c r="F737" s="9"/>
      <c r="I737" s="9"/>
      <c r="J737" s="9"/>
      <c r="K737" s="9"/>
      <c r="L737" s="9"/>
      <c r="M737" s="9"/>
      <c r="N737" s="9"/>
      <c r="O737" s="9"/>
      <c r="P737" s="9"/>
      <c r="R737" s="9"/>
      <c r="S737" s="9"/>
      <c r="U737" s="17"/>
      <c r="V737" s="9"/>
      <c r="W737" s="17"/>
      <c r="X737" s="9"/>
      <c r="Y737" s="9"/>
      <c r="Z737" s="9"/>
      <c r="AA737" s="9"/>
      <c r="AB737" s="9"/>
      <c r="AC737" s="9"/>
      <c r="AD737" s="9"/>
      <c r="AE737" s="9"/>
      <c r="AF737" s="9"/>
      <c r="AG737" s="9"/>
      <c r="AH737" s="9"/>
      <c r="AI737" s="9"/>
      <c r="AJ737" s="9"/>
      <c r="AK737" s="9"/>
      <c r="AL737" s="9"/>
      <c r="AM737" s="9"/>
      <c r="AN737" s="9"/>
      <c r="AO737" s="9"/>
      <c r="AP737" s="9"/>
      <c r="AQ737" s="9"/>
      <c r="AR737" s="9"/>
    </row>
    <row r="738" spans="1:44" x14ac:dyDescent="0.25">
      <c r="A738" s="9"/>
      <c r="B738" s="9"/>
      <c r="C738" s="9"/>
      <c r="D738" s="9"/>
      <c r="F738" s="9"/>
      <c r="I738" s="9"/>
      <c r="J738" s="9"/>
      <c r="K738" s="9"/>
      <c r="L738" s="9"/>
      <c r="M738" s="9"/>
      <c r="N738" s="9"/>
      <c r="O738" s="9"/>
      <c r="P738" s="9"/>
      <c r="R738" s="9"/>
      <c r="S738" s="9"/>
      <c r="U738" s="17"/>
      <c r="V738" s="9"/>
      <c r="W738" s="17"/>
      <c r="X738" s="9"/>
      <c r="Y738" s="9"/>
      <c r="Z738" s="9"/>
      <c r="AA738" s="9"/>
      <c r="AB738" s="9"/>
      <c r="AC738" s="9"/>
      <c r="AD738" s="9"/>
      <c r="AE738" s="9"/>
      <c r="AF738" s="9"/>
      <c r="AG738" s="9"/>
      <c r="AH738" s="9"/>
      <c r="AI738" s="9"/>
      <c r="AJ738" s="9"/>
      <c r="AK738" s="9"/>
      <c r="AL738" s="9"/>
      <c r="AM738" s="9"/>
      <c r="AN738" s="9"/>
      <c r="AO738" s="9"/>
      <c r="AP738" s="9"/>
      <c r="AQ738" s="9"/>
      <c r="AR738" s="9"/>
    </row>
    <row r="739" spans="1:44" x14ac:dyDescent="0.25">
      <c r="A739" s="9"/>
      <c r="B739" s="9"/>
      <c r="C739" s="9"/>
      <c r="D739" s="9"/>
      <c r="F739" s="9"/>
      <c r="I739" s="9"/>
      <c r="J739" s="9"/>
      <c r="K739" s="9"/>
      <c r="L739" s="9"/>
      <c r="M739" s="9"/>
      <c r="N739" s="9"/>
      <c r="O739" s="9"/>
      <c r="P739" s="9"/>
      <c r="R739" s="9"/>
      <c r="S739" s="9"/>
      <c r="U739" s="17"/>
      <c r="V739" s="9"/>
      <c r="W739" s="17"/>
      <c r="X739" s="9"/>
      <c r="Y739" s="9"/>
      <c r="Z739" s="9"/>
      <c r="AA739" s="9"/>
      <c r="AB739" s="9"/>
      <c r="AC739" s="9"/>
      <c r="AD739" s="9"/>
      <c r="AE739" s="9"/>
      <c r="AF739" s="9"/>
      <c r="AG739" s="9"/>
      <c r="AH739" s="9"/>
      <c r="AI739" s="9"/>
      <c r="AJ739" s="9"/>
      <c r="AK739" s="9"/>
      <c r="AL739" s="9"/>
      <c r="AM739" s="9"/>
      <c r="AN739" s="9"/>
      <c r="AO739" s="9"/>
      <c r="AP739" s="9"/>
      <c r="AQ739" s="9"/>
      <c r="AR739" s="9"/>
    </row>
    <row r="740" spans="1:44" x14ac:dyDescent="0.25">
      <c r="A740" s="9"/>
      <c r="B740" s="9"/>
      <c r="C740" s="9"/>
      <c r="D740" s="9"/>
      <c r="F740" s="9"/>
      <c r="I740" s="9"/>
      <c r="J740" s="9"/>
      <c r="K740" s="9"/>
      <c r="L740" s="9"/>
      <c r="M740" s="9"/>
      <c r="N740" s="9"/>
      <c r="O740" s="9"/>
      <c r="P740" s="9"/>
      <c r="R740" s="9"/>
      <c r="S740" s="9"/>
      <c r="U740" s="17"/>
      <c r="V740" s="9"/>
      <c r="W740" s="17"/>
      <c r="X740" s="9"/>
      <c r="Y740" s="9"/>
      <c r="Z740" s="9"/>
      <c r="AA740" s="9"/>
      <c r="AB740" s="9"/>
      <c r="AC740" s="9"/>
      <c r="AD740" s="9"/>
      <c r="AE740" s="9"/>
      <c r="AF740" s="9"/>
      <c r="AG740" s="9"/>
      <c r="AH740" s="9"/>
      <c r="AI740" s="9"/>
      <c r="AJ740" s="9"/>
      <c r="AK740" s="9"/>
      <c r="AL740" s="9"/>
      <c r="AM740" s="9"/>
      <c r="AN740" s="9"/>
      <c r="AO740" s="9"/>
      <c r="AP740" s="9"/>
      <c r="AQ740" s="9"/>
      <c r="AR740" s="9"/>
    </row>
    <row r="741" spans="1:44" x14ac:dyDescent="0.25">
      <c r="A741" s="9"/>
      <c r="B741" s="9"/>
      <c r="C741" s="9"/>
      <c r="D741" s="9"/>
      <c r="F741" s="9"/>
      <c r="I741" s="9"/>
      <c r="J741" s="9"/>
      <c r="K741" s="9"/>
      <c r="L741" s="9"/>
      <c r="M741" s="9"/>
      <c r="N741" s="9"/>
      <c r="O741" s="9"/>
      <c r="P741" s="9"/>
      <c r="R741" s="9"/>
      <c r="S741" s="9"/>
      <c r="U741" s="17"/>
      <c r="V741" s="9"/>
      <c r="W741" s="17"/>
      <c r="X741" s="9"/>
      <c r="Y741" s="9"/>
      <c r="Z741" s="9"/>
      <c r="AA741" s="9"/>
      <c r="AB741" s="9"/>
      <c r="AC741" s="9"/>
      <c r="AD741" s="9"/>
      <c r="AE741" s="9"/>
      <c r="AF741" s="9"/>
      <c r="AG741" s="9"/>
      <c r="AH741" s="9"/>
      <c r="AI741" s="9"/>
      <c r="AJ741" s="9"/>
      <c r="AK741" s="9"/>
      <c r="AL741" s="9"/>
      <c r="AM741" s="9"/>
      <c r="AN741" s="9"/>
      <c r="AO741" s="9"/>
      <c r="AP741" s="9"/>
      <c r="AQ741" s="9"/>
      <c r="AR741" s="9"/>
    </row>
    <row r="742" spans="1:44" x14ac:dyDescent="0.25">
      <c r="A742" s="9"/>
      <c r="B742" s="9"/>
      <c r="C742" s="9"/>
      <c r="D742" s="9"/>
      <c r="F742" s="9"/>
      <c r="I742" s="9"/>
      <c r="J742" s="9"/>
      <c r="K742" s="9"/>
      <c r="L742" s="9"/>
      <c r="M742" s="9"/>
      <c r="N742" s="9"/>
      <c r="O742" s="9"/>
      <c r="P742" s="9"/>
      <c r="R742" s="9"/>
      <c r="S742" s="9"/>
      <c r="U742" s="17"/>
      <c r="V742" s="9"/>
      <c r="W742" s="17"/>
      <c r="X742" s="9"/>
      <c r="Y742" s="9"/>
      <c r="Z742" s="9"/>
      <c r="AA742" s="9"/>
      <c r="AB742" s="9"/>
      <c r="AC742" s="9"/>
      <c r="AD742" s="9"/>
      <c r="AE742" s="9"/>
      <c r="AF742" s="9"/>
      <c r="AG742" s="9"/>
      <c r="AH742" s="9"/>
      <c r="AI742" s="9"/>
      <c r="AJ742" s="9"/>
      <c r="AK742" s="9"/>
      <c r="AL742" s="9"/>
      <c r="AM742" s="9"/>
      <c r="AN742" s="9"/>
      <c r="AO742" s="9"/>
      <c r="AP742" s="9"/>
      <c r="AQ742" s="9"/>
      <c r="AR742" s="9"/>
    </row>
    <row r="743" spans="1:44" x14ac:dyDescent="0.25">
      <c r="A743" s="9"/>
      <c r="B743" s="9"/>
      <c r="C743" s="9"/>
      <c r="D743" s="9"/>
      <c r="F743" s="9"/>
      <c r="I743" s="9"/>
      <c r="J743" s="9"/>
      <c r="K743" s="9"/>
      <c r="L743" s="9"/>
      <c r="M743" s="9"/>
      <c r="N743" s="9"/>
      <c r="O743" s="9"/>
      <c r="P743" s="9"/>
      <c r="R743" s="9"/>
      <c r="S743" s="9"/>
      <c r="U743" s="17"/>
      <c r="V743" s="9"/>
      <c r="W743" s="17"/>
      <c r="X743" s="9"/>
      <c r="Y743" s="9"/>
      <c r="Z743" s="9"/>
      <c r="AA743" s="9"/>
      <c r="AB743" s="9"/>
      <c r="AC743" s="9"/>
      <c r="AD743" s="9"/>
      <c r="AE743" s="9"/>
      <c r="AF743" s="9"/>
      <c r="AG743" s="9"/>
      <c r="AH743" s="9"/>
      <c r="AI743" s="9"/>
      <c r="AJ743" s="9"/>
      <c r="AK743" s="9"/>
      <c r="AL743" s="9"/>
      <c r="AM743" s="9"/>
      <c r="AN743" s="9"/>
      <c r="AO743" s="9"/>
      <c r="AP743" s="9"/>
      <c r="AQ743" s="9"/>
      <c r="AR743" s="9"/>
    </row>
    <row r="744" spans="1:44" x14ac:dyDescent="0.25">
      <c r="A744" s="9"/>
      <c r="B744" s="9"/>
      <c r="C744" s="9"/>
      <c r="D744" s="9"/>
      <c r="F744" s="9"/>
      <c r="I744" s="9"/>
      <c r="J744" s="9"/>
      <c r="K744" s="9"/>
      <c r="L744" s="9"/>
      <c r="M744" s="9"/>
      <c r="N744" s="9"/>
      <c r="O744" s="9"/>
      <c r="P744" s="9"/>
      <c r="R744" s="9"/>
      <c r="S744" s="9"/>
      <c r="U744" s="17"/>
      <c r="V744" s="9"/>
      <c r="W744" s="17"/>
      <c r="X744" s="9"/>
      <c r="Y744" s="9"/>
      <c r="Z744" s="9"/>
      <c r="AA744" s="9"/>
      <c r="AB744" s="9"/>
      <c r="AC744" s="9"/>
      <c r="AD744" s="9"/>
      <c r="AE744" s="9"/>
      <c r="AF744" s="9"/>
      <c r="AG744" s="9"/>
      <c r="AH744" s="9"/>
      <c r="AI744" s="9"/>
      <c r="AJ744" s="9"/>
      <c r="AK744" s="9"/>
      <c r="AL744" s="9"/>
      <c r="AM744" s="9"/>
      <c r="AN744" s="9"/>
      <c r="AO744" s="9"/>
      <c r="AP744" s="9"/>
      <c r="AQ744" s="9"/>
      <c r="AR744" s="9"/>
    </row>
    <row r="745" spans="1:44" x14ac:dyDescent="0.25">
      <c r="A745" s="9"/>
      <c r="B745" s="9"/>
      <c r="C745" s="9"/>
      <c r="D745" s="9"/>
      <c r="F745" s="9"/>
      <c r="I745" s="9"/>
      <c r="J745" s="9"/>
      <c r="K745" s="9"/>
      <c r="L745" s="9"/>
      <c r="M745" s="9"/>
      <c r="N745" s="9"/>
      <c r="O745" s="9"/>
      <c r="P745" s="9"/>
      <c r="R745" s="9"/>
      <c r="S745" s="9"/>
      <c r="U745" s="17"/>
      <c r="V745" s="9"/>
      <c r="W745" s="17"/>
      <c r="X745" s="9"/>
      <c r="Y745" s="9"/>
      <c r="Z745" s="9"/>
      <c r="AA745" s="9"/>
      <c r="AB745" s="9"/>
      <c r="AC745" s="9"/>
      <c r="AD745" s="9"/>
      <c r="AE745" s="9"/>
      <c r="AF745" s="9"/>
      <c r="AG745" s="9"/>
      <c r="AH745" s="9"/>
      <c r="AI745" s="9"/>
      <c r="AJ745" s="9"/>
      <c r="AK745" s="9"/>
      <c r="AL745" s="9"/>
      <c r="AM745" s="9"/>
      <c r="AN745" s="9"/>
      <c r="AO745" s="9"/>
      <c r="AP745" s="9"/>
      <c r="AQ745" s="9"/>
      <c r="AR745" s="9"/>
    </row>
    <row r="746" spans="1:44" x14ac:dyDescent="0.25">
      <c r="A746" s="9"/>
      <c r="B746" s="9"/>
      <c r="C746" s="9"/>
      <c r="D746" s="9"/>
      <c r="F746" s="9"/>
      <c r="I746" s="9"/>
      <c r="J746" s="9"/>
      <c r="K746" s="9"/>
      <c r="L746" s="9"/>
      <c r="M746" s="9"/>
      <c r="N746" s="9"/>
      <c r="O746" s="9"/>
      <c r="P746" s="9"/>
      <c r="R746" s="9"/>
      <c r="S746" s="9"/>
      <c r="U746" s="17"/>
      <c r="V746" s="9"/>
      <c r="W746" s="17"/>
      <c r="X746" s="9"/>
      <c r="Y746" s="9"/>
      <c r="Z746" s="9"/>
      <c r="AA746" s="9"/>
      <c r="AB746" s="9"/>
      <c r="AC746" s="9"/>
      <c r="AD746" s="9"/>
      <c r="AE746" s="9"/>
      <c r="AF746" s="9"/>
      <c r="AG746" s="9"/>
      <c r="AH746" s="9"/>
      <c r="AI746" s="9"/>
      <c r="AJ746" s="9"/>
      <c r="AK746" s="9"/>
      <c r="AL746" s="9"/>
      <c r="AM746" s="9"/>
      <c r="AN746" s="9"/>
      <c r="AO746" s="9"/>
      <c r="AP746" s="9"/>
      <c r="AQ746" s="9"/>
      <c r="AR746" s="9"/>
    </row>
    <row r="747" spans="1:44" x14ac:dyDescent="0.25">
      <c r="A747" s="9"/>
      <c r="B747" s="9"/>
      <c r="C747" s="9"/>
      <c r="D747" s="9"/>
      <c r="F747" s="9"/>
      <c r="I747" s="9"/>
      <c r="J747" s="9"/>
      <c r="K747" s="9"/>
      <c r="L747" s="9"/>
      <c r="M747" s="9"/>
      <c r="N747" s="9"/>
      <c r="O747" s="9"/>
      <c r="P747" s="9"/>
      <c r="R747" s="9"/>
      <c r="S747" s="9"/>
      <c r="U747" s="17"/>
      <c r="V747" s="9"/>
      <c r="W747" s="17"/>
      <c r="X747" s="9"/>
      <c r="Y747" s="9"/>
      <c r="Z747" s="9"/>
      <c r="AA747" s="9"/>
      <c r="AB747" s="9"/>
      <c r="AC747" s="9"/>
      <c r="AD747" s="9"/>
      <c r="AE747" s="9"/>
      <c r="AF747" s="9"/>
      <c r="AG747" s="9"/>
      <c r="AH747" s="9"/>
      <c r="AI747" s="9"/>
      <c r="AJ747" s="9"/>
      <c r="AK747" s="9"/>
      <c r="AL747" s="9"/>
      <c r="AM747" s="9"/>
      <c r="AN747" s="9"/>
      <c r="AO747" s="9"/>
      <c r="AP747" s="9"/>
      <c r="AQ747" s="9"/>
      <c r="AR747" s="9"/>
    </row>
    <row r="748" spans="1:44" x14ac:dyDescent="0.25">
      <c r="A748" s="9"/>
      <c r="B748" s="9"/>
      <c r="C748" s="9"/>
      <c r="D748" s="9"/>
      <c r="F748" s="9"/>
      <c r="I748" s="9"/>
      <c r="J748" s="9"/>
      <c r="K748" s="9"/>
      <c r="L748" s="9"/>
      <c r="M748" s="9"/>
      <c r="N748" s="9"/>
      <c r="O748" s="9"/>
      <c r="P748" s="9"/>
      <c r="R748" s="9"/>
      <c r="S748" s="9"/>
      <c r="U748" s="17"/>
      <c r="V748" s="9"/>
      <c r="W748" s="17"/>
      <c r="X748" s="9"/>
      <c r="Y748" s="9"/>
      <c r="Z748" s="9"/>
      <c r="AA748" s="9"/>
      <c r="AB748" s="9"/>
      <c r="AC748" s="9"/>
      <c r="AD748" s="9"/>
      <c r="AE748" s="9"/>
      <c r="AF748" s="9"/>
      <c r="AG748" s="9"/>
      <c r="AH748" s="9"/>
      <c r="AI748" s="9"/>
      <c r="AJ748" s="9"/>
      <c r="AK748" s="9"/>
      <c r="AL748" s="9"/>
      <c r="AM748" s="9"/>
      <c r="AN748" s="9"/>
      <c r="AO748" s="9"/>
      <c r="AP748" s="9"/>
      <c r="AQ748" s="9"/>
      <c r="AR748" s="9"/>
    </row>
    <row r="749" spans="1:44" x14ac:dyDescent="0.25">
      <c r="A749" s="9"/>
      <c r="B749" s="9"/>
      <c r="C749" s="9"/>
      <c r="D749" s="9"/>
      <c r="F749" s="9"/>
      <c r="I749" s="9"/>
      <c r="J749" s="9"/>
      <c r="K749" s="9"/>
      <c r="L749" s="9"/>
      <c r="M749" s="9"/>
      <c r="N749" s="9"/>
      <c r="O749" s="9"/>
      <c r="P749" s="9"/>
      <c r="R749" s="9"/>
      <c r="S749" s="9"/>
      <c r="U749" s="17"/>
      <c r="V749" s="9"/>
      <c r="W749" s="17"/>
      <c r="X749" s="9"/>
      <c r="Y749" s="9"/>
      <c r="Z749" s="9"/>
      <c r="AA749" s="9"/>
      <c r="AB749" s="9"/>
      <c r="AC749" s="9"/>
      <c r="AD749" s="9"/>
      <c r="AE749" s="9"/>
      <c r="AF749" s="9"/>
      <c r="AG749" s="9"/>
      <c r="AH749" s="9"/>
      <c r="AI749" s="9"/>
      <c r="AJ749" s="9"/>
      <c r="AK749" s="9"/>
      <c r="AL749" s="9"/>
      <c r="AM749" s="9"/>
      <c r="AN749" s="9"/>
      <c r="AO749" s="9"/>
      <c r="AP749" s="9"/>
      <c r="AQ749" s="9"/>
      <c r="AR749" s="9"/>
    </row>
    <row r="750" spans="1:44" x14ac:dyDescent="0.25">
      <c r="A750" s="9"/>
      <c r="B750" s="9"/>
      <c r="C750" s="9"/>
      <c r="D750" s="9"/>
      <c r="F750" s="9"/>
      <c r="I750" s="9"/>
      <c r="J750" s="9"/>
      <c r="K750" s="9"/>
      <c r="L750" s="9"/>
      <c r="M750" s="9"/>
      <c r="N750" s="9"/>
      <c r="O750" s="9"/>
      <c r="P750" s="9"/>
      <c r="R750" s="9"/>
      <c r="S750" s="9"/>
      <c r="U750" s="17"/>
      <c r="V750" s="9"/>
      <c r="W750" s="17"/>
      <c r="X750" s="9"/>
      <c r="Y750" s="9"/>
      <c r="Z750" s="9"/>
      <c r="AA750" s="9"/>
      <c r="AB750" s="9"/>
      <c r="AC750" s="9"/>
      <c r="AD750" s="9"/>
      <c r="AE750" s="9"/>
      <c r="AF750" s="9"/>
      <c r="AG750" s="9"/>
      <c r="AH750" s="9"/>
      <c r="AI750" s="9"/>
      <c r="AJ750" s="9"/>
      <c r="AK750" s="9"/>
      <c r="AL750" s="9"/>
      <c r="AM750" s="9"/>
      <c r="AN750" s="9"/>
      <c r="AO750" s="9"/>
      <c r="AP750" s="9"/>
      <c r="AQ750" s="9"/>
      <c r="AR750" s="9"/>
    </row>
    <row r="751" spans="1:44" x14ac:dyDescent="0.25">
      <c r="A751" s="9"/>
      <c r="B751" s="9"/>
      <c r="C751" s="9"/>
      <c r="D751" s="9"/>
      <c r="F751" s="9"/>
      <c r="I751" s="9"/>
      <c r="J751" s="9"/>
      <c r="K751" s="9"/>
      <c r="L751" s="9"/>
      <c r="M751" s="9"/>
      <c r="N751" s="9"/>
      <c r="O751" s="9"/>
      <c r="P751" s="9"/>
      <c r="R751" s="9"/>
      <c r="S751" s="9"/>
      <c r="U751" s="17"/>
      <c r="V751" s="9"/>
      <c r="W751" s="17"/>
      <c r="X751" s="9"/>
      <c r="Y751" s="9"/>
      <c r="Z751" s="9"/>
      <c r="AA751" s="9"/>
      <c r="AB751" s="9"/>
      <c r="AC751" s="9"/>
      <c r="AD751" s="9"/>
      <c r="AE751" s="9"/>
      <c r="AF751" s="9"/>
      <c r="AG751" s="9"/>
      <c r="AH751" s="9"/>
      <c r="AI751" s="9"/>
      <c r="AJ751" s="9"/>
      <c r="AK751" s="9"/>
      <c r="AL751" s="9"/>
      <c r="AM751" s="9"/>
      <c r="AN751" s="9"/>
      <c r="AO751" s="9"/>
      <c r="AP751" s="9"/>
      <c r="AQ751" s="9"/>
      <c r="AR751" s="9"/>
    </row>
    <row r="752" spans="1:44" x14ac:dyDescent="0.25">
      <c r="A752" s="9"/>
      <c r="B752" s="9"/>
      <c r="C752" s="9"/>
      <c r="D752" s="9"/>
      <c r="F752" s="9"/>
      <c r="I752" s="9"/>
      <c r="J752" s="9"/>
      <c r="K752" s="9"/>
      <c r="L752" s="9"/>
      <c r="M752" s="9"/>
      <c r="N752" s="9"/>
      <c r="O752" s="9"/>
      <c r="P752" s="9"/>
      <c r="R752" s="9"/>
      <c r="S752" s="9"/>
      <c r="U752" s="17"/>
      <c r="V752" s="9"/>
      <c r="W752" s="17"/>
      <c r="X752" s="9"/>
      <c r="Y752" s="9"/>
      <c r="Z752" s="9"/>
      <c r="AA752" s="9"/>
      <c r="AB752" s="9"/>
      <c r="AC752" s="9"/>
      <c r="AD752" s="9"/>
      <c r="AE752" s="9"/>
      <c r="AF752" s="9"/>
      <c r="AG752" s="9"/>
      <c r="AH752" s="9"/>
      <c r="AI752" s="9"/>
      <c r="AJ752" s="9"/>
      <c r="AK752" s="9"/>
      <c r="AL752" s="9"/>
      <c r="AM752" s="9"/>
      <c r="AN752" s="9"/>
      <c r="AO752" s="9"/>
      <c r="AP752" s="9"/>
      <c r="AQ752" s="9"/>
      <c r="AR752" s="9"/>
    </row>
    <row r="753" spans="1:44" x14ac:dyDescent="0.25">
      <c r="A753" s="9"/>
      <c r="B753" s="9"/>
      <c r="C753" s="9"/>
      <c r="D753" s="9"/>
      <c r="F753" s="9"/>
      <c r="I753" s="9"/>
      <c r="J753" s="9"/>
      <c r="K753" s="9"/>
      <c r="L753" s="9"/>
      <c r="M753" s="9"/>
      <c r="N753" s="9"/>
      <c r="O753" s="9"/>
      <c r="P753" s="9"/>
      <c r="R753" s="9"/>
      <c r="S753" s="9"/>
      <c r="U753" s="17"/>
      <c r="V753" s="9"/>
      <c r="W753" s="17"/>
      <c r="X753" s="9"/>
      <c r="Y753" s="9"/>
      <c r="Z753" s="9"/>
      <c r="AA753" s="9"/>
      <c r="AB753" s="9"/>
      <c r="AC753" s="9"/>
      <c r="AD753" s="9"/>
      <c r="AE753" s="9"/>
      <c r="AF753" s="9"/>
      <c r="AG753" s="9"/>
      <c r="AH753" s="9"/>
      <c r="AI753" s="9"/>
      <c r="AJ753" s="9"/>
      <c r="AK753" s="9"/>
      <c r="AL753" s="9"/>
      <c r="AM753" s="9"/>
      <c r="AN753" s="9"/>
      <c r="AO753" s="9"/>
      <c r="AP753" s="9"/>
      <c r="AQ753" s="9"/>
      <c r="AR753" s="9"/>
    </row>
    <row r="754" spans="1:44" x14ac:dyDescent="0.25">
      <c r="A754" s="9"/>
      <c r="B754" s="9"/>
      <c r="C754" s="9"/>
      <c r="D754" s="9"/>
      <c r="F754" s="9"/>
      <c r="I754" s="9"/>
      <c r="J754" s="9"/>
      <c r="K754" s="9"/>
      <c r="L754" s="9"/>
      <c r="M754" s="9"/>
      <c r="N754" s="9"/>
      <c r="O754" s="9"/>
      <c r="P754" s="9"/>
      <c r="R754" s="9"/>
      <c r="S754" s="9"/>
      <c r="U754" s="17"/>
      <c r="V754" s="9"/>
      <c r="W754" s="17"/>
      <c r="X754" s="9"/>
      <c r="Y754" s="9"/>
      <c r="Z754" s="9"/>
      <c r="AA754" s="9"/>
      <c r="AB754" s="9"/>
      <c r="AC754" s="9"/>
      <c r="AD754" s="9"/>
      <c r="AE754" s="9"/>
      <c r="AF754" s="9"/>
      <c r="AG754" s="9"/>
      <c r="AH754" s="9"/>
      <c r="AI754" s="9"/>
      <c r="AJ754" s="9"/>
      <c r="AK754" s="9"/>
      <c r="AL754" s="9"/>
      <c r="AM754" s="9"/>
      <c r="AN754" s="9"/>
      <c r="AO754" s="9"/>
      <c r="AP754" s="9"/>
      <c r="AQ754" s="9"/>
      <c r="AR754" s="9"/>
    </row>
    <row r="755" spans="1:44" x14ac:dyDescent="0.25">
      <c r="A755" s="9"/>
      <c r="B755" s="9"/>
      <c r="C755" s="9"/>
      <c r="D755" s="9"/>
      <c r="F755" s="9"/>
      <c r="I755" s="9"/>
      <c r="J755" s="9"/>
      <c r="K755" s="9"/>
      <c r="L755" s="9"/>
      <c r="M755" s="9"/>
      <c r="N755" s="9"/>
      <c r="O755" s="9"/>
      <c r="P755" s="9"/>
      <c r="R755" s="9"/>
      <c r="S755" s="9"/>
      <c r="U755" s="17"/>
      <c r="V755" s="9"/>
      <c r="W755" s="17"/>
      <c r="X755" s="9"/>
      <c r="Y755" s="9"/>
      <c r="Z755" s="9"/>
      <c r="AA755" s="9"/>
      <c r="AB755" s="9"/>
      <c r="AC755" s="9"/>
      <c r="AD755" s="9"/>
      <c r="AE755" s="9"/>
      <c r="AF755" s="9"/>
      <c r="AG755" s="9"/>
      <c r="AH755" s="9"/>
      <c r="AI755" s="9"/>
      <c r="AJ755" s="9"/>
      <c r="AK755" s="9"/>
      <c r="AL755" s="9"/>
      <c r="AM755" s="9"/>
      <c r="AN755" s="9"/>
      <c r="AO755" s="9"/>
      <c r="AP755" s="9"/>
      <c r="AQ755" s="9"/>
      <c r="AR755" s="9"/>
    </row>
    <row r="756" spans="1:44" x14ac:dyDescent="0.25">
      <c r="A756" s="9"/>
      <c r="B756" s="9"/>
      <c r="C756" s="9"/>
      <c r="D756" s="9"/>
      <c r="F756" s="9"/>
      <c r="I756" s="9"/>
      <c r="J756" s="9"/>
      <c r="K756" s="9"/>
      <c r="L756" s="9"/>
      <c r="M756" s="9"/>
      <c r="N756" s="9"/>
      <c r="O756" s="9"/>
      <c r="P756" s="9"/>
      <c r="R756" s="9"/>
      <c r="S756" s="9"/>
      <c r="U756" s="17"/>
      <c r="V756" s="9"/>
      <c r="W756" s="17"/>
      <c r="X756" s="9"/>
      <c r="Y756" s="9"/>
      <c r="Z756" s="9"/>
      <c r="AA756" s="9"/>
      <c r="AB756" s="9"/>
      <c r="AC756" s="9"/>
      <c r="AD756" s="9"/>
      <c r="AE756" s="9"/>
      <c r="AF756" s="9"/>
      <c r="AG756" s="9"/>
      <c r="AH756" s="9"/>
      <c r="AI756" s="9"/>
      <c r="AJ756" s="9"/>
      <c r="AK756" s="9"/>
      <c r="AL756" s="9"/>
      <c r="AM756" s="9"/>
      <c r="AN756" s="9"/>
      <c r="AO756" s="9"/>
      <c r="AP756" s="9"/>
      <c r="AQ756" s="9"/>
      <c r="AR756" s="9"/>
    </row>
    <row r="757" spans="1:44" x14ac:dyDescent="0.25">
      <c r="A757" s="9"/>
      <c r="B757" s="9"/>
      <c r="C757" s="9"/>
      <c r="D757" s="9"/>
      <c r="F757" s="9"/>
      <c r="I757" s="9"/>
      <c r="J757" s="9"/>
      <c r="K757" s="9"/>
      <c r="L757" s="9"/>
      <c r="M757" s="9"/>
      <c r="N757" s="9"/>
      <c r="O757" s="9"/>
      <c r="P757" s="9"/>
      <c r="R757" s="9"/>
      <c r="S757" s="9"/>
      <c r="U757" s="17"/>
      <c r="V757" s="9"/>
      <c r="W757" s="17"/>
      <c r="X757" s="9"/>
      <c r="Y757" s="9"/>
      <c r="Z757" s="9"/>
      <c r="AA757" s="9"/>
      <c r="AB757" s="9"/>
      <c r="AC757" s="9"/>
      <c r="AD757" s="9"/>
      <c r="AE757" s="9"/>
      <c r="AF757" s="9"/>
      <c r="AG757" s="9"/>
      <c r="AH757" s="9"/>
      <c r="AI757" s="9"/>
      <c r="AJ757" s="9"/>
      <c r="AK757" s="9"/>
      <c r="AL757" s="9"/>
      <c r="AM757" s="9"/>
      <c r="AN757" s="9"/>
      <c r="AO757" s="9"/>
      <c r="AP757" s="9"/>
      <c r="AQ757" s="9"/>
      <c r="AR757" s="9"/>
    </row>
    <row r="758" spans="1:44" x14ac:dyDescent="0.25">
      <c r="A758" s="9"/>
      <c r="B758" s="9"/>
      <c r="C758" s="9"/>
      <c r="D758" s="9"/>
      <c r="F758" s="9"/>
      <c r="I758" s="9"/>
      <c r="J758" s="9"/>
      <c r="K758" s="9"/>
      <c r="L758" s="9"/>
      <c r="M758" s="9"/>
      <c r="N758" s="9"/>
      <c r="O758" s="9"/>
      <c r="P758" s="9"/>
      <c r="R758" s="9"/>
      <c r="S758" s="9"/>
      <c r="U758" s="17"/>
      <c r="V758" s="9"/>
      <c r="W758" s="17"/>
      <c r="X758" s="9"/>
      <c r="Y758" s="9"/>
      <c r="Z758" s="9"/>
      <c r="AA758" s="9"/>
      <c r="AB758" s="9"/>
      <c r="AC758" s="9"/>
      <c r="AD758" s="9"/>
      <c r="AE758" s="9"/>
      <c r="AF758" s="9"/>
      <c r="AG758" s="9"/>
      <c r="AH758" s="9"/>
      <c r="AI758" s="9"/>
      <c r="AJ758" s="9"/>
      <c r="AK758" s="9"/>
      <c r="AL758" s="9"/>
      <c r="AM758" s="9"/>
      <c r="AN758" s="9"/>
      <c r="AO758" s="9"/>
      <c r="AP758" s="9"/>
      <c r="AQ758" s="9"/>
      <c r="AR758" s="9"/>
    </row>
    <row r="759" spans="1:44" x14ac:dyDescent="0.25">
      <c r="A759" s="9"/>
      <c r="B759" s="9"/>
      <c r="C759" s="9"/>
      <c r="D759" s="9"/>
      <c r="F759" s="9"/>
      <c r="I759" s="9"/>
      <c r="J759" s="9"/>
      <c r="K759" s="9"/>
      <c r="L759" s="9"/>
      <c r="M759" s="9"/>
      <c r="N759" s="9"/>
      <c r="O759" s="9"/>
      <c r="P759" s="9"/>
      <c r="R759" s="9"/>
      <c r="S759" s="9"/>
      <c r="U759" s="17"/>
      <c r="V759" s="9"/>
      <c r="W759" s="17"/>
      <c r="X759" s="9"/>
      <c r="Y759" s="9"/>
      <c r="Z759" s="9"/>
      <c r="AA759" s="9"/>
      <c r="AB759" s="9"/>
      <c r="AC759" s="9"/>
      <c r="AD759" s="9"/>
      <c r="AE759" s="9"/>
      <c r="AF759" s="9"/>
      <c r="AG759" s="9"/>
      <c r="AH759" s="9"/>
      <c r="AI759" s="9"/>
      <c r="AJ759" s="9"/>
      <c r="AK759" s="9"/>
      <c r="AL759" s="9"/>
      <c r="AM759" s="9"/>
      <c r="AN759" s="9"/>
      <c r="AO759" s="9"/>
      <c r="AP759" s="9"/>
      <c r="AQ759" s="9"/>
      <c r="AR759" s="9"/>
    </row>
    <row r="760" spans="1:44" x14ac:dyDescent="0.25">
      <c r="A760" s="9"/>
      <c r="B760" s="9"/>
      <c r="C760" s="9"/>
      <c r="D760" s="9"/>
      <c r="F760" s="9"/>
      <c r="I760" s="9"/>
      <c r="J760" s="9"/>
      <c r="K760" s="9"/>
      <c r="L760" s="9"/>
      <c r="M760" s="9"/>
      <c r="N760" s="9"/>
      <c r="O760" s="9"/>
      <c r="P760" s="9"/>
      <c r="R760" s="9"/>
      <c r="S760" s="9"/>
      <c r="U760" s="17"/>
      <c r="V760" s="9"/>
      <c r="W760" s="17"/>
      <c r="X760" s="9"/>
      <c r="Y760" s="9"/>
      <c r="Z760" s="9"/>
      <c r="AA760" s="9"/>
      <c r="AB760" s="9"/>
      <c r="AC760" s="9"/>
      <c r="AD760" s="9"/>
      <c r="AE760" s="9"/>
      <c r="AF760" s="9"/>
      <c r="AG760" s="9"/>
      <c r="AH760" s="9"/>
      <c r="AI760" s="9"/>
      <c r="AJ760" s="9"/>
      <c r="AK760" s="9"/>
      <c r="AL760" s="9"/>
      <c r="AM760" s="9"/>
      <c r="AN760" s="9"/>
      <c r="AO760" s="9"/>
      <c r="AP760" s="9"/>
      <c r="AQ760" s="9"/>
      <c r="AR760" s="9"/>
    </row>
    <row r="761" spans="1:44" x14ac:dyDescent="0.25">
      <c r="A761" s="9"/>
      <c r="B761" s="9"/>
      <c r="C761" s="9"/>
      <c r="D761" s="9"/>
      <c r="F761" s="9"/>
      <c r="I761" s="9"/>
      <c r="J761" s="9"/>
      <c r="K761" s="9"/>
      <c r="L761" s="9"/>
      <c r="M761" s="9"/>
      <c r="N761" s="9"/>
      <c r="O761" s="9"/>
      <c r="P761" s="9"/>
      <c r="R761" s="9"/>
      <c r="S761" s="9"/>
      <c r="U761" s="17"/>
      <c r="V761" s="9"/>
      <c r="W761" s="17"/>
      <c r="X761" s="9"/>
      <c r="Y761" s="9"/>
      <c r="Z761" s="9"/>
      <c r="AA761" s="9"/>
      <c r="AB761" s="9"/>
      <c r="AC761" s="9"/>
      <c r="AD761" s="9"/>
      <c r="AE761" s="9"/>
      <c r="AF761" s="9"/>
      <c r="AG761" s="9"/>
      <c r="AH761" s="9"/>
      <c r="AI761" s="9"/>
      <c r="AJ761" s="9"/>
      <c r="AK761" s="9"/>
      <c r="AL761" s="9"/>
      <c r="AM761" s="9"/>
      <c r="AN761" s="9"/>
      <c r="AO761" s="9"/>
      <c r="AP761" s="9"/>
      <c r="AQ761" s="9"/>
      <c r="AR761" s="9"/>
    </row>
    <row r="762" spans="1:44" x14ac:dyDescent="0.25">
      <c r="A762" s="9"/>
      <c r="B762" s="9"/>
      <c r="C762" s="9"/>
      <c r="D762" s="9"/>
      <c r="F762" s="9"/>
      <c r="I762" s="9"/>
      <c r="J762" s="9"/>
      <c r="K762" s="9"/>
      <c r="L762" s="9"/>
      <c r="M762" s="9"/>
      <c r="N762" s="9"/>
      <c r="O762" s="9"/>
      <c r="P762" s="9"/>
      <c r="R762" s="9"/>
      <c r="S762" s="9"/>
      <c r="U762" s="17"/>
      <c r="V762" s="9"/>
      <c r="W762" s="17"/>
      <c r="X762" s="9"/>
      <c r="Y762" s="9"/>
      <c r="Z762" s="9"/>
      <c r="AA762" s="9"/>
      <c r="AB762" s="9"/>
      <c r="AC762" s="9"/>
      <c r="AD762" s="9"/>
      <c r="AE762" s="9"/>
      <c r="AF762" s="9"/>
      <c r="AG762" s="9"/>
      <c r="AH762" s="9"/>
      <c r="AI762" s="9"/>
      <c r="AJ762" s="9"/>
      <c r="AK762" s="9"/>
      <c r="AL762" s="9"/>
      <c r="AM762" s="9"/>
      <c r="AN762" s="9"/>
      <c r="AO762" s="9"/>
      <c r="AP762" s="9"/>
      <c r="AQ762" s="9"/>
      <c r="AR762" s="9"/>
    </row>
    <row r="763" spans="1:44" x14ac:dyDescent="0.25">
      <c r="A763" s="9"/>
      <c r="B763" s="9"/>
      <c r="C763" s="9"/>
      <c r="D763" s="9"/>
      <c r="F763" s="9"/>
      <c r="I763" s="9"/>
      <c r="J763" s="9"/>
      <c r="K763" s="9"/>
      <c r="L763" s="9"/>
      <c r="M763" s="9"/>
      <c r="N763" s="9"/>
      <c r="O763" s="9"/>
      <c r="P763" s="9"/>
      <c r="R763" s="9"/>
      <c r="S763" s="9"/>
      <c r="U763" s="17"/>
      <c r="V763" s="9"/>
      <c r="W763" s="17"/>
      <c r="X763" s="9"/>
      <c r="Y763" s="9"/>
      <c r="Z763" s="9"/>
      <c r="AA763" s="9"/>
      <c r="AB763" s="9"/>
      <c r="AC763" s="9"/>
      <c r="AD763" s="9"/>
      <c r="AE763" s="9"/>
      <c r="AF763" s="9"/>
      <c r="AG763" s="9"/>
      <c r="AH763" s="9"/>
      <c r="AI763" s="9"/>
      <c r="AJ763" s="9"/>
      <c r="AK763" s="9"/>
      <c r="AL763" s="9"/>
      <c r="AM763" s="9"/>
      <c r="AN763" s="9"/>
      <c r="AO763" s="9"/>
      <c r="AP763" s="9"/>
      <c r="AQ763" s="9"/>
      <c r="AR763" s="9"/>
    </row>
    <row r="764" spans="1:44" x14ac:dyDescent="0.25">
      <c r="A764" s="9"/>
      <c r="B764" s="9"/>
      <c r="C764" s="9"/>
      <c r="D764" s="9"/>
      <c r="F764" s="9"/>
      <c r="I764" s="9"/>
      <c r="J764" s="9"/>
      <c r="K764" s="9"/>
      <c r="L764" s="9"/>
      <c r="M764" s="9"/>
      <c r="N764" s="9"/>
      <c r="O764" s="9"/>
      <c r="P764" s="9"/>
      <c r="R764" s="9"/>
      <c r="S764" s="9"/>
      <c r="U764" s="17"/>
      <c r="V764" s="9"/>
      <c r="W764" s="17"/>
      <c r="X764" s="9"/>
      <c r="Y764" s="9"/>
      <c r="Z764" s="9"/>
      <c r="AA764" s="9"/>
      <c r="AB764" s="9"/>
      <c r="AC764" s="9"/>
      <c r="AD764" s="9"/>
      <c r="AE764" s="9"/>
      <c r="AF764" s="9"/>
      <c r="AG764" s="9"/>
      <c r="AH764" s="9"/>
      <c r="AI764" s="9"/>
      <c r="AJ764" s="9"/>
      <c r="AK764" s="9"/>
      <c r="AL764" s="9"/>
      <c r="AM764" s="9"/>
      <c r="AN764" s="9"/>
      <c r="AO764" s="9"/>
      <c r="AP764" s="9"/>
      <c r="AQ764" s="9"/>
      <c r="AR764" s="9"/>
    </row>
    <row r="765" spans="1:44" x14ac:dyDescent="0.25">
      <c r="A765" s="9"/>
      <c r="B765" s="9"/>
      <c r="C765" s="9"/>
      <c r="D765" s="9"/>
      <c r="F765" s="9"/>
      <c r="I765" s="9"/>
      <c r="J765" s="9"/>
      <c r="K765" s="9"/>
      <c r="L765" s="9"/>
      <c r="M765" s="9"/>
      <c r="N765" s="9"/>
      <c r="O765" s="9"/>
      <c r="P765" s="9"/>
      <c r="R765" s="9"/>
      <c r="S765" s="9"/>
      <c r="U765" s="17"/>
      <c r="V765" s="9"/>
      <c r="W765" s="17"/>
      <c r="X765" s="9"/>
      <c r="Y765" s="9"/>
      <c r="Z765" s="9"/>
      <c r="AA765" s="9"/>
      <c r="AB765" s="9"/>
      <c r="AC765" s="9"/>
      <c r="AD765" s="9"/>
      <c r="AE765" s="9"/>
      <c r="AF765" s="9"/>
      <c r="AG765" s="9"/>
      <c r="AH765" s="9"/>
      <c r="AI765" s="9"/>
      <c r="AJ765" s="9"/>
      <c r="AK765" s="9"/>
      <c r="AL765" s="9"/>
      <c r="AM765" s="9"/>
      <c r="AN765" s="9"/>
      <c r="AO765" s="9"/>
      <c r="AP765" s="9"/>
      <c r="AQ765" s="9"/>
      <c r="AR765" s="9"/>
    </row>
    <row r="766" spans="1:44" x14ac:dyDescent="0.25">
      <c r="A766" s="9"/>
      <c r="B766" s="9"/>
      <c r="C766" s="9"/>
      <c r="D766" s="9"/>
      <c r="F766" s="9"/>
      <c r="I766" s="9"/>
      <c r="J766" s="9"/>
      <c r="K766" s="9"/>
      <c r="L766" s="9"/>
      <c r="M766" s="9"/>
      <c r="N766" s="9"/>
      <c r="O766" s="9"/>
      <c r="P766" s="9"/>
      <c r="R766" s="9"/>
      <c r="S766" s="9"/>
      <c r="U766" s="17"/>
      <c r="V766" s="9"/>
      <c r="W766" s="17"/>
      <c r="X766" s="9"/>
      <c r="Y766" s="9"/>
      <c r="Z766" s="9"/>
      <c r="AA766" s="9"/>
      <c r="AB766" s="9"/>
      <c r="AC766" s="9"/>
      <c r="AD766" s="9"/>
      <c r="AE766" s="9"/>
      <c r="AF766" s="9"/>
      <c r="AG766" s="9"/>
      <c r="AH766" s="9"/>
      <c r="AI766" s="9"/>
      <c r="AJ766" s="9"/>
      <c r="AK766" s="9"/>
      <c r="AL766" s="9"/>
      <c r="AM766" s="9"/>
      <c r="AN766" s="9"/>
      <c r="AO766" s="9"/>
      <c r="AP766" s="9"/>
      <c r="AQ766" s="9"/>
      <c r="AR766" s="9"/>
    </row>
    <row r="767" spans="1:44" x14ac:dyDescent="0.25">
      <c r="A767" s="9"/>
      <c r="B767" s="9"/>
      <c r="C767" s="9"/>
      <c r="D767" s="9"/>
      <c r="F767" s="9"/>
      <c r="I767" s="9"/>
      <c r="J767" s="9"/>
      <c r="K767" s="9"/>
      <c r="L767" s="9"/>
      <c r="M767" s="9"/>
      <c r="N767" s="9"/>
      <c r="O767" s="9"/>
      <c r="P767" s="9"/>
      <c r="R767" s="9"/>
      <c r="S767" s="9"/>
      <c r="U767" s="17"/>
      <c r="V767" s="9"/>
      <c r="W767" s="17"/>
      <c r="X767" s="9"/>
      <c r="Y767" s="9"/>
      <c r="Z767" s="9"/>
      <c r="AA767" s="9"/>
      <c r="AB767" s="9"/>
      <c r="AC767" s="9"/>
      <c r="AD767" s="9"/>
      <c r="AE767" s="9"/>
      <c r="AF767" s="9"/>
      <c r="AG767" s="9"/>
      <c r="AH767" s="9"/>
      <c r="AI767" s="9"/>
      <c r="AJ767" s="9"/>
      <c r="AK767" s="9"/>
      <c r="AL767" s="9"/>
      <c r="AM767" s="9"/>
      <c r="AN767" s="9"/>
      <c r="AO767" s="9"/>
      <c r="AP767" s="9"/>
      <c r="AQ767" s="9"/>
      <c r="AR767" s="9"/>
    </row>
    <row r="768" spans="1:44" x14ac:dyDescent="0.25">
      <c r="A768" s="9"/>
      <c r="B768" s="9"/>
      <c r="C768" s="9"/>
      <c r="D768" s="9"/>
      <c r="F768" s="9"/>
      <c r="I768" s="9"/>
      <c r="J768" s="9"/>
      <c r="K768" s="9"/>
      <c r="L768" s="9"/>
      <c r="M768" s="9"/>
      <c r="N768" s="9"/>
      <c r="O768" s="9"/>
      <c r="P768" s="9"/>
      <c r="R768" s="9"/>
      <c r="S768" s="9"/>
      <c r="U768" s="17"/>
      <c r="V768" s="9"/>
      <c r="W768" s="17"/>
      <c r="X768" s="9"/>
      <c r="Y768" s="9"/>
      <c r="Z768" s="9"/>
      <c r="AA768" s="9"/>
      <c r="AB768" s="9"/>
      <c r="AC768" s="9"/>
      <c r="AD768" s="9"/>
      <c r="AE768" s="9"/>
      <c r="AF768" s="9"/>
      <c r="AG768" s="9"/>
      <c r="AH768" s="9"/>
      <c r="AI768" s="9"/>
      <c r="AJ768" s="9"/>
      <c r="AK768" s="9"/>
      <c r="AL768" s="9"/>
      <c r="AM768" s="9"/>
      <c r="AN768" s="9"/>
      <c r="AO768" s="9"/>
      <c r="AP768" s="9"/>
      <c r="AQ768" s="9"/>
      <c r="AR768" s="9"/>
    </row>
    <row r="769" spans="1:44" x14ac:dyDescent="0.25">
      <c r="A769" s="9"/>
      <c r="B769" s="9"/>
      <c r="C769" s="9"/>
      <c r="D769" s="9"/>
      <c r="F769" s="9"/>
      <c r="I769" s="9"/>
      <c r="J769" s="9"/>
      <c r="K769" s="9"/>
      <c r="L769" s="9"/>
      <c r="M769" s="9"/>
      <c r="N769" s="9"/>
      <c r="O769" s="9"/>
      <c r="P769" s="9"/>
      <c r="R769" s="9"/>
      <c r="S769" s="9"/>
      <c r="U769" s="17"/>
      <c r="V769" s="9"/>
      <c r="W769" s="17"/>
      <c r="X769" s="9"/>
      <c r="Y769" s="9"/>
      <c r="Z769" s="9"/>
      <c r="AA769" s="9"/>
      <c r="AB769" s="9"/>
      <c r="AC769" s="9"/>
      <c r="AD769" s="9"/>
      <c r="AE769" s="9"/>
      <c r="AF769" s="9"/>
      <c r="AG769" s="9"/>
      <c r="AH769" s="9"/>
      <c r="AI769" s="9"/>
      <c r="AJ769" s="9"/>
      <c r="AK769" s="9"/>
      <c r="AL769" s="9"/>
      <c r="AM769" s="9"/>
      <c r="AN769" s="9"/>
      <c r="AO769" s="9"/>
      <c r="AP769" s="9"/>
      <c r="AQ769" s="9"/>
      <c r="AR769" s="9"/>
    </row>
    <row r="770" spans="1:44" x14ac:dyDescent="0.25">
      <c r="A770" s="9"/>
      <c r="B770" s="9"/>
      <c r="C770" s="9"/>
      <c r="D770" s="9"/>
      <c r="F770" s="9"/>
      <c r="I770" s="9"/>
      <c r="J770" s="9"/>
      <c r="K770" s="9"/>
      <c r="L770" s="9"/>
      <c r="M770" s="9"/>
      <c r="N770" s="9"/>
      <c r="O770" s="9"/>
      <c r="P770" s="9"/>
      <c r="R770" s="9"/>
      <c r="S770" s="9"/>
      <c r="U770" s="17"/>
      <c r="V770" s="9"/>
      <c r="W770" s="17"/>
      <c r="X770" s="9"/>
      <c r="Y770" s="9"/>
      <c r="Z770" s="9"/>
      <c r="AA770" s="9"/>
      <c r="AB770" s="9"/>
      <c r="AC770" s="9"/>
      <c r="AD770" s="9"/>
      <c r="AE770" s="9"/>
      <c r="AF770" s="9"/>
      <c r="AG770" s="9"/>
      <c r="AH770" s="9"/>
      <c r="AI770" s="9"/>
      <c r="AJ770" s="9"/>
      <c r="AK770" s="9"/>
      <c r="AL770" s="9"/>
      <c r="AM770" s="9"/>
      <c r="AN770" s="9"/>
      <c r="AO770" s="9"/>
      <c r="AP770" s="9"/>
      <c r="AQ770" s="9"/>
      <c r="AR770" s="9"/>
    </row>
    <row r="771" spans="1:44" x14ac:dyDescent="0.25">
      <c r="A771" s="9"/>
      <c r="B771" s="9"/>
      <c r="C771" s="9"/>
      <c r="D771" s="9"/>
      <c r="F771" s="9"/>
      <c r="I771" s="9"/>
      <c r="J771" s="9"/>
      <c r="K771" s="9"/>
      <c r="L771" s="9"/>
      <c r="M771" s="9"/>
      <c r="N771" s="9"/>
      <c r="O771" s="9"/>
      <c r="P771" s="9"/>
      <c r="R771" s="9"/>
      <c r="S771" s="9"/>
      <c r="U771" s="17"/>
      <c r="V771" s="9"/>
      <c r="W771" s="17"/>
      <c r="X771" s="9"/>
      <c r="Y771" s="9"/>
      <c r="Z771" s="9"/>
      <c r="AA771" s="9"/>
      <c r="AB771" s="9"/>
      <c r="AC771" s="9"/>
      <c r="AD771" s="9"/>
      <c r="AE771" s="9"/>
      <c r="AF771" s="9"/>
      <c r="AG771" s="9"/>
      <c r="AH771" s="9"/>
      <c r="AI771" s="9"/>
      <c r="AJ771" s="9"/>
      <c r="AK771" s="9"/>
      <c r="AL771" s="9"/>
      <c r="AM771" s="9"/>
      <c r="AN771" s="9"/>
      <c r="AO771" s="9"/>
      <c r="AP771" s="9"/>
      <c r="AQ771" s="9"/>
      <c r="AR771" s="9"/>
    </row>
    <row r="772" spans="1:44" x14ac:dyDescent="0.25">
      <c r="A772" s="9"/>
      <c r="B772" s="9"/>
      <c r="C772" s="9"/>
      <c r="D772" s="9"/>
      <c r="F772" s="9"/>
      <c r="I772" s="9"/>
      <c r="J772" s="9"/>
      <c r="K772" s="9"/>
      <c r="L772" s="9"/>
      <c r="M772" s="9"/>
      <c r="N772" s="9"/>
      <c r="O772" s="9"/>
      <c r="P772" s="9"/>
      <c r="R772" s="9"/>
      <c r="S772" s="9"/>
      <c r="U772" s="17"/>
      <c r="V772" s="9"/>
      <c r="W772" s="17"/>
      <c r="X772" s="9"/>
      <c r="Y772" s="9"/>
      <c r="Z772" s="9"/>
      <c r="AA772" s="9"/>
      <c r="AB772" s="9"/>
      <c r="AC772" s="9"/>
      <c r="AD772" s="9"/>
      <c r="AE772" s="9"/>
      <c r="AF772" s="9"/>
      <c r="AG772" s="9"/>
      <c r="AH772" s="9"/>
      <c r="AI772" s="9"/>
      <c r="AJ772" s="9"/>
      <c r="AK772" s="9"/>
      <c r="AL772" s="9"/>
      <c r="AM772" s="9"/>
      <c r="AN772" s="9"/>
      <c r="AO772" s="9"/>
      <c r="AP772" s="9"/>
      <c r="AQ772" s="9"/>
      <c r="AR772" s="9"/>
    </row>
    <row r="773" spans="1:44" x14ac:dyDescent="0.25">
      <c r="A773" s="9"/>
      <c r="B773" s="9"/>
      <c r="C773" s="9"/>
      <c r="D773" s="9"/>
      <c r="F773" s="9"/>
      <c r="I773" s="9"/>
      <c r="J773" s="9"/>
      <c r="K773" s="9"/>
      <c r="L773" s="9"/>
      <c r="M773" s="9"/>
      <c r="N773" s="9"/>
      <c r="O773" s="9"/>
      <c r="P773" s="9"/>
      <c r="R773" s="9"/>
      <c r="S773" s="9"/>
      <c r="U773" s="17"/>
      <c r="V773" s="9"/>
      <c r="W773" s="17"/>
      <c r="X773" s="9"/>
      <c r="Y773" s="9"/>
      <c r="Z773" s="9"/>
      <c r="AA773" s="9"/>
      <c r="AB773" s="9"/>
      <c r="AC773" s="9"/>
      <c r="AD773" s="9"/>
      <c r="AE773" s="9"/>
      <c r="AF773" s="9"/>
      <c r="AG773" s="9"/>
      <c r="AH773" s="9"/>
      <c r="AI773" s="9"/>
      <c r="AJ773" s="9"/>
      <c r="AK773" s="9"/>
      <c r="AL773" s="9"/>
      <c r="AM773" s="9"/>
      <c r="AN773" s="9"/>
      <c r="AO773" s="9"/>
      <c r="AP773" s="9"/>
      <c r="AQ773" s="9"/>
      <c r="AR773" s="9"/>
    </row>
    <row r="774" spans="1:44" x14ac:dyDescent="0.25">
      <c r="A774" s="9"/>
      <c r="B774" s="9"/>
      <c r="C774" s="9"/>
      <c r="D774" s="9"/>
      <c r="F774" s="9"/>
      <c r="I774" s="9"/>
      <c r="J774" s="9"/>
      <c r="K774" s="9"/>
      <c r="L774" s="9"/>
      <c r="M774" s="9"/>
      <c r="N774" s="9"/>
      <c r="O774" s="9"/>
      <c r="P774" s="9"/>
      <c r="R774" s="9"/>
      <c r="S774" s="9"/>
      <c r="U774" s="17"/>
      <c r="V774" s="9"/>
      <c r="W774" s="17"/>
      <c r="X774" s="9"/>
      <c r="Y774" s="9"/>
      <c r="Z774" s="9"/>
      <c r="AA774" s="9"/>
      <c r="AB774" s="9"/>
      <c r="AC774" s="9"/>
      <c r="AD774" s="9"/>
      <c r="AE774" s="9"/>
      <c r="AF774" s="9"/>
      <c r="AG774" s="9"/>
      <c r="AH774" s="9"/>
      <c r="AI774" s="9"/>
      <c r="AJ774" s="9"/>
      <c r="AK774" s="9"/>
      <c r="AL774" s="9"/>
      <c r="AM774" s="9"/>
      <c r="AN774" s="9"/>
      <c r="AO774" s="9"/>
      <c r="AP774" s="9"/>
      <c r="AQ774" s="9"/>
      <c r="AR774" s="9"/>
    </row>
    <row r="775" spans="1:44" x14ac:dyDescent="0.25">
      <c r="A775" s="9"/>
      <c r="B775" s="9"/>
      <c r="C775" s="9"/>
      <c r="D775" s="9"/>
      <c r="F775" s="9"/>
      <c r="I775" s="9"/>
      <c r="J775" s="9"/>
      <c r="K775" s="9"/>
      <c r="L775" s="9"/>
      <c r="M775" s="9"/>
      <c r="N775" s="9"/>
      <c r="O775" s="9"/>
      <c r="P775" s="9"/>
      <c r="R775" s="9"/>
      <c r="S775" s="9"/>
      <c r="U775" s="17"/>
      <c r="V775" s="9"/>
      <c r="W775" s="17"/>
      <c r="X775" s="9"/>
      <c r="Y775" s="9"/>
      <c r="Z775" s="9"/>
      <c r="AA775" s="9"/>
      <c r="AB775" s="9"/>
      <c r="AC775" s="9"/>
      <c r="AD775" s="9"/>
      <c r="AE775" s="9"/>
      <c r="AF775" s="9"/>
      <c r="AG775" s="9"/>
      <c r="AH775" s="9"/>
      <c r="AI775" s="9"/>
      <c r="AJ775" s="9"/>
      <c r="AK775" s="9"/>
      <c r="AL775" s="9"/>
      <c r="AM775" s="9"/>
      <c r="AN775" s="9"/>
      <c r="AO775" s="9"/>
      <c r="AP775" s="9"/>
      <c r="AQ775" s="9"/>
      <c r="AR775" s="9"/>
    </row>
    <row r="776" spans="1:44" x14ac:dyDescent="0.25">
      <c r="A776" s="9"/>
      <c r="B776" s="9"/>
      <c r="C776" s="9"/>
      <c r="D776" s="9"/>
      <c r="F776" s="9"/>
      <c r="I776" s="9"/>
      <c r="J776" s="9"/>
      <c r="K776" s="9"/>
      <c r="L776" s="9"/>
      <c r="M776" s="9"/>
      <c r="N776" s="9"/>
      <c r="O776" s="9"/>
      <c r="P776" s="9"/>
      <c r="R776" s="9"/>
      <c r="S776" s="9"/>
      <c r="U776" s="17"/>
      <c r="V776" s="9"/>
      <c r="W776" s="17"/>
      <c r="X776" s="9"/>
      <c r="Y776" s="9"/>
      <c r="Z776" s="9"/>
      <c r="AA776" s="9"/>
      <c r="AB776" s="9"/>
      <c r="AC776" s="9"/>
      <c r="AD776" s="9"/>
      <c r="AE776" s="9"/>
      <c r="AF776" s="9"/>
      <c r="AG776" s="9"/>
      <c r="AH776" s="9"/>
      <c r="AI776" s="9"/>
      <c r="AJ776" s="9"/>
      <c r="AK776" s="9"/>
      <c r="AL776" s="9"/>
      <c r="AM776" s="9"/>
      <c r="AN776" s="9"/>
      <c r="AO776" s="9"/>
      <c r="AP776" s="9"/>
      <c r="AQ776" s="9"/>
      <c r="AR776" s="9"/>
    </row>
    <row r="777" spans="1:44" x14ac:dyDescent="0.25">
      <c r="A777" s="9"/>
      <c r="B777" s="9"/>
      <c r="C777" s="9"/>
      <c r="D777" s="9"/>
      <c r="F777" s="9"/>
      <c r="I777" s="9"/>
      <c r="J777" s="9"/>
      <c r="K777" s="9"/>
      <c r="L777" s="9"/>
      <c r="M777" s="9"/>
      <c r="N777" s="9"/>
      <c r="O777" s="9"/>
      <c r="P777" s="9"/>
      <c r="R777" s="9"/>
      <c r="S777" s="9"/>
      <c r="U777" s="17"/>
      <c r="V777" s="9"/>
      <c r="W777" s="17"/>
      <c r="X777" s="9"/>
      <c r="Y777" s="9"/>
      <c r="Z777" s="9"/>
      <c r="AA777" s="9"/>
      <c r="AB777" s="9"/>
      <c r="AC777" s="9"/>
      <c r="AD777" s="9"/>
      <c r="AE777" s="9"/>
      <c r="AF777" s="9"/>
      <c r="AG777" s="9"/>
      <c r="AH777" s="9"/>
      <c r="AI777" s="9"/>
      <c r="AJ777" s="9"/>
      <c r="AK777" s="9"/>
      <c r="AL777" s="9"/>
      <c r="AM777" s="9"/>
      <c r="AN777" s="9"/>
      <c r="AO777" s="9"/>
      <c r="AP777" s="9"/>
      <c r="AQ777" s="9"/>
      <c r="AR777" s="9"/>
    </row>
    <row r="778" spans="1:44" x14ac:dyDescent="0.25">
      <c r="A778" s="9"/>
      <c r="B778" s="9"/>
      <c r="C778" s="9"/>
      <c r="D778" s="9"/>
      <c r="F778" s="9"/>
      <c r="I778" s="9"/>
      <c r="J778" s="9"/>
      <c r="K778" s="9"/>
      <c r="L778" s="9"/>
      <c r="M778" s="9"/>
      <c r="N778" s="9"/>
      <c r="O778" s="9"/>
      <c r="P778" s="9"/>
      <c r="R778" s="9"/>
      <c r="S778" s="9"/>
      <c r="U778" s="17"/>
      <c r="V778" s="9"/>
      <c r="W778" s="17"/>
      <c r="X778" s="9"/>
      <c r="Y778" s="9"/>
      <c r="Z778" s="9"/>
      <c r="AA778" s="9"/>
      <c r="AB778" s="9"/>
      <c r="AC778" s="9"/>
      <c r="AD778" s="9"/>
      <c r="AE778" s="9"/>
      <c r="AF778" s="9"/>
      <c r="AG778" s="9"/>
      <c r="AH778" s="9"/>
      <c r="AI778" s="9"/>
      <c r="AJ778" s="9"/>
      <c r="AK778" s="9"/>
      <c r="AL778" s="9"/>
      <c r="AM778" s="9"/>
      <c r="AN778" s="9"/>
      <c r="AO778" s="9"/>
      <c r="AP778" s="9"/>
      <c r="AQ778" s="9"/>
      <c r="AR778" s="9"/>
    </row>
    <row r="779" spans="1:44" x14ac:dyDescent="0.25">
      <c r="A779" s="9"/>
      <c r="B779" s="9"/>
      <c r="C779" s="9"/>
      <c r="D779" s="9"/>
      <c r="F779" s="9"/>
      <c r="I779" s="9"/>
      <c r="J779" s="9"/>
      <c r="K779" s="9"/>
      <c r="L779" s="9"/>
      <c r="M779" s="9"/>
      <c r="N779" s="9"/>
      <c r="O779" s="9"/>
      <c r="P779" s="9"/>
      <c r="R779" s="9"/>
      <c r="S779" s="9"/>
      <c r="U779" s="17"/>
      <c r="V779" s="9"/>
      <c r="W779" s="17"/>
      <c r="X779" s="9"/>
      <c r="Y779" s="9"/>
      <c r="Z779" s="9"/>
      <c r="AA779" s="9"/>
      <c r="AB779" s="9"/>
      <c r="AC779" s="9"/>
      <c r="AD779" s="9"/>
      <c r="AE779" s="9"/>
      <c r="AF779" s="9"/>
      <c r="AG779" s="9"/>
      <c r="AH779" s="9"/>
      <c r="AI779" s="9"/>
      <c r="AJ779" s="9"/>
      <c r="AK779" s="9"/>
      <c r="AL779" s="9"/>
      <c r="AM779" s="9"/>
      <c r="AN779" s="9"/>
      <c r="AO779" s="9"/>
      <c r="AP779" s="9"/>
      <c r="AQ779" s="9"/>
      <c r="AR779" s="9"/>
    </row>
    <row r="780" spans="1:44" x14ac:dyDescent="0.25">
      <c r="A780" s="9"/>
      <c r="B780" s="9"/>
      <c r="C780" s="9"/>
      <c r="D780" s="9"/>
      <c r="F780" s="9"/>
      <c r="I780" s="9"/>
      <c r="J780" s="9"/>
      <c r="K780" s="9"/>
      <c r="L780" s="9"/>
      <c r="M780" s="9"/>
      <c r="N780" s="9"/>
      <c r="O780" s="9"/>
      <c r="P780" s="9"/>
      <c r="R780" s="9"/>
      <c r="S780" s="9"/>
      <c r="U780" s="17"/>
      <c r="V780" s="9"/>
      <c r="W780" s="17"/>
      <c r="X780" s="9"/>
      <c r="Y780" s="9"/>
      <c r="Z780" s="9"/>
      <c r="AA780" s="9"/>
      <c r="AB780" s="9"/>
      <c r="AC780" s="9"/>
      <c r="AD780" s="9"/>
      <c r="AE780" s="9"/>
      <c r="AF780" s="9"/>
      <c r="AG780" s="9"/>
      <c r="AH780" s="9"/>
      <c r="AI780" s="9"/>
      <c r="AJ780" s="9"/>
      <c r="AK780" s="9"/>
      <c r="AL780" s="9"/>
      <c r="AM780" s="9"/>
      <c r="AN780" s="9"/>
      <c r="AO780" s="9"/>
      <c r="AP780" s="9"/>
      <c r="AQ780" s="9"/>
      <c r="AR780" s="9"/>
    </row>
    <row r="781" spans="1:44" x14ac:dyDescent="0.25">
      <c r="A781" s="9"/>
      <c r="B781" s="9"/>
      <c r="C781" s="9"/>
      <c r="D781" s="9"/>
      <c r="F781" s="9"/>
      <c r="I781" s="9"/>
      <c r="J781" s="9"/>
      <c r="K781" s="9"/>
      <c r="L781" s="9"/>
      <c r="M781" s="9"/>
      <c r="N781" s="9"/>
      <c r="O781" s="9"/>
      <c r="P781" s="9"/>
      <c r="R781" s="9"/>
      <c r="S781" s="9"/>
      <c r="U781" s="17"/>
      <c r="V781" s="9"/>
      <c r="W781" s="17"/>
      <c r="X781" s="9"/>
      <c r="Y781" s="9"/>
      <c r="Z781" s="9"/>
      <c r="AA781" s="9"/>
      <c r="AB781" s="9"/>
      <c r="AC781" s="9"/>
      <c r="AD781" s="9"/>
      <c r="AE781" s="9"/>
      <c r="AF781" s="9"/>
      <c r="AG781" s="9"/>
      <c r="AH781" s="9"/>
      <c r="AI781" s="9"/>
      <c r="AJ781" s="9"/>
      <c r="AK781" s="9"/>
      <c r="AL781" s="9"/>
      <c r="AM781" s="9"/>
      <c r="AN781" s="9"/>
      <c r="AO781" s="9"/>
      <c r="AP781" s="9"/>
      <c r="AQ781" s="9"/>
      <c r="AR781" s="9"/>
    </row>
    <row r="782" spans="1:44" x14ac:dyDescent="0.25">
      <c r="A782" s="9"/>
      <c r="B782" s="9"/>
      <c r="C782" s="9"/>
      <c r="D782" s="9"/>
      <c r="F782" s="9"/>
      <c r="I782" s="9"/>
      <c r="J782" s="9"/>
      <c r="K782" s="9"/>
      <c r="L782" s="9"/>
      <c r="M782" s="9"/>
      <c r="N782" s="9"/>
      <c r="O782" s="9"/>
      <c r="P782" s="9"/>
      <c r="R782" s="9"/>
      <c r="S782" s="9"/>
      <c r="U782" s="17"/>
      <c r="V782" s="9"/>
      <c r="W782" s="17"/>
      <c r="X782" s="9"/>
      <c r="Y782" s="9"/>
      <c r="Z782" s="9"/>
      <c r="AA782" s="9"/>
      <c r="AB782" s="9"/>
      <c r="AC782" s="9"/>
      <c r="AD782" s="9"/>
      <c r="AE782" s="9"/>
      <c r="AF782" s="9"/>
      <c r="AG782" s="9"/>
      <c r="AH782" s="9"/>
      <c r="AI782" s="9"/>
      <c r="AJ782" s="9"/>
      <c r="AK782" s="9"/>
      <c r="AL782" s="9"/>
      <c r="AM782" s="9"/>
      <c r="AN782" s="9"/>
      <c r="AO782" s="9"/>
      <c r="AP782" s="9"/>
      <c r="AQ782" s="9"/>
      <c r="AR782" s="9"/>
    </row>
    <row r="783" spans="1:44" x14ac:dyDescent="0.25">
      <c r="A783" s="9"/>
      <c r="B783" s="9"/>
      <c r="C783" s="9"/>
      <c r="D783" s="9"/>
      <c r="F783" s="9"/>
      <c r="I783" s="9"/>
      <c r="J783" s="9"/>
      <c r="K783" s="9"/>
      <c r="L783" s="9"/>
      <c r="M783" s="9"/>
      <c r="N783" s="9"/>
      <c r="O783" s="9"/>
      <c r="P783" s="9"/>
      <c r="R783" s="9"/>
      <c r="S783" s="9"/>
      <c r="U783" s="17"/>
      <c r="V783" s="9"/>
      <c r="W783" s="17"/>
      <c r="X783" s="9"/>
      <c r="Y783" s="9"/>
      <c r="Z783" s="9"/>
      <c r="AA783" s="9"/>
      <c r="AB783" s="9"/>
      <c r="AC783" s="9"/>
      <c r="AD783" s="9"/>
      <c r="AE783" s="9"/>
      <c r="AF783" s="9"/>
      <c r="AG783" s="9"/>
      <c r="AH783" s="9"/>
      <c r="AI783" s="9"/>
      <c r="AJ783" s="9"/>
      <c r="AK783" s="9"/>
      <c r="AL783" s="9"/>
      <c r="AM783" s="9"/>
      <c r="AN783" s="9"/>
      <c r="AO783" s="9"/>
      <c r="AP783" s="9"/>
      <c r="AQ783" s="9"/>
      <c r="AR783" s="9"/>
    </row>
    <row r="784" spans="1:44" x14ac:dyDescent="0.25">
      <c r="A784" s="9"/>
      <c r="B784" s="9"/>
      <c r="C784" s="9"/>
      <c r="D784" s="9"/>
      <c r="F784" s="9"/>
      <c r="I784" s="9"/>
      <c r="J784" s="9"/>
      <c r="K784" s="9"/>
      <c r="L784" s="9"/>
      <c r="M784" s="9"/>
      <c r="N784" s="9"/>
      <c r="O784" s="9"/>
      <c r="P784" s="9"/>
      <c r="R784" s="9"/>
      <c r="S784" s="9"/>
      <c r="U784" s="17"/>
      <c r="V784" s="9"/>
      <c r="W784" s="17"/>
      <c r="X784" s="9"/>
      <c r="Y784" s="9"/>
      <c r="Z784" s="9"/>
      <c r="AA784" s="9"/>
      <c r="AB784" s="9"/>
      <c r="AC784" s="9"/>
      <c r="AD784" s="9"/>
      <c r="AE784" s="9"/>
      <c r="AF784" s="9"/>
      <c r="AG784" s="9"/>
      <c r="AH784" s="9"/>
      <c r="AI784" s="9"/>
      <c r="AJ784" s="9"/>
      <c r="AK784" s="9"/>
      <c r="AL784" s="9"/>
      <c r="AM784" s="9"/>
      <c r="AN784" s="9"/>
      <c r="AO784" s="9"/>
      <c r="AP784" s="9"/>
      <c r="AQ784" s="9"/>
      <c r="AR784" s="9"/>
    </row>
    <row r="785" spans="1:44" x14ac:dyDescent="0.25">
      <c r="A785" s="9"/>
      <c r="B785" s="9"/>
      <c r="C785" s="9"/>
      <c r="D785" s="9"/>
      <c r="F785" s="9"/>
      <c r="I785" s="9"/>
      <c r="J785" s="9"/>
      <c r="K785" s="9"/>
      <c r="L785" s="9"/>
      <c r="M785" s="9"/>
      <c r="N785" s="9"/>
      <c r="O785" s="9"/>
      <c r="P785" s="9"/>
      <c r="R785" s="9"/>
      <c r="S785" s="9"/>
      <c r="U785" s="17"/>
      <c r="V785" s="9"/>
      <c r="W785" s="17"/>
      <c r="X785" s="9"/>
      <c r="Y785" s="9"/>
      <c r="Z785" s="9"/>
      <c r="AA785" s="9"/>
      <c r="AB785" s="9"/>
      <c r="AC785" s="9"/>
      <c r="AD785" s="9"/>
      <c r="AE785" s="9"/>
      <c r="AF785" s="9"/>
      <c r="AG785" s="9"/>
      <c r="AH785" s="9"/>
      <c r="AI785" s="9"/>
      <c r="AJ785" s="9"/>
      <c r="AK785" s="9"/>
      <c r="AL785" s="9"/>
      <c r="AM785" s="9"/>
      <c r="AN785" s="9"/>
      <c r="AO785" s="9"/>
      <c r="AP785" s="9"/>
      <c r="AQ785" s="9"/>
      <c r="AR785" s="9"/>
    </row>
    <row r="786" spans="1:44" x14ac:dyDescent="0.25">
      <c r="A786" s="9"/>
      <c r="B786" s="9"/>
      <c r="C786" s="9"/>
      <c r="D786" s="9"/>
      <c r="F786" s="9"/>
      <c r="I786" s="9"/>
      <c r="J786" s="9"/>
      <c r="K786" s="9"/>
      <c r="L786" s="9"/>
      <c r="M786" s="9"/>
      <c r="N786" s="9"/>
      <c r="O786" s="9"/>
      <c r="P786" s="9"/>
      <c r="R786" s="9"/>
      <c r="S786" s="9"/>
      <c r="U786" s="17"/>
      <c r="V786" s="9"/>
      <c r="W786" s="17"/>
      <c r="X786" s="9"/>
      <c r="Y786" s="9"/>
      <c r="Z786" s="9"/>
      <c r="AA786" s="9"/>
      <c r="AB786" s="9"/>
      <c r="AC786" s="9"/>
      <c r="AD786" s="9"/>
      <c r="AE786" s="9"/>
      <c r="AF786" s="9"/>
      <c r="AG786" s="9"/>
      <c r="AH786" s="9"/>
      <c r="AI786" s="9"/>
      <c r="AJ786" s="9"/>
      <c r="AK786" s="9"/>
      <c r="AL786" s="9"/>
      <c r="AM786" s="9"/>
      <c r="AN786" s="9"/>
      <c r="AO786" s="9"/>
      <c r="AP786" s="9"/>
      <c r="AQ786" s="9"/>
      <c r="AR786" s="9"/>
    </row>
    <row r="787" spans="1:44" x14ac:dyDescent="0.25">
      <c r="A787" s="9"/>
      <c r="B787" s="9"/>
      <c r="C787" s="9"/>
      <c r="D787" s="9"/>
      <c r="F787" s="9"/>
      <c r="I787" s="9"/>
      <c r="J787" s="9"/>
      <c r="K787" s="9"/>
      <c r="L787" s="9"/>
      <c r="M787" s="9"/>
      <c r="N787" s="9"/>
      <c r="O787" s="9"/>
      <c r="P787" s="9"/>
      <c r="R787" s="9"/>
      <c r="S787" s="9"/>
      <c r="U787" s="17"/>
      <c r="V787" s="9"/>
      <c r="W787" s="17"/>
      <c r="X787" s="9"/>
      <c r="Y787" s="9"/>
      <c r="Z787" s="9"/>
      <c r="AA787" s="9"/>
      <c r="AB787" s="9"/>
      <c r="AC787" s="9"/>
      <c r="AD787" s="9"/>
      <c r="AE787" s="9"/>
      <c r="AF787" s="9"/>
      <c r="AG787" s="9"/>
      <c r="AH787" s="9"/>
      <c r="AI787" s="9"/>
      <c r="AJ787" s="9"/>
      <c r="AK787" s="9"/>
      <c r="AL787" s="9"/>
      <c r="AM787" s="9"/>
      <c r="AN787" s="9"/>
      <c r="AO787" s="9"/>
      <c r="AP787" s="9"/>
      <c r="AQ787" s="9"/>
      <c r="AR787" s="9"/>
    </row>
    <row r="788" spans="1:44" x14ac:dyDescent="0.25">
      <c r="A788" s="9"/>
      <c r="B788" s="9"/>
      <c r="C788" s="9"/>
      <c r="D788" s="9"/>
      <c r="F788" s="9"/>
      <c r="I788" s="9"/>
      <c r="J788" s="9"/>
      <c r="K788" s="9"/>
      <c r="L788" s="9"/>
      <c r="M788" s="9"/>
      <c r="N788" s="9"/>
      <c r="O788" s="9"/>
      <c r="P788" s="9"/>
      <c r="R788" s="9"/>
      <c r="S788" s="9"/>
      <c r="U788" s="17"/>
      <c r="V788" s="9"/>
      <c r="W788" s="17"/>
      <c r="X788" s="9"/>
      <c r="Y788" s="9"/>
      <c r="Z788" s="9"/>
      <c r="AA788" s="9"/>
      <c r="AB788" s="9"/>
      <c r="AC788" s="9"/>
      <c r="AD788" s="9"/>
      <c r="AE788" s="9"/>
      <c r="AF788" s="9"/>
      <c r="AG788" s="9"/>
      <c r="AH788" s="9"/>
      <c r="AI788" s="9"/>
      <c r="AJ788" s="9"/>
      <c r="AK788" s="9"/>
      <c r="AL788" s="9"/>
      <c r="AM788" s="9"/>
      <c r="AN788" s="9"/>
      <c r="AO788" s="9"/>
      <c r="AP788" s="9"/>
      <c r="AQ788" s="9"/>
      <c r="AR788" s="9"/>
    </row>
    <row r="789" spans="1:44" x14ac:dyDescent="0.25">
      <c r="A789" s="9"/>
      <c r="B789" s="9"/>
      <c r="C789" s="9"/>
      <c r="D789" s="9"/>
      <c r="F789" s="9"/>
      <c r="I789" s="9"/>
      <c r="J789" s="9"/>
      <c r="K789" s="9"/>
      <c r="L789" s="9"/>
      <c r="M789" s="9"/>
      <c r="N789" s="9"/>
      <c r="O789" s="9"/>
      <c r="P789" s="9"/>
      <c r="R789" s="9"/>
      <c r="S789" s="9"/>
      <c r="U789" s="17"/>
      <c r="V789" s="9"/>
      <c r="W789" s="17"/>
      <c r="X789" s="9"/>
      <c r="Y789" s="9"/>
      <c r="Z789" s="9"/>
      <c r="AA789" s="9"/>
      <c r="AB789" s="9"/>
      <c r="AC789" s="9"/>
      <c r="AD789" s="9"/>
      <c r="AE789" s="9"/>
      <c r="AF789" s="9"/>
      <c r="AG789" s="9"/>
      <c r="AH789" s="9"/>
      <c r="AI789" s="9"/>
      <c r="AJ789" s="9"/>
      <c r="AK789" s="9"/>
      <c r="AL789" s="9"/>
      <c r="AM789" s="9"/>
      <c r="AN789" s="9"/>
      <c r="AO789" s="9"/>
      <c r="AP789" s="9"/>
      <c r="AQ789" s="9"/>
      <c r="AR789" s="9"/>
    </row>
    <row r="790" spans="1:44" x14ac:dyDescent="0.25">
      <c r="A790" s="9"/>
      <c r="B790" s="9"/>
      <c r="C790" s="9"/>
      <c r="D790" s="9"/>
      <c r="F790" s="9"/>
      <c r="I790" s="9"/>
      <c r="J790" s="9"/>
      <c r="K790" s="9"/>
      <c r="L790" s="9"/>
      <c r="M790" s="9"/>
      <c r="N790" s="9"/>
      <c r="O790" s="9"/>
      <c r="P790" s="9"/>
      <c r="R790" s="9"/>
      <c r="S790" s="9"/>
      <c r="U790" s="17"/>
      <c r="V790" s="9"/>
      <c r="W790" s="17"/>
      <c r="X790" s="9"/>
      <c r="Y790" s="9"/>
      <c r="Z790" s="9"/>
      <c r="AA790" s="9"/>
      <c r="AB790" s="9"/>
      <c r="AC790" s="9"/>
      <c r="AD790" s="9"/>
      <c r="AE790" s="9"/>
      <c r="AF790" s="9"/>
      <c r="AG790" s="9"/>
      <c r="AH790" s="9"/>
      <c r="AI790" s="9"/>
      <c r="AJ790" s="9"/>
      <c r="AK790" s="9"/>
      <c r="AL790" s="9"/>
      <c r="AM790" s="9"/>
      <c r="AN790" s="9"/>
      <c r="AO790" s="9"/>
      <c r="AP790" s="9"/>
      <c r="AQ790" s="9"/>
      <c r="AR790" s="9"/>
    </row>
    <row r="791" spans="1:44" x14ac:dyDescent="0.25">
      <c r="A791" s="9"/>
      <c r="B791" s="9"/>
      <c r="C791" s="9"/>
      <c r="D791" s="9"/>
      <c r="F791" s="9"/>
      <c r="I791" s="9"/>
      <c r="J791" s="9"/>
      <c r="K791" s="9"/>
      <c r="L791" s="9"/>
      <c r="M791" s="9"/>
      <c r="N791" s="9"/>
      <c r="O791" s="9"/>
      <c r="P791" s="9"/>
      <c r="R791" s="9"/>
      <c r="S791" s="9"/>
      <c r="U791" s="17"/>
      <c r="V791" s="9"/>
      <c r="W791" s="17"/>
      <c r="X791" s="9"/>
      <c r="Y791" s="9"/>
      <c r="Z791" s="9"/>
      <c r="AA791" s="9"/>
      <c r="AB791" s="9"/>
      <c r="AC791" s="9"/>
      <c r="AD791" s="9"/>
      <c r="AE791" s="9"/>
      <c r="AF791" s="9"/>
      <c r="AG791" s="9"/>
      <c r="AH791" s="9"/>
      <c r="AI791" s="9"/>
      <c r="AJ791" s="9"/>
      <c r="AK791" s="9"/>
      <c r="AL791" s="9"/>
      <c r="AM791" s="9"/>
      <c r="AN791" s="9"/>
      <c r="AO791" s="9"/>
      <c r="AP791" s="9"/>
      <c r="AQ791" s="9"/>
      <c r="AR791" s="9"/>
    </row>
    <row r="792" spans="1:44" x14ac:dyDescent="0.25">
      <c r="A792" s="9"/>
      <c r="B792" s="9"/>
      <c r="C792" s="9"/>
      <c r="D792" s="9"/>
      <c r="F792" s="9"/>
      <c r="I792" s="9"/>
      <c r="J792" s="9"/>
      <c r="K792" s="9"/>
      <c r="L792" s="9"/>
      <c r="M792" s="9"/>
      <c r="N792" s="9"/>
      <c r="O792" s="9"/>
      <c r="P792" s="9"/>
      <c r="R792" s="9"/>
      <c r="S792" s="9"/>
      <c r="U792" s="17"/>
      <c r="V792" s="9"/>
      <c r="W792" s="17"/>
      <c r="X792" s="9"/>
      <c r="Y792" s="9"/>
      <c r="Z792" s="9"/>
      <c r="AA792" s="9"/>
      <c r="AB792" s="9"/>
      <c r="AC792" s="9"/>
      <c r="AD792" s="9"/>
      <c r="AE792" s="9"/>
      <c r="AF792" s="9"/>
      <c r="AG792" s="9"/>
      <c r="AH792" s="9"/>
      <c r="AI792" s="9"/>
      <c r="AJ792" s="9"/>
      <c r="AK792" s="9"/>
      <c r="AL792" s="9"/>
      <c r="AM792" s="9"/>
      <c r="AN792" s="9"/>
      <c r="AO792" s="9"/>
      <c r="AP792" s="9"/>
      <c r="AQ792" s="9"/>
      <c r="AR792" s="9"/>
    </row>
    <row r="793" spans="1:44" x14ac:dyDescent="0.25">
      <c r="A793" s="9"/>
      <c r="B793" s="9"/>
      <c r="C793" s="9"/>
      <c r="D793" s="9"/>
      <c r="F793" s="9"/>
      <c r="I793" s="9"/>
      <c r="J793" s="9"/>
      <c r="K793" s="9"/>
      <c r="L793" s="9"/>
      <c r="M793" s="9"/>
      <c r="N793" s="9"/>
      <c r="O793" s="9"/>
      <c r="P793" s="9"/>
      <c r="R793" s="9"/>
      <c r="S793" s="9"/>
      <c r="U793" s="17"/>
      <c r="V793" s="9"/>
      <c r="W793" s="17"/>
      <c r="X793" s="9"/>
      <c r="Y793" s="9"/>
      <c r="Z793" s="9"/>
      <c r="AA793" s="9"/>
      <c r="AB793" s="9"/>
      <c r="AC793" s="9"/>
      <c r="AD793" s="9"/>
      <c r="AE793" s="9"/>
      <c r="AF793" s="9"/>
      <c r="AG793" s="9"/>
      <c r="AH793" s="9"/>
      <c r="AI793" s="9"/>
      <c r="AJ793" s="9"/>
      <c r="AK793" s="9"/>
      <c r="AL793" s="9"/>
      <c r="AM793" s="9"/>
      <c r="AN793" s="9"/>
      <c r="AO793" s="9"/>
      <c r="AP793" s="9"/>
      <c r="AQ793" s="9"/>
      <c r="AR793" s="9"/>
    </row>
    <row r="794" spans="1:44" x14ac:dyDescent="0.25">
      <c r="A794" s="9"/>
      <c r="B794" s="9"/>
      <c r="C794" s="9"/>
      <c r="D794" s="9"/>
      <c r="F794" s="9"/>
      <c r="I794" s="9"/>
      <c r="J794" s="9"/>
      <c r="K794" s="9"/>
      <c r="L794" s="9"/>
      <c r="M794" s="9"/>
      <c r="N794" s="9"/>
      <c r="O794" s="9"/>
      <c r="P794" s="9"/>
      <c r="R794" s="9"/>
      <c r="S794" s="9"/>
      <c r="U794" s="17"/>
      <c r="V794" s="9"/>
      <c r="W794" s="17"/>
      <c r="X794" s="9"/>
      <c r="Y794" s="9"/>
      <c r="Z794" s="9"/>
      <c r="AA794" s="9"/>
      <c r="AB794" s="9"/>
      <c r="AC794" s="9"/>
      <c r="AD794" s="9"/>
      <c r="AE794" s="9"/>
      <c r="AF794" s="9"/>
      <c r="AG794" s="9"/>
      <c r="AH794" s="9"/>
      <c r="AI794" s="9"/>
      <c r="AJ794" s="9"/>
      <c r="AK794" s="9"/>
      <c r="AL794" s="9"/>
      <c r="AM794" s="9"/>
      <c r="AN794" s="9"/>
      <c r="AO794" s="9"/>
      <c r="AP794" s="9"/>
      <c r="AQ794" s="9"/>
      <c r="AR794" s="9"/>
    </row>
    <row r="795" spans="1:44" x14ac:dyDescent="0.25">
      <c r="A795" s="9"/>
      <c r="B795" s="9"/>
      <c r="C795" s="9"/>
      <c r="D795" s="9"/>
      <c r="F795" s="9"/>
      <c r="I795" s="9"/>
      <c r="J795" s="9"/>
      <c r="K795" s="9"/>
      <c r="L795" s="9"/>
      <c r="M795" s="9"/>
      <c r="N795" s="9"/>
      <c r="O795" s="9"/>
      <c r="P795" s="9"/>
      <c r="R795" s="9"/>
      <c r="S795" s="9"/>
      <c r="U795" s="17"/>
      <c r="V795" s="9"/>
      <c r="W795" s="17"/>
      <c r="X795" s="9"/>
      <c r="Y795" s="9"/>
      <c r="Z795" s="9"/>
      <c r="AA795" s="9"/>
      <c r="AB795" s="9"/>
      <c r="AC795" s="9"/>
      <c r="AD795" s="9"/>
      <c r="AE795" s="9"/>
      <c r="AF795" s="9"/>
      <c r="AG795" s="9"/>
      <c r="AH795" s="9"/>
      <c r="AI795" s="9"/>
      <c r="AJ795" s="9"/>
      <c r="AK795" s="9"/>
      <c r="AL795" s="9"/>
      <c r="AM795" s="9"/>
      <c r="AN795" s="9"/>
      <c r="AO795" s="9"/>
      <c r="AP795" s="9"/>
      <c r="AQ795" s="9"/>
      <c r="AR795" s="9"/>
    </row>
    <row r="796" spans="1:44" x14ac:dyDescent="0.25">
      <c r="A796" s="9"/>
      <c r="B796" s="9"/>
      <c r="C796" s="9"/>
      <c r="D796" s="9"/>
      <c r="F796" s="9"/>
      <c r="I796" s="9"/>
      <c r="J796" s="9"/>
      <c r="K796" s="9"/>
      <c r="L796" s="9"/>
      <c r="M796" s="9"/>
      <c r="N796" s="9"/>
      <c r="O796" s="9"/>
      <c r="P796" s="9"/>
      <c r="R796" s="9"/>
      <c r="S796" s="9"/>
      <c r="U796" s="17"/>
      <c r="V796" s="9"/>
      <c r="W796" s="17"/>
      <c r="X796" s="9"/>
      <c r="Y796" s="9"/>
      <c r="Z796" s="9"/>
      <c r="AA796" s="9"/>
      <c r="AB796" s="9"/>
      <c r="AC796" s="9"/>
      <c r="AD796" s="9"/>
      <c r="AE796" s="9"/>
      <c r="AF796" s="9"/>
      <c r="AG796" s="9"/>
      <c r="AH796" s="9"/>
      <c r="AI796" s="9"/>
      <c r="AJ796" s="9"/>
      <c r="AK796" s="9"/>
      <c r="AL796" s="9"/>
      <c r="AM796" s="9"/>
      <c r="AN796" s="9"/>
      <c r="AO796" s="9"/>
      <c r="AP796" s="9"/>
      <c r="AQ796" s="9"/>
      <c r="AR796" s="9"/>
    </row>
    <row r="797" spans="1:44" x14ac:dyDescent="0.25">
      <c r="A797" s="9"/>
      <c r="B797" s="9"/>
      <c r="C797" s="9"/>
      <c r="D797" s="9"/>
      <c r="F797" s="9"/>
      <c r="I797" s="9"/>
      <c r="J797" s="9"/>
      <c r="K797" s="9"/>
      <c r="L797" s="9"/>
      <c r="M797" s="9"/>
      <c r="N797" s="9"/>
      <c r="O797" s="9"/>
      <c r="P797" s="9"/>
      <c r="R797" s="9"/>
      <c r="S797" s="9"/>
      <c r="U797" s="17"/>
      <c r="V797" s="9"/>
      <c r="W797" s="17"/>
      <c r="X797" s="9"/>
      <c r="Y797" s="9"/>
      <c r="Z797" s="9"/>
      <c r="AA797" s="9"/>
      <c r="AB797" s="9"/>
      <c r="AC797" s="9"/>
      <c r="AD797" s="9"/>
      <c r="AE797" s="9"/>
      <c r="AF797" s="9"/>
      <c r="AG797" s="9"/>
      <c r="AH797" s="9"/>
      <c r="AI797" s="9"/>
      <c r="AJ797" s="9"/>
      <c r="AK797" s="9"/>
      <c r="AL797" s="9"/>
      <c r="AM797" s="9"/>
      <c r="AN797" s="9"/>
      <c r="AO797" s="9"/>
      <c r="AP797" s="9"/>
      <c r="AQ797" s="9"/>
      <c r="AR797" s="9"/>
    </row>
    <row r="798" spans="1:44" x14ac:dyDescent="0.25">
      <c r="A798" s="9"/>
      <c r="B798" s="9"/>
      <c r="C798" s="9"/>
      <c r="D798" s="9"/>
      <c r="F798" s="9"/>
      <c r="I798" s="9"/>
      <c r="J798" s="9"/>
      <c r="K798" s="9"/>
      <c r="L798" s="9"/>
      <c r="M798" s="9"/>
      <c r="N798" s="9"/>
      <c r="O798" s="9"/>
      <c r="P798" s="9"/>
      <c r="R798" s="9"/>
      <c r="S798" s="9"/>
      <c r="U798" s="17"/>
      <c r="V798" s="9"/>
      <c r="W798" s="17"/>
      <c r="X798" s="9"/>
      <c r="Y798" s="9"/>
      <c r="Z798" s="9"/>
      <c r="AA798" s="9"/>
      <c r="AB798" s="9"/>
      <c r="AC798" s="9"/>
      <c r="AD798" s="9"/>
      <c r="AE798" s="9"/>
      <c r="AF798" s="9"/>
      <c r="AG798" s="9"/>
      <c r="AH798" s="9"/>
      <c r="AI798" s="9"/>
      <c r="AJ798" s="9"/>
      <c r="AK798" s="9"/>
      <c r="AL798" s="9"/>
      <c r="AM798" s="9"/>
      <c r="AN798" s="9"/>
      <c r="AO798" s="9"/>
      <c r="AP798" s="9"/>
      <c r="AQ798" s="9"/>
      <c r="AR798" s="9"/>
    </row>
    <row r="799" spans="1:44" x14ac:dyDescent="0.25">
      <c r="A799" s="9"/>
      <c r="B799" s="9"/>
      <c r="C799" s="9"/>
      <c r="D799" s="9"/>
      <c r="F799" s="9"/>
      <c r="I799" s="9"/>
      <c r="J799" s="9"/>
      <c r="K799" s="9"/>
      <c r="L799" s="9"/>
      <c r="M799" s="9"/>
      <c r="N799" s="9"/>
      <c r="O799" s="9"/>
      <c r="P799" s="9"/>
      <c r="R799" s="9"/>
      <c r="S799" s="9"/>
      <c r="U799" s="17"/>
      <c r="V799" s="9"/>
      <c r="W799" s="17"/>
      <c r="X799" s="9"/>
      <c r="Y799" s="9"/>
      <c r="Z799" s="9"/>
      <c r="AA799" s="9"/>
      <c r="AB799" s="9"/>
      <c r="AC799" s="9"/>
      <c r="AD799" s="9"/>
      <c r="AE799" s="9"/>
      <c r="AF799" s="9"/>
      <c r="AG799" s="9"/>
      <c r="AH799" s="9"/>
      <c r="AI799" s="9"/>
      <c r="AJ799" s="9"/>
      <c r="AK799" s="9"/>
      <c r="AL799" s="9"/>
      <c r="AM799" s="9"/>
      <c r="AN799" s="9"/>
      <c r="AO799" s="9"/>
      <c r="AP799" s="9"/>
      <c r="AQ799" s="9"/>
      <c r="AR799" s="9"/>
    </row>
    <row r="800" spans="1:44" x14ac:dyDescent="0.25">
      <c r="A800" s="9"/>
      <c r="B800" s="9"/>
      <c r="C800" s="9"/>
      <c r="D800" s="9"/>
      <c r="F800" s="9"/>
      <c r="I800" s="9"/>
      <c r="J800" s="9"/>
      <c r="K800" s="9"/>
      <c r="L800" s="9"/>
      <c r="M800" s="9"/>
      <c r="N800" s="9"/>
      <c r="O800" s="9"/>
      <c r="P800" s="9"/>
      <c r="R800" s="9"/>
      <c r="S800" s="9"/>
      <c r="U800" s="17"/>
      <c r="V800" s="9"/>
      <c r="W800" s="17"/>
      <c r="X800" s="9"/>
      <c r="Y800" s="9"/>
      <c r="Z800" s="9"/>
      <c r="AA800" s="9"/>
      <c r="AB800" s="9"/>
      <c r="AC800" s="9"/>
      <c r="AD800" s="9"/>
      <c r="AE800" s="9"/>
      <c r="AF800" s="9"/>
      <c r="AG800" s="9"/>
      <c r="AH800" s="9"/>
      <c r="AI800" s="9"/>
      <c r="AJ800" s="9"/>
      <c r="AK800" s="9"/>
      <c r="AL800" s="9"/>
      <c r="AM800" s="9"/>
      <c r="AN800" s="9"/>
      <c r="AO800" s="9"/>
      <c r="AP800" s="9"/>
      <c r="AQ800" s="9"/>
      <c r="AR800" s="9"/>
    </row>
    <row r="801" spans="1:44" x14ac:dyDescent="0.25">
      <c r="A801" s="9"/>
      <c r="B801" s="9"/>
      <c r="C801" s="9"/>
      <c r="D801" s="9"/>
      <c r="F801" s="9"/>
      <c r="I801" s="9"/>
      <c r="J801" s="9"/>
      <c r="K801" s="9"/>
      <c r="L801" s="9"/>
      <c r="M801" s="9"/>
      <c r="N801" s="9"/>
      <c r="O801" s="9"/>
      <c r="P801" s="9"/>
      <c r="R801" s="9"/>
      <c r="S801" s="9"/>
      <c r="U801" s="17"/>
      <c r="V801" s="9"/>
      <c r="W801" s="17"/>
      <c r="X801" s="9"/>
      <c r="Y801" s="9"/>
      <c r="Z801" s="9"/>
      <c r="AA801" s="9"/>
      <c r="AB801" s="9"/>
      <c r="AC801" s="9"/>
      <c r="AD801" s="9"/>
      <c r="AE801" s="9"/>
      <c r="AF801" s="9"/>
      <c r="AG801" s="9"/>
      <c r="AH801" s="9"/>
      <c r="AI801" s="9"/>
      <c r="AJ801" s="9"/>
      <c r="AK801" s="9"/>
      <c r="AL801" s="9"/>
      <c r="AM801" s="9"/>
      <c r="AN801" s="9"/>
      <c r="AO801" s="9"/>
      <c r="AP801" s="9"/>
      <c r="AQ801" s="9"/>
      <c r="AR801" s="9"/>
    </row>
    <row r="802" spans="1:44" x14ac:dyDescent="0.25">
      <c r="A802" s="9"/>
      <c r="B802" s="9"/>
      <c r="C802" s="9"/>
      <c r="D802" s="9"/>
      <c r="F802" s="9"/>
      <c r="I802" s="9"/>
      <c r="J802" s="9"/>
      <c r="K802" s="9"/>
      <c r="L802" s="9"/>
      <c r="M802" s="9"/>
      <c r="N802" s="9"/>
      <c r="O802" s="9"/>
      <c r="P802" s="9"/>
      <c r="R802" s="9"/>
      <c r="S802" s="9"/>
      <c r="U802" s="17"/>
      <c r="V802" s="9"/>
      <c r="W802" s="17"/>
      <c r="X802" s="9"/>
      <c r="Y802" s="9"/>
      <c r="Z802" s="9"/>
      <c r="AA802" s="9"/>
      <c r="AB802" s="9"/>
      <c r="AC802" s="9"/>
      <c r="AD802" s="9"/>
      <c r="AE802" s="9"/>
      <c r="AF802" s="9"/>
      <c r="AG802" s="9"/>
      <c r="AH802" s="9"/>
      <c r="AI802" s="9"/>
      <c r="AJ802" s="9"/>
      <c r="AK802" s="9"/>
      <c r="AL802" s="9"/>
      <c r="AM802" s="9"/>
      <c r="AN802" s="9"/>
      <c r="AO802" s="9"/>
      <c r="AP802" s="9"/>
      <c r="AQ802" s="9"/>
      <c r="AR802" s="9"/>
    </row>
    <row r="803" spans="1:44" x14ac:dyDescent="0.25">
      <c r="A803" s="9"/>
      <c r="B803" s="9"/>
      <c r="C803" s="9"/>
      <c r="D803" s="9"/>
      <c r="F803" s="9"/>
      <c r="I803" s="9"/>
      <c r="J803" s="9"/>
      <c r="K803" s="9"/>
      <c r="L803" s="9"/>
      <c r="M803" s="9"/>
      <c r="N803" s="9"/>
      <c r="O803" s="9"/>
      <c r="P803" s="9"/>
      <c r="R803" s="9"/>
      <c r="S803" s="9"/>
      <c r="U803" s="17"/>
      <c r="V803" s="9"/>
      <c r="W803" s="17"/>
      <c r="X803" s="9"/>
      <c r="Y803" s="9"/>
      <c r="Z803" s="9"/>
      <c r="AA803" s="9"/>
      <c r="AB803" s="9"/>
      <c r="AC803" s="9"/>
      <c r="AD803" s="9"/>
      <c r="AE803" s="9"/>
      <c r="AF803" s="9"/>
      <c r="AG803" s="9"/>
      <c r="AH803" s="9"/>
      <c r="AI803" s="9"/>
      <c r="AJ803" s="9"/>
      <c r="AK803" s="9"/>
      <c r="AL803" s="9"/>
      <c r="AM803" s="9"/>
      <c r="AN803" s="9"/>
      <c r="AO803" s="9"/>
      <c r="AP803" s="9"/>
      <c r="AQ803" s="9"/>
      <c r="AR803" s="9"/>
    </row>
    <row r="804" spans="1:44" x14ac:dyDescent="0.25">
      <c r="A804" s="9"/>
      <c r="B804" s="9"/>
      <c r="C804" s="9"/>
      <c r="D804" s="9"/>
      <c r="F804" s="9"/>
      <c r="I804" s="9"/>
      <c r="J804" s="9"/>
      <c r="K804" s="9"/>
      <c r="L804" s="9"/>
      <c r="M804" s="9"/>
      <c r="N804" s="9"/>
      <c r="O804" s="9"/>
      <c r="P804" s="9"/>
      <c r="R804" s="9"/>
      <c r="S804" s="9"/>
      <c r="U804" s="17"/>
      <c r="V804" s="9"/>
      <c r="W804" s="17"/>
      <c r="X804" s="9"/>
      <c r="Y804" s="9"/>
      <c r="Z804" s="9"/>
      <c r="AA804" s="9"/>
      <c r="AB804" s="9"/>
      <c r="AC804" s="9"/>
      <c r="AD804" s="9"/>
      <c r="AE804" s="9"/>
      <c r="AF804" s="9"/>
      <c r="AG804" s="9"/>
      <c r="AH804" s="9"/>
      <c r="AI804" s="9"/>
      <c r="AJ804" s="9"/>
      <c r="AK804" s="9"/>
      <c r="AL804" s="9"/>
      <c r="AM804" s="9"/>
      <c r="AN804" s="9"/>
      <c r="AO804" s="9"/>
      <c r="AP804" s="9"/>
      <c r="AQ804" s="9"/>
      <c r="AR804" s="9"/>
    </row>
    <row r="805" spans="1:44" x14ac:dyDescent="0.25">
      <c r="A805" s="9"/>
      <c r="B805" s="9"/>
      <c r="C805" s="9"/>
      <c r="D805" s="9"/>
      <c r="F805" s="9"/>
      <c r="I805" s="9"/>
      <c r="J805" s="9"/>
      <c r="K805" s="9"/>
      <c r="L805" s="9"/>
      <c r="M805" s="9"/>
      <c r="N805" s="9"/>
      <c r="O805" s="9"/>
      <c r="P805" s="9"/>
      <c r="R805" s="9"/>
      <c r="S805" s="9"/>
      <c r="U805" s="17"/>
      <c r="V805" s="9"/>
      <c r="W805" s="17"/>
      <c r="X805" s="9"/>
      <c r="Y805" s="9"/>
      <c r="Z805" s="9"/>
      <c r="AA805" s="9"/>
      <c r="AB805" s="9"/>
      <c r="AC805" s="9"/>
      <c r="AD805" s="9"/>
      <c r="AE805" s="9"/>
      <c r="AF805" s="9"/>
      <c r="AG805" s="9"/>
      <c r="AH805" s="9"/>
      <c r="AI805" s="9"/>
      <c r="AJ805" s="9"/>
      <c r="AK805" s="9"/>
      <c r="AL805" s="9"/>
      <c r="AM805" s="9"/>
      <c r="AN805" s="9"/>
      <c r="AO805" s="9"/>
      <c r="AP805" s="9"/>
      <c r="AQ805" s="9"/>
      <c r="AR805" s="9"/>
    </row>
    <row r="806" spans="1:44" x14ac:dyDescent="0.25">
      <c r="A806" s="9"/>
      <c r="B806" s="9"/>
      <c r="C806" s="9"/>
      <c r="D806" s="9"/>
      <c r="F806" s="9"/>
      <c r="I806" s="9"/>
      <c r="J806" s="9"/>
      <c r="K806" s="9"/>
      <c r="L806" s="9"/>
      <c r="M806" s="9"/>
      <c r="N806" s="9"/>
      <c r="O806" s="9"/>
      <c r="P806" s="9"/>
      <c r="R806" s="9"/>
      <c r="S806" s="9"/>
      <c r="U806" s="17"/>
      <c r="V806" s="9"/>
      <c r="W806" s="17"/>
      <c r="X806" s="9"/>
      <c r="Y806" s="9"/>
      <c r="Z806" s="9"/>
      <c r="AA806" s="9"/>
      <c r="AB806" s="9"/>
      <c r="AC806" s="9"/>
      <c r="AD806" s="9"/>
      <c r="AE806" s="9"/>
      <c r="AF806" s="9"/>
      <c r="AG806" s="9"/>
      <c r="AH806" s="9"/>
      <c r="AI806" s="9"/>
      <c r="AJ806" s="9"/>
      <c r="AK806" s="9"/>
      <c r="AL806" s="9"/>
      <c r="AM806" s="9"/>
      <c r="AN806" s="9"/>
      <c r="AO806" s="9"/>
      <c r="AP806" s="9"/>
      <c r="AQ806" s="9"/>
      <c r="AR806" s="9"/>
    </row>
    <row r="807" spans="1:44" x14ac:dyDescent="0.25">
      <c r="A807" s="9"/>
      <c r="B807" s="9"/>
      <c r="C807" s="9"/>
      <c r="D807" s="9"/>
      <c r="F807" s="9"/>
      <c r="I807" s="9"/>
      <c r="J807" s="9"/>
      <c r="K807" s="9"/>
      <c r="L807" s="9"/>
      <c r="M807" s="9"/>
      <c r="N807" s="9"/>
      <c r="O807" s="9"/>
      <c r="P807" s="9"/>
      <c r="R807" s="9"/>
      <c r="S807" s="9"/>
      <c r="U807" s="17"/>
      <c r="V807" s="9"/>
      <c r="W807" s="17"/>
      <c r="X807" s="9"/>
      <c r="Y807" s="9"/>
      <c r="Z807" s="9"/>
      <c r="AA807" s="9"/>
      <c r="AB807" s="9"/>
      <c r="AC807" s="9"/>
      <c r="AD807" s="9"/>
      <c r="AE807" s="9"/>
      <c r="AF807" s="9"/>
      <c r="AG807" s="9"/>
      <c r="AH807" s="9"/>
      <c r="AI807" s="9"/>
      <c r="AJ807" s="9"/>
      <c r="AK807" s="9"/>
      <c r="AL807" s="9"/>
      <c r="AM807" s="9"/>
      <c r="AN807" s="9"/>
      <c r="AO807" s="9"/>
      <c r="AP807" s="9"/>
      <c r="AQ807" s="9"/>
      <c r="AR807" s="9"/>
    </row>
    <row r="808" spans="1:44" x14ac:dyDescent="0.25">
      <c r="A808" s="9"/>
      <c r="B808" s="9"/>
      <c r="C808" s="9"/>
      <c r="D808" s="9"/>
      <c r="F808" s="9"/>
      <c r="I808" s="9"/>
      <c r="J808" s="9"/>
      <c r="K808" s="9"/>
      <c r="L808" s="9"/>
      <c r="M808" s="9"/>
      <c r="N808" s="9"/>
      <c r="O808" s="9"/>
      <c r="P808" s="9"/>
      <c r="R808" s="9"/>
      <c r="S808" s="9"/>
      <c r="U808" s="17"/>
      <c r="V808" s="9"/>
      <c r="W808" s="17"/>
      <c r="X808" s="9"/>
      <c r="Y808" s="9"/>
      <c r="Z808" s="9"/>
      <c r="AA808" s="9"/>
      <c r="AB808" s="9"/>
      <c r="AC808" s="9"/>
      <c r="AD808" s="9"/>
      <c r="AE808" s="9"/>
      <c r="AF808" s="9"/>
      <c r="AG808" s="9"/>
      <c r="AH808" s="9"/>
      <c r="AI808" s="9"/>
      <c r="AJ808" s="9"/>
      <c r="AK808" s="9"/>
      <c r="AL808" s="9"/>
      <c r="AM808" s="9"/>
      <c r="AN808" s="9"/>
      <c r="AO808" s="9"/>
      <c r="AP808" s="9"/>
      <c r="AQ808" s="9"/>
      <c r="AR808" s="9"/>
    </row>
    <row r="809" spans="1:44" x14ac:dyDescent="0.25">
      <c r="A809" s="9"/>
      <c r="B809" s="9"/>
      <c r="C809" s="9"/>
      <c r="D809" s="9"/>
      <c r="F809" s="9"/>
      <c r="I809" s="9"/>
      <c r="J809" s="9"/>
      <c r="K809" s="9"/>
      <c r="L809" s="9"/>
      <c r="M809" s="9"/>
      <c r="N809" s="9"/>
      <c r="O809" s="9"/>
      <c r="P809" s="9"/>
      <c r="R809" s="9"/>
      <c r="S809" s="9"/>
      <c r="U809" s="17"/>
      <c r="V809" s="9"/>
      <c r="W809" s="17"/>
      <c r="X809" s="9"/>
      <c r="Y809" s="9"/>
      <c r="Z809" s="9"/>
      <c r="AA809" s="9"/>
      <c r="AB809" s="9"/>
      <c r="AC809" s="9"/>
      <c r="AD809" s="9"/>
      <c r="AE809" s="9"/>
      <c r="AF809" s="9"/>
      <c r="AG809" s="9"/>
      <c r="AH809" s="9"/>
      <c r="AI809" s="9"/>
      <c r="AJ809" s="9"/>
      <c r="AK809" s="9"/>
      <c r="AL809" s="9"/>
      <c r="AM809" s="9"/>
      <c r="AN809" s="9"/>
      <c r="AO809" s="9"/>
      <c r="AP809" s="9"/>
      <c r="AQ809" s="9"/>
      <c r="AR809" s="9"/>
    </row>
    <row r="810" spans="1:44" x14ac:dyDescent="0.25">
      <c r="A810" s="9"/>
      <c r="B810" s="9"/>
      <c r="C810" s="9"/>
      <c r="D810" s="9"/>
      <c r="F810" s="9"/>
      <c r="I810" s="9"/>
      <c r="J810" s="9"/>
      <c r="K810" s="9"/>
      <c r="L810" s="9"/>
      <c r="M810" s="9"/>
      <c r="N810" s="9"/>
      <c r="O810" s="9"/>
      <c r="P810" s="9"/>
      <c r="R810" s="9"/>
      <c r="S810" s="9"/>
      <c r="U810" s="17"/>
      <c r="V810" s="9"/>
      <c r="W810" s="17"/>
      <c r="X810" s="9"/>
      <c r="Y810" s="9"/>
      <c r="Z810" s="9"/>
      <c r="AA810" s="9"/>
      <c r="AB810" s="9"/>
      <c r="AC810" s="9"/>
      <c r="AD810" s="9"/>
      <c r="AE810" s="9"/>
      <c r="AF810" s="9"/>
      <c r="AG810" s="9"/>
      <c r="AH810" s="9"/>
      <c r="AI810" s="9"/>
      <c r="AJ810" s="9"/>
      <c r="AK810" s="9"/>
      <c r="AL810" s="9"/>
      <c r="AM810" s="9"/>
      <c r="AN810" s="9"/>
      <c r="AO810" s="9"/>
      <c r="AP810" s="9"/>
      <c r="AQ810" s="9"/>
      <c r="AR810" s="9"/>
    </row>
    <row r="811" spans="1:44" x14ac:dyDescent="0.25">
      <c r="A811" s="9"/>
      <c r="B811" s="9"/>
      <c r="C811" s="9"/>
      <c r="D811" s="9"/>
      <c r="F811" s="9"/>
      <c r="I811" s="9"/>
      <c r="J811" s="9"/>
      <c r="K811" s="9"/>
      <c r="L811" s="9"/>
      <c r="M811" s="9"/>
      <c r="N811" s="9"/>
      <c r="O811" s="9"/>
      <c r="P811" s="9"/>
      <c r="R811" s="9"/>
      <c r="S811" s="9"/>
      <c r="U811" s="17"/>
      <c r="V811" s="9"/>
      <c r="W811" s="17"/>
      <c r="X811" s="9"/>
      <c r="Y811" s="9"/>
      <c r="Z811" s="9"/>
      <c r="AA811" s="9"/>
      <c r="AB811" s="9"/>
      <c r="AC811" s="9"/>
      <c r="AD811" s="9"/>
      <c r="AE811" s="9"/>
      <c r="AF811" s="9"/>
      <c r="AG811" s="9"/>
      <c r="AH811" s="9"/>
      <c r="AI811" s="9"/>
      <c r="AJ811" s="9"/>
      <c r="AK811" s="9"/>
      <c r="AL811" s="9"/>
      <c r="AM811" s="9"/>
      <c r="AN811" s="9"/>
      <c r="AO811" s="9"/>
      <c r="AP811" s="9"/>
      <c r="AQ811" s="9"/>
      <c r="AR811" s="9"/>
    </row>
    <row r="812" spans="1:44" x14ac:dyDescent="0.25">
      <c r="A812" s="9"/>
      <c r="B812" s="9"/>
      <c r="C812" s="9"/>
      <c r="D812" s="9"/>
      <c r="F812" s="9"/>
      <c r="I812" s="9"/>
      <c r="J812" s="9"/>
      <c r="K812" s="9"/>
      <c r="L812" s="9"/>
      <c r="M812" s="9"/>
      <c r="N812" s="9"/>
      <c r="O812" s="9"/>
      <c r="P812" s="9"/>
      <c r="R812" s="9"/>
      <c r="S812" s="9"/>
      <c r="U812" s="17"/>
      <c r="V812" s="9"/>
      <c r="W812" s="17"/>
      <c r="X812" s="9"/>
      <c r="Y812" s="9"/>
      <c r="Z812" s="9"/>
      <c r="AA812" s="9"/>
      <c r="AB812" s="9"/>
      <c r="AC812" s="9"/>
      <c r="AD812" s="9"/>
      <c r="AE812" s="9"/>
      <c r="AF812" s="9"/>
      <c r="AG812" s="9"/>
      <c r="AH812" s="9"/>
      <c r="AI812" s="9"/>
      <c r="AJ812" s="9"/>
      <c r="AK812" s="9"/>
      <c r="AL812" s="9"/>
      <c r="AM812" s="9"/>
      <c r="AN812" s="9"/>
      <c r="AO812" s="9"/>
      <c r="AP812" s="9"/>
      <c r="AQ812" s="9"/>
      <c r="AR812" s="9"/>
    </row>
    <row r="813" spans="1:44" x14ac:dyDescent="0.25">
      <c r="A813" s="9"/>
      <c r="B813" s="9"/>
      <c r="C813" s="9"/>
      <c r="D813" s="9"/>
      <c r="F813" s="9"/>
      <c r="I813" s="9"/>
      <c r="J813" s="9"/>
      <c r="K813" s="9"/>
      <c r="L813" s="9"/>
      <c r="M813" s="9"/>
      <c r="N813" s="9"/>
      <c r="O813" s="9"/>
      <c r="P813" s="9"/>
      <c r="R813" s="9"/>
      <c r="S813" s="9"/>
      <c r="U813" s="17"/>
      <c r="V813" s="9"/>
      <c r="W813" s="17"/>
      <c r="X813" s="9"/>
      <c r="Y813" s="9"/>
      <c r="Z813" s="9"/>
      <c r="AA813" s="9"/>
      <c r="AB813" s="9"/>
      <c r="AC813" s="9"/>
      <c r="AD813" s="9"/>
      <c r="AE813" s="9"/>
      <c r="AF813" s="9"/>
      <c r="AG813" s="9"/>
      <c r="AH813" s="9"/>
      <c r="AI813" s="9"/>
      <c r="AJ813" s="9"/>
      <c r="AK813" s="9"/>
      <c r="AL813" s="9"/>
      <c r="AM813" s="9"/>
      <c r="AN813" s="9"/>
      <c r="AO813" s="9"/>
      <c r="AP813" s="9"/>
      <c r="AQ813" s="9"/>
      <c r="AR813" s="9"/>
    </row>
    <row r="814" spans="1:44" x14ac:dyDescent="0.25">
      <c r="A814" s="9"/>
      <c r="B814" s="9"/>
      <c r="C814" s="9"/>
      <c r="D814" s="9"/>
      <c r="F814" s="9"/>
      <c r="I814" s="9"/>
      <c r="J814" s="9"/>
      <c r="K814" s="9"/>
      <c r="L814" s="9"/>
      <c r="M814" s="9"/>
      <c r="N814" s="9"/>
      <c r="O814" s="9"/>
      <c r="P814" s="9"/>
      <c r="R814" s="9"/>
      <c r="S814" s="9"/>
      <c r="U814" s="17"/>
      <c r="V814" s="9"/>
      <c r="W814" s="17"/>
      <c r="X814" s="9"/>
      <c r="Y814" s="9"/>
      <c r="Z814" s="9"/>
      <c r="AA814" s="9"/>
      <c r="AB814" s="9"/>
      <c r="AC814" s="9"/>
      <c r="AD814" s="9"/>
      <c r="AE814" s="9"/>
      <c r="AF814" s="9"/>
      <c r="AG814" s="9"/>
      <c r="AH814" s="9"/>
      <c r="AI814" s="9"/>
      <c r="AJ814" s="9"/>
      <c r="AK814" s="9"/>
      <c r="AL814" s="9"/>
      <c r="AM814" s="9"/>
      <c r="AN814" s="9"/>
      <c r="AO814" s="9"/>
      <c r="AP814" s="9"/>
      <c r="AQ814" s="9"/>
      <c r="AR814" s="9"/>
    </row>
    <row r="815" spans="1:44" x14ac:dyDescent="0.25">
      <c r="A815" s="9"/>
      <c r="B815" s="9"/>
      <c r="C815" s="9"/>
      <c r="D815" s="9"/>
      <c r="F815" s="9"/>
      <c r="I815" s="9"/>
      <c r="J815" s="9"/>
      <c r="K815" s="9"/>
      <c r="L815" s="9"/>
      <c r="M815" s="9"/>
      <c r="N815" s="9"/>
      <c r="O815" s="9"/>
      <c r="P815" s="9"/>
      <c r="R815" s="9"/>
      <c r="S815" s="9"/>
      <c r="U815" s="17"/>
      <c r="V815" s="9"/>
      <c r="W815" s="17"/>
      <c r="X815" s="9"/>
      <c r="Y815" s="9"/>
      <c r="Z815" s="9"/>
      <c r="AA815" s="9"/>
      <c r="AB815" s="9"/>
      <c r="AC815" s="9"/>
      <c r="AD815" s="9"/>
      <c r="AE815" s="9"/>
      <c r="AF815" s="9"/>
      <c r="AG815" s="9"/>
      <c r="AH815" s="9"/>
      <c r="AI815" s="9"/>
      <c r="AJ815" s="9"/>
      <c r="AK815" s="9"/>
      <c r="AL815" s="9"/>
      <c r="AM815" s="9"/>
      <c r="AN815" s="9"/>
      <c r="AO815" s="9"/>
      <c r="AP815" s="9"/>
      <c r="AQ815" s="9"/>
      <c r="AR815" s="9"/>
    </row>
    <row r="816" spans="1:44" x14ac:dyDescent="0.25">
      <c r="A816" s="9"/>
      <c r="B816" s="9"/>
      <c r="C816" s="9"/>
      <c r="D816" s="9"/>
      <c r="F816" s="9"/>
      <c r="I816" s="9"/>
      <c r="J816" s="9"/>
      <c r="K816" s="9"/>
      <c r="L816" s="9"/>
      <c r="M816" s="9"/>
      <c r="N816" s="9"/>
      <c r="O816" s="9"/>
      <c r="P816" s="9"/>
      <c r="R816" s="9"/>
      <c r="S816" s="9"/>
      <c r="U816" s="17"/>
      <c r="V816" s="9"/>
      <c r="W816" s="17"/>
      <c r="X816" s="9"/>
      <c r="Y816" s="9"/>
      <c r="Z816" s="9"/>
      <c r="AA816" s="9"/>
      <c r="AB816" s="9"/>
      <c r="AC816" s="9"/>
      <c r="AD816" s="9"/>
      <c r="AE816" s="9"/>
      <c r="AF816" s="9"/>
      <c r="AG816" s="9"/>
      <c r="AH816" s="9"/>
      <c r="AI816" s="9"/>
      <c r="AJ816" s="9"/>
      <c r="AK816" s="9"/>
      <c r="AL816" s="9"/>
      <c r="AM816" s="9"/>
      <c r="AN816" s="9"/>
      <c r="AO816" s="9"/>
      <c r="AP816" s="9"/>
      <c r="AQ816" s="9"/>
      <c r="AR816" s="9"/>
    </row>
    <row r="817" spans="1:44" x14ac:dyDescent="0.25">
      <c r="A817" s="9"/>
      <c r="B817" s="9"/>
      <c r="C817" s="9"/>
      <c r="D817" s="9"/>
      <c r="F817" s="9"/>
      <c r="I817" s="9"/>
      <c r="J817" s="9"/>
      <c r="K817" s="9"/>
      <c r="L817" s="9"/>
      <c r="M817" s="9"/>
      <c r="N817" s="9"/>
      <c r="O817" s="9"/>
      <c r="P817" s="9"/>
      <c r="R817" s="9"/>
      <c r="S817" s="9"/>
      <c r="U817" s="17"/>
      <c r="V817" s="9"/>
      <c r="W817" s="17"/>
      <c r="X817" s="9"/>
      <c r="Y817" s="9"/>
      <c r="Z817" s="9"/>
      <c r="AA817" s="9"/>
      <c r="AB817" s="9"/>
      <c r="AC817" s="9"/>
      <c r="AD817" s="9"/>
      <c r="AE817" s="9"/>
      <c r="AF817" s="9"/>
      <c r="AG817" s="9"/>
      <c r="AH817" s="9"/>
      <c r="AI817" s="9"/>
      <c r="AJ817" s="9"/>
      <c r="AK817" s="9"/>
      <c r="AL817" s="9"/>
      <c r="AM817" s="9"/>
      <c r="AN817" s="9"/>
      <c r="AO817" s="9"/>
      <c r="AP817" s="9"/>
      <c r="AQ817" s="9"/>
      <c r="AR817" s="9"/>
    </row>
    <row r="818" spans="1:44" x14ac:dyDescent="0.25">
      <c r="A818" s="9"/>
      <c r="B818" s="9"/>
      <c r="C818" s="9"/>
      <c r="D818" s="9"/>
      <c r="F818" s="9"/>
      <c r="I818" s="9"/>
      <c r="J818" s="9"/>
      <c r="K818" s="9"/>
      <c r="L818" s="9"/>
      <c r="M818" s="9"/>
      <c r="N818" s="9"/>
      <c r="O818" s="9"/>
      <c r="P818" s="9"/>
      <c r="R818" s="9"/>
      <c r="S818" s="9"/>
      <c r="U818" s="17"/>
      <c r="V818" s="9"/>
      <c r="W818" s="17"/>
      <c r="X818" s="9"/>
      <c r="Y818" s="9"/>
      <c r="Z818" s="9"/>
      <c r="AA818" s="9"/>
      <c r="AB818" s="9"/>
      <c r="AC818" s="9"/>
      <c r="AD818" s="9"/>
      <c r="AE818" s="9"/>
      <c r="AF818" s="9"/>
      <c r="AG818" s="9"/>
      <c r="AH818" s="9"/>
      <c r="AI818" s="9"/>
      <c r="AJ818" s="9"/>
      <c r="AK818" s="9"/>
      <c r="AL818" s="9"/>
      <c r="AM818" s="9"/>
      <c r="AN818" s="9"/>
      <c r="AO818" s="9"/>
      <c r="AP818" s="9"/>
      <c r="AQ818" s="9"/>
      <c r="AR818" s="9"/>
    </row>
    <row r="819" spans="1:44" x14ac:dyDescent="0.25">
      <c r="A819" s="9"/>
      <c r="B819" s="9"/>
      <c r="C819" s="9"/>
      <c r="D819" s="9"/>
      <c r="F819" s="9"/>
      <c r="I819" s="9"/>
      <c r="J819" s="9"/>
      <c r="K819" s="9"/>
      <c r="L819" s="9"/>
      <c r="M819" s="9"/>
      <c r="N819" s="9"/>
      <c r="O819" s="9"/>
      <c r="P819" s="9"/>
      <c r="R819" s="9"/>
      <c r="S819" s="9"/>
      <c r="U819" s="17"/>
      <c r="V819" s="9"/>
      <c r="W819" s="17"/>
      <c r="X819" s="9"/>
      <c r="Y819" s="9"/>
      <c r="Z819" s="9"/>
      <c r="AA819" s="9"/>
      <c r="AB819" s="9"/>
      <c r="AC819" s="9"/>
      <c r="AD819" s="9"/>
      <c r="AE819" s="9"/>
      <c r="AF819" s="9"/>
      <c r="AG819" s="9"/>
      <c r="AH819" s="9"/>
      <c r="AI819" s="9"/>
      <c r="AJ819" s="9"/>
      <c r="AK819" s="9"/>
      <c r="AL819" s="9"/>
      <c r="AM819" s="9"/>
      <c r="AN819" s="9"/>
      <c r="AO819" s="9"/>
      <c r="AP819" s="9"/>
      <c r="AQ819" s="9"/>
      <c r="AR819" s="9"/>
    </row>
    <row r="820" spans="1:44" x14ac:dyDescent="0.25">
      <c r="A820" s="9"/>
      <c r="B820" s="9"/>
      <c r="C820" s="9"/>
      <c r="D820" s="9"/>
      <c r="F820" s="9"/>
      <c r="I820" s="9"/>
      <c r="J820" s="9"/>
      <c r="K820" s="9"/>
      <c r="L820" s="9"/>
      <c r="M820" s="9"/>
      <c r="N820" s="9"/>
      <c r="O820" s="9"/>
      <c r="P820" s="9"/>
      <c r="R820" s="9"/>
      <c r="S820" s="9"/>
      <c r="U820" s="17"/>
      <c r="V820" s="9"/>
      <c r="W820" s="17"/>
      <c r="X820" s="9"/>
      <c r="Y820" s="9"/>
      <c r="Z820" s="9"/>
      <c r="AA820" s="9"/>
      <c r="AB820" s="9"/>
      <c r="AC820" s="9"/>
      <c r="AD820" s="9"/>
      <c r="AE820" s="9"/>
      <c r="AF820" s="9"/>
      <c r="AG820" s="9"/>
      <c r="AH820" s="9"/>
      <c r="AI820" s="9"/>
      <c r="AJ820" s="9"/>
      <c r="AK820" s="9"/>
      <c r="AL820" s="9"/>
      <c r="AM820" s="9"/>
      <c r="AN820" s="9"/>
      <c r="AO820" s="9"/>
      <c r="AP820" s="9"/>
      <c r="AQ820" s="9"/>
      <c r="AR820" s="9"/>
    </row>
    <row r="821" spans="1:44" x14ac:dyDescent="0.25">
      <c r="A821" s="9"/>
      <c r="B821" s="9"/>
      <c r="C821" s="9"/>
      <c r="D821" s="9"/>
      <c r="F821" s="9"/>
      <c r="I821" s="9"/>
      <c r="J821" s="9"/>
      <c r="K821" s="9"/>
      <c r="L821" s="9"/>
      <c r="M821" s="9"/>
      <c r="N821" s="9"/>
      <c r="O821" s="9"/>
      <c r="P821" s="9"/>
      <c r="R821" s="9"/>
      <c r="S821" s="9"/>
      <c r="U821" s="17"/>
      <c r="V821" s="9"/>
      <c r="W821" s="17"/>
      <c r="X821" s="9"/>
      <c r="Y821" s="9"/>
      <c r="Z821" s="9"/>
      <c r="AA821" s="9"/>
      <c r="AB821" s="9"/>
      <c r="AC821" s="9"/>
      <c r="AD821" s="9"/>
      <c r="AE821" s="9"/>
      <c r="AF821" s="9"/>
      <c r="AG821" s="9"/>
      <c r="AH821" s="9"/>
      <c r="AI821" s="9"/>
      <c r="AJ821" s="9"/>
      <c r="AK821" s="9"/>
      <c r="AL821" s="9"/>
      <c r="AM821" s="9"/>
      <c r="AN821" s="9"/>
      <c r="AO821" s="9"/>
      <c r="AP821" s="9"/>
      <c r="AQ821" s="9"/>
      <c r="AR821" s="9"/>
    </row>
    <row r="822" spans="1:44" x14ac:dyDescent="0.25">
      <c r="A822" s="9"/>
      <c r="B822" s="9"/>
      <c r="C822" s="9"/>
      <c r="D822" s="9"/>
      <c r="F822" s="9"/>
      <c r="I822" s="9"/>
      <c r="J822" s="9"/>
      <c r="K822" s="9"/>
      <c r="L822" s="9"/>
      <c r="M822" s="9"/>
      <c r="N822" s="9"/>
      <c r="O822" s="9"/>
      <c r="P822" s="9"/>
      <c r="R822" s="9"/>
      <c r="S822" s="9"/>
      <c r="U822" s="17"/>
      <c r="V822" s="9"/>
      <c r="W822" s="17"/>
      <c r="X822" s="9"/>
      <c r="Y822" s="9"/>
      <c r="Z822" s="9"/>
      <c r="AA822" s="9"/>
      <c r="AB822" s="9"/>
      <c r="AC822" s="9"/>
      <c r="AD822" s="9"/>
      <c r="AE822" s="9"/>
      <c r="AF822" s="9"/>
      <c r="AG822" s="9"/>
      <c r="AH822" s="9"/>
      <c r="AI822" s="9"/>
      <c r="AJ822" s="9"/>
      <c r="AK822" s="9"/>
      <c r="AL822" s="9"/>
      <c r="AM822" s="9"/>
      <c r="AN822" s="9"/>
      <c r="AO822" s="9"/>
      <c r="AP822" s="9"/>
      <c r="AQ822" s="9"/>
      <c r="AR822" s="9"/>
    </row>
    <row r="823" spans="1:44" x14ac:dyDescent="0.25">
      <c r="A823" s="9"/>
      <c r="B823" s="9"/>
      <c r="C823" s="9"/>
      <c r="D823" s="9"/>
      <c r="F823" s="9"/>
      <c r="I823" s="9"/>
      <c r="J823" s="9"/>
      <c r="K823" s="9"/>
      <c r="L823" s="9"/>
      <c r="M823" s="9"/>
      <c r="N823" s="9"/>
      <c r="O823" s="9"/>
      <c r="P823" s="9"/>
      <c r="R823" s="9"/>
      <c r="S823" s="9"/>
      <c r="U823" s="17"/>
      <c r="V823" s="9"/>
      <c r="W823" s="17"/>
      <c r="X823" s="9"/>
      <c r="Y823" s="9"/>
      <c r="Z823" s="9"/>
      <c r="AA823" s="9"/>
      <c r="AB823" s="9"/>
      <c r="AC823" s="9"/>
      <c r="AD823" s="9"/>
      <c r="AE823" s="9"/>
      <c r="AF823" s="9"/>
      <c r="AG823" s="9"/>
      <c r="AH823" s="9"/>
      <c r="AI823" s="9"/>
      <c r="AJ823" s="9"/>
      <c r="AK823" s="9"/>
      <c r="AL823" s="9"/>
      <c r="AM823" s="9"/>
      <c r="AN823" s="9"/>
      <c r="AO823" s="9"/>
      <c r="AP823" s="9"/>
      <c r="AQ823" s="9"/>
      <c r="AR823" s="9"/>
    </row>
    <row r="824" spans="1:44" x14ac:dyDescent="0.25">
      <c r="A824" s="9"/>
      <c r="B824" s="9"/>
      <c r="C824" s="9"/>
      <c r="D824" s="9"/>
      <c r="F824" s="9"/>
      <c r="I824" s="9"/>
      <c r="J824" s="9"/>
      <c r="K824" s="9"/>
      <c r="L824" s="9"/>
      <c r="M824" s="9"/>
      <c r="N824" s="9"/>
      <c r="O824" s="9"/>
      <c r="P824" s="9"/>
      <c r="R824" s="9"/>
      <c r="S824" s="9"/>
      <c r="U824" s="17"/>
      <c r="V824" s="9"/>
      <c r="W824" s="17"/>
      <c r="X824" s="9"/>
      <c r="Y824" s="9"/>
      <c r="Z824" s="9"/>
      <c r="AA824" s="9"/>
      <c r="AB824" s="9"/>
      <c r="AC824" s="9"/>
      <c r="AD824" s="9"/>
      <c r="AE824" s="9"/>
      <c r="AF824" s="9"/>
      <c r="AG824" s="9"/>
      <c r="AH824" s="9"/>
      <c r="AI824" s="9"/>
      <c r="AJ824" s="9"/>
      <c r="AK824" s="9"/>
      <c r="AL824" s="9"/>
      <c r="AM824" s="9"/>
      <c r="AN824" s="9"/>
      <c r="AO824" s="9"/>
      <c r="AP824" s="9"/>
      <c r="AQ824" s="9"/>
      <c r="AR824" s="9"/>
    </row>
    <row r="825" spans="1:44" x14ac:dyDescent="0.25">
      <c r="A825" s="9"/>
      <c r="B825" s="9"/>
      <c r="C825" s="9"/>
      <c r="D825" s="9"/>
      <c r="F825" s="9"/>
      <c r="I825" s="9"/>
      <c r="J825" s="9"/>
      <c r="K825" s="9"/>
      <c r="L825" s="9"/>
      <c r="M825" s="9"/>
      <c r="N825" s="9"/>
      <c r="O825" s="9"/>
      <c r="P825" s="9"/>
      <c r="R825" s="9"/>
      <c r="S825" s="9"/>
      <c r="U825" s="17"/>
      <c r="V825" s="9"/>
      <c r="W825" s="17"/>
      <c r="X825" s="9"/>
      <c r="Y825" s="9"/>
      <c r="Z825" s="9"/>
      <c r="AA825" s="9"/>
      <c r="AB825" s="9"/>
      <c r="AC825" s="9"/>
      <c r="AD825" s="9"/>
      <c r="AE825" s="9"/>
      <c r="AF825" s="9"/>
      <c r="AG825" s="9"/>
      <c r="AH825" s="9"/>
      <c r="AI825" s="9"/>
      <c r="AJ825" s="9"/>
      <c r="AK825" s="9"/>
      <c r="AL825" s="9"/>
      <c r="AM825" s="9"/>
      <c r="AN825" s="9"/>
      <c r="AO825" s="9"/>
      <c r="AP825" s="9"/>
      <c r="AQ825" s="9"/>
      <c r="AR825" s="9"/>
    </row>
    <row r="826" spans="1:44" x14ac:dyDescent="0.25">
      <c r="A826" s="9"/>
      <c r="B826" s="9"/>
      <c r="C826" s="9"/>
      <c r="D826" s="9"/>
      <c r="F826" s="9"/>
      <c r="I826" s="9"/>
      <c r="J826" s="9"/>
      <c r="K826" s="9"/>
      <c r="L826" s="9"/>
      <c r="M826" s="9"/>
      <c r="N826" s="9"/>
      <c r="O826" s="9"/>
      <c r="P826" s="9"/>
      <c r="R826" s="9"/>
      <c r="S826" s="9"/>
      <c r="U826" s="17"/>
      <c r="V826" s="9"/>
      <c r="W826" s="17"/>
      <c r="X826" s="9"/>
      <c r="Y826" s="9"/>
      <c r="Z826" s="9"/>
      <c r="AA826" s="9"/>
      <c r="AB826" s="9"/>
      <c r="AC826" s="9"/>
      <c r="AD826" s="9"/>
      <c r="AE826" s="9"/>
      <c r="AF826" s="9"/>
      <c r="AG826" s="9"/>
      <c r="AH826" s="9"/>
      <c r="AI826" s="9"/>
      <c r="AJ826" s="9"/>
      <c r="AK826" s="9"/>
      <c r="AL826" s="9"/>
      <c r="AM826" s="9"/>
      <c r="AN826" s="9"/>
      <c r="AO826" s="9"/>
      <c r="AP826" s="9"/>
      <c r="AQ826" s="9"/>
      <c r="AR826" s="9"/>
    </row>
    <row r="827" spans="1:44" x14ac:dyDescent="0.25">
      <c r="A827" s="9"/>
      <c r="B827" s="9"/>
      <c r="C827" s="9"/>
      <c r="D827" s="9"/>
      <c r="F827" s="9"/>
      <c r="I827" s="9"/>
      <c r="J827" s="9"/>
      <c r="K827" s="9"/>
      <c r="L827" s="9"/>
      <c r="M827" s="9"/>
      <c r="N827" s="9"/>
      <c r="O827" s="9"/>
      <c r="P827" s="9"/>
      <c r="R827" s="9"/>
      <c r="S827" s="9"/>
      <c r="U827" s="17"/>
      <c r="V827" s="9"/>
      <c r="W827" s="17"/>
      <c r="X827" s="9"/>
      <c r="Y827" s="9"/>
      <c r="Z827" s="9"/>
      <c r="AA827" s="9"/>
      <c r="AB827" s="9"/>
      <c r="AC827" s="9"/>
      <c r="AD827" s="9"/>
      <c r="AE827" s="9"/>
      <c r="AF827" s="9"/>
      <c r="AG827" s="9"/>
      <c r="AH827" s="9"/>
      <c r="AI827" s="9"/>
      <c r="AJ827" s="9"/>
      <c r="AK827" s="9"/>
      <c r="AL827" s="9"/>
      <c r="AM827" s="9"/>
      <c r="AN827" s="9"/>
      <c r="AO827" s="9"/>
      <c r="AP827" s="9"/>
      <c r="AQ827" s="9"/>
      <c r="AR827" s="9"/>
    </row>
    <row r="828" spans="1:44" x14ac:dyDescent="0.25">
      <c r="A828" s="9"/>
      <c r="B828" s="9"/>
      <c r="C828" s="9"/>
      <c r="D828" s="9"/>
      <c r="F828" s="9"/>
      <c r="I828" s="9"/>
      <c r="J828" s="9"/>
      <c r="K828" s="9"/>
      <c r="L828" s="9"/>
      <c r="M828" s="9"/>
      <c r="N828" s="9"/>
      <c r="O828" s="9"/>
      <c r="P828" s="9"/>
      <c r="R828" s="9"/>
      <c r="S828" s="9"/>
      <c r="U828" s="17"/>
      <c r="V828" s="9"/>
      <c r="W828" s="17"/>
      <c r="X828" s="9"/>
      <c r="Y828" s="9"/>
      <c r="Z828" s="9"/>
      <c r="AA828" s="9"/>
      <c r="AB828" s="9"/>
      <c r="AC828" s="9"/>
      <c r="AD828" s="9"/>
      <c r="AE828" s="9"/>
      <c r="AF828" s="9"/>
      <c r="AG828" s="9"/>
      <c r="AH828" s="9"/>
      <c r="AI828" s="9"/>
      <c r="AJ828" s="9"/>
      <c r="AK828" s="9"/>
      <c r="AL828" s="9"/>
      <c r="AM828" s="9"/>
      <c r="AN828" s="9"/>
      <c r="AO828" s="9"/>
      <c r="AP828" s="9"/>
      <c r="AQ828" s="9"/>
      <c r="AR828" s="9"/>
    </row>
    <row r="829" spans="1:44" x14ac:dyDescent="0.25">
      <c r="A829" s="9"/>
      <c r="B829" s="9"/>
      <c r="C829" s="9"/>
      <c r="D829" s="9"/>
      <c r="F829" s="9"/>
      <c r="I829" s="9"/>
      <c r="J829" s="9"/>
      <c r="K829" s="9"/>
      <c r="L829" s="9"/>
      <c r="M829" s="9"/>
      <c r="N829" s="9"/>
      <c r="O829" s="9"/>
      <c r="P829" s="9"/>
      <c r="R829" s="9"/>
      <c r="S829" s="9"/>
      <c r="U829" s="17"/>
      <c r="V829" s="9"/>
      <c r="W829" s="17"/>
      <c r="X829" s="9"/>
      <c r="Y829" s="9"/>
      <c r="Z829" s="9"/>
      <c r="AA829" s="9"/>
      <c r="AB829" s="9"/>
      <c r="AC829" s="9"/>
      <c r="AD829" s="9"/>
      <c r="AE829" s="9"/>
      <c r="AF829" s="9"/>
      <c r="AG829" s="9"/>
      <c r="AH829" s="9"/>
      <c r="AI829" s="9"/>
      <c r="AJ829" s="9"/>
      <c r="AK829" s="9"/>
      <c r="AL829" s="9"/>
      <c r="AM829" s="9"/>
      <c r="AN829" s="9"/>
      <c r="AO829" s="9"/>
      <c r="AP829" s="9"/>
      <c r="AQ829" s="9"/>
      <c r="AR829" s="9"/>
    </row>
    <row r="830" spans="1:44" x14ac:dyDescent="0.25">
      <c r="A830" s="9"/>
      <c r="B830" s="9"/>
      <c r="C830" s="9"/>
      <c r="D830" s="9"/>
      <c r="F830" s="9"/>
      <c r="I830" s="9"/>
      <c r="J830" s="9"/>
      <c r="K830" s="9"/>
      <c r="L830" s="9"/>
      <c r="M830" s="9"/>
      <c r="N830" s="9"/>
      <c r="O830" s="9"/>
      <c r="P830" s="9"/>
      <c r="R830" s="9"/>
      <c r="S830" s="9"/>
      <c r="U830" s="17"/>
      <c r="V830" s="9"/>
      <c r="W830" s="17"/>
      <c r="X830" s="9"/>
      <c r="Y830" s="9"/>
      <c r="Z830" s="9"/>
      <c r="AA830" s="9"/>
      <c r="AB830" s="9"/>
      <c r="AC830" s="9"/>
      <c r="AD830" s="9"/>
      <c r="AE830" s="9"/>
      <c r="AF830" s="9"/>
      <c r="AG830" s="9"/>
      <c r="AH830" s="9"/>
      <c r="AI830" s="9"/>
      <c r="AJ830" s="9"/>
      <c r="AK830" s="9"/>
      <c r="AL830" s="9"/>
      <c r="AM830" s="9"/>
      <c r="AN830" s="9"/>
      <c r="AO830" s="9"/>
      <c r="AP830" s="9"/>
      <c r="AQ830" s="9"/>
      <c r="AR830" s="9"/>
    </row>
    <row r="831" spans="1:44" x14ac:dyDescent="0.25">
      <c r="A831" s="9"/>
      <c r="B831" s="9"/>
      <c r="C831" s="9"/>
      <c r="D831" s="9"/>
      <c r="F831" s="9"/>
      <c r="I831" s="9"/>
      <c r="J831" s="9"/>
      <c r="K831" s="9"/>
      <c r="L831" s="9"/>
      <c r="M831" s="9"/>
      <c r="N831" s="9"/>
      <c r="O831" s="9"/>
      <c r="P831" s="9"/>
      <c r="R831" s="9"/>
      <c r="S831" s="9"/>
      <c r="U831" s="17"/>
      <c r="V831" s="9"/>
      <c r="W831" s="17"/>
      <c r="X831" s="9"/>
      <c r="Y831" s="9"/>
      <c r="Z831" s="9"/>
      <c r="AA831" s="9"/>
      <c r="AB831" s="9"/>
      <c r="AC831" s="9"/>
      <c r="AD831" s="9"/>
      <c r="AE831" s="9"/>
      <c r="AF831" s="9"/>
      <c r="AG831" s="9"/>
      <c r="AH831" s="9"/>
      <c r="AI831" s="9"/>
      <c r="AJ831" s="9"/>
      <c r="AK831" s="9"/>
      <c r="AL831" s="9"/>
      <c r="AM831" s="9"/>
      <c r="AN831" s="9"/>
      <c r="AO831" s="9"/>
      <c r="AP831" s="9"/>
      <c r="AQ831" s="9"/>
      <c r="AR831" s="9"/>
    </row>
    <row r="832" spans="1:44" x14ac:dyDescent="0.25">
      <c r="A832" s="9"/>
      <c r="B832" s="9"/>
      <c r="C832" s="9"/>
      <c r="D832" s="9"/>
      <c r="F832" s="9"/>
      <c r="I832" s="9"/>
      <c r="J832" s="9"/>
      <c r="K832" s="9"/>
      <c r="L832" s="9"/>
      <c r="M832" s="9"/>
      <c r="N832" s="9"/>
      <c r="O832" s="9"/>
      <c r="P832" s="9"/>
      <c r="R832" s="9"/>
      <c r="S832" s="9"/>
      <c r="U832" s="17"/>
      <c r="V832" s="9"/>
      <c r="W832" s="17"/>
      <c r="X832" s="9"/>
      <c r="Y832" s="9"/>
      <c r="Z832" s="9"/>
      <c r="AA832" s="9"/>
      <c r="AB832" s="9"/>
      <c r="AC832" s="9"/>
      <c r="AD832" s="9"/>
      <c r="AE832" s="9"/>
      <c r="AF832" s="9"/>
      <c r="AG832" s="9"/>
      <c r="AH832" s="9"/>
      <c r="AI832" s="9"/>
      <c r="AJ832" s="9"/>
      <c r="AK832" s="9"/>
      <c r="AL832" s="9"/>
      <c r="AM832" s="9"/>
      <c r="AN832" s="9"/>
      <c r="AO832" s="9"/>
      <c r="AP832" s="9"/>
      <c r="AQ832" s="9"/>
      <c r="AR832" s="9"/>
    </row>
    <row r="833" spans="1:44" x14ac:dyDescent="0.25">
      <c r="A833" s="9"/>
      <c r="B833" s="9"/>
      <c r="C833" s="9"/>
      <c r="D833" s="9"/>
      <c r="F833" s="9"/>
      <c r="I833" s="9"/>
      <c r="J833" s="9"/>
      <c r="K833" s="9"/>
      <c r="L833" s="9"/>
      <c r="M833" s="9"/>
      <c r="N833" s="9"/>
      <c r="O833" s="9"/>
      <c r="P833" s="9"/>
      <c r="R833" s="9"/>
      <c r="S833" s="9"/>
      <c r="U833" s="17"/>
      <c r="V833" s="9"/>
      <c r="W833" s="17"/>
      <c r="X833" s="9"/>
      <c r="Y833" s="9"/>
      <c r="Z833" s="9"/>
      <c r="AA833" s="9"/>
      <c r="AB833" s="9"/>
      <c r="AC833" s="9"/>
      <c r="AD833" s="9"/>
      <c r="AE833" s="9"/>
      <c r="AF833" s="9"/>
      <c r="AG833" s="9"/>
      <c r="AH833" s="9"/>
      <c r="AI833" s="9"/>
      <c r="AJ833" s="9"/>
      <c r="AK833" s="9"/>
      <c r="AL833" s="9"/>
      <c r="AM833" s="9"/>
      <c r="AN833" s="9"/>
      <c r="AO833" s="9"/>
      <c r="AP833" s="9"/>
      <c r="AQ833" s="9"/>
      <c r="AR833" s="9"/>
    </row>
    <row r="834" spans="1:44" x14ac:dyDescent="0.25">
      <c r="A834" s="9"/>
      <c r="B834" s="9"/>
      <c r="C834" s="9"/>
      <c r="D834" s="9"/>
      <c r="F834" s="9"/>
      <c r="I834" s="9"/>
      <c r="J834" s="9"/>
      <c r="K834" s="9"/>
      <c r="L834" s="9"/>
      <c r="M834" s="9"/>
      <c r="N834" s="9"/>
      <c r="O834" s="9"/>
      <c r="P834" s="9"/>
      <c r="R834" s="9"/>
      <c r="S834" s="9"/>
      <c r="U834" s="17"/>
      <c r="V834" s="9"/>
      <c r="W834" s="17"/>
      <c r="X834" s="9"/>
      <c r="Y834" s="9"/>
      <c r="Z834" s="9"/>
      <c r="AA834" s="9"/>
      <c r="AB834" s="9"/>
      <c r="AC834" s="9"/>
      <c r="AD834" s="9"/>
      <c r="AE834" s="9"/>
      <c r="AF834" s="9"/>
      <c r="AG834" s="9"/>
      <c r="AH834" s="9"/>
      <c r="AI834" s="9"/>
      <c r="AJ834" s="9"/>
      <c r="AK834" s="9"/>
      <c r="AL834" s="9"/>
      <c r="AM834" s="9"/>
      <c r="AN834" s="9"/>
      <c r="AO834" s="9"/>
      <c r="AP834" s="9"/>
      <c r="AQ834" s="9"/>
      <c r="AR834" s="9"/>
    </row>
    <row r="835" spans="1:44" x14ac:dyDescent="0.25">
      <c r="A835" s="9"/>
      <c r="B835" s="9"/>
      <c r="C835" s="9"/>
      <c r="D835" s="9"/>
      <c r="F835" s="9"/>
      <c r="I835" s="9"/>
      <c r="J835" s="9"/>
      <c r="K835" s="9"/>
      <c r="L835" s="9"/>
      <c r="M835" s="9"/>
      <c r="N835" s="9"/>
      <c r="O835" s="9"/>
      <c r="P835" s="9"/>
      <c r="R835" s="9"/>
      <c r="S835" s="9"/>
      <c r="U835" s="17"/>
      <c r="V835" s="9"/>
      <c r="W835" s="17"/>
      <c r="X835" s="9"/>
      <c r="Y835" s="9"/>
      <c r="Z835" s="9"/>
      <c r="AA835" s="9"/>
      <c r="AB835" s="9"/>
      <c r="AC835" s="9"/>
      <c r="AD835" s="9"/>
      <c r="AE835" s="9"/>
      <c r="AF835" s="9"/>
      <c r="AG835" s="9"/>
      <c r="AH835" s="9"/>
      <c r="AI835" s="9"/>
      <c r="AJ835" s="9"/>
      <c r="AK835" s="9"/>
      <c r="AL835" s="9"/>
      <c r="AM835" s="9"/>
      <c r="AN835" s="9"/>
      <c r="AO835" s="9"/>
      <c r="AP835" s="9"/>
      <c r="AQ835" s="9"/>
      <c r="AR835" s="9"/>
    </row>
    <row r="836" spans="1:44" x14ac:dyDescent="0.25">
      <c r="A836" s="9"/>
      <c r="B836" s="9"/>
      <c r="C836" s="9"/>
      <c r="D836" s="9"/>
      <c r="F836" s="9"/>
      <c r="I836" s="9"/>
      <c r="J836" s="9"/>
      <c r="K836" s="9"/>
      <c r="L836" s="9"/>
      <c r="M836" s="9"/>
      <c r="N836" s="9"/>
      <c r="O836" s="9"/>
      <c r="P836" s="9"/>
      <c r="R836" s="9"/>
      <c r="S836" s="9"/>
      <c r="U836" s="17"/>
      <c r="V836" s="9"/>
      <c r="W836" s="17"/>
      <c r="X836" s="9"/>
      <c r="Y836" s="9"/>
      <c r="Z836" s="9"/>
      <c r="AA836" s="9"/>
      <c r="AB836" s="9"/>
      <c r="AC836" s="9"/>
      <c r="AD836" s="9"/>
      <c r="AE836" s="9"/>
      <c r="AF836" s="9"/>
      <c r="AG836" s="9"/>
      <c r="AH836" s="9"/>
      <c r="AI836" s="9"/>
      <c r="AJ836" s="9"/>
      <c r="AK836" s="9"/>
      <c r="AL836" s="9"/>
      <c r="AM836" s="9"/>
      <c r="AN836" s="9"/>
      <c r="AO836" s="9"/>
      <c r="AP836" s="9"/>
      <c r="AQ836" s="9"/>
      <c r="AR836" s="9"/>
    </row>
    <row r="837" spans="1:44" x14ac:dyDescent="0.25">
      <c r="A837" s="9"/>
      <c r="B837" s="9"/>
      <c r="C837" s="9"/>
      <c r="D837" s="9"/>
      <c r="F837" s="9"/>
      <c r="I837" s="9"/>
      <c r="J837" s="9"/>
      <c r="K837" s="9"/>
      <c r="L837" s="9"/>
      <c r="M837" s="9"/>
      <c r="N837" s="9"/>
      <c r="O837" s="9"/>
      <c r="P837" s="9"/>
      <c r="R837" s="9"/>
      <c r="S837" s="9"/>
      <c r="U837" s="17"/>
      <c r="V837" s="9"/>
      <c r="W837" s="17"/>
      <c r="X837" s="9"/>
      <c r="Y837" s="9"/>
      <c r="Z837" s="9"/>
      <c r="AA837" s="9"/>
      <c r="AB837" s="9"/>
      <c r="AC837" s="9"/>
      <c r="AD837" s="9"/>
      <c r="AE837" s="9"/>
      <c r="AF837" s="9"/>
      <c r="AG837" s="9"/>
      <c r="AH837" s="9"/>
      <c r="AI837" s="9"/>
      <c r="AJ837" s="9"/>
      <c r="AK837" s="9"/>
      <c r="AL837" s="9"/>
      <c r="AM837" s="9"/>
      <c r="AN837" s="9"/>
      <c r="AO837" s="9"/>
      <c r="AP837" s="9"/>
      <c r="AQ837" s="9"/>
      <c r="AR837" s="9"/>
    </row>
    <row r="838" spans="1:44" x14ac:dyDescent="0.25">
      <c r="A838" s="9"/>
      <c r="B838" s="9"/>
      <c r="C838" s="9"/>
      <c r="D838" s="9"/>
      <c r="F838" s="9"/>
      <c r="I838" s="9"/>
      <c r="J838" s="9"/>
      <c r="K838" s="9"/>
      <c r="L838" s="9"/>
      <c r="M838" s="9"/>
      <c r="N838" s="9"/>
      <c r="O838" s="9"/>
      <c r="P838" s="9"/>
      <c r="R838" s="9"/>
      <c r="S838" s="9"/>
      <c r="U838" s="17"/>
      <c r="V838" s="9"/>
      <c r="W838" s="17"/>
      <c r="X838" s="9"/>
      <c r="Y838" s="9"/>
      <c r="Z838" s="9"/>
      <c r="AA838" s="9"/>
      <c r="AB838" s="9"/>
      <c r="AC838" s="9"/>
      <c r="AD838" s="9"/>
      <c r="AE838" s="9"/>
      <c r="AF838" s="9"/>
      <c r="AG838" s="9"/>
      <c r="AH838" s="9"/>
      <c r="AI838" s="9"/>
      <c r="AJ838" s="9"/>
      <c r="AK838" s="9"/>
      <c r="AL838" s="9"/>
      <c r="AM838" s="9"/>
      <c r="AN838" s="9"/>
      <c r="AO838" s="9"/>
      <c r="AP838" s="9"/>
      <c r="AQ838" s="9"/>
      <c r="AR838" s="9"/>
    </row>
    <row r="839" spans="1:44" x14ac:dyDescent="0.25">
      <c r="A839" s="9"/>
      <c r="B839" s="9"/>
      <c r="C839" s="9"/>
      <c r="D839" s="9"/>
      <c r="F839" s="9"/>
      <c r="I839" s="9"/>
      <c r="J839" s="9"/>
      <c r="K839" s="9"/>
      <c r="L839" s="9"/>
      <c r="M839" s="9"/>
      <c r="N839" s="9"/>
      <c r="O839" s="9"/>
      <c r="P839" s="9"/>
      <c r="R839" s="9"/>
      <c r="S839" s="9"/>
      <c r="U839" s="17"/>
      <c r="V839" s="9"/>
      <c r="W839" s="17"/>
      <c r="X839" s="9"/>
      <c r="Y839" s="9"/>
      <c r="Z839" s="9"/>
      <c r="AA839" s="9"/>
      <c r="AB839" s="9"/>
      <c r="AC839" s="9"/>
      <c r="AD839" s="9"/>
      <c r="AE839" s="9"/>
      <c r="AF839" s="9"/>
      <c r="AG839" s="9"/>
      <c r="AH839" s="9"/>
      <c r="AI839" s="9"/>
      <c r="AJ839" s="9"/>
      <c r="AK839" s="9"/>
      <c r="AL839" s="9"/>
      <c r="AM839" s="9"/>
      <c r="AN839" s="9"/>
      <c r="AO839" s="9"/>
      <c r="AP839" s="9"/>
      <c r="AQ839" s="9"/>
      <c r="AR839" s="9"/>
    </row>
    <row r="840" spans="1:44" x14ac:dyDescent="0.25">
      <c r="A840" s="9"/>
      <c r="B840" s="9"/>
      <c r="C840" s="9"/>
      <c r="D840" s="9"/>
      <c r="F840" s="9"/>
      <c r="I840" s="9"/>
      <c r="J840" s="9"/>
      <c r="K840" s="9"/>
      <c r="L840" s="9"/>
      <c r="M840" s="9"/>
      <c r="N840" s="9"/>
      <c r="O840" s="9"/>
      <c r="P840" s="9"/>
      <c r="R840" s="9"/>
      <c r="S840" s="9"/>
      <c r="U840" s="17"/>
      <c r="V840" s="9"/>
      <c r="W840" s="17"/>
      <c r="X840" s="9"/>
      <c r="Y840" s="9"/>
      <c r="Z840" s="9"/>
      <c r="AA840" s="9"/>
      <c r="AB840" s="9"/>
      <c r="AC840" s="9"/>
      <c r="AD840" s="9"/>
      <c r="AE840" s="9"/>
      <c r="AF840" s="9"/>
      <c r="AG840" s="9"/>
      <c r="AH840" s="9"/>
      <c r="AI840" s="9"/>
      <c r="AJ840" s="9"/>
      <c r="AK840" s="9"/>
      <c r="AL840" s="9"/>
      <c r="AM840" s="9"/>
      <c r="AN840" s="9"/>
      <c r="AO840" s="9"/>
      <c r="AP840" s="9"/>
      <c r="AQ840" s="9"/>
      <c r="AR840" s="9"/>
    </row>
    <row r="841" spans="1:44" x14ac:dyDescent="0.25">
      <c r="A841" s="9"/>
      <c r="B841" s="9"/>
      <c r="C841" s="9"/>
      <c r="D841" s="9"/>
      <c r="F841" s="9"/>
      <c r="I841" s="9"/>
      <c r="J841" s="9"/>
      <c r="K841" s="9"/>
      <c r="L841" s="9"/>
      <c r="M841" s="9"/>
      <c r="N841" s="9"/>
      <c r="O841" s="9"/>
      <c r="P841" s="9"/>
      <c r="R841" s="9"/>
      <c r="S841" s="9"/>
      <c r="U841" s="17"/>
      <c r="V841" s="9"/>
      <c r="W841" s="17"/>
      <c r="X841" s="9"/>
      <c r="Y841" s="9"/>
      <c r="Z841" s="9"/>
      <c r="AA841" s="9"/>
      <c r="AB841" s="9"/>
      <c r="AC841" s="9"/>
      <c r="AD841" s="9"/>
      <c r="AE841" s="9"/>
      <c r="AF841" s="9"/>
      <c r="AG841" s="9"/>
      <c r="AH841" s="9"/>
      <c r="AI841" s="9"/>
      <c r="AJ841" s="9"/>
      <c r="AK841" s="9"/>
      <c r="AL841" s="9"/>
      <c r="AM841" s="9"/>
      <c r="AN841" s="9"/>
      <c r="AO841" s="9"/>
      <c r="AP841" s="9"/>
      <c r="AQ841" s="9"/>
      <c r="AR841" s="9"/>
    </row>
    <row r="842" spans="1:44" x14ac:dyDescent="0.25">
      <c r="A842" s="9"/>
      <c r="B842" s="9"/>
      <c r="C842" s="9"/>
      <c r="D842" s="9"/>
      <c r="F842" s="9"/>
      <c r="I842" s="9"/>
      <c r="J842" s="9"/>
      <c r="K842" s="9"/>
      <c r="L842" s="9"/>
      <c r="M842" s="9"/>
      <c r="N842" s="9"/>
      <c r="O842" s="9"/>
      <c r="P842" s="9"/>
      <c r="R842" s="9"/>
      <c r="S842" s="9"/>
      <c r="U842" s="17"/>
      <c r="V842" s="9"/>
      <c r="W842" s="17"/>
      <c r="X842" s="9"/>
      <c r="Y842" s="9"/>
      <c r="Z842" s="9"/>
      <c r="AA842" s="9"/>
      <c r="AB842" s="9"/>
      <c r="AC842" s="9"/>
      <c r="AD842" s="9"/>
      <c r="AE842" s="9"/>
      <c r="AF842" s="9"/>
      <c r="AG842" s="9"/>
      <c r="AH842" s="9"/>
      <c r="AI842" s="9"/>
      <c r="AJ842" s="9"/>
      <c r="AK842" s="9"/>
      <c r="AL842" s="9"/>
      <c r="AM842" s="9"/>
      <c r="AN842" s="9"/>
      <c r="AO842" s="9"/>
      <c r="AP842" s="9"/>
      <c r="AQ842" s="9"/>
      <c r="AR842" s="9"/>
    </row>
    <row r="843" spans="1:44" x14ac:dyDescent="0.25">
      <c r="A843" s="9"/>
      <c r="B843" s="9"/>
      <c r="C843" s="9"/>
      <c r="D843" s="9"/>
      <c r="F843" s="9"/>
      <c r="I843" s="9"/>
      <c r="J843" s="9"/>
      <c r="K843" s="9"/>
      <c r="L843" s="9"/>
      <c r="M843" s="9"/>
      <c r="N843" s="9"/>
      <c r="O843" s="9"/>
      <c r="P843" s="9"/>
      <c r="R843" s="9"/>
      <c r="S843" s="9"/>
      <c r="U843" s="17"/>
      <c r="V843" s="9"/>
      <c r="W843" s="17"/>
      <c r="X843" s="9"/>
      <c r="Y843" s="9"/>
      <c r="Z843" s="9"/>
      <c r="AA843" s="9"/>
      <c r="AB843" s="9"/>
      <c r="AC843" s="9"/>
      <c r="AD843" s="9"/>
      <c r="AE843" s="9"/>
      <c r="AF843" s="9"/>
      <c r="AG843" s="9"/>
      <c r="AH843" s="9"/>
      <c r="AI843" s="9"/>
      <c r="AJ843" s="9"/>
      <c r="AK843" s="9"/>
      <c r="AL843" s="9"/>
      <c r="AM843" s="9"/>
      <c r="AN843" s="9"/>
      <c r="AO843" s="9"/>
      <c r="AP843" s="9"/>
      <c r="AQ843" s="9"/>
      <c r="AR843" s="9"/>
    </row>
    <row r="844" spans="1:44" x14ac:dyDescent="0.25">
      <c r="A844" s="9"/>
      <c r="B844" s="9"/>
      <c r="C844" s="9"/>
      <c r="D844" s="9"/>
      <c r="F844" s="9"/>
      <c r="I844" s="9"/>
      <c r="J844" s="9"/>
      <c r="K844" s="9"/>
      <c r="L844" s="9"/>
      <c r="M844" s="9"/>
      <c r="N844" s="9"/>
      <c r="O844" s="9"/>
      <c r="P844" s="9"/>
      <c r="R844" s="9"/>
      <c r="S844" s="9"/>
      <c r="U844" s="17"/>
      <c r="V844" s="9"/>
      <c r="W844" s="17"/>
      <c r="X844" s="9"/>
      <c r="Y844" s="9"/>
      <c r="Z844" s="9"/>
      <c r="AA844" s="9"/>
      <c r="AB844" s="9"/>
      <c r="AC844" s="9"/>
      <c r="AD844" s="9"/>
      <c r="AE844" s="9"/>
      <c r="AF844" s="9"/>
      <c r="AG844" s="9"/>
      <c r="AH844" s="9"/>
      <c r="AI844" s="9"/>
      <c r="AJ844" s="9"/>
      <c r="AK844" s="9"/>
      <c r="AL844" s="9"/>
      <c r="AM844" s="9"/>
      <c r="AN844" s="9"/>
      <c r="AO844" s="9"/>
      <c r="AP844" s="9"/>
      <c r="AQ844" s="9"/>
      <c r="AR844" s="9"/>
    </row>
    <row r="845" spans="1:44" x14ac:dyDescent="0.25">
      <c r="A845" s="9"/>
      <c r="B845" s="9"/>
      <c r="C845" s="9"/>
      <c r="D845" s="9"/>
      <c r="F845" s="9"/>
      <c r="I845" s="9"/>
      <c r="J845" s="9"/>
      <c r="K845" s="9"/>
      <c r="L845" s="9"/>
      <c r="M845" s="9"/>
      <c r="N845" s="9"/>
      <c r="O845" s="9"/>
      <c r="P845" s="9"/>
      <c r="R845" s="9"/>
      <c r="S845" s="9"/>
      <c r="U845" s="17"/>
      <c r="V845" s="9"/>
      <c r="W845" s="17"/>
      <c r="X845" s="9"/>
      <c r="Y845" s="9"/>
      <c r="Z845" s="9"/>
      <c r="AA845" s="9"/>
      <c r="AB845" s="9"/>
      <c r="AC845" s="9"/>
      <c r="AD845" s="9"/>
      <c r="AE845" s="9"/>
      <c r="AF845" s="9"/>
      <c r="AG845" s="9"/>
      <c r="AH845" s="9"/>
      <c r="AI845" s="9"/>
      <c r="AJ845" s="9"/>
      <c r="AK845" s="9"/>
      <c r="AL845" s="9"/>
      <c r="AM845" s="9"/>
      <c r="AN845" s="9"/>
      <c r="AO845" s="9"/>
      <c r="AP845" s="9"/>
      <c r="AQ845" s="9"/>
      <c r="AR845" s="9"/>
    </row>
    <row r="846" spans="1:44" x14ac:dyDescent="0.25">
      <c r="A846" s="9"/>
      <c r="B846" s="9"/>
      <c r="C846" s="9"/>
      <c r="D846" s="9"/>
      <c r="F846" s="9"/>
      <c r="I846" s="9"/>
      <c r="J846" s="9"/>
      <c r="K846" s="9"/>
      <c r="L846" s="9"/>
      <c r="M846" s="9"/>
      <c r="N846" s="9"/>
      <c r="O846" s="9"/>
      <c r="P846" s="9"/>
      <c r="R846" s="9"/>
      <c r="S846" s="9"/>
      <c r="U846" s="17"/>
      <c r="V846" s="9"/>
      <c r="W846" s="17"/>
      <c r="X846" s="9"/>
      <c r="Y846" s="9"/>
      <c r="Z846" s="9"/>
      <c r="AA846" s="9"/>
      <c r="AB846" s="9"/>
      <c r="AC846" s="9"/>
      <c r="AD846" s="9"/>
      <c r="AE846" s="9"/>
      <c r="AF846" s="9"/>
      <c r="AG846" s="9"/>
      <c r="AH846" s="9"/>
      <c r="AI846" s="9"/>
      <c r="AJ846" s="9"/>
      <c r="AK846" s="9"/>
      <c r="AL846" s="9"/>
      <c r="AM846" s="9"/>
      <c r="AN846" s="9"/>
      <c r="AO846" s="9"/>
      <c r="AP846" s="9"/>
      <c r="AQ846" s="9"/>
      <c r="AR846" s="9"/>
    </row>
    <row r="847" spans="1:44" x14ac:dyDescent="0.25">
      <c r="A847" s="9"/>
      <c r="B847" s="9"/>
      <c r="C847" s="9"/>
      <c r="D847" s="9"/>
      <c r="F847" s="9"/>
      <c r="I847" s="9"/>
      <c r="J847" s="9"/>
      <c r="K847" s="9"/>
      <c r="L847" s="9"/>
      <c r="M847" s="9"/>
      <c r="N847" s="9"/>
      <c r="O847" s="9"/>
      <c r="P847" s="9"/>
      <c r="R847" s="9"/>
      <c r="S847" s="9"/>
      <c r="U847" s="17"/>
      <c r="V847" s="9"/>
      <c r="W847" s="17"/>
      <c r="X847" s="9"/>
      <c r="Y847" s="9"/>
      <c r="Z847" s="9"/>
      <c r="AA847" s="9"/>
      <c r="AB847" s="9"/>
      <c r="AC847" s="9"/>
      <c r="AD847" s="9"/>
      <c r="AE847" s="9"/>
      <c r="AF847" s="9"/>
      <c r="AG847" s="9"/>
      <c r="AH847" s="9"/>
      <c r="AI847" s="9"/>
      <c r="AJ847" s="9"/>
      <c r="AK847" s="9"/>
      <c r="AL847" s="9"/>
      <c r="AM847" s="9"/>
      <c r="AN847" s="9"/>
      <c r="AO847" s="9"/>
      <c r="AP847" s="9"/>
      <c r="AQ847" s="9"/>
      <c r="AR847" s="9"/>
    </row>
    <row r="848" spans="1:44" x14ac:dyDescent="0.25">
      <c r="A848" s="9"/>
      <c r="B848" s="9"/>
      <c r="C848" s="9"/>
      <c r="D848" s="9"/>
      <c r="F848" s="9"/>
      <c r="I848" s="9"/>
      <c r="J848" s="9"/>
      <c r="K848" s="9"/>
      <c r="L848" s="9"/>
      <c r="M848" s="9"/>
      <c r="N848" s="9"/>
      <c r="O848" s="9"/>
      <c r="P848" s="9"/>
      <c r="R848" s="9"/>
      <c r="S848" s="9"/>
      <c r="U848" s="17"/>
      <c r="V848" s="9"/>
      <c r="W848" s="17"/>
      <c r="X848" s="9"/>
      <c r="Y848" s="9"/>
      <c r="Z848" s="9"/>
      <c r="AA848" s="9"/>
      <c r="AB848" s="9"/>
      <c r="AC848" s="9"/>
      <c r="AD848" s="9"/>
      <c r="AE848" s="9"/>
      <c r="AF848" s="9"/>
      <c r="AG848" s="9"/>
      <c r="AH848" s="9"/>
      <c r="AI848" s="9"/>
      <c r="AJ848" s="9"/>
      <c r="AK848" s="9"/>
      <c r="AL848" s="9"/>
      <c r="AM848" s="9"/>
      <c r="AN848" s="9"/>
      <c r="AO848" s="9"/>
      <c r="AP848" s="9"/>
      <c r="AQ848" s="9"/>
      <c r="AR848" s="9"/>
    </row>
    <row r="849" spans="1:44" x14ac:dyDescent="0.25">
      <c r="A849" s="9"/>
      <c r="B849" s="9"/>
      <c r="C849" s="9"/>
      <c r="D849" s="9"/>
      <c r="F849" s="9"/>
      <c r="I849" s="9"/>
      <c r="J849" s="9"/>
      <c r="K849" s="9"/>
      <c r="L849" s="9"/>
      <c r="M849" s="9"/>
      <c r="N849" s="9"/>
      <c r="O849" s="9"/>
      <c r="P849" s="9"/>
      <c r="R849" s="9"/>
      <c r="S849" s="9"/>
      <c r="U849" s="17"/>
      <c r="V849" s="9"/>
      <c r="W849" s="17"/>
      <c r="X849" s="9"/>
      <c r="Y849" s="9"/>
      <c r="Z849" s="9"/>
      <c r="AA849" s="9"/>
      <c r="AB849" s="9"/>
      <c r="AC849" s="9"/>
      <c r="AD849" s="9"/>
      <c r="AE849" s="9"/>
      <c r="AF849" s="9"/>
      <c r="AG849" s="9"/>
      <c r="AH849" s="9"/>
      <c r="AI849" s="9"/>
      <c r="AJ849" s="9"/>
      <c r="AK849" s="9"/>
      <c r="AL849" s="9"/>
      <c r="AM849" s="9"/>
      <c r="AN849" s="9"/>
      <c r="AO849" s="9"/>
      <c r="AP849" s="9"/>
      <c r="AQ849" s="9"/>
      <c r="AR849" s="9"/>
    </row>
    <row r="850" spans="1:44" x14ac:dyDescent="0.25">
      <c r="A850" s="9"/>
      <c r="B850" s="9"/>
      <c r="C850" s="9"/>
      <c r="D850" s="9"/>
      <c r="F850" s="9"/>
      <c r="I850" s="9"/>
      <c r="J850" s="9"/>
      <c r="K850" s="9"/>
      <c r="L850" s="9"/>
      <c r="M850" s="9"/>
      <c r="N850" s="9"/>
      <c r="O850" s="9"/>
      <c r="P850" s="9"/>
      <c r="R850" s="9"/>
      <c r="S850" s="9"/>
      <c r="U850" s="17"/>
      <c r="V850" s="9"/>
      <c r="W850" s="17"/>
      <c r="X850" s="9"/>
      <c r="Y850" s="9"/>
      <c r="Z850" s="9"/>
      <c r="AA850" s="9"/>
      <c r="AB850" s="9"/>
      <c r="AC850" s="9"/>
      <c r="AD850" s="9"/>
      <c r="AE850" s="9"/>
      <c r="AF850" s="9"/>
      <c r="AG850" s="9"/>
      <c r="AH850" s="9"/>
      <c r="AI850" s="9"/>
      <c r="AJ850" s="9"/>
      <c r="AK850" s="9"/>
      <c r="AL850" s="9"/>
      <c r="AM850" s="9"/>
      <c r="AN850" s="9"/>
      <c r="AO850" s="9"/>
      <c r="AP850" s="9"/>
      <c r="AQ850" s="9"/>
      <c r="AR850" s="9"/>
    </row>
    <row r="851" spans="1:44" x14ac:dyDescent="0.25">
      <c r="A851" s="9"/>
      <c r="B851" s="9"/>
      <c r="C851" s="9"/>
      <c r="D851" s="9"/>
      <c r="F851" s="9"/>
      <c r="I851" s="9"/>
      <c r="J851" s="9"/>
      <c r="K851" s="9"/>
      <c r="L851" s="9"/>
      <c r="M851" s="9"/>
      <c r="N851" s="9"/>
      <c r="O851" s="9"/>
      <c r="P851" s="9"/>
      <c r="R851" s="9"/>
      <c r="S851" s="9"/>
      <c r="U851" s="17"/>
      <c r="V851" s="9"/>
      <c r="W851" s="17"/>
      <c r="X851" s="9"/>
      <c r="Y851" s="9"/>
      <c r="Z851" s="9"/>
      <c r="AA851" s="9"/>
      <c r="AB851" s="9"/>
      <c r="AC851" s="9"/>
      <c r="AD851" s="9"/>
      <c r="AE851" s="9"/>
      <c r="AF851" s="9"/>
      <c r="AG851" s="9"/>
      <c r="AH851" s="9"/>
      <c r="AI851" s="9"/>
      <c r="AJ851" s="9"/>
      <c r="AK851" s="9"/>
      <c r="AL851" s="9"/>
      <c r="AM851" s="9"/>
      <c r="AN851" s="9"/>
      <c r="AO851" s="9"/>
      <c r="AP851" s="9"/>
      <c r="AQ851" s="9"/>
      <c r="AR851" s="9"/>
    </row>
    <row r="852" spans="1:44" x14ac:dyDescent="0.25">
      <c r="A852" s="9"/>
      <c r="B852" s="9"/>
      <c r="C852" s="9"/>
      <c r="D852" s="9"/>
      <c r="F852" s="9"/>
      <c r="I852" s="9"/>
      <c r="J852" s="9"/>
      <c r="K852" s="9"/>
      <c r="L852" s="9"/>
      <c r="M852" s="9"/>
      <c r="N852" s="9"/>
      <c r="O852" s="9"/>
      <c r="P852" s="9"/>
      <c r="R852" s="9"/>
      <c r="S852" s="9"/>
      <c r="U852" s="17"/>
      <c r="V852" s="9"/>
      <c r="W852" s="17"/>
      <c r="X852" s="9"/>
      <c r="Y852" s="9"/>
      <c r="Z852" s="9"/>
      <c r="AA852" s="9"/>
      <c r="AB852" s="9"/>
      <c r="AC852" s="9"/>
      <c r="AD852" s="9"/>
      <c r="AE852" s="9"/>
      <c r="AF852" s="9"/>
      <c r="AG852" s="9"/>
      <c r="AH852" s="9"/>
      <c r="AI852" s="9"/>
      <c r="AJ852" s="9"/>
      <c r="AK852" s="9"/>
      <c r="AL852" s="9"/>
      <c r="AM852" s="9"/>
      <c r="AN852" s="9"/>
      <c r="AO852" s="9"/>
      <c r="AP852" s="9"/>
      <c r="AQ852" s="9"/>
      <c r="AR852" s="9"/>
    </row>
    <row r="853" spans="1:44" x14ac:dyDescent="0.25">
      <c r="A853" s="9"/>
      <c r="B853" s="9"/>
      <c r="C853" s="9"/>
      <c r="D853" s="9"/>
      <c r="F853" s="9"/>
      <c r="I853" s="9"/>
      <c r="J853" s="9"/>
      <c r="K853" s="9"/>
      <c r="L853" s="9"/>
      <c r="M853" s="9"/>
      <c r="N853" s="9"/>
      <c r="O853" s="9"/>
      <c r="P853" s="9"/>
      <c r="R853" s="9"/>
      <c r="S853" s="9"/>
      <c r="U853" s="17"/>
      <c r="V853" s="9"/>
      <c r="W853" s="17"/>
      <c r="X853" s="9"/>
      <c r="Y853" s="9"/>
      <c r="Z853" s="9"/>
      <c r="AA853" s="9"/>
      <c r="AB853" s="9"/>
      <c r="AC853" s="9"/>
      <c r="AD853" s="9"/>
      <c r="AE853" s="9"/>
      <c r="AF853" s="9"/>
      <c r="AG853" s="9"/>
      <c r="AH853" s="9"/>
      <c r="AI853" s="9"/>
      <c r="AJ853" s="9"/>
      <c r="AK853" s="9"/>
      <c r="AL853" s="9"/>
      <c r="AM853" s="9"/>
      <c r="AN853" s="9"/>
      <c r="AO853" s="9"/>
      <c r="AP853" s="9"/>
      <c r="AQ853" s="9"/>
      <c r="AR853" s="9"/>
    </row>
    <row r="854" spans="1:44" x14ac:dyDescent="0.25">
      <c r="A854" s="9"/>
      <c r="B854" s="9"/>
      <c r="C854" s="9"/>
      <c r="D854" s="9"/>
      <c r="F854" s="9"/>
      <c r="I854" s="9"/>
      <c r="J854" s="9"/>
      <c r="K854" s="9"/>
      <c r="L854" s="9"/>
      <c r="M854" s="9"/>
      <c r="N854" s="9"/>
      <c r="O854" s="9"/>
      <c r="P854" s="9"/>
      <c r="R854" s="9"/>
      <c r="S854" s="9"/>
      <c r="U854" s="17"/>
      <c r="V854" s="9"/>
      <c r="W854" s="17"/>
      <c r="X854" s="9"/>
      <c r="Y854" s="9"/>
      <c r="Z854" s="9"/>
      <c r="AA854" s="9"/>
      <c r="AB854" s="9"/>
      <c r="AC854" s="9"/>
      <c r="AD854" s="9"/>
      <c r="AE854" s="9"/>
      <c r="AF854" s="9"/>
      <c r="AG854" s="9"/>
      <c r="AH854" s="9"/>
      <c r="AI854" s="9"/>
      <c r="AJ854" s="9"/>
      <c r="AK854" s="9"/>
      <c r="AL854" s="9"/>
      <c r="AM854" s="9"/>
      <c r="AN854" s="9"/>
      <c r="AO854" s="9"/>
      <c r="AP854" s="9"/>
      <c r="AQ854" s="9"/>
      <c r="AR854" s="9"/>
    </row>
    <row r="855" spans="1:44" x14ac:dyDescent="0.25">
      <c r="A855" s="9"/>
      <c r="B855" s="9"/>
      <c r="C855" s="9"/>
      <c r="D855" s="9"/>
      <c r="F855" s="9"/>
      <c r="I855" s="9"/>
      <c r="J855" s="9"/>
      <c r="K855" s="9"/>
      <c r="L855" s="9"/>
      <c r="M855" s="9"/>
      <c r="N855" s="9"/>
      <c r="O855" s="9"/>
      <c r="P855" s="9"/>
      <c r="R855" s="9"/>
      <c r="S855" s="9"/>
      <c r="U855" s="17"/>
      <c r="V855" s="9"/>
      <c r="W855" s="17"/>
      <c r="X855" s="9"/>
      <c r="Y855" s="9"/>
      <c r="Z855" s="9"/>
      <c r="AA855" s="9"/>
      <c r="AB855" s="9"/>
      <c r="AC855" s="9"/>
      <c r="AD855" s="9"/>
      <c r="AE855" s="9"/>
      <c r="AF855" s="9"/>
      <c r="AG855" s="9"/>
      <c r="AH855" s="9"/>
      <c r="AI855" s="9"/>
      <c r="AJ855" s="9"/>
      <c r="AK855" s="9"/>
      <c r="AL855" s="9"/>
      <c r="AM855" s="9"/>
      <c r="AN855" s="9"/>
      <c r="AO855" s="9"/>
      <c r="AP855" s="9"/>
      <c r="AQ855" s="9"/>
      <c r="AR855" s="9"/>
    </row>
    <row r="856" spans="1:44" x14ac:dyDescent="0.25">
      <c r="A856" s="9"/>
      <c r="B856" s="9"/>
      <c r="C856" s="9"/>
      <c r="D856" s="9"/>
      <c r="F856" s="9"/>
      <c r="I856" s="9"/>
      <c r="J856" s="9"/>
      <c r="K856" s="9"/>
      <c r="L856" s="9"/>
      <c r="M856" s="9"/>
      <c r="N856" s="9"/>
      <c r="O856" s="9"/>
      <c r="P856" s="9"/>
      <c r="R856" s="9"/>
      <c r="S856" s="9"/>
      <c r="U856" s="17"/>
      <c r="V856" s="9"/>
      <c r="W856" s="17"/>
      <c r="X856" s="9"/>
      <c r="Y856" s="9"/>
      <c r="Z856" s="9"/>
      <c r="AA856" s="9"/>
      <c r="AB856" s="9"/>
      <c r="AC856" s="9"/>
      <c r="AD856" s="9"/>
      <c r="AE856" s="9"/>
      <c r="AF856" s="9"/>
      <c r="AG856" s="9"/>
      <c r="AH856" s="9"/>
      <c r="AI856" s="9"/>
      <c r="AJ856" s="9"/>
      <c r="AK856" s="9"/>
      <c r="AL856" s="9"/>
      <c r="AM856" s="9"/>
      <c r="AN856" s="9"/>
      <c r="AO856" s="9"/>
      <c r="AP856" s="9"/>
      <c r="AQ856" s="9"/>
      <c r="AR856" s="9"/>
    </row>
    <row r="857" spans="1:44" x14ac:dyDescent="0.25">
      <c r="A857" s="9"/>
      <c r="B857" s="9"/>
      <c r="C857" s="9"/>
      <c r="D857" s="9"/>
      <c r="F857" s="9"/>
      <c r="I857" s="9"/>
      <c r="J857" s="9"/>
      <c r="K857" s="9"/>
      <c r="L857" s="9"/>
      <c r="M857" s="9"/>
      <c r="N857" s="9"/>
      <c r="O857" s="9"/>
      <c r="P857" s="9"/>
      <c r="R857" s="9"/>
      <c r="S857" s="9"/>
      <c r="U857" s="17"/>
      <c r="V857" s="9"/>
      <c r="W857" s="17"/>
      <c r="X857" s="9"/>
      <c r="Y857" s="9"/>
      <c r="Z857" s="9"/>
      <c r="AA857" s="9"/>
      <c r="AB857" s="9"/>
      <c r="AC857" s="9"/>
      <c r="AD857" s="9"/>
      <c r="AE857" s="9"/>
      <c r="AF857" s="9"/>
      <c r="AG857" s="9"/>
      <c r="AH857" s="9"/>
      <c r="AI857" s="9"/>
      <c r="AJ857" s="9"/>
      <c r="AK857" s="9"/>
      <c r="AL857" s="9"/>
      <c r="AM857" s="9"/>
      <c r="AN857" s="9"/>
      <c r="AO857" s="9"/>
      <c r="AP857" s="9"/>
      <c r="AQ857" s="9"/>
      <c r="AR857" s="9"/>
    </row>
    <row r="858" spans="1:44" x14ac:dyDescent="0.25">
      <c r="A858" s="9"/>
      <c r="B858" s="9"/>
      <c r="C858" s="9"/>
      <c r="D858" s="9"/>
      <c r="F858" s="9"/>
      <c r="I858" s="9"/>
      <c r="J858" s="9"/>
      <c r="K858" s="9"/>
      <c r="L858" s="9"/>
      <c r="M858" s="9"/>
      <c r="N858" s="9"/>
      <c r="O858" s="9"/>
      <c r="P858" s="9"/>
      <c r="R858" s="9"/>
      <c r="S858" s="9"/>
      <c r="U858" s="17"/>
      <c r="V858" s="9"/>
      <c r="W858" s="17"/>
      <c r="X858" s="9"/>
      <c r="Y858" s="9"/>
      <c r="Z858" s="9"/>
      <c r="AA858" s="9"/>
      <c r="AB858" s="9"/>
      <c r="AC858" s="9"/>
      <c r="AD858" s="9"/>
      <c r="AE858" s="9"/>
      <c r="AF858" s="9"/>
      <c r="AG858" s="9"/>
      <c r="AH858" s="9"/>
      <c r="AI858" s="9"/>
      <c r="AJ858" s="9"/>
      <c r="AK858" s="9"/>
      <c r="AL858" s="9"/>
      <c r="AM858" s="9"/>
      <c r="AN858" s="9"/>
      <c r="AO858" s="9"/>
      <c r="AP858" s="9"/>
      <c r="AQ858" s="9"/>
      <c r="AR858" s="9"/>
    </row>
    <row r="859" spans="1:44" x14ac:dyDescent="0.25">
      <c r="A859" s="9"/>
      <c r="B859" s="9"/>
      <c r="C859" s="9"/>
      <c r="D859" s="9"/>
      <c r="F859" s="9"/>
      <c r="I859" s="9"/>
      <c r="J859" s="9"/>
      <c r="K859" s="9"/>
      <c r="L859" s="9"/>
      <c r="M859" s="9"/>
      <c r="N859" s="9"/>
      <c r="O859" s="9"/>
      <c r="P859" s="9"/>
      <c r="R859" s="9"/>
      <c r="S859" s="9"/>
      <c r="U859" s="17"/>
      <c r="V859" s="9"/>
      <c r="W859" s="17"/>
      <c r="X859" s="9"/>
      <c r="Y859" s="9"/>
      <c r="Z859" s="9"/>
      <c r="AA859" s="9"/>
      <c r="AB859" s="9"/>
      <c r="AC859" s="9"/>
      <c r="AD859" s="9"/>
      <c r="AE859" s="9"/>
      <c r="AF859" s="9"/>
      <c r="AG859" s="9"/>
      <c r="AH859" s="9"/>
      <c r="AI859" s="9"/>
      <c r="AJ859" s="9"/>
      <c r="AK859" s="9"/>
      <c r="AL859" s="9"/>
      <c r="AM859" s="9"/>
      <c r="AN859" s="9"/>
      <c r="AO859" s="9"/>
      <c r="AP859" s="9"/>
      <c r="AQ859" s="9"/>
      <c r="AR859" s="9"/>
    </row>
    <row r="860" spans="1:44" x14ac:dyDescent="0.25">
      <c r="A860" s="9"/>
      <c r="B860" s="9"/>
      <c r="C860" s="9"/>
      <c r="D860" s="9"/>
      <c r="F860" s="9"/>
      <c r="I860" s="9"/>
      <c r="J860" s="9"/>
      <c r="K860" s="9"/>
      <c r="L860" s="9"/>
      <c r="M860" s="9"/>
      <c r="N860" s="9"/>
      <c r="O860" s="9"/>
      <c r="P860" s="9"/>
      <c r="R860" s="9"/>
      <c r="S860" s="9"/>
      <c r="U860" s="17"/>
      <c r="V860" s="9"/>
      <c r="W860" s="17"/>
      <c r="X860" s="9"/>
      <c r="Y860" s="9"/>
      <c r="Z860" s="9"/>
      <c r="AA860" s="9"/>
      <c r="AB860" s="9"/>
      <c r="AC860" s="9"/>
      <c r="AD860" s="9"/>
      <c r="AE860" s="9"/>
      <c r="AF860" s="9"/>
      <c r="AG860" s="9"/>
      <c r="AH860" s="9"/>
      <c r="AI860" s="9"/>
      <c r="AJ860" s="9"/>
      <c r="AK860" s="9"/>
      <c r="AL860" s="9"/>
      <c r="AM860" s="9"/>
      <c r="AN860" s="9"/>
      <c r="AO860" s="9"/>
      <c r="AP860" s="9"/>
      <c r="AQ860" s="9"/>
      <c r="AR860" s="9"/>
    </row>
    <row r="861" spans="1:44" x14ac:dyDescent="0.25">
      <c r="A861" s="9"/>
      <c r="B861" s="9"/>
      <c r="C861" s="9"/>
      <c r="D861" s="9"/>
      <c r="F861" s="9"/>
      <c r="I861" s="9"/>
      <c r="J861" s="9"/>
      <c r="K861" s="9"/>
      <c r="L861" s="9"/>
      <c r="M861" s="9"/>
      <c r="N861" s="9"/>
      <c r="O861" s="9"/>
      <c r="P861" s="9"/>
      <c r="R861" s="9"/>
      <c r="S861" s="9"/>
      <c r="U861" s="17"/>
      <c r="V861" s="9"/>
      <c r="W861" s="17"/>
      <c r="X861" s="9"/>
      <c r="Y861" s="9"/>
      <c r="Z861" s="9"/>
      <c r="AA861" s="9"/>
      <c r="AB861" s="9"/>
      <c r="AC861" s="9"/>
      <c r="AD861" s="9"/>
      <c r="AE861" s="9"/>
      <c r="AF861" s="9"/>
      <c r="AG861" s="9"/>
      <c r="AH861" s="9"/>
      <c r="AI861" s="9"/>
      <c r="AJ861" s="9"/>
      <c r="AK861" s="9"/>
      <c r="AL861" s="9"/>
      <c r="AM861" s="9"/>
      <c r="AN861" s="9"/>
      <c r="AO861" s="9"/>
      <c r="AP861" s="9"/>
      <c r="AQ861" s="9"/>
      <c r="AR861" s="9"/>
    </row>
    <row r="862" spans="1:44" x14ac:dyDescent="0.25">
      <c r="A862" s="9"/>
      <c r="B862" s="9"/>
      <c r="C862" s="9"/>
      <c r="D862" s="9"/>
      <c r="F862" s="9"/>
      <c r="I862" s="9"/>
      <c r="J862" s="9"/>
      <c r="K862" s="9"/>
      <c r="L862" s="9"/>
      <c r="M862" s="9"/>
      <c r="N862" s="9"/>
      <c r="O862" s="9"/>
      <c r="P862" s="9"/>
      <c r="R862" s="9"/>
      <c r="S862" s="9"/>
      <c r="U862" s="17"/>
      <c r="V862" s="9"/>
      <c r="W862" s="17"/>
      <c r="X862" s="9"/>
      <c r="Y862" s="9"/>
      <c r="Z862" s="9"/>
      <c r="AA862" s="9"/>
      <c r="AB862" s="9"/>
      <c r="AC862" s="9"/>
      <c r="AD862" s="9"/>
      <c r="AE862" s="9"/>
      <c r="AF862" s="9"/>
      <c r="AG862" s="9"/>
      <c r="AH862" s="9"/>
      <c r="AI862" s="9"/>
      <c r="AJ862" s="9"/>
      <c r="AK862" s="9"/>
      <c r="AL862" s="9"/>
      <c r="AM862" s="9"/>
      <c r="AN862" s="9"/>
      <c r="AO862" s="9"/>
      <c r="AP862" s="9"/>
      <c r="AQ862" s="9"/>
      <c r="AR862" s="9"/>
    </row>
    <row r="863" spans="1:44" x14ac:dyDescent="0.25">
      <c r="A863" s="9"/>
      <c r="B863" s="9"/>
      <c r="C863" s="9"/>
      <c r="D863" s="9"/>
      <c r="F863" s="9"/>
      <c r="I863" s="9"/>
      <c r="J863" s="9"/>
      <c r="K863" s="9"/>
      <c r="L863" s="9"/>
      <c r="M863" s="9"/>
      <c r="N863" s="9"/>
      <c r="O863" s="9"/>
      <c r="P863" s="9"/>
      <c r="R863" s="9"/>
      <c r="S863" s="9"/>
      <c r="U863" s="17"/>
      <c r="V863" s="9"/>
      <c r="W863" s="17"/>
      <c r="X863" s="9"/>
      <c r="Y863" s="9"/>
      <c r="Z863" s="9"/>
      <c r="AA863" s="9"/>
      <c r="AB863" s="9"/>
      <c r="AC863" s="9"/>
      <c r="AD863" s="9"/>
      <c r="AE863" s="9"/>
      <c r="AF863" s="9"/>
      <c r="AG863" s="9"/>
      <c r="AH863" s="9"/>
      <c r="AI863" s="9"/>
      <c r="AJ863" s="9"/>
      <c r="AK863" s="9"/>
      <c r="AL863" s="9"/>
      <c r="AM863" s="9"/>
      <c r="AN863" s="9"/>
      <c r="AO863" s="9"/>
      <c r="AP863" s="9"/>
      <c r="AQ863" s="9"/>
      <c r="AR863" s="9"/>
    </row>
    <row r="864" spans="1:44" x14ac:dyDescent="0.25">
      <c r="A864" s="9"/>
      <c r="B864" s="9"/>
      <c r="C864" s="9"/>
      <c r="D864" s="9"/>
      <c r="F864" s="9"/>
      <c r="I864" s="9"/>
      <c r="J864" s="9"/>
      <c r="K864" s="9"/>
      <c r="L864" s="9"/>
      <c r="M864" s="9"/>
      <c r="N864" s="9"/>
      <c r="O864" s="9"/>
      <c r="P864" s="9"/>
      <c r="R864" s="9"/>
      <c r="S864" s="9"/>
      <c r="U864" s="17"/>
      <c r="V864" s="9"/>
      <c r="W864" s="17"/>
      <c r="X864" s="9"/>
      <c r="Y864" s="9"/>
      <c r="Z864" s="9"/>
      <c r="AA864" s="9"/>
      <c r="AB864" s="9"/>
      <c r="AC864" s="9"/>
      <c r="AD864" s="9"/>
      <c r="AE864" s="9"/>
      <c r="AF864" s="9"/>
      <c r="AG864" s="9"/>
      <c r="AH864" s="9"/>
      <c r="AI864" s="9"/>
      <c r="AJ864" s="9"/>
      <c r="AK864" s="9"/>
      <c r="AL864" s="9"/>
      <c r="AM864" s="9"/>
      <c r="AN864" s="9"/>
      <c r="AO864" s="9"/>
      <c r="AP864" s="9"/>
      <c r="AQ864" s="9"/>
      <c r="AR864" s="9"/>
    </row>
    <row r="865" spans="1:44" x14ac:dyDescent="0.25">
      <c r="A865" s="9"/>
      <c r="B865" s="9"/>
      <c r="C865" s="9"/>
      <c r="D865" s="9"/>
      <c r="F865" s="9"/>
      <c r="I865" s="9"/>
      <c r="J865" s="9"/>
      <c r="K865" s="9"/>
      <c r="L865" s="9"/>
      <c r="M865" s="9"/>
      <c r="N865" s="9"/>
      <c r="O865" s="9"/>
      <c r="P865" s="9"/>
      <c r="R865" s="9"/>
      <c r="S865" s="9"/>
      <c r="U865" s="17"/>
      <c r="V865" s="9"/>
      <c r="W865" s="17"/>
      <c r="X865" s="9"/>
      <c r="Y865" s="9"/>
      <c r="Z865" s="9"/>
      <c r="AA865" s="9"/>
      <c r="AB865" s="9"/>
      <c r="AC865" s="9"/>
      <c r="AD865" s="9"/>
      <c r="AE865" s="9"/>
      <c r="AF865" s="9"/>
      <c r="AG865" s="9"/>
      <c r="AH865" s="9"/>
      <c r="AI865" s="9"/>
      <c r="AJ865" s="9"/>
      <c r="AK865" s="9"/>
      <c r="AL865" s="9"/>
      <c r="AM865" s="9"/>
      <c r="AN865" s="9"/>
      <c r="AO865" s="9"/>
      <c r="AP865" s="9"/>
      <c r="AQ865" s="9"/>
      <c r="AR865" s="9"/>
    </row>
    <row r="866" spans="1:44" x14ac:dyDescent="0.25">
      <c r="A866" s="9"/>
      <c r="B866" s="9"/>
      <c r="C866" s="9"/>
      <c r="D866" s="9"/>
      <c r="F866" s="9"/>
      <c r="I866" s="9"/>
      <c r="J866" s="9"/>
      <c r="K866" s="9"/>
      <c r="L866" s="9"/>
      <c r="M866" s="9"/>
      <c r="N866" s="9"/>
      <c r="O866" s="9"/>
      <c r="P866" s="9"/>
      <c r="R866" s="9"/>
      <c r="S866" s="9"/>
      <c r="U866" s="17"/>
      <c r="V866" s="9"/>
      <c r="W866" s="17"/>
      <c r="X866" s="9"/>
      <c r="Y866" s="9"/>
      <c r="Z866" s="9"/>
      <c r="AA866" s="9"/>
      <c r="AB866" s="9"/>
      <c r="AC866" s="9"/>
      <c r="AD866" s="9"/>
      <c r="AE866" s="9"/>
      <c r="AF866" s="9"/>
      <c r="AG866" s="9"/>
      <c r="AH866" s="9"/>
      <c r="AI866" s="9"/>
      <c r="AJ866" s="9"/>
      <c r="AK866" s="9"/>
      <c r="AL866" s="9"/>
      <c r="AM866" s="9"/>
      <c r="AN866" s="9"/>
      <c r="AO866" s="9"/>
      <c r="AP866" s="9"/>
      <c r="AQ866" s="9"/>
      <c r="AR866" s="9"/>
    </row>
    <row r="867" spans="1:44" x14ac:dyDescent="0.25">
      <c r="A867" s="9"/>
      <c r="B867" s="9"/>
      <c r="C867" s="9"/>
      <c r="D867" s="9"/>
      <c r="F867" s="9"/>
      <c r="I867" s="9"/>
      <c r="J867" s="9"/>
      <c r="K867" s="9"/>
      <c r="L867" s="9"/>
      <c r="M867" s="9"/>
      <c r="N867" s="9"/>
      <c r="O867" s="9"/>
      <c r="P867" s="9"/>
      <c r="R867" s="9"/>
      <c r="S867" s="9"/>
      <c r="U867" s="17"/>
      <c r="V867" s="9"/>
      <c r="W867" s="17"/>
      <c r="X867" s="9"/>
      <c r="Y867" s="9"/>
      <c r="Z867" s="9"/>
      <c r="AA867" s="9"/>
      <c r="AB867" s="9"/>
      <c r="AC867" s="9"/>
      <c r="AD867" s="9"/>
      <c r="AE867" s="9"/>
      <c r="AF867" s="9"/>
      <c r="AG867" s="9"/>
      <c r="AH867" s="9"/>
      <c r="AI867" s="9"/>
      <c r="AJ867" s="9"/>
      <c r="AK867" s="9"/>
      <c r="AL867" s="9"/>
      <c r="AM867" s="9"/>
      <c r="AN867" s="9"/>
      <c r="AO867" s="9"/>
      <c r="AP867" s="9"/>
      <c r="AQ867" s="9"/>
      <c r="AR867" s="9"/>
    </row>
    <row r="868" spans="1:44" x14ac:dyDescent="0.25">
      <c r="A868" s="9"/>
      <c r="B868" s="9"/>
      <c r="C868" s="9"/>
      <c r="D868" s="9"/>
      <c r="F868" s="9"/>
      <c r="I868" s="9"/>
      <c r="J868" s="9"/>
      <c r="K868" s="9"/>
      <c r="L868" s="9"/>
      <c r="M868" s="9"/>
      <c r="N868" s="9"/>
      <c r="O868" s="9"/>
      <c r="P868" s="9"/>
      <c r="R868" s="9"/>
      <c r="S868" s="9"/>
      <c r="U868" s="17"/>
      <c r="V868" s="9"/>
      <c r="W868" s="17"/>
      <c r="X868" s="9"/>
      <c r="Y868" s="9"/>
      <c r="Z868" s="9"/>
      <c r="AA868" s="9"/>
      <c r="AB868" s="9"/>
      <c r="AC868" s="9"/>
      <c r="AD868" s="9"/>
      <c r="AE868" s="9"/>
      <c r="AF868" s="9"/>
      <c r="AG868" s="9"/>
      <c r="AH868" s="9"/>
      <c r="AI868" s="9"/>
      <c r="AJ868" s="9"/>
      <c r="AK868" s="9"/>
      <c r="AL868" s="9"/>
      <c r="AM868" s="9"/>
      <c r="AN868" s="9"/>
      <c r="AO868" s="9"/>
      <c r="AP868" s="9"/>
      <c r="AQ868" s="9"/>
      <c r="AR868" s="9"/>
    </row>
    <row r="869" spans="1:44" x14ac:dyDescent="0.25">
      <c r="A869" s="9"/>
      <c r="B869" s="9"/>
      <c r="C869" s="9"/>
      <c r="D869" s="9"/>
      <c r="F869" s="9"/>
      <c r="I869" s="9"/>
      <c r="J869" s="9"/>
      <c r="K869" s="9"/>
      <c r="L869" s="9"/>
      <c r="M869" s="9"/>
      <c r="N869" s="9"/>
      <c r="O869" s="9"/>
      <c r="P869" s="9"/>
      <c r="R869" s="9"/>
      <c r="S869" s="9"/>
      <c r="U869" s="17"/>
      <c r="V869" s="9"/>
      <c r="W869" s="17"/>
      <c r="X869" s="9"/>
      <c r="Y869" s="9"/>
      <c r="Z869" s="9"/>
      <c r="AA869" s="9"/>
      <c r="AB869" s="9"/>
      <c r="AC869" s="9"/>
      <c r="AD869" s="9"/>
      <c r="AE869" s="9"/>
      <c r="AF869" s="9"/>
      <c r="AG869" s="9"/>
      <c r="AH869" s="9"/>
      <c r="AI869" s="9"/>
      <c r="AJ869" s="9"/>
      <c r="AK869" s="9"/>
      <c r="AL869" s="9"/>
      <c r="AM869" s="9"/>
      <c r="AN869" s="9"/>
      <c r="AO869" s="9"/>
      <c r="AP869" s="9"/>
      <c r="AQ869" s="9"/>
      <c r="AR869" s="9"/>
    </row>
    <row r="870" spans="1:44" x14ac:dyDescent="0.25">
      <c r="A870" s="9"/>
      <c r="B870" s="9"/>
      <c r="C870" s="9"/>
      <c r="D870" s="9"/>
      <c r="F870" s="9"/>
      <c r="I870" s="9"/>
      <c r="J870" s="9"/>
      <c r="K870" s="9"/>
      <c r="L870" s="9"/>
      <c r="M870" s="9"/>
      <c r="N870" s="9"/>
      <c r="O870" s="9"/>
      <c r="P870" s="9"/>
      <c r="R870" s="9"/>
      <c r="S870" s="9"/>
      <c r="U870" s="17"/>
      <c r="V870" s="9"/>
      <c r="W870" s="17"/>
      <c r="X870" s="9"/>
      <c r="Y870" s="9"/>
      <c r="Z870" s="9"/>
      <c r="AA870" s="9"/>
      <c r="AB870" s="9"/>
      <c r="AC870" s="9"/>
      <c r="AD870" s="9"/>
      <c r="AE870" s="9"/>
      <c r="AF870" s="9"/>
      <c r="AG870" s="9"/>
      <c r="AH870" s="9"/>
      <c r="AI870" s="9"/>
      <c r="AJ870" s="9"/>
      <c r="AK870" s="9"/>
      <c r="AL870" s="9"/>
      <c r="AM870" s="9"/>
      <c r="AN870" s="9"/>
      <c r="AO870" s="9"/>
      <c r="AP870" s="9"/>
      <c r="AQ870" s="9"/>
      <c r="AR870" s="9"/>
    </row>
    <row r="871" spans="1:44" x14ac:dyDescent="0.25">
      <c r="A871" s="9"/>
      <c r="B871" s="9"/>
      <c r="C871" s="9"/>
      <c r="D871" s="9"/>
      <c r="F871" s="9"/>
      <c r="I871" s="9"/>
      <c r="J871" s="9"/>
      <c r="K871" s="9"/>
      <c r="L871" s="9"/>
      <c r="M871" s="9"/>
      <c r="N871" s="9"/>
      <c r="O871" s="9"/>
      <c r="P871" s="9"/>
      <c r="R871" s="9"/>
      <c r="S871" s="9"/>
      <c r="U871" s="17"/>
      <c r="V871" s="9"/>
      <c r="W871" s="17"/>
      <c r="X871" s="9"/>
      <c r="Y871" s="9"/>
      <c r="Z871" s="9"/>
      <c r="AA871" s="9"/>
      <c r="AB871" s="9"/>
      <c r="AC871" s="9"/>
      <c r="AD871" s="9"/>
      <c r="AE871" s="9"/>
      <c r="AF871" s="9"/>
      <c r="AG871" s="9"/>
      <c r="AH871" s="9"/>
      <c r="AI871" s="9"/>
      <c r="AJ871" s="9"/>
      <c r="AK871" s="9"/>
      <c r="AL871" s="9"/>
      <c r="AM871" s="9"/>
      <c r="AN871" s="9"/>
      <c r="AO871" s="9"/>
      <c r="AP871" s="9"/>
      <c r="AQ871" s="9"/>
      <c r="AR871" s="9"/>
    </row>
    <row r="872" spans="1:44" x14ac:dyDescent="0.25">
      <c r="A872" s="9"/>
      <c r="B872" s="9"/>
      <c r="C872" s="9"/>
      <c r="D872" s="9"/>
      <c r="F872" s="9"/>
      <c r="I872" s="9"/>
      <c r="J872" s="9"/>
      <c r="K872" s="9"/>
      <c r="L872" s="9"/>
      <c r="M872" s="9"/>
      <c r="N872" s="9"/>
      <c r="O872" s="9"/>
      <c r="P872" s="9"/>
      <c r="R872" s="9"/>
      <c r="S872" s="9"/>
      <c r="U872" s="17"/>
      <c r="V872" s="9"/>
      <c r="W872" s="17"/>
      <c r="X872" s="9"/>
      <c r="Y872" s="9"/>
      <c r="Z872" s="9"/>
      <c r="AA872" s="9"/>
      <c r="AB872" s="9"/>
      <c r="AC872" s="9"/>
      <c r="AD872" s="9"/>
      <c r="AE872" s="9"/>
      <c r="AF872" s="9"/>
      <c r="AG872" s="9"/>
      <c r="AH872" s="9"/>
      <c r="AI872" s="9"/>
      <c r="AJ872" s="9"/>
      <c r="AK872" s="9"/>
      <c r="AL872" s="9"/>
      <c r="AM872" s="9"/>
      <c r="AN872" s="9"/>
      <c r="AO872" s="9"/>
      <c r="AP872" s="9"/>
      <c r="AQ872" s="9"/>
      <c r="AR872" s="9"/>
    </row>
    <row r="873" spans="1:44" x14ac:dyDescent="0.25">
      <c r="A873" s="9"/>
      <c r="B873" s="9"/>
      <c r="C873" s="9"/>
      <c r="D873" s="9"/>
      <c r="F873" s="9"/>
      <c r="I873" s="9"/>
      <c r="J873" s="9"/>
      <c r="K873" s="9"/>
      <c r="L873" s="9"/>
      <c r="M873" s="9"/>
      <c r="N873" s="9"/>
      <c r="O873" s="9"/>
      <c r="P873" s="9"/>
      <c r="R873" s="9"/>
      <c r="S873" s="9"/>
      <c r="U873" s="17"/>
      <c r="V873" s="9"/>
      <c r="W873" s="17"/>
      <c r="X873" s="9"/>
      <c r="Y873" s="9"/>
      <c r="Z873" s="9"/>
      <c r="AA873" s="9"/>
      <c r="AB873" s="9"/>
      <c r="AC873" s="9"/>
      <c r="AD873" s="9"/>
      <c r="AE873" s="9"/>
      <c r="AF873" s="9"/>
      <c r="AG873" s="9"/>
      <c r="AH873" s="9"/>
      <c r="AI873" s="9"/>
      <c r="AJ873" s="9"/>
      <c r="AK873" s="9"/>
      <c r="AL873" s="9"/>
      <c r="AM873" s="9"/>
      <c r="AN873" s="9"/>
      <c r="AO873" s="9"/>
      <c r="AP873" s="9"/>
      <c r="AQ873" s="9"/>
      <c r="AR873" s="9"/>
    </row>
    <row r="874" spans="1:44" x14ac:dyDescent="0.25">
      <c r="A874" s="9"/>
      <c r="B874" s="9"/>
      <c r="C874" s="9"/>
      <c r="D874" s="9"/>
      <c r="F874" s="9"/>
      <c r="I874" s="9"/>
      <c r="J874" s="9"/>
      <c r="K874" s="9"/>
      <c r="L874" s="9"/>
      <c r="M874" s="9"/>
      <c r="N874" s="9"/>
      <c r="O874" s="9"/>
      <c r="P874" s="9"/>
      <c r="R874" s="9"/>
      <c r="S874" s="9"/>
      <c r="U874" s="17"/>
      <c r="V874" s="9"/>
      <c r="W874" s="17"/>
      <c r="X874" s="9"/>
      <c r="Y874" s="9"/>
      <c r="Z874" s="9"/>
      <c r="AA874" s="9"/>
      <c r="AB874" s="9"/>
      <c r="AC874" s="9"/>
      <c r="AD874" s="9"/>
      <c r="AE874" s="9"/>
      <c r="AF874" s="9"/>
      <c r="AG874" s="9"/>
      <c r="AH874" s="9"/>
      <c r="AI874" s="9"/>
      <c r="AJ874" s="9"/>
      <c r="AK874" s="9"/>
      <c r="AL874" s="9"/>
      <c r="AM874" s="9"/>
      <c r="AN874" s="9"/>
      <c r="AO874" s="9"/>
      <c r="AP874" s="9"/>
      <c r="AQ874" s="9"/>
      <c r="AR874" s="9"/>
    </row>
    <row r="875" spans="1:44" x14ac:dyDescent="0.25">
      <c r="A875" s="9"/>
      <c r="B875" s="9"/>
      <c r="C875" s="9"/>
      <c r="D875" s="9"/>
      <c r="F875" s="9"/>
      <c r="I875" s="9"/>
      <c r="J875" s="9"/>
      <c r="K875" s="9"/>
      <c r="L875" s="9"/>
      <c r="M875" s="9"/>
      <c r="N875" s="9"/>
      <c r="O875" s="9"/>
      <c r="P875" s="9"/>
      <c r="R875" s="9"/>
      <c r="S875" s="9"/>
      <c r="U875" s="17"/>
      <c r="V875" s="9"/>
      <c r="W875" s="17"/>
      <c r="X875" s="9"/>
      <c r="Y875" s="9"/>
      <c r="Z875" s="9"/>
      <c r="AA875" s="9"/>
      <c r="AB875" s="9"/>
      <c r="AC875" s="9"/>
      <c r="AD875" s="9"/>
      <c r="AE875" s="9"/>
      <c r="AF875" s="9"/>
      <c r="AG875" s="9"/>
      <c r="AH875" s="9"/>
      <c r="AI875" s="9"/>
      <c r="AJ875" s="9"/>
      <c r="AK875" s="9"/>
      <c r="AL875" s="9"/>
      <c r="AM875" s="9"/>
      <c r="AN875" s="9"/>
      <c r="AO875" s="9"/>
      <c r="AP875" s="9"/>
      <c r="AQ875" s="9"/>
      <c r="AR875" s="9"/>
    </row>
    <row r="876" spans="1:44" x14ac:dyDescent="0.25">
      <c r="A876" s="9"/>
      <c r="B876" s="9"/>
      <c r="C876" s="9"/>
      <c r="D876" s="9"/>
      <c r="F876" s="9"/>
      <c r="I876" s="9"/>
      <c r="J876" s="9"/>
      <c r="K876" s="9"/>
      <c r="L876" s="9"/>
      <c r="M876" s="9"/>
      <c r="N876" s="9"/>
      <c r="O876" s="9"/>
      <c r="P876" s="9"/>
      <c r="R876" s="9"/>
      <c r="S876" s="9"/>
      <c r="U876" s="17"/>
      <c r="V876" s="9"/>
      <c r="W876" s="17"/>
      <c r="X876" s="9"/>
      <c r="Y876" s="9"/>
      <c r="Z876" s="9"/>
      <c r="AA876" s="9"/>
      <c r="AB876" s="9"/>
      <c r="AC876" s="9"/>
      <c r="AD876" s="9"/>
      <c r="AE876" s="9"/>
      <c r="AF876" s="9"/>
      <c r="AG876" s="9"/>
      <c r="AH876" s="9"/>
      <c r="AI876" s="9"/>
      <c r="AJ876" s="9"/>
      <c r="AK876" s="9"/>
      <c r="AL876" s="9"/>
      <c r="AM876" s="9"/>
      <c r="AN876" s="9"/>
      <c r="AO876" s="9"/>
      <c r="AP876" s="9"/>
      <c r="AQ876" s="9"/>
      <c r="AR876" s="9"/>
    </row>
    <row r="877" spans="1:44" x14ac:dyDescent="0.25">
      <c r="A877" s="9"/>
      <c r="B877" s="9"/>
      <c r="C877" s="9"/>
      <c r="D877" s="9"/>
      <c r="F877" s="9"/>
      <c r="I877" s="9"/>
      <c r="J877" s="9"/>
      <c r="K877" s="9"/>
      <c r="L877" s="9"/>
      <c r="M877" s="9"/>
      <c r="N877" s="9"/>
      <c r="O877" s="9"/>
      <c r="P877" s="9"/>
      <c r="R877" s="9"/>
      <c r="S877" s="9"/>
      <c r="U877" s="17"/>
      <c r="V877" s="9"/>
      <c r="W877" s="17"/>
      <c r="X877" s="9"/>
      <c r="Y877" s="9"/>
      <c r="Z877" s="9"/>
      <c r="AA877" s="9"/>
      <c r="AB877" s="9"/>
      <c r="AC877" s="9"/>
      <c r="AD877" s="9"/>
      <c r="AE877" s="9"/>
      <c r="AF877" s="9"/>
      <c r="AG877" s="9"/>
      <c r="AH877" s="9"/>
      <c r="AI877" s="9"/>
      <c r="AJ877" s="9"/>
      <c r="AK877" s="9"/>
      <c r="AL877" s="9"/>
      <c r="AM877" s="9"/>
      <c r="AN877" s="9"/>
      <c r="AO877" s="9"/>
      <c r="AP877" s="9"/>
      <c r="AQ877" s="9"/>
      <c r="AR877" s="9"/>
    </row>
    <row r="878" spans="1:44" x14ac:dyDescent="0.25">
      <c r="A878" s="9"/>
      <c r="B878" s="9"/>
      <c r="C878" s="9"/>
      <c r="D878" s="9"/>
      <c r="F878" s="9"/>
      <c r="I878" s="9"/>
      <c r="J878" s="9"/>
      <c r="K878" s="9"/>
      <c r="L878" s="9"/>
      <c r="M878" s="9"/>
      <c r="N878" s="9"/>
      <c r="O878" s="9"/>
      <c r="P878" s="9"/>
      <c r="R878" s="9"/>
      <c r="S878" s="9"/>
      <c r="U878" s="17"/>
      <c r="V878" s="9"/>
      <c r="W878" s="17"/>
      <c r="X878" s="9"/>
      <c r="Y878" s="9"/>
      <c r="Z878" s="9"/>
      <c r="AA878" s="9"/>
      <c r="AB878" s="9"/>
      <c r="AC878" s="9"/>
      <c r="AD878" s="9"/>
      <c r="AE878" s="9"/>
      <c r="AF878" s="9"/>
      <c r="AG878" s="9"/>
      <c r="AH878" s="9"/>
      <c r="AI878" s="9"/>
      <c r="AJ878" s="9"/>
      <c r="AK878" s="9"/>
      <c r="AL878" s="9"/>
      <c r="AM878" s="9"/>
      <c r="AN878" s="9"/>
      <c r="AO878" s="9"/>
      <c r="AP878" s="9"/>
      <c r="AQ878" s="9"/>
      <c r="AR878" s="9"/>
    </row>
    <row r="879" spans="1:44" x14ac:dyDescent="0.25">
      <c r="A879" s="9"/>
      <c r="B879" s="9"/>
      <c r="C879" s="9"/>
      <c r="D879" s="9"/>
      <c r="F879" s="9"/>
      <c r="I879" s="9"/>
      <c r="J879" s="9"/>
      <c r="K879" s="9"/>
      <c r="L879" s="9"/>
      <c r="M879" s="9"/>
      <c r="N879" s="9"/>
      <c r="O879" s="9"/>
      <c r="P879" s="9"/>
      <c r="R879" s="9"/>
      <c r="S879" s="9"/>
      <c r="U879" s="17"/>
      <c r="V879" s="9"/>
      <c r="W879" s="17"/>
      <c r="X879" s="9"/>
      <c r="Y879" s="9"/>
      <c r="Z879" s="9"/>
      <c r="AA879" s="9"/>
      <c r="AB879" s="9"/>
      <c r="AC879" s="9"/>
      <c r="AD879" s="9"/>
      <c r="AE879" s="9"/>
      <c r="AF879" s="9"/>
      <c r="AG879" s="9"/>
      <c r="AH879" s="9"/>
      <c r="AI879" s="9"/>
      <c r="AJ879" s="9"/>
      <c r="AK879" s="9"/>
      <c r="AL879" s="9"/>
      <c r="AM879" s="9"/>
      <c r="AN879" s="9"/>
      <c r="AO879" s="9"/>
      <c r="AP879" s="9"/>
      <c r="AQ879" s="9"/>
      <c r="AR879" s="9"/>
    </row>
    <row r="880" spans="1:44" x14ac:dyDescent="0.25">
      <c r="A880" s="9"/>
      <c r="B880" s="9"/>
      <c r="C880" s="9"/>
      <c r="D880" s="9"/>
      <c r="F880" s="9"/>
      <c r="I880" s="9"/>
      <c r="J880" s="9"/>
      <c r="K880" s="9"/>
      <c r="L880" s="9"/>
      <c r="M880" s="9"/>
      <c r="N880" s="9"/>
      <c r="O880" s="9"/>
      <c r="P880" s="9"/>
      <c r="R880" s="9"/>
      <c r="S880" s="9"/>
      <c r="U880" s="17"/>
      <c r="V880" s="9"/>
      <c r="W880" s="17"/>
      <c r="X880" s="9"/>
      <c r="Y880" s="9"/>
      <c r="Z880" s="9"/>
      <c r="AA880" s="9"/>
      <c r="AB880" s="9"/>
      <c r="AC880" s="9"/>
      <c r="AD880" s="9"/>
      <c r="AE880" s="9"/>
      <c r="AF880" s="9"/>
      <c r="AG880" s="9"/>
      <c r="AH880" s="9"/>
      <c r="AI880" s="9"/>
      <c r="AJ880" s="9"/>
      <c r="AK880" s="9"/>
      <c r="AL880" s="9"/>
      <c r="AM880" s="9"/>
      <c r="AN880" s="9"/>
      <c r="AO880" s="9"/>
      <c r="AP880" s="9"/>
      <c r="AQ880" s="9"/>
      <c r="AR880" s="9"/>
    </row>
    <row r="881" spans="1:44" x14ac:dyDescent="0.25">
      <c r="A881" s="9"/>
      <c r="B881" s="9"/>
      <c r="C881" s="9"/>
      <c r="D881" s="9"/>
      <c r="F881" s="9"/>
      <c r="I881" s="9"/>
      <c r="J881" s="9"/>
      <c r="K881" s="9"/>
      <c r="L881" s="9"/>
      <c r="M881" s="9"/>
      <c r="N881" s="9"/>
      <c r="O881" s="9"/>
      <c r="P881" s="9"/>
      <c r="R881" s="9"/>
      <c r="S881" s="9"/>
      <c r="U881" s="17"/>
      <c r="V881" s="9"/>
      <c r="W881" s="17"/>
      <c r="X881" s="9"/>
      <c r="Y881" s="9"/>
      <c r="Z881" s="9"/>
      <c r="AA881" s="9"/>
      <c r="AB881" s="9"/>
      <c r="AC881" s="9"/>
      <c r="AD881" s="9"/>
      <c r="AE881" s="9"/>
      <c r="AF881" s="9"/>
      <c r="AG881" s="9"/>
      <c r="AH881" s="9"/>
      <c r="AI881" s="9"/>
      <c r="AJ881" s="9"/>
      <c r="AK881" s="9"/>
      <c r="AL881" s="9"/>
      <c r="AM881" s="9"/>
      <c r="AN881" s="9"/>
      <c r="AO881" s="9"/>
      <c r="AP881" s="9"/>
      <c r="AQ881" s="9"/>
      <c r="AR881" s="9"/>
    </row>
    <row r="882" spans="1:44" x14ac:dyDescent="0.25">
      <c r="A882" s="9"/>
      <c r="B882" s="9"/>
      <c r="C882" s="9"/>
      <c r="D882" s="9"/>
      <c r="F882" s="9"/>
      <c r="I882" s="9"/>
      <c r="J882" s="9"/>
      <c r="K882" s="9"/>
      <c r="L882" s="9"/>
      <c r="M882" s="9"/>
      <c r="N882" s="9"/>
      <c r="O882" s="9"/>
      <c r="P882" s="9"/>
      <c r="R882" s="9"/>
      <c r="S882" s="9"/>
      <c r="U882" s="17"/>
      <c r="V882" s="9"/>
      <c r="W882" s="17"/>
      <c r="X882" s="9"/>
      <c r="Y882" s="9"/>
      <c r="Z882" s="9"/>
      <c r="AA882" s="9"/>
      <c r="AB882" s="9"/>
      <c r="AC882" s="9"/>
      <c r="AD882" s="9"/>
      <c r="AE882" s="9"/>
      <c r="AF882" s="9"/>
      <c r="AG882" s="9"/>
      <c r="AH882" s="9"/>
      <c r="AI882" s="9"/>
      <c r="AJ882" s="9"/>
      <c r="AK882" s="9"/>
      <c r="AL882" s="9"/>
      <c r="AM882" s="9"/>
      <c r="AN882" s="9"/>
      <c r="AO882" s="9"/>
      <c r="AP882" s="9"/>
      <c r="AQ882" s="9"/>
      <c r="AR882" s="9"/>
    </row>
    <row r="883" spans="1:44" x14ac:dyDescent="0.25">
      <c r="A883" s="9"/>
      <c r="B883" s="9"/>
      <c r="C883" s="9"/>
      <c r="D883" s="9"/>
      <c r="F883" s="9"/>
      <c r="I883" s="9"/>
      <c r="J883" s="9"/>
      <c r="K883" s="9"/>
      <c r="L883" s="9"/>
      <c r="M883" s="9"/>
      <c r="N883" s="9"/>
      <c r="O883" s="9"/>
      <c r="P883" s="9"/>
      <c r="R883" s="9"/>
      <c r="S883" s="9"/>
      <c r="U883" s="17"/>
      <c r="V883" s="9"/>
      <c r="W883" s="17"/>
      <c r="X883" s="9"/>
      <c r="Y883" s="9"/>
      <c r="Z883" s="9"/>
      <c r="AA883" s="9"/>
      <c r="AB883" s="9"/>
      <c r="AC883" s="9"/>
      <c r="AD883" s="9"/>
      <c r="AE883" s="9"/>
      <c r="AF883" s="9"/>
      <c r="AG883" s="9"/>
      <c r="AH883" s="9"/>
      <c r="AI883" s="9"/>
      <c r="AJ883" s="9"/>
      <c r="AK883" s="9"/>
      <c r="AL883" s="9"/>
      <c r="AM883" s="9"/>
      <c r="AN883" s="9"/>
      <c r="AO883" s="9"/>
      <c r="AP883" s="9"/>
      <c r="AQ883" s="9"/>
      <c r="AR883" s="9"/>
    </row>
    <row r="884" spans="1:44" x14ac:dyDescent="0.25">
      <c r="A884" s="9"/>
      <c r="B884" s="9"/>
      <c r="C884" s="9"/>
      <c r="D884" s="9"/>
      <c r="F884" s="9"/>
      <c r="I884" s="9"/>
      <c r="J884" s="9"/>
      <c r="K884" s="9"/>
      <c r="L884" s="9"/>
      <c r="M884" s="9"/>
      <c r="N884" s="9"/>
      <c r="O884" s="9"/>
      <c r="P884" s="9"/>
      <c r="R884" s="9"/>
      <c r="S884" s="9"/>
      <c r="U884" s="17"/>
      <c r="V884" s="9"/>
      <c r="W884" s="17"/>
      <c r="X884" s="9"/>
      <c r="Y884" s="9"/>
      <c r="Z884" s="9"/>
      <c r="AA884" s="9"/>
      <c r="AB884" s="9"/>
      <c r="AC884" s="9"/>
      <c r="AD884" s="9"/>
      <c r="AE884" s="9"/>
      <c r="AF884" s="9"/>
      <c r="AG884" s="9"/>
      <c r="AH884" s="9"/>
      <c r="AI884" s="9"/>
      <c r="AJ884" s="9"/>
      <c r="AK884" s="9"/>
      <c r="AL884" s="9"/>
      <c r="AM884" s="9"/>
      <c r="AN884" s="9"/>
      <c r="AO884" s="9"/>
      <c r="AP884" s="9"/>
      <c r="AQ884" s="9"/>
      <c r="AR884" s="9"/>
    </row>
    <row r="885" spans="1:44" x14ac:dyDescent="0.25">
      <c r="A885" s="9"/>
      <c r="B885" s="9"/>
      <c r="C885" s="9"/>
      <c r="D885" s="9"/>
      <c r="F885" s="9"/>
      <c r="I885" s="9"/>
      <c r="J885" s="9"/>
      <c r="K885" s="9"/>
      <c r="L885" s="9"/>
      <c r="M885" s="9"/>
      <c r="N885" s="9"/>
      <c r="O885" s="9"/>
      <c r="P885" s="9"/>
      <c r="R885" s="9"/>
      <c r="S885" s="9"/>
      <c r="U885" s="17"/>
      <c r="V885" s="9"/>
      <c r="W885" s="17"/>
      <c r="X885" s="9"/>
      <c r="Y885" s="9"/>
      <c r="Z885" s="9"/>
      <c r="AA885" s="9"/>
      <c r="AB885" s="9"/>
      <c r="AC885" s="9"/>
      <c r="AD885" s="9"/>
      <c r="AE885" s="9"/>
      <c r="AF885" s="9"/>
      <c r="AG885" s="9"/>
      <c r="AH885" s="9"/>
      <c r="AI885" s="9"/>
      <c r="AJ885" s="9"/>
      <c r="AK885" s="9"/>
      <c r="AL885" s="9"/>
      <c r="AM885" s="9"/>
      <c r="AN885" s="9"/>
      <c r="AO885" s="9"/>
      <c r="AP885" s="9"/>
      <c r="AQ885" s="9"/>
      <c r="AR885" s="9"/>
    </row>
    <row r="886" spans="1:44" x14ac:dyDescent="0.25">
      <c r="A886" s="9"/>
      <c r="B886" s="9"/>
      <c r="C886" s="9"/>
      <c r="D886" s="9"/>
      <c r="F886" s="9"/>
      <c r="I886" s="9"/>
      <c r="J886" s="9"/>
      <c r="K886" s="9"/>
      <c r="L886" s="9"/>
      <c r="M886" s="9"/>
      <c r="N886" s="9"/>
      <c r="O886" s="9"/>
      <c r="P886" s="9"/>
      <c r="R886" s="9"/>
      <c r="S886" s="9"/>
      <c r="U886" s="17"/>
      <c r="V886" s="9"/>
      <c r="W886" s="17"/>
      <c r="X886" s="9"/>
      <c r="Y886" s="9"/>
      <c r="Z886" s="9"/>
      <c r="AA886" s="9"/>
      <c r="AB886" s="9"/>
      <c r="AC886" s="9"/>
      <c r="AD886" s="9"/>
      <c r="AE886" s="9"/>
      <c r="AF886" s="9"/>
      <c r="AG886" s="9"/>
      <c r="AH886" s="9"/>
      <c r="AI886" s="9"/>
      <c r="AJ886" s="9"/>
      <c r="AK886" s="9"/>
      <c r="AL886" s="9"/>
      <c r="AM886" s="9"/>
      <c r="AN886" s="9"/>
      <c r="AO886" s="9"/>
      <c r="AP886" s="9"/>
      <c r="AQ886" s="9"/>
      <c r="AR886" s="9"/>
    </row>
    <row r="887" spans="1:44" x14ac:dyDescent="0.25">
      <c r="A887" s="9"/>
      <c r="B887" s="9"/>
      <c r="C887" s="9"/>
      <c r="D887" s="9"/>
      <c r="F887" s="9"/>
      <c r="I887" s="9"/>
      <c r="J887" s="9"/>
      <c r="K887" s="9"/>
      <c r="L887" s="9"/>
      <c r="M887" s="9"/>
      <c r="N887" s="9"/>
      <c r="O887" s="9"/>
      <c r="P887" s="9"/>
      <c r="R887" s="9"/>
      <c r="S887" s="9"/>
      <c r="U887" s="17"/>
      <c r="V887" s="9"/>
      <c r="W887" s="17"/>
      <c r="X887" s="9"/>
      <c r="Y887" s="9"/>
      <c r="Z887" s="9"/>
      <c r="AA887" s="9"/>
      <c r="AB887" s="9"/>
      <c r="AC887" s="9"/>
      <c r="AD887" s="9"/>
      <c r="AE887" s="9"/>
      <c r="AF887" s="9"/>
      <c r="AG887" s="9"/>
      <c r="AH887" s="9"/>
      <c r="AI887" s="9"/>
      <c r="AJ887" s="9"/>
      <c r="AK887" s="9"/>
      <c r="AL887" s="9"/>
      <c r="AM887" s="9"/>
      <c r="AN887" s="9"/>
      <c r="AO887" s="9"/>
      <c r="AP887" s="9"/>
      <c r="AQ887" s="9"/>
      <c r="AR887" s="9"/>
    </row>
    <row r="888" spans="1:44" x14ac:dyDescent="0.25">
      <c r="A888" s="9"/>
      <c r="B888" s="9"/>
      <c r="C888" s="9"/>
      <c r="D888" s="9"/>
      <c r="F888" s="9"/>
      <c r="I888" s="9"/>
      <c r="J888" s="9"/>
      <c r="K888" s="9"/>
      <c r="L888" s="9"/>
      <c r="M888" s="9"/>
      <c r="N888" s="9"/>
      <c r="O888" s="9"/>
      <c r="P888" s="9"/>
      <c r="R888" s="9"/>
      <c r="S888" s="9"/>
      <c r="U888" s="17"/>
      <c r="V888" s="9"/>
      <c r="W888" s="17"/>
      <c r="X888" s="9"/>
      <c r="Y888" s="9"/>
      <c r="Z888" s="9"/>
      <c r="AA888" s="9"/>
      <c r="AB888" s="9"/>
      <c r="AC888" s="9"/>
      <c r="AD888" s="9"/>
      <c r="AE888" s="9"/>
      <c r="AF888" s="9"/>
      <c r="AG888" s="9"/>
      <c r="AH888" s="9"/>
      <c r="AI888" s="9"/>
      <c r="AJ888" s="9"/>
      <c r="AK888" s="9"/>
      <c r="AL888" s="9"/>
      <c r="AM888" s="9"/>
      <c r="AN888" s="9"/>
      <c r="AO888" s="9"/>
      <c r="AP888" s="9"/>
      <c r="AQ888" s="9"/>
      <c r="AR888" s="9"/>
    </row>
    <row r="889" spans="1:44" x14ac:dyDescent="0.25">
      <c r="A889" s="9"/>
      <c r="B889" s="9"/>
      <c r="C889" s="9"/>
      <c r="D889" s="9"/>
      <c r="F889" s="9"/>
      <c r="I889" s="9"/>
      <c r="J889" s="9"/>
      <c r="K889" s="9"/>
      <c r="L889" s="9"/>
      <c r="M889" s="9"/>
      <c r="N889" s="9"/>
      <c r="O889" s="9"/>
      <c r="P889" s="9"/>
      <c r="R889" s="9"/>
      <c r="S889" s="9"/>
      <c r="U889" s="17"/>
      <c r="V889" s="9"/>
      <c r="W889" s="17"/>
      <c r="X889" s="9"/>
      <c r="Y889" s="9"/>
      <c r="Z889" s="9"/>
      <c r="AA889" s="9"/>
      <c r="AB889" s="9"/>
      <c r="AC889" s="9"/>
      <c r="AD889" s="9"/>
      <c r="AE889" s="9"/>
      <c r="AF889" s="9"/>
      <c r="AG889" s="9"/>
      <c r="AH889" s="9"/>
      <c r="AI889" s="9"/>
      <c r="AJ889" s="9"/>
      <c r="AK889" s="9"/>
      <c r="AL889" s="9"/>
      <c r="AM889" s="9"/>
      <c r="AN889" s="9"/>
      <c r="AO889" s="9"/>
      <c r="AP889" s="9"/>
      <c r="AQ889" s="9"/>
      <c r="AR889" s="9"/>
    </row>
    <row r="890" spans="1:44" x14ac:dyDescent="0.25">
      <c r="A890" s="9"/>
      <c r="B890" s="9"/>
      <c r="C890" s="9"/>
      <c r="D890" s="9"/>
      <c r="F890" s="9"/>
      <c r="I890" s="9"/>
      <c r="J890" s="9"/>
      <c r="K890" s="9"/>
      <c r="L890" s="9"/>
      <c r="M890" s="9"/>
      <c r="N890" s="9"/>
      <c r="O890" s="9"/>
      <c r="P890" s="9"/>
      <c r="R890" s="9"/>
      <c r="S890" s="9"/>
      <c r="U890" s="17"/>
      <c r="V890" s="9"/>
      <c r="W890" s="17"/>
      <c r="X890" s="9"/>
      <c r="Y890" s="9"/>
      <c r="Z890" s="9"/>
      <c r="AA890" s="9"/>
      <c r="AB890" s="9"/>
      <c r="AC890" s="9"/>
      <c r="AD890" s="9"/>
      <c r="AE890" s="9"/>
      <c r="AF890" s="9"/>
      <c r="AG890" s="9"/>
      <c r="AH890" s="9"/>
      <c r="AI890" s="9"/>
      <c r="AJ890" s="9"/>
      <c r="AK890" s="9"/>
      <c r="AL890" s="9"/>
      <c r="AM890" s="9"/>
      <c r="AN890" s="9"/>
      <c r="AO890" s="9"/>
      <c r="AP890" s="9"/>
      <c r="AQ890" s="9"/>
      <c r="AR890" s="9"/>
    </row>
    <row r="891" spans="1:44" x14ac:dyDescent="0.25">
      <c r="A891" s="9"/>
      <c r="B891" s="9"/>
      <c r="C891" s="9"/>
      <c r="D891" s="9"/>
      <c r="F891" s="9"/>
      <c r="I891" s="9"/>
      <c r="J891" s="9"/>
      <c r="K891" s="9"/>
      <c r="L891" s="9"/>
      <c r="M891" s="9"/>
      <c r="N891" s="9"/>
      <c r="O891" s="9"/>
      <c r="P891" s="9"/>
      <c r="R891" s="9"/>
      <c r="S891" s="9"/>
      <c r="U891" s="17"/>
      <c r="V891" s="9"/>
      <c r="W891" s="17"/>
      <c r="X891" s="9"/>
      <c r="Y891" s="9"/>
      <c r="Z891" s="9"/>
      <c r="AA891" s="9"/>
      <c r="AB891" s="9"/>
      <c r="AC891" s="9"/>
      <c r="AD891" s="9"/>
      <c r="AE891" s="9"/>
      <c r="AF891" s="9"/>
      <c r="AG891" s="9"/>
      <c r="AH891" s="9"/>
      <c r="AI891" s="9"/>
      <c r="AJ891" s="9"/>
      <c r="AK891" s="9"/>
      <c r="AL891" s="9"/>
      <c r="AM891" s="9"/>
      <c r="AN891" s="9"/>
      <c r="AO891" s="9"/>
      <c r="AP891" s="9"/>
      <c r="AQ891" s="9"/>
      <c r="AR891" s="9"/>
    </row>
    <row r="892" spans="1:44" x14ac:dyDescent="0.25">
      <c r="A892" s="9"/>
      <c r="B892" s="9"/>
      <c r="C892" s="9"/>
      <c r="D892" s="9"/>
      <c r="F892" s="9"/>
      <c r="I892" s="9"/>
      <c r="J892" s="9"/>
      <c r="K892" s="9"/>
      <c r="L892" s="9"/>
      <c r="M892" s="9"/>
      <c r="N892" s="9"/>
      <c r="O892" s="9"/>
      <c r="P892" s="9"/>
      <c r="R892" s="9"/>
      <c r="S892" s="9"/>
      <c r="U892" s="17"/>
      <c r="V892" s="9"/>
      <c r="W892" s="17"/>
      <c r="X892" s="9"/>
      <c r="Y892" s="9"/>
      <c r="Z892" s="9"/>
      <c r="AA892" s="9"/>
      <c r="AB892" s="9"/>
      <c r="AC892" s="9"/>
      <c r="AD892" s="9"/>
      <c r="AE892" s="9"/>
      <c r="AF892" s="9"/>
      <c r="AG892" s="9"/>
      <c r="AH892" s="9"/>
      <c r="AI892" s="9"/>
      <c r="AJ892" s="9"/>
      <c r="AK892" s="9"/>
      <c r="AL892" s="9"/>
      <c r="AM892" s="9"/>
      <c r="AN892" s="9"/>
      <c r="AO892" s="9"/>
      <c r="AP892" s="9"/>
      <c r="AQ892" s="9"/>
      <c r="AR892" s="9"/>
    </row>
    <row r="893" spans="1:44" x14ac:dyDescent="0.25">
      <c r="A893" s="9"/>
      <c r="B893" s="9"/>
      <c r="C893" s="9"/>
      <c r="D893" s="9"/>
      <c r="F893" s="9"/>
      <c r="I893" s="9"/>
      <c r="J893" s="9"/>
      <c r="K893" s="9"/>
      <c r="L893" s="9"/>
      <c r="M893" s="9"/>
      <c r="N893" s="9"/>
      <c r="O893" s="9"/>
      <c r="P893" s="9"/>
      <c r="R893" s="9"/>
      <c r="S893" s="9"/>
      <c r="U893" s="17"/>
      <c r="V893" s="9"/>
      <c r="W893" s="17"/>
      <c r="X893" s="9"/>
      <c r="Y893" s="9"/>
      <c r="Z893" s="9"/>
      <c r="AA893" s="9"/>
      <c r="AB893" s="9"/>
      <c r="AC893" s="9"/>
      <c r="AD893" s="9"/>
      <c r="AE893" s="9"/>
      <c r="AF893" s="9"/>
      <c r="AG893" s="9"/>
      <c r="AH893" s="9"/>
      <c r="AI893" s="9"/>
      <c r="AJ893" s="9"/>
      <c r="AK893" s="9"/>
      <c r="AL893" s="9"/>
      <c r="AM893" s="9"/>
      <c r="AN893" s="9"/>
      <c r="AO893" s="9"/>
      <c r="AP893" s="9"/>
      <c r="AQ893" s="9"/>
      <c r="AR893" s="9"/>
    </row>
    <row r="894" spans="1:44" x14ac:dyDescent="0.25">
      <c r="A894" s="9"/>
      <c r="B894" s="9"/>
      <c r="C894" s="9"/>
      <c r="D894" s="9"/>
      <c r="F894" s="9"/>
      <c r="I894" s="9"/>
      <c r="J894" s="9"/>
      <c r="K894" s="9"/>
      <c r="L894" s="9"/>
      <c r="M894" s="9"/>
      <c r="N894" s="9"/>
      <c r="O894" s="9"/>
      <c r="P894" s="9"/>
      <c r="R894" s="9"/>
      <c r="S894" s="9"/>
      <c r="U894" s="17"/>
      <c r="V894" s="9"/>
      <c r="W894" s="17"/>
      <c r="X894" s="9"/>
      <c r="Y894" s="9"/>
      <c r="Z894" s="9"/>
      <c r="AA894" s="9"/>
      <c r="AB894" s="9"/>
      <c r="AC894" s="9"/>
      <c r="AD894" s="9"/>
      <c r="AE894" s="9"/>
      <c r="AF894" s="9"/>
      <c r="AG894" s="9"/>
      <c r="AH894" s="9"/>
      <c r="AI894" s="9"/>
      <c r="AJ894" s="9"/>
      <c r="AK894" s="9"/>
      <c r="AL894" s="9"/>
      <c r="AM894" s="9"/>
      <c r="AN894" s="9"/>
      <c r="AO894" s="9"/>
      <c r="AP894" s="9"/>
      <c r="AQ894" s="9"/>
      <c r="AR894" s="9"/>
    </row>
    <row r="895" spans="1:44" x14ac:dyDescent="0.25">
      <c r="A895" s="9"/>
      <c r="B895" s="9"/>
      <c r="C895" s="9"/>
      <c r="D895" s="9"/>
      <c r="F895" s="9"/>
      <c r="I895" s="9"/>
      <c r="J895" s="9"/>
      <c r="K895" s="9"/>
      <c r="L895" s="9"/>
      <c r="M895" s="9"/>
      <c r="N895" s="9"/>
      <c r="O895" s="9"/>
      <c r="P895" s="9"/>
      <c r="R895" s="9"/>
      <c r="S895" s="9"/>
      <c r="U895" s="17"/>
      <c r="V895" s="9"/>
      <c r="W895" s="17"/>
      <c r="X895" s="9"/>
      <c r="Y895" s="9"/>
      <c r="Z895" s="9"/>
      <c r="AA895" s="9"/>
      <c r="AB895" s="9"/>
      <c r="AC895" s="9"/>
      <c r="AD895" s="9"/>
      <c r="AE895" s="9"/>
      <c r="AF895" s="9"/>
      <c r="AG895" s="9"/>
      <c r="AH895" s="9"/>
      <c r="AI895" s="9"/>
      <c r="AJ895" s="9"/>
      <c r="AK895" s="9"/>
      <c r="AL895" s="9"/>
      <c r="AM895" s="9"/>
      <c r="AN895" s="9"/>
      <c r="AO895" s="9"/>
      <c r="AP895" s="9"/>
      <c r="AQ895" s="9"/>
      <c r="AR895" s="9"/>
    </row>
    <row r="896" spans="1:44" x14ac:dyDescent="0.25">
      <c r="A896" s="9"/>
      <c r="B896" s="9"/>
      <c r="C896" s="9"/>
      <c r="D896" s="9"/>
      <c r="F896" s="9"/>
      <c r="I896" s="9"/>
      <c r="J896" s="9"/>
      <c r="K896" s="9"/>
      <c r="L896" s="9"/>
      <c r="M896" s="9"/>
      <c r="N896" s="9"/>
      <c r="O896" s="9"/>
      <c r="P896" s="9"/>
      <c r="R896" s="9"/>
      <c r="S896" s="9"/>
      <c r="U896" s="17"/>
      <c r="V896" s="9"/>
      <c r="W896" s="17"/>
      <c r="X896" s="9"/>
      <c r="Y896" s="9"/>
      <c r="Z896" s="9"/>
      <c r="AA896" s="9"/>
      <c r="AB896" s="9"/>
      <c r="AC896" s="9"/>
      <c r="AD896" s="9"/>
      <c r="AE896" s="9"/>
      <c r="AF896" s="9"/>
      <c r="AG896" s="9"/>
      <c r="AH896" s="9"/>
      <c r="AI896" s="9"/>
      <c r="AJ896" s="9"/>
      <c r="AK896" s="9"/>
      <c r="AL896" s="9"/>
      <c r="AM896" s="9"/>
      <c r="AN896" s="9"/>
      <c r="AO896" s="9"/>
      <c r="AP896" s="9"/>
      <c r="AQ896" s="9"/>
      <c r="AR896" s="9"/>
    </row>
    <row r="897" spans="1:44" x14ac:dyDescent="0.25">
      <c r="A897" s="9"/>
      <c r="B897" s="9"/>
      <c r="C897" s="9"/>
      <c r="D897" s="9"/>
      <c r="F897" s="9"/>
      <c r="I897" s="9"/>
      <c r="J897" s="9"/>
      <c r="K897" s="9"/>
      <c r="L897" s="9"/>
      <c r="M897" s="9"/>
      <c r="N897" s="9"/>
      <c r="O897" s="9"/>
      <c r="P897" s="9"/>
      <c r="R897" s="9"/>
      <c r="S897" s="9"/>
      <c r="U897" s="17"/>
      <c r="V897" s="9"/>
      <c r="W897" s="17"/>
      <c r="X897" s="9"/>
      <c r="Y897" s="9"/>
      <c r="Z897" s="9"/>
      <c r="AA897" s="9"/>
      <c r="AB897" s="9"/>
      <c r="AC897" s="9"/>
      <c r="AD897" s="9"/>
      <c r="AE897" s="9"/>
      <c r="AF897" s="9"/>
      <c r="AG897" s="9"/>
      <c r="AH897" s="9"/>
      <c r="AI897" s="9"/>
      <c r="AJ897" s="9"/>
      <c r="AK897" s="9"/>
      <c r="AL897" s="9"/>
      <c r="AM897" s="9"/>
      <c r="AN897" s="9"/>
      <c r="AO897" s="9"/>
      <c r="AP897" s="9"/>
      <c r="AQ897" s="9"/>
      <c r="AR897" s="9"/>
    </row>
    <row r="898" spans="1:44" x14ac:dyDescent="0.25">
      <c r="A898" s="9"/>
      <c r="B898" s="9"/>
      <c r="C898" s="9"/>
      <c r="D898" s="9"/>
      <c r="F898" s="9"/>
      <c r="I898" s="9"/>
      <c r="J898" s="9"/>
      <c r="K898" s="9"/>
      <c r="L898" s="9"/>
      <c r="M898" s="9"/>
      <c r="N898" s="9"/>
      <c r="O898" s="9"/>
      <c r="P898" s="9"/>
      <c r="R898" s="9"/>
      <c r="S898" s="9"/>
      <c r="U898" s="17"/>
      <c r="V898" s="9"/>
      <c r="W898" s="17"/>
      <c r="X898" s="9"/>
      <c r="Y898" s="9"/>
      <c r="Z898" s="9"/>
      <c r="AA898" s="9"/>
      <c r="AB898" s="9"/>
      <c r="AC898" s="9"/>
      <c r="AD898" s="9"/>
      <c r="AE898" s="9"/>
      <c r="AF898" s="9"/>
      <c r="AG898" s="9"/>
      <c r="AH898" s="9"/>
      <c r="AI898" s="9"/>
      <c r="AJ898" s="9"/>
      <c r="AK898" s="9"/>
      <c r="AL898" s="9"/>
      <c r="AM898" s="9"/>
      <c r="AN898" s="9"/>
      <c r="AO898" s="9"/>
      <c r="AP898" s="9"/>
      <c r="AQ898" s="9"/>
      <c r="AR898" s="9"/>
    </row>
    <row r="899" spans="1:44" x14ac:dyDescent="0.25">
      <c r="A899" s="9"/>
      <c r="B899" s="9"/>
      <c r="C899" s="9"/>
      <c r="D899" s="9"/>
      <c r="F899" s="9"/>
      <c r="I899" s="9"/>
      <c r="J899" s="9"/>
      <c r="K899" s="9"/>
      <c r="L899" s="9"/>
      <c r="M899" s="9"/>
      <c r="N899" s="9"/>
      <c r="O899" s="9"/>
      <c r="P899" s="9"/>
      <c r="R899" s="9"/>
      <c r="S899" s="9"/>
      <c r="U899" s="17"/>
      <c r="V899" s="9"/>
      <c r="W899" s="17"/>
      <c r="X899" s="9"/>
      <c r="Y899" s="9"/>
      <c r="Z899" s="9"/>
      <c r="AA899" s="9"/>
      <c r="AB899" s="9"/>
      <c r="AC899" s="9"/>
      <c r="AD899" s="9"/>
      <c r="AE899" s="9"/>
      <c r="AF899" s="9"/>
      <c r="AG899" s="9"/>
      <c r="AH899" s="9"/>
      <c r="AI899" s="9"/>
      <c r="AJ899" s="9"/>
      <c r="AK899" s="9"/>
      <c r="AL899" s="9"/>
      <c r="AM899" s="9"/>
      <c r="AN899" s="9"/>
      <c r="AO899" s="9"/>
      <c r="AP899" s="9"/>
      <c r="AQ899" s="9"/>
      <c r="AR899" s="9"/>
    </row>
    <row r="900" spans="1:44" x14ac:dyDescent="0.25">
      <c r="A900" s="9"/>
      <c r="B900" s="9"/>
      <c r="C900" s="9"/>
      <c r="D900" s="9"/>
      <c r="F900" s="9"/>
      <c r="I900" s="9"/>
      <c r="J900" s="9"/>
      <c r="K900" s="9"/>
      <c r="L900" s="9"/>
      <c r="M900" s="9"/>
      <c r="N900" s="9"/>
      <c r="O900" s="9"/>
      <c r="P900" s="9"/>
      <c r="R900" s="9"/>
      <c r="S900" s="9"/>
      <c r="U900" s="17"/>
      <c r="V900" s="9"/>
      <c r="W900" s="17"/>
      <c r="X900" s="9"/>
      <c r="Y900" s="9"/>
      <c r="Z900" s="9"/>
      <c r="AA900" s="9"/>
      <c r="AB900" s="9"/>
      <c r="AC900" s="9"/>
      <c r="AD900" s="9"/>
      <c r="AE900" s="9"/>
      <c r="AF900" s="9"/>
      <c r="AG900" s="9"/>
      <c r="AH900" s="9"/>
      <c r="AI900" s="9"/>
      <c r="AJ900" s="9"/>
      <c r="AK900" s="9"/>
      <c r="AL900" s="9"/>
      <c r="AM900" s="9"/>
      <c r="AN900" s="9"/>
      <c r="AO900" s="9"/>
      <c r="AP900" s="9"/>
      <c r="AQ900" s="9"/>
      <c r="AR900" s="9"/>
    </row>
    <row r="901" spans="1:44" x14ac:dyDescent="0.25">
      <c r="A901" s="9"/>
      <c r="B901" s="9"/>
      <c r="C901" s="9"/>
      <c r="D901" s="9"/>
      <c r="F901" s="9"/>
      <c r="I901" s="9"/>
      <c r="J901" s="9"/>
      <c r="K901" s="9"/>
      <c r="L901" s="9"/>
      <c r="M901" s="9"/>
      <c r="N901" s="9"/>
      <c r="O901" s="9"/>
      <c r="P901" s="9"/>
      <c r="R901" s="9"/>
      <c r="S901" s="9"/>
      <c r="U901" s="17"/>
      <c r="V901" s="9"/>
      <c r="W901" s="17"/>
      <c r="X901" s="9"/>
      <c r="Y901" s="9"/>
      <c r="Z901" s="9"/>
      <c r="AA901" s="9"/>
      <c r="AB901" s="9"/>
      <c r="AC901" s="9"/>
      <c r="AD901" s="9"/>
      <c r="AE901" s="9"/>
      <c r="AF901" s="9"/>
      <c r="AG901" s="9"/>
      <c r="AH901" s="9"/>
      <c r="AI901" s="9"/>
      <c r="AJ901" s="9"/>
      <c r="AK901" s="9"/>
      <c r="AL901" s="9"/>
      <c r="AM901" s="9"/>
      <c r="AN901" s="9"/>
      <c r="AO901" s="9"/>
      <c r="AP901" s="9"/>
      <c r="AQ901" s="9"/>
      <c r="AR901" s="9"/>
    </row>
    <row r="902" spans="1:44" x14ac:dyDescent="0.25">
      <c r="A902" s="9"/>
      <c r="B902" s="9"/>
      <c r="C902" s="9"/>
      <c r="D902" s="9"/>
      <c r="F902" s="9"/>
      <c r="I902" s="9"/>
      <c r="J902" s="9"/>
      <c r="K902" s="9"/>
      <c r="L902" s="9"/>
      <c r="M902" s="9"/>
      <c r="N902" s="9"/>
      <c r="O902" s="9"/>
      <c r="P902" s="9"/>
      <c r="R902" s="9"/>
      <c r="S902" s="9"/>
      <c r="U902" s="17"/>
      <c r="V902" s="9"/>
      <c r="W902" s="17"/>
      <c r="X902" s="9"/>
      <c r="Y902" s="9"/>
      <c r="Z902" s="9"/>
      <c r="AA902" s="9"/>
      <c r="AB902" s="9"/>
      <c r="AC902" s="9"/>
      <c r="AD902" s="9"/>
      <c r="AE902" s="9"/>
      <c r="AF902" s="9"/>
      <c r="AG902" s="9"/>
      <c r="AH902" s="9"/>
      <c r="AI902" s="9"/>
      <c r="AJ902" s="9"/>
      <c r="AK902" s="9"/>
      <c r="AL902" s="9"/>
      <c r="AM902" s="9"/>
      <c r="AN902" s="9"/>
      <c r="AO902" s="9"/>
      <c r="AP902" s="9"/>
      <c r="AQ902" s="9"/>
      <c r="AR902" s="9"/>
    </row>
    <row r="903" spans="1:44" x14ac:dyDescent="0.25">
      <c r="A903" s="9"/>
      <c r="B903" s="9"/>
      <c r="C903" s="9"/>
      <c r="D903" s="9"/>
      <c r="F903" s="9"/>
      <c r="I903" s="9"/>
      <c r="J903" s="9"/>
      <c r="K903" s="9"/>
      <c r="L903" s="9"/>
      <c r="M903" s="9"/>
      <c r="N903" s="9"/>
      <c r="O903" s="9"/>
      <c r="P903" s="9"/>
      <c r="R903" s="9"/>
      <c r="S903" s="9"/>
      <c r="U903" s="17"/>
      <c r="V903" s="9"/>
      <c r="W903" s="17"/>
      <c r="X903" s="9"/>
      <c r="Y903" s="9"/>
      <c r="Z903" s="9"/>
      <c r="AA903" s="9"/>
      <c r="AB903" s="9"/>
      <c r="AC903" s="9"/>
      <c r="AD903" s="9"/>
      <c r="AE903" s="9"/>
      <c r="AF903" s="9"/>
      <c r="AG903" s="9"/>
      <c r="AH903" s="9"/>
      <c r="AI903" s="9"/>
      <c r="AJ903" s="9"/>
      <c r="AK903" s="9"/>
      <c r="AL903" s="9"/>
      <c r="AM903" s="9"/>
      <c r="AN903" s="9"/>
      <c r="AO903" s="9"/>
      <c r="AP903" s="9"/>
      <c r="AQ903" s="9"/>
      <c r="AR903" s="9"/>
    </row>
    <row r="904" spans="1:44" x14ac:dyDescent="0.25">
      <c r="A904" s="9"/>
      <c r="B904" s="9"/>
      <c r="C904" s="9"/>
      <c r="D904" s="9"/>
      <c r="F904" s="9"/>
      <c r="I904" s="9"/>
      <c r="J904" s="9"/>
      <c r="K904" s="9"/>
      <c r="L904" s="9"/>
      <c r="M904" s="9"/>
      <c r="N904" s="9"/>
      <c r="O904" s="9"/>
      <c r="P904" s="9"/>
      <c r="R904" s="9"/>
      <c r="S904" s="9"/>
      <c r="U904" s="17"/>
      <c r="V904" s="9"/>
      <c r="W904" s="17"/>
      <c r="X904" s="9"/>
      <c r="Y904" s="9"/>
      <c r="Z904" s="9"/>
      <c r="AA904" s="9"/>
      <c r="AB904" s="9"/>
      <c r="AC904" s="9"/>
      <c r="AD904" s="9"/>
      <c r="AE904" s="9"/>
      <c r="AF904" s="9"/>
      <c r="AG904" s="9"/>
      <c r="AH904" s="9"/>
      <c r="AI904" s="9"/>
      <c r="AJ904" s="9"/>
      <c r="AK904" s="9"/>
      <c r="AL904" s="9"/>
      <c r="AM904" s="9"/>
      <c r="AN904" s="9"/>
      <c r="AO904" s="9"/>
      <c r="AP904" s="9"/>
      <c r="AQ904" s="9"/>
      <c r="AR904" s="9"/>
    </row>
    <row r="905" spans="1:44" x14ac:dyDescent="0.25">
      <c r="A905" s="9"/>
      <c r="B905" s="9"/>
      <c r="C905" s="9"/>
      <c r="D905" s="9"/>
      <c r="F905" s="9"/>
      <c r="I905" s="9"/>
      <c r="J905" s="9"/>
      <c r="K905" s="9"/>
      <c r="L905" s="9"/>
      <c r="M905" s="9"/>
      <c r="N905" s="9"/>
      <c r="O905" s="9"/>
      <c r="P905" s="9"/>
      <c r="R905" s="9"/>
      <c r="S905" s="9"/>
      <c r="U905" s="17"/>
      <c r="V905" s="9"/>
      <c r="W905" s="17"/>
      <c r="X905" s="9"/>
      <c r="Y905" s="9"/>
      <c r="Z905" s="9"/>
      <c r="AA905" s="9"/>
      <c r="AB905" s="9"/>
      <c r="AC905" s="9"/>
      <c r="AD905" s="9"/>
      <c r="AE905" s="9"/>
      <c r="AF905" s="9"/>
      <c r="AG905" s="9"/>
      <c r="AH905" s="9"/>
      <c r="AI905" s="9"/>
      <c r="AJ905" s="9"/>
      <c r="AK905" s="9"/>
      <c r="AL905" s="9"/>
      <c r="AM905" s="9"/>
      <c r="AN905" s="9"/>
      <c r="AO905" s="9"/>
      <c r="AP905" s="9"/>
      <c r="AQ905" s="9"/>
      <c r="AR905" s="9"/>
    </row>
    <row r="906" spans="1:44" x14ac:dyDescent="0.25">
      <c r="A906" s="9"/>
      <c r="B906" s="9"/>
      <c r="C906" s="9"/>
      <c r="D906" s="9"/>
      <c r="F906" s="9"/>
      <c r="I906" s="9"/>
      <c r="J906" s="9"/>
      <c r="K906" s="9"/>
      <c r="L906" s="9"/>
      <c r="M906" s="9"/>
      <c r="N906" s="9"/>
      <c r="O906" s="9"/>
      <c r="P906" s="9"/>
      <c r="R906" s="9"/>
      <c r="S906" s="9"/>
      <c r="U906" s="17"/>
      <c r="V906" s="9"/>
      <c r="W906" s="17"/>
      <c r="X906" s="9"/>
      <c r="Y906" s="9"/>
      <c r="Z906" s="9"/>
      <c r="AA906" s="9"/>
      <c r="AB906" s="9"/>
      <c r="AC906" s="9"/>
      <c r="AD906" s="9"/>
      <c r="AE906" s="9"/>
      <c r="AF906" s="9"/>
      <c r="AG906" s="9"/>
      <c r="AH906" s="9"/>
      <c r="AI906" s="9"/>
      <c r="AJ906" s="9"/>
      <c r="AK906" s="9"/>
      <c r="AL906" s="9"/>
      <c r="AM906" s="9"/>
      <c r="AN906" s="9"/>
      <c r="AO906" s="9"/>
      <c r="AP906" s="9"/>
      <c r="AQ906" s="9"/>
      <c r="AR906" s="9"/>
    </row>
    <row r="907" spans="1:44" x14ac:dyDescent="0.25">
      <c r="A907" s="9"/>
      <c r="B907" s="9"/>
      <c r="C907" s="9"/>
      <c r="D907" s="9"/>
      <c r="F907" s="9"/>
      <c r="I907" s="9"/>
      <c r="J907" s="9"/>
      <c r="K907" s="9"/>
      <c r="L907" s="9"/>
      <c r="M907" s="9"/>
      <c r="N907" s="9"/>
      <c r="O907" s="9"/>
      <c r="P907" s="9"/>
      <c r="R907" s="9"/>
      <c r="S907" s="9"/>
      <c r="U907" s="17"/>
      <c r="V907" s="9"/>
      <c r="W907" s="17"/>
      <c r="X907" s="9"/>
      <c r="Y907" s="9"/>
      <c r="Z907" s="9"/>
      <c r="AA907" s="9"/>
      <c r="AB907" s="9"/>
      <c r="AC907" s="9"/>
      <c r="AD907" s="9"/>
      <c r="AE907" s="9"/>
      <c r="AF907" s="9"/>
      <c r="AG907" s="9"/>
      <c r="AH907" s="9"/>
      <c r="AI907" s="9"/>
      <c r="AJ907" s="9"/>
      <c r="AK907" s="9"/>
      <c r="AL907" s="9"/>
      <c r="AM907" s="9"/>
      <c r="AN907" s="9"/>
      <c r="AO907" s="9"/>
      <c r="AP907" s="9"/>
      <c r="AQ907" s="9"/>
      <c r="AR907" s="9"/>
    </row>
    <row r="908" spans="1:44" x14ac:dyDescent="0.25">
      <c r="A908" s="9"/>
      <c r="B908" s="9"/>
      <c r="C908" s="9"/>
      <c r="D908" s="9"/>
      <c r="F908" s="9"/>
      <c r="I908" s="9"/>
      <c r="J908" s="9"/>
      <c r="K908" s="9"/>
      <c r="L908" s="9"/>
      <c r="M908" s="9"/>
      <c r="N908" s="9"/>
      <c r="O908" s="9"/>
      <c r="P908" s="9"/>
      <c r="R908" s="9"/>
      <c r="S908" s="9"/>
      <c r="U908" s="17"/>
      <c r="V908" s="9"/>
      <c r="W908" s="17"/>
      <c r="X908" s="9"/>
      <c r="Y908" s="9"/>
      <c r="Z908" s="9"/>
      <c r="AA908" s="9"/>
      <c r="AB908" s="9"/>
      <c r="AC908" s="9"/>
      <c r="AD908" s="9"/>
      <c r="AE908" s="9"/>
      <c r="AF908" s="9"/>
      <c r="AG908" s="9"/>
      <c r="AH908" s="9"/>
      <c r="AI908" s="9"/>
      <c r="AJ908" s="9"/>
      <c r="AK908" s="9"/>
      <c r="AL908" s="9"/>
      <c r="AM908" s="9"/>
      <c r="AN908" s="9"/>
      <c r="AO908" s="9"/>
      <c r="AP908" s="9"/>
      <c r="AQ908" s="9"/>
      <c r="AR908" s="9"/>
    </row>
    <row r="909" spans="1:44" x14ac:dyDescent="0.25">
      <c r="A909" s="9"/>
      <c r="B909" s="9"/>
      <c r="C909" s="9"/>
      <c r="D909" s="9"/>
      <c r="F909" s="9"/>
      <c r="I909" s="9"/>
      <c r="J909" s="9"/>
      <c r="K909" s="9"/>
      <c r="L909" s="9"/>
      <c r="M909" s="9"/>
      <c r="N909" s="9"/>
      <c r="O909" s="9"/>
      <c r="P909" s="9"/>
      <c r="R909" s="9"/>
      <c r="S909" s="9"/>
      <c r="U909" s="17"/>
      <c r="V909" s="9"/>
      <c r="W909" s="17"/>
      <c r="X909" s="9"/>
      <c r="Y909" s="9"/>
      <c r="Z909" s="9"/>
      <c r="AA909" s="9"/>
      <c r="AB909" s="9"/>
      <c r="AC909" s="9"/>
      <c r="AD909" s="9"/>
      <c r="AE909" s="9"/>
      <c r="AF909" s="9"/>
      <c r="AG909" s="9"/>
      <c r="AH909" s="9"/>
      <c r="AI909" s="9"/>
      <c r="AJ909" s="9"/>
      <c r="AK909" s="9"/>
      <c r="AL909" s="9"/>
      <c r="AM909" s="9"/>
      <c r="AN909" s="9"/>
      <c r="AO909" s="9"/>
      <c r="AP909" s="9"/>
      <c r="AQ909" s="9"/>
      <c r="AR909" s="9"/>
    </row>
    <row r="910" spans="1:44" x14ac:dyDescent="0.25">
      <c r="A910" s="9"/>
      <c r="B910" s="9"/>
      <c r="C910" s="9"/>
      <c r="D910" s="9"/>
      <c r="F910" s="9"/>
      <c r="I910" s="9"/>
      <c r="J910" s="9"/>
      <c r="K910" s="9"/>
      <c r="L910" s="9"/>
      <c r="M910" s="9"/>
      <c r="N910" s="9"/>
      <c r="O910" s="9"/>
      <c r="P910" s="9"/>
      <c r="R910" s="9"/>
      <c r="S910" s="9"/>
      <c r="U910" s="17"/>
      <c r="V910" s="9"/>
      <c r="W910" s="17"/>
      <c r="X910" s="9"/>
      <c r="Y910" s="9"/>
      <c r="Z910" s="9"/>
      <c r="AA910" s="9"/>
      <c r="AB910" s="9"/>
      <c r="AC910" s="9"/>
      <c r="AD910" s="9"/>
      <c r="AE910" s="9"/>
      <c r="AF910" s="9"/>
      <c r="AG910" s="9"/>
      <c r="AH910" s="9"/>
      <c r="AI910" s="9"/>
      <c r="AJ910" s="9"/>
      <c r="AK910" s="9"/>
      <c r="AL910" s="9"/>
      <c r="AM910" s="9"/>
      <c r="AN910" s="9"/>
      <c r="AO910" s="9"/>
      <c r="AP910" s="9"/>
      <c r="AQ910" s="9"/>
      <c r="AR910" s="9"/>
    </row>
    <row r="911" spans="1:44" x14ac:dyDescent="0.25">
      <c r="A911" s="9"/>
      <c r="B911" s="9"/>
      <c r="C911" s="9"/>
      <c r="D911" s="9"/>
      <c r="F911" s="9"/>
      <c r="I911" s="9"/>
      <c r="J911" s="9"/>
      <c r="K911" s="9"/>
      <c r="L911" s="9"/>
      <c r="M911" s="9"/>
      <c r="N911" s="9"/>
      <c r="O911" s="9"/>
      <c r="P911" s="9"/>
      <c r="R911" s="9"/>
      <c r="S911" s="9"/>
      <c r="U911" s="17"/>
      <c r="V911" s="9"/>
      <c r="W911" s="17"/>
      <c r="X911" s="9"/>
      <c r="Y911" s="9"/>
      <c r="Z911" s="9"/>
      <c r="AA911" s="9"/>
      <c r="AB911" s="9"/>
      <c r="AC911" s="9"/>
      <c r="AD911" s="9"/>
      <c r="AE911" s="9"/>
      <c r="AF911" s="9"/>
      <c r="AG911" s="9"/>
      <c r="AH911" s="9"/>
      <c r="AI911" s="9"/>
      <c r="AJ911" s="9"/>
      <c r="AK911" s="9"/>
      <c r="AL911" s="9"/>
      <c r="AM911" s="9"/>
      <c r="AN911" s="9"/>
      <c r="AO911" s="9"/>
      <c r="AP911" s="9"/>
      <c r="AQ911" s="9"/>
      <c r="AR911" s="9"/>
    </row>
    <row r="912" spans="1:44" x14ac:dyDescent="0.25">
      <c r="A912" s="9"/>
      <c r="B912" s="9"/>
      <c r="C912" s="9"/>
      <c r="D912" s="9"/>
      <c r="F912" s="9"/>
      <c r="I912" s="9"/>
      <c r="J912" s="9"/>
      <c r="K912" s="9"/>
      <c r="L912" s="9"/>
      <c r="M912" s="9"/>
      <c r="N912" s="9"/>
      <c r="O912" s="9"/>
      <c r="P912" s="9"/>
      <c r="R912" s="9"/>
      <c r="S912" s="9"/>
      <c r="U912" s="17"/>
      <c r="V912" s="9"/>
      <c r="W912" s="17"/>
      <c r="X912" s="9"/>
      <c r="Y912" s="9"/>
      <c r="Z912" s="9"/>
      <c r="AA912" s="9"/>
      <c r="AB912" s="9"/>
      <c r="AC912" s="9"/>
      <c r="AD912" s="9"/>
      <c r="AE912" s="9"/>
      <c r="AF912" s="9"/>
      <c r="AG912" s="9"/>
      <c r="AH912" s="9"/>
      <c r="AI912" s="9"/>
      <c r="AJ912" s="9"/>
      <c r="AK912" s="9"/>
      <c r="AL912" s="9"/>
      <c r="AM912" s="9"/>
      <c r="AN912" s="9"/>
      <c r="AO912" s="9"/>
      <c r="AP912" s="9"/>
      <c r="AQ912" s="9"/>
      <c r="AR912" s="9"/>
    </row>
    <row r="913" spans="1:44" x14ac:dyDescent="0.25">
      <c r="A913" s="9"/>
      <c r="B913" s="9"/>
      <c r="C913" s="9"/>
      <c r="D913" s="9"/>
      <c r="F913" s="9"/>
      <c r="I913" s="9"/>
      <c r="J913" s="9"/>
      <c r="K913" s="9"/>
      <c r="L913" s="9"/>
      <c r="M913" s="9"/>
      <c r="N913" s="9"/>
      <c r="O913" s="9"/>
      <c r="P913" s="9"/>
      <c r="R913" s="9"/>
      <c r="S913" s="9"/>
      <c r="U913" s="17"/>
      <c r="V913" s="9"/>
      <c r="W913" s="17"/>
      <c r="X913" s="9"/>
      <c r="Y913" s="9"/>
      <c r="Z913" s="9"/>
      <c r="AA913" s="9"/>
      <c r="AB913" s="9"/>
      <c r="AC913" s="9"/>
      <c r="AD913" s="9"/>
      <c r="AE913" s="9"/>
      <c r="AF913" s="9"/>
      <c r="AG913" s="9"/>
      <c r="AH913" s="9"/>
      <c r="AI913" s="9"/>
      <c r="AJ913" s="9"/>
      <c r="AK913" s="9"/>
      <c r="AL913" s="9"/>
      <c r="AM913" s="9"/>
      <c r="AN913" s="9"/>
      <c r="AO913" s="9"/>
      <c r="AP913" s="9"/>
      <c r="AQ913" s="9"/>
      <c r="AR913" s="9"/>
    </row>
    <row r="914" spans="1:44" x14ac:dyDescent="0.25">
      <c r="A914" s="9"/>
      <c r="B914" s="9"/>
      <c r="C914" s="9"/>
      <c r="D914" s="9"/>
      <c r="F914" s="9"/>
      <c r="I914" s="9"/>
      <c r="J914" s="9"/>
      <c r="K914" s="9"/>
      <c r="L914" s="9"/>
      <c r="M914" s="9"/>
      <c r="N914" s="9"/>
      <c r="O914" s="9"/>
      <c r="P914" s="9"/>
      <c r="R914" s="9"/>
      <c r="S914" s="9"/>
      <c r="U914" s="17"/>
      <c r="V914" s="9"/>
      <c r="W914" s="17"/>
      <c r="X914" s="9"/>
      <c r="Y914" s="9"/>
      <c r="Z914" s="9"/>
      <c r="AA914" s="9"/>
      <c r="AB914" s="9"/>
      <c r="AC914" s="9"/>
      <c r="AD914" s="9"/>
      <c r="AE914" s="9"/>
      <c r="AF914" s="9"/>
      <c r="AG914" s="9"/>
      <c r="AH914" s="9"/>
      <c r="AI914" s="9"/>
      <c r="AJ914" s="9"/>
      <c r="AK914" s="9"/>
      <c r="AL914" s="9"/>
      <c r="AM914" s="9"/>
      <c r="AN914" s="9"/>
      <c r="AO914" s="9"/>
      <c r="AP914" s="9"/>
      <c r="AQ914" s="9"/>
      <c r="AR914" s="9"/>
    </row>
    <row r="915" spans="1:44" x14ac:dyDescent="0.25">
      <c r="A915" s="9"/>
      <c r="B915" s="9"/>
      <c r="C915" s="9"/>
      <c r="D915" s="9"/>
      <c r="F915" s="9"/>
      <c r="I915" s="9"/>
      <c r="J915" s="9"/>
      <c r="K915" s="9"/>
      <c r="L915" s="9"/>
      <c r="M915" s="9"/>
      <c r="N915" s="9"/>
      <c r="O915" s="9"/>
      <c r="P915" s="9"/>
      <c r="R915" s="9"/>
      <c r="S915" s="9"/>
      <c r="U915" s="17"/>
      <c r="V915" s="9"/>
      <c r="W915" s="17"/>
      <c r="X915" s="9"/>
      <c r="Y915" s="9"/>
      <c r="Z915" s="9"/>
      <c r="AA915" s="9"/>
      <c r="AB915" s="9"/>
      <c r="AC915" s="9"/>
      <c r="AD915" s="9"/>
      <c r="AE915" s="9"/>
      <c r="AF915" s="9"/>
      <c r="AG915" s="9"/>
      <c r="AH915" s="9"/>
      <c r="AI915" s="9"/>
      <c r="AJ915" s="9"/>
      <c r="AK915" s="9"/>
      <c r="AL915" s="9"/>
      <c r="AM915" s="9"/>
      <c r="AN915" s="9"/>
      <c r="AO915" s="9"/>
      <c r="AP915" s="9"/>
      <c r="AQ915" s="9"/>
      <c r="AR915" s="9"/>
    </row>
    <row r="916" spans="1:44" x14ac:dyDescent="0.25">
      <c r="A916" s="9"/>
      <c r="B916" s="9"/>
      <c r="C916" s="9"/>
      <c r="D916" s="9"/>
      <c r="F916" s="9"/>
      <c r="I916" s="9"/>
      <c r="J916" s="9"/>
      <c r="K916" s="9"/>
      <c r="L916" s="9"/>
      <c r="M916" s="9"/>
      <c r="N916" s="9"/>
      <c r="O916" s="9"/>
      <c r="P916" s="9"/>
      <c r="R916" s="9"/>
      <c r="S916" s="9"/>
      <c r="U916" s="17"/>
      <c r="V916" s="9"/>
      <c r="W916" s="17"/>
      <c r="X916" s="9"/>
      <c r="Y916" s="9"/>
      <c r="Z916" s="9"/>
      <c r="AA916" s="9"/>
      <c r="AB916" s="9"/>
      <c r="AC916" s="9"/>
      <c r="AD916" s="9"/>
      <c r="AE916" s="9"/>
      <c r="AF916" s="9"/>
      <c r="AG916" s="9"/>
      <c r="AH916" s="9"/>
      <c r="AI916" s="9"/>
      <c r="AJ916" s="9"/>
      <c r="AK916" s="9"/>
      <c r="AL916" s="9"/>
      <c r="AM916" s="9"/>
      <c r="AN916" s="9"/>
      <c r="AO916" s="9"/>
      <c r="AP916" s="9"/>
      <c r="AQ916" s="9"/>
      <c r="AR916" s="9"/>
    </row>
    <row r="917" spans="1:44" x14ac:dyDescent="0.25">
      <c r="A917" s="9"/>
      <c r="B917" s="9"/>
      <c r="C917" s="9"/>
      <c r="D917" s="9"/>
      <c r="F917" s="9"/>
      <c r="I917" s="9"/>
      <c r="J917" s="9"/>
      <c r="K917" s="9"/>
      <c r="L917" s="9"/>
      <c r="M917" s="9"/>
      <c r="N917" s="9"/>
      <c r="O917" s="9"/>
      <c r="P917" s="9"/>
      <c r="R917" s="9"/>
      <c r="S917" s="9"/>
      <c r="U917" s="17"/>
      <c r="V917" s="9"/>
      <c r="W917" s="17"/>
      <c r="X917" s="9"/>
      <c r="Y917" s="9"/>
      <c r="Z917" s="9"/>
      <c r="AA917" s="9"/>
      <c r="AB917" s="9"/>
      <c r="AC917" s="9"/>
      <c r="AD917" s="9"/>
      <c r="AE917" s="9"/>
      <c r="AF917" s="9"/>
      <c r="AG917" s="9"/>
      <c r="AH917" s="9"/>
      <c r="AI917" s="9"/>
      <c r="AJ917" s="9"/>
      <c r="AK917" s="9"/>
      <c r="AL917" s="9"/>
      <c r="AM917" s="9"/>
      <c r="AN917" s="9"/>
      <c r="AO917" s="9"/>
      <c r="AP917" s="9"/>
      <c r="AQ917" s="9"/>
      <c r="AR917" s="9"/>
    </row>
    <row r="918" spans="1:44" x14ac:dyDescent="0.25">
      <c r="A918" s="9"/>
      <c r="B918" s="9"/>
      <c r="C918" s="9"/>
      <c r="D918" s="9"/>
      <c r="F918" s="9"/>
      <c r="I918" s="9"/>
      <c r="J918" s="9"/>
      <c r="K918" s="9"/>
      <c r="L918" s="9"/>
      <c r="M918" s="9"/>
      <c r="N918" s="9"/>
      <c r="O918" s="9"/>
      <c r="P918" s="9"/>
      <c r="R918" s="9"/>
      <c r="S918" s="9"/>
      <c r="U918" s="17"/>
      <c r="V918" s="9"/>
      <c r="W918" s="17"/>
      <c r="X918" s="9"/>
      <c r="Y918" s="9"/>
      <c r="Z918" s="9"/>
      <c r="AA918" s="9"/>
      <c r="AB918" s="9"/>
      <c r="AC918" s="9"/>
      <c r="AD918" s="9"/>
      <c r="AE918" s="9"/>
      <c r="AF918" s="9"/>
      <c r="AG918" s="9"/>
      <c r="AH918" s="9"/>
      <c r="AI918" s="9"/>
      <c r="AJ918" s="9"/>
      <c r="AK918" s="9"/>
      <c r="AL918" s="9"/>
      <c r="AM918" s="9"/>
      <c r="AN918" s="9"/>
      <c r="AO918" s="9"/>
      <c r="AP918" s="9"/>
      <c r="AQ918" s="9"/>
      <c r="AR918" s="9"/>
    </row>
    <row r="919" spans="1:44" x14ac:dyDescent="0.25">
      <c r="A919" s="9"/>
      <c r="B919" s="9"/>
      <c r="C919" s="9"/>
      <c r="D919" s="9"/>
      <c r="F919" s="9"/>
      <c r="I919" s="9"/>
      <c r="J919" s="9"/>
      <c r="K919" s="9"/>
      <c r="L919" s="9"/>
      <c r="M919" s="9"/>
      <c r="N919" s="9"/>
      <c r="O919" s="9"/>
      <c r="P919" s="9"/>
      <c r="R919" s="9"/>
      <c r="S919" s="9"/>
      <c r="U919" s="17"/>
      <c r="V919" s="9"/>
      <c r="W919" s="17"/>
      <c r="X919" s="9"/>
      <c r="Y919" s="9"/>
      <c r="Z919" s="9"/>
      <c r="AA919" s="9"/>
      <c r="AB919" s="9"/>
      <c r="AC919" s="9"/>
      <c r="AD919" s="9"/>
      <c r="AE919" s="9"/>
      <c r="AF919" s="9"/>
      <c r="AG919" s="9"/>
      <c r="AH919" s="9"/>
      <c r="AI919" s="9"/>
      <c r="AJ919" s="9"/>
      <c r="AK919" s="9"/>
      <c r="AL919" s="9"/>
      <c r="AM919" s="9"/>
      <c r="AN919" s="9"/>
      <c r="AO919" s="9"/>
      <c r="AP919" s="9"/>
      <c r="AQ919" s="9"/>
      <c r="AR919" s="9"/>
    </row>
    <row r="920" spans="1:44" x14ac:dyDescent="0.25">
      <c r="A920" s="9"/>
      <c r="B920" s="9"/>
      <c r="C920" s="9"/>
      <c r="D920" s="9"/>
      <c r="F920" s="9"/>
      <c r="I920" s="9"/>
      <c r="J920" s="9"/>
      <c r="K920" s="9"/>
      <c r="L920" s="9"/>
      <c r="M920" s="9"/>
      <c r="N920" s="9"/>
      <c r="O920" s="9"/>
      <c r="P920" s="9"/>
      <c r="R920" s="9"/>
      <c r="S920" s="9"/>
      <c r="U920" s="17"/>
      <c r="V920" s="9"/>
      <c r="W920" s="17"/>
      <c r="X920" s="9"/>
      <c r="Y920" s="9"/>
      <c r="Z920" s="9"/>
      <c r="AA920" s="9"/>
      <c r="AB920" s="9"/>
      <c r="AC920" s="9"/>
      <c r="AD920" s="9"/>
      <c r="AE920" s="9"/>
      <c r="AF920" s="9"/>
      <c r="AG920" s="9"/>
      <c r="AH920" s="9"/>
      <c r="AI920" s="9"/>
      <c r="AJ920" s="9"/>
      <c r="AK920" s="9"/>
      <c r="AL920" s="9"/>
      <c r="AM920" s="9"/>
      <c r="AN920" s="9"/>
      <c r="AO920" s="9"/>
      <c r="AP920" s="9"/>
      <c r="AQ920" s="9"/>
      <c r="AR920" s="9"/>
    </row>
    <row r="921" spans="1:44" x14ac:dyDescent="0.25">
      <c r="A921" s="9"/>
      <c r="B921" s="9"/>
      <c r="C921" s="9"/>
      <c r="D921" s="9"/>
      <c r="F921" s="9"/>
      <c r="I921" s="9"/>
      <c r="J921" s="9"/>
      <c r="K921" s="9"/>
      <c r="L921" s="9"/>
      <c r="M921" s="9"/>
      <c r="N921" s="9"/>
      <c r="O921" s="9"/>
      <c r="P921" s="9"/>
      <c r="R921" s="9"/>
      <c r="S921" s="9"/>
      <c r="U921" s="17"/>
      <c r="V921" s="9"/>
      <c r="W921" s="17"/>
      <c r="X921" s="9"/>
      <c r="Y921" s="9"/>
      <c r="Z921" s="9"/>
      <c r="AA921" s="9"/>
      <c r="AB921" s="9"/>
      <c r="AC921" s="9"/>
      <c r="AD921" s="9"/>
      <c r="AE921" s="9"/>
      <c r="AF921" s="9"/>
      <c r="AG921" s="9"/>
      <c r="AH921" s="9"/>
      <c r="AI921" s="9"/>
      <c r="AJ921" s="9"/>
      <c r="AK921" s="9"/>
      <c r="AL921" s="9"/>
      <c r="AM921" s="9"/>
      <c r="AN921" s="9"/>
      <c r="AO921" s="9"/>
      <c r="AP921" s="9"/>
      <c r="AQ921" s="9"/>
      <c r="AR921" s="9"/>
    </row>
    <row r="922" spans="1:44" x14ac:dyDescent="0.25">
      <c r="A922" s="9"/>
      <c r="B922" s="9"/>
      <c r="C922" s="9"/>
      <c r="D922" s="9"/>
      <c r="F922" s="9"/>
      <c r="I922" s="9"/>
      <c r="J922" s="9"/>
      <c r="K922" s="9"/>
      <c r="L922" s="9"/>
      <c r="M922" s="9"/>
      <c r="N922" s="9"/>
      <c r="O922" s="9"/>
      <c r="P922" s="9"/>
      <c r="R922" s="9"/>
      <c r="S922" s="9"/>
      <c r="U922" s="17"/>
      <c r="V922" s="9"/>
      <c r="W922" s="17"/>
      <c r="X922" s="9"/>
      <c r="Y922" s="9"/>
      <c r="Z922" s="9"/>
      <c r="AA922" s="9"/>
      <c r="AB922" s="9"/>
      <c r="AC922" s="9"/>
      <c r="AD922" s="9"/>
      <c r="AE922" s="9"/>
      <c r="AF922" s="9"/>
      <c r="AG922" s="9"/>
      <c r="AH922" s="9"/>
      <c r="AI922" s="9"/>
      <c r="AJ922" s="9"/>
      <c r="AK922" s="9"/>
      <c r="AL922" s="9"/>
      <c r="AM922" s="9"/>
      <c r="AN922" s="9"/>
      <c r="AO922" s="9"/>
      <c r="AP922" s="9"/>
      <c r="AQ922" s="9"/>
      <c r="AR922" s="9"/>
    </row>
    <row r="923" spans="1:44" x14ac:dyDescent="0.25">
      <c r="A923" s="9"/>
      <c r="B923" s="9"/>
      <c r="C923" s="9"/>
      <c r="D923" s="9"/>
      <c r="F923" s="9"/>
      <c r="I923" s="9"/>
      <c r="J923" s="9"/>
      <c r="K923" s="9"/>
      <c r="L923" s="9"/>
      <c r="M923" s="9"/>
      <c r="N923" s="9"/>
      <c r="O923" s="9"/>
      <c r="P923" s="9"/>
      <c r="R923" s="9"/>
      <c r="S923" s="9"/>
      <c r="U923" s="17"/>
      <c r="V923" s="9"/>
      <c r="W923" s="17"/>
      <c r="X923" s="9"/>
      <c r="Y923" s="9"/>
      <c r="Z923" s="9"/>
      <c r="AA923" s="9"/>
      <c r="AB923" s="9"/>
      <c r="AC923" s="9"/>
      <c r="AD923" s="9"/>
      <c r="AE923" s="9"/>
      <c r="AF923" s="9"/>
      <c r="AG923" s="9"/>
      <c r="AH923" s="9"/>
      <c r="AI923" s="9"/>
      <c r="AJ923" s="9"/>
      <c r="AK923" s="9"/>
      <c r="AL923" s="9"/>
      <c r="AM923" s="9"/>
      <c r="AN923" s="9"/>
      <c r="AO923" s="9"/>
      <c r="AP923" s="9"/>
      <c r="AQ923" s="9"/>
      <c r="AR923" s="9"/>
    </row>
    <row r="924" spans="1:44" x14ac:dyDescent="0.25">
      <c r="A924" s="9"/>
      <c r="B924" s="9"/>
      <c r="C924" s="9"/>
      <c r="D924" s="9"/>
      <c r="F924" s="9"/>
      <c r="I924" s="9"/>
      <c r="J924" s="9"/>
      <c r="K924" s="9"/>
      <c r="L924" s="9"/>
      <c r="M924" s="9"/>
      <c r="N924" s="9"/>
      <c r="O924" s="9"/>
      <c r="P924" s="9"/>
      <c r="R924" s="9"/>
      <c r="S924" s="9"/>
      <c r="U924" s="17"/>
      <c r="V924" s="9"/>
      <c r="W924" s="17"/>
      <c r="X924" s="9"/>
      <c r="Y924" s="9"/>
      <c r="Z924" s="9"/>
      <c r="AA924" s="9"/>
      <c r="AB924" s="9"/>
      <c r="AC924" s="9"/>
      <c r="AD924" s="9"/>
      <c r="AE924" s="9"/>
      <c r="AF924" s="9"/>
      <c r="AG924" s="9"/>
      <c r="AH924" s="9"/>
      <c r="AI924" s="9"/>
      <c r="AJ924" s="9"/>
      <c r="AK924" s="9"/>
      <c r="AL924" s="9"/>
      <c r="AM924" s="9"/>
      <c r="AN924" s="9"/>
      <c r="AO924" s="9"/>
      <c r="AP924" s="9"/>
      <c r="AQ924" s="9"/>
      <c r="AR924" s="9"/>
    </row>
    <row r="925" spans="1:44" x14ac:dyDescent="0.25">
      <c r="A925" s="9"/>
      <c r="B925" s="9"/>
      <c r="C925" s="9"/>
      <c r="D925" s="9"/>
      <c r="F925" s="9"/>
      <c r="I925" s="9"/>
      <c r="J925" s="9"/>
      <c r="K925" s="9"/>
      <c r="L925" s="9"/>
      <c r="M925" s="9"/>
      <c r="N925" s="9"/>
      <c r="O925" s="9"/>
      <c r="P925" s="9"/>
      <c r="R925" s="9"/>
      <c r="S925" s="9"/>
      <c r="U925" s="17"/>
      <c r="V925" s="9"/>
      <c r="W925" s="17"/>
      <c r="X925" s="9"/>
      <c r="Y925" s="9"/>
      <c r="Z925" s="9"/>
      <c r="AA925" s="9"/>
      <c r="AB925" s="9"/>
      <c r="AC925" s="9"/>
      <c r="AD925" s="9"/>
      <c r="AE925" s="9"/>
      <c r="AF925" s="9"/>
      <c r="AG925" s="9"/>
      <c r="AH925" s="9"/>
      <c r="AI925" s="9"/>
      <c r="AJ925" s="9"/>
      <c r="AK925" s="9"/>
      <c r="AL925" s="9"/>
      <c r="AM925" s="9"/>
      <c r="AN925" s="9"/>
      <c r="AO925" s="9"/>
      <c r="AP925" s="9"/>
      <c r="AQ925" s="9"/>
      <c r="AR925" s="9"/>
    </row>
    <row r="926" spans="1:44" x14ac:dyDescent="0.25">
      <c r="A926" s="9"/>
      <c r="B926" s="9"/>
      <c r="C926" s="9"/>
      <c r="D926" s="9"/>
      <c r="F926" s="9"/>
      <c r="I926" s="9"/>
      <c r="J926" s="9"/>
      <c r="K926" s="9"/>
      <c r="L926" s="9"/>
      <c r="M926" s="9"/>
      <c r="N926" s="9"/>
      <c r="O926" s="9"/>
      <c r="P926" s="9"/>
      <c r="R926" s="9"/>
      <c r="S926" s="9"/>
      <c r="U926" s="17"/>
      <c r="V926" s="9"/>
      <c r="W926" s="17"/>
      <c r="X926" s="9"/>
      <c r="Y926" s="9"/>
      <c r="Z926" s="9"/>
      <c r="AA926" s="9"/>
      <c r="AB926" s="9"/>
      <c r="AC926" s="9"/>
      <c r="AD926" s="9"/>
      <c r="AE926" s="9"/>
      <c r="AF926" s="9"/>
      <c r="AG926" s="9"/>
      <c r="AH926" s="9"/>
      <c r="AI926" s="9"/>
      <c r="AJ926" s="9"/>
      <c r="AK926" s="9"/>
      <c r="AL926" s="9"/>
      <c r="AM926" s="9"/>
      <c r="AN926" s="9"/>
      <c r="AO926" s="9"/>
      <c r="AP926" s="9"/>
      <c r="AQ926" s="9"/>
      <c r="AR926" s="9"/>
    </row>
    <row r="927" spans="1:44" x14ac:dyDescent="0.25">
      <c r="A927" s="9"/>
      <c r="B927" s="9"/>
      <c r="C927" s="9"/>
      <c r="D927" s="9"/>
      <c r="F927" s="9"/>
      <c r="I927" s="9"/>
      <c r="J927" s="9"/>
      <c r="K927" s="9"/>
      <c r="L927" s="9"/>
      <c r="M927" s="9"/>
      <c r="N927" s="9"/>
      <c r="O927" s="9"/>
      <c r="P927" s="9"/>
      <c r="R927" s="9"/>
      <c r="S927" s="9"/>
      <c r="U927" s="17"/>
      <c r="V927" s="9"/>
      <c r="W927" s="17"/>
      <c r="X927" s="9"/>
      <c r="Y927" s="9"/>
      <c r="Z927" s="9"/>
      <c r="AA927" s="9"/>
      <c r="AB927" s="9"/>
      <c r="AC927" s="9"/>
      <c r="AD927" s="9"/>
      <c r="AE927" s="9"/>
      <c r="AF927" s="9"/>
      <c r="AG927" s="9"/>
      <c r="AH927" s="9"/>
      <c r="AI927" s="9"/>
      <c r="AJ927" s="9"/>
      <c r="AK927" s="9"/>
      <c r="AL927" s="9"/>
      <c r="AM927" s="9"/>
      <c r="AN927" s="9"/>
      <c r="AO927" s="9"/>
      <c r="AP927" s="9"/>
      <c r="AQ927" s="9"/>
      <c r="AR927" s="9"/>
    </row>
    <row r="928" spans="1:44" x14ac:dyDescent="0.25">
      <c r="A928" s="9"/>
      <c r="B928" s="9"/>
      <c r="C928" s="9"/>
      <c r="D928" s="9"/>
      <c r="F928" s="9"/>
      <c r="I928" s="9"/>
      <c r="J928" s="9"/>
      <c r="K928" s="9"/>
      <c r="L928" s="9"/>
      <c r="M928" s="9"/>
      <c r="N928" s="9"/>
      <c r="O928" s="9"/>
      <c r="P928" s="9"/>
      <c r="R928" s="9"/>
      <c r="S928" s="9"/>
      <c r="U928" s="17"/>
      <c r="V928" s="9"/>
      <c r="W928" s="17"/>
      <c r="X928" s="9"/>
      <c r="Y928" s="9"/>
      <c r="Z928" s="9"/>
      <c r="AA928" s="9"/>
      <c r="AB928" s="9"/>
      <c r="AC928" s="9"/>
      <c r="AD928" s="9"/>
      <c r="AE928" s="9"/>
      <c r="AF928" s="9"/>
      <c r="AG928" s="9"/>
      <c r="AH928" s="9"/>
      <c r="AI928" s="9"/>
      <c r="AJ928" s="9"/>
      <c r="AK928" s="9"/>
      <c r="AL928" s="9"/>
      <c r="AM928" s="9"/>
      <c r="AN928" s="9"/>
      <c r="AO928" s="9"/>
      <c r="AP928" s="9"/>
      <c r="AQ928" s="9"/>
      <c r="AR928" s="9"/>
    </row>
    <row r="929" spans="1:44" x14ac:dyDescent="0.25">
      <c r="A929" s="9"/>
      <c r="B929" s="9"/>
      <c r="C929" s="9"/>
      <c r="D929" s="9"/>
      <c r="F929" s="9"/>
      <c r="I929" s="9"/>
      <c r="J929" s="9"/>
      <c r="K929" s="9"/>
      <c r="L929" s="9"/>
      <c r="M929" s="9"/>
      <c r="N929" s="9"/>
      <c r="O929" s="9"/>
      <c r="P929" s="9"/>
      <c r="R929" s="9"/>
      <c r="S929" s="9"/>
      <c r="U929" s="17"/>
      <c r="V929" s="9"/>
      <c r="W929" s="17"/>
      <c r="X929" s="9"/>
      <c r="Y929" s="9"/>
      <c r="Z929" s="9"/>
      <c r="AA929" s="9"/>
      <c r="AB929" s="9"/>
      <c r="AC929" s="9"/>
      <c r="AD929" s="9"/>
      <c r="AE929" s="9"/>
      <c r="AF929" s="9"/>
      <c r="AG929" s="9"/>
      <c r="AH929" s="9"/>
      <c r="AI929" s="9"/>
      <c r="AJ929" s="9"/>
      <c r="AK929" s="9"/>
      <c r="AL929" s="9"/>
      <c r="AM929" s="9"/>
      <c r="AN929" s="9"/>
      <c r="AO929" s="9"/>
      <c r="AP929" s="9"/>
      <c r="AQ929" s="9"/>
      <c r="AR929" s="9"/>
    </row>
    <row r="930" spans="1:44" x14ac:dyDescent="0.25">
      <c r="A930" s="9"/>
      <c r="B930" s="9"/>
      <c r="C930" s="9"/>
      <c r="D930" s="9"/>
      <c r="F930" s="9"/>
      <c r="I930" s="9"/>
      <c r="J930" s="9"/>
      <c r="K930" s="9"/>
      <c r="L930" s="9"/>
      <c r="M930" s="9"/>
      <c r="N930" s="9"/>
      <c r="O930" s="9"/>
      <c r="P930" s="9"/>
      <c r="R930" s="9"/>
      <c r="S930" s="9"/>
      <c r="U930" s="17"/>
      <c r="V930" s="9"/>
      <c r="W930" s="17"/>
      <c r="X930" s="9"/>
      <c r="Y930" s="9"/>
      <c r="Z930" s="9"/>
      <c r="AA930" s="9"/>
      <c r="AB930" s="9"/>
      <c r="AC930" s="9"/>
      <c r="AD930" s="9"/>
      <c r="AE930" s="9"/>
      <c r="AF930" s="9"/>
      <c r="AG930" s="9"/>
      <c r="AH930" s="9"/>
      <c r="AI930" s="9"/>
      <c r="AJ930" s="9"/>
      <c r="AK930" s="9"/>
      <c r="AL930" s="9"/>
      <c r="AM930" s="9"/>
      <c r="AN930" s="9"/>
      <c r="AO930" s="9"/>
      <c r="AP930" s="9"/>
      <c r="AQ930" s="9"/>
      <c r="AR930" s="9"/>
    </row>
    <row r="931" spans="1:44" x14ac:dyDescent="0.25">
      <c r="A931" s="9"/>
      <c r="B931" s="9"/>
      <c r="C931" s="9"/>
      <c r="D931" s="9"/>
      <c r="F931" s="9"/>
      <c r="I931" s="9"/>
      <c r="J931" s="9"/>
      <c r="K931" s="9"/>
      <c r="L931" s="9"/>
      <c r="M931" s="9"/>
      <c r="N931" s="9"/>
      <c r="O931" s="9"/>
      <c r="P931" s="9"/>
      <c r="R931" s="9"/>
      <c r="S931" s="9"/>
      <c r="U931" s="17"/>
      <c r="V931" s="9"/>
      <c r="W931" s="17"/>
      <c r="X931" s="9"/>
      <c r="Y931" s="9"/>
      <c r="Z931" s="9"/>
      <c r="AA931" s="9"/>
      <c r="AB931" s="9"/>
      <c r="AC931" s="9"/>
      <c r="AD931" s="9"/>
      <c r="AE931" s="9"/>
      <c r="AF931" s="9"/>
      <c r="AG931" s="9"/>
      <c r="AH931" s="9"/>
      <c r="AI931" s="9"/>
      <c r="AJ931" s="9"/>
      <c r="AK931" s="9"/>
      <c r="AL931" s="9"/>
      <c r="AM931" s="9"/>
      <c r="AN931" s="9"/>
      <c r="AO931" s="9"/>
      <c r="AP931" s="9"/>
      <c r="AQ931" s="9"/>
      <c r="AR931" s="9"/>
    </row>
    <row r="932" spans="1:44" x14ac:dyDescent="0.25">
      <c r="A932" s="9"/>
      <c r="B932" s="9"/>
      <c r="C932" s="9"/>
      <c r="D932" s="9"/>
      <c r="F932" s="9"/>
      <c r="I932" s="9"/>
      <c r="J932" s="9"/>
      <c r="K932" s="9"/>
      <c r="L932" s="9"/>
      <c r="M932" s="9"/>
      <c r="N932" s="9"/>
      <c r="O932" s="9"/>
      <c r="P932" s="9"/>
      <c r="R932" s="9"/>
      <c r="S932" s="9"/>
      <c r="U932" s="17"/>
      <c r="V932" s="9"/>
      <c r="W932" s="17"/>
      <c r="X932" s="9"/>
      <c r="Y932" s="9"/>
      <c r="Z932" s="9"/>
      <c r="AA932" s="9"/>
      <c r="AB932" s="9"/>
      <c r="AC932" s="9"/>
      <c r="AD932" s="9"/>
      <c r="AE932" s="9"/>
      <c r="AF932" s="9"/>
      <c r="AG932" s="9"/>
      <c r="AH932" s="9"/>
      <c r="AI932" s="9"/>
      <c r="AJ932" s="9"/>
      <c r="AK932" s="9"/>
      <c r="AL932" s="9"/>
      <c r="AM932" s="9"/>
      <c r="AN932" s="9"/>
      <c r="AO932" s="9"/>
      <c r="AP932" s="9"/>
      <c r="AQ932" s="9"/>
      <c r="AR932" s="9"/>
    </row>
    <row r="933" spans="1:44" x14ac:dyDescent="0.25">
      <c r="A933" s="9"/>
      <c r="B933" s="9"/>
      <c r="C933" s="9"/>
      <c r="D933" s="9"/>
      <c r="F933" s="9"/>
      <c r="I933" s="9"/>
      <c r="J933" s="9"/>
      <c r="K933" s="9"/>
      <c r="L933" s="9"/>
      <c r="M933" s="9"/>
      <c r="N933" s="9"/>
      <c r="O933" s="9"/>
      <c r="P933" s="9"/>
      <c r="R933" s="9"/>
      <c r="S933" s="9"/>
      <c r="U933" s="17"/>
      <c r="V933" s="9"/>
      <c r="W933" s="17"/>
      <c r="X933" s="9"/>
      <c r="Y933" s="9"/>
      <c r="Z933" s="9"/>
      <c r="AA933" s="9"/>
      <c r="AB933" s="9"/>
      <c r="AC933" s="9"/>
      <c r="AD933" s="9"/>
      <c r="AE933" s="9"/>
      <c r="AF933" s="9"/>
      <c r="AG933" s="9"/>
      <c r="AH933" s="9"/>
      <c r="AI933" s="9"/>
      <c r="AJ933" s="9"/>
      <c r="AK933" s="9"/>
      <c r="AL933" s="9"/>
      <c r="AM933" s="9"/>
      <c r="AN933" s="9"/>
      <c r="AO933" s="9"/>
      <c r="AP933" s="9"/>
      <c r="AQ933" s="9"/>
      <c r="AR933" s="9"/>
    </row>
    <row r="934" spans="1:44" x14ac:dyDescent="0.25">
      <c r="A934" s="9"/>
      <c r="B934" s="9"/>
      <c r="C934" s="9"/>
      <c r="D934" s="9"/>
      <c r="F934" s="9"/>
      <c r="I934" s="9"/>
      <c r="J934" s="9"/>
      <c r="K934" s="9"/>
      <c r="L934" s="9"/>
      <c r="M934" s="9"/>
      <c r="N934" s="9"/>
      <c r="O934" s="9"/>
      <c r="P934" s="9"/>
      <c r="R934" s="9"/>
      <c r="S934" s="9"/>
      <c r="U934" s="17"/>
      <c r="V934" s="9"/>
      <c r="W934" s="17"/>
      <c r="X934" s="9"/>
      <c r="Y934" s="9"/>
      <c r="Z934" s="9"/>
      <c r="AA934" s="9"/>
      <c r="AB934" s="9"/>
      <c r="AC934" s="9"/>
      <c r="AD934" s="9"/>
      <c r="AE934" s="9"/>
      <c r="AF934" s="9"/>
      <c r="AG934" s="9"/>
      <c r="AH934" s="9"/>
      <c r="AI934" s="9"/>
      <c r="AJ934" s="9"/>
      <c r="AK934" s="9"/>
      <c r="AL934" s="9"/>
      <c r="AM934" s="9"/>
      <c r="AN934" s="9"/>
      <c r="AO934" s="9"/>
      <c r="AP934" s="9"/>
      <c r="AQ934" s="9"/>
      <c r="AR934" s="9"/>
    </row>
    <row r="935" spans="1:44" x14ac:dyDescent="0.25">
      <c r="A935" s="9"/>
      <c r="B935" s="9"/>
      <c r="C935" s="9"/>
      <c r="D935" s="9"/>
      <c r="F935" s="9"/>
      <c r="I935" s="9"/>
      <c r="J935" s="9"/>
      <c r="K935" s="9"/>
      <c r="L935" s="9"/>
      <c r="M935" s="9"/>
      <c r="N935" s="9"/>
      <c r="O935" s="9"/>
      <c r="P935" s="9"/>
      <c r="R935" s="9"/>
      <c r="S935" s="9"/>
      <c r="U935" s="17"/>
      <c r="V935" s="9"/>
      <c r="W935" s="17"/>
      <c r="X935" s="9"/>
      <c r="Y935" s="9"/>
      <c r="Z935" s="9"/>
      <c r="AA935" s="9"/>
      <c r="AB935" s="9"/>
      <c r="AC935" s="9"/>
      <c r="AD935" s="9"/>
      <c r="AE935" s="9"/>
      <c r="AF935" s="9"/>
      <c r="AG935" s="9"/>
      <c r="AH935" s="9"/>
      <c r="AI935" s="9"/>
      <c r="AJ935" s="9"/>
      <c r="AK935" s="9"/>
      <c r="AL935" s="9"/>
      <c r="AM935" s="9"/>
      <c r="AN935" s="9"/>
      <c r="AO935" s="9"/>
      <c r="AP935" s="9"/>
      <c r="AQ935" s="9"/>
      <c r="AR935" s="9"/>
    </row>
    <row r="936" spans="1:44" x14ac:dyDescent="0.25">
      <c r="A936" s="9"/>
      <c r="B936" s="9"/>
      <c r="C936" s="9"/>
      <c r="D936" s="9"/>
      <c r="F936" s="9"/>
      <c r="I936" s="9"/>
      <c r="J936" s="9"/>
      <c r="K936" s="9"/>
      <c r="L936" s="9"/>
      <c r="M936" s="9"/>
      <c r="N936" s="9"/>
      <c r="O936" s="9"/>
      <c r="P936" s="9"/>
      <c r="R936" s="9"/>
      <c r="S936" s="9"/>
      <c r="U936" s="17"/>
      <c r="V936" s="9"/>
      <c r="W936" s="17"/>
      <c r="X936" s="9"/>
      <c r="Y936" s="9"/>
      <c r="Z936" s="9"/>
      <c r="AA936" s="9"/>
      <c r="AB936" s="9"/>
      <c r="AC936" s="9"/>
      <c r="AD936" s="9"/>
      <c r="AE936" s="9"/>
      <c r="AF936" s="9"/>
      <c r="AG936" s="9"/>
      <c r="AH936" s="9"/>
      <c r="AI936" s="9"/>
      <c r="AJ936" s="9"/>
      <c r="AK936" s="9"/>
      <c r="AL936" s="9"/>
      <c r="AM936" s="9"/>
      <c r="AN936" s="9"/>
      <c r="AO936" s="9"/>
      <c r="AP936" s="9"/>
      <c r="AQ936" s="9"/>
      <c r="AR936" s="9"/>
    </row>
    <row r="937" spans="1:44" x14ac:dyDescent="0.25">
      <c r="A937" s="9"/>
      <c r="B937" s="9"/>
      <c r="C937" s="9"/>
      <c r="D937" s="9"/>
      <c r="F937" s="9"/>
      <c r="I937" s="9"/>
      <c r="J937" s="9"/>
      <c r="K937" s="9"/>
      <c r="L937" s="9"/>
      <c r="M937" s="9"/>
      <c r="N937" s="9"/>
      <c r="O937" s="9"/>
      <c r="P937" s="9"/>
      <c r="R937" s="9"/>
      <c r="S937" s="9"/>
      <c r="U937" s="17"/>
      <c r="V937" s="9"/>
      <c r="W937" s="17"/>
      <c r="X937" s="9"/>
      <c r="Y937" s="9"/>
      <c r="Z937" s="9"/>
      <c r="AA937" s="9"/>
      <c r="AB937" s="9"/>
      <c r="AC937" s="9"/>
      <c r="AD937" s="9"/>
      <c r="AE937" s="9"/>
      <c r="AF937" s="9"/>
      <c r="AG937" s="9"/>
      <c r="AH937" s="9"/>
      <c r="AI937" s="9"/>
      <c r="AJ937" s="9"/>
      <c r="AK937" s="9"/>
      <c r="AL937" s="9"/>
      <c r="AM937" s="9"/>
      <c r="AN937" s="9"/>
      <c r="AO937" s="9"/>
      <c r="AP937" s="9"/>
      <c r="AQ937" s="9"/>
      <c r="AR937" s="9"/>
    </row>
    <row r="938" spans="1:44" x14ac:dyDescent="0.25">
      <c r="A938" s="9"/>
      <c r="B938" s="9"/>
      <c r="C938" s="9"/>
      <c r="D938" s="9"/>
      <c r="F938" s="9"/>
      <c r="I938" s="9"/>
      <c r="J938" s="9"/>
      <c r="K938" s="9"/>
      <c r="L938" s="9"/>
      <c r="M938" s="9"/>
      <c r="N938" s="9"/>
      <c r="O938" s="9"/>
      <c r="P938" s="9"/>
      <c r="R938" s="9"/>
      <c r="S938" s="9"/>
      <c r="U938" s="17"/>
      <c r="V938" s="9"/>
      <c r="W938" s="17"/>
      <c r="X938" s="9"/>
      <c r="Y938" s="9"/>
      <c r="Z938" s="9"/>
      <c r="AA938" s="9"/>
      <c r="AB938" s="9"/>
      <c r="AC938" s="9"/>
      <c r="AD938" s="9"/>
      <c r="AE938" s="9"/>
      <c r="AF938" s="9"/>
      <c r="AG938" s="9"/>
      <c r="AH938" s="9"/>
      <c r="AI938" s="9"/>
      <c r="AJ938" s="9"/>
      <c r="AK938" s="9"/>
      <c r="AL938" s="9"/>
      <c r="AM938" s="9"/>
      <c r="AN938" s="9"/>
      <c r="AO938" s="9"/>
      <c r="AP938" s="9"/>
      <c r="AQ938" s="9"/>
      <c r="AR938" s="9"/>
    </row>
    <row r="939" spans="1:44" x14ac:dyDescent="0.25">
      <c r="A939" s="9"/>
      <c r="B939" s="9"/>
      <c r="C939" s="9"/>
      <c r="D939" s="9"/>
      <c r="F939" s="9"/>
      <c r="I939" s="9"/>
      <c r="J939" s="9"/>
      <c r="K939" s="9"/>
      <c r="L939" s="9"/>
      <c r="M939" s="9"/>
      <c r="N939" s="9"/>
      <c r="O939" s="9"/>
      <c r="P939" s="9"/>
      <c r="R939" s="9"/>
      <c r="S939" s="9"/>
      <c r="U939" s="17"/>
      <c r="V939" s="9"/>
      <c r="W939" s="17"/>
      <c r="X939" s="9"/>
      <c r="Y939" s="9"/>
      <c r="Z939" s="9"/>
      <c r="AA939" s="9"/>
      <c r="AB939" s="9"/>
      <c r="AC939" s="9"/>
      <c r="AD939" s="9"/>
      <c r="AE939" s="9"/>
      <c r="AF939" s="9"/>
      <c r="AG939" s="9"/>
      <c r="AH939" s="9"/>
      <c r="AI939" s="9"/>
      <c r="AJ939" s="9"/>
      <c r="AK939" s="9"/>
      <c r="AL939" s="9"/>
      <c r="AM939" s="9"/>
      <c r="AN939" s="9"/>
      <c r="AO939" s="9"/>
      <c r="AP939" s="9"/>
      <c r="AQ939" s="9"/>
      <c r="AR939" s="9"/>
    </row>
    <row r="940" spans="1:44" x14ac:dyDescent="0.25">
      <c r="A940" s="9"/>
      <c r="B940" s="9"/>
      <c r="C940" s="9"/>
      <c r="D940" s="9"/>
      <c r="F940" s="9"/>
      <c r="I940" s="9"/>
      <c r="J940" s="9"/>
      <c r="K940" s="9"/>
      <c r="L940" s="9"/>
      <c r="M940" s="9"/>
      <c r="N940" s="9"/>
      <c r="O940" s="9"/>
      <c r="P940" s="9"/>
      <c r="R940" s="9"/>
      <c r="S940" s="9"/>
      <c r="U940" s="17"/>
      <c r="V940" s="9"/>
      <c r="W940" s="17"/>
      <c r="X940" s="9"/>
      <c r="Y940" s="9"/>
      <c r="Z940" s="9"/>
      <c r="AA940" s="9"/>
      <c r="AB940" s="9"/>
      <c r="AC940" s="9"/>
      <c r="AD940" s="9"/>
      <c r="AE940" s="9"/>
      <c r="AF940" s="9"/>
      <c r="AG940" s="9"/>
      <c r="AH940" s="9"/>
      <c r="AI940" s="9"/>
      <c r="AJ940" s="9"/>
      <c r="AK940" s="9"/>
      <c r="AL940" s="9"/>
      <c r="AM940" s="9"/>
      <c r="AN940" s="9"/>
      <c r="AO940" s="9"/>
      <c r="AP940" s="9"/>
      <c r="AQ940" s="9"/>
      <c r="AR940" s="9"/>
    </row>
    <row r="941" spans="1:44" x14ac:dyDescent="0.25">
      <c r="A941" s="9"/>
      <c r="B941" s="9"/>
      <c r="C941" s="9"/>
      <c r="D941" s="9"/>
      <c r="F941" s="9"/>
      <c r="I941" s="9"/>
      <c r="J941" s="9"/>
      <c r="K941" s="9"/>
      <c r="L941" s="9"/>
      <c r="M941" s="9"/>
      <c r="N941" s="9"/>
      <c r="O941" s="9"/>
      <c r="P941" s="9"/>
      <c r="R941" s="9"/>
      <c r="S941" s="9"/>
      <c r="U941" s="17"/>
      <c r="V941" s="9"/>
      <c r="W941" s="17"/>
      <c r="X941" s="9"/>
      <c r="Y941" s="9"/>
      <c r="Z941" s="9"/>
      <c r="AA941" s="9"/>
      <c r="AB941" s="9"/>
      <c r="AC941" s="9"/>
      <c r="AD941" s="9"/>
      <c r="AE941" s="9"/>
      <c r="AF941" s="9"/>
      <c r="AG941" s="9"/>
      <c r="AH941" s="9"/>
      <c r="AI941" s="9"/>
      <c r="AJ941" s="9"/>
      <c r="AK941" s="9"/>
      <c r="AL941" s="9"/>
      <c r="AM941" s="9"/>
      <c r="AN941" s="9"/>
      <c r="AO941" s="9"/>
      <c r="AP941" s="9"/>
      <c r="AQ941" s="9"/>
      <c r="AR941" s="9"/>
    </row>
    <row r="942" spans="1:44" x14ac:dyDescent="0.25">
      <c r="A942" s="9"/>
      <c r="B942" s="9"/>
      <c r="C942" s="9"/>
      <c r="D942" s="9"/>
      <c r="F942" s="9"/>
      <c r="I942" s="9"/>
      <c r="J942" s="9"/>
      <c r="K942" s="9"/>
      <c r="L942" s="9"/>
      <c r="M942" s="9"/>
      <c r="N942" s="9"/>
      <c r="O942" s="9"/>
      <c r="P942" s="9"/>
      <c r="R942" s="9"/>
      <c r="S942" s="9"/>
      <c r="U942" s="17"/>
      <c r="V942" s="9"/>
      <c r="W942" s="17"/>
      <c r="X942" s="9"/>
      <c r="Y942" s="9"/>
      <c r="Z942" s="9"/>
      <c r="AA942" s="9"/>
      <c r="AB942" s="9"/>
      <c r="AC942" s="9"/>
      <c r="AD942" s="9"/>
      <c r="AE942" s="9"/>
      <c r="AF942" s="9"/>
      <c r="AG942" s="9"/>
      <c r="AH942" s="9"/>
      <c r="AI942" s="9"/>
      <c r="AJ942" s="9"/>
      <c r="AK942" s="9"/>
      <c r="AL942" s="9"/>
      <c r="AM942" s="9"/>
      <c r="AN942" s="9"/>
      <c r="AO942" s="9"/>
      <c r="AP942" s="9"/>
      <c r="AQ942" s="9"/>
      <c r="AR942" s="9"/>
    </row>
    <row r="943" spans="1:44" x14ac:dyDescent="0.25">
      <c r="A943" s="9"/>
      <c r="B943" s="9"/>
      <c r="C943" s="9"/>
      <c r="D943" s="9"/>
      <c r="F943" s="9"/>
      <c r="I943" s="9"/>
      <c r="J943" s="9"/>
      <c r="K943" s="9"/>
      <c r="L943" s="9"/>
      <c r="M943" s="9"/>
      <c r="N943" s="9"/>
      <c r="O943" s="9"/>
      <c r="P943" s="9"/>
      <c r="R943" s="9"/>
      <c r="S943" s="9"/>
      <c r="U943" s="17"/>
      <c r="V943" s="9"/>
      <c r="W943" s="17"/>
      <c r="X943" s="9"/>
      <c r="Y943" s="9"/>
      <c r="Z943" s="9"/>
      <c r="AA943" s="9"/>
      <c r="AB943" s="9"/>
      <c r="AC943" s="9"/>
      <c r="AD943" s="9"/>
      <c r="AE943" s="9"/>
      <c r="AF943" s="9"/>
      <c r="AG943" s="9"/>
      <c r="AH943" s="9"/>
      <c r="AI943" s="9"/>
      <c r="AJ943" s="9"/>
      <c r="AK943" s="9"/>
      <c r="AL943" s="9"/>
      <c r="AM943" s="9"/>
      <c r="AN943" s="9"/>
      <c r="AO943" s="9"/>
      <c r="AP943" s="9"/>
      <c r="AQ943" s="9"/>
      <c r="AR943" s="9"/>
    </row>
    <row r="944" spans="1:44" x14ac:dyDescent="0.25">
      <c r="A944" s="9"/>
      <c r="B944" s="9"/>
      <c r="C944" s="9"/>
      <c r="D944" s="9"/>
      <c r="F944" s="9"/>
      <c r="I944" s="9"/>
      <c r="J944" s="9"/>
      <c r="K944" s="9"/>
      <c r="L944" s="9"/>
      <c r="M944" s="9"/>
      <c r="N944" s="9"/>
      <c r="O944" s="9"/>
      <c r="P944" s="9"/>
      <c r="R944" s="9"/>
      <c r="S944" s="9"/>
      <c r="U944" s="17"/>
      <c r="V944" s="9"/>
      <c r="W944" s="17"/>
      <c r="X944" s="9"/>
      <c r="Y944" s="9"/>
      <c r="Z944" s="9"/>
      <c r="AA944" s="9"/>
      <c r="AB944" s="9"/>
      <c r="AC944" s="9"/>
      <c r="AD944" s="9"/>
      <c r="AE944" s="9"/>
      <c r="AF944" s="9"/>
      <c r="AG944" s="9"/>
      <c r="AH944" s="9"/>
      <c r="AI944" s="9"/>
      <c r="AJ944" s="9"/>
      <c r="AK944" s="9"/>
      <c r="AL944" s="9"/>
      <c r="AM944" s="9"/>
      <c r="AN944" s="9"/>
      <c r="AO944" s="9"/>
      <c r="AP944" s="9"/>
      <c r="AQ944" s="9"/>
      <c r="AR944" s="9"/>
    </row>
    <row r="945" spans="1:44" x14ac:dyDescent="0.25">
      <c r="A945" s="9"/>
      <c r="B945" s="9"/>
      <c r="C945" s="9"/>
      <c r="D945" s="9"/>
      <c r="F945" s="9"/>
      <c r="I945" s="9"/>
      <c r="J945" s="9"/>
      <c r="K945" s="9"/>
      <c r="L945" s="9"/>
      <c r="M945" s="9"/>
      <c r="N945" s="9"/>
      <c r="O945" s="9"/>
      <c r="P945" s="9"/>
      <c r="R945" s="9"/>
      <c r="S945" s="9"/>
      <c r="U945" s="17"/>
      <c r="V945" s="9"/>
      <c r="W945" s="17"/>
      <c r="X945" s="9"/>
      <c r="Y945" s="9"/>
      <c r="Z945" s="9"/>
      <c r="AA945" s="9"/>
      <c r="AB945" s="9"/>
      <c r="AC945" s="9"/>
      <c r="AD945" s="9"/>
      <c r="AE945" s="9"/>
      <c r="AF945" s="9"/>
      <c r="AG945" s="9"/>
      <c r="AH945" s="9"/>
      <c r="AI945" s="9"/>
      <c r="AJ945" s="9"/>
      <c r="AK945" s="9"/>
      <c r="AL945" s="9"/>
      <c r="AM945" s="9"/>
      <c r="AN945" s="9"/>
      <c r="AO945" s="9"/>
      <c r="AP945" s="9"/>
      <c r="AQ945" s="9"/>
      <c r="AR945" s="9"/>
    </row>
    <row r="946" spans="1:44" x14ac:dyDescent="0.25">
      <c r="A946" s="9"/>
      <c r="B946" s="9"/>
      <c r="C946" s="9"/>
      <c r="D946" s="9"/>
      <c r="F946" s="9"/>
      <c r="I946" s="9"/>
      <c r="J946" s="9"/>
      <c r="K946" s="9"/>
      <c r="L946" s="9"/>
      <c r="M946" s="9"/>
      <c r="N946" s="9"/>
      <c r="O946" s="9"/>
      <c r="P946" s="9"/>
      <c r="R946" s="9"/>
      <c r="S946" s="9"/>
      <c r="U946" s="17"/>
      <c r="V946" s="9"/>
      <c r="W946" s="17"/>
      <c r="X946" s="9"/>
      <c r="Y946" s="9"/>
      <c r="Z946" s="9"/>
      <c r="AA946" s="9"/>
      <c r="AB946" s="9"/>
      <c r="AC946" s="9"/>
      <c r="AD946" s="9"/>
      <c r="AE946" s="9"/>
      <c r="AF946" s="9"/>
      <c r="AG946" s="9"/>
      <c r="AH946" s="9"/>
      <c r="AI946" s="9"/>
      <c r="AJ946" s="9"/>
      <c r="AK946" s="9"/>
      <c r="AL946" s="9"/>
      <c r="AM946" s="9"/>
      <c r="AN946" s="9"/>
      <c r="AO946" s="9"/>
      <c r="AP946" s="9"/>
      <c r="AQ946" s="9"/>
      <c r="AR946" s="9"/>
    </row>
    <row r="947" spans="1:44" x14ac:dyDescent="0.25">
      <c r="A947" s="9"/>
      <c r="B947" s="9"/>
      <c r="C947" s="9"/>
      <c r="D947" s="9"/>
      <c r="F947" s="9"/>
      <c r="I947" s="9"/>
      <c r="J947" s="9"/>
      <c r="K947" s="9"/>
      <c r="L947" s="9"/>
      <c r="M947" s="9"/>
      <c r="N947" s="9"/>
      <c r="O947" s="9"/>
      <c r="P947" s="9"/>
      <c r="R947" s="9"/>
      <c r="S947" s="9"/>
      <c r="U947" s="17"/>
      <c r="V947" s="9"/>
      <c r="W947" s="17"/>
      <c r="X947" s="9"/>
      <c r="Y947" s="9"/>
      <c r="Z947" s="9"/>
      <c r="AA947" s="9"/>
      <c r="AB947" s="9"/>
      <c r="AC947" s="9"/>
      <c r="AD947" s="9"/>
      <c r="AE947" s="9"/>
      <c r="AF947" s="9"/>
      <c r="AG947" s="9"/>
      <c r="AH947" s="9"/>
      <c r="AI947" s="9"/>
      <c r="AJ947" s="9"/>
      <c r="AK947" s="9"/>
      <c r="AL947" s="9"/>
      <c r="AM947" s="9"/>
      <c r="AN947" s="9"/>
      <c r="AO947" s="9"/>
      <c r="AP947" s="9"/>
      <c r="AQ947" s="9"/>
      <c r="AR947" s="9"/>
    </row>
    <row r="948" spans="1:44" x14ac:dyDescent="0.25">
      <c r="A948" s="9"/>
      <c r="B948" s="9"/>
      <c r="C948" s="9"/>
      <c r="D948" s="9"/>
      <c r="F948" s="9"/>
      <c r="I948" s="9"/>
      <c r="J948" s="9"/>
      <c r="K948" s="9"/>
      <c r="L948" s="9"/>
      <c r="M948" s="9"/>
      <c r="N948" s="9"/>
      <c r="O948" s="9"/>
      <c r="P948" s="9"/>
      <c r="R948" s="9"/>
      <c r="S948" s="9"/>
      <c r="U948" s="17"/>
      <c r="V948" s="9"/>
      <c r="W948" s="17"/>
      <c r="X948" s="9"/>
      <c r="Y948" s="9"/>
      <c r="Z948" s="9"/>
      <c r="AA948" s="9"/>
      <c r="AB948" s="9"/>
      <c r="AC948" s="9"/>
      <c r="AD948" s="9"/>
      <c r="AE948" s="9"/>
      <c r="AF948" s="9"/>
      <c r="AG948" s="9"/>
      <c r="AH948" s="9"/>
      <c r="AI948" s="9"/>
      <c r="AJ948" s="9"/>
      <c r="AK948" s="9"/>
      <c r="AL948" s="9"/>
      <c r="AM948" s="9"/>
      <c r="AN948" s="9"/>
      <c r="AO948" s="9"/>
      <c r="AP948" s="9"/>
      <c r="AQ948" s="9"/>
      <c r="AR948" s="9"/>
    </row>
    <row r="949" spans="1:44" x14ac:dyDescent="0.25">
      <c r="A949" s="9"/>
      <c r="B949" s="9"/>
      <c r="C949" s="9"/>
      <c r="D949" s="9"/>
      <c r="F949" s="9"/>
      <c r="I949" s="9"/>
      <c r="J949" s="9"/>
      <c r="K949" s="9"/>
      <c r="L949" s="9"/>
      <c r="M949" s="9"/>
      <c r="N949" s="9"/>
      <c r="O949" s="9"/>
      <c r="P949" s="9"/>
      <c r="R949" s="9"/>
      <c r="S949" s="9"/>
      <c r="U949" s="17"/>
      <c r="V949" s="9"/>
      <c r="W949" s="17"/>
      <c r="X949" s="9"/>
      <c r="Y949" s="9"/>
      <c r="Z949" s="9"/>
      <c r="AA949" s="9"/>
      <c r="AB949" s="9"/>
      <c r="AC949" s="9"/>
      <c r="AD949" s="9"/>
      <c r="AE949" s="9"/>
      <c r="AF949" s="9"/>
      <c r="AG949" s="9"/>
      <c r="AH949" s="9"/>
      <c r="AI949" s="9"/>
      <c r="AJ949" s="9"/>
      <c r="AK949" s="9"/>
      <c r="AL949" s="9"/>
      <c r="AM949" s="9"/>
      <c r="AN949" s="9"/>
      <c r="AO949" s="9"/>
      <c r="AP949" s="9"/>
      <c r="AQ949" s="9"/>
      <c r="AR949" s="9"/>
    </row>
    <row r="950" spans="1:44" x14ac:dyDescent="0.25">
      <c r="A950" s="9"/>
      <c r="B950" s="9"/>
      <c r="C950" s="9"/>
      <c r="D950" s="9"/>
      <c r="F950" s="9"/>
      <c r="I950" s="9"/>
      <c r="J950" s="9"/>
      <c r="K950" s="9"/>
      <c r="L950" s="9"/>
      <c r="M950" s="9"/>
      <c r="N950" s="9"/>
      <c r="O950" s="9"/>
      <c r="P950" s="9"/>
      <c r="R950" s="9"/>
      <c r="S950" s="9"/>
      <c r="U950" s="17"/>
      <c r="V950" s="9"/>
      <c r="W950" s="17"/>
      <c r="X950" s="9"/>
      <c r="Y950" s="9"/>
      <c r="Z950" s="9"/>
      <c r="AA950" s="9"/>
      <c r="AB950" s="9"/>
      <c r="AC950" s="9"/>
      <c r="AD950" s="9"/>
      <c r="AE950" s="9"/>
      <c r="AF950" s="9"/>
      <c r="AG950" s="9"/>
      <c r="AH950" s="9"/>
      <c r="AI950" s="9"/>
      <c r="AJ950" s="9"/>
      <c r="AK950" s="9"/>
      <c r="AL950" s="9"/>
      <c r="AM950" s="9"/>
      <c r="AN950" s="9"/>
      <c r="AO950" s="9"/>
      <c r="AP950" s="9"/>
      <c r="AQ950" s="9"/>
      <c r="AR950" s="9"/>
    </row>
    <row r="951" spans="1:44" x14ac:dyDescent="0.25">
      <c r="A951" s="9"/>
      <c r="B951" s="9"/>
      <c r="C951" s="9"/>
      <c r="D951" s="9"/>
      <c r="F951" s="9"/>
      <c r="I951" s="9"/>
      <c r="J951" s="9"/>
      <c r="K951" s="9"/>
      <c r="L951" s="9"/>
      <c r="M951" s="9"/>
      <c r="N951" s="9"/>
      <c r="O951" s="9"/>
      <c r="P951" s="9"/>
      <c r="R951" s="9"/>
      <c r="S951" s="9"/>
      <c r="U951" s="17"/>
      <c r="V951" s="9"/>
      <c r="W951" s="17"/>
      <c r="X951" s="9"/>
      <c r="Y951" s="9"/>
      <c r="Z951" s="9"/>
      <c r="AA951" s="9"/>
      <c r="AB951" s="9"/>
      <c r="AC951" s="9"/>
      <c r="AD951" s="9"/>
      <c r="AE951" s="9"/>
      <c r="AF951" s="9"/>
      <c r="AG951" s="9"/>
      <c r="AH951" s="9"/>
      <c r="AI951" s="9"/>
      <c r="AJ951" s="9"/>
      <c r="AK951" s="9"/>
      <c r="AL951" s="9"/>
      <c r="AM951" s="9"/>
      <c r="AN951" s="9"/>
      <c r="AO951" s="9"/>
      <c r="AP951" s="9"/>
      <c r="AQ951" s="9"/>
      <c r="AR951" s="9"/>
    </row>
    <row r="952" spans="1:44" x14ac:dyDescent="0.25">
      <c r="A952" s="9"/>
      <c r="B952" s="9"/>
      <c r="C952" s="9"/>
      <c r="D952" s="9"/>
      <c r="F952" s="9"/>
      <c r="I952" s="9"/>
      <c r="J952" s="9"/>
      <c r="K952" s="9"/>
      <c r="L952" s="9"/>
      <c r="M952" s="9"/>
      <c r="N952" s="9"/>
      <c r="O952" s="9"/>
      <c r="P952" s="9"/>
      <c r="R952" s="9"/>
      <c r="S952" s="9"/>
      <c r="U952" s="17"/>
      <c r="V952" s="9"/>
      <c r="W952" s="17"/>
      <c r="X952" s="9"/>
      <c r="Y952" s="9"/>
      <c r="Z952" s="9"/>
      <c r="AA952" s="9"/>
      <c r="AB952" s="9"/>
      <c r="AC952" s="9"/>
      <c r="AD952" s="9"/>
      <c r="AE952" s="9"/>
      <c r="AF952" s="9"/>
      <c r="AG952" s="9"/>
      <c r="AH952" s="9"/>
      <c r="AI952" s="9"/>
      <c r="AJ952" s="9"/>
      <c r="AK952" s="9"/>
      <c r="AL952" s="9"/>
      <c r="AM952" s="9"/>
      <c r="AN952" s="9"/>
      <c r="AO952" s="9"/>
      <c r="AP952" s="9"/>
      <c r="AQ952" s="9"/>
      <c r="AR952" s="9"/>
    </row>
    <row r="953" spans="1:44" x14ac:dyDescent="0.25">
      <c r="A953" s="9"/>
      <c r="B953" s="9"/>
      <c r="C953" s="9"/>
      <c r="D953" s="9"/>
      <c r="F953" s="9"/>
      <c r="I953" s="9"/>
      <c r="J953" s="9"/>
      <c r="K953" s="9"/>
      <c r="L953" s="9"/>
      <c r="M953" s="9"/>
      <c r="N953" s="9"/>
      <c r="O953" s="9"/>
      <c r="P953" s="9"/>
      <c r="R953" s="9"/>
      <c r="S953" s="9"/>
      <c r="U953" s="17"/>
      <c r="V953" s="9"/>
      <c r="W953" s="17"/>
      <c r="X953" s="9"/>
      <c r="Y953" s="9"/>
      <c r="Z953" s="9"/>
      <c r="AA953" s="9"/>
      <c r="AB953" s="9"/>
      <c r="AC953" s="9"/>
      <c r="AD953" s="9"/>
      <c r="AE953" s="9"/>
      <c r="AF953" s="9"/>
      <c r="AG953" s="9"/>
      <c r="AH953" s="9"/>
      <c r="AI953" s="9"/>
      <c r="AJ953" s="9"/>
      <c r="AK953" s="9"/>
      <c r="AL953" s="9"/>
      <c r="AM953" s="9"/>
      <c r="AN953" s="9"/>
      <c r="AO953" s="9"/>
      <c r="AP953" s="9"/>
      <c r="AQ953" s="9"/>
      <c r="AR953" s="9"/>
    </row>
    <row r="954" spans="1:44" x14ac:dyDescent="0.25">
      <c r="A954" s="9"/>
      <c r="B954" s="9"/>
      <c r="C954" s="9"/>
      <c r="D954" s="9"/>
      <c r="F954" s="9"/>
      <c r="I954" s="9"/>
      <c r="J954" s="9"/>
      <c r="K954" s="9"/>
      <c r="L954" s="9"/>
      <c r="M954" s="9"/>
      <c r="N954" s="9"/>
      <c r="O954" s="9"/>
      <c r="P954" s="9"/>
      <c r="R954" s="9"/>
      <c r="S954" s="9"/>
      <c r="U954" s="17"/>
      <c r="V954" s="9"/>
      <c r="W954" s="17"/>
      <c r="X954" s="9"/>
      <c r="Y954" s="9"/>
      <c r="Z954" s="9"/>
      <c r="AA954" s="9"/>
      <c r="AB954" s="9"/>
      <c r="AC954" s="9"/>
      <c r="AD954" s="9"/>
      <c r="AE954" s="9"/>
      <c r="AF954" s="9"/>
      <c r="AG954" s="9"/>
      <c r="AH954" s="9"/>
      <c r="AI954" s="9"/>
      <c r="AJ954" s="9"/>
      <c r="AK954" s="9"/>
      <c r="AL954" s="9"/>
      <c r="AM954" s="9"/>
      <c r="AN954" s="9"/>
      <c r="AO954" s="9"/>
      <c r="AP954" s="9"/>
      <c r="AQ954" s="9"/>
      <c r="AR954" s="9"/>
    </row>
    <row r="955" spans="1:44" x14ac:dyDescent="0.25">
      <c r="A955" s="9"/>
      <c r="B955" s="9"/>
      <c r="C955" s="9"/>
      <c r="D955" s="9"/>
      <c r="F955" s="9"/>
      <c r="I955" s="9"/>
      <c r="J955" s="9"/>
      <c r="K955" s="9"/>
      <c r="L955" s="9"/>
      <c r="M955" s="9"/>
      <c r="N955" s="9"/>
      <c r="O955" s="9"/>
      <c r="P955" s="9"/>
      <c r="R955" s="9"/>
      <c r="S955" s="9"/>
      <c r="U955" s="17"/>
      <c r="V955" s="9"/>
      <c r="W955" s="17"/>
      <c r="X955" s="9"/>
      <c r="Y955" s="9"/>
      <c r="Z955" s="9"/>
      <c r="AA955" s="9"/>
      <c r="AB955" s="9"/>
      <c r="AC955" s="9"/>
      <c r="AD955" s="9"/>
      <c r="AE955" s="9"/>
      <c r="AF955" s="9"/>
      <c r="AG955" s="9"/>
      <c r="AH955" s="9"/>
      <c r="AI955" s="9"/>
      <c r="AJ955" s="9"/>
      <c r="AK955" s="9"/>
      <c r="AL955" s="9"/>
      <c r="AM955" s="9"/>
      <c r="AN955" s="9"/>
      <c r="AO955" s="9"/>
      <c r="AP955" s="9"/>
      <c r="AQ955" s="9"/>
      <c r="AR955" s="9"/>
    </row>
    <row r="956" spans="1:44" x14ac:dyDescent="0.25">
      <c r="A956" s="9"/>
      <c r="B956" s="9"/>
      <c r="C956" s="9"/>
      <c r="D956" s="9"/>
      <c r="F956" s="9"/>
      <c r="I956" s="9"/>
      <c r="J956" s="9"/>
      <c r="K956" s="9"/>
      <c r="L956" s="9"/>
      <c r="M956" s="9"/>
      <c r="N956" s="9"/>
      <c r="O956" s="9"/>
      <c r="P956" s="9"/>
      <c r="R956" s="9"/>
      <c r="S956" s="9"/>
      <c r="U956" s="17"/>
      <c r="V956" s="9"/>
      <c r="W956" s="17"/>
      <c r="X956" s="9"/>
      <c r="Y956" s="9"/>
      <c r="Z956" s="9"/>
      <c r="AA956" s="9"/>
      <c r="AB956" s="9"/>
      <c r="AC956" s="9"/>
      <c r="AD956" s="9"/>
      <c r="AE956" s="9"/>
      <c r="AF956" s="9"/>
      <c r="AG956" s="9"/>
      <c r="AH956" s="9"/>
      <c r="AI956" s="9"/>
      <c r="AJ956" s="9"/>
      <c r="AK956" s="9"/>
      <c r="AL956" s="9"/>
      <c r="AM956" s="9"/>
      <c r="AN956" s="9"/>
      <c r="AO956" s="9"/>
      <c r="AP956" s="9"/>
      <c r="AQ956" s="9"/>
      <c r="AR956" s="9"/>
    </row>
    <row r="957" spans="1:44" x14ac:dyDescent="0.25">
      <c r="A957" s="9"/>
      <c r="B957" s="9"/>
      <c r="C957" s="9"/>
      <c r="D957" s="9"/>
      <c r="F957" s="9"/>
      <c r="I957" s="9"/>
      <c r="J957" s="9"/>
      <c r="K957" s="9"/>
      <c r="L957" s="9"/>
      <c r="M957" s="9"/>
      <c r="N957" s="9"/>
      <c r="O957" s="9"/>
      <c r="P957" s="9"/>
      <c r="R957" s="9"/>
      <c r="S957" s="9"/>
      <c r="U957" s="17"/>
      <c r="V957" s="9"/>
      <c r="W957" s="17"/>
      <c r="X957" s="9"/>
      <c r="Y957" s="9"/>
      <c r="Z957" s="9"/>
      <c r="AA957" s="9"/>
      <c r="AB957" s="9"/>
      <c r="AC957" s="9"/>
      <c r="AD957" s="9"/>
      <c r="AE957" s="9"/>
      <c r="AF957" s="9"/>
      <c r="AG957" s="9"/>
      <c r="AH957" s="9"/>
      <c r="AI957" s="9"/>
      <c r="AJ957" s="9"/>
      <c r="AK957" s="9"/>
      <c r="AL957" s="9"/>
      <c r="AM957" s="9"/>
      <c r="AN957" s="9"/>
      <c r="AO957" s="9"/>
      <c r="AP957" s="9"/>
      <c r="AQ957" s="9"/>
      <c r="AR957" s="9"/>
    </row>
    <row r="958" spans="1:44" x14ac:dyDescent="0.25">
      <c r="A958" s="9"/>
      <c r="B958" s="9"/>
      <c r="C958" s="9"/>
      <c r="D958" s="9"/>
      <c r="F958" s="9"/>
      <c r="I958" s="9"/>
      <c r="J958" s="9"/>
      <c r="K958" s="9"/>
      <c r="L958" s="9"/>
      <c r="M958" s="9"/>
      <c r="N958" s="9"/>
      <c r="O958" s="9"/>
      <c r="P958" s="9"/>
      <c r="R958" s="9"/>
      <c r="S958" s="9"/>
      <c r="U958" s="17"/>
      <c r="V958" s="9"/>
      <c r="W958" s="17"/>
      <c r="X958" s="9"/>
      <c r="Y958" s="9"/>
      <c r="Z958" s="9"/>
      <c r="AA958" s="9"/>
      <c r="AB958" s="9"/>
      <c r="AC958" s="9"/>
      <c r="AD958" s="9"/>
      <c r="AE958" s="9"/>
      <c r="AF958" s="9"/>
      <c r="AG958" s="9"/>
      <c r="AH958" s="9"/>
      <c r="AI958" s="9"/>
      <c r="AJ958" s="9"/>
      <c r="AK958" s="9"/>
      <c r="AL958" s="9"/>
      <c r="AM958" s="9"/>
      <c r="AN958" s="9"/>
      <c r="AO958" s="9"/>
      <c r="AP958" s="9"/>
      <c r="AQ958" s="9"/>
      <c r="AR958" s="9"/>
    </row>
    <row r="959" spans="1:44" x14ac:dyDescent="0.25">
      <c r="A959" s="9"/>
      <c r="B959" s="9"/>
      <c r="C959" s="9"/>
      <c r="D959" s="9"/>
      <c r="F959" s="9"/>
      <c r="I959" s="9"/>
      <c r="J959" s="9"/>
      <c r="K959" s="9"/>
      <c r="L959" s="9"/>
      <c r="M959" s="9"/>
      <c r="N959" s="9"/>
      <c r="O959" s="9"/>
      <c r="P959" s="9"/>
      <c r="R959" s="9"/>
      <c r="S959" s="9"/>
      <c r="U959" s="17"/>
      <c r="V959" s="9"/>
      <c r="W959" s="17"/>
      <c r="X959" s="9"/>
      <c r="Y959" s="9"/>
      <c r="Z959" s="9"/>
      <c r="AA959" s="9"/>
      <c r="AB959" s="9"/>
      <c r="AC959" s="9"/>
      <c r="AD959" s="9"/>
      <c r="AE959" s="9"/>
      <c r="AF959" s="9"/>
      <c r="AG959" s="9"/>
      <c r="AH959" s="9"/>
      <c r="AI959" s="9"/>
      <c r="AJ959" s="9"/>
      <c r="AK959" s="9"/>
      <c r="AL959" s="9"/>
      <c r="AM959" s="9"/>
      <c r="AN959" s="9"/>
      <c r="AO959" s="9"/>
      <c r="AP959" s="9"/>
      <c r="AQ959" s="9"/>
      <c r="AR959" s="9"/>
    </row>
    <row r="960" spans="1:44" x14ac:dyDescent="0.25">
      <c r="A960" s="9"/>
      <c r="B960" s="9"/>
      <c r="C960" s="9"/>
      <c r="D960" s="9"/>
      <c r="F960" s="9"/>
      <c r="I960" s="9"/>
      <c r="J960" s="9"/>
      <c r="K960" s="9"/>
      <c r="L960" s="9"/>
      <c r="M960" s="9"/>
      <c r="N960" s="9"/>
      <c r="O960" s="9"/>
      <c r="P960" s="9"/>
      <c r="R960" s="9"/>
      <c r="S960" s="9"/>
      <c r="U960" s="17"/>
      <c r="V960" s="9"/>
      <c r="W960" s="17"/>
      <c r="X960" s="9"/>
      <c r="Y960" s="9"/>
      <c r="Z960" s="9"/>
      <c r="AA960" s="9"/>
      <c r="AB960" s="9"/>
      <c r="AC960" s="9"/>
      <c r="AD960" s="9"/>
      <c r="AE960" s="9"/>
      <c r="AF960" s="9"/>
      <c r="AG960" s="9"/>
      <c r="AH960" s="9"/>
      <c r="AI960" s="9"/>
      <c r="AJ960" s="9"/>
      <c r="AK960" s="9"/>
      <c r="AL960" s="9"/>
      <c r="AM960" s="9"/>
      <c r="AN960" s="9"/>
      <c r="AO960" s="9"/>
      <c r="AP960" s="9"/>
      <c r="AQ960" s="9"/>
      <c r="AR960" s="9"/>
    </row>
    <row r="961" spans="1:44" x14ac:dyDescent="0.25">
      <c r="A961" s="9"/>
      <c r="B961" s="9"/>
      <c r="C961" s="9"/>
      <c r="D961" s="9"/>
      <c r="F961" s="9"/>
      <c r="I961" s="9"/>
      <c r="J961" s="9"/>
      <c r="K961" s="9"/>
      <c r="L961" s="9"/>
      <c r="M961" s="9"/>
      <c r="N961" s="9"/>
      <c r="O961" s="9"/>
      <c r="P961" s="9"/>
      <c r="R961" s="9"/>
      <c r="S961" s="9"/>
      <c r="U961" s="17"/>
      <c r="V961" s="9"/>
      <c r="W961" s="17"/>
      <c r="X961" s="9"/>
      <c r="Y961" s="9"/>
      <c r="Z961" s="9"/>
      <c r="AA961" s="9"/>
      <c r="AB961" s="9"/>
      <c r="AC961" s="9"/>
      <c r="AD961" s="9"/>
      <c r="AE961" s="9"/>
      <c r="AF961" s="9"/>
      <c r="AG961" s="9"/>
      <c r="AH961" s="9"/>
      <c r="AI961" s="9"/>
      <c r="AJ961" s="9"/>
      <c r="AK961" s="9"/>
      <c r="AL961" s="9"/>
      <c r="AM961" s="9"/>
      <c r="AN961" s="9"/>
      <c r="AO961" s="9"/>
      <c r="AP961" s="9"/>
      <c r="AQ961" s="9"/>
      <c r="AR961" s="9"/>
    </row>
    <row r="962" spans="1:44" x14ac:dyDescent="0.25">
      <c r="A962" s="9"/>
      <c r="B962" s="9"/>
      <c r="C962" s="9"/>
      <c r="D962" s="9"/>
      <c r="F962" s="9"/>
      <c r="I962" s="9"/>
      <c r="J962" s="9"/>
      <c r="K962" s="9"/>
      <c r="L962" s="9"/>
      <c r="M962" s="9"/>
      <c r="N962" s="9"/>
      <c r="O962" s="9"/>
      <c r="P962" s="9"/>
      <c r="R962" s="9"/>
      <c r="S962" s="9"/>
      <c r="U962" s="17"/>
      <c r="V962" s="9"/>
      <c r="W962" s="17"/>
      <c r="X962" s="9"/>
      <c r="Y962" s="9"/>
      <c r="Z962" s="9"/>
      <c r="AA962" s="9"/>
      <c r="AB962" s="9"/>
      <c r="AC962" s="9"/>
      <c r="AD962" s="9"/>
      <c r="AE962" s="9"/>
      <c r="AF962" s="9"/>
      <c r="AG962" s="9"/>
      <c r="AH962" s="9"/>
      <c r="AI962" s="9"/>
      <c r="AJ962" s="9"/>
      <c r="AK962" s="9"/>
      <c r="AL962" s="9"/>
      <c r="AM962" s="9"/>
      <c r="AN962" s="9"/>
      <c r="AO962" s="9"/>
      <c r="AP962" s="9"/>
      <c r="AQ962" s="9"/>
      <c r="AR962" s="9"/>
    </row>
    <row r="963" spans="1:44" x14ac:dyDescent="0.25">
      <c r="A963" s="9"/>
      <c r="B963" s="9"/>
      <c r="C963" s="9"/>
      <c r="D963" s="9"/>
      <c r="F963" s="9"/>
      <c r="I963" s="9"/>
      <c r="J963" s="9"/>
      <c r="K963" s="9"/>
      <c r="L963" s="9"/>
      <c r="M963" s="9"/>
      <c r="N963" s="9"/>
      <c r="O963" s="9"/>
      <c r="P963" s="9"/>
      <c r="R963" s="9"/>
      <c r="S963" s="9"/>
      <c r="U963" s="17"/>
      <c r="V963" s="9"/>
      <c r="W963" s="17"/>
      <c r="X963" s="9"/>
      <c r="Y963" s="9"/>
      <c r="Z963" s="9"/>
      <c r="AA963" s="9"/>
      <c r="AB963" s="9"/>
      <c r="AC963" s="9"/>
      <c r="AD963" s="9"/>
      <c r="AE963" s="9"/>
      <c r="AF963" s="9"/>
      <c r="AG963" s="9"/>
      <c r="AH963" s="9"/>
      <c r="AI963" s="9"/>
      <c r="AJ963" s="9"/>
      <c r="AK963" s="9"/>
      <c r="AL963" s="9"/>
      <c r="AM963" s="9"/>
      <c r="AN963" s="9"/>
      <c r="AO963" s="9"/>
      <c r="AP963" s="9"/>
      <c r="AQ963" s="9"/>
      <c r="AR963" s="9"/>
    </row>
    <row r="964" spans="1:44" x14ac:dyDescent="0.25">
      <c r="A964" s="9"/>
      <c r="B964" s="9"/>
      <c r="C964" s="9"/>
      <c r="D964" s="9"/>
      <c r="F964" s="9"/>
      <c r="I964" s="9"/>
      <c r="J964" s="9"/>
      <c r="K964" s="9"/>
      <c r="L964" s="9"/>
      <c r="M964" s="9"/>
      <c r="N964" s="9"/>
      <c r="O964" s="9"/>
      <c r="P964" s="9"/>
      <c r="R964" s="9"/>
      <c r="S964" s="9"/>
      <c r="U964" s="17"/>
      <c r="V964" s="9"/>
      <c r="W964" s="17"/>
      <c r="X964" s="9"/>
      <c r="Y964" s="9"/>
      <c r="Z964" s="9"/>
      <c r="AA964" s="9"/>
      <c r="AB964" s="9"/>
      <c r="AC964" s="9"/>
      <c r="AD964" s="9"/>
      <c r="AE964" s="9"/>
      <c r="AF964" s="9"/>
      <c r="AG964" s="9"/>
      <c r="AH964" s="9"/>
      <c r="AI964" s="9"/>
      <c r="AJ964" s="9"/>
      <c r="AK964" s="9"/>
      <c r="AL964" s="9"/>
      <c r="AM964" s="9"/>
      <c r="AN964" s="9"/>
      <c r="AO964" s="9"/>
      <c r="AP964" s="9"/>
      <c r="AQ964" s="9"/>
      <c r="AR964" s="9"/>
    </row>
    <row r="965" spans="1:44" x14ac:dyDescent="0.25">
      <c r="A965" s="9"/>
      <c r="B965" s="9"/>
      <c r="C965" s="9"/>
      <c r="D965" s="9"/>
      <c r="F965" s="9"/>
      <c r="I965" s="9"/>
      <c r="J965" s="9"/>
      <c r="K965" s="9"/>
      <c r="L965" s="9"/>
      <c r="M965" s="9"/>
      <c r="N965" s="9"/>
      <c r="O965" s="9"/>
      <c r="P965" s="9"/>
      <c r="R965" s="9"/>
      <c r="S965" s="9"/>
      <c r="U965" s="17"/>
      <c r="V965" s="9"/>
      <c r="W965" s="17"/>
      <c r="X965" s="9"/>
      <c r="Y965" s="9"/>
      <c r="Z965" s="9"/>
      <c r="AA965" s="9"/>
      <c r="AB965" s="9"/>
      <c r="AC965" s="9"/>
      <c r="AD965" s="9"/>
      <c r="AE965" s="9"/>
      <c r="AF965" s="9"/>
      <c r="AG965" s="9"/>
      <c r="AH965" s="9"/>
      <c r="AI965" s="9"/>
      <c r="AJ965" s="9"/>
      <c r="AK965" s="9"/>
      <c r="AL965" s="9"/>
      <c r="AM965" s="9"/>
      <c r="AN965" s="9"/>
      <c r="AO965" s="9"/>
      <c r="AP965" s="9"/>
      <c r="AQ965" s="9"/>
      <c r="AR965" s="9"/>
    </row>
    <row r="966" spans="1:44" x14ac:dyDescent="0.25">
      <c r="A966" s="9"/>
      <c r="B966" s="9"/>
      <c r="C966" s="9"/>
      <c r="D966" s="9"/>
      <c r="F966" s="9"/>
      <c r="I966" s="9"/>
      <c r="J966" s="9"/>
      <c r="K966" s="9"/>
      <c r="L966" s="9"/>
      <c r="M966" s="9"/>
      <c r="N966" s="9"/>
      <c r="O966" s="9"/>
      <c r="P966" s="9"/>
      <c r="R966" s="9"/>
      <c r="S966" s="9"/>
      <c r="U966" s="17"/>
      <c r="V966" s="9"/>
      <c r="W966" s="17"/>
      <c r="X966" s="9"/>
      <c r="Y966" s="9"/>
      <c r="Z966" s="9"/>
      <c r="AA966" s="9"/>
      <c r="AB966" s="9"/>
      <c r="AC966" s="9"/>
      <c r="AD966" s="9"/>
      <c r="AE966" s="9"/>
      <c r="AF966" s="9"/>
      <c r="AG966" s="9"/>
      <c r="AH966" s="9"/>
      <c r="AI966" s="9"/>
      <c r="AJ966" s="9"/>
      <c r="AK966" s="9"/>
      <c r="AL966" s="9"/>
      <c r="AM966" s="9"/>
      <c r="AN966" s="9"/>
      <c r="AO966" s="9"/>
      <c r="AP966" s="9"/>
      <c r="AQ966" s="9"/>
      <c r="AR966" s="9"/>
    </row>
    <row r="967" spans="1:44" x14ac:dyDescent="0.25">
      <c r="A967" s="9"/>
      <c r="B967" s="9"/>
      <c r="C967" s="9"/>
      <c r="D967" s="9"/>
      <c r="F967" s="9"/>
      <c r="I967" s="9"/>
      <c r="J967" s="9"/>
      <c r="K967" s="9"/>
      <c r="L967" s="9"/>
      <c r="M967" s="9"/>
      <c r="N967" s="9"/>
      <c r="O967" s="9"/>
      <c r="P967" s="9"/>
      <c r="R967" s="9"/>
      <c r="S967" s="9"/>
      <c r="U967" s="17"/>
      <c r="V967" s="9"/>
      <c r="W967" s="17"/>
      <c r="X967" s="9"/>
      <c r="Y967" s="9"/>
      <c r="Z967" s="9"/>
      <c r="AA967" s="9"/>
      <c r="AB967" s="9"/>
      <c r="AC967" s="9"/>
      <c r="AD967" s="9"/>
      <c r="AE967" s="9"/>
      <c r="AF967" s="9"/>
      <c r="AG967" s="9"/>
      <c r="AH967" s="9"/>
      <c r="AI967" s="9"/>
      <c r="AJ967" s="9"/>
      <c r="AK967" s="9"/>
      <c r="AL967" s="9"/>
      <c r="AM967" s="9"/>
      <c r="AN967" s="9"/>
      <c r="AO967" s="9"/>
      <c r="AP967" s="9"/>
      <c r="AQ967" s="9"/>
      <c r="AR967" s="9"/>
    </row>
    <row r="968" spans="1:44" x14ac:dyDescent="0.25">
      <c r="A968" s="9"/>
      <c r="B968" s="9"/>
      <c r="C968" s="9"/>
      <c r="D968" s="9"/>
      <c r="F968" s="9"/>
      <c r="I968" s="9"/>
      <c r="J968" s="9"/>
      <c r="K968" s="9"/>
      <c r="L968" s="9"/>
      <c r="M968" s="9"/>
      <c r="N968" s="9"/>
      <c r="O968" s="9"/>
      <c r="P968" s="9"/>
      <c r="R968" s="9"/>
      <c r="S968" s="9"/>
      <c r="U968" s="17"/>
      <c r="V968" s="9"/>
      <c r="W968" s="17"/>
      <c r="X968" s="9"/>
      <c r="Y968" s="9"/>
      <c r="Z968" s="9"/>
      <c r="AA968" s="9"/>
      <c r="AB968" s="9"/>
      <c r="AC968" s="9"/>
      <c r="AD968" s="9"/>
      <c r="AE968" s="9"/>
      <c r="AF968" s="9"/>
      <c r="AG968" s="9"/>
      <c r="AH968" s="9"/>
      <c r="AI968" s="9"/>
      <c r="AJ968" s="9"/>
      <c r="AK968" s="9"/>
      <c r="AL968" s="9"/>
      <c r="AM968" s="9"/>
      <c r="AN968" s="9"/>
      <c r="AO968" s="9"/>
      <c r="AP968" s="9"/>
      <c r="AQ968" s="9"/>
      <c r="AR968" s="9"/>
    </row>
    <row r="969" spans="1:44" x14ac:dyDescent="0.25">
      <c r="A969" s="9"/>
      <c r="B969" s="9"/>
      <c r="C969" s="9"/>
      <c r="D969" s="9"/>
      <c r="F969" s="9"/>
      <c r="I969" s="9"/>
      <c r="J969" s="9"/>
      <c r="K969" s="9"/>
      <c r="L969" s="9"/>
      <c r="M969" s="9"/>
      <c r="N969" s="9"/>
      <c r="O969" s="9"/>
      <c r="P969" s="9"/>
      <c r="R969" s="9"/>
      <c r="S969" s="9"/>
      <c r="U969" s="17"/>
      <c r="V969" s="9"/>
      <c r="W969" s="17"/>
      <c r="X969" s="9"/>
      <c r="Y969" s="9"/>
      <c r="Z969" s="9"/>
      <c r="AA969" s="9"/>
      <c r="AB969" s="9"/>
      <c r="AC969" s="9"/>
      <c r="AD969" s="9"/>
      <c r="AE969" s="9"/>
      <c r="AF969" s="9"/>
      <c r="AG969" s="9"/>
      <c r="AH969" s="9"/>
      <c r="AI969" s="9"/>
      <c r="AJ969" s="9"/>
      <c r="AK969" s="9"/>
      <c r="AL969" s="9"/>
      <c r="AM969" s="9"/>
      <c r="AN969" s="9"/>
      <c r="AO969" s="9"/>
      <c r="AP969" s="9"/>
      <c r="AQ969" s="9"/>
      <c r="AR969" s="9"/>
    </row>
    <row r="970" spans="1:44" x14ac:dyDescent="0.25">
      <c r="A970" s="9"/>
      <c r="B970" s="9"/>
      <c r="C970" s="9"/>
      <c r="D970" s="9"/>
      <c r="F970" s="9"/>
      <c r="I970" s="9"/>
      <c r="J970" s="9"/>
      <c r="K970" s="9"/>
      <c r="L970" s="9"/>
      <c r="M970" s="9"/>
      <c r="N970" s="9"/>
      <c r="O970" s="9"/>
      <c r="P970" s="9"/>
      <c r="R970" s="9"/>
      <c r="S970" s="9"/>
      <c r="U970" s="17"/>
      <c r="V970" s="9"/>
      <c r="W970" s="17"/>
      <c r="X970" s="9"/>
      <c r="Y970" s="9"/>
      <c r="Z970" s="9"/>
      <c r="AA970" s="9"/>
      <c r="AB970" s="9"/>
      <c r="AC970" s="9"/>
      <c r="AD970" s="9"/>
      <c r="AE970" s="9"/>
      <c r="AF970" s="9"/>
      <c r="AG970" s="9"/>
      <c r="AH970" s="9"/>
      <c r="AI970" s="9"/>
      <c r="AJ970" s="9"/>
      <c r="AK970" s="9"/>
      <c r="AL970" s="9"/>
      <c r="AM970" s="9"/>
      <c r="AN970" s="9"/>
      <c r="AO970" s="9"/>
      <c r="AP970" s="9"/>
      <c r="AQ970" s="9"/>
      <c r="AR970" s="9"/>
    </row>
    <row r="971" spans="1:44" x14ac:dyDescent="0.25">
      <c r="A971" s="9"/>
      <c r="B971" s="9"/>
      <c r="C971" s="9"/>
      <c r="D971" s="9"/>
      <c r="F971" s="9"/>
      <c r="I971" s="9"/>
      <c r="J971" s="9"/>
      <c r="K971" s="9"/>
      <c r="L971" s="9"/>
      <c r="M971" s="9"/>
      <c r="N971" s="9"/>
      <c r="O971" s="9"/>
      <c r="P971" s="9"/>
      <c r="R971" s="9"/>
      <c r="S971" s="9"/>
      <c r="U971" s="17"/>
      <c r="V971" s="9"/>
      <c r="W971" s="17"/>
      <c r="X971" s="9"/>
      <c r="Y971" s="9"/>
      <c r="Z971" s="9"/>
      <c r="AA971" s="9"/>
      <c r="AB971" s="9"/>
      <c r="AC971" s="9"/>
      <c r="AD971" s="9"/>
      <c r="AE971" s="9"/>
      <c r="AF971" s="9"/>
      <c r="AG971" s="9"/>
      <c r="AH971" s="9"/>
      <c r="AI971" s="9"/>
      <c r="AJ971" s="9"/>
      <c r="AK971" s="9"/>
      <c r="AL971" s="9"/>
      <c r="AM971" s="9"/>
      <c r="AN971" s="9"/>
      <c r="AO971" s="9"/>
      <c r="AP971" s="9"/>
      <c r="AQ971" s="9"/>
      <c r="AR971" s="9"/>
    </row>
    <row r="972" spans="1:44" x14ac:dyDescent="0.25">
      <c r="A972" s="9"/>
      <c r="B972" s="9"/>
      <c r="C972" s="9"/>
      <c r="D972" s="9"/>
      <c r="F972" s="9"/>
      <c r="I972" s="9"/>
      <c r="J972" s="9"/>
      <c r="K972" s="9"/>
      <c r="L972" s="9"/>
      <c r="M972" s="9"/>
      <c r="N972" s="9"/>
      <c r="O972" s="9"/>
      <c r="P972" s="9"/>
      <c r="R972" s="9"/>
      <c r="S972" s="9"/>
      <c r="U972" s="17"/>
      <c r="V972" s="9"/>
      <c r="W972" s="17"/>
      <c r="X972" s="9"/>
      <c r="Y972" s="9"/>
      <c r="Z972" s="9"/>
      <c r="AA972" s="9"/>
      <c r="AB972" s="9"/>
      <c r="AC972" s="9"/>
      <c r="AD972" s="9"/>
      <c r="AE972" s="9"/>
      <c r="AF972" s="9"/>
      <c r="AG972" s="9"/>
      <c r="AH972" s="9"/>
      <c r="AI972" s="9"/>
      <c r="AJ972" s="9"/>
      <c r="AK972" s="9"/>
      <c r="AL972" s="9"/>
      <c r="AM972" s="9"/>
      <c r="AN972" s="9"/>
      <c r="AO972" s="9"/>
      <c r="AP972" s="9"/>
      <c r="AQ972" s="9"/>
      <c r="AR972" s="9"/>
    </row>
    <row r="973" spans="1:44" x14ac:dyDescent="0.25">
      <c r="A973" s="9"/>
      <c r="B973" s="9"/>
      <c r="C973" s="9"/>
      <c r="D973" s="9"/>
      <c r="F973" s="9"/>
      <c r="I973" s="9"/>
      <c r="J973" s="9"/>
      <c r="K973" s="9"/>
      <c r="L973" s="9"/>
      <c r="M973" s="9"/>
      <c r="N973" s="9"/>
      <c r="O973" s="9"/>
      <c r="P973" s="9"/>
      <c r="R973" s="9"/>
      <c r="S973" s="9"/>
      <c r="U973" s="17"/>
      <c r="V973" s="9"/>
      <c r="W973" s="17"/>
      <c r="X973" s="9"/>
      <c r="Y973" s="9"/>
      <c r="Z973" s="9"/>
      <c r="AA973" s="9"/>
      <c r="AB973" s="9"/>
      <c r="AC973" s="9"/>
      <c r="AD973" s="9"/>
      <c r="AE973" s="9"/>
      <c r="AF973" s="9"/>
      <c r="AG973" s="9"/>
      <c r="AH973" s="9"/>
      <c r="AI973" s="9"/>
      <c r="AJ973" s="9"/>
      <c r="AK973" s="9"/>
      <c r="AL973" s="9"/>
      <c r="AM973" s="9"/>
      <c r="AN973" s="9"/>
      <c r="AO973" s="9"/>
      <c r="AP973" s="9"/>
      <c r="AQ973" s="9"/>
      <c r="AR973" s="9"/>
    </row>
    <row r="974" spans="1:44" x14ac:dyDescent="0.25">
      <c r="A974" s="9"/>
      <c r="B974" s="9"/>
      <c r="C974" s="9"/>
      <c r="D974" s="9"/>
      <c r="F974" s="9"/>
      <c r="I974" s="9"/>
      <c r="J974" s="9"/>
      <c r="K974" s="9"/>
      <c r="L974" s="9"/>
      <c r="M974" s="9"/>
      <c r="N974" s="9"/>
      <c r="O974" s="9"/>
      <c r="P974" s="9"/>
      <c r="R974" s="9"/>
      <c r="S974" s="9"/>
      <c r="U974" s="17"/>
      <c r="V974" s="9"/>
      <c r="W974" s="17"/>
      <c r="X974" s="9"/>
      <c r="Y974" s="9"/>
      <c r="Z974" s="9"/>
      <c r="AA974" s="9"/>
      <c r="AB974" s="9"/>
      <c r="AC974" s="9"/>
      <c r="AD974" s="9"/>
      <c r="AE974" s="9"/>
      <c r="AF974" s="9"/>
      <c r="AG974" s="9"/>
      <c r="AH974" s="9"/>
      <c r="AI974" s="9"/>
      <c r="AJ974" s="9"/>
      <c r="AK974" s="9"/>
      <c r="AL974" s="9"/>
      <c r="AM974" s="9"/>
      <c r="AN974" s="9"/>
      <c r="AO974" s="9"/>
      <c r="AP974" s="9"/>
      <c r="AQ974" s="9"/>
      <c r="AR974" s="9"/>
    </row>
    <row r="975" spans="1:44" x14ac:dyDescent="0.25">
      <c r="A975" s="9"/>
      <c r="B975" s="9"/>
      <c r="C975" s="9"/>
      <c r="D975" s="9"/>
      <c r="F975" s="9"/>
      <c r="I975" s="9"/>
      <c r="J975" s="9"/>
      <c r="K975" s="9"/>
      <c r="L975" s="9"/>
      <c r="M975" s="9"/>
      <c r="N975" s="9"/>
      <c r="O975" s="9"/>
      <c r="P975" s="9"/>
      <c r="R975" s="9"/>
      <c r="S975" s="9"/>
      <c r="U975" s="17"/>
      <c r="V975" s="9"/>
      <c r="W975" s="17"/>
      <c r="X975" s="9"/>
      <c r="Y975" s="9"/>
      <c r="Z975" s="9"/>
      <c r="AA975" s="9"/>
      <c r="AB975" s="9"/>
      <c r="AC975" s="9"/>
      <c r="AD975" s="9"/>
      <c r="AE975" s="9"/>
      <c r="AF975" s="9"/>
      <c r="AG975" s="9"/>
      <c r="AH975" s="9"/>
      <c r="AI975" s="9"/>
      <c r="AJ975" s="9"/>
      <c r="AK975" s="9"/>
      <c r="AL975" s="9"/>
      <c r="AM975" s="9"/>
      <c r="AN975" s="9"/>
      <c r="AO975" s="9"/>
      <c r="AP975" s="9"/>
      <c r="AQ975" s="9"/>
      <c r="AR975" s="9"/>
    </row>
    <row r="976" spans="1:44" x14ac:dyDescent="0.25">
      <c r="A976" s="9"/>
      <c r="B976" s="9"/>
      <c r="C976" s="9"/>
      <c r="D976" s="9"/>
      <c r="F976" s="9"/>
      <c r="I976" s="9"/>
      <c r="J976" s="9"/>
      <c r="K976" s="9"/>
      <c r="L976" s="9"/>
      <c r="M976" s="9"/>
      <c r="N976" s="9"/>
      <c r="O976" s="9"/>
      <c r="P976" s="9"/>
      <c r="R976" s="9"/>
      <c r="S976" s="9"/>
      <c r="U976" s="17"/>
      <c r="V976" s="9"/>
      <c r="W976" s="17"/>
      <c r="X976" s="9"/>
      <c r="Y976" s="9"/>
      <c r="Z976" s="9"/>
      <c r="AA976" s="9"/>
      <c r="AB976" s="9"/>
      <c r="AC976" s="9"/>
      <c r="AD976" s="9"/>
      <c r="AE976" s="9"/>
      <c r="AF976" s="9"/>
      <c r="AG976" s="9"/>
      <c r="AH976" s="9"/>
      <c r="AI976" s="9"/>
      <c r="AJ976" s="9"/>
      <c r="AK976" s="9"/>
      <c r="AL976" s="9"/>
      <c r="AM976" s="9"/>
      <c r="AN976" s="9"/>
      <c r="AO976" s="9"/>
      <c r="AP976" s="9"/>
      <c r="AQ976" s="9"/>
      <c r="AR976" s="9"/>
    </row>
    <row r="977" spans="1:44" x14ac:dyDescent="0.25">
      <c r="A977" s="9"/>
      <c r="B977" s="9"/>
      <c r="C977" s="9"/>
      <c r="D977" s="9"/>
      <c r="F977" s="9"/>
      <c r="I977" s="9"/>
      <c r="J977" s="9"/>
      <c r="K977" s="9"/>
      <c r="L977" s="9"/>
      <c r="M977" s="9"/>
      <c r="N977" s="9"/>
      <c r="O977" s="9"/>
      <c r="P977" s="9"/>
      <c r="R977" s="9"/>
      <c r="S977" s="9"/>
      <c r="U977" s="17"/>
      <c r="V977" s="9"/>
      <c r="W977" s="17"/>
      <c r="X977" s="9"/>
      <c r="Y977" s="9"/>
      <c r="Z977" s="9"/>
      <c r="AA977" s="9"/>
      <c r="AB977" s="9"/>
      <c r="AC977" s="9"/>
      <c r="AD977" s="9"/>
      <c r="AE977" s="9"/>
      <c r="AF977" s="9"/>
      <c r="AG977" s="9"/>
      <c r="AH977" s="9"/>
      <c r="AI977" s="9"/>
      <c r="AJ977" s="9"/>
      <c r="AK977" s="9"/>
      <c r="AL977" s="9"/>
      <c r="AM977" s="9"/>
      <c r="AN977" s="9"/>
      <c r="AO977" s="9"/>
      <c r="AP977" s="9"/>
      <c r="AQ977" s="9"/>
      <c r="AR977" s="9"/>
    </row>
    <row r="978" spans="1:44" x14ac:dyDescent="0.25">
      <c r="A978" s="9"/>
      <c r="B978" s="9"/>
      <c r="C978" s="9"/>
      <c r="D978" s="9"/>
      <c r="F978" s="9"/>
      <c r="I978" s="9"/>
      <c r="J978" s="9"/>
      <c r="K978" s="9"/>
      <c r="L978" s="9"/>
      <c r="M978" s="9"/>
      <c r="N978" s="9"/>
      <c r="O978" s="9"/>
      <c r="P978" s="9"/>
      <c r="R978" s="9"/>
      <c r="S978" s="9"/>
      <c r="U978" s="17"/>
      <c r="V978" s="9"/>
      <c r="W978" s="17"/>
      <c r="X978" s="9"/>
      <c r="Y978" s="9"/>
      <c r="Z978" s="9"/>
      <c r="AA978" s="9"/>
      <c r="AB978" s="9"/>
      <c r="AC978" s="9"/>
      <c r="AD978" s="9"/>
      <c r="AE978" s="9"/>
      <c r="AF978" s="9"/>
      <c r="AG978" s="9"/>
      <c r="AH978" s="9"/>
      <c r="AI978" s="9"/>
      <c r="AJ978" s="9"/>
      <c r="AK978" s="9"/>
      <c r="AL978" s="9"/>
      <c r="AM978" s="9"/>
      <c r="AN978" s="9"/>
      <c r="AO978" s="9"/>
      <c r="AP978" s="9"/>
      <c r="AQ978" s="9"/>
      <c r="AR978" s="9"/>
    </row>
    <row r="979" spans="1:44" x14ac:dyDescent="0.25">
      <c r="A979" s="9"/>
      <c r="B979" s="9"/>
      <c r="C979" s="9"/>
      <c r="D979" s="9"/>
      <c r="F979" s="9"/>
      <c r="I979" s="9"/>
      <c r="J979" s="9"/>
      <c r="K979" s="9"/>
      <c r="L979" s="9"/>
      <c r="M979" s="9"/>
      <c r="N979" s="9"/>
      <c r="O979" s="9"/>
      <c r="P979" s="9"/>
      <c r="R979" s="9"/>
      <c r="S979" s="9"/>
      <c r="U979" s="17"/>
      <c r="V979" s="9"/>
      <c r="W979" s="17"/>
      <c r="X979" s="9"/>
      <c r="Y979" s="9"/>
      <c r="Z979" s="9"/>
      <c r="AA979" s="9"/>
      <c r="AB979" s="9"/>
      <c r="AC979" s="9"/>
      <c r="AD979" s="9"/>
      <c r="AE979" s="9"/>
      <c r="AF979" s="9"/>
      <c r="AG979" s="9"/>
      <c r="AH979" s="9"/>
      <c r="AI979" s="9"/>
      <c r="AJ979" s="9"/>
      <c r="AK979" s="9"/>
      <c r="AL979" s="9"/>
      <c r="AM979" s="9"/>
      <c r="AN979" s="9"/>
      <c r="AO979" s="9"/>
      <c r="AP979" s="9"/>
      <c r="AQ979" s="9"/>
      <c r="AR979" s="9"/>
    </row>
    <row r="980" spans="1:44" x14ac:dyDescent="0.25">
      <c r="A980" s="9"/>
      <c r="B980" s="9"/>
      <c r="C980" s="9"/>
      <c r="D980" s="9"/>
      <c r="F980" s="9"/>
      <c r="I980" s="9"/>
      <c r="J980" s="9"/>
      <c r="K980" s="9"/>
      <c r="L980" s="9"/>
      <c r="M980" s="9"/>
      <c r="N980" s="9"/>
      <c r="O980" s="9"/>
      <c r="P980" s="9"/>
      <c r="R980" s="9"/>
      <c r="S980" s="9"/>
      <c r="U980" s="17"/>
      <c r="V980" s="9"/>
      <c r="W980" s="17"/>
      <c r="X980" s="9"/>
      <c r="Y980" s="9"/>
      <c r="Z980" s="9"/>
      <c r="AA980" s="9"/>
      <c r="AB980" s="9"/>
      <c r="AC980" s="9"/>
      <c r="AD980" s="9"/>
      <c r="AE980" s="9"/>
      <c r="AF980" s="9"/>
      <c r="AG980" s="9"/>
      <c r="AH980" s="9"/>
      <c r="AI980" s="9"/>
      <c r="AJ980" s="9"/>
      <c r="AK980" s="9"/>
      <c r="AL980" s="9"/>
      <c r="AM980" s="9"/>
      <c r="AN980" s="9"/>
      <c r="AO980" s="9"/>
      <c r="AP980" s="9"/>
      <c r="AQ980" s="9"/>
      <c r="AR980" s="9"/>
    </row>
    <row r="981" spans="1:44" x14ac:dyDescent="0.25">
      <c r="A981" s="9"/>
      <c r="B981" s="9"/>
      <c r="C981" s="9"/>
      <c r="D981" s="9"/>
      <c r="F981" s="9"/>
      <c r="I981" s="9"/>
      <c r="J981" s="9"/>
      <c r="K981" s="9"/>
      <c r="L981" s="9"/>
      <c r="M981" s="9"/>
      <c r="N981" s="9"/>
      <c r="O981" s="9"/>
      <c r="P981" s="9"/>
      <c r="R981" s="9"/>
      <c r="S981" s="9"/>
      <c r="U981" s="17"/>
      <c r="V981" s="9"/>
      <c r="W981" s="17"/>
      <c r="X981" s="9"/>
      <c r="Y981" s="9"/>
      <c r="Z981" s="9"/>
      <c r="AA981" s="9"/>
      <c r="AB981" s="9"/>
      <c r="AC981" s="9"/>
      <c r="AD981" s="9"/>
      <c r="AE981" s="9"/>
      <c r="AF981" s="9"/>
      <c r="AG981" s="9"/>
      <c r="AH981" s="9"/>
      <c r="AI981" s="9"/>
      <c r="AJ981" s="9"/>
      <c r="AK981" s="9"/>
      <c r="AL981" s="9"/>
      <c r="AM981" s="9"/>
      <c r="AN981" s="9"/>
      <c r="AO981" s="9"/>
      <c r="AP981" s="9"/>
      <c r="AQ981" s="9"/>
      <c r="AR981" s="9"/>
    </row>
    <row r="982" spans="1:44" x14ac:dyDescent="0.25">
      <c r="A982" s="9"/>
      <c r="B982" s="9"/>
      <c r="C982" s="9"/>
      <c r="D982" s="9"/>
      <c r="F982" s="9"/>
      <c r="I982" s="9"/>
      <c r="J982" s="9"/>
      <c r="K982" s="9"/>
      <c r="L982" s="9"/>
      <c r="M982" s="9"/>
      <c r="N982" s="9"/>
      <c r="O982" s="9"/>
      <c r="P982" s="9"/>
      <c r="R982" s="9"/>
      <c r="S982" s="9"/>
      <c r="U982" s="17"/>
      <c r="V982" s="9"/>
      <c r="W982" s="17"/>
      <c r="X982" s="9"/>
      <c r="Y982" s="9"/>
      <c r="Z982" s="9"/>
      <c r="AA982" s="9"/>
      <c r="AB982" s="9"/>
      <c r="AC982" s="9"/>
      <c r="AD982" s="9"/>
      <c r="AE982" s="9"/>
      <c r="AF982" s="9"/>
      <c r="AG982" s="9"/>
      <c r="AH982" s="9"/>
      <c r="AI982" s="9"/>
      <c r="AJ982" s="9"/>
      <c r="AK982" s="9"/>
      <c r="AL982" s="9"/>
      <c r="AM982" s="9"/>
      <c r="AN982" s="9"/>
      <c r="AO982" s="9"/>
      <c r="AP982" s="9"/>
      <c r="AQ982" s="9"/>
      <c r="AR982" s="9"/>
    </row>
    <row r="983" spans="1:44" x14ac:dyDescent="0.25">
      <c r="A983" s="9"/>
      <c r="B983" s="9"/>
      <c r="C983" s="9"/>
      <c r="D983" s="9"/>
      <c r="F983" s="9"/>
      <c r="I983" s="9"/>
      <c r="J983" s="9"/>
      <c r="K983" s="9"/>
      <c r="L983" s="9"/>
      <c r="M983" s="9"/>
      <c r="N983" s="9"/>
      <c r="O983" s="9"/>
      <c r="P983" s="9"/>
      <c r="R983" s="9"/>
      <c r="S983" s="9"/>
      <c r="U983" s="17"/>
      <c r="V983" s="9"/>
      <c r="W983" s="17"/>
      <c r="X983" s="9"/>
      <c r="Y983" s="9"/>
      <c r="Z983" s="9"/>
      <c r="AA983" s="9"/>
      <c r="AB983" s="9"/>
      <c r="AC983" s="9"/>
      <c r="AD983" s="9"/>
      <c r="AE983" s="9"/>
      <c r="AF983" s="9"/>
      <c r="AG983" s="9"/>
      <c r="AH983" s="9"/>
      <c r="AI983" s="9"/>
      <c r="AJ983" s="9"/>
      <c r="AK983" s="9"/>
      <c r="AL983" s="9"/>
      <c r="AM983" s="9"/>
      <c r="AN983" s="9"/>
      <c r="AO983" s="9"/>
      <c r="AP983" s="9"/>
      <c r="AQ983" s="9"/>
      <c r="AR983" s="9"/>
    </row>
    <row r="984" spans="1:44" x14ac:dyDescent="0.25">
      <c r="A984" s="9"/>
      <c r="B984" s="9"/>
      <c r="C984" s="9"/>
      <c r="D984" s="9"/>
      <c r="F984" s="9"/>
      <c r="I984" s="9"/>
      <c r="J984" s="9"/>
      <c r="K984" s="9"/>
      <c r="L984" s="9"/>
      <c r="M984" s="9"/>
      <c r="N984" s="9"/>
      <c r="O984" s="9"/>
      <c r="P984" s="9"/>
      <c r="R984" s="9"/>
      <c r="S984" s="9"/>
      <c r="U984" s="17"/>
      <c r="V984" s="9"/>
      <c r="W984" s="17"/>
      <c r="X984" s="9"/>
      <c r="Y984" s="9"/>
      <c r="Z984" s="9"/>
      <c r="AA984" s="9"/>
      <c r="AB984" s="9"/>
      <c r="AC984" s="9"/>
      <c r="AD984" s="9"/>
      <c r="AE984" s="9"/>
      <c r="AF984" s="9"/>
      <c r="AG984" s="9"/>
      <c r="AH984" s="9"/>
      <c r="AI984" s="9"/>
      <c r="AJ984" s="9"/>
      <c r="AK984" s="9"/>
      <c r="AL984" s="9"/>
      <c r="AM984" s="9"/>
      <c r="AN984" s="9"/>
      <c r="AO984" s="9"/>
      <c r="AP984" s="9"/>
      <c r="AQ984" s="9"/>
      <c r="AR984" s="9"/>
    </row>
    <row r="985" spans="1:44" x14ac:dyDescent="0.25">
      <c r="A985" s="9"/>
      <c r="B985" s="9"/>
      <c r="C985" s="9"/>
      <c r="D985" s="9"/>
      <c r="F985" s="9"/>
      <c r="I985" s="9"/>
      <c r="J985" s="9"/>
      <c r="K985" s="9"/>
      <c r="L985" s="9"/>
      <c r="M985" s="9"/>
      <c r="N985" s="9"/>
      <c r="O985" s="9"/>
      <c r="P985" s="9"/>
      <c r="R985" s="9"/>
      <c r="S985" s="9"/>
      <c r="U985" s="17"/>
      <c r="V985" s="9"/>
      <c r="W985" s="17"/>
      <c r="X985" s="9"/>
      <c r="Y985" s="9"/>
      <c r="Z985" s="9"/>
      <c r="AA985" s="9"/>
      <c r="AB985" s="9"/>
      <c r="AC985" s="9"/>
      <c r="AD985" s="9"/>
      <c r="AE985" s="9"/>
      <c r="AF985" s="9"/>
      <c r="AG985" s="9"/>
      <c r="AH985" s="9"/>
      <c r="AI985" s="9"/>
      <c r="AJ985" s="9"/>
      <c r="AK985" s="9"/>
      <c r="AL985" s="9"/>
      <c r="AM985" s="9"/>
      <c r="AN985" s="9"/>
      <c r="AO985" s="9"/>
      <c r="AP985" s="9"/>
      <c r="AQ985" s="9"/>
      <c r="AR985" s="9"/>
    </row>
    <row r="986" spans="1:44" x14ac:dyDescent="0.25">
      <c r="A986" s="9"/>
      <c r="B986" s="9"/>
      <c r="C986" s="9"/>
      <c r="D986" s="9"/>
      <c r="F986" s="9"/>
      <c r="I986" s="9"/>
      <c r="J986" s="9"/>
      <c r="K986" s="9"/>
      <c r="L986" s="9"/>
      <c r="M986" s="9"/>
      <c r="N986" s="9"/>
      <c r="O986" s="9"/>
      <c r="P986" s="9"/>
      <c r="R986" s="9"/>
      <c r="S986" s="9"/>
      <c r="U986" s="17"/>
      <c r="V986" s="9"/>
      <c r="W986" s="17"/>
      <c r="X986" s="9"/>
      <c r="Y986" s="9"/>
      <c r="Z986" s="9"/>
      <c r="AA986" s="9"/>
      <c r="AB986" s="9"/>
      <c r="AC986" s="9"/>
      <c r="AD986" s="9"/>
      <c r="AE986" s="9"/>
      <c r="AF986" s="9"/>
      <c r="AG986" s="9"/>
      <c r="AH986" s="9"/>
      <c r="AI986" s="9"/>
      <c r="AJ986" s="9"/>
      <c r="AK986" s="9"/>
      <c r="AL986" s="9"/>
      <c r="AM986" s="9"/>
      <c r="AN986" s="9"/>
      <c r="AO986" s="9"/>
      <c r="AP986" s="9"/>
      <c r="AQ986" s="9"/>
      <c r="AR986" s="9"/>
    </row>
    <row r="987" spans="1:44" x14ac:dyDescent="0.25">
      <c r="A987" s="9"/>
      <c r="B987" s="9"/>
      <c r="C987" s="9"/>
      <c r="D987" s="9"/>
      <c r="F987" s="9"/>
      <c r="I987" s="9"/>
      <c r="J987" s="9"/>
      <c r="K987" s="9"/>
      <c r="L987" s="9"/>
      <c r="M987" s="9"/>
      <c r="N987" s="9"/>
      <c r="O987" s="9"/>
      <c r="P987" s="9"/>
      <c r="R987" s="9"/>
      <c r="S987" s="9"/>
      <c r="U987" s="17"/>
      <c r="V987" s="9"/>
      <c r="W987" s="17"/>
      <c r="X987" s="9"/>
      <c r="Y987" s="9"/>
      <c r="Z987" s="9"/>
      <c r="AA987" s="9"/>
      <c r="AB987" s="9"/>
      <c r="AC987" s="9"/>
      <c r="AD987" s="9"/>
      <c r="AE987" s="9"/>
      <c r="AF987" s="9"/>
      <c r="AG987" s="9"/>
      <c r="AH987" s="9"/>
      <c r="AI987" s="9"/>
      <c r="AJ987" s="9"/>
      <c r="AK987" s="9"/>
      <c r="AL987" s="9"/>
      <c r="AM987" s="9"/>
      <c r="AN987" s="9"/>
      <c r="AO987" s="9"/>
      <c r="AP987" s="9"/>
      <c r="AQ987" s="9"/>
      <c r="AR987" s="9"/>
    </row>
    <row r="988" spans="1:44" x14ac:dyDescent="0.25">
      <c r="A988" s="9"/>
      <c r="B988" s="9"/>
      <c r="C988" s="9"/>
      <c r="D988" s="9"/>
      <c r="F988" s="9"/>
      <c r="I988" s="9"/>
      <c r="J988" s="9"/>
      <c r="K988" s="9"/>
      <c r="L988" s="9"/>
      <c r="M988" s="9"/>
      <c r="N988" s="9"/>
      <c r="O988" s="9"/>
      <c r="P988" s="9"/>
      <c r="R988" s="9"/>
      <c r="S988" s="9"/>
      <c r="U988" s="17"/>
      <c r="V988" s="9"/>
      <c r="W988" s="17"/>
      <c r="X988" s="9"/>
      <c r="Y988" s="9"/>
      <c r="Z988" s="9"/>
      <c r="AA988" s="9"/>
      <c r="AB988" s="9"/>
      <c r="AC988" s="9"/>
      <c r="AD988" s="9"/>
      <c r="AE988" s="9"/>
      <c r="AF988" s="9"/>
      <c r="AG988" s="9"/>
      <c r="AH988" s="9"/>
      <c r="AI988" s="9"/>
      <c r="AJ988" s="9"/>
      <c r="AK988" s="9"/>
      <c r="AL988" s="9"/>
      <c r="AM988" s="9"/>
      <c r="AN988" s="9"/>
      <c r="AO988" s="9"/>
      <c r="AP988" s="9"/>
      <c r="AQ988" s="9"/>
      <c r="AR988" s="9"/>
    </row>
    <row r="989" spans="1:44" x14ac:dyDescent="0.25">
      <c r="A989" s="9"/>
      <c r="B989" s="9"/>
      <c r="C989" s="9"/>
      <c r="D989" s="9"/>
      <c r="F989" s="9"/>
      <c r="I989" s="9"/>
      <c r="J989" s="9"/>
      <c r="K989" s="9"/>
      <c r="L989" s="9"/>
      <c r="M989" s="9"/>
      <c r="N989" s="9"/>
      <c r="O989" s="9"/>
      <c r="P989" s="9"/>
      <c r="R989" s="9"/>
      <c r="S989" s="9"/>
      <c r="U989" s="17"/>
      <c r="V989" s="9"/>
      <c r="W989" s="17"/>
      <c r="X989" s="9"/>
      <c r="Y989" s="9"/>
      <c r="Z989" s="9"/>
      <c r="AA989" s="9"/>
      <c r="AB989" s="9"/>
      <c r="AC989" s="9"/>
      <c r="AD989" s="9"/>
      <c r="AE989" s="9"/>
      <c r="AF989" s="9"/>
      <c r="AG989" s="9"/>
      <c r="AH989" s="9"/>
      <c r="AI989" s="9"/>
      <c r="AJ989" s="9"/>
      <c r="AK989" s="9"/>
      <c r="AL989" s="9"/>
      <c r="AM989" s="9"/>
      <c r="AN989" s="9"/>
      <c r="AO989" s="9"/>
      <c r="AP989" s="9"/>
      <c r="AQ989" s="9"/>
      <c r="AR989" s="9"/>
    </row>
    <row r="990" spans="1:44" x14ac:dyDescent="0.25">
      <c r="A990" s="9"/>
      <c r="B990" s="9"/>
      <c r="C990" s="9"/>
      <c r="D990" s="9"/>
      <c r="F990" s="9"/>
      <c r="I990" s="9"/>
      <c r="J990" s="9"/>
      <c r="K990" s="9"/>
      <c r="L990" s="9"/>
      <c r="M990" s="9"/>
      <c r="N990" s="9"/>
      <c r="O990" s="9"/>
      <c r="P990" s="9"/>
      <c r="R990" s="9"/>
      <c r="S990" s="9"/>
      <c r="U990" s="17"/>
      <c r="V990" s="9"/>
      <c r="W990" s="17"/>
      <c r="X990" s="9"/>
      <c r="Y990" s="9"/>
      <c r="Z990" s="9"/>
      <c r="AA990" s="9"/>
      <c r="AB990" s="9"/>
      <c r="AC990" s="9"/>
      <c r="AD990" s="9"/>
      <c r="AE990" s="9"/>
      <c r="AF990" s="9"/>
      <c r="AG990" s="9"/>
      <c r="AH990" s="9"/>
      <c r="AI990" s="9"/>
      <c r="AJ990" s="9"/>
      <c r="AK990" s="9"/>
      <c r="AL990" s="9"/>
      <c r="AM990" s="9"/>
      <c r="AN990" s="9"/>
      <c r="AO990" s="9"/>
      <c r="AP990" s="9"/>
      <c r="AQ990" s="9"/>
      <c r="AR990" s="9"/>
    </row>
    <row r="991" spans="1:44" x14ac:dyDescent="0.25">
      <c r="A991" s="9"/>
      <c r="B991" s="9"/>
      <c r="C991" s="9"/>
      <c r="D991" s="9"/>
      <c r="F991" s="9"/>
      <c r="I991" s="9"/>
      <c r="J991" s="9"/>
      <c r="K991" s="9"/>
      <c r="L991" s="9"/>
      <c r="M991" s="9"/>
      <c r="N991" s="9"/>
      <c r="O991" s="9"/>
      <c r="P991" s="9"/>
      <c r="R991" s="9"/>
      <c r="S991" s="9"/>
      <c r="U991" s="17"/>
      <c r="V991" s="9"/>
      <c r="W991" s="17"/>
      <c r="X991" s="9"/>
      <c r="Y991" s="9"/>
      <c r="Z991" s="9"/>
      <c r="AA991" s="9"/>
      <c r="AB991" s="9"/>
      <c r="AC991" s="9"/>
      <c r="AD991" s="9"/>
      <c r="AE991" s="9"/>
      <c r="AF991" s="9"/>
      <c r="AG991" s="9"/>
      <c r="AH991" s="9"/>
      <c r="AI991" s="9"/>
      <c r="AJ991" s="9"/>
      <c r="AK991" s="9"/>
      <c r="AL991" s="9"/>
      <c r="AM991" s="9"/>
      <c r="AN991" s="9"/>
      <c r="AO991" s="9"/>
      <c r="AP991" s="9"/>
      <c r="AQ991" s="9"/>
      <c r="AR991" s="9"/>
    </row>
    <row r="992" spans="1:44" x14ac:dyDescent="0.25">
      <c r="A992" s="9"/>
      <c r="B992" s="9"/>
      <c r="C992" s="9"/>
      <c r="D992" s="9"/>
      <c r="F992" s="9"/>
      <c r="I992" s="9"/>
      <c r="J992" s="9"/>
      <c r="K992" s="9"/>
      <c r="L992" s="9"/>
      <c r="M992" s="9"/>
      <c r="N992" s="9"/>
      <c r="O992" s="9"/>
      <c r="P992" s="9"/>
      <c r="R992" s="9"/>
      <c r="S992" s="9"/>
      <c r="U992" s="17"/>
      <c r="V992" s="9"/>
      <c r="W992" s="17"/>
      <c r="X992" s="9"/>
      <c r="Y992" s="9"/>
      <c r="Z992" s="9"/>
      <c r="AA992" s="9"/>
      <c r="AB992" s="9"/>
      <c r="AC992" s="9"/>
      <c r="AD992" s="9"/>
      <c r="AE992" s="9"/>
      <c r="AF992" s="9"/>
      <c r="AG992" s="9"/>
      <c r="AH992" s="9"/>
      <c r="AI992" s="9"/>
      <c r="AJ992" s="9"/>
      <c r="AK992" s="9"/>
      <c r="AL992" s="9"/>
      <c r="AM992" s="9"/>
      <c r="AN992" s="9"/>
      <c r="AO992" s="9"/>
      <c r="AP992" s="9"/>
      <c r="AQ992" s="9"/>
      <c r="AR992" s="9"/>
    </row>
    <row r="993" spans="1:44" x14ac:dyDescent="0.25">
      <c r="A993" s="9"/>
      <c r="B993" s="9"/>
      <c r="C993" s="9"/>
      <c r="D993" s="9"/>
      <c r="F993" s="9"/>
      <c r="I993" s="9"/>
      <c r="J993" s="9"/>
      <c r="K993" s="9"/>
      <c r="L993" s="9"/>
      <c r="M993" s="9"/>
      <c r="N993" s="9"/>
      <c r="O993" s="9"/>
      <c r="P993" s="9"/>
      <c r="R993" s="9"/>
      <c r="S993" s="9"/>
      <c r="U993" s="17"/>
      <c r="V993" s="9"/>
      <c r="W993" s="17"/>
      <c r="X993" s="9"/>
      <c r="Y993" s="9"/>
      <c r="Z993" s="9"/>
      <c r="AA993" s="9"/>
      <c r="AB993" s="9"/>
      <c r="AC993" s="9"/>
      <c r="AD993" s="9"/>
      <c r="AE993" s="9"/>
      <c r="AF993" s="9"/>
      <c r="AG993" s="9"/>
      <c r="AH993" s="9"/>
      <c r="AI993" s="9"/>
      <c r="AJ993" s="9"/>
      <c r="AK993" s="9"/>
      <c r="AL993" s="9"/>
      <c r="AM993" s="9"/>
      <c r="AN993" s="9"/>
      <c r="AO993" s="9"/>
      <c r="AP993" s="9"/>
      <c r="AQ993" s="9"/>
      <c r="AR993" s="9"/>
    </row>
    <row r="994" spans="1:44" x14ac:dyDescent="0.25">
      <c r="A994" s="9"/>
      <c r="B994" s="9"/>
      <c r="C994" s="9"/>
      <c r="D994" s="9"/>
      <c r="F994" s="9"/>
      <c r="I994" s="9"/>
      <c r="J994" s="9"/>
      <c r="K994" s="9"/>
      <c r="L994" s="9"/>
      <c r="M994" s="9"/>
      <c r="N994" s="9"/>
      <c r="O994" s="9"/>
      <c r="P994" s="9"/>
      <c r="R994" s="9"/>
      <c r="S994" s="9"/>
      <c r="U994" s="17"/>
      <c r="V994" s="9"/>
      <c r="W994" s="17"/>
      <c r="X994" s="9"/>
      <c r="Y994" s="9"/>
      <c r="Z994" s="9"/>
      <c r="AA994" s="9"/>
      <c r="AB994" s="9"/>
      <c r="AC994" s="9"/>
      <c r="AD994" s="9"/>
      <c r="AE994" s="9"/>
      <c r="AF994" s="9"/>
      <c r="AG994" s="9"/>
      <c r="AH994" s="9"/>
      <c r="AI994" s="9"/>
      <c r="AJ994" s="9"/>
      <c r="AK994" s="9"/>
      <c r="AL994" s="9"/>
      <c r="AM994" s="9"/>
      <c r="AN994" s="9"/>
      <c r="AO994" s="9"/>
      <c r="AP994" s="9"/>
      <c r="AQ994" s="9"/>
      <c r="AR994" s="9"/>
    </row>
    <row r="995" spans="1:44" x14ac:dyDescent="0.25">
      <c r="A995" s="9"/>
      <c r="B995" s="9"/>
      <c r="C995" s="9"/>
      <c r="D995" s="9"/>
      <c r="F995" s="9"/>
      <c r="I995" s="9"/>
      <c r="J995" s="9"/>
      <c r="K995" s="9"/>
      <c r="L995" s="9"/>
      <c r="M995" s="9"/>
      <c r="N995" s="9"/>
      <c r="O995" s="9"/>
      <c r="P995" s="9"/>
      <c r="R995" s="9"/>
      <c r="S995" s="9"/>
      <c r="U995" s="17"/>
      <c r="V995" s="9"/>
      <c r="W995" s="17"/>
      <c r="X995" s="9"/>
      <c r="Y995" s="9"/>
      <c r="Z995" s="9"/>
      <c r="AA995" s="9"/>
      <c r="AB995" s="9"/>
      <c r="AC995" s="9"/>
      <c r="AD995" s="9"/>
      <c r="AE995" s="9"/>
      <c r="AF995" s="9"/>
      <c r="AG995" s="9"/>
      <c r="AH995" s="9"/>
      <c r="AI995" s="9"/>
      <c r="AJ995" s="9"/>
      <c r="AK995" s="9"/>
      <c r="AL995" s="9"/>
      <c r="AM995" s="9"/>
      <c r="AN995" s="9"/>
      <c r="AO995" s="9"/>
      <c r="AP995" s="9"/>
      <c r="AQ995" s="9"/>
      <c r="AR995" s="9"/>
    </row>
    <row r="996" spans="1:44" x14ac:dyDescent="0.25">
      <c r="A996" s="9"/>
      <c r="B996" s="9"/>
      <c r="C996" s="9"/>
      <c r="D996" s="9"/>
      <c r="F996" s="9"/>
      <c r="I996" s="9"/>
      <c r="J996" s="9"/>
      <c r="K996" s="9"/>
      <c r="L996" s="9"/>
      <c r="M996" s="9"/>
      <c r="N996" s="9"/>
      <c r="O996" s="9"/>
      <c r="P996" s="9"/>
      <c r="R996" s="9"/>
      <c r="S996" s="9"/>
      <c r="U996" s="17"/>
      <c r="V996" s="9"/>
      <c r="W996" s="17"/>
      <c r="X996" s="9"/>
      <c r="Y996" s="9"/>
      <c r="Z996" s="9"/>
      <c r="AA996" s="9"/>
      <c r="AB996" s="9"/>
      <c r="AC996" s="9"/>
      <c r="AD996" s="9"/>
      <c r="AE996" s="9"/>
      <c r="AF996" s="9"/>
      <c r="AG996" s="9"/>
      <c r="AH996" s="9"/>
      <c r="AI996" s="9"/>
      <c r="AJ996" s="9"/>
      <c r="AK996" s="9"/>
      <c r="AL996" s="9"/>
      <c r="AM996" s="9"/>
      <c r="AN996" s="9"/>
      <c r="AO996" s="9"/>
      <c r="AP996" s="9"/>
      <c r="AQ996" s="9"/>
      <c r="AR996" s="9"/>
    </row>
    <row r="997" spans="1:44" x14ac:dyDescent="0.25">
      <c r="A997" s="9"/>
      <c r="B997" s="9"/>
      <c r="C997" s="9"/>
      <c r="D997" s="9"/>
      <c r="F997" s="9"/>
      <c r="I997" s="9"/>
      <c r="J997" s="9"/>
      <c r="K997" s="9"/>
      <c r="L997" s="9"/>
      <c r="M997" s="9"/>
      <c r="N997" s="9"/>
      <c r="O997" s="9"/>
      <c r="P997" s="9"/>
      <c r="R997" s="9"/>
      <c r="S997" s="9"/>
      <c r="U997" s="17"/>
      <c r="V997" s="9"/>
      <c r="W997" s="17"/>
      <c r="X997" s="9"/>
      <c r="Y997" s="9"/>
      <c r="Z997" s="9"/>
      <c r="AA997" s="9"/>
      <c r="AB997" s="9"/>
      <c r="AC997" s="9"/>
      <c r="AD997" s="9"/>
      <c r="AE997" s="9"/>
      <c r="AF997" s="9"/>
      <c r="AG997" s="9"/>
      <c r="AH997" s="9"/>
      <c r="AI997" s="9"/>
      <c r="AJ997" s="9"/>
      <c r="AK997" s="9"/>
      <c r="AL997" s="9"/>
      <c r="AM997" s="9"/>
      <c r="AN997" s="9"/>
      <c r="AO997" s="9"/>
      <c r="AP997" s="9"/>
      <c r="AQ997" s="9"/>
      <c r="AR997" s="9"/>
    </row>
    <row r="998" spans="1:44" x14ac:dyDescent="0.25">
      <c r="A998" s="9"/>
      <c r="B998" s="9"/>
      <c r="C998" s="9"/>
      <c r="D998" s="9"/>
      <c r="F998" s="9"/>
      <c r="I998" s="9"/>
      <c r="J998" s="9"/>
      <c r="K998" s="9"/>
      <c r="L998" s="9"/>
      <c r="M998" s="9"/>
      <c r="N998" s="9"/>
      <c r="O998" s="9"/>
      <c r="P998" s="9"/>
      <c r="R998" s="9"/>
      <c r="S998" s="9"/>
      <c r="U998" s="17"/>
      <c r="V998" s="9"/>
      <c r="W998" s="17"/>
      <c r="X998" s="9"/>
      <c r="Y998" s="9"/>
      <c r="Z998" s="9"/>
      <c r="AA998" s="9"/>
      <c r="AB998" s="9"/>
      <c r="AC998" s="9"/>
      <c r="AD998" s="9"/>
      <c r="AE998" s="9"/>
      <c r="AF998" s="9"/>
      <c r="AG998" s="9"/>
      <c r="AH998" s="9"/>
      <c r="AI998" s="9"/>
      <c r="AJ998" s="9"/>
      <c r="AK998" s="9"/>
      <c r="AL998" s="9"/>
      <c r="AM998" s="9"/>
      <c r="AN998" s="9"/>
      <c r="AO998" s="9"/>
      <c r="AP998" s="9"/>
      <c r="AQ998" s="9"/>
      <c r="AR998" s="9"/>
    </row>
    <row r="999" spans="1:44" x14ac:dyDescent="0.25">
      <c r="A999" s="9"/>
      <c r="B999" s="9"/>
      <c r="C999" s="9"/>
      <c r="D999" s="9"/>
      <c r="F999" s="9"/>
      <c r="I999" s="9"/>
      <c r="J999" s="9"/>
      <c r="K999" s="9"/>
      <c r="L999" s="9"/>
      <c r="M999" s="9"/>
      <c r="N999" s="9"/>
      <c r="O999" s="9"/>
      <c r="P999" s="9"/>
      <c r="R999" s="9"/>
      <c r="S999" s="9"/>
      <c r="U999" s="17"/>
      <c r="V999" s="9"/>
      <c r="W999" s="17"/>
      <c r="X999" s="9"/>
      <c r="Y999" s="9"/>
      <c r="Z999" s="9"/>
      <c r="AA999" s="9"/>
      <c r="AB999" s="9"/>
      <c r="AC999" s="9"/>
      <c r="AD999" s="9"/>
      <c r="AE999" s="9"/>
      <c r="AF999" s="9"/>
      <c r="AG999" s="9"/>
      <c r="AH999" s="9"/>
      <c r="AI999" s="9"/>
      <c r="AJ999" s="9"/>
      <c r="AK999" s="9"/>
      <c r="AL999" s="9"/>
      <c r="AM999" s="9"/>
      <c r="AN999" s="9"/>
      <c r="AO999" s="9"/>
      <c r="AP999" s="9"/>
      <c r="AQ999" s="9"/>
      <c r="AR999" s="9"/>
    </row>
    <row r="1000" spans="1:44" x14ac:dyDescent="0.25">
      <c r="A1000" s="9"/>
      <c r="B1000" s="9"/>
      <c r="C1000" s="9"/>
      <c r="D1000" s="9"/>
      <c r="F1000" s="9"/>
      <c r="I1000" s="9"/>
      <c r="J1000" s="9"/>
      <c r="K1000" s="9"/>
      <c r="L1000" s="9"/>
      <c r="M1000" s="9"/>
      <c r="N1000" s="9"/>
      <c r="O1000" s="9"/>
      <c r="P1000" s="9"/>
      <c r="R1000" s="9"/>
      <c r="S1000" s="9"/>
      <c r="U1000" s="17"/>
      <c r="V1000" s="9"/>
      <c r="W1000" s="17"/>
      <c r="X1000" s="9"/>
      <c r="Y1000" s="9"/>
      <c r="Z1000" s="9"/>
      <c r="AA1000" s="9"/>
      <c r="AB1000" s="9"/>
      <c r="AC1000" s="9"/>
      <c r="AD1000" s="9"/>
      <c r="AE1000" s="9"/>
      <c r="AF1000" s="9"/>
      <c r="AG1000" s="9"/>
      <c r="AH1000" s="9"/>
      <c r="AI1000" s="9"/>
      <c r="AJ1000" s="9"/>
      <c r="AK1000" s="9"/>
      <c r="AL1000" s="9"/>
      <c r="AM1000" s="9"/>
      <c r="AN1000" s="9"/>
      <c r="AO1000" s="9"/>
      <c r="AP1000" s="9"/>
      <c r="AQ1000" s="9"/>
      <c r="AR1000" s="9"/>
    </row>
  </sheetData>
  <sheetProtection password="DEB6" sheet="1" objects="1" scenarios="1"/>
  <autoFilter ref="A39:AH126">
    <filterColumn colId="21">
      <filters blank="1">
        <filter val="Abierta - en Desarrollo"/>
        <filter val="Abierta - Vencida"/>
      </filters>
    </filterColumn>
  </autoFilter>
  <mergeCells count="51">
    <mergeCell ref="F26:G26"/>
    <mergeCell ref="A26:C26"/>
    <mergeCell ref="D21:T24"/>
    <mergeCell ref="U21:W21"/>
    <mergeCell ref="U22:W22"/>
    <mergeCell ref="U24:W24"/>
    <mergeCell ref="I26:M26"/>
    <mergeCell ref="A21:C24"/>
    <mergeCell ref="T38:W38"/>
    <mergeCell ref="M33:M34"/>
    <mergeCell ref="L27:M27"/>
    <mergeCell ref="A27:C27"/>
    <mergeCell ref="I27:K27"/>
    <mergeCell ref="I30:K30"/>
    <mergeCell ref="I31:M31"/>
    <mergeCell ref="L30:M30"/>
    <mergeCell ref="I28:K28"/>
    <mergeCell ref="I29:K29"/>
    <mergeCell ref="P27:V27"/>
    <mergeCell ref="L28:M28"/>
    <mergeCell ref="L29:M29"/>
    <mergeCell ref="H38:P38"/>
    <mergeCell ref="A38:G38"/>
    <mergeCell ref="Q38:S38"/>
    <mergeCell ref="A94:A95"/>
    <mergeCell ref="B94:B95"/>
    <mergeCell ref="C94:C95"/>
    <mergeCell ref="G85:G87"/>
    <mergeCell ref="E94:E95"/>
    <mergeCell ref="F94:F95"/>
    <mergeCell ref="G94:G95"/>
    <mergeCell ref="D94:D95"/>
    <mergeCell ref="E85:E87"/>
    <mergeCell ref="B85:B87"/>
    <mergeCell ref="C85:C87"/>
    <mergeCell ref="D85:D87"/>
    <mergeCell ref="F85:F87"/>
    <mergeCell ref="B97:B98"/>
    <mergeCell ref="A97:A98"/>
    <mergeCell ref="E112:E114"/>
    <mergeCell ref="F112:F114"/>
    <mergeCell ref="G112:G114"/>
    <mergeCell ref="G97:G98"/>
    <mergeCell ref="F97:F98"/>
    <mergeCell ref="E97:E98"/>
    <mergeCell ref="D97:D98"/>
    <mergeCell ref="C97:C98"/>
    <mergeCell ref="A112:A114"/>
    <mergeCell ref="B112:B114"/>
    <mergeCell ref="C112:C114"/>
    <mergeCell ref="D112:D114"/>
  </mergeCells>
  <conditionalFormatting sqref="X40:X93">
    <cfRule type="cellIs" dxfId="105" priority="1" operator="greaterThan">
      <formula>SI($P$40-$X$38)&gt;0</formula>
    </cfRule>
  </conditionalFormatting>
  <conditionalFormatting sqref="V40:V93">
    <cfRule type="cellIs" dxfId="104" priority="2" operator="equal">
      <formula>$J$6</formula>
    </cfRule>
  </conditionalFormatting>
  <conditionalFormatting sqref="V40:V93">
    <cfRule type="cellIs" dxfId="103" priority="3" operator="equal">
      <formula>$J$5</formula>
    </cfRule>
  </conditionalFormatting>
  <conditionalFormatting sqref="V40:V93">
    <cfRule type="cellIs" dxfId="102" priority="4" operator="equal">
      <formula>$J$4</formula>
    </cfRule>
  </conditionalFormatting>
  <conditionalFormatting sqref="X96 X99 X101:X102 X104:X105 X107:X108 X110:X111 X116:X117 X119:X120 X122:X123">
    <cfRule type="cellIs" dxfId="101" priority="5" operator="greaterThan">
      <formula>SI($P$40-$X$38)&gt;0</formula>
    </cfRule>
  </conditionalFormatting>
  <conditionalFormatting sqref="V100">
    <cfRule type="cellIs" dxfId="100" priority="6" operator="equal">
      <formula>$J$6</formula>
    </cfRule>
  </conditionalFormatting>
  <conditionalFormatting sqref="V100">
    <cfRule type="cellIs" dxfId="99" priority="7" operator="equal">
      <formula>$J$5</formula>
    </cfRule>
  </conditionalFormatting>
  <conditionalFormatting sqref="V100">
    <cfRule type="cellIs" dxfId="98" priority="8" operator="equal">
      <formula>$J$4</formula>
    </cfRule>
  </conditionalFormatting>
  <conditionalFormatting sqref="V97:V98">
    <cfRule type="cellIs" dxfId="97" priority="9" operator="equal">
      <formula>$J$6</formula>
    </cfRule>
  </conditionalFormatting>
  <conditionalFormatting sqref="V97:V98">
    <cfRule type="cellIs" dxfId="96" priority="10" operator="equal">
      <formula>$J$5</formula>
    </cfRule>
  </conditionalFormatting>
  <conditionalFormatting sqref="V97:V98">
    <cfRule type="cellIs" dxfId="95" priority="11" operator="equal">
      <formula>$J$4</formula>
    </cfRule>
  </conditionalFormatting>
  <conditionalFormatting sqref="X94:X95">
    <cfRule type="cellIs" dxfId="94" priority="12" operator="greaterThan">
      <formula>SI($P$40-$X$38)&gt;0</formula>
    </cfRule>
  </conditionalFormatting>
  <conditionalFormatting sqref="V94:V95">
    <cfRule type="cellIs" dxfId="93" priority="13" operator="equal">
      <formula>$J$6</formula>
    </cfRule>
  </conditionalFormatting>
  <conditionalFormatting sqref="V94:V95">
    <cfRule type="cellIs" dxfId="92" priority="14" operator="equal">
      <formula>$J$5</formula>
    </cfRule>
  </conditionalFormatting>
  <conditionalFormatting sqref="V94:V95">
    <cfRule type="cellIs" dxfId="91" priority="15" operator="equal">
      <formula>$J$4</formula>
    </cfRule>
  </conditionalFormatting>
  <conditionalFormatting sqref="X97:X98">
    <cfRule type="cellIs" dxfId="90" priority="16" operator="greaterThan">
      <formula>SI($P$40-$X$38)&gt;0</formula>
    </cfRule>
  </conditionalFormatting>
  <conditionalFormatting sqref="X100">
    <cfRule type="cellIs" dxfId="89" priority="17" operator="greaterThan">
      <formula>SI($P$40-$X$38)&gt;0</formula>
    </cfRule>
  </conditionalFormatting>
  <conditionalFormatting sqref="X103">
    <cfRule type="cellIs" dxfId="88" priority="18" operator="greaterThan">
      <formula>SI($P$40-$X$38)&gt;0</formula>
    </cfRule>
  </conditionalFormatting>
  <conditionalFormatting sqref="V103">
    <cfRule type="cellIs" dxfId="87" priority="19" operator="equal">
      <formula>$J$6</formula>
    </cfRule>
  </conditionalFormatting>
  <conditionalFormatting sqref="V103">
    <cfRule type="cellIs" dxfId="86" priority="20" operator="equal">
      <formula>$J$5</formula>
    </cfRule>
  </conditionalFormatting>
  <conditionalFormatting sqref="V103">
    <cfRule type="cellIs" dxfId="85" priority="21" operator="equal">
      <formula>$J$4</formula>
    </cfRule>
  </conditionalFormatting>
  <conditionalFormatting sqref="X106">
    <cfRule type="cellIs" dxfId="84" priority="22" operator="greaterThan">
      <formula>SI($P$40-$X$38)&gt;0</formula>
    </cfRule>
  </conditionalFormatting>
  <conditionalFormatting sqref="V106">
    <cfRule type="cellIs" dxfId="83" priority="23" operator="equal">
      <formula>$J$6</formula>
    </cfRule>
  </conditionalFormatting>
  <conditionalFormatting sqref="V106">
    <cfRule type="cellIs" dxfId="82" priority="24" operator="equal">
      <formula>$J$5</formula>
    </cfRule>
  </conditionalFormatting>
  <conditionalFormatting sqref="V106">
    <cfRule type="cellIs" dxfId="81" priority="25" operator="equal">
      <formula>$J$4</formula>
    </cfRule>
  </conditionalFormatting>
  <conditionalFormatting sqref="X109">
    <cfRule type="cellIs" dxfId="80" priority="26" operator="greaterThan">
      <formula>SI($P$40-$X$38)&gt;0</formula>
    </cfRule>
  </conditionalFormatting>
  <conditionalFormatting sqref="V109">
    <cfRule type="cellIs" dxfId="79" priority="27" operator="equal">
      <formula>$J$6</formula>
    </cfRule>
  </conditionalFormatting>
  <conditionalFormatting sqref="V109">
    <cfRule type="cellIs" dxfId="78" priority="28" operator="equal">
      <formula>$J$5</formula>
    </cfRule>
  </conditionalFormatting>
  <conditionalFormatting sqref="V109">
    <cfRule type="cellIs" dxfId="77" priority="29" operator="equal">
      <formula>$J$4</formula>
    </cfRule>
  </conditionalFormatting>
  <conditionalFormatting sqref="X112:X114">
    <cfRule type="cellIs" dxfId="76" priority="30" operator="greaterThan">
      <formula>SI($P$40-$X$38)&gt;0</formula>
    </cfRule>
  </conditionalFormatting>
  <conditionalFormatting sqref="V112:V114">
    <cfRule type="cellIs" dxfId="75" priority="31" operator="equal">
      <formula>$J$6</formula>
    </cfRule>
  </conditionalFormatting>
  <conditionalFormatting sqref="V112:V114">
    <cfRule type="cellIs" dxfId="74" priority="32" operator="equal">
      <formula>$J$5</formula>
    </cfRule>
  </conditionalFormatting>
  <conditionalFormatting sqref="V112:V114">
    <cfRule type="cellIs" dxfId="73" priority="33" operator="equal">
      <formula>$J$4</formula>
    </cfRule>
  </conditionalFormatting>
  <conditionalFormatting sqref="X115">
    <cfRule type="cellIs" dxfId="72" priority="34" operator="greaterThan">
      <formula>SI($P$40-$X$38)&gt;0</formula>
    </cfRule>
  </conditionalFormatting>
  <conditionalFormatting sqref="V115">
    <cfRule type="cellIs" dxfId="71" priority="35" operator="equal">
      <formula>$J$6</formula>
    </cfRule>
  </conditionalFormatting>
  <conditionalFormatting sqref="V115">
    <cfRule type="cellIs" dxfId="70" priority="36" operator="equal">
      <formula>$J$5</formula>
    </cfRule>
  </conditionalFormatting>
  <conditionalFormatting sqref="V115">
    <cfRule type="cellIs" dxfId="69" priority="37" operator="equal">
      <formula>$J$4</formula>
    </cfRule>
  </conditionalFormatting>
  <conditionalFormatting sqref="X118">
    <cfRule type="cellIs" dxfId="68" priority="38" operator="greaterThan">
      <formula>SI($P$40-$X$38)&gt;0</formula>
    </cfRule>
  </conditionalFormatting>
  <conditionalFormatting sqref="V118">
    <cfRule type="cellIs" dxfId="67" priority="39" operator="equal">
      <formula>$J$6</formula>
    </cfRule>
  </conditionalFormatting>
  <conditionalFormatting sqref="V118">
    <cfRule type="cellIs" dxfId="66" priority="40" operator="equal">
      <formula>$J$5</formula>
    </cfRule>
  </conditionalFormatting>
  <conditionalFormatting sqref="V118">
    <cfRule type="cellIs" dxfId="65" priority="41" operator="equal">
      <formula>$J$4</formula>
    </cfRule>
  </conditionalFormatting>
  <conditionalFormatting sqref="X121">
    <cfRule type="cellIs" dxfId="64" priority="42" operator="greaterThan">
      <formula>SI($P$40-$X$38)&gt;0</formula>
    </cfRule>
  </conditionalFormatting>
  <conditionalFormatting sqref="V121">
    <cfRule type="cellIs" dxfId="63" priority="43" operator="equal">
      <formula>$J$6</formula>
    </cfRule>
  </conditionalFormatting>
  <conditionalFormatting sqref="V121">
    <cfRule type="cellIs" dxfId="62" priority="44" operator="equal">
      <formula>$J$5</formula>
    </cfRule>
  </conditionalFormatting>
  <conditionalFormatting sqref="V121">
    <cfRule type="cellIs" dxfId="61" priority="45" operator="equal">
      <formula>$J$4</formula>
    </cfRule>
  </conditionalFormatting>
  <conditionalFormatting sqref="X124">
    <cfRule type="cellIs" dxfId="60" priority="46" operator="greaterThan">
      <formula>SI($P$40-$X$38)&gt;0</formula>
    </cfRule>
  </conditionalFormatting>
  <conditionalFormatting sqref="V124">
    <cfRule type="cellIs" dxfId="59" priority="47" operator="equal">
      <formula>$J$6</formula>
    </cfRule>
  </conditionalFormatting>
  <conditionalFormatting sqref="V124">
    <cfRule type="cellIs" dxfId="58" priority="48" operator="equal">
      <formula>$J$5</formula>
    </cfRule>
  </conditionalFormatting>
  <conditionalFormatting sqref="V124">
    <cfRule type="cellIs" dxfId="57" priority="49" operator="equal">
      <formula>$J$4</formula>
    </cfRule>
  </conditionalFormatting>
  <dataValidations count="12">
    <dataValidation type="list" allowBlank="1" showInputMessage="1" showErrorMessage="1" prompt=" -  - " sqref="I44:I45 I47:I51 I53:I54 I56:I57 I59:I60 I62:I63 I65:I66 I68:I75 I77:I78 I80:I81 I83:I84">
      <formula1>$H$2:$H$5</formula1>
    </dataValidation>
    <dataValidation type="list" allowBlank="1" showInputMessage="1" showErrorMessage="1" prompt=" -  - " sqref="F49 F70 F73">
      <formula1>$G$2:$G$3</formula1>
    </dataValidation>
    <dataValidation type="list" allowBlank="1" showInputMessage="1" showErrorMessage="1" prompt=" -  - " sqref="A27">
      <formula1>$C$2:$C$17</formula1>
    </dataValidation>
    <dataValidation type="list" allowBlank="1" showInputMessage="1" showErrorMessage="1" prompt=" -  - " sqref="J44:J45 J47:J51 J53:J54 J56:J57 J59:J60 J62:J63 J65:J66 J68:J75 J77:J78 J80:J81 J83:J84">
      <formula1>$I$2:$I$8</formula1>
    </dataValidation>
    <dataValidation type="list" allowBlank="1" showInputMessage="1" showErrorMessage="1" prompt=" -  - " sqref="V44:V45 V47:V51 V53:V54 V56:V57 V59:V60 V62:V63 V65:V66 V68:V75 V77:V78 V80:V81 V83:V95 V97:V98 V100 V103 V106 V109 V112:V115 V118 V121 V124">
      <formula1>$J$3:$J$6</formula1>
    </dataValidation>
    <dataValidation type="list" allowBlank="1" showInputMessage="1" showErrorMessage="1" prompt=" -  - " sqref="C49 C70 C73">
      <formula1>$D$2:$D$14</formula1>
    </dataValidation>
    <dataValidation type="list" allowBlank="1" showInputMessage="1" showErrorMessage="1" prompt=" -  - " sqref="B49 B70 B73">
      <formula1>$F$2:$F$10</formula1>
    </dataValidation>
    <dataValidation type="list" allowBlank="1" showInputMessage="1" showErrorMessage="1" prompt=" - " sqref="I85:I126">
      <formula1>$H$2:$H$5</formula1>
    </dataValidation>
    <dataValidation type="list" allowBlank="1" showInputMessage="1" showErrorMessage="1" prompt=" - " sqref="J85:J126">
      <formula1>$I$2:$I$8</formula1>
    </dataValidation>
    <dataValidation type="list" allowBlank="1" showInputMessage="1" showErrorMessage="1" prompt=" - " sqref="B85 B88:B94 B96:B97 B99:B112 B115:B126">
      <formula1>$F$2:$F$10</formula1>
    </dataValidation>
    <dataValidation type="list" allowBlank="1" showInputMessage="1" showErrorMessage="1" prompt=" - " sqref="C85 C88:C94 C96:C97 C99:C112 C115:C126">
      <formula1>$D$2:$D$14</formula1>
    </dataValidation>
    <dataValidation type="list" allowBlank="1" showInputMessage="1" showErrorMessage="1" prompt=" - " sqref="F85 F88:F94 F96:F97 F99:F112 F115:F126">
      <formula1>$G$2:$G$3</formula1>
    </dataValidation>
  </dataValidations>
  <hyperlinks>
    <hyperlink ref="U121" r:id="rId1" location="overlay-context= "/>
  </hyperlinks>
  <pageMargins left="0.7" right="0.7" top="0.75" bottom="0.75" header="0.3" footer="0.3"/>
  <pageSetup orientation="portrait"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H1000"/>
  <sheetViews>
    <sheetView showGridLines="0" topLeftCell="R21" zoomScale="70" zoomScaleNormal="70" workbookViewId="0">
      <selection activeCell="W27" sqref="W27"/>
    </sheetView>
  </sheetViews>
  <sheetFormatPr baseColWidth="10" defaultColWidth="15.140625" defaultRowHeight="15" customHeight="1" x14ac:dyDescent="0.25"/>
  <cols>
    <col min="1" max="1" width="7.5703125" customWidth="1"/>
    <col min="2" max="2" width="10" customWidth="1"/>
    <col min="3" max="3" width="17" customWidth="1"/>
    <col min="4" max="4" width="18.42578125" customWidth="1"/>
    <col min="5" max="5" width="35.7109375" customWidth="1"/>
    <col min="6" max="6" width="24" customWidth="1"/>
    <col min="7" max="7" width="26.28515625" customWidth="1"/>
    <col min="8" max="8" width="31.7109375" customWidth="1"/>
    <col min="9" max="9" width="13.42578125" customWidth="1"/>
    <col min="10" max="10" width="12.140625" customWidth="1"/>
    <col min="11" max="11" width="19.42578125" customWidth="1"/>
    <col min="12" max="13" width="17.42578125" customWidth="1"/>
    <col min="14" max="14" width="18.140625" customWidth="1"/>
    <col min="15" max="16" width="15.140625" customWidth="1"/>
    <col min="17" max="17" width="46.85546875" customWidth="1"/>
    <col min="18" max="18" width="16.42578125" customWidth="1"/>
    <col min="19" max="19" width="17" customWidth="1"/>
    <col min="20" max="20" width="94.7109375" customWidth="1"/>
    <col min="21" max="21" width="22" customWidth="1"/>
    <col min="22" max="22" width="20.28515625" customWidth="1"/>
    <col min="23" max="23" width="31.42578125" customWidth="1"/>
    <col min="24" max="24" width="16" hidden="1" customWidth="1"/>
    <col min="25" max="25" width="17.85546875" customWidth="1"/>
    <col min="26" max="34" width="7.5703125" customWidth="1"/>
  </cols>
  <sheetData>
    <row r="1" spans="1:34" ht="12" hidden="1" customHeight="1" x14ac:dyDescent="0.35">
      <c r="A1" s="1"/>
      <c r="B1" s="2" t="s">
        <v>0</v>
      </c>
      <c r="C1" s="3" t="s">
        <v>1</v>
      </c>
      <c r="D1" s="3" t="s">
        <v>2</v>
      </c>
      <c r="E1" s="4"/>
      <c r="F1" s="5" t="s">
        <v>3</v>
      </c>
      <c r="G1" s="5" t="s">
        <v>4</v>
      </c>
      <c r="H1" s="890" t="s">
        <v>5</v>
      </c>
      <c r="I1" s="5" t="s">
        <v>6</v>
      </c>
      <c r="J1" s="5" t="s">
        <v>7</v>
      </c>
      <c r="K1" s="7"/>
      <c r="L1" s="6"/>
      <c r="M1" s="7"/>
      <c r="N1" s="7"/>
      <c r="O1" s="7"/>
      <c r="P1" s="6"/>
      <c r="Q1" s="7"/>
      <c r="R1" s="7"/>
      <c r="S1" s="7"/>
      <c r="T1" s="7"/>
      <c r="U1" s="7"/>
      <c r="V1" s="6"/>
      <c r="W1" s="7"/>
      <c r="X1" s="7"/>
      <c r="Y1" s="7"/>
      <c r="Z1" s="7"/>
      <c r="AA1" s="7"/>
      <c r="AB1" s="9"/>
      <c r="AC1" s="9"/>
      <c r="AD1" s="9"/>
      <c r="AE1" s="9"/>
      <c r="AF1" s="9"/>
      <c r="AG1" s="9"/>
      <c r="AH1" s="9"/>
    </row>
    <row r="2" spans="1:34" ht="24" hidden="1" customHeight="1" x14ac:dyDescent="0.35">
      <c r="A2" s="1"/>
      <c r="B2" s="10" t="s">
        <v>8</v>
      </c>
      <c r="C2" s="11" t="s">
        <v>9</v>
      </c>
      <c r="D2" s="11" t="s">
        <v>10</v>
      </c>
      <c r="E2" s="12"/>
      <c r="F2" s="11" t="s">
        <v>11</v>
      </c>
      <c r="G2" s="11" t="s">
        <v>12</v>
      </c>
      <c r="H2" s="891" t="s">
        <v>13</v>
      </c>
      <c r="I2" s="11" t="s">
        <v>14</v>
      </c>
      <c r="J2" s="11"/>
      <c r="K2" s="7"/>
      <c r="L2" s="6"/>
      <c r="M2" s="7"/>
      <c r="N2" s="7"/>
      <c r="O2" s="7"/>
      <c r="P2" s="6"/>
      <c r="Q2" s="7"/>
      <c r="R2" s="7"/>
      <c r="S2" s="7"/>
      <c r="T2" s="7"/>
      <c r="U2" s="7"/>
      <c r="V2" s="6"/>
      <c r="W2" s="7"/>
      <c r="X2" s="7"/>
      <c r="Y2" s="7"/>
      <c r="Z2" s="7"/>
      <c r="AA2" s="7"/>
      <c r="AB2" s="9"/>
      <c r="AC2" s="9"/>
      <c r="AD2" s="9"/>
      <c r="AE2" s="9"/>
      <c r="AF2" s="9"/>
      <c r="AG2" s="9"/>
      <c r="AH2" s="9"/>
    </row>
    <row r="3" spans="1:34" ht="24" hidden="1" customHeight="1" x14ac:dyDescent="0.35">
      <c r="A3" s="1"/>
      <c r="B3" s="10" t="s">
        <v>15</v>
      </c>
      <c r="C3" s="11" t="s">
        <v>16</v>
      </c>
      <c r="D3" s="11" t="s">
        <v>17</v>
      </c>
      <c r="E3" s="12"/>
      <c r="F3" s="11" t="s">
        <v>18</v>
      </c>
      <c r="G3" s="11" t="s">
        <v>19</v>
      </c>
      <c r="H3" s="891" t="s">
        <v>20</v>
      </c>
      <c r="I3" s="11" t="s">
        <v>21</v>
      </c>
      <c r="J3" s="11" t="s">
        <v>22</v>
      </c>
      <c r="K3" s="7"/>
      <c r="L3" s="6"/>
      <c r="M3" s="7"/>
      <c r="N3" s="7"/>
      <c r="O3" s="7"/>
      <c r="P3" s="6"/>
      <c r="Q3" s="7"/>
      <c r="R3" s="7"/>
      <c r="S3" s="7"/>
      <c r="T3" s="7"/>
      <c r="U3" s="7"/>
      <c r="V3" s="6"/>
      <c r="W3" s="7"/>
      <c r="X3" s="7"/>
      <c r="Y3" s="7"/>
      <c r="Z3" s="7"/>
      <c r="AA3" s="7"/>
      <c r="AB3" s="9"/>
      <c r="AC3" s="9"/>
      <c r="AD3" s="9"/>
      <c r="AE3" s="9"/>
      <c r="AF3" s="9"/>
      <c r="AG3" s="9"/>
      <c r="AH3" s="9"/>
    </row>
    <row r="4" spans="1:34" ht="12" hidden="1" customHeight="1" x14ac:dyDescent="0.35">
      <c r="A4" s="1"/>
      <c r="B4" s="10" t="s">
        <v>23</v>
      </c>
      <c r="C4" s="11" t="s">
        <v>24</v>
      </c>
      <c r="D4" s="11" t="s">
        <v>25</v>
      </c>
      <c r="E4" s="12"/>
      <c r="F4" s="11" t="s">
        <v>26</v>
      </c>
      <c r="G4" s="11"/>
      <c r="H4" s="891" t="s">
        <v>27</v>
      </c>
      <c r="I4" s="11" t="s">
        <v>28</v>
      </c>
      <c r="J4" s="11" t="s">
        <v>29</v>
      </c>
      <c r="K4" s="7"/>
      <c r="L4" s="6"/>
      <c r="M4" s="7"/>
      <c r="N4" s="7"/>
      <c r="O4" s="7"/>
      <c r="P4" s="6"/>
      <c r="Q4" s="7"/>
      <c r="R4" s="7"/>
      <c r="S4" s="7"/>
      <c r="T4" s="7"/>
      <c r="U4" s="7"/>
      <c r="V4" s="6"/>
      <c r="W4" s="7"/>
      <c r="X4" s="7"/>
      <c r="Y4" s="7"/>
      <c r="Z4" s="7"/>
      <c r="AA4" s="7"/>
      <c r="AB4" s="9"/>
      <c r="AC4" s="9"/>
      <c r="AD4" s="9"/>
      <c r="AE4" s="9"/>
      <c r="AF4" s="9"/>
      <c r="AG4" s="9"/>
      <c r="AH4" s="9"/>
    </row>
    <row r="5" spans="1:34" ht="12" hidden="1" customHeight="1" x14ac:dyDescent="0.35">
      <c r="A5" s="1"/>
      <c r="B5" s="10" t="s">
        <v>30</v>
      </c>
      <c r="C5" s="11" t="s">
        <v>31</v>
      </c>
      <c r="D5" s="11" t="s">
        <v>32</v>
      </c>
      <c r="E5" s="12"/>
      <c r="F5" s="11" t="s">
        <v>33</v>
      </c>
      <c r="G5" s="11"/>
      <c r="H5" s="891" t="s">
        <v>34</v>
      </c>
      <c r="I5" s="11" t="s">
        <v>35</v>
      </c>
      <c r="J5" s="11" t="s">
        <v>36</v>
      </c>
      <c r="K5" s="7"/>
      <c r="L5" s="6"/>
      <c r="M5" s="7"/>
      <c r="N5" s="7"/>
      <c r="O5" s="7"/>
      <c r="P5" s="6"/>
      <c r="Q5" s="7"/>
      <c r="R5" s="7"/>
      <c r="S5" s="7"/>
      <c r="T5" s="7"/>
      <c r="U5" s="7"/>
      <c r="V5" s="6"/>
      <c r="W5" s="7"/>
      <c r="X5" s="7"/>
      <c r="Y5" s="7"/>
      <c r="Z5" s="7"/>
      <c r="AA5" s="7"/>
      <c r="AB5" s="9"/>
      <c r="AC5" s="9"/>
      <c r="AD5" s="9"/>
      <c r="AE5" s="9"/>
      <c r="AF5" s="9"/>
      <c r="AG5" s="9"/>
      <c r="AH5" s="9"/>
    </row>
    <row r="6" spans="1:34" ht="12" hidden="1" customHeight="1" x14ac:dyDescent="0.35">
      <c r="A6" s="1"/>
      <c r="B6" s="10" t="s">
        <v>37</v>
      </c>
      <c r="C6" s="11" t="s">
        <v>38</v>
      </c>
      <c r="D6" s="11" t="s">
        <v>39</v>
      </c>
      <c r="E6" s="12"/>
      <c r="F6" s="11" t="s">
        <v>40</v>
      </c>
      <c r="G6" s="11"/>
      <c r="H6" s="891"/>
      <c r="I6" s="11" t="s">
        <v>41</v>
      </c>
      <c r="J6" s="11" t="s">
        <v>42</v>
      </c>
      <c r="K6" s="7"/>
      <c r="L6" s="6"/>
      <c r="M6" s="7"/>
      <c r="N6" s="7"/>
      <c r="O6" s="7"/>
      <c r="P6" s="6"/>
      <c r="Q6" s="7"/>
      <c r="R6" s="7"/>
      <c r="S6" s="7"/>
      <c r="T6" s="7"/>
      <c r="U6" s="7"/>
      <c r="V6" s="6"/>
      <c r="W6" s="7"/>
      <c r="X6" s="7"/>
      <c r="Y6" s="7"/>
      <c r="Z6" s="7"/>
      <c r="AA6" s="7"/>
      <c r="AB6" s="9"/>
      <c r="AC6" s="9"/>
      <c r="AD6" s="9"/>
      <c r="AE6" s="9"/>
      <c r="AF6" s="9"/>
      <c r="AG6" s="9"/>
      <c r="AH6" s="9"/>
    </row>
    <row r="7" spans="1:34" ht="12" hidden="1" customHeight="1" x14ac:dyDescent="0.35">
      <c r="A7" s="1"/>
      <c r="B7" s="10" t="s">
        <v>43</v>
      </c>
      <c r="C7" s="11" t="s">
        <v>44</v>
      </c>
      <c r="D7" s="11" t="s">
        <v>45</v>
      </c>
      <c r="E7" s="12"/>
      <c r="F7" s="11" t="s">
        <v>46</v>
      </c>
      <c r="G7" s="11"/>
      <c r="H7" s="891"/>
      <c r="I7" s="11" t="s">
        <v>47</v>
      </c>
      <c r="J7" s="11"/>
      <c r="K7" s="7"/>
      <c r="L7" s="6"/>
      <c r="M7" s="7"/>
      <c r="N7" s="7"/>
      <c r="O7" s="7"/>
      <c r="P7" s="6"/>
      <c r="Q7" s="7"/>
      <c r="R7" s="7"/>
      <c r="S7" s="7"/>
      <c r="T7" s="7"/>
      <c r="U7" s="7"/>
      <c r="V7" s="6"/>
      <c r="W7" s="7"/>
      <c r="X7" s="7"/>
      <c r="Y7" s="7"/>
      <c r="Z7" s="7"/>
      <c r="AA7" s="7"/>
      <c r="AB7" s="9"/>
      <c r="AC7" s="9"/>
      <c r="AD7" s="9"/>
      <c r="AE7" s="9"/>
      <c r="AF7" s="9"/>
      <c r="AG7" s="9"/>
      <c r="AH7" s="9"/>
    </row>
    <row r="8" spans="1:34" ht="12" hidden="1" customHeight="1" x14ac:dyDescent="0.35">
      <c r="A8" s="1"/>
      <c r="B8" s="10" t="s">
        <v>48</v>
      </c>
      <c r="C8" s="11" t="s">
        <v>49</v>
      </c>
      <c r="D8" s="11" t="s">
        <v>50</v>
      </c>
      <c r="E8" s="12"/>
      <c r="F8" s="11" t="s">
        <v>51</v>
      </c>
      <c r="G8" s="11"/>
      <c r="H8" s="891"/>
      <c r="I8" s="11" t="s">
        <v>52</v>
      </c>
      <c r="J8" s="11"/>
      <c r="K8" s="7"/>
      <c r="L8" s="6"/>
      <c r="M8" s="7"/>
      <c r="N8" s="7"/>
      <c r="O8" s="7"/>
      <c r="P8" s="6"/>
      <c r="Q8" s="7"/>
      <c r="R8" s="7"/>
      <c r="S8" s="7"/>
      <c r="T8" s="7"/>
      <c r="U8" s="7"/>
      <c r="V8" s="6"/>
      <c r="W8" s="7"/>
      <c r="X8" s="7"/>
      <c r="Y8" s="7"/>
      <c r="Z8" s="7"/>
      <c r="AA8" s="7"/>
      <c r="AB8" s="9"/>
      <c r="AC8" s="9"/>
      <c r="AD8" s="9"/>
      <c r="AE8" s="9"/>
      <c r="AF8" s="9"/>
      <c r="AG8" s="9"/>
      <c r="AH8" s="9"/>
    </row>
    <row r="9" spans="1:34" ht="12" hidden="1" customHeight="1" x14ac:dyDescent="0.35">
      <c r="A9" s="1"/>
      <c r="B9" s="10" t="s">
        <v>53</v>
      </c>
      <c r="C9" s="11" t="s">
        <v>54</v>
      </c>
      <c r="D9" s="11" t="s">
        <v>55</v>
      </c>
      <c r="E9" s="12"/>
      <c r="F9" s="11" t="s">
        <v>56</v>
      </c>
      <c r="G9" s="11"/>
      <c r="H9" s="891"/>
      <c r="I9" s="11"/>
      <c r="J9" s="11"/>
      <c r="K9" s="7"/>
      <c r="L9" s="6"/>
      <c r="M9" s="7"/>
      <c r="N9" s="7"/>
      <c r="O9" s="7"/>
      <c r="P9" s="6"/>
      <c r="Q9" s="7"/>
      <c r="R9" s="7"/>
      <c r="S9" s="7"/>
      <c r="T9" s="7"/>
      <c r="U9" s="7"/>
      <c r="V9" s="6"/>
      <c r="W9" s="7"/>
      <c r="X9" s="7"/>
      <c r="Y9" s="7"/>
      <c r="Z9" s="7"/>
      <c r="AA9" s="7"/>
      <c r="AB9" s="9"/>
      <c r="AC9" s="9"/>
      <c r="AD9" s="9"/>
      <c r="AE9" s="9"/>
      <c r="AF9" s="9"/>
      <c r="AG9" s="9"/>
      <c r="AH9" s="9"/>
    </row>
    <row r="10" spans="1:34" ht="12" hidden="1" customHeight="1" x14ac:dyDescent="0.35">
      <c r="A10" s="1"/>
      <c r="B10" s="10" t="s">
        <v>57</v>
      </c>
      <c r="C10" s="11" t="s">
        <v>58</v>
      </c>
      <c r="D10" s="11" t="s">
        <v>59</v>
      </c>
      <c r="E10" s="12"/>
      <c r="F10" s="11" t="s">
        <v>60</v>
      </c>
      <c r="G10" s="11"/>
      <c r="H10" s="891"/>
      <c r="I10" s="11"/>
      <c r="J10" s="11"/>
      <c r="K10" s="7"/>
      <c r="L10" s="6"/>
      <c r="M10" s="7"/>
      <c r="N10" s="7"/>
      <c r="O10" s="7"/>
      <c r="P10" s="6"/>
      <c r="Q10" s="7"/>
      <c r="R10" s="7"/>
      <c r="S10" s="7"/>
      <c r="T10" s="7"/>
      <c r="U10" s="7"/>
      <c r="V10" s="6"/>
      <c r="W10" s="7"/>
      <c r="X10" s="7"/>
      <c r="Y10" s="7"/>
      <c r="Z10" s="7"/>
      <c r="AA10" s="7"/>
      <c r="AB10" s="9"/>
      <c r="AC10" s="9"/>
      <c r="AD10" s="9"/>
      <c r="AE10" s="9"/>
      <c r="AF10" s="9"/>
      <c r="AG10" s="9"/>
      <c r="AH10" s="9"/>
    </row>
    <row r="11" spans="1:34" ht="12" hidden="1" customHeight="1" x14ac:dyDescent="0.35">
      <c r="A11" s="1"/>
      <c r="B11" s="10" t="s">
        <v>61</v>
      </c>
      <c r="C11" s="11" t="s">
        <v>62</v>
      </c>
      <c r="D11" s="11" t="s">
        <v>63</v>
      </c>
      <c r="E11" s="12"/>
      <c r="F11" s="13"/>
      <c r="G11" s="13"/>
      <c r="H11" s="892"/>
      <c r="I11" s="13"/>
      <c r="J11" s="7"/>
      <c r="K11" s="7"/>
      <c r="L11" s="6"/>
      <c r="M11" s="7"/>
      <c r="N11" s="7"/>
      <c r="O11" s="7"/>
      <c r="P11" s="6"/>
      <c r="Q11" s="7"/>
      <c r="R11" s="7"/>
      <c r="S11" s="7"/>
      <c r="T11" s="7"/>
      <c r="U11" s="7"/>
      <c r="V11" s="6"/>
      <c r="W11" s="7"/>
      <c r="X11" s="7"/>
      <c r="Y11" s="7"/>
      <c r="Z11" s="7"/>
      <c r="AA11" s="7"/>
      <c r="AB11" s="9"/>
      <c r="AC11" s="9"/>
      <c r="AD11" s="9"/>
      <c r="AE11" s="9"/>
      <c r="AF11" s="9"/>
      <c r="AG11" s="9"/>
      <c r="AH11" s="9"/>
    </row>
    <row r="12" spans="1:34" ht="12" hidden="1" customHeight="1" x14ac:dyDescent="0.35">
      <c r="A12" s="1"/>
      <c r="B12" s="10" t="s">
        <v>64</v>
      </c>
      <c r="C12" s="11" t="s">
        <v>65</v>
      </c>
      <c r="D12" s="11" t="s">
        <v>66</v>
      </c>
      <c r="E12" s="12"/>
      <c r="F12" s="13"/>
      <c r="G12" s="13"/>
      <c r="H12" s="892"/>
      <c r="I12" s="13"/>
      <c r="J12" s="7"/>
      <c r="K12" s="7"/>
      <c r="L12" s="6"/>
      <c r="M12" s="7"/>
      <c r="N12" s="7"/>
      <c r="O12" s="7"/>
      <c r="P12" s="6"/>
      <c r="Q12" s="7"/>
      <c r="R12" s="7"/>
      <c r="S12" s="7"/>
      <c r="T12" s="7"/>
      <c r="U12" s="7"/>
      <c r="V12" s="6"/>
      <c r="W12" s="7"/>
      <c r="X12" s="7"/>
      <c r="Y12" s="7"/>
      <c r="Z12" s="7"/>
      <c r="AA12" s="7"/>
      <c r="AB12" s="9"/>
      <c r="AC12" s="9"/>
      <c r="AD12" s="9"/>
      <c r="AE12" s="9"/>
      <c r="AF12" s="9"/>
      <c r="AG12" s="9"/>
      <c r="AH12" s="9"/>
    </row>
    <row r="13" spans="1:34" ht="12" hidden="1" customHeight="1" x14ac:dyDescent="0.35">
      <c r="A13" s="1"/>
      <c r="B13" s="10" t="s">
        <v>67</v>
      </c>
      <c r="C13" s="11" t="s">
        <v>68</v>
      </c>
      <c r="D13" s="11" t="s">
        <v>69</v>
      </c>
      <c r="E13" s="12"/>
      <c r="F13" s="13"/>
      <c r="G13" s="13"/>
      <c r="H13" s="892"/>
      <c r="I13" s="13"/>
      <c r="J13" s="7"/>
      <c r="K13" s="7"/>
      <c r="L13" s="6"/>
      <c r="M13" s="7"/>
      <c r="N13" s="7"/>
      <c r="O13" s="7"/>
      <c r="P13" s="6"/>
      <c r="Q13" s="7"/>
      <c r="R13" s="7"/>
      <c r="S13" s="7"/>
      <c r="T13" s="7"/>
      <c r="U13" s="7"/>
      <c r="V13" s="6"/>
      <c r="W13" s="7"/>
      <c r="X13" s="7"/>
      <c r="Y13" s="7"/>
      <c r="Z13" s="7"/>
      <c r="AA13" s="7"/>
      <c r="AB13" s="9"/>
      <c r="AC13" s="9"/>
      <c r="AD13" s="9"/>
      <c r="AE13" s="9"/>
      <c r="AF13" s="9"/>
      <c r="AG13" s="9"/>
      <c r="AH13" s="9"/>
    </row>
    <row r="14" spans="1:34" ht="12" hidden="1" customHeight="1" x14ac:dyDescent="0.35">
      <c r="A14" s="1"/>
      <c r="B14" s="10" t="s">
        <v>70</v>
      </c>
      <c r="C14" s="11" t="s">
        <v>71</v>
      </c>
      <c r="D14" s="11" t="s">
        <v>72</v>
      </c>
      <c r="E14" s="12"/>
      <c r="F14" s="13"/>
      <c r="G14" s="13"/>
      <c r="H14" s="892"/>
      <c r="I14" s="13"/>
      <c r="J14" s="7"/>
      <c r="K14" s="7"/>
      <c r="L14" s="6"/>
      <c r="M14" s="7"/>
      <c r="N14" s="7"/>
      <c r="O14" s="7"/>
      <c r="P14" s="6"/>
      <c r="Q14" s="7"/>
      <c r="R14" s="7"/>
      <c r="S14" s="7"/>
      <c r="T14" s="7"/>
      <c r="U14" s="7"/>
      <c r="V14" s="6"/>
      <c r="W14" s="7"/>
      <c r="X14" s="7"/>
      <c r="Y14" s="7"/>
      <c r="Z14" s="7"/>
      <c r="AA14" s="7"/>
      <c r="AB14" s="9"/>
      <c r="AC14" s="9"/>
      <c r="AD14" s="9"/>
      <c r="AE14" s="9"/>
      <c r="AF14" s="9"/>
      <c r="AG14" s="9"/>
      <c r="AH14" s="9"/>
    </row>
    <row r="15" spans="1:34" ht="12" hidden="1" customHeight="1" x14ac:dyDescent="0.35">
      <c r="A15" s="1"/>
      <c r="B15" s="10" t="s">
        <v>73</v>
      </c>
      <c r="C15" s="11" t="s">
        <v>74</v>
      </c>
      <c r="D15" s="11"/>
      <c r="E15" s="12"/>
      <c r="F15" s="13"/>
      <c r="G15" s="13"/>
      <c r="H15" s="892"/>
      <c r="I15" s="13"/>
      <c r="J15" s="7"/>
      <c r="K15" s="7"/>
      <c r="L15" s="6"/>
      <c r="M15" s="7"/>
      <c r="N15" s="7"/>
      <c r="O15" s="7"/>
      <c r="P15" s="6"/>
      <c r="Q15" s="7"/>
      <c r="R15" s="7"/>
      <c r="S15" s="7"/>
      <c r="T15" s="7"/>
      <c r="U15" s="7"/>
      <c r="V15" s="6"/>
      <c r="W15" s="7"/>
      <c r="X15" s="7"/>
      <c r="Y15" s="7"/>
      <c r="Z15" s="7"/>
      <c r="AA15" s="7"/>
      <c r="AB15" s="9"/>
      <c r="AC15" s="9"/>
      <c r="AD15" s="9"/>
      <c r="AE15" s="9"/>
      <c r="AF15" s="9"/>
      <c r="AG15" s="9"/>
      <c r="AH15" s="9"/>
    </row>
    <row r="16" spans="1:34" ht="12" hidden="1" customHeight="1" x14ac:dyDescent="0.35">
      <c r="A16" s="1"/>
      <c r="B16" s="10" t="s">
        <v>75</v>
      </c>
      <c r="C16" s="11" t="s">
        <v>76</v>
      </c>
      <c r="D16" s="11"/>
      <c r="E16" s="12"/>
      <c r="F16" s="13"/>
      <c r="G16" s="13"/>
      <c r="H16" s="892"/>
      <c r="I16" s="13"/>
      <c r="J16" s="7"/>
      <c r="K16" s="7"/>
      <c r="L16" s="6"/>
      <c r="M16" s="7"/>
      <c r="N16" s="7"/>
      <c r="O16" s="7"/>
      <c r="P16" s="6"/>
      <c r="Q16" s="7"/>
      <c r="R16" s="7"/>
      <c r="S16" s="7"/>
      <c r="T16" s="7"/>
      <c r="U16" s="7"/>
      <c r="V16" s="6"/>
      <c r="W16" s="7"/>
      <c r="X16" s="7"/>
      <c r="Y16" s="7"/>
      <c r="Z16" s="7"/>
      <c r="AA16" s="7"/>
      <c r="AB16" s="9"/>
      <c r="AC16" s="9"/>
      <c r="AD16" s="9"/>
      <c r="AE16" s="9"/>
      <c r="AF16" s="9"/>
      <c r="AG16" s="9"/>
      <c r="AH16" s="9"/>
    </row>
    <row r="17" spans="1:34" ht="12" hidden="1" customHeight="1" x14ac:dyDescent="0.35">
      <c r="A17" s="1"/>
      <c r="B17" s="10" t="s">
        <v>77</v>
      </c>
      <c r="C17" s="11" t="s">
        <v>78</v>
      </c>
      <c r="D17" s="11"/>
      <c r="E17" s="12"/>
      <c r="F17" s="13"/>
      <c r="G17" s="13"/>
      <c r="H17" s="893"/>
      <c r="I17" s="13"/>
      <c r="J17" s="7"/>
      <c r="K17" s="7"/>
      <c r="L17" s="6"/>
      <c r="M17" s="7"/>
      <c r="N17" s="7"/>
      <c r="O17" s="7"/>
      <c r="P17" s="6"/>
      <c r="Q17" s="7"/>
      <c r="R17" s="7"/>
      <c r="S17" s="7"/>
      <c r="T17" s="7"/>
      <c r="U17" s="7"/>
      <c r="V17" s="6"/>
      <c r="W17" s="7"/>
      <c r="X17" s="7"/>
      <c r="Y17" s="7"/>
      <c r="Z17" s="7"/>
      <c r="AA17" s="7"/>
      <c r="AB17" s="9"/>
      <c r="AC17" s="9"/>
      <c r="AD17" s="9"/>
      <c r="AE17" s="9"/>
      <c r="AF17" s="9"/>
      <c r="AG17" s="9"/>
      <c r="AH17" s="9"/>
    </row>
    <row r="18" spans="1:34" ht="12" hidden="1" customHeight="1" x14ac:dyDescent="0.35">
      <c r="A18" s="1"/>
      <c r="B18" s="7"/>
      <c r="C18" s="7"/>
      <c r="D18" s="7"/>
      <c r="E18" s="6"/>
      <c r="F18" s="7"/>
      <c r="G18" s="7"/>
      <c r="H18" s="893"/>
      <c r="I18" s="7"/>
      <c r="J18" s="7"/>
      <c r="K18" s="7"/>
      <c r="L18" s="6"/>
      <c r="M18" s="7"/>
      <c r="N18" s="7"/>
      <c r="O18" s="7"/>
      <c r="P18" s="6"/>
      <c r="Q18" s="7"/>
      <c r="R18" s="7"/>
      <c r="S18" s="7"/>
      <c r="T18" s="7"/>
      <c r="U18" s="7"/>
      <c r="V18" s="6"/>
      <c r="W18" s="7"/>
      <c r="X18" s="7"/>
      <c r="Y18" s="7"/>
      <c r="Z18" s="7"/>
      <c r="AA18" s="7"/>
      <c r="AB18" s="9"/>
      <c r="AC18" s="9"/>
      <c r="AD18" s="9"/>
      <c r="AE18" s="9"/>
      <c r="AF18" s="9"/>
      <c r="AG18" s="9"/>
      <c r="AH18" s="9"/>
    </row>
    <row r="19" spans="1:34" ht="12" hidden="1" customHeight="1" x14ac:dyDescent="0.35">
      <c r="A19" s="1"/>
      <c r="B19" s="7"/>
      <c r="C19" s="7"/>
      <c r="D19" s="7"/>
      <c r="E19" s="6"/>
      <c r="F19" s="7"/>
      <c r="G19" s="7"/>
      <c r="H19" s="893"/>
      <c r="I19" s="7"/>
      <c r="J19" s="7"/>
      <c r="K19" s="7"/>
      <c r="L19" s="6"/>
      <c r="M19" s="7"/>
      <c r="N19" s="7"/>
      <c r="O19" s="7"/>
      <c r="P19" s="6"/>
      <c r="Q19" s="7"/>
      <c r="R19" s="7"/>
      <c r="S19" s="7"/>
      <c r="T19" s="7"/>
      <c r="U19" s="7"/>
      <c r="V19" s="6"/>
      <c r="W19" s="7"/>
      <c r="X19" s="7"/>
      <c r="Y19" s="7"/>
      <c r="Z19" s="7"/>
      <c r="AA19" s="7"/>
      <c r="AB19" s="9"/>
      <c r="AC19" s="9"/>
      <c r="AD19" s="9"/>
      <c r="AE19" s="9"/>
      <c r="AF19" s="9"/>
      <c r="AG19" s="9"/>
      <c r="AH19" s="9"/>
    </row>
    <row r="20" spans="1:34" ht="12" hidden="1" customHeight="1" x14ac:dyDescent="0.35">
      <c r="A20" s="1"/>
      <c r="B20" s="7"/>
      <c r="C20" s="7"/>
      <c r="D20" s="7"/>
      <c r="E20" s="6"/>
      <c r="F20" s="7"/>
      <c r="G20" s="7"/>
      <c r="H20" s="893"/>
      <c r="I20" s="7"/>
      <c r="J20" s="7"/>
      <c r="K20" s="7"/>
      <c r="L20" s="6"/>
      <c r="M20" s="7"/>
      <c r="N20" s="7"/>
      <c r="O20" s="7"/>
      <c r="P20" s="6"/>
      <c r="Q20" s="7"/>
      <c r="R20" s="7"/>
      <c r="S20" s="7"/>
      <c r="T20" s="7"/>
      <c r="U20" s="7"/>
      <c r="V20" s="6"/>
      <c r="W20" s="7"/>
      <c r="X20" s="7"/>
      <c r="Y20" s="7"/>
      <c r="Z20" s="7"/>
      <c r="AA20" s="7"/>
      <c r="AB20" s="9"/>
      <c r="AC20" s="9"/>
      <c r="AD20" s="9"/>
      <c r="AE20" s="9"/>
      <c r="AF20" s="9"/>
      <c r="AG20" s="9"/>
      <c r="AH20" s="9"/>
    </row>
    <row r="21" spans="1:34" ht="37.5" customHeight="1" x14ac:dyDescent="0.25">
      <c r="A21" s="1461"/>
      <c r="B21" s="1391"/>
      <c r="C21" s="1384"/>
      <c r="D21" s="1448" t="s">
        <v>79</v>
      </c>
      <c r="E21" s="1391"/>
      <c r="F21" s="1391"/>
      <c r="G21" s="1391"/>
      <c r="H21" s="1391"/>
      <c r="I21" s="1391"/>
      <c r="J21" s="1391"/>
      <c r="K21" s="1391"/>
      <c r="L21" s="1391"/>
      <c r="M21" s="1391"/>
      <c r="N21" s="1391"/>
      <c r="O21" s="1391"/>
      <c r="P21" s="1391"/>
      <c r="Q21" s="1391"/>
      <c r="R21" s="1391"/>
      <c r="S21" s="1391"/>
      <c r="T21" s="1384"/>
      <c r="U21" s="1567" t="s">
        <v>80</v>
      </c>
      <c r="V21" s="1393"/>
      <c r="W21" s="1382"/>
      <c r="X21" s="7"/>
      <c r="Y21" s="7"/>
      <c r="Z21" s="7"/>
      <c r="AA21" s="7"/>
      <c r="AB21" s="9"/>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4"/>
      <c r="R22" s="1454"/>
      <c r="S22" s="1454"/>
      <c r="T22" s="1400"/>
      <c r="U22" s="1565" t="s">
        <v>81</v>
      </c>
      <c r="V22" s="1363"/>
      <c r="W22" s="1369"/>
      <c r="X22" s="7"/>
      <c r="Y22" s="7"/>
      <c r="Z22" s="7"/>
      <c r="AA22" s="7"/>
      <c r="AB22" s="9"/>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4"/>
      <c r="R23" s="1454"/>
      <c r="S23" s="1454"/>
      <c r="T23" s="1400"/>
      <c r="U23" s="554" t="s">
        <v>83</v>
      </c>
      <c r="V23" s="643"/>
      <c r="W23" s="894"/>
      <c r="X23" s="7"/>
      <c r="Y23" s="7"/>
      <c r="Z23" s="7"/>
      <c r="AA23" s="7"/>
      <c r="AB23" s="9"/>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367"/>
      <c r="R24" s="1367"/>
      <c r="S24" s="1367"/>
      <c r="T24" s="1406"/>
      <c r="U24" s="1566" t="s">
        <v>84</v>
      </c>
      <c r="V24" s="1396"/>
      <c r="W24" s="1371"/>
      <c r="X24" s="7"/>
      <c r="Y24" s="7"/>
      <c r="Z24" s="7"/>
      <c r="AA24" s="7"/>
      <c r="AB24" s="9"/>
      <c r="AC24" s="9"/>
      <c r="AD24" s="9"/>
      <c r="AE24" s="9"/>
      <c r="AF24" s="9"/>
      <c r="AG24" s="9"/>
      <c r="AH24" s="9"/>
    </row>
    <row r="25" spans="1:34" ht="36.75" customHeight="1" x14ac:dyDescent="0.25">
      <c r="A25" s="22"/>
      <c r="B25" s="23"/>
      <c r="C25" s="23"/>
      <c r="D25" s="23"/>
      <c r="E25" s="23"/>
      <c r="F25" s="25"/>
      <c r="G25" s="25"/>
      <c r="H25" s="25"/>
      <c r="I25" s="25"/>
      <c r="J25" s="25"/>
      <c r="K25" s="25"/>
      <c r="L25" s="25"/>
      <c r="M25" s="25"/>
      <c r="N25" s="25"/>
      <c r="O25" s="25"/>
      <c r="P25" s="25"/>
      <c r="Q25" s="25"/>
      <c r="R25" s="25"/>
      <c r="S25" s="25"/>
      <c r="T25" s="25"/>
      <c r="U25" s="25"/>
      <c r="V25" s="645"/>
      <c r="W25" s="645"/>
      <c r="X25" s="27"/>
      <c r="Y25" s="7"/>
      <c r="Z25" s="7"/>
      <c r="AA25" s="7"/>
      <c r="AB25" s="9"/>
      <c r="AC25" s="9"/>
      <c r="AD25" s="9"/>
      <c r="AE25" s="9"/>
      <c r="AF25" s="9"/>
      <c r="AG25" s="9"/>
      <c r="AH25" s="9"/>
    </row>
    <row r="26" spans="1:34" ht="63" customHeight="1" x14ac:dyDescent="0.25">
      <c r="A26" s="1436" t="s">
        <v>85</v>
      </c>
      <c r="B26" s="1389"/>
      <c r="C26" s="1378"/>
      <c r="D26" s="18"/>
      <c r="E26" s="37"/>
      <c r="F26" s="1440" t="str">
        <f>CONCATENATE("INFORME DE SEGUIMIENTO DEL PROCESO ",A27)</f>
        <v>INFORME DE SEGUIMIENTO DEL PROCESO GESTIÓN FINANCIERA</v>
      </c>
      <c r="G26" s="1382"/>
      <c r="H26" s="695"/>
      <c r="I26" s="1442" t="s">
        <v>86</v>
      </c>
      <c r="J26" s="1389"/>
      <c r="K26" s="1389"/>
      <c r="L26" s="1389"/>
      <c r="M26" s="1378"/>
      <c r="N26" s="179"/>
      <c r="O26" s="25"/>
      <c r="P26" s="31"/>
      <c r="Q26" s="32"/>
      <c r="R26" s="18"/>
      <c r="S26" s="18"/>
      <c r="T26" s="25"/>
      <c r="U26" s="37"/>
      <c r="V26" s="37"/>
      <c r="W26" s="546"/>
      <c r="X26" s="18"/>
      <c r="Y26" s="7"/>
      <c r="Z26" s="7"/>
      <c r="AA26" s="7"/>
      <c r="AB26" s="9"/>
      <c r="AC26" s="9"/>
      <c r="AD26" s="9"/>
      <c r="AE26" s="9"/>
      <c r="AF26" s="9"/>
      <c r="AG26" s="9"/>
      <c r="AH26" s="9"/>
    </row>
    <row r="27" spans="1:34" ht="53.25" customHeight="1" x14ac:dyDescent="0.25">
      <c r="A27" s="1436" t="s">
        <v>74</v>
      </c>
      <c r="B27" s="1389"/>
      <c r="C27" s="1378"/>
      <c r="D27" s="18"/>
      <c r="E27" s="37"/>
      <c r="F27" s="34" t="s">
        <v>87</v>
      </c>
      <c r="G27" s="35">
        <f>+COUNTA(E40:E154)</f>
        <v>31</v>
      </c>
      <c r="H27" s="96"/>
      <c r="I27" s="1443" t="s">
        <v>88</v>
      </c>
      <c r="J27" s="1393"/>
      <c r="K27" s="1382"/>
      <c r="L27" s="1444">
        <f>COUNTIF(I40:I140,"CORRECCIÓN")</f>
        <v>3</v>
      </c>
      <c r="M27" s="1382"/>
      <c r="N27" s="30"/>
      <c r="O27" s="18"/>
      <c r="P27" s="1497" t="s">
        <v>89</v>
      </c>
      <c r="Q27" s="1359"/>
      <c r="R27" s="1359"/>
      <c r="S27" s="1359"/>
      <c r="T27" s="1359"/>
      <c r="U27" s="1359"/>
      <c r="V27" s="1359"/>
      <c r="W27" s="546"/>
      <c r="X27" s="18"/>
      <c r="Y27" s="7"/>
      <c r="Z27" s="7"/>
      <c r="AA27" s="7"/>
      <c r="AB27" s="9"/>
      <c r="AC27" s="9"/>
      <c r="AD27" s="9"/>
      <c r="AE27" s="9"/>
      <c r="AF27" s="9"/>
      <c r="AG27" s="9"/>
      <c r="AH27" s="9"/>
    </row>
    <row r="28" spans="1:34" ht="56.25" customHeight="1" x14ac:dyDescent="0.35">
      <c r="A28" s="38"/>
      <c r="B28" s="18"/>
      <c r="C28" s="18"/>
      <c r="D28" s="39"/>
      <c r="E28" s="37"/>
      <c r="F28" s="34" t="s">
        <v>90</v>
      </c>
      <c r="G28" s="40">
        <f>+COUNTA(H40:H154)</f>
        <v>34</v>
      </c>
      <c r="H28" s="96"/>
      <c r="I28" s="1432" t="s">
        <v>91</v>
      </c>
      <c r="J28" s="1363"/>
      <c r="K28" s="1369"/>
      <c r="L28" s="1433">
        <f>COUNTIF(I40:I140,"ACCIÓN PREVENTIVA")</f>
        <v>1</v>
      </c>
      <c r="M28" s="1369"/>
      <c r="N28" s="18"/>
      <c r="O28" s="18"/>
      <c r="P28" s="187" t="s">
        <v>92</v>
      </c>
      <c r="Q28" s="188" t="s">
        <v>93</v>
      </c>
      <c r="R28" s="188" t="s">
        <v>94</v>
      </c>
      <c r="S28" s="189" t="s">
        <v>95</v>
      </c>
      <c r="T28" s="42" t="s">
        <v>96</v>
      </c>
      <c r="U28" s="460" t="s">
        <v>1732</v>
      </c>
      <c r="V28" s="460" t="s">
        <v>98</v>
      </c>
      <c r="W28" s="546"/>
      <c r="X28" s="18"/>
      <c r="Y28" s="7"/>
      <c r="Z28" s="7"/>
      <c r="AA28" s="7"/>
      <c r="AB28" s="9"/>
      <c r="AC28" s="9"/>
      <c r="AD28" s="9"/>
      <c r="AE28" s="9"/>
      <c r="AF28" s="9"/>
      <c r="AG28" s="9"/>
      <c r="AH28" s="9"/>
    </row>
    <row r="29" spans="1:34" ht="53.25" customHeight="1" x14ac:dyDescent="0.35">
      <c r="A29" s="38"/>
      <c r="B29" s="18"/>
      <c r="C29" s="18"/>
      <c r="D29" s="46"/>
      <c r="E29" s="37"/>
      <c r="F29" s="47" t="s">
        <v>99</v>
      </c>
      <c r="G29" s="48">
        <f>+COUNTIF(V40:V154,"Cerrada")</f>
        <v>19</v>
      </c>
      <c r="H29" s="96"/>
      <c r="I29" s="1432" t="s">
        <v>100</v>
      </c>
      <c r="J29" s="1363"/>
      <c r="K29" s="1369"/>
      <c r="L29" s="1433">
        <f>COUNTIF(I40:I140,"ACCIÓN CORRECTIVA")</f>
        <v>25</v>
      </c>
      <c r="M29" s="1369"/>
      <c r="N29" s="30"/>
      <c r="O29" s="18"/>
      <c r="P29" s="187">
        <v>2011</v>
      </c>
      <c r="Q29" s="188">
        <v>0</v>
      </c>
      <c r="R29" s="187">
        <v>0</v>
      </c>
      <c r="S29" s="187">
        <v>0</v>
      </c>
      <c r="T29" s="188">
        <f t="shared" ref="T29:T32" si="0">+Q29+R29+S29</f>
        <v>0</v>
      </c>
      <c r="U29" s="188">
        <v>0</v>
      </c>
      <c r="V29" s="188">
        <v>0</v>
      </c>
      <c r="W29" s="546"/>
      <c r="X29" s="18"/>
      <c r="Y29" s="7"/>
      <c r="Z29" s="7"/>
      <c r="AA29" s="7"/>
      <c r="AB29" s="9"/>
      <c r="AC29" s="9"/>
      <c r="AD29" s="9"/>
      <c r="AE29" s="9"/>
      <c r="AF29" s="9"/>
      <c r="AG29" s="9"/>
      <c r="AH29" s="9"/>
    </row>
    <row r="30" spans="1:34" ht="48.75" customHeight="1" x14ac:dyDescent="0.35">
      <c r="A30" s="38"/>
      <c r="B30" s="18"/>
      <c r="C30" s="18"/>
      <c r="D30" s="39"/>
      <c r="E30" s="37"/>
      <c r="F30" s="52" t="s">
        <v>101</v>
      </c>
      <c r="G30" s="53">
        <f>+COUNTIF(V40:V154,"Cerrada Condicional")</f>
        <v>3</v>
      </c>
      <c r="H30" s="96"/>
      <c r="I30" s="1434" t="s">
        <v>102</v>
      </c>
      <c r="J30" s="1435"/>
      <c r="K30" s="1380"/>
      <c r="L30" s="1431">
        <f>COUNTIF(I40:I140,"ACCIÓN DE MEJORA")</f>
        <v>5</v>
      </c>
      <c r="M30" s="1380"/>
      <c r="N30" s="18"/>
      <c r="O30" s="18"/>
      <c r="P30" s="191">
        <v>2012</v>
      </c>
      <c r="Q30" s="60">
        <v>0</v>
      </c>
      <c r="R30" s="191">
        <v>12</v>
      </c>
      <c r="S30" s="191">
        <v>5</v>
      </c>
      <c r="T30" s="60">
        <f t="shared" si="0"/>
        <v>17</v>
      </c>
      <c r="U30" s="60">
        <v>17</v>
      </c>
      <c r="V30" s="60">
        <v>17</v>
      </c>
      <c r="W30" s="546"/>
      <c r="X30" s="18"/>
      <c r="Y30" s="7"/>
      <c r="Z30" s="7"/>
      <c r="AA30" s="7"/>
      <c r="AB30" s="9"/>
      <c r="AC30" s="9"/>
      <c r="AD30" s="9"/>
      <c r="AE30" s="9"/>
      <c r="AF30" s="9"/>
      <c r="AG30" s="9"/>
      <c r="AH30" s="9"/>
    </row>
    <row r="31" spans="1:34" ht="58.5" customHeight="1" x14ac:dyDescent="0.35">
      <c r="A31" s="38"/>
      <c r="B31" s="18"/>
      <c r="C31" s="18"/>
      <c r="D31" s="46"/>
      <c r="E31" s="37"/>
      <c r="F31" s="34" t="s">
        <v>104</v>
      </c>
      <c r="G31" s="35">
        <f>+COUNTIF(V40:V154,"Abierta - en Desarrollo")</f>
        <v>0</v>
      </c>
      <c r="H31" s="96"/>
      <c r="I31" s="1430" t="s">
        <v>105</v>
      </c>
      <c r="J31" s="1389"/>
      <c r="K31" s="1389"/>
      <c r="L31" s="1389"/>
      <c r="M31" s="1378"/>
      <c r="N31" s="18"/>
      <c r="O31" s="18"/>
      <c r="P31" s="191">
        <v>2013</v>
      </c>
      <c r="Q31" s="60">
        <v>2</v>
      </c>
      <c r="R31" s="191">
        <v>0</v>
      </c>
      <c r="S31" s="191">
        <v>0</v>
      </c>
      <c r="T31" s="60">
        <f t="shared" si="0"/>
        <v>2</v>
      </c>
      <c r="U31" s="60">
        <v>2</v>
      </c>
      <c r="V31" s="60">
        <v>2</v>
      </c>
      <c r="W31" s="546"/>
      <c r="X31" s="18"/>
      <c r="Y31" s="7"/>
      <c r="Z31" s="7"/>
      <c r="AA31" s="7"/>
      <c r="AB31" s="9"/>
      <c r="AC31" s="9"/>
      <c r="AD31" s="9"/>
      <c r="AE31" s="9"/>
      <c r="AF31" s="9"/>
      <c r="AG31" s="9"/>
      <c r="AH31" s="9"/>
    </row>
    <row r="32" spans="1:34" ht="63" customHeight="1" x14ac:dyDescent="0.35">
      <c r="A32" s="38"/>
      <c r="B32" s="18"/>
      <c r="C32" s="18"/>
      <c r="D32" s="39"/>
      <c r="E32" s="37"/>
      <c r="F32" s="64" t="s">
        <v>106</v>
      </c>
      <c r="G32" s="48">
        <f>+COUNTIF(V40:V154,"Abierta - Vencida")</f>
        <v>12</v>
      </c>
      <c r="H32" s="96"/>
      <c r="I32" s="65" t="s">
        <v>14</v>
      </c>
      <c r="J32" s="66">
        <f>COUNTIF(J40:J154,"SGC")</f>
        <v>25</v>
      </c>
      <c r="K32" s="895" t="s">
        <v>35</v>
      </c>
      <c r="L32" s="68">
        <f>COUNTIF(J40:J154,"S&amp;SO")</f>
        <v>0</v>
      </c>
      <c r="M32" s="461" t="s">
        <v>96</v>
      </c>
      <c r="N32" s="18"/>
      <c r="O32" s="25"/>
      <c r="P32" s="191">
        <v>2014</v>
      </c>
      <c r="Q32" s="60">
        <v>0</v>
      </c>
      <c r="R32" s="191">
        <v>0</v>
      </c>
      <c r="S32" s="191">
        <v>0</v>
      </c>
      <c r="T32" s="60">
        <f t="shared" si="0"/>
        <v>0</v>
      </c>
      <c r="U32" s="60">
        <v>0</v>
      </c>
      <c r="V32" s="60">
        <v>0</v>
      </c>
      <c r="W32" s="546"/>
      <c r="X32" s="18"/>
      <c r="Y32" s="7"/>
      <c r="Z32" s="7"/>
      <c r="AA32" s="7"/>
      <c r="AB32" s="9"/>
      <c r="AC32" s="9"/>
      <c r="AD32" s="9"/>
      <c r="AE32" s="9"/>
      <c r="AF32" s="9"/>
      <c r="AG32" s="9"/>
      <c r="AH32" s="9"/>
    </row>
    <row r="33" spans="1:34" ht="42.75" customHeight="1" x14ac:dyDescent="0.35">
      <c r="A33" s="38"/>
      <c r="B33" s="18"/>
      <c r="C33" s="18"/>
      <c r="D33" s="18"/>
      <c r="E33" s="37"/>
      <c r="F33" s="70" t="s">
        <v>107</v>
      </c>
      <c r="G33" s="71">
        <f>SUM(G31:G32)</f>
        <v>12</v>
      </c>
      <c r="H33" s="96"/>
      <c r="I33" s="72" t="s">
        <v>52</v>
      </c>
      <c r="J33" s="73">
        <f>COUNTIF(J40:J154,"SCI")</f>
        <v>4</v>
      </c>
      <c r="K33" s="896" t="s">
        <v>28</v>
      </c>
      <c r="L33" s="75">
        <f>COUNTIF(J40:J154,"SGSI")</f>
        <v>0</v>
      </c>
      <c r="M33" s="1501">
        <f>+J32+J33+J34+J35+L32+L33+L34</f>
        <v>34</v>
      </c>
      <c r="N33" s="18"/>
      <c r="O33" s="25"/>
      <c r="P33" s="203" t="s">
        <v>108</v>
      </c>
      <c r="Q33" s="77">
        <f t="shared" ref="Q33:V33" si="1">SUM(Q29:Q32)</f>
        <v>2</v>
      </c>
      <c r="R33" s="77">
        <f t="shared" si="1"/>
        <v>12</v>
      </c>
      <c r="S33" s="77">
        <f t="shared" si="1"/>
        <v>5</v>
      </c>
      <c r="T33" s="77">
        <f t="shared" si="1"/>
        <v>19</v>
      </c>
      <c r="U33" s="77">
        <f t="shared" si="1"/>
        <v>19</v>
      </c>
      <c r="V33" s="77">
        <f t="shared" si="1"/>
        <v>19</v>
      </c>
      <c r="W33" s="546"/>
      <c r="X33" s="18"/>
      <c r="Y33" s="7"/>
      <c r="Z33" s="7"/>
      <c r="AA33" s="7"/>
      <c r="AB33" s="9"/>
      <c r="AC33" s="9"/>
      <c r="AD33" s="9"/>
      <c r="AE33" s="9"/>
      <c r="AF33" s="9"/>
      <c r="AG33" s="9"/>
      <c r="AH33" s="9"/>
    </row>
    <row r="34" spans="1:34" ht="54.75" customHeight="1" x14ac:dyDescent="0.35">
      <c r="A34" s="38"/>
      <c r="B34" s="18"/>
      <c r="C34" s="18"/>
      <c r="D34" s="18"/>
      <c r="E34" s="37"/>
      <c r="F34" s="34" t="s">
        <v>109</v>
      </c>
      <c r="G34" s="40">
        <f>+COUNTA(Q40:Q154)</f>
        <v>33</v>
      </c>
      <c r="H34" s="37"/>
      <c r="I34" s="72" t="s">
        <v>47</v>
      </c>
      <c r="J34" s="73">
        <f>COUNTIF(J40:J154,"SGA")</f>
        <v>0</v>
      </c>
      <c r="K34" s="897" t="s">
        <v>21</v>
      </c>
      <c r="L34" s="80">
        <f>COUNTIF(J40:J154,"SIGA")</f>
        <v>5</v>
      </c>
      <c r="M34" s="1467"/>
      <c r="N34" s="18"/>
      <c r="O34" s="25"/>
      <c r="P34" s="81"/>
      <c r="Q34" s="82"/>
      <c r="R34" s="18"/>
      <c r="S34" s="18"/>
      <c r="T34" s="18"/>
      <c r="U34" s="37"/>
      <c r="V34" s="37"/>
      <c r="W34" s="546"/>
      <c r="X34" s="18"/>
      <c r="Y34" s="7"/>
      <c r="Z34" s="7"/>
      <c r="AA34" s="7"/>
      <c r="AB34" s="9"/>
      <c r="AC34" s="9"/>
      <c r="AD34" s="9"/>
      <c r="AE34" s="9"/>
      <c r="AF34" s="9"/>
      <c r="AG34" s="9"/>
      <c r="AH34" s="9"/>
    </row>
    <row r="35" spans="1:34" ht="42.75" customHeight="1" x14ac:dyDescent="0.35">
      <c r="A35" s="38"/>
      <c r="B35" s="18"/>
      <c r="C35" s="18"/>
      <c r="D35" s="30"/>
      <c r="E35" s="30"/>
      <c r="F35" s="84" t="s">
        <v>110</v>
      </c>
      <c r="G35" s="88">
        <f>+COUNTA(T40:T154)</f>
        <v>34</v>
      </c>
      <c r="H35" s="37"/>
      <c r="I35" s="89" t="s">
        <v>41</v>
      </c>
      <c r="J35" s="80">
        <f>COUNTIF(J40:J154,"SRS")</f>
        <v>0</v>
      </c>
      <c r="K35" s="18"/>
      <c r="L35" s="37"/>
      <c r="M35" s="18"/>
      <c r="N35" s="18"/>
      <c r="O35" s="18"/>
      <c r="P35" s="37"/>
      <c r="Q35" s="82"/>
      <c r="R35" s="82"/>
      <c r="S35" s="91"/>
      <c r="T35" s="82"/>
      <c r="U35" s="31"/>
      <c r="V35" s="37"/>
      <c r="W35" s="546"/>
      <c r="X35" s="18"/>
      <c r="Y35" s="7"/>
      <c r="Z35" s="7"/>
      <c r="AA35" s="7"/>
      <c r="AB35" s="9"/>
      <c r="AC35" s="9"/>
      <c r="AD35" s="9"/>
      <c r="AE35" s="9"/>
      <c r="AF35" s="9"/>
      <c r="AG35" s="9"/>
      <c r="AH35" s="9"/>
    </row>
    <row r="36" spans="1:34" ht="42.75" customHeight="1" x14ac:dyDescent="0.35">
      <c r="A36" s="38"/>
      <c r="B36" s="18"/>
      <c r="C36" s="18"/>
      <c r="D36" s="30"/>
      <c r="E36" s="30"/>
      <c r="F36" s="30"/>
      <c r="G36" s="30"/>
      <c r="H36" s="37"/>
      <c r="I36" s="30"/>
      <c r="J36" s="30"/>
      <c r="K36" s="18"/>
      <c r="L36" s="37"/>
      <c r="M36" s="18"/>
      <c r="N36" s="18"/>
      <c r="O36" s="18"/>
      <c r="P36" s="37"/>
      <c r="Q36" s="82"/>
      <c r="R36" s="82"/>
      <c r="S36" s="91"/>
      <c r="T36" s="82"/>
      <c r="U36" s="31"/>
      <c r="V36" s="37"/>
      <c r="W36" s="546"/>
      <c r="X36" s="18"/>
      <c r="Y36" s="7"/>
      <c r="Z36" s="7"/>
      <c r="AA36" s="7"/>
      <c r="AB36" s="9"/>
      <c r="AC36" s="9"/>
      <c r="AD36" s="9"/>
      <c r="AE36" s="9"/>
      <c r="AF36" s="9"/>
      <c r="AG36" s="9"/>
      <c r="AH36" s="9"/>
    </row>
    <row r="37" spans="1:34" ht="42.75" customHeight="1" x14ac:dyDescent="0.35">
      <c r="A37" s="38"/>
      <c r="B37" s="18"/>
      <c r="C37" s="18"/>
      <c r="D37" s="30"/>
      <c r="E37" s="30"/>
      <c r="F37" s="30"/>
      <c r="G37" s="30"/>
      <c r="H37" s="30"/>
      <c r="I37" s="30"/>
      <c r="J37" s="30"/>
      <c r="K37" s="18"/>
      <c r="L37" s="30"/>
      <c r="M37" s="30"/>
      <c r="N37" s="18"/>
      <c r="O37" s="18"/>
      <c r="P37" s="37"/>
      <c r="Q37" s="18"/>
      <c r="R37" s="32"/>
      <c r="S37" s="82"/>
      <c r="T37" s="18"/>
      <c r="U37" s="81"/>
      <c r="V37" s="23"/>
      <c r="W37" s="23"/>
      <c r="X37" s="32"/>
      <c r="Y37" s="7"/>
      <c r="Z37" s="7"/>
      <c r="AA37" s="7"/>
      <c r="AB37" s="9"/>
      <c r="AC37" s="9"/>
      <c r="AD37" s="9"/>
      <c r="AE37" s="9"/>
      <c r="AF37" s="9"/>
      <c r="AG37" s="9"/>
      <c r="AH37" s="9"/>
    </row>
    <row r="38" spans="1:34" ht="36.75" customHeight="1" x14ac:dyDescent="0.25">
      <c r="A38" s="1465" t="s">
        <v>114</v>
      </c>
      <c r="B38" s="1389"/>
      <c r="C38" s="1389"/>
      <c r="D38" s="1389"/>
      <c r="E38" s="1389"/>
      <c r="F38" s="1389"/>
      <c r="G38" s="1389"/>
      <c r="H38" s="1479" t="s">
        <v>116</v>
      </c>
      <c r="I38" s="1389"/>
      <c r="J38" s="1389"/>
      <c r="K38" s="1389"/>
      <c r="L38" s="1389"/>
      <c r="M38" s="1389"/>
      <c r="N38" s="1389"/>
      <c r="O38" s="1389"/>
      <c r="P38" s="1378"/>
      <c r="Q38" s="1476" t="s">
        <v>293</v>
      </c>
      <c r="R38" s="1391"/>
      <c r="S38" s="1384"/>
      <c r="T38" s="1462" t="s">
        <v>118</v>
      </c>
      <c r="U38" s="1389"/>
      <c r="V38" s="1389"/>
      <c r="W38" s="1378"/>
      <c r="X38" s="219" t="s">
        <v>119</v>
      </c>
      <c r="Y38" s="101"/>
      <c r="Z38" s="102"/>
      <c r="AA38" s="7"/>
      <c r="AB38" s="9"/>
      <c r="AC38" s="9"/>
      <c r="AD38" s="9"/>
      <c r="AE38" s="9"/>
      <c r="AF38" s="9"/>
      <c r="AG38" s="9"/>
      <c r="AH38" s="9"/>
    </row>
    <row r="39" spans="1:34" ht="74.25" customHeight="1" x14ac:dyDescent="0.25">
      <c r="A39" s="221" t="s">
        <v>120</v>
      </c>
      <c r="B39" s="104" t="s">
        <v>3</v>
      </c>
      <c r="C39" s="104" t="s">
        <v>121</v>
      </c>
      <c r="D39" s="104" t="s">
        <v>122</v>
      </c>
      <c r="E39" s="104" t="s">
        <v>123</v>
      </c>
      <c r="F39" s="104" t="s">
        <v>4</v>
      </c>
      <c r="G39" s="464" t="s">
        <v>124</v>
      </c>
      <c r="H39" s="223" t="s">
        <v>125</v>
      </c>
      <c r="I39" s="107" t="s">
        <v>5</v>
      </c>
      <c r="J39" s="107" t="s">
        <v>126</v>
      </c>
      <c r="K39" s="107" t="s">
        <v>127</v>
      </c>
      <c r="L39" s="108" t="s">
        <v>128</v>
      </c>
      <c r="M39" s="109" t="s">
        <v>129</v>
      </c>
      <c r="N39" s="109" t="s">
        <v>130</v>
      </c>
      <c r="O39" s="109" t="s">
        <v>131</v>
      </c>
      <c r="P39" s="110" t="s">
        <v>132</v>
      </c>
      <c r="Q39" s="111" t="s">
        <v>133</v>
      </c>
      <c r="R39" s="112" t="s">
        <v>134</v>
      </c>
      <c r="S39" s="113" t="s">
        <v>135</v>
      </c>
      <c r="T39" s="109" t="s">
        <v>133</v>
      </c>
      <c r="U39" s="109" t="s">
        <v>134</v>
      </c>
      <c r="V39" s="109" t="s">
        <v>136</v>
      </c>
      <c r="W39" s="114" t="s">
        <v>137</v>
      </c>
      <c r="X39" s="480"/>
      <c r="Y39" s="102"/>
      <c r="Z39" s="102"/>
      <c r="AA39" s="7"/>
      <c r="AB39" s="9"/>
      <c r="AC39" s="9"/>
      <c r="AD39" s="9"/>
      <c r="AE39" s="9"/>
      <c r="AF39" s="9"/>
      <c r="AG39" s="9"/>
      <c r="AH39" s="9"/>
    </row>
    <row r="40" spans="1:34" ht="391.5" customHeight="1" x14ac:dyDescent="0.25">
      <c r="A40" s="116">
        <v>1</v>
      </c>
      <c r="B40" s="117" t="s">
        <v>11</v>
      </c>
      <c r="C40" s="117" t="s">
        <v>17</v>
      </c>
      <c r="D40" s="118">
        <v>41626</v>
      </c>
      <c r="E40" s="119" t="s">
        <v>1733</v>
      </c>
      <c r="F40" s="117" t="s">
        <v>19</v>
      </c>
      <c r="G40" s="119" t="s">
        <v>1734</v>
      </c>
      <c r="H40" s="120" t="s">
        <v>1735</v>
      </c>
      <c r="I40" s="121" t="s">
        <v>34</v>
      </c>
      <c r="J40" s="121" t="s">
        <v>14</v>
      </c>
      <c r="K40" s="120" t="s">
        <v>1736</v>
      </c>
      <c r="L40" s="121" t="s">
        <v>1737</v>
      </c>
      <c r="M40" s="120" t="s">
        <v>1738</v>
      </c>
      <c r="N40" s="122">
        <v>41396</v>
      </c>
      <c r="O40" s="122">
        <v>41396</v>
      </c>
      <c r="P40" s="122">
        <v>41455</v>
      </c>
      <c r="Q40" s="1051" t="s">
        <v>1739</v>
      </c>
      <c r="R40" s="519" t="s">
        <v>1740</v>
      </c>
      <c r="S40" s="519" t="s">
        <v>1741</v>
      </c>
      <c r="T40" s="1323" t="s">
        <v>2343</v>
      </c>
      <c r="U40" s="120" t="s">
        <v>1742</v>
      </c>
      <c r="V40" s="123" t="s">
        <v>29</v>
      </c>
      <c r="W40" s="1281" t="s">
        <v>2355</v>
      </c>
      <c r="X40" s="123" t="str">
        <f t="shared" ref="X40:X101" ca="1" si="2">+IF(P40="","",IF(TODAY()-P40&gt;0,"VENCIDA","EN DESARROLLO"))</f>
        <v>VENCIDA</v>
      </c>
      <c r="Y40" s="124"/>
      <c r="Z40" s="125"/>
      <c r="AA40" s="7"/>
      <c r="AB40" s="9"/>
      <c r="AC40" s="9"/>
      <c r="AD40" s="9"/>
      <c r="AE40" s="9"/>
      <c r="AF40" s="9"/>
      <c r="AG40" s="9"/>
      <c r="AH40" s="9"/>
    </row>
    <row r="41" spans="1:34" ht="29.25" hidden="1" customHeight="1" x14ac:dyDescent="0.25">
      <c r="A41" s="126"/>
      <c r="B41" s="376"/>
      <c r="C41" s="376"/>
      <c r="D41" s="376"/>
      <c r="E41" s="898"/>
      <c r="F41" s="376"/>
      <c r="G41" s="376"/>
      <c r="H41" s="130"/>
      <c r="I41" s="130"/>
      <c r="J41" s="130"/>
      <c r="K41" s="129"/>
      <c r="L41" s="130"/>
      <c r="M41" s="129"/>
      <c r="N41" s="131"/>
      <c r="O41" s="130"/>
      <c r="P41" s="131"/>
      <c r="Q41" s="129"/>
      <c r="R41" s="524"/>
      <c r="S41" s="524"/>
      <c r="T41" s="524"/>
      <c r="U41" s="524"/>
      <c r="V41" s="141"/>
      <c r="W41" s="524"/>
      <c r="X41" s="132" t="str">
        <f t="shared" ca="1" si="2"/>
        <v/>
      </c>
      <c r="Y41" s="125"/>
      <c r="Z41" s="125"/>
      <c r="AA41" s="7"/>
      <c r="AB41" s="9"/>
      <c r="AC41" s="9"/>
      <c r="AD41" s="9"/>
      <c r="AE41" s="9"/>
      <c r="AF41" s="9"/>
      <c r="AG41" s="9"/>
      <c r="AH41" s="9"/>
    </row>
    <row r="42" spans="1:34" ht="37.5" hidden="1" customHeight="1" x14ac:dyDescent="0.25">
      <c r="A42" s="133"/>
      <c r="B42" s="379"/>
      <c r="C42" s="379"/>
      <c r="D42" s="379"/>
      <c r="E42" s="899"/>
      <c r="F42" s="379"/>
      <c r="G42" s="379"/>
      <c r="H42" s="137"/>
      <c r="I42" s="137"/>
      <c r="J42" s="137"/>
      <c r="K42" s="136"/>
      <c r="L42" s="137"/>
      <c r="M42" s="136"/>
      <c r="N42" s="138"/>
      <c r="O42" s="137"/>
      <c r="P42" s="138"/>
      <c r="Q42" s="136"/>
      <c r="R42" s="136"/>
      <c r="S42" s="137"/>
      <c r="T42" s="136"/>
      <c r="U42" s="136"/>
      <c r="V42" s="139"/>
      <c r="W42" s="137"/>
      <c r="X42" s="141" t="str">
        <f t="shared" ca="1" si="2"/>
        <v/>
      </c>
      <c r="Y42" s="125"/>
      <c r="Z42" s="125"/>
      <c r="AA42" s="7"/>
      <c r="AB42" s="9"/>
      <c r="AC42" s="9"/>
      <c r="AD42" s="9"/>
      <c r="AE42" s="9"/>
      <c r="AF42" s="9"/>
      <c r="AG42" s="9"/>
      <c r="AH42" s="9"/>
    </row>
    <row r="43" spans="1:34" ht="349.5" customHeight="1" x14ac:dyDescent="0.25">
      <c r="A43" s="606">
        <v>2</v>
      </c>
      <c r="B43" s="239" t="s">
        <v>11</v>
      </c>
      <c r="C43" s="239" t="s">
        <v>55</v>
      </c>
      <c r="D43" s="241">
        <v>41610</v>
      </c>
      <c r="E43" s="243" t="s">
        <v>1743</v>
      </c>
      <c r="F43" s="239" t="s">
        <v>19</v>
      </c>
      <c r="G43" s="243" t="s">
        <v>1744</v>
      </c>
      <c r="H43" s="243" t="s">
        <v>1745</v>
      </c>
      <c r="I43" s="239" t="s">
        <v>34</v>
      </c>
      <c r="J43" s="239" t="s">
        <v>14</v>
      </c>
      <c r="K43" s="243" t="s">
        <v>1746</v>
      </c>
      <c r="L43" s="239" t="s">
        <v>1747</v>
      </c>
      <c r="M43" s="243" t="s">
        <v>1738</v>
      </c>
      <c r="N43" s="241">
        <v>41396</v>
      </c>
      <c r="O43" s="241">
        <v>41396</v>
      </c>
      <c r="P43" s="241">
        <v>41639</v>
      </c>
      <c r="Q43" s="900" t="s">
        <v>1748</v>
      </c>
      <c r="R43" s="243" t="s">
        <v>1749</v>
      </c>
      <c r="S43" s="239" t="s">
        <v>1750</v>
      </c>
      <c r="T43" s="1324" t="s">
        <v>2341</v>
      </c>
      <c r="U43" s="243" t="s">
        <v>1751</v>
      </c>
      <c r="V43" s="244" t="s">
        <v>29</v>
      </c>
      <c r="W43" s="1326" t="s">
        <v>2356</v>
      </c>
      <c r="X43" s="123" t="str">
        <f t="shared" ca="1" si="2"/>
        <v>VENCIDA</v>
      </c>
      <c r="Y43" s="125"/>
      <c r="Z43" s="125"/>
      <c r="AA43" s="7"/>
      <c r="AB43" s="9"/>
      <c r="AC43" s="9"/>
      <c r="AD43" s="9"/>
      <c r="AE43" s="9"/>
      <c r="AF43" s="9"/>
      <c r="AG43" s="9"/>
      <c r="AH43" s="9"/>
    </row>
    <row r="44" spans="1:34" ht="72" hidden="1" customHeight="1" x14ac:dyDescent="0.25">
      <c r="A44" s="126"/>
      <c r="B44" s="376"/>
      <c r="C44" s="376"/>
      <c r="D44" s="376"/>
      <c r="E44" s="898"/>
      <c r="F44" s="376"/>
      <c r="G44" s="376"/>
      <c r="H44" s="173"/>
      <c r="I44" s="173"/>
      <c r="J44" s="173"/>
      <c r="K44" s="167"/>
      <c r="L44" s="173"/>
      <c r="M44" s="167"/>
      <c r="N44" s="174"/>
      <c r="O44" s="173"/>
      <c r="P44" s="173"/>
      <c r="Q44" s="167"/>
      <c r="R44" s="167"/>
      <c r="S44" s="173"/>
      <c r="T44" s="901"/>
      <c r="U44" s="524"/>
      <c r="V44" s="369"/>
      <c r="W44" s="483"/>
      <c r="X44" s="141" t="str">
        <f t="shared" ca="1" si="2"/>
        <v/>
      </c>
      <c r="Y44" s="125"/>
      <c r="Z44" s="125"/>
      <c r="AA44" s="7"/>
      <c r="AB44" s="9"/>
      <c r="AC44" s="9"/>
      <c r="AD44" s="9"/>
      <c r="AE44" s="9"/>
      <c r="AF44" s="9"/>
      <c r="AG44" s="9"/>
      <c r="AH44" s="9"/>
    </row>
    <row r="45" spans="1:34" ht="91.5" hidden="1" customHeight="1" x14ac:dyDescent="0.25">
      <c r="A45" s="133"/>
      <c r="B45" s="379"/>
      <c r="C45" s="379"/>
      <c r="D45" s="379"/>
      <c r="E45" s="899"/>
      <c r="F45" s="379"/>
      <c r="G45" s="379"/>
      <c r="H45" s="137"/>
      <c r="I45" s="137"/>
      <c r="J45" s="137"/>
      <c r="K45" s="136"/>
      <c r="L45" s="137"/>
      <c r="M45" s="136"/>
      <c r="N45" s="138"/>
      <c r="O45" s="137"/>
      <c r="P45" s="137"/>
      <c r="Q45" s="136"/>
      <c r="R45" s="136"/>
      <c r="S45" s="137"/>
      <c r="T45" s="902"/>
      <c r="U45" s="903"/>
      <c r="V45" s="140"/>
      <c r="W45" s="903"/>
      <c r="X45" s="141" t="str">
        <f t="shared" ca="1" si="2"/>
        <v/>
      </c>
      <c r="Y45" s="125"/>
      <c r="Z45" s="125"/>
      <c r="AA45" s="7"/>
      <c r="AB45" s="9"/>
      <c r="AC45" s="9"/>
      <c r="AD45" s="9"/>
      <c r="AE45" s="9"/>
      <c r="AF45" s="9"/>
      <c r="AG45" s="9"/>
      <c r="AH45" s="9"/>
    </row>
    <row r="46" spans="1:34" ht="144" hidden="1" customHeight="1" x14ac:dyDescent="0.25">
      <c r="A46" s="260">
        <v>3</v>
      </c>
      <c r="B46" s="144" t="s">
        <v>11</v>
      </c>
      <c r="C46" s="144" t="s">
        <v>55</v>
      </c>
      <c r="D46" s="143">
        <v>42093</v>
      </c>
      <c r="E46" s="144" t="s">
        <v>1752</v>
      </c>
      <c r="F46" s="144" t="s">
        <v>12</v>
      </c>
      <c r="G46" s="145" t="s">
        <v>1753</v>
      </c>
      <c r="H46" s="173" t="s">
        <v>1754</v>
      </c>
      <c r="I46" s="173" t="s">
        <v>34</v>
      </c>
      <c r="J46" s="173" t="s">
        <v>14</v>
      </c>
      <c r="K46" s="167" t="s">
        <v>1755</v>
      </c>
      <c r="L46" s="173" t="s">
        <v>858</v>
      </c>
      <c r="M46" s="167" t="s">
        <v>1142</v>
      </c>
      <c r="N46" s="174">
        <v>42104</v>
      </c>
      <c r="O46" s="174">
        <v>42104</v>
      </c>
      <c r="P46" s="174">
        <v>42154</v>
      </c>
      <c r="Q46" s="167" t="s">
        <v>1756</v>
      </c>
      <c r="R46" s="167" t="s">
        <v>1757</v>
      </c>
      <c r="S46" s="174">
        <v>42149</v>
      </c>
      <c r="T46" s="167" t="s">
        <v>1758</v>
      </c>
      <c r="U46" s="167" t="s">
        <v>1759</v>
      </c>
      <c r="V46" s="141" t="s">
        <v>36</v>
      </c>
      <c r="W46" s="173" t="s">
        <v>1760</v>
      </c>
      <c r="X46" s="123" t="str">
        <f t="shared" ca="1" si="2"/>
        <v>VENCIDA</v>
      </c>
      <c r="Y46" s="125"/>
      <c r="Z46" s="125"/>
      <c r="AA46" s="7"/>
      <c r="AB46" s="9"/>
      <c r="AC46" s="9"/>
      <c r="AD46" s="9"/>
      <c r="AE46" s="9"/>
      <c r="AF46" s="9"/>
      <c r="AG46" s="9"/>
      <c r="AH46" s="9"/>
    </row>
    <row r="47" spans="1:34" ht="64.5" hidden="1" customHeight="1" x14ac:dyDescent="0.25">
      <c r="A47" s="126"/>
      <c r="B47" s="376"/>
      <c r="C47" s="376"/>
      <c r="D47" s="376"/>
      <c r="E47" s="898"/>
      <c r="F47" s="376"/>
      <c r="G47" s="376"/>
      <c r="H47" s="130"/>
      <c r="I47" s="130"/>
      <c r="J47" s="130"/>
      <c r="K47" s="129"/>
      <c r="L47" s="130"/>
      <c r="M47" s="129"/>
      <c r="N47" s="131"/>
      <c r="O47" s="130"/>
      <c r="P47" s="130"/>
      <c r="Q47" s="129"/>
      <c r="R47" s="129"/>
      <c r="S47" s="130"/>
      <c r="T47" s="129"/>
      <c r="U47" s="129"/>
      <c r="V47" s="132"/>
      <c r="W47" s="130"/>
      <c r="X47" s="141" t="str">
        <f t="shared" ca="1" si="2"/>
        <v/>
      </c>
      <c r="Y47" s="125"/>
      <c r="Z47" s="125"/>
      <c r="AA47" s="7"/>
      <c r="AB47" s="9"/>
      <c r="AC47" s="9"/>
      <c r="AD47" s="9"/>
      <c r="AE47" s="9"/>
      <c r="AF47" s="9"/>
      <c r="AG47" s="9"/>
      <c r="AH47" s="9"/>
    </row>
    <row r="48" spans="1:34" ht="64.5" hidden="1" customHeight="1" x14ac:dyDescent="0.25">
      <c r="A48" s="133"/>
      <c r="B48" s="379"/>
      <c r="C48" s="379"/>
      <c r="D48" s="379"/>
      <c r="E48" s="899"/>
      <c r="F48" s="379"/>
      <c r="G48" s="379"/>
      <c r="H48" s="137"/>
      <c r="I48" s="137"/>
      <c r="J48" s="137"/>
      <c r="K48" s="136"/>
      <c r="L48" s="137"/>
      <c r="M48" s="136"/>
      <c r="N48" s="138"/>
      <c r="O48" s="137"/>
      <c r="P48" s="137"/>
      <c r="Q48" s="136"/>
      <c r="R48" s="136"/>
      <c r="S48" s="137"/>
      <c r="T48" s="136"/>
      <c r="U48" s="136"/>
      <c r="V48" s="139"/>
      <c r="W48" s="137"/>
      <c r="X48" s="141" t="str">
        <f t="shared" ca="1" si="2"/>
        <v/>
      </c>
      <c r="Y48" s="125"/>
      <c r="Z48" s="125"/>
      <c r="AA48" s="7"/>
      <c r="AB48" s="9"/>
      <c r="AC48" s="9"/>
      <c r="AD48" s="9"/>
      <c r="AE48" s="9"/>
      <c r="AF48" s="9"/>
      <c r="AG48" s="9"/>
      <c r="AH48" s="9"/>
    </row>
    <row r="49" spans="1:34" ht="177.75" hidden="1" customHeight="1" x14ac:dyDescent="0.25">
      <c r="A49" s="116">
        <v>4</v>
      </c>
      <c r="B49" s="117" t="s">
        <v>11</v>
      </c>
      <c r="C49" s="117" t="s">
        <v>55</v>
      </c>
      <c r="D49" s="118">
        <v>42093</v>
      </c>
      <c r="E49" s="117" t="s">
        <v>1761</v>
      </c>
      <c r="F49" s="117" t="s">
        <v>12</v>
      </c>
      <c r="G49" s="119" t="s">
        <v>1762</v>
      </c>
      <c r="H49" s="121" t="s">
        <v>1763</v>
      </c>
      <c r="I49" s="121" t="s">
        <v>20</v>
      </c>
      <c r="J49" s="121" t="s">
        <v>14</v>
      </c>
      <c r="K49" s="120" t="s">
        <v>1764</v>
      </c>
      <c r="L49" s="121" t="s">
        <v>1765</v>
      </c>
      <c r="M49" s="120" t="s">
        <v>1766</v>
      </c>
      <c r="N49" s="122">
        <v>42104</v>
      </c>
      <c r="O49" s="122">
        <v>42104</v>
      </c>
      <c r="P49" s="122">
        <v>42369</v>
      </c>
      <c r="Q49" s="120" t="s">
        <v>1767</v>
      </c>
      <c r="R49" s="120" t="s">
        <v>1768</v>
      </c>
      <c r="S49" s="121" t="s">
        <v>1769</v>
      </c>
      <c r="T49" s="120" t="s">
        <v>1770</v>
      </c>
      <c r="U49" s="120" t="s">
        <v>1771</v>
      </c>
      <c r="V49" s="123" t="s">
        <v>36</v>
      </c>
      <c r="W49" s="121" t="s">
        <v>1772</v>
      </c>
      <c r="X49" s="123" t="str">
        <f t="shared" ca="1" si="2"/>
        <v>VENCIDA</v>
      </c>
      <c r="Y49" s="125"/>
      <c r="Z49" s="125"/>
      <c r="AA49" s="7"/>
      <c r="AB49" s="9"/>
      <c r="AC49" s="9"/>
      <c r="AD49" s="9"/>
      <c r="AE49" s="9"/>
      <c r="AF49" s="9"/>
      <c r="AG49" s="9"/>
      <c r="AH49" s="9"/>
    </row>
    <row r="50" spans="1:34" ht="64.5" hidden="1" customHeight="1" x14ac:dyDescent="0.25">
      <c r="A50" s="126"/>
      <c r="B50" s="376"/>
      <c r="C50" s="376"/>
      <c r="D50" s="376"/>
      <c r="E50" s="898"/>
      <c r="F50" s="376"/>
      <c r="G50" s="376"/>
      <c r="H50" s="130"/>
      <c r="I50" s="130"/>
      <c r="J50" s="130"/>
      <c r="K50" s="129"/>
      <c r="L50" s="130"/>
      <c r="M50" s="129"/>
      <c r="N50" s="131"/>
      <c r="O50" s="130"/>
      <c r="P50" s="130"/>
      <c r="Q50" s="129"/>
      <c r="R50" s="129"/>
      <c r="S50" s="130"/>
      <c r="T50" s="129"/>
      <c r="U50" s="129"/>
      <c r="V50" s="132"/>
      <c r="W50" s="130"/>
      <c r="X50" s="132" t="str">
        <f t="shared" ca="1" si="2"/>
        <v/>
      </c>
      <c r="Y50" s="125"/>
      <c r="Z50" s="125"/>
      <c r="AA50" s="7"/>
      <c r="AB50" s="9"/>
      <c r="AC50" s="9"/>
      <c r="AD50" s="9"/>
      <c r="AE50" s="9"/>
      <c r="AF50" s="9"/>
      <c r="AG50" s="9"/>
      <c r="AH50" s="9"/>
    </row>
    <row r="51" spans="1:34" ht="64.5" hidden="1" customHeight="1" x14ac:dyDescent="0.25">
      <c r="A51" s="133"/>
      <c r="B51" s="379"/>
      <c r="C51" s="379"/>
      <c r="D51" s="379"/>
      <c r="E51" s="899"/>
      <c r="F51" s="379"/>
      <c r="G51" s="379"/>
      <c r="H51" s="137"/>
      <c r="I51" s="137"/>
      <c r="J51" s="137"/>
      <c r="K51" s="136"/>
      <c r="L51" s="137"/>
      <c r="M51" s="136"/>
      <c r="N51" s="138"/>
      <c r="O51" s="137"/>
      <c r="P51" s="137"/>
      <c r="Q51" s="136"/>
      <c r="R51" s="136"/>
      <c r="S51" s="137"/>
      <c r="T51" s="136"/>
      <c r="U51" s="136"/>
      <c r="V51" s="139"/>
      <c r="W51" s="137"/>
      <c r="X51" s="141" t="str">
        <f t="shared" ca="1" si="2"/>
        <v/>
      </c>
      <c r="Y51" s="125"/>
      <c r="Z51" s="125"/>
      <c r="AA51" s="7"/>
      <c r="AB51" s="9"/>
      <c r="AC51" s="9"/>
      <c r="AD51" s="9"/>
      <c r="AE51" s="9"/>
      <c r="AF51" s="9"/>
      <c r="AG51" s="9"/>
      <c r="AH51" s="9"/>
    </row>
    <row r="52" spans="1:34" ht="110.25" hidden="1" customHeight="1" x14ac:dyDescent="0.25">
      <c r="A52" s="116">
        <v>5</v>
      </c>
      <c r="B52" s="117" t="s">
        <v>11</v>
      </c>
      <c r="C52" s="117" t="s">
        <v>50</v>
      </c>
      <c r="D52" s="118">
        <v>42093</v>
      </c>
      <c r="E52" s="117" t="s">
        <v>1773</v>
      </c>
      <c r="F52" s="117" t="s">
        <v>12</v>
      </c>
      <c r="G52" s="119" t="s">
        <v>1774</v>
      </c>
      <c r="H52" s="121" t="s">
        <v>1775</v>
      </c>
      <c r="I52" s="121" t="s">
        <v>27</v>
      </c>
      <c r="J52" s="121" t="s">
        <v>21</v>
      </c>
      <c r="K52" s="120" t="s">
        <v>1775</v>
      </c>
      <c r="L52" s="121" t="s">
        <v>1776</v>
      </c>
      <c r="M52" s="120" t="s">
        <v>1777</v>
      </c>
      <c r="N52" s="122">
        <v>42104</v>
      </c>
      <c r="O52" s="122">
        <v>42104</v>
      </c>
      <c r="P52" s="122">
        <v>42154</v>
      </c>
      <c r="Q52" s="120" t="s">
        <v>1778</v>
      </c>
      <c r="R52" s="120" t="s">
        <v>1779</v>
      </c>
      <c r="S52" s="122">
        <v>42149</v>
      </c>
      <c r="T52" s="120" t="s">
        <v>1780</v>
      </c>
      <c r="U52" s="120" t="s">
        <v>1781</v>
      </c>
      <c r="V52" s="123" t="s">
        <v>36</v>
      </c>
      <c r="W52" s="121" t="s">
        <v>1760</v>
      </c>
      <c r="X52" s="123" t="str">
        <f t="shared" ca="1" si="2"/>
        <v>VENCIDA</v>
      </c>
      <c r="Y52" s="125"/>
      <c r="Z52" s="125"/>
      <c r="AA52" s="7"/>
      <c r="AB52" s="9"/>
      <c r="AC52" s="9"/>
      <c r="AD52" s="9"/>
      <c r="AE52" s="9"/>
      <c r="AF52" s="9"/>
      <c r="AG52" s="9"/>
      <c r="AH52" s="9"/>
    </row>
    <row r="53" spans="1:34" ht="64.5" hidden="1" customHeight="1" x14ac:dyDescent="0.25">
      <c r="A53" s="126"/>
      <c r="B53" s="376"/>
      <c r="C53" s="376"/>
      <c r="D53" s="376"/>
      <c r="E53" s="898"/>
      <c r="F53" s="376"/>
      <c r="G53" s="376"/>
      <c r="H53" s="130"/>
      <c r="I53" s="130"/>
      <c r="J53" s="130"/>
      <c r="K53" s="129"/>
      <c r="L53" s="130"/>
      <c r="M53" s="129"/>
      <c r="N53" s="131"/>
      <c r="O53" s="130"/>
      <c r="P53" s="130"/>
      <c r="Q53" s="129"/>
      <c r="R53" s="129"/>
      <c r="S53" s="130"/>
      <c r="T53" s="129"/>
      <c r="U53" s="129"/>
      <c r="V53" s="132"/>
      <c r="W53" s="130"/>
      <c r="X53" s="132" t="str">
        <f t="shared" ca="1" si="2"/>
        <v/>
      </c>
      <c r="Y53" s="125"/>
      <c r="Z53" s="125"/>
      <c r="AA53" s="7"/>
      <c r="AB53" s="9"/>
      <c r="AC53" s="9"/>
      <c r="AD53" s="9"/>
      <c r="AE53" s="9"/>
      <c r="AF53" s="9"/>
      <c r="AG53" s="9"/>
      <c r="AH53" s="9"/>
    </row>
    <row r="54" spans="1:34" ht="64.5" hidden="1" customHeight="1" x14ac:dyDescent="0.25">
      <c r="A54" s="133"/>
      <c r="B54" s="379"/>
      <c r="C54" s="379"/>
      <c r="D54" s="379"/>
      <c r="E54" s="899"/>
      <c r="F54" s="379"/>
      <c r="G54" s="379"/>
      <c r="H54" s="137"/>
      <c r="I54" s="137"/>
      <c r="J54" s="137"/>
      <c r="K54" s="136"/>
      <c r="L54" s="137"/>
      <c r="M54" s="136"/>
      <c r="N54" s="138"/>
      <c r="O54" s="137"/>
      <c r="P54" s="137"/>
      <c r="Q54" s="136"/>
      <c r="R54" s="136"/>
      <c r="S54" s="137"/>
      <c r="T54" s="136"/>
      <c r="U54" s="136"/>
      <c r="V54" s="139"/>
      <c r="W54" s="137"/>
      <c r="X54" s="141" t="str">
        <f t="shared" ca="1" si="2"/>
        <v/>
      </c>
      <c r="Y54" s="125"/>
      <c r="Z54" s="125"/>
      <c r="AA54" s="7"/>
      <c r="AB54" s="9"/>
      <c r="AC54" s="9"/>
      <c r="AD54" s="9"/>
      <c r="AE54" s="9"/>
      <c r="AF54" s="9"/>
      <c r="AG54" s="9"/>
      <c r="AH54" s="9"/>
    </row>
    <row r="55" spans="1:34" ht="120" hidden="1" customHeight="1" x14ac:dyDescent="0.25">
      <c r="A55" s="116">
        <v>6</v>
      </c>
      <c r="B55" s="117" t="s">
        <v>11</v>
      </c>
      <c r="C55" s="117" t="s">
        <v>50</v>
      </c>
      <c r="D55" s="118">
        <v>42093</v>
      </c>
      <c r="E55" s="117" t="s">
        <v>1782</v>
      </c>
      <c r="F55" s="117" t="s">
        <v>12</v>
      </c>
      <c r="G55" s="119" t="s">
        <v>1783</v>
      </c>
      <c r="H55" s="121" t="s">
        <v>1775</v>
      </c>
      <c r="I55" s="121" t="s">
        <v>27</v>
      </c>
      <c r="J55" s="121" t="s">
        <v>52</v>
      </c>
      <c r="K55" s="120" t="s">
        <v>1775</v>
      </c>
      <c r="L55" s="121" t="s">
        <v>1776</v>
      </c>
      <c r="M55" s="120" t="s">
        <v>1777</v>
      </c>
      <c r="N55" s="122">
        <v>42104</v>
      </c>
      <c r="O55" s="122">
        <v>42104</v>
      </c>
      <c r="P55" s="122">
        <v>42154</v>
      </c>
      <c r="Q55" s="120" t="s">
        <v>1778</v>
      </c>
      <c r="R55" s="120" t="s">
        <v>1779</v>
      </c>
      <c r="S55" s="122">
        <v>42149</v>
      </c>
      <c r="T55" s="120" t="s">
        <v>1784</v>
      </c>
      <c r="U55" s="120" t="s">
        <v>1785</v>
      </c>
      <c r="V55" s="123" t="s">
        <v>36</v>
      </c>
      <c r="W55" s="121" t="s">
        <v>1760</v>
      </c>
      <c r="X55" s="123" t="str">
        <f t="shared" ca="1" si="2"/>
        <v>VENCIDA</v>
      </c>
      <c r="Y55" s="125"/>
      <c r="Z55" s="125"/>
      <c r="AA55" s="7"/>
      <c r="AB55" s="9"/>
      <c r="AC55" s="9"/>
      <c r="AD55" s="9"/>
      <c r="AE55" s="9"/>
      <c r="AF55" s="9"/>
      <c r="AG55" s="9"/>
      <c r="AH55" s="9"/>
    </row>
    <row r="56" spans="1:34" ht="64.5" hidden="1" customHeight="1" x14ac:dyDescent="0.25">
      <c r="A56" s="126"/>
      <c r="B56" s="376"/>
      <c r="C56" s="376"/>
      <c r="D56" s="376"/>
      <c r="E56" s="898"/>
      <c r="F56" s="376"/>
      <c r="G56" s="376"/>
      <c r="H56" s="130"/>
      <c r="I56" s="130"/>
      <c r="J56" s="130"/>
      <c r="K56" s="129"/>
      <c r="L56" s="130"/>
      <c r="M56" s="129"/>
      <c r="N56" s="131"/>
      <c r="O56" s="130"/>
      <c r="P56" s="130"/>
      <c r="Q56" s="129"/>
      <c r="R56" s="129"/>
      <c r="S56" s="130"/>
      <c r="T56" s="129"/>
      <c r="U56" s="129"/>
      <c r="V56" s="132"/>
      <c r="W56" s="130"/>
      <c r="X56" s="141" t="str">
        <f t="shared" ca="1" si="2"/>
        <v/>
      </c>
      <c r="Y56" s="125"/>
      <c r="Z56" s="125"/>
      <c r="AA56" s="7"/>
      <c r="AB56" s="9"/>
      <c r="AC56" s="9"/>
      <c r="AD56" s="9"/>
      <c r="AE56" s="9"/>
      <c r="AF56" s="9"/>
      <c r="AG56" s="9"/>
      <c r="AH56" s="9"/>
    </row>
    <row r="57" spans="1:34" ht="64.5" hidden="1" customHeight="1" x14ac:dyDescent="0.25">
      <c r="A57" s="133"/>
      <c r="B57" s="379"/>
      <c r="C57" s="379"/>
      <c r="D57" s="379"/>
      <c r="E57" s="899"/>
      <c r="F57" s="379"/>
      <c r="G57" s="379"/>
      <c r="H57" s="137"/>
      <c r="I57" s="137"/>
      <c r="J57" s="137"/>
      <c r="K57" s="136"/>
      <c r="L57" s="137"/>
      <c r="M57" s="136"/>
      <c r="N57" s="138"/>
      <c r="O57" s="137"/>
      <c r="P57" s="137"/>
      <c r="Q57" s="136"/>
      <c r="R57" s="136"/>
      <c r="S57" s="137"/>
      <c r="T57" s="136"/>
      <c r="U57" s="136"/>
      <c r="V57" s="139"/>
      <c r="W57" s="137"/>
      <c r="X57" s="141" t="str">
        <f t="shared" ca="1" si="2"/>
        <v/>
      </c>
      <c r="Y57" s="125"/>
      <c r="Z57" s="125"/>
      <c r="AA57" s="7"/>
      <c r="AB57" s="9"/>
      <c r="AC57" s="9"/>
      <c r="AD57" s="9"/>
      <c r="AE57" s="9"/>
      <c r="AF57" s="9"/>
      <c r="AG57" s="9"/>
      <c r="AH57" s="9"/>
    </row>
    <row r="58" spans="1:34" ht="409.5" hidden="1" customHeight="1" x14ac:dyDescent="0.25">
      <c r="A58" s="116">
        <v>7</v>
      </c>
      <c r="B58" s="117" t="s">
        <v>11</v>
      </c>
      <c r="C58" s="117" t="s">
        <v>55</v>
      </c>
      <c r="D58" s="118">
        <v>42093</v>
      </c>
      <c r="E58" s="117" t="s">
        <v>1786</v>
      </c>
      <c r="F58" s="117" t="s">
        <v>12</v>
      </c>
      <c r="G58" s="119" t="s">
        <v>1787</v>
      </c>
      <c r="H58" s="121" t="s">
        <v>1788</v>
      </c>
      <c r="I58" s="121" t="s">
        <v>27</v>
      </c>
      <c r="J58" s="121" t="s">
        <v>21</v>
      </c>
      <c r="K58" s="120" t="s">
        <v>1775</v>
      </c>
      <c r="L58" s="121" t="s">
        <v>1765</v>
      </c>
      <c r="M58" s="120" t="s">
        <v>1766</v>
      </c>
      <c r="N58" s="122">
        <v>42104</v>
      </c>
      <c r="O58" s="122">
        <v>42104</v>
      </c>
      <c r="P58" s="122">
        <v>42154</v>
      </c>
      <c r="Q58" s="120" t="s">
        <v>1789</v>
      </c>
      <c r="R58" s="120" t="s">
        <v>1790</v>
      </c>
      <c r="S58" s="122">
        <v>42149</v>
      </c>
      <c r="T58" s="120" t="s">
        <v>1791</v>
      </c>
      <c r="U58" s="120" t="s">
        <v>1792</v>
      </c>
      <c r="V58" s="123" t="s">
        <v>36</v>
      </c>
      <c r="W58" s="121" t="s">
        <v>1760</v>
      </c>
      <c r="X58" s="123" t="str">
        <f t="shared" ca="1" si="2"/>
        <v>VENCIDA</v>
      </c>
      <c r="Y58" s="125"/>
      <c r="Z58" s="125"/>
      <c r="AA58" s="7"/>
      <c r="AB58" s="9"/>
      <c r="AC58" s="9"/>
      <c r="AD58" s="9"/>
      <c r="AE58" s="9"/>
      <c r="AF58" s="9"/>
      <c r="AG58" s="9"/>
      <c r="AH58" s="9"/>
    </row>
    <row r="59" spans="1:34" ht="64.5" hidden="1" customHeight="1" x14ac:dyDescent="0.25">
      <c r="A59" s="126"/>
      <c r="B59" s="376"/>
      <c r="C59" s="376"/>
      <c r="D59" s="376"/>
      <c r="E59" s="898"/>
      <c r="F59" s="376"/>
      <c r="G59" s="376"/>
      <c r="H59" s="130"/>
      <c r="I59" s="130"/>
      <c r="J59" s="130"/>
      <c r="K59" s="129"/>
      <c r="L59" s="130"/>
      <c r="M59" s="129"/>
      <c r="N59" s="131"/>
      <c r="O59" s="130"/>
      <c r="P59" s="130"/>
      <c r="Q59" s="129"/>
      <c r="R59" s="129"/>
      <c r="S59" s="130"/>
      <c r="T59" s="129"/>
      <c r="U59" s="129"/>
      <c r="V59" s="132"/>
      <c r="W59" s="130"/>
      <c r="X59" s="141" t="str">
        <f t="shared" ca="1" si="2"/>
        <v/>
      </c>
      <c r="Y59" s="125"/>
      <c r="Z59" s="125"/>
      <c r="AA59" s="7"/>
      <c r="AB59" s="9"/>
      <c r="AC59" s="9"/>
      <c r="AD59" s="9"/>
      <c r="AE59" s="9"/>
      <c r="AF59" s="9"/>
      <c r="AG59" s="9"/>
      <c r="AH59" s="9"/>
    </row>
    <row r="60" spans="1:34" ht="64.5" hidden="1" customHeight="1" x14ac:dyDescent="0.25">
      <c r="A60" s="133"/>
      <c r="B60" s="379"/>
      <c r="C60" s="379"/>
      <c r="D60" s="379"/>
      <c r="E60" s="899"/>
      <c r="F60" s="379"/>
      <c r="G60" s="379"/>
      <c r="H60" s="137"/>
      <c r="I60" s="137"/>
      <c r="J60" s="137"/>
      <c r="K60" s="136"/>
      <c r="L60" s="137"/>
      <c r="M60" s="136"/>
      <c r="N60" s="138"/>
      <c r="O60" s="137"/>
      <c r="P60" s="137"/>
      <c r="Q60" s="136"/>
      <c r="R60" s="136"/>
      <c r="S60" s="137"/>
      <c r="T60" s="136"/>
      <c r="U60" s="136"/>
      <c r="V60" s="139"/>
      <c r="W60" s="137"/>
      <c r="X60" s="141" t="str">
        <f t="shared" ca="1" si="2"/>
        <v/>
      </c>
      <c r="Y60" s="125"/>
      <c r="Z60" s="125"/>
      <c r="AA60" s="7"/>
      <c r="AB60" s="9"/>
      <c r="AC60" s="9"/>
      <c r="AD60" s="9"/>
      <c r="AE60" s="9"/>
      <c r="AF60" s="9"/>
      <c r="AG60" s="9"/>
      <c r="AH60" s="9"/>
    </row>
    <row r="61" spans="1:34" ht="364.5" hidden="1" customHeight="1" x14ac:dyDescent="0.25">
      <c r="A61" s="116">
        <v>8</v>
      </c>
      <c r="B61" s="117" t="s">
        <v>11</v>
      </c>
      <c r="C61" s="117" t="s">
        <v>50</v>
      </c>
      <c r="D61" s="118">
        <v>42093</v>
      </c>
      <c r="E61" s="117" t="s">
        <v>1793</v>
      </c>
      <c r="F61" s="117" t="s">
        <v>12</v>
      </c>
      <c r="G61" s="119" t="s">
        <v>1794</v>
      </c>
      <c r="H61" s="121" t="s">
        <v>1795</v>
      </c>
      <c r="I61" s="121" t="s">
        <v>27</v>
      </c>
      <c r="J61" s="121" t="s">
        <v>21</v>
      </c>
      <c r="K61" s="120" t="s">
        <v>1796</v>
      </c>
      <c r="L61" s="121" t="s">
        <v>1776</v>
      </c>
      <c r="M61" s="120" t="s">
        <v>1777</v>
      </c>
      <c r="N61" s="122">
        <v>42104</v>
      </c>
      <c r="O61" s="122">
        <v>42104</v>
      </c>
      <c r="P61" s="122">
        <v>42154</v>
      </c>
      <c r="Q61" s="120" t="s">
        <v>1797</v>
      </c>
      <c r="R61" s="120" t="s">
        <v>1790</v>
      </c>
      <c r="S61" s="122">
        <v>42149</v>
      </c>
      <c r="T61" s="120" t="s">
        <v>1798</v>
      </c>
      <c r="U61" s="120" t="s">
        <v>1785</v>
      </c>
      <c r="V61" s="123" t="s">
        <v>36</v>
      </c>
      <c r="W61" s="121" t="s">
        <v>1760</v>
      </c>
      <c r="X61" s="123" t="str">
        <f t="shared" ca="1" si="2"/>
        <v>VENCIDA</v>
      </c>
      <c r="Y61" s="125"/>
      <c r="Z61" s="125"/>
      <c r="AA61" s="7"/>
      <c r="AB61" s="9"/>
      <c r="AC61" s="9"/>
      <c r="AD61" s="9"/>
      <c r="AE61" s="9"/>
      <c r="AF61" s="9"/>
      <c r="AG61" s="9"/>
      <c r="AH61" s="9"/>
    </row>
    <row r="62" spans="1:34" ht="64.5" hidden="1" customHeight="1" x14ac:dyDescent="0.25">
      <c r="A62" s="126"/>
      <c r="B62" s="376"/>
      <c r="C62" s="376"/>
      <c r="D62" s="376"/>
      <c r="E62" s="898"/>
      <c r="F62" s="376"/>
      <c r="G62" s="376"/>
      <c r="H62" s="130"/>
      <c r="I62" s="130"/>
      <c r="J62" s="130"/>
      <c r="K62" s="129"/>
      <c r="L62" s="130"/>
      <c r="M62" s="129"/>
      <c r="N62" s="131"/>
      <c r="O62" s="130"/>
      <c r="P62" s="130"/>
      <c r="Q62" s="129"/>
      <c r="R62" s="129"/>
      <c r="S62" s="130"/>
      <c r="T62" s="129"/>
      <c r="U62" s="129"/>
      <c r="V62" s="132"/>
      <c r="W62" s="130"/>
      <c r="X62" s="132" t="str">
        <f t="shared" ca="1" si="2"/>
        <v/>
      </c>
      <c r="Y62" s="125"/>
      <c r="Z62" s="125"/>
      <c r="AA62" s="7"/>
      <c r="AB62" s="9"/>
      <c r="AC62" s="9"/>
      <c r="AD62" s="9"/>
      <c r="AE62" s="9"/>
      <c r="AF62" s="9"/>
      <c r="AG62" s="9"/>
      <c r="AH62" s="9"/>
    </row>
    <row r="63" spans="1:34" ht="64.5" hidden="1" customHeight="1" x14ac:dyDescent="0.25">
      <c r="A63" s="133"/>
      <c r="B63" s="379"/>
      <c r="C63" s="379"/>
      <c r="D63" s="379"/>
      <c r="E63" s="899"/>
      <c r="F63" s="379"/>
      <c r="G63" s="379"/>
      <c r="H63" s="137"/>
      <c r="I63" s="137"/>
      <c r="J63" s="137"/>
      <c r="K63" s="136"/>
      <c r="L63" s="137"/>
      <c r="M63" s="136"/>
      <c r="N63" s="138"/>
      <c r="O63" s="137"/>
      <c r="P63" s="137"/>
      <c r="Q63" s="136"/>
      <c r="R63" s="136"/>
      <c r="S63" s="137"/>
      <c r="T63" s="136"/>
      <c r="U63" s="136"/>
      <c r="V63" s="139"/>
      <c r="W63" s="137"/>
      <c r="X63" s="141" t="str">
        <f t="shared" ca="1" si="2"/>
        <v/>
      </c>
      <c r="Y63" s="125"/>
      <c r="Z63" s="125"/>
      <c r="AA63" s="7"/>
      <c r="AB63" s="9"/>
      <c r="AC63" s="9"/>
      <c r="AD63" s="9"/>
      <c r="AE63" s="9"/>
      <c r="AF63" s="9"/>
      <c r="AG63" s="9"/>
      <c r="AH63" s="9"/>
    </row>
    <row r="64" spans="1:34" ht="141" hidden="1" customHeight="1" x14ac:dyDescent="0.25">
      <c r="A64" s="116">
        <v>9</v>
      </c>
      <c r="B64" s="117" t="s">
        <v>11</v>
      </c>
      <c r="C64" s="117" t="s">
        <v>50</v>
      </c>
      <c r="D64" s="118">
        <v>42093</v>
      </c>
      <c r="E64" s="117" t="s">
        <v>1799</v>
      </c>
      <c r="F64" s="117" t="s">
        <v>12</v>
      </c>
      <c r="G64" s="119" t="s">
        <v>1800</v>
      </c>
      <c r="H64" s="121" t="s">
        <v>1801</v>
      </c>
      <c r="I64" s="121" t="s">
        <v>27</v>
      </c>
      <c r="J64" s="121" t="s">
        <v>21</v>
      </c>
      <c r="K64" s="120" t="s">
        <v>1802</v>
      </c>
      <c r="L64" s="121" t="s">
        <v>1776</v>
      </c>
      <c r="M64" s="120" t="s">
        <v>1777</v>
      </c>
      <c r="N64" s="122">
        <v>42104</v>
      </c>
      <c r="O64" s="122">
        <v>42104</v>
      </c>
      <c r="P64" s="122">
        <v>42154</v>
      </c>
      <c r="Q64" s="120" t="s">
        <v>1803</v>
      </c>
      <c r="R64" s="120" t="s">
        <v>1804</v>
      </c>
      <c r="S64" s="121" t="s">
        <v>1805</v>
      </c>
      <c r="T64" s="120" t="s">
        <v>1806</v>
      </c>
      <c r="U64" s="120" t="s">
        <v>1807</v>
      </c>
      <c r="V64" s="123" t="s">
        <v>42</v>
      </c>
      <c r="W64" s="121" t="s">
        <v>1808</v>
      </c>
      <c r="X64" s="123" t="str">
        <f t="shared" ca="1" si="2"/>
        <v>VENCIDA</v>
      </c>
      <c r="Y64" s="125"/>
      <c r="Z64" s="125"/>
      <c r="AA64" s="7"/>
      <c r="AB64" s="9"/>
      <c r="AC64" s="9"/>
      <c r="AD64" s="9"/>
      <c r="AE64" s="9"/>
      <c r="AF64" s="9"/>
      <c r="AG64" s="9"/>
      <c r="AH64" s="9"/>
    </row>
    <row r="65" spans="1:34" ht="64.5" hidden="1" customHeight="1" x14ac:dyDescent="0.25">
      <c r="A65" s="126"/>
      <c r="B65" s="376"/>
      <c r="C65" s="376"/>
      <c r="D65" s="376"/>
      <c r="E65" s="898"/>
      <c r="F65" s="376"/>
      <c r="G65" s="376"/>
      <c r="H65" s="130"/>
      <c r="I65" s="130"/>
      <c r="J65" s="130"/>
      <c r="K65" s="129"/>
      <c r="L65" s="130"/>
      <c r="M65" s="129"/>
      <c r="N65" s="131"/>
      <c r="O65" s="130"/>
      <c r="P65" s="130"/>
      <c r="Q65" s="129"/>
      <c r="R65" s="129"/>
      <c r="S65" s="130"/>
      <c r="T65" s="129"/>
      <c r="U65" s="129"/>
      <c r="V65" s="132"/>
      <c r="W65" s="130"/>
      <c r="X65" s="132" t="str">
        <f t="shared" ca="1" si="2"/>
        <v/>
      </c>
      <c r="Y65" s="125"/>
      <c r="Z65" s="125"/>
      <c r="AA65" s="7"/>
      <c r="AB65" s="9"/>
      <c r="AC65" s="9"/>
      <c r="AD65" s="9"/>
      <c r="AE65" s="9"/>
      <c r="AF65" s="9"/>
      <c r="AG65" s="9"/>
      <c r="AH65" s="9"/>
    </row>
    <row r="66" spans="1:34" ht="64.5" hidden="1" customHeight="1" x14ac:dyDescent="0.25">
      <c r="A66" s="133"/>
      <c r="B66" s="379"/>
      <c r="C66" s="379"/>
      <c r="D66" s="379"/>
      <c r="E66" s="899"/>
      <c r="F66" s="379"/>
      <c r="G66" s="379"/>
      <c r="H66" s="137"/>
      <c r="I66" s="137"/>
      <c r="J66" s="137"/>
      <c r="K66" s="136"/>
      <c r="L66" s="137"/>
      <c r="M66" s="136"/>
      <c r="N66" s="138"/>
      <c r="O66" s="137"/>
      <c r="P66" s="137"/>
      <c r="Q66" s="136"/>
      <c r="R66" s="136"/>
      <c r="S66" s="137"/>
      <c r="T66" s="136"/>
      <c r="U66" s="136"/>
      <c r="V66" s="139"/>
      <c r="W66" s="137"/>
      <c r="X66" s="141" t="str">
        <f t="shared" ca="1" si="2"/>
        <v/>
      </c>
      <c r="Y66" s="125"/>
      <c r="Z66" s="125"/>
      <c r="AA66" s="7"/>
      <c r="AB66" s="9"/>
      <c r="AC66" s="9"/>
      <c r="AD66" s="9"/>
      <c r="AE66" s="9"/>
      <c r="AF66" s="9"/>
      <c r="AG66" s="9"/>
      <c r="AH66" s="9"/>
    </row>
    <row r="67" spans="1:34" ht="409.5" hidden="1" customHeight="1" x14ac:dyDescent="0.25">
      <c r="A67" s="116">
        <v>10</v>
      </c>
      <c r="B67" s="117" t="s">
        <v>11</v>
      </c>
      <c r="C67" s="117" t="s">
        <v>50</v>
      </c>
      <c r="D67" s="118">
        <v>42093</v>
      </c>
      <c r="E67" s="117" t="s">
        <v>1809</v>
      </c>
      <c r="F67" s="117" t="s">
        <v>12</v>
      </c>
      <c r="G67" s="119" t="s">
        <v>1810</v>
      </c>
      <c r="H67" s="121" t="s">
        <v>1811</v>
      </c>
      <c r="I67" s="121" t="s">
        <v>27</v>
      </c>
      <c r="J67" s="121" t="s">
        <v>21</v>
      </c>
      <c r="K67" s="120" t="s">
        <v>1802</v>
      </c>
      <c r="L67" s="121" t="s">
        <v>1776</v>
      </c>
      <c r="M67" s="120" t="s">
        <v>1777</v>
      </c>
      <c r="N67" s="122">
        <v>42104</v>
      </c>
      <c r="O67" s="122">
        <v>42104</v>
      </c>
      <c r="P67" s="122">
        <v>42154</v>
      </c>
      <c r="Q67" s="120" t="s">
        <v>1812</v>
      </c>
      <c r="R67" s="120" t="s">
        <v>1813</v>
      </c>
      <c r="S67" s="122">
        <v>42149</v>
      </c>
      <c r="T67" s="120" t="s">
        <v>1814</v>
      </c>
      <c r="U67" s="120" t="s">
        <v>1815</v>
      </c>
      <c r="V67" s="123" t="s">
        <v>36</v>
      </c>
      <c r="W67" s="121" t="s">
        <v>1760</v>
      </c>
      <c r="X67" s="123" t="str">
        <f t="shared" ca="1" si="2"/>
        <v>VENCIDA</v>
      </c>
      <c r="Y67" s="125"/>
      <c r="Z67" s="125"/>
      <c r="AA67" s="7"/>
      <c r="AB67" s="9"/>
      <c r="AC67" s="9"/>
      <c r="AD67" s="9"/>
      <c r="AE67" s="9"/>
      <c r="AF67" s="9"/>
      <c r="AG67" s="9"/>
      <c r="AH67" s="9"/>
    </row>
    <row r="68" spans="1:34" ht="64.5" hidden="1" customHeight="1" x14ac:dyDescent="0.25">
      <c r="A68" s="126"/>
      <c r="B68" s="376"/>
      <c r="C68" s="376"/>
      <c r="D68" s="376"/>
      <c r="E68" s="898"/>
      <c r="F68" s="376"/>
      <c r="G68" s="376"/>
      <c r="H68" s="130"/>
      <c r="I68" s="130"/>
      <c r="J68" s="130"/>
      <c r="K68" s="129"/>
      <c r="L68" s="130"/>
      <c r="M68" s="129"/>
      <c r="N68" s="131"/>
      <c r="O68" s="130"/>
      <c r="P68" s="130"/>
      <c r="Q68" s="129"/>
      <c r="R68" s="129"/>
      <c r="S68" s="130"/>
      <c r="T68" s="129"/>
      <c r="U68" s="129"/>
      <c r="V68" s="132"/>
      <c r="W68" s="130"/>
      <c r="X68" s="132" t="str">
        <f t="shared" ca="1" si="2"/>
        <v/>
      </c>
      <c r="Y68" s="125"/>
      <c r="Z68" s="125"/>
      <c r="AA68" s="7"/>
      <c r="AB68" s="9"/>
      <c r="AC68" s="9"/>
      <c r="AD68" s="9"/>
      <c r="AE68" s="9"/>
      <c r="AF68" s="9"/>
      <c r="AG68" s="9"/>
      <c r="AH68" s="9"/>
    </row>
    <row r="69" spans="1:34" ht="272.25" hidden="1" customHeight="1" x14ac:dyDescent="0.25">
      <c r="A69" s="133"/>
      <c r="B69" s="379"/>
      <c r="C69" s="379"/>
      <c r="D69" s="379"/>
      <c r="E69" s="899"/>
      <c r="F69" s="379"/>
      <c r="G69" s="379"/>
      <c r="H69" s="137"/>
      <c r="I69" s="137"/>
      <c r="J69" s="137"/>
      <c r="K69" s="136"/>
      <c r="L69" s="137"/>
      <c r="M69" s="136"/>
      <c r="N69" s="138"/>
      <c r="O69" s="137"/>
      <c r="P69" s="137"/>
      <c r="Q69" s="136"/>
      <c r="R69" s="136"/>
      <c r="S69" s="137"/>
      <c r="T69" s="136"/>
      <c r="U69" s="136"/>
      <c r="V69" s="139"/>
      <c r="W69" s="137"/>
      <c r="X69" s="141" t="str">
        <f t="shared" ca="1" si="2"/>
        <v/>
      </c>
      <c r="Y69" s="125"/>
      <c r="Z69" s="125"/>
      <c r="AA69" s="7"/>
      <c r="AB69" s="9"/>
      <c r="AC69" s="9"/>
      <c r="AD69" s="9"/>
      <c r="AE69" s="9"/>
      <c r="AF69" s="9"/>
      <c r="AG69" s="9"/>
      <c r="AH69" s="9"/>
    </row>
    <row r="70" spans="1:34" ht="160.5" hidden="1" customHeight="1" x14ac:dyDescent="0.25">
      <c r="A70" s="116">
        <v>11</v>
      </c>
      <c r="B70" s="117" t="s">
        <v>11</v>
      </c>
      <c r="C70" s="117" t="s">
        <v>50</v>
      </c>
      <c r="D70" s="118">
        <v>42093</v>
      </c>
      <c r="E70" s="117" t="s">
        <v>1816</v>
      </c>
      <c r="F70" s="117" t="s">
        <v>12</v>
      </c>
      <c r="G70" s="119" t="s">
        <v>1817</v>
      </c>
      <c r="H70" s="121" t="s">
        <v>1818</v>
      </c>
      <c r="I70" s="121" t="s">
        <v>34</v>
      </c>
      <c r="J70" s="121" t="s">
        <v>14</v>
      </c>
      <c r="K70" s="120" t="s">
        <v>1819</v>
      </c>
      <c r="L70" s="121" t="s">
        <v>1776</v>
      </c>
      <c r="M70" s="120" t="s">
        <v>1777</v>
      </c>
      <c r="N70" s="122">
        <v>42104</v>
      </c>
      <c r="O70" s="122">
        <v>42104</v>
      </c>
      <c r="P70" s="122">
        <v>42369</v>
      </c>
      <c r="Q70" s="120" t="s">
        <v>1820</v>
      </c>
      <c r="R70" s="120" t="s">
        <v>1757</v>
      </c>
      <c r="S70" s="122">
        <v>42149</v>
      </c>
      <c r="T70" s="120" t="s">
        <v>1821</v>
      </c>
      <c r="U70" s="120" t="s">
        <v>1759</v>
      </c>
      <c r="V70" s="123" t="s">
        <v>36</v>
      </c>
      <c r="W70" s="121" t="s">
        <v>1760</v>
      </c>
      <c r="X70" s="123" t="str">
        <f t="shared" ca="1" si="2"/>
        <v>VENCIDA</v>
      </c>
      <c r="Y70" s="125"/>
      <c r="Z70" s="125"/>
      <c r="AA70" s="7"/>
      <c r="AB70" s="9"/>
      <c r="AC70" s="9"/>
      <c r="AD70" s="9"/>
      <c r="AE70" s="9"/>
      <c r="AF70" s="9"/>
      <c r="AG70" s="9"/>
      <c r="AH70" s="9"/>
    </row>
    <row r="71" spans="1:34" ht="64.5" hidden="1" customHeight="1" x14ac:dyDescent="0.25">
      <c r="A71" s="126"/>
      <c r="B71" s="376"/>
      <c r="C71" s="376"/>
      <c r="D71" s="376"/>
      <c r="E71" s="898"/>
      <c r="F71" s="376"/>
      <c r="G71" s="376"/>
      <c r="H71" s="130"/>
      <c r="I71" s="130"/>
      <c r="J71" s="130"/>
      <c r="K71" s="129"/>
      <c r="L71" s="130"/>
      <c r="M71" s="129"/>
      <c r="N71" s="131"/>
      <c r="O71" s="130"/>
      <c r="P71" s="130"/>
      <c r="Q71" s="129"/>
      <c r="R71" s="129"/>
      <c r="S71" s="130"/>
      <c r="T71" s="129"/>
      <c r="U71" s="129"/>
      <c r="V71" s="132"/>
      <c r="W71" s="130"/>
      <c r="X71" s="132" t="str">
        <f t="shared" ca="1" si="2"/>
        <v/>
      </c>
      <c r="Y71" s="125"/>
      <c r="Z71" s="125"/>
      <c r="AA71" s="7"/>
      <c r="AB71" s="9"/>
      <c r="AC71" s="9"/>
      <c r="AD71" s="9"/>
      <c r="AE71" s="9"/>
      <c r="AF71" s="9"/>
      <c r="AG71" s="9"/>
      <c r="AH71" s="9"/>
    </row>
    <row r="72" spans="1:34" ht="64.5" hidden="1" customHeight="1" x14ac:dyDescent="0.25">
      <c r="A72" s="133"/>
      <c r="B72" s="379"/>
      <c r="C72" s="379"/>
      <c r="D72" s="379"/>
      <c r="E72" s="899"/>
      <c r="F72" s="379"/>
      <c r="G72" s="379"/>
      <c r="H72" s="137"/>
      <c r="I72" s="137"/>
      <c r="J72" s="137"/>
      <c r="K72" s="136"/>
      <c r="L72" s="137"/>
      <c r="M72" s="136"/>
      <c r="N72" s="138"/>
      <c r="O72" s="137"/>
      <c r="P72" s="137"/>
      <c r="Q72" s="136"/>
      <c r="R72" s="136"/>
      <c r="S72" s="137"/>
      <c r="T72" s="136"/>
      <c r="U72" s="136"/>
      <c r="V72" s="139"/>
      <c r="W72" s="137"/>
      <c r="X72" s="141" t="str">
        <f t="shared" ca="1" si="2"/>
        <v/>
      </c>
      <c r="Y72" s="125"/>
      <c r="Z72" s="125"/>
      <c r="AA72" s="7"/>
      <c r="AB72" s="9"/>
      <c r="AC72" s="9"/>
      <c r="AD72" s="9"/>
      <c r="AE72" s="9"/>
      <c r="AF72" s="9"/>
      <c r="AG72" s="9"/>
      <c r="AH72" s="9"/>
    </row>
    <row r="73" spans="1:34" ht="77.25" hidden="1" customHeight="1" x14ac:dyDescent="0.25">
      <c r="A73" s="116">
        <v>12</v>
      </c>
      <c r="B73" s="117" t="s">
        <v>11</v>
      </c>
      <c r="C73" s="117" t="s">
        <v>63</v>
      </c>
      <c r="D73" s="118">
        <v>42093</v>
      </c>
      <c r="E73" s="117" t="s">
        <v>1822</v>
      </c>
      <c r="F73" s="117" t="s">
        <v>12</v>
      </c>
      <c r="G73" s="119" t="s">
        <v>1823</v>
      </c>
      <c r="H73" s="121" t="s">
        <v>1824</v>
      </c>
      <c r="I73" s="121" t="s">
        <v>27</v>
      </c>
      <c r="J73" s="121" t="s">
        <v>52</v>
      </c>
      <c r="K73" s="120" t="s">
        <v>1825</v>
      </c>
      <c r="L73" s="121" t="s">
        <v>1826</v>
      </c>
      <c r="M73" s="120" t="s">
        <v>1827</v>
      </c>
      <c r="N73" s="122">
        <v>42104</v>
      </c>
      <c r="O73" s="122">
        <v>42104</v>
      </c>
      <c r="P73" s="122">
        <v>42369</v>
      </c>
      <c r="Q73" s="904" t="s">
        <v>1828</v>
      </c>
      <c r="R73" s="120" t="s">
        <v>1829</v>
      </c>
      <c r="S73" s="121" t="s">
        <v>1830</v>
      </c>
      <c r="T73" s="120" t="s">
        <v>1831</v>
      </c>
      <c r="U73" s="120" t="s">
        <v>1832</v>
      </c>
      <c r="V73" s="123" t="s">
        <v>36</v>
      </c>
      <c r="W73" s="121" t="s">
        <v>1833</v>
      </c>
      <c r="X73" s="123" t="str">
        <f t="shared" ca="1" si="2"/>
        <v>VENCIDA</v>
      </c>
      <c r="Y73" s="125"/>
      <c r="Z73" s="125"/>
      <c r="AA73" s="7"/>
      <c r="AB73" s="9"/>
      <c r="AC73" s="9"/>
      <c r="AD73" s="9"/>
      <c r="AE73" s="9"/>
      <c r="AF73" s="9"/>
      <c r="AG73" s="9"/>
      <c r="AH73" s="9"/>
    </row>
    <row r="74" spans="1:34" ht="64.5" hidden="1" customHeight="1" x14ac:dyDescent="0.25">
      <c r="A74" s="126"/>
      <c r="B74" s="376"/>
      <c r="C74" s="376"/>
      <c r="D74" s="376"/>
      <c r="E74" s="898"/>
      <c r="F74" s="376"/>
      <c r="G74" s="376"/>
      <c r="H74" s="130"/>
      <c r="I74" s="130"/>
      <c r="J74" s="130"/>
      <c r="K74" s="129"/>
      <c r="L74" s="130"/>
      <c r="M74" s="129"/>
      <c r="N74" s="131"/>
      <c r="O74" s="130"/>
      <c r="P74" s="130"/>
      <c r="Q74" s="129"/>
      <c r="R74" s="129"/>
      <c r="S74" s="130"/>
      <c r="T74" s="129"/>
      <c r="U74" s="129"/>
      <c r="V74" s="132"/>
      <c r="W74" s="130"/>
      <c r="X74" s="132" t="str">
        <f t="shared" ca="1" si="2"/>
        <v/>
      </c>
      <c r="Y74" s="125"/>
      <c r="Z74" s="125"/>
      <c r="AA74" s="7"/>
      <c r="AB74" s="9"/>
      <c r="AC74" s="9"/>
      <c r="AD74" s="9"/>
      <c r="AE74" s="9"/>
      <c r="AF74" s="9"/>
      <c r="AG74" s="9"/>
      <c r="AH74" s="9"/>
    </row>
    <row r="75" spans="1:34" ht="64.5" hidden="1" customHeight="1" x14ac:dyDescent="0.25">
      <c r="A75" s="133"/>
      <c r="B75" s="379"/>
      <c r="C75" s="379"/>
      <c r="D75" s="379"/>
      <c r="E75" s="899"/>
      <c r="F75" s="379"/>
      <c r="G75" s="379"/>
      <c r="H75" s="137"/>
      <c r="I75" s="137"/>
      <c r="J75" s="137"/>
      <c r="K75" s="136"/>
      <c r="L75" s="137"/>
      <c r="M75" s="136"/>
      <c r="N75" s="138"/>
      <c r="O75" s="137"/>
      <c r="P75" s="137"/>
      <c r="Q75" s="136"/>
      <c r="R75" s="136"/>
      <c r="S75" s="137"/>
      <c r="T75" s="136"/>
      <c r="U75" s="136"/>
      <c r="V75" s="139"/>
      <c r="W75" s="137"/>
      <c r="X75" s="141" t="str">
        <f t="shared" ca="1" si="2"/>
        <v/>
      </c>
      <c r="Y75" s="125"/>
      <c r="Z75" s="125"/>
      <c r="AA75" s="7"/>
      <c r="AB75" s="9"/>
      <c r="AC75" s="9"/>
      <c r="AD75" s="9"/>
      <c r="AE75" s="9"/>
      <c r="AF75" s="9"/>
      <c r="AG75" s="9"/>
      <c r="AH75" s="9"/>
    </row>
    <row r="76" spans="1:34" ht="78" hidden="1" customHeight="1" x14ac:dyDescent="0.25">
      <c r="A76" s="116">
        <v>13</v>
      </c>
      <c r="B76" s="117" t="s">
        <v>11</v>
      </c>
      <c r="C76" s="117" t="s">
        <v>63</v>
      </c>
      <c r="D76" s="118">
        <v>42093</v>
      </c>
      <c r="E76" s="117" t="s">
        <v>1834</v>
      </c>
      <c r="F76" s="117" t="s">
        <v>12</v>
      </c>
      <c r="G76" s="119" t="s">
        <v>1835</v>
      </c>
      <c r="H76" s="117" t="s">
        <v>1836</v>
      </c>
      <c r="I76" s="117" t="s">
        <v>27</v>
      </c>
      <c r="J76" s="117" t="s">
        <v>52</v>
      </c>
      <c r="K76" s="117" t="s">
        <v>1837</v>
      </c>
      <c r="L76" s="117" t="s">
        <v>1826</v>
      </c>
      <c r="M76" s="117" t="s">
        <v>1838</v>
      </c>
      <c r="N76" s="118">
        <v>42104</v>
      </c>
      <c r="O76" s="118">
        <v>42104</v>
      </c>
      <c r="P76" s="118">
        <v>42369</v>
      </c>
      <c r="Q76" s="306" t="s">
        <v>1839</v>
      </c>
      <c r="R76" s="117" t="s">
        <v>1840</v>
      </c>
      <c r="S76" s="117" t="s">
        <v>1841</v>
      </c>
      <c r="T76" s="306" t="s">
        <v>1842</v>
      </c>
      <c r="U76" s="117" t="s">
        <v>1843</v>
      </c>
      <c r="V76" s="175" t="s">
        <v>36</v>
      </c>
      <c r="W76" s="117" t="s">
        <v>1844</v>
      </c>
      <c r="X76" s="123" t="str">
        <f t="shared" ca="1" si="2"/>
        <v>VENCIDA</v>
      </c>
      <c r="Y76" s="125"/>
      <c r="Z76" s="125"/>
      <c r="AA76" s="7"/>
      <c r="AB76" s="9"/>
      <c r="AC76" s="9"/>
      <c r="AD76" s="9"/>
      <c r="AE76" s="9"/>
      <c r="AF76" s="9"/>
      <c r="AG76" s="9"/>
      <c r="AH76" s="9"/>
    </row>
    <row r="77" spans="1:34" ht="23.25" hidden="1" customHeight="1" x14ac:dyDescent="0.25">
      <c r="A77" s="133"/>
      <c r="B77" s="379"/>
      <c r="C77" s="379"/>
      <c r="D77" s="379"/>
      <c r="E77" s="899"/>
      <c r="F77" s="379"/>
      <c r="G77" s="379"/>
      <c r="H77" s="137"/>
      <c r="I77" s="137"/>
      <c r="J77" s="137"/>
      <c r="K77" s="136"/>
      <c r="L77" s="137"/>
      <c r="M77" s="136"/>
      <c r="N77" s="138"/>
      <c r="O77" s="137"/>
      <c r="P77" s="147"/>
      <c r="Q77" s="148"/>
      <c r="R77" s="148"/>
      <c r="S77" s="147"/>
      <c r="T77" s="902"/>
      <c r="U77" s="903"/>
      <c r="V77" s="140"/>
      <c r="W77" s="905"/>
      <c r="X77" s="141" t="str">
        <f t="shared" ca="1" si="2"/>
        <v/>
      </c>
      <c r="Y77" s="125"/>
      <c r="Z77" s="125"/>
      <c r="AA77" s="7"/>
      <c r="AB77" s="9"/>
      <c r="AC77" s="9"/>
      <c r="AD77" s="9"/>
      <c r="AE77" s="9"/>
      <c r="AF77" s="9"/>
      <c r="AG77" s="9"/>
      <c r="AH77" s="9"/>
    </row>
    <row r="78" spans="1:34" ht="77.25" hidden="1" customHeight="1" x14ac:dyDescent="0.25">
      <c r="A78" s="116">
        <v>14</v>
      </c>
      <c r="B78" s="117" t="s">
        <v>11</v>
      </c>
      <c r="C78" s="117" t="s">
        <v>55</v>
      </c>
      <c r="D78" s="118">
        <v>42093</v>
      </c>
      <c r="E78" s="117" t="s">
        <v>1845</v>
      </c>
      <c r="F78" s="117" t="s">
        <v>12</v>
      </c>
      <c r="G78" s="119" t="s">
        <v>1846</v>
      </c>
      <c r="H78" s="121" t="s">
        <v>1847</v>
      </c>
      <c r="I78" s="121" t="s">
        <v>34</v>
      </c>
      <c r="J78" s="121" t="s">
        <v>52</v>
      </c>
      <c r="K78" s="120" t="s">
        <v>1848</v>
      </c>
      <c r="L78" s="121" t="s">
        <v>1765</v>
      </c>
      <c r="M78" s="120" t="s">
        <v>1766</v>
      </c>
      <c r="N78" s="122">
        <v>42104</v>
      </c>
      <c r="O78" s="122">
        <v>42104</v>
      </c>
      <c r="P78" s="122">
        <v>42185</v>
      </c>
      <c r="Q78" s="120" t="s">
        <v>1849</v>
      </c>
      <c r="R78" s="120" t="s">
        <v>1850</v>
      </c>
      <c r="S78" s="121" t="s">
        <v>1851</v>
      </c>
      <c r="T78" s="120" t="s">
        <v>1852</v>
      </c>
      <c r="U78" s="120"/>
      <c r="V78" s="123" t="s">
        <v>36</v>
      </c>
      <c r="W78" s="121" t="s">
        <v>1853</v>
      </c>
      <c r="X78" s="123" t="str">
        <f t="shared" ca="1" si="2"/>
        <v>VENCIDA</v>
      </c>
      <c r="Y78" s="125"/>
      <c r="Z78" s="125"/>
      <c r="AA78" s="7"/>
      <c r="AB78" s="9"/>
      <c r="AC78" s="9"/>
      <c r="AD78" s="9"/>
      <c r="AE78" s="9"/>
      <c r="AF78" s="9"/>
      <c r="AG78" s="9"/>
      <c r="AH78" s="9"/>
    </row>
    <row r="79" spans="1:34" ht="64.5" hidden="1" customHeight="1" x14ac:dyDescent="0.25">
      <c r="A79" s="126"/>
      <c r="B79" s="376"/>
      <c r="C79" s="376"/>
      <c r="D79" s="376"/>
      <c r="E79" s="898"/>
      <c r="F79" s="376"/>
      <c r="G79" s="376"/>
      <c r="H79" s="130"/>
      <c r="I79" s="130"/>
      <c r="J79" s="130"/>
      <c r="K79" s="129"/>
      <c r="L79" s="130"/>
      <c r="M79" s="129"/>
      <c r="N79" s="131"/>
      <c r="O79" s="130"/>
      <c r="P79" s="130"/>
      <c r="Q79" s="129"/>
      <c r="R79" s="129"/>
      <c r="S79" s="130"/>
      <c r="T79" s="129"/>
      <c r="U79" s="129"/>
      <c r="V79" s="132"/>
      <c r="W79" s="130"/>
      <c r="X79" s="132" t="str">
        <f t="shared" ca="1" si="2"/>
        <v/>
      </c>
      <c r="Y79" s="125"/>
      <c r="Z79" s="125"/>
      <c r="AA79" s="7"/>
      <c r="AB79" s="9"/>
      <c r="AC79" s="9"/>
      <c r="AD79" s="9"/>
      <c r="AE79" s="9"/>
      <c r="AF79" s="9"/>
      <c r="AG79" s="9"/>
      <c r="AH79" s="9"/>
    </row>
    <row r="80" spans="1:34" ht="4.5" hidden="1" customHeight="1" x14ac:dyDescent="0.25">
      <c r="A80" s="133"/>
      <c r="B80" s="379"/>
      <c r="C80" s="379"/>
      <c r="D80" s="379"/>
      <c r="E80" s="899"/>
      <c r="F80" s="379"/>
      <c r="G80" s="379"/>
      <c r="H80" s="137"/>
      <c r="I80" s="137"/>
      <c r="J80" s="137"/>
      <c r="K80" s="136"/>
      <c r="L80" s="137"/>
      <c r="M80" s="136"/>
      <c r="N80" s="138"/>
      <c r="O80" s="137"/>
      <c r="P80" s="137"/>
      <c r="Q80" s="136"/>
      <c r="R80" s="136"/>
      <c r="S80" s="137"/>
      <c r="T80" s="136"/>
      <c r="U80" s="136"/>
      <c r="V80" s="139"/>
      <c r="W80" s="137"/>
      <c r="X80" s="141" t="str">
        <f t="shared" ca="1" si="2"/>
        <v/>
      </c>
      <c r="Y80" s="125"/>
      <c r="Z80" s="125"/>
      <c r="AA80" s="7"/>
      <c r="AB80" s="9"/>
      <c r="AC80" s="9"/>
      <c r="AD80" s="9"/>
      <c r="AE80" s="9"/>
      <c r="AF80" s="9"/>
      <c r="AG80" s="9"/>
      <c r="AH80" s="9"/>
    </row>
    <row r="81" spans="1:34" ht="93" hidden="1" customHeight="1" x14ac:dyDescent="0.25">
      <c r="A81" s="606">
        <v>15</v>
      </c>
      <c r="B81" s="239" t="s">
        <v>11</v>
      </c>
      <c r="C81" s="239" t="s">
        <v>63</v>
      </c>
      <c r="D81" s="241">
        <v>42531</v>
      </c>
      <c r="E81" s="243" t="s">
        <v>1854</v>
      </c>
      <c r="F81" s="611" t="s">
        <v>12</v>
      </c>
      <c r="G81" s="611" t="s">
        <v>1855</v>
      </c>
      <c r="H81" s="243" t="s">
        <v>1856</v>
      </c>
      <c r="I81" s="239" t="s">
        <v>27</v>
      </c>
      <c r="J81" s="239" t="s">
        <v>14</v>
      </c>
      <c r="K81" s="239" t="s">
        <v>1857</v>
      </c>
      <c r="L81" s="239" t="s">
        <v>1858</v>
      </c>
      <c r="M81" s="239" t="s">
        <v>1859</v>
      </c>
      <c r="N81" s="241">
        <v>42643</v>
      </c>
      <c r="O81" s="241">
        <v>42646</v>
      </c>
      <c r="P81" s="241">
        <v>42674</v>
      </c>
      <c r="Q81" s="243" t="s">
        <v>1860</v>
      </c>
      <c r="R81" s="243" t="s">
        <v>1861</v>
      </c>
      <c r="S81" s="239"/>
      <c r="T81" s="243" t="s">
        <v>1862</v>
      </c>
      <c r="U81" s="243" t="s">
        <v>1863</v>
      </c>
      <c r="V81" s="244" t="s">
        <v>36</v>
      </c>
      <c r="W81" s="243" t="s">
        <v>1864</v>
      </c>
      <c r="X81" s="123" t="str">
        <f t="shared" ca="1" si="2"/>
        <v>VENCIDA</v>
      </c>
      <c r="Y81" s="125"/>
      <c r="Z81" s="125"/>
      <c r="AA81" s="7"/>
      <c r="AB81" s="9"/>
      <c r="AC81" s="9"/>
      <c r="AD81" s="9"/>
      <c r="AE81" s="9"/>
      <c r="AF81" s="9"/>
      <c r="AG81" s="9"/>
      <c r="AH81" s="9"/>
    </row>
    <row r="82" spans="1:34" ht="38.25" hidden="1" customHeight="1" x14ac:dyDescent="0.25">
      <c r="A82" s="126"/>
      <c r="B82" s="376"/>
      <c r="C82" s="376"/>
      <c r="D82" s="376"/>
      <c r="E82" s="898"/>
      <c r="F82" s="376"/>
      <c r="G82" s="376"/>
      <c r="H82" s="898"/>
      <c r="I82" s="376"/>
      <c r="J82" s="376"/>
      <c r="K82" s="376"/>
      <c r="L82" s="898"/>
      <c r="M82" s="376"/>
      <c r="N82" s="376"/>
      <c r="O82" s="376"/>
      <c r="P82" s="898"/>
      <c r="Q82" s="167"/>
      <c r="R82" s="167"/>
      <c r="S82" s="173"/>
      <c r="T82" s="167"/>
      <c r="U82" s="167"/>
      <c r="V82" s="141"/>
      <c r="W82" s="173"/>
      <c r="X82" s="123" t="str">
        <f t="shared" ca="1" si="2"/>
        <v/>
      </c>
      <c r="Y82" s="125"/>
      <c r="Z82" s="125"/>
      <c r="AA82" s="7"/>
      <c r="AB82" s="9"/>
      <c r="AC82" s="9"/>
      <c r="AD82" s="9"/>
      <c r="AE82" s="9"/>
      <c r="AF82" s="9"/>
      <c r="AG82" s="9"/>
      <c r="AH82" s="9"/>
    </row>
    <row r="83" spans="1:34" ht="42" hidden="1" customHeight="1" x14ac:dyDescent="0.25">
      <c r="A83" s="133"/>
      <c r="B83" s="379"/>
      <c r="C83" s="379"/>
      <c r="D83" s="379"/>
      <c r="E83" s="899"/>
      <c r="F83" s="379"/>
      <c r="G83" s="379"/>
      <c r="H83" s="899"/>
      <c r="I83" s="379"/>
      <c r="J83" s="379"/>
      <c r="K83" s="379"/>
      <c r="L83" s="899"/>
      <c r="M83" s="379"/>
      <c r="N83" s="379"/>
      <c r="O83" s="379"/>
      <c r="P83" s="899"/>
      <c r="Q83" s="177"/>
      <c r="R83" s="177"/>
      <c r="S83" s="178"/>
      <c r="T83" s="177"/>
      <c r="U83" s="177"/>
      <c r="V83" s="176"/>
      <c r="W83" s="178"/>
      <c r="X83" s="123" t="str">
        <f t="shared" ca="1" si="2"/>
        <v/>
      </c>
      <c r="Y83" s="125"/>
      <c r="Z83" s="125"/>
      <c r="AA83" s="7"/>
      <c r="AB83" s="9"/>
      <c r="AC83" s="9"/>
      <c r="AD83" s="9"/>
      <c r="AE83" s="9"/>
      <c r="AF83" s="9"/>
      <c r="AG83" s="9"/>
      <c r="AH83" s="9"/>
    </row>
    <row r="84" spans="1:34" ht="54" hidden="1" customHeight="1" x14ac:dyDescent="0.25">
      <c r="A84" s="116">
        <v>16</v>
      </c>
      <c r="B84" s="117" t="s">
        <v>11</v>
      </c>
      <c r="C84" s="117" t="s">
        <v>45</v>
      </c>
      <c r="D84" s="118">
        <v>42531</v>
      </c>
      <c r="E84" s="119" t="s">
        <v>1865</v>
      </c>
      <c r="F84" s="117" t="s">
        <v>12</v>
      </c>
      <c r="G84" s="119" t="s">
        <v>1866</v>
      </c>
      <c r="H84" s="120" t="s">
        <v>1867</v>
      </c>
      <c r="I84" s="839" t="s">
        <v>13</v>
      </c>
      <c r="J84" s="839" t="s">
        <v>14</v>
      </c>
      <c r="K84" s="839" t="s">
        <v>1868</v>
      </c>
      <c r="L84" s="121" t="s">
        <v>1869</v>
      </c>
      <c r="M84" s="839" t="s">
        <v>1870</v>
      </c>
      <c r="N84" s="906">
        <v>42643</v>
      </c>
      <c r="O84" s="906">
        <v>42646</v>
      </c>
      <c r="P84" s="122">
        <v>42735</v>
      </c>
      <c r="Q84" s="129" t="s">
        <v>1871</v>
      </c>
      <c r="R84" s="129" t="s">
        <v>1872</v>
      </c>
      <c r="S84" s="262"/>
      <c r="T84" s="129" t="s">
        <v>1873</v>
      </c>
      <c r="U84" s="907" t="str">
        <f>HYPERLINK("http://www.idep.edu.co/?q=node/38","http://www.idep.edu.co/?q=node/38")</f>
        <v>http://www.idep.edu.co/?q=node/38</v>
      </c>
      <c r="V84" s="176" t="s">
        <v>36</v>
      </c>
      <c r="W84" s="129" t="s">
        <v>1874</v>
      </c>
      <c r="X84" s="123" t="str">
        <f t="shared" ca="1" si="2"/>
        <v>VENCIDA</v>
      </c>
      <c r="Y84" s="419"/>
      <c r="Z84" s="419"/>
      <c r="AA84" s="7"/>
      <c r="AB84" s="9"/>
      <c r="AC84" s="9"/>
      <c r="AD84" s="9"/>
      <c r="AE84" s="9"/>
      <c r="AF84" s="9"/>
      <c r="AG84" s="9"/>
      <c r="AH84" s="9"/>
    </row>
    <row r="85" spans="1:34" ht="54" hidden="1" customHeight="1" x14ac:dyDescent="0.25">
      <c r="A85" s="289"/>
      <c r="B85" s="147"/>
      <c r="C85" s="147"/>
      <c r="D85" s="146"/>
      <c r="E85" s="148"/>
      <c r="F85" s="147"/>
      <c r="G85" s="148"/>
      <c r="H85" s="136" t="s">
        <v>1875</v>
      </c>
      <c r="I85" s="694" t="s">
        <v>27</v>
      </c>
      <c r="J85" s="694" t="s">
        <v>14</v>
      </c>
      <c r="K85" s="694" t="s">
        <v>1876</v>
      </c>
      <c r="L85" s="239" t="s">
        <v>1877</v>
      </c>
      <c r="M85" s="908" t="s">
        <v>1870</v>
      </c>
      <c r="N85" s="909">
        <v>42643</v>
      </c>
      <c r="O85" s="909">
        <v>42646</v>
      </c>
      <c r="P85" s="138">
        <v>42735</v>
      </c>
      <c r="Q85" s="136" t="s">
        <v>1878</v>
      </c>
      <c r="R85" s="136" t="s">
        <v>1879</v>
      </c>
      <c r="S85" s="910"/>
      <c r="T85" s="136" t="s">
        <v>1880</v>
      </c>
      <c r="U85" s="136" t="s">
        <v>1881</v>
      </c>
      <c r="V85" s="139" t="s">
        <v>36</v>
      </c>
      <c r="W85" s="136" t="s">
        <v>1882</v>
      </c>
      <c r="X85" s="123" t="str">
        <f t="shared" ca="1" si="2"/>
        <v>VENCIDA</v>
      </c>
      <c r="Y85" s="419"/>
      <c r="Z85" s="419"/>
      <c r="AA85" s="7"/>
      <c r="AB85" s="9"/>
      <c r="AC85" s="9"/>
      <c r="AD85" s="9"/>
      <c r="AE85" s="9"/>
      <c r="AF85" s="9"/>
      <c r="AG85" s="9"/>
      <c r="AH85" s="9"/>
    </row>
    <row r="86" spans="1:34" ht="76.5" hidden="1" customHeight="1" x14ac:dyDescent="0.25">
      <c r="A86" s="284">
        <v>17</v>
      </c>
      <c r="B86" s="342" t="s">
        <v>11</v>
      </c>
      <c r="C86" s="342" t="s">
        <v>55</v>
      </c>
      <c r="D86" s="466">
        <v>42531</v>
      </c>
      <c r="E86" s="339" t="s">
        <v>1883</v>
      </c>
      <c r="F86" s="342" t="s">
        <v>12</v>
      </c>
      <c r="G86" s="339" t="s">
        <v>1884</v>
      </c>
      <c r="H86" s="619" t="s">
        <v>1885</v>
      </c>
      <c r="I86" s="865" t="s">
        <v>13</v>
      </c>
      <c r="J86" s="865" t="s">
        <v>14</v>
      </c>
      <c r="K86" s="865" t="s">
        <v>1886</v>
      </c>
      <c r="L86" s="342" t="s">
        <v>1887</v>
      </c>
      <c r="M86" s="911" t="s">
        <v>1888</v>
      </c>
      <c r="N86" s="912">
        <v>42643</v>
      </c>
      <c r="O86" s="912">
        <v>42646</v>
      </c>
      <c r="P86" s="913">
        <v>42674</v>
      </c>
      <c r="Q86" s="120" t="s">
        <v>1889</v>
      </c>
      <c r="R86" s="120" t="s">
        <v>1890</v>
      </c>
      <c r="S86" s="246"/>
      <c r="T86" s="120" t="s">
        <v>1891</v>
      </c>
      <c r="U86" s="914" t="str">
        <f>HYPERLINK("http://www.idep.edu.co/sites/default/files/15.%20IN-GF-14-02-Instructivo-de-manejo-de-caja-menor_0.pdf","http://www.idep.edu.co/sites/default/files/15.%20IN-GF-14-02-Instructivo-de-manejo-de-caja-menor_0.pdf")</f>
        <v>http://www.idep.edu.co/sites/default/files/15.%20IN-GF-14-02-Instructivo-de-manejo-de-caja-menor_0.pdf</v>
      </c>
      <c r="V86" s="175" t="s">
        <v>36</v>
      </c>
      <c r="W86" s="120" t="s">
        <v>1892</v>
      </c>
      <c r="X86" s="123" t="str">
        <f t="shared" ca="1" si="2"/>
        <v>VENCIDA</v>
      </c>
      <c r="Y86" s="419"/>
      <c r="Z86" s="419"/>
      <c r="AA86" s="7"/>
      <c r="AB86" s="9"/>
      <c r="AC86" s="9"/>
      <c r="AD86" s="9"/>
      <c r="AE86" s="9"/>
      <c r="AF86" s="9"/>
      <c r="AG86" s="9"/>
      <c r="AH86" s="9"/>
    </row>
    <row r="87" spans="1:34" ht="69" hidden="1" customHeight="1" x14ac:dyDescent="0.25">
      <c r="A87" s="317"/>
      <c r="B87" s="871"/>
      <c r="C87" s="871"/>
      <c r="D87" s="915"/>
      <c r="E87" s="856"/>
      <c r="F87" s="871"/>
      <c r="G87" s="856"/>
      <c r="H87" s="593" t="s">
        <v>1893</v>
      </c>
      <c r="I87" s="916" t="s">
        <v>13</v>
      </c>
      <c r="J87" s="916" t="s">
        <v>14</v>
      </c>
      <c r="K87" s="916" t="s">
        <v>1894</v>
      </c>
      <c r="L87" s="853" t="s">
        <v>1887</v>
      </c>
      <c r="M87" s="917" t="s">
        <v>1888</v>
      </c>
      <c r="N87" s="918">
        <v>42643</v>
      </c>
      <c r="O87" s="918">
        <v>42646</v>
      </c>
      <c r="P87" s="318">
        <v>42674</v>
      </c>
      <c r="Q87" s="129" t="s">
        <v>1895</v>
      </c>
      <c r="R87" s="129" t="s">
        <v>1896</v>
      </c>
      <c r="S87" s="262"/>
      <c r="T87" s="129" t="s">
        <v>1897</v>
      </c>
      <c r="U87" s="129"/>
      <c r="V87" s="176" t="s">
        <v>36</v>
      </c>
      <c r="W87" s="129" t="s">
        <v>1898</v>
      </c>
      <c r="X87" s="123" t="str">
        <f t="shared" ca="1" si="2"/>
        <v>VENCIDA</v>
      </c>
      <c r="Y87" s="419"/>
      <c r="Z87" s="419"/>
      <c r="AA87" s="7"/>
      <c r="AB87" s="9"/>
      <c r="AC87" s="9"/>
      <c r="AD87" s="9"/>
      <c r="AE87" s="9"/>
      <c r="AF87" s="9"/>
      <c r="AG87" s="9"/>
      <c r="AH87" s="9"/>
    </row>
    <row r="88" spans="1:34" ht="78.75" hidden="1" customHeight="1" x14ac:dyDescent="0.25">
      <c r="A88" s="919"/>
      <c r="B88" s="876"/>
      <c r="C88" s="876"/>
      <c r="D88" s="861"/>
      <c r="E88" s="858"/>
      <c r="F88" s="876"/>
      <c r="G88" s="858"/>
      <c r="H88" s="920" t="s">
        <v>1899</v>
      </c>
      <c r="I88" s="481" t="s">
        <v>27</v>
      </c>
      <c r="J88" s="481" t="s">
        <v>14</v>
      </c>
      <c r="K88" s="855" t="s">
        <v>1900</v>
      </c>
      <c r="L88" s="363" t="s">
        <v>1887</v>
      </c>
      <c r="M88" s="855" t="s">
        <v>1888</v>
      </c>
      <c r="N88" s="921">
        <v>42643</v>
      </c>
      <c r="O88" s="921">
        <v>42646</v>
      </c>
      <c r="P88" s="922">
        <v>42735</v>
      </c>
      <c r="Q88" s="136" t="s">
        <v>1901</v>
      </c>
      <c r="R88" s="136" t="s">
        <v>1902</v>
      </c>
      <c r="S88" s="910"/>
      <c r="T88" s="923" t="s">
        <v>1903</v>
      </c>
      <c r="U88" s="136" t="s">
        <v>1904</v>
      </c>
      <c r="V88" s="139" t="s">
        <v>36</v>
      </c>
      <c r="W88" s="136" t="s">
        <v>1905</v>
      </c>
      <c r="X88" s="123" t="str">
        <f t="shared" ca="1" si="2"/>
        <v>VENCIDA</v>
      </c>
      <c r="Y88" s="419"/>
      <c r="Z88" s="419"/>
      <c r="AA88" s="7"/>
      <c r="AB88" s="9"/>
      <c r="AC88" s="9"/>
      <c r="AD88" s="9"/>
      <c r="AE88" s="9"/>
      <c r="AF88" s="9"/>
      <c r="AG88" s="9"/>
      <c r="AH88" s="9"/>
    </row>
    <row r="89" spans="1:34" ht="98.25" hidden="1" customHeight="1" x14ac:dyDescent="0.25">
      <c r="A89" s="606">
        <v>18</v>
      </c>
      <c r="B89" s="924" t="s">
        <v>11</v>
      </c>
      <c r="C89" s="924" t="s">
        <v>55</v>
      </c>
      <c r="D89" s="882">
        <v>42531</v>
      </c>
      <c r="E89" s="925" t="s">
        <v>1906</v>
      </c>
      <c r="F89" s="924" t="s">
        <v>12</v>
      </c>
      <c r="G89" s="925" t="s">
        <v>1907</v>
      </c>
      <c r="H89" s="925" t="s">
        <v>1908</v>
      </c>
      <c r="I89" s="492" t="s">
        <v>27</v>
      </c>
      <c r="J89" s="924" t="s">
        <v>14</v>
      </c>
      <c r="K89" s="926" t="s">
        <v>1909</v>
      </c>
      <c r="L89" s="924" t="s">
        <v>1910</v>
      </c>
      <c r="M89" s="924" t="s">
        <v>1911</v>
      </c>
      <c r="N89" s="909">
        <v>42643</v>
      </c>
      <c r="O89" s="909">
        <v>42646</v>
      </c>
      <c r="P89" s="882">
        <v>42735</v>
      </c>
      <c r="Q89" s="243"/>
      <c r="R89" s="243"/>
      <c r="S89" s="927"/>
      <c r="T89" s="243" t="s">
        <v>1912</v>
      </c>
      <c r="U89" s="243" t="s">
        <v>1913</v>
      </c>
      <c r="V89" s="244" t="s">
        <v>42</v>
      </c>
      <c r="W89" s="243" t="s">
        <v>1914</v>
      </c>
      <c r="X89" s="123" t="str">
        <f t="shared" ca="1" si="2"/>
        <v>VENCIDA</v>
      </c>
      <c r="Y89" s="419"/>
      <c r="Z89" s="419"/>
      <c r="AA89" s="7"/>
      <c r="AB89" s="9"/>
      <c r="AC89" s="9"/>
      <c r="AD89" s="9"/>
      <c r="AE89" s="9"/>
      <c r="AF89" s="9"/>
      <c r="AG89" s="9"/>
      <c r="AH89" s="9"/>
    </row>
    <row r="90" spans="1:34" ht="129.75" customHeight="1" x14ac:dyDescent="0.25">
      <c r="A90" s="606">
        <v>19</v>
      </c>
      <c r="B90" s="239" t="s">
        <v>11</v>
      </c>
      <c r="C90" s="239" t="s">
        <v>55</v>
      </c>
      <c r="D90" s="241">
        <v>42531</v>
      </c>
      <c r="E90" s="243" t="s">
        <v>1915</v>
      </c>
      <c r="F90" s="239" t="s">
        <v>12</v>
      </c>
      <c r="G90" s="243" t="s">
        <v>1916</v>
      </c>
      <c r="H90" s="243" t="s">
        <v>1917</v>
      </c>
      <c r="I90" s="239" t="s">
        <v>27</v>
      </c>
      <c r="J90" s="239" t="s">
        <v>14</v>
      </c>
      <c r="K90" s="239" t="s">
        <v>1918</v>
      </c>
      <c r="L90" s="239" t="s">
        <v>1919</v>
      </c>
      <c r="M90" s="239" t="s">
        <v>1920</v>
      </c>
      <c r="N90" s="909">
        <v>42643</v>
      </c>
      <c r="O90" s="909">
        <v>42646</v>
      </c>
      <c r="P90" s="615">
        <v>42735</v>
      </c>
      <c r="Q90" s="243" t="s">
        <v>1921</v>
      </c>
      <c r="R90" s="243" t="s">
        <v>1922</v>
      </c>
      <c r="S90" s="927"/>
      <c r="T90" s="1217" t="s">
        <v>2346</v>
      </c>
      <c r="U90" s="243" t="s">
        <v>1923</v>
      </c>
      <c r="V90" s="244" t="s">
        <v>29</v>
      </c>
      <c r="W90" s="1115" t="s">
        <v>2357</v>
      </c>
      <c r="X90" s="123" t="str">
        <f t="shared" ca="1" si="2"/>
        <v>VENCIDA</v>
      </c>
      <c r="Y90" s="419"/>
      <c r="Z90" s="419"/>
      <c r="AA90" s="7"/>
      <c r="AB90" s="9"/>
      <c r="AC90" s="9"/>
      <c r="AD90" s="9"/>
      <c r="AE90" s="9"/>
      <c r="AF90" s="9"/>
      <c r="AG90" s="9"/>
      <c r="AH90" s="9"/>
    </row>
    <row r="91" spans="1:34" ht="102" customHeight="1" x14ac:dyDescent="0.25">
      <c r="A91" s="606">
        <v>20</v>
      </c>
      <c r="B91" s="239" t="s">
        <v>11</v>
      </c>
      <c r="C91" s="239" t="s">
        <v>55</v>
      </c>
      <c r="D91" s="241">
        <v>42531</v>
      </c>
      <c r="E91" s="243" t="s">
        <v>1924</v>
      </c>
      <c r="F91" s="239" t="s">
        <v>12</v>
      </c>
      <c r="G91" s="243" t="s">
        <v>1925</v>
      </c>
      <c r="H91" s="243" t="s">
        <v>1926</v>
      </c>
      <c r="I91" s="239" t="s">
        <v>27</v>
      </c>
      <c r="J91" s="239" t="s">
        <v>14</v>
      </c>
      <c r="K91" s="239" t="s">
        <v>1927</v>
      </c>
      <c r="L91" s="239" t="s">
        <v>1919</v>
      </c>
      <c r="M91" s="239" t="s">
        <v>1920</v>
      </c>
      <c r="N91" s="909">
        <v>42643</v>
      </c>
      <c r="O91" s="909">
        <v>42646</v>
      </c>
      <c r="P91" s="615">
        <v>42735</v>
      </c>
      <c r="Q91" s="243" t="s">
        <v>1921</v>
      </c>
      <c r="R91" s="243" t="s">
        <v>1922</v>
      </c>
      <c r="S91" s="927"/>
      <c r="T91" s="1217" t="s">
        <v>2344</v>
      </c>
      <c r="U91" s="243" t="s">
        <v>1923</v>
      </c>
      <c r="V91" s="244" t="s">
        <v>29</v>
      </c>
      <c r="W91" s="1115" t="s">
        <v>2358</v>
      </c>
      <c r="X91" s="123" t="str">
        <f t="shared" ca="1" si="2"/>
        <v>VENCIDA</v>
      </c>
      <c r="Y91" s="419"/>
      <c r="Z91" s="419"/>
      <c r="AA91" s="7"/>
      <c r="AB91" s="9"/>
      <c r="AC91" s="9"/>
      <c r="AD91" s="9"/>
      <c r="AE91" s="9"/>
      <c r="AF91" s="9"/>
      <c r="AG91" s="9"/>
      <c r="AH91" s="9"/>
    </row>
    <row r="92" spans="1:34" ht="91.5" customHeight="1" x14ac:dyDescent="0.25">
      <c r="A92" s="606">
        <v>21</v>
      </c>
      <c r="B92" s="239" t="s">
        <v>11</v>
      </c>
      <c r="C92" s="239" t="s">
        <v>55</v>
      </c>
      <c r="D92" s="241">
        <v>42531</v>
      </c>
      <c r="E92" s="243" t="s">
        <v>1928</v>
      </c>
      <c r="F92" s="239" t="s">
        <v>12</v>
      </c>
      <c r="G92" s="490" t="s">
        <v>1929</v>
      </c>
      <c r="H92" s="243" t="s">
        <v>1930</v>
      </c>
      <c r="I92" s="491" t="s">
        <v>27</v>
      </c>
      <c r="J92" s="491" t="s">
        <v>14</v>
      </c>
      <c r="K92" s="491" t="s">
        <v>1931</v>
      </c>
      <c r="L92" s="239" t="s">
        <v>1919</v>
      </c>
      <c r="M92" s="908" t="s">
        <v>1920</v>
      </c>
      <c r="N92" s="909">
        <v>42643</v>
      </c>
      <c r="O92" s="909">
        <v>42646</v>
      </c>
      <c r="P92" s="615">
        <v>42735</v>
      </c>
      <c r="Q92" s="243" t="s">
        <v>1932</v>
      </c>
      <c r="R92" s="243"/>
      <c r="S92" s="927"/>
      <c r="T92" s="1217" t="s">
        <v>2345</v>
      </c>
      <c r="U92" s="243" t="s">
        <v>1923</v>
      </c>
      <c r="V92" s="244" t="s">
        <v>29</v>
      </c>
      <c r="W92" s="1115" t="s">
        <v>2359</v>
      </c>
      <c r="X92" s="123" t="str">
        <f t="shared" ca="1" si="2"/>
        <v>VENCIDA</v>
      </c>
      <c r="Y92" s="419"/>
      <c r="Z92" s="419"/>
      <c r="AA92" s="7"/>
      <c r="AB92" s="9"/>
      <c r="AC92" s="9"/>
      <c r="AD92" s="9"/>
      <c r="AE92" s="9"/>
      <c r="AF92" s="9"/>
      <c r="AG92" s="9"/>
      <c r="AH92" s="9"/>
    </row>
    <row r="93" spans="1:34" ht="120.75" hidden="1" customHeight="1" x14ac:dyDescent="0.25">
      <c r="A93" s="237">
        <v>22</v>
      </c>
      <c r="B93" s="492" t="s">
        <v>11</v>
      </c>
      <c r="C93" s="492" t="s">
        <v>50</v>
      </c>
      <c r="D93" s="928">
        <v>42531</v>
      </c>
      <c r="E93" s="925" t="s">
        <v>1933</v>
      </c>
      <c r="F93" s="492" t="s">
        <v>12</v>
      </c>
      <c r="G93" s="929" t="s">
        <v>1934</v>
      </c>
      <c r="H93" s="925" t="s">
        <v>1935</v>
      </c>
      <c r="I93" s="492" t="s">
        <v>27</v>
      </c>
      <c r="J93" s="492" t="s">
        <v>14</v>
      </c>
      <c r="K93" s="492" t="s">
        <v>1936</v>
      </c>
      <c r="L93" s="924" t="s">
        <v>1937</v>
      </c>
      <c r="M93" s="492" t="s">
        <v>1938</v>
      </c>
      <c r="N93" s="909">
        <v>42643</v>
      </c>
      <c r="O93" s="909">
        <v>42646</v>
      </c>
      <c r="P93" s="882">
        <v>42735</v>
      </c>
      <c r="Q93" s="243" t="s">
        <v>1939</v>
      </c>
      <c r="R93" s="243" t="s">
        <v>1940</v>
      </c>
      <c r="S93" s="927"/>
      <c r="T93" s="925" t="s">
        <v>1941</v>
      </c>
      <c r="U93" s="243" t="s">
        <v>1942</v>
      </c>
      <c r="V93" s="244" t="s">
        <v>36</v>
      </c>
      <c r="W93" s="243" t="s">
        <v>1943</v>
      </c>
      <c r="X93" s="123" t="str">
        <f t="shared" ca="1" si="2"/>
        <v>VENCIDA</v>
      </c>
      <c r="Y93" s="419"/>
      <c r="Z93" s="419"/>
      <c r="AA93" s="7"/>
      <c r="AB93" s="9"/>
      <c r="AC93" s="9"/>
      <c r="AD93" s="9"/>
      <c r="AE93" s="9"/>
      <c r="AF93" s="9"/>
      <c r="AG93" s="9"/>
      <c r="AH93" s="9"/>
    </row>
    <row r="94" spans="1:34" ht="120" customHeight="1" x14ac:dyDescent="0.25">
      <c r="A94" s="237">
        <v>23</v>
      </c>
      <c r="B94" s="924" t="s">
        <v>11</v>
      </c>
      <c r="C94" s="924" t="s">
        <v>55</v>
      </c>
      <c r="D94" s="882">
        <v>42531</v>
      </c>
      <c r="E94" s="925" t="s">
        <v>1944</v>
      </c>
      <c r="F94" s="924" t="s">
        <v>12</v>
      </c>
      <c r="G94" s="925" t="s">
        <v>1945</v>
      </c>
      <c r="H94" s="925" t="s">
        <v>1935</v>
      </c>
      <c r="I94" s="930" t="s">
        <v>27</v>
      </c>
      <c r="J94" s="930" t="s">
        <v>14</v>
      </c>
      <c r="K94" s="926" t="s">
        <v>1946</v>
      </c>
      <c r="L94" s="924" t="s">
        <v>1947</v>
      </c>
      <c r="M94" s="924" t="s">
        <v>1920</v>
      </c>
      <c r="N94" s="909">
        <v>42643</v>
      </c>
      <c r="O94" s="909">
        <v>42646</v>
      </c>
      <c r="P94" s="882">
        <v>42735</v>
      </c>
      <c r="Q94" s="243" t="s">
        <v>1948</v>
      </c>
      <c r="R94" s="243"/>
      <c r="S94" s="927"/>
      <c r="T94" s="1217" t="s">
        <v>2347</v>
      </c>
      <c r="U94" s="931" t="str">
        <f>HYPERLINK("http://www.idep.edu.co/sites/default/files/8.%20PRO-GF-14-12-Revisi%C3%B3n-a-los-informes-de-ejecuci%C3%B3n-financiera-de-los-recursos-entregados-en-administraci%C3%B3n_0.pdf","http://www.idep.edu.co/sites/default/files/8.%20PRO-GF-14-12-Revisi%C3%B3n-a-los-informes-de-ejecuci%C3%B3n-financiera-de-los-recursos-entregados-en-administraci%C3%B3n_0.pdf")</f>
        <v>http://www.idep.edu.co/sites/default/files/8.%20PRO-GF-14-12-Revisi%C3%B3n-a-los-informes-de-ejecuci%C3%B3n-financiera-de-los-recursos-entregados-en-administraci%C3%B3n_0.pdf</v>
      </c>
      <c r="V94" s="244" t="s">
        <v>29</v>
      </c>
      <c r="W94" s="1115" t="s">
        <v>2360</v>
      </c>
      <c r="X94" s="123" t="str">
        <f t="shared" ca="1" si="2"/>
        <v>VENCIDA</v>
      </c>
      <c r="Y94" s="419"/>
      <c r="Z94" s="419"/>
      <c r="AA94" s="7"/>
      <c r="AB94" s="9"/>
      <c r="AC94" s="9"/>
      <c r="AD94" s="9"/>
      <c r="AE94" s="9"/>
      <c r="AF94" s="9"/>
      <c r="AG94" s="9"/>
      <c r="AH94" s="9"/>
    </row>
    <row r="95" spans="1:34" ht="83.25" customHeight="1" x14ac:dyDescent="0.25">
      <c r="A95" s="932">
        <v>24</v>
      </c>
      <c r="B95" s="492" t="s">
        <v>11</v>
      </c>
      <c r="C95" s="492" t="s">
        <v>55</v>
      </c>
      <c r="D95" s="928">
        <v>42531</v>
      </c>
      <c r="E95" s="925" t="s">
        <v>1949</v>
      </c>
      <c r="F95" s="492" t="s">
        <v>12</v>
      </c>
      <c r="G95" s="925" t="s">
        <v>1950</v>
      </c>
      <c r="H95" s="925" t="s">
        <v>1935</v>
      </c>
      <c r="I95" s="924" t="s">
        <v>27</v>
      </c>
      <c r="J95" s="924" t="s">
        <v>14</v>
      </c>
      <c r="K95" s="926" t="s">
        <v>1946</v>
      </c>
      <c r="L95" s="924" t="s">
        <v>1951</v>
      </c>
      <c r="M95" s="924" t="s">
        <v>1920</v>
      </c>
      <c r="N95" s="909">
        <v>42643</v>
      </c>
      <c r="O95" s="909">
        <v>42646</v>
      </c>
      <c r="P95" s="924" t="s">
        <v>1952</v>
      </c>
      <c r="Q95" s="243" t="s">
        <v>1953</v>
      </c>
      <c r="R95" s="243"/>
      <c r="S95" s="927"/>
      <c r="T95" s="1217" t="s">
        <v>2348</v>
      </c>
      <c r="U95" s="243" t="s">
        <v>1923</v>
      </c>
      <c r="V95" s="244" t="s">
        <v>29</v>
      </c>
      <c r="W95" s="1115" t="s">
        <v>2361</v>
      </c>
      <c r="X95" s="123" t="e">
        <f t="shared" ca="1" si="2"/>
        <v>#VALUE!</v>
      </c>
      <c r="Y95" s="419"/>
      <c r="Z95" s="419"/>
      <c r="AA95" s="7"/>
      <c r="AB95" s="9"/>
      <c r="AC95" s="9"/>
      <c r="AD95" s="9"/>
      <c r="AE95" s="9"/>
      <c r="AF95" s="9"/>
      <c r="AG95" s="9"/>
      <c r="AH95" s="9"/>
    </row>
    <row r="96" spans="1:34" ht="174" customHeight="1" x14ac:dyDescent="0.25">
      <c r="A96" s="237">
        <v>25</v>
      </c>
      <c r="B96" s="924" t="s">
        <v>11</v>
      </c>
      <c r="C96" s="924" t="s">
        <v>50</v>
      </c>
      <c r="D96" s="882">
        <v>42531</v>
      </c>
      <c r="E96" s="925" t="s">
        <v>1954</v>
      </c>
      <c r="F96" s="924" t="s">
        <v>12</v>
      </c>
      <c r="G96" s="925" t="s">
        <v>1955</v>
      </c>
      <c r="H96" s="924" t="s">
        <v>1956</v>
      </c>
      <c r="I96" s="492" t="s">
        <v>27</v>
      </c>
      <c r="J96" s="492" t="s">
        <v>14</v>
      </c>
      <c r="K96" s="492" t="s">
        <v>1957</v>
      </c>
      <c r="L96" s="924" t="s">
        <v>1958</v>
      </c>
      <c r="M96" s="928" t="s">
        <v>1959</v>
      </c>
      <c r="N96" s="909">
        <v>42643</v>
      </c>
      <c r="O96" s="909">
        <v>42646</v>
      </c>
      <c r="P96" s="882">
        <v>42735</v>
      </c>
      <c r="Q96" s="1057" t="s">
        <v>1960</v>
      </c>
      <c r="R96" s="243"/>
      <c r="S96" s="927"/>
      <c r="T96" s="1217" t="s">
        <v>2352</v>
      </c>
      <c r="U96" s="1115" t="s">
        <v>2353</v>
      </c>
      <c r="V96" s="244" t="s">
        <v>29</v>
      </c>
      <c r="W96" s="1115" t="s">
        <v>2354</v>
      </c>
      <c r="X96" s="123" t="str">
        <f t="shared" ca="1" si="2"/>
        <v>VENCIDA</v>
      </c>
      <c r="Y96" s="419"/>
      <c r="Z96" s="419"/>
      <c r="AA96" s="7"/>
      <c r="AB96" s="9"/>
      <c r="AC96" s="9"/>
      <c r="AD96" s="9"/>
      <c r="AE96" s="9"/>
      <c r="AF96" s="9"/>
      <c r="AG96" s="9"/>
      <c r="AH96" s="9"/>
    </row>
    <row r="97" spans="1:34" ht="95.25" hidden="1" customHeight="1" x14ac:dyDescent="0.25">
      <c r="A97" s="317">
        <v>26</v>
      </c>
      <c r="B97" s="871" t="s">
        <v>11</v>
      </c>
      <c r="C97" s="871" t="s">
        <v>50</v>
      </c>
      <c r="D97" s="915">
        <v>42531</v>
      </c>
      <c r="E97" s="856" t="s">
        <v>1961</v>
      </c>
      <c r="F97" s="871" t="s">
        <v>12</v>
      </c>
      <c r="G97" s="856" t="s">
        <v>1962</v>
      </c>
      <c r="H97" s="933" t="s">
        <v>1963</v>
      </c>
      <c r="I97" s="871" t="s">
        <v>27</v>
      </c>
      <c r="J97" s="871" t="s">
        <v>14</v>
      </c>
      <c r="K97" s="871" t="s">
        <v>1964</v>
      </c>
      <c r="L97" s="871" t="s">
        <v>1958</v>
      </c>
      <c r="M97" s="871" t="s">
        <v>1959</v>
      </c>
      <c r="N97" s="934">
        <v>42643</v>
      </c>
      <c r="O97" s="934">
        <v>42646</v>
      </c>
      <c r="P97" s="935">
        <v>42735</v>
      </c>
      <c r="Q97" s="167" t="s">
        <v>1965</v>
      </c>
      <c r="R97" s="167" t="s">
        <v>1966</v>
      </c>
      <c r="S97" s="936"/>
      <c r="T97" s="167" t="s">
        <v>1967</v>
      </c>
      <c r="U97" s="167" t="s">
        <v>1968</v>
      </c>
      <c r="V97" s="369" t="s">
        <v>36</v>
      </c>
      <c r="W97" s="167" t="s">
        <v>1969</v>
      </c>
      <c r="X97" s="123" t="str">
        <f t="shared" ca="1" si="2"/>
        <v>VENCIDA</v>
      </c>
      <c r="Y97" s="419"/>
      <c r="Z97" s="419"/>
      <c r="AA97" s="7"/>
      <c r="AB97" s="9"/>
      <c r="AC97" s="9"/>
      <c r="AD97" s="9"/>
      <c r="AE97" s="9"/>
      <c r="AF97" s="9"/>
      <c r="AG97" s="9"/>
      <c r="AH97" s="9"/>
    </row>
    <row r="98" spans="1:34" ht="82.5" customHeight="1" x14ac:dyDescent="0.25">
      <c r="A98" s="237">
        <v>27</v>
      </c>
      <c r="B98" s="924" t="s">
        <v>11</v>
      </c>
      <c r="C98" s="924" t="s">
        <v>55</v>
      </c>
      <c r="D98" s="882">
        <v>42531</v>
      </c>
      <c r="E98" s="925" t="s">
        <v>1970</v>
      </c>
      <c r="F98" s="924" t="s">
        <v>12</v>
      </c>
      <c r="G98" s="925" t="s">
        <v>1971</v>
      </c>
      <c r="H98" s="924" t="s">
        <v>1972</v>
      </c>
      <c r="I98" s="924" t="s">
        <v>27</v>
      </c>
      <c r="J98" s="924" t="s">
        <v>14</v>
      </c>
      <c r="K98" s="492" t="s">
        <v>1973</v>
      </c>
      <c r="L98" s="924" t="s">
        <v>1951</v>
      </c>
      <c r="M98" s="930" t="s">
        <v>1974</v>
      </c>
      <c r="N98" s="909">
        <v>42643</v>
      </c>
      <c r="O98" s="909">
        <v>42646</v>
      </c>
      <c r="P98" s="841">
        <v>42735</v>
      </c>
      <c r="Q98" s="136" t="s">
        <v>1975</v>
      </c>
      <c r="R98" s="136"/>
      <c r="S98" s="910"/>
      <c r="T98" s="1325" t="s">
        <v>2349</v>
      </c>
      <c r="U98" s="136" t="s">
        <v>1923</v>
      </c>
      <c r="V98" s="139" t="s">
        <v>29</v>
      </c>
      <c r="W98" s="1077" t="s">
        <v>2362</v>
      </c>
      <c r="X98" s="123" t="str">
        <f t="shared" ca="1" si="2"/>
        <v>VENCIDA</v>
      </c>
      <c r="Y98" s="419"/>
      <c r="Z98" s="419"/>
      <c r="AA98" s="7"/>
      <c r="AB98" s="9"/>
      <c r="AC98" s="9"/>
      <c r="AD98" s="9"/>
      <c r="AE98" s="9"/>
      <c r="AF98" s="9"/>
      <c r="AG98" s="9"/>
      <c r="AH98" s="9"/>
    </row>
    <row r="99" spans="1:34" ht="159" customHeight="1" x14ac:dyDescent="0.25">
      <c r="A99" s="606">
        <v>28</v>
      </c>
      <c r="B99" s="239" t="s">
        <v>11</v>
      </c>
      <c r="C99" s="239" t="s">
        <v>55</v>
      </c>
      <c r="D99" s="241">
        <v>42531</v>
      </c>
      <c r="E99" s="243" t="s">
        <v>1976</v>
      </c>
      <c r="F99" s="239" t="s">
        <v>12</v>
      </c>
      <c r="G99" s="243" t="s">
        <v>1977</v>
      </c>
      <c r="H99" s="239" t="s">
        <v>1978</v>
      </c>
      <c r="I99" s="239" t="s">
        <v>27</v>
      </c>
      <c r="J99" s="239" t="s">
        <v>14</v>
      </c>
      <c r="K99" s="926" t="s">
        <v>1979</v>
      </c>
      <c r="L99" s="239" t="s">
        <v>1951</v>
      </c>
      <c r="M99" s="239" t="s">
        <v>1974</v>
      </c>
      <c r="N99" s="909">
        <v>42643</v>
      </c>
      <c r="O99" s="909">
        <v>42646</v>
      </c>
      <c r="P99" s="241">
        <v>42735</v>
      </c>
      <c r="Q99" s="243" t="s">
        <v>1980</v>
      </c>
      <c r="R99" s="243"/>
      <c r="S99" s="927"/>
      <c r="T99" s="1217" t="s">
        <v>2350</v>
      </c>
      <c r="U99" s="243" t="s">
        <v>1923</v>
      </c>
      <c r="V99" s="244" t="s">
        <v>29</v>
      </c>
      <c r="W99" s="1115" t="s">
        <v>2362</v>
      </c>
      <c r="X99" s="123" t="str">
        <f t="shared" ca="1" si="2"/>
        <v>VENCIDA</v>
      </c>
      <c r="Y99" s="419"/>
      <c r="Z99" s="419"/>
      <c r="AA99" s="7"/>
      <c r="AB99" s="9"/>
      <c r="AC99" s="9"/>
      <c r="AD99" s="9"/>
      <c r="AE99" s="9"/>
      <c r="AF99" s="9"/>
      <c r="AG99" s="9"/>
      <c r="AH99" s="9"/>
    </row>
    <row r="100" spans="1:34" ht="150.75" customHeight="1" x14ac:dyDescent="0.25">
      <c r="A100" s="606">
        <v>29</v>
      </c>
      <c r="B100" s="239" t="s">
        <v>11</v>
      </c>
      <c r="C100" s="239" t="s">
        <v>55</v>
      </c>
      <c r="D100" s="241">
        <v>42531</v>
      </c>
      <c r="E100" s="243" t="s">
        <v>1981</v>
      </c>
      <c r="F100" s="239" t="s">
        <v>12</v>
      </c>
      <c r="G100" s="243" t="s">
        <v>1982</v>
      </c>
      <c r="H100" s="611" t="s">
        <v>1983</v>
      </c>
      <c r="I100" s="491" t="s">
        <v>27</v>
      </c>
      <c r="J100" s="491" t="s">
        <v>14</v>
      </c>
      <c r="K100" s="926" t="s">
        <v>1946</v>
      </c>
      <c r="L100" s="239" t="s">
        <v>1951</v>
      </c>
      <c r="M100" s="908" t="s">
        <v>1920</v>
      </c>
      <c r="N100" s="241">
        <v>42643</v>
      </c>
      <c r="O100" s="241">
        <v>42646</v>
      </c>
      <c r="P100" s="241">
        <v>42735</v>
      </c>
      <c r="Q100" s="243" t="s">
        <v>1984</v>
      </c>
      <c r="R100" s="243"/>
      <c r="S100" s="927"/>
      <c r="T100" s="1217" t="s">
        <v>2351</v>
      </c>
      <c r="U100" s="243" t="s">
        <v>1923</v>
      </c>
      <c r="V100" s="244" t="s">
        <v>29</v>
      </c>
      <c r="W100" s="1115" t="s">
        <v>2362</v>
      </c>
      <c r="X100" s="123" t="str">
        <f t="shared" ca="1" si="2"/>
        <v>VENCIDA</v>
      </c>
      <c r="Y100" s="419"/>
      <c r="Z100" s="419"/>
      <c r="AA100" s="7"/>
      <c r="AB100" s="9"/>
      <c r="AC100" s="9"/>
      <c r="AD100" s="9"/>
      <c r="AE100" s="9"/>
      <c r="AF100" s="9"/>
      <c r="AG100" s="9"/>
      <c r="AH100" s="9"/>
    </row>
    <row r="101" spans="1:34" ht="86.25" customHeight="1" x14ac:dyDescent="0.25">
      <c r="A101" s="606">
        <v>30</v>
      </c>
      <c r="B101" s="239" t="s">
        <v>11</v>
      </c>
      <c r="C101" s="491" t="s">
        <v>45</v>
      </c>
      <c r="D101" s="241">
        <v>42531</v>
      </c>
      <c r="E101" s="243" t="s">
        <v>1985</v>
      </c>
      <c r="F101" s="239" t="s">
        <v>12</v>
      </c>
      <c r="G101" s="243" t="s">
        <v>1986</v>
      </c>
      <c r="H101" s="239" t="s">
        <v>1987</v>
      </c>
      <c r="I101" s="239" t="s">
        <v>27</v>
      </c>
      <c r="J101" s="239" t="s">
        <v>14</v>
      </c>
      <c r="K101" s="239" t="s">
        <v>1988</v>
      </c>
      <c r="L101" s="239" t="s">
        <v>1989</v>
      </c>
      <c r="M101" s="491" t="s">
        <v>1990</v>
      </c>
      <c r="N101" s="241">
        <v>42643</v>
      </c>
      <c r="O101" s="241">
        <v>42646</v>
      </c>
      <c r="P101" s="241">
        <v>42735</v>
      </c>
      <c r="Q101" s="243" t="s">
        <v>1991</v>
      </c>
      <c r="R101" s="239"/>
      <c r="S101" s="927"/>
      <c r="T101" s="1217" t="s">
        <v>2342</v>
      </c>
      <c r="U101" s="243" t="s">
        <v>1992</v>
      </c>
      <c r="V101" s="244" t="s">
        <v>29</v>
      </c>
      <c r="W101" s="1115" t="s">
        <v>2363</v>
      </c>
      <c r="X101" s="244" t="str">
        <f t="shared" ca="1" si="2"/>
        <v>VENCIDA</v>
      </c>
      <c r="Y101" s="419"/>
      <c r="Z101" s="419"/>
      <c r="AA101" s="7"/>
      <c r="AB101" s="9"/>
      <c r="AC101" s="9"/>
      <c r="AD101" s="9"/>
      <c r="AE101" s="9"/>
      <c r="AF101" s="9"/>
      <c r="AG101" s="9"/>
      <c r="AH101" s="9"/>
    </row>
    <row r="102" spans="1:34" ht="51" hidden="1" customHeight="1" x14ac:dyDescent="0.25">
      <c r="A102" s="126"/>
      <c r="B102" s="376"/>
      <c r="C102" s="483" t="s">
        <v>50</v>
      </c>
      <c r="D102" s="376"/>
      <c r="E102" s="898"/>
      <c r="F102" s="376"/>
      <c r="G102" s="376"/>
      <c r="H102" s="898"/>
      <c r="I102" s="376"/>
      <c r="J102" s="376"/>
      <c r="K102" s="376"/>
      <c r="L102" s="144" t="s">
        <v>1993</v>
      </c>
      <c r="M102" s="483" t="s">
        <v>1938</v>
      </c>
      <c r="N102" s="143"/>
      <c r="O102" s="143"/>
      <c r="P102" s="143"/>
      <c r="Q102" s="144"/>
      <c r="R102" s="144"/>
      <c r="S102" s="937"/>
      <c r="T102" s="144"/>
      <c r="U102" s="144"/>
      <c r="V102" s="369"/>
      <c r="W102" s="144"/>
      <c r="X102" s="369"/>
      <c r="Y102" s="419"/>
      <c r="Z102" s="419"/>
      <c r="AA102" s="7"/>
      <c r="AB102" s="9"/>
      <c r="AC102" s="9"/>
      <c r="AD102" s="9"/>
      <c r="AE102" s="9"/>
      <c r="AF102" s="9"/>
      <c r="AG102" s="9"/>
      <c r="AH102" s="9"/>
    </row>
    <row r="103" spans="1:34" ht="51" hidden="1" customHeight="1" x14ac:dyDescent="0.25">
      <c r="A103" s="126"/>
      <c r="B103" s="376"/>
      <c r="C103" s="483" t="s">
        <v>55</v>
      </c>
      <c r="D103" s="376"/>
      <c r="E103" s="898"/>
      <c r="F103" s="376"/>
      <c r="G103" s="376"/>
      <c r="H103" s="898"/>
      <c r="I103" s="376"/>
      <c r="J103" s="376"/>
      <c r="K103" s="376"/>
      <c r="L103" s="178" t="s">
        <v>1951</v>
      </c>
      <c r="M103" s="938" t="s">
        <v>1920</v>
      </c>
      <c r="N103" s="143"/>
      <c r="O103" s="143"/>
      <c r="P103" s="143"/>
      <c r="Q103" s="144"/>
      <c r="R103" s="144"/>
      <c r="S103" s="937"/>
      <c r="T103" s="144"/>
      <c r="U103" s="144"/>
      <c r="V103" s="369"/>
      <c r="W103" s="144"/>
      <c r="X103" s="369"/>
      <c r="Y103" s="419"/>
      <c r="Z103" s="419"/>
      <c r="AA103" s="7"/>
      <c r="AB103" s="9"/>
      <c r="AC103" s="9"/>
      <c r="AD103" s="9"/>
      <c r="AE103" s="9"/>
      <c r="AF103" s="9"/>
      <c r="AG103" s="9"/>
      <c r="AH103" s="9"/>
    </row>
    <row r="104" spans="1:34" ht="51" hidden="1" customHeight="1" x14ac:dyDescent="0.25">
      <c r="A104" s="126"/>
      <c r="B104" s="376"/>
      <c r="C104" s="483" t="s">
        <v>63</v>
      </c>
      <c r="D104" s="376"/>
      <c r="E104" s="898"/>
      <c r="F104" s="376"/>
      <c r="G104" s="376"/>
      <c r="H104" s="898"/>
      <c r="I104" s="376"/>
      <c r="J104" s="376"/>
      <c r="K104" s="376"/>
      <c r="L104" s="178" t="s">
        <v>1994</v>
      </c>
      <c r="M104" s="938" t="s">
        <v>1995</v>
      </c>
      <c r="N104" s="143"/>
      <c r="O104" s="143"/>
      <c r="P104" s="143"/>
      <c r="Q104" s="144"/>
      <c r="R104" s="144"/>
      <c r="S104" s="937"/>
      <c r="T104" s="144"/>
      <c r="U104" s="144"/>
      <c r="V104" s="369"/>
      <c r="W104" s="144"/>
      <c r="X104" s="140"/>
      <c r="Y104" s="419"/>
      <c r="Z104" s="419"/>
      <c r="AA104" s="7"/>
      <c r="AB104" s="9"/>
      <c r="AC104" s="9"/>
      <c r="AD104" s="9"/>
      <c r="AE104" s="9"/>
      <c r="AF104" s="9"/>
      <c r="AG104" s="9"/>
      <c r="AH104" s="9"/>
    </row>
    <row r="105" spans="1:34" ht="80.25" hidden="1" customHeight="1" x14ac:dyDescent="0.25">
      <c r="A105" s="939">
        <v>31</v>
      </c>
      <c r="B105" s="940" t="s">
        <v>11</v>
      </c>
      <c r="C105" s="940" t="s">
        <v>55</v>
      </c>
      <c r="D105" s="941">
        <v>42531</v>
      </c>
      <c r="E105" s="942" t="s">
        <v>1996</v>
      </c>
      <c r="F105" s="940" t="s">
        <v>12</v>
      </c>
      <c r="G105" s="942" t="s">
        <v>1997</v>
      </c>
      <c r="H105" s="940" t="s">
        <v>1998</v>
      </c>
      <c r="I105" s="943" t="s">
        <v>27</v>
      </c>
      <c r="J105" s="943" t="s">
        <v>14</v>
      </c>
      <c r="K105" s="943" t="s">
        <v>1999</v>
      </c>
      <c r="L105" s="940" t="s">
        <v>1951</v>
      </c>
      <c r="M105" s="940" t="s">
        <v>1974</v>
      </c>
      <c r="N105" s="944">
        <v>42643</v>
      </c>
      <c r="O105" s="944">
        <v>42646</v>
      </c>
      <c r="P105" s="941">
        <v>42735</v>
      </c>
      <c r="Q105" s="942" t="s">
        <v>2000</v>
      </c>
      <c r="R105" s="942"/>
      <c r="S105" s="945"/>
      <c r="T105" s="942" t="s">
        <v>2001</v>
      </c>
      <c r="U105" s="942"/>
      <c r="V105" s="946" t="s">
        <v>42</v>
      </c>
      <c r="W105" s="942" t="s">
        <v>2002</v>
      </c>
      <c r="X105" s="123" t="str">
        <f ca="1">+IF(P105="","",IF(TODAY()-P105&gt;0,"VENCIDA","EN DESARROLLO"))</f>
        <v>VENCIDA</v>
      </c>
      <c r="Y105" s="419"/>
      <c r="Z105" s="419"/>
      <c r="AA105" s="7"/>
      <c r="AB105" s="9"/>
      <c r="AC105" s="9"/>
      <c r="AD105" s="9"/>
      <c r="AE105" s="9"/>
      <c r="AF105" s="9"/>
      <c r="AG105" s="9"/>
      <c r="AH105" s="9"/>
    </row>
    <row r="106" spans="1:34" ht="12" customHeight="1" x14ac:dyDescent="0.35">
      <c r="A106" s="1"/>
      <c r="B106" s="543"/>
      <c r="C106" s="543"/>
      <c r="D106" s="543"/>
      <c r="E106" s="543"/>
      <c r="F106" s="419"/>
      <c r="G106" s="420"/>
      <c r="H106" s="543"/>
      <c r="I106" s="421"/>
      <c r="J106" s="421"/>
      <c r="K106" s="420"/>
      <c r="L106" s="543"/>
      <c r="M106" s="420"/>
      <c r="N106" s="421"/>
      <c r="O106" s="421"/>
      <c r="P106" s="421"/>
      <c r="Q106" s="420"/>
      <c r="R106" s="420"/>
      <c r="S106" s="421"/>
      <c r="T106" s="420"/>
      <c r="U106" s="543"/>
      <c r="V106" s="4"/>
      <c r="W106" s="543"/>
      <c r="X106" s="419"/>
      <c r="Y106" s="419"/>
      <c r="Z106" s="419"/>
      <c r="AA106" s="7"/>
      <c r="AB106" s="9"/>
      <c r="AC106" s="9"/>
      <c r="AD106" s="9"/>
      <c r="AE106" s="9"/>
      <c r="AF106" s="9"/>
      <c r="AG106" s="9"/>
      <c r="AH106" s="9"/>
    </row>
    <row r="107" spans="1:34" x14ac:dyDescent="0.25">
      <c r="A107" s="7"/>
      <c r="B107" s="7"/>
      <c r="C107" s="7"/>
      <c r="D107" s="7"/>
      <c r="E107" s="6"/>
      <c r="F107" s="7"/>
      <c r="G107" s="7"/>
      <c r="H107" s="6"/>
      <c r="I107" s="7"/>
      <c r="J107" s="7"/>
      <c r="K107" s="7"/>
      <c r="L107" s="6"/>
      <c r="M107" s="7"/>
      <c r="N107" s="7"/>
      <c r="O107" s="7"/>
      <c r="P107" s="6"/>
      <c r="Q107" s="7"/>
      <c r="R107" s="7"/>
      <c r="S107" s="7"/>
      <c r="T107" s="7"/>
      <c r="U107" s="6"/>
      <c r="V107" s="6"/>
      <c r="W107" s="15"/>
      <c r="X107" s="7"/>
      <c r="Y107" s="7"/>
      <c r="Z107" s="7"/>
      <c r="AA107" s="7"/>
      <c r="AB107" s="9"/>
      <c r="AC107" s="9"/>
      <c r="AD107" s="9"/>
      <c r="AE107" s="9"/>
      <c r="AF107" s="9"/>
      <c r="AG107" s="9"/>
      <c r="AH107" s="9"/>
    </row>
    <row r="108" spans="1:34"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34"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34"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34"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34"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row>
    <row r="114" spans="1:34"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row>
    <row r="115" spans="1:34"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row>
    <row r="116" spans="1:34"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row>
    <row r="117" spans="1:34"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row>
    <row r="118" spans="1:34"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row>
    <row r="119" spans="1:34"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row>
    <row r="120" spans="1:34"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row>
    <row r="121" spans="1:34"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row>
    <row r="122" spans="1:34"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row>
    <row r="123" spans="1:34"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row>
    <row r="124" spans="1:34"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row>
    <row r="125" spans="1:34"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row>
    <row r="126" spans="1:34"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row>
    <row r="127" spans="1:34"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row>
    <row r="128" spans="1:34"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row>
    <row r="129" spans="1:34"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row>
    <row r="130" spans="1:34"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row>
    <row r="131" spans="1:34"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row>
    <row r="132" spans="1:34"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row>
    <row r="133" spans="1:34"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row>
    <row r="134" spans="1:34"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row>
    <row r="135" spans="1:34"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row>
    <row r="136" spans="1:34"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row>
    <row r="137" spans="1:34"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row>
    <row r="138" spans="1:34"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row>
    <row r="139" spans="1:34"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row>
    <row r="140" spans="1:34"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row>
    <row r="141" spans="1:34"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row>
    <row r="142" spans="1:34"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row>
    <row r="143" spans="1:34"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row>
    <row r="144" spans="1:34"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row>
    <row r="145" spans="1:34"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row>
    <row r="146" spans="1:34"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row>
    <row r="147" spans="1:34"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row>
    <row r="148" spans="1:34"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row>
    <row r="149" spans="1:34"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row>
    <row r="150" spans="1:34"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row>
    <row r="151" spans="1:34"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row>
    <row r="152" spans="1:34"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row>
    <row r="153" spans="1:34"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row>
    <row r="154" spans="1:34"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row>
    <row r="155" spans="1:34"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row>
    <row r="156" spans="1:34"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row>
    <row r="157" spans="1:34"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row>
    <row r="158" spans="1:34"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row>
    <row r="160" spans="1:34"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row>
    <row r="163" spans="1:34"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row>
    <row r="164" spans="1:34"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row>
    <row r="165" spans="1:34"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row>
    <row r="166" spans="1:34"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row>
    <row r="167" spans="1:34"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row>
    <row r="168" spans="1:34"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row>
    <row r="170" spans="1:34"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row>
    <row r="171" spans="1:34"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row>
    <row r="172" spans="1:34"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row>
    <row r="173" spans="1:34"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row>
    <row r="174" spans="1:34"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row>
    <row r="175" spans="1:34"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row>
    <row r="176" spans="1:34"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row>
    <row r="177" spans="1:34"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row>
    <row r="178" spans="1:34"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row>
    <row r="180" spans="1:34"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row>
    <row r="181" spans="1:34"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row>
    <row r="182" spans="1:34"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row>
    <row r="183" spans="1:34"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row>
    <row r="201" spans="1:34"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row>
    <row r="202" spans="1:34"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row>
    <row r="203" spans="1:34"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row>
    <row r="204" spans="1:34"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row>
    <row r="206" spans="1:34"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row>
    <row r="209" spans="1:34"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row>
    <row r="210" spans="1:34"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row>
    <row r="211" spans="1:34"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row>
    <row r="212" spans="1:34"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row>
    <row r="213" spans="1:34"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row>
    <row r="214" spans="1:34"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row>
    <row r="215" spans="1:34"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row>
    <row r="216" spans="1:34"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row>
    <row r="217" spans="1:34"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row>
    <row r="218" spans="1:34"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row>
    <row r="219" spans="1:34"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row>
    <row r="220" spans="1:34"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row>
    <row r="221" spans="1:34"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row>
    <row r="222" spans="1:34"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row>
    <row r="223" spans="1:34"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row>
    <row r="224" spans="1:34"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row>
    <row r="225" spans="1:34"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row>
    <row r="226" spans="1:34"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row>
    <row r="227" spans="1:34"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row>
    <row r="228" spans="1:34"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row>
    <row r="229" spans="1:34"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row>
    <row r="230" spans="1:34"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row>
    <row r="231" spans="1:34"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row>
    <row r="232" spans="1:34"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row>
    <row r="233" spans="1:34"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row>
    <row r="234" spans="1:34"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row>
    <row r="235" spans="1:34"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row>
    <row r="237" spans="1:34"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row>
    <row r="241" spans="1:34"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row>
    <row r="242" spans="1:34"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row>
    <row r="247" spans="1:34"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row>
    <row r="248" spans="1:34"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row>
    <row r="249" spans="1:34"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row>
    <row r="251" spans="1:34"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row>
    <row r="252" spans="1:34"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row>
    <row r="254" spans="1:34"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row>
    <row r="255" spans="1:34"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row>
    <row r="256" spans="1:34"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row>
    <row r="257" spans="1:34"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row>
    <row r="258" spans="1:34"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row>
    <row r="262" spans="1:34"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row>
    <row r="263" spans="1:34"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row>
    <row r="264" spans="1:34"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row>
    <row r="265" spans="1:34"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row>
    <row r="266" spans="1:34"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row>
    <row r="267" spans="1:34"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row>
    <row r="268" spans="1:34"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row>
    <row r="273" spans="1:34"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row>
    <row r="274" spans="1:34"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row>
    <row r="275" spans="1:34"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row>
    <row r="276" spans="1:34"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row>
    <row r="277" spans="1:34"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row>
    <row r="278" spans="1:34"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row>
    <row r="279" spans="1:34"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row>
    <row r="280" spans="1:34"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row>
    <row r="281" spans="1:34"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row>
    <row r="282" spans="1:34"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row>
    <row r="283" spans="1:34"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row>
    <row r="284" spans="1:34"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row>
    <row r="285" spans="1:34"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row>
    <row r="286" spans="1:34"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row>
    <row r="287" spans="1:34"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row>
    <row r="288" spans="1:34"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row>
    <row r="289" spans="1:34"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row>
    <row r="316" spans="1:34"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row>
    <row r="317" spans="1:34"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row>
    <row r="318" spans="1:34"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row>
    <row r="319" spans="1:34"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row>
    <row r="320" spans="1:34"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row>
    <row r="321" spans="1:34"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row>
    <row r="322" spans="1:34"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row>
    <row r="323" spans="1:34"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row>
    <row r="324" spans="1:34"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row>
    <row r="325" spans="1:34"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row>
    <row r="326" spans="1:34"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row>
    <row r="327" spans="1:34"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row>
    <row r="328" spans="1:34"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row>
    <row r="329" spans="1:34"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row>
    <row r="330" spans="1:34"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row>
    <row r="331" spans="1:34"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row>
    <row r="332" spans="1:34"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row>
    <row r="333" spans="1:34"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row>
    <row r="334" spans="1:34"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row>
    <row r="335" spans="1:34"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row>
    <row r="336" spans="1:34"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row>
    <row r="337" spans="1:34"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row>
    <row r="338" spans="1:34"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row>
    <row r="339" spans="1:34"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row>
    <row r="340" spans="1:34"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row>
    <row r="341" spans="1:34"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row>
    <row r="342" spans="1:34"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row>
    <row r="343" spans="1:34"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row>
    <row r="344" spans="1:34"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row>
    <row r="345" spans="1:34"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row>
    <row r="346" spans="1:34"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row>
    <row r="347" spans="1:34"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row>
    <row r="348" spans="1:34"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row>
    <row r="349" spans="1:34"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row>
    <row r="350" spans="1:34"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row>
    <row r="351" spans="1:34"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row>
    <row r="352" spans="1:34"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row>
    <row r="353" spans="1:34"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row>
    <row r="354" spans="1:34"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row>
    <row r="355" spans="1:34"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row>
    <row r="356" spans="1:34"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row>
    <row r="357" spans="1:34"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row>
    <row r="358" spans="1:34"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row>
    <row r="363" spans="1:34"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row>
    <row r="364" spans="1:34"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row>
    <row r="365" spans="1:34"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row>
    <row r="366" spans="1:34"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row>
    <row r="367" spans="1:34"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row>
    <row r="369" spans="1:34"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row>
    <row r="370" spans="1:34"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row>
    <row r="371" spans="1:34"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row>
    <row r="372" spans="1:34"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row>
    <row r="373" spans="1:34"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row>
    <row r="390" spans="1:34"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row>
    <row r="391" spans="1:34"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row>
    <row r="392" spans="1:34"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row>
    <row r="393" spans="1:34"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row>
    <row r="395" spans="1:34"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row>
    <row r="399" spans="1:34"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row>
    <row r="400" spans="1:34"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row>
    <row r="401" spans="1:34"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row>
    <row r="402" spans="1:34"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row>
    <row r="403" spans="1:34"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row>
    <row r="407" spans="1:34"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row>
    <row r="408" spans="1:34"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row>
    <row r="409" spans="1:34"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row>
    <row r="410" spans="1:34"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row>
    <row r="411" spans="1:34"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row>
    <row r="433" spans="1:34"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row>
    <row r="471" spans="1:34"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row>
    <row r="472" spans="1:34"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row>
    <row r="473" spans="1:34"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row>
    <row r="474" spans="1:34"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row>
    <row r="475" spans="1:34"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row>
    <row r="478" spans="1:34"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row>
    <row r="479" spans="1:34"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row>
    <row r="480" spans="1:34"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row>
    <row r="481" spans="1:34"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row>
    <row r="482" spans="1:34"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row>
    <row r="495" spans="1:34"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row>
    <row r="515" spans="1:34"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row>
    <row r="522" spans="1:34"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row>
    <row r="579" spans="1:34"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row>
    <row r="580" spans="1:34"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row>
    <row r="581" spans="1:34"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row>
    <row r="582" spans="1:34"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row>
    <row r="583" spans="1:34"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row>
    <row r="584" spans="1:34"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row>
    <row r="585" spans="1:34"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row>
    <row r="586" spans="1:34"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row>
    <row r="587" spans="1:34"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row>
    <row r="588" spans="1:34"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row>
    <row r="589" spans="1:34"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row>
    <row r="612" spans="1:34"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row>
    <row r="615" spans="1:34"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row>
    <row r="616" spans="1:34"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row>
    <row r="617" spans="1:34"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row>
    <row r="618" spans="1:34"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row>
    <row r="619" spans="1:34"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row>
    <row r="624" spans="1:34"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row>
    <row r="625" spans="1:34"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row>
    <row r="626" spans="1:34"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row>
    <row r="627" spans="1:34"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row>
    <row r="628" spans="1:34"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row>
    <row r="629" spans="1:34"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row>
    <row r="630" spans="1:34"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row>
    <row r="631" spans="1:34"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row>
    <row r="632" spans="1:34"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row>
    <row r="633" spans="1:34"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row>
    <row r="634" spans="1:34"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row>
    <row r="635" spans="1:34"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row>
    <row r="657" spans="1:34"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row>
    <row r="658" spans="1:34"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row>
    <row r="659" spans="1:34"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row>
    <row r="660" spans="1:34"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row>
    <row r="661" spans="1:34"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row>
    <row r="664" spans="1:34"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row>
    <row r="665" spans="1:34"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row>
    <row r="666" spans="1:34"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row>
    <row r="667" spans="1:34"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row>
    <row r="673" spans="1:34"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row>
    <row r="674" spans="1:34"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row>
    <row r="675" spans="1:34"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row>
    <row r="676" spans="1:34"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row>
    <row r="677" spans="1:34"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row>
    <row r="678" spans="1:34"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row>
    <row r="679" spans="1:34"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row>
    <row r="696" spans="1:34"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row>
    <row r="700" spans="1:34"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row>
    <row r="701" spans="1:34"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row>
    <row r="702" spans="1:34"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row>
    <row r="703" spans="1:34"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row>
    <row r="704" spans="1:34"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row>
    <row r="705" spans="1:34"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row>
    <row r="706" spans="1:34"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row>
    <row r="707" spans="1:34"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row>
    <row r="708" spans="1:34"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row>
    <row r="709" spans="1:34"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row>
    <row r="710" spans="1:34"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row>
    <row r="711" spans="1:34"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row>
    <row r="712" spans="1:34"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row>
    <row r="713" spans="1:34"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row>
    <row r="714" spans="1:34"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row>
    <row r="715" spans="1:34"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row>
    <row r="716" spans="1:34"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row>
    <row r="717" spans="1:34"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row>
    <row r="718" spans="1:34"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row>
    <row r="719" spans="1:34"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row>
    <row r="720" spans="1:34"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row>
    <row r="721" spans="1:34"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row>
    <row r="722" spans="1:34"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row>
    <row r="723" spans="1:34"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row>
    <row r="724" spans="1:34"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row>
    <row r="725" spans="1:34"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row>
    <row r="726" spans="1:34"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row>
    <row r="727" spans="1:34"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row>
    <row r="728" spans="1:34"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row>
    <row r="729" spans="1:34"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row>
    <row r="730" spans="1:34"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row>
    <row r="731" spans="1:34"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row>
    <row r="732" spans="1:34"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row>
    <row r="733" spans="1:34"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row>
    <row r="734" spans="1:34"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row>
    <row r="742" spans="1:34"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row>
    <row r="743" spans="1:34"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row>
    <row r="766" spans="1:34"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row>
    <row r="783" spans="1:34"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row>
    <row r="811" spans="1:34"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row>
    <row r="812" spans="1:34"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row>
    <row r="813" spans="1:34"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row>
    <row r="857" spans="1:34"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row>
    <row r="858" spans="1:34"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row>
    <row r="859" spans="1:34"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row>
    <row r="860" spans="1:34"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row>
    <row r="861" spans="1:34"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row>
    <row r="902" spans="1:34"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row>
    <row r="903" spans="1:34"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row>
    <row r="904" spans="1:34"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row>
    <row r="905" spans="1:34"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row>
    <row r="906" spans="1:34"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row>
    <row r="907" spans="1:34"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row>
    <row r="908" spans="1:34"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row>
    <row r="909" spans="1:34"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row>
    <row r="910" spans="1:34"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row>
    <row r="911" spans="1:34"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row>
    <row r="912" spans="1:34"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row>
    <row r="913" spans="1:34"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row>
    <row r="914" spans="1:34"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row>
    <row r="915" spans="1:34"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row>
    <row r="916" spans="1:34"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row>
    <row r="917" spans="1:34"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row>
    <row r="918" spans="1:34"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row>
    <row r="919" spans="1:34"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row>
    <row r="920" spans="1:34"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row>
    <row r="921" spans="1:34"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row>
    <row r="922" spans="1:34"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row>
    <row r="923" spans="1:34"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row>
    <row r="924" spans="1:34"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row>
    <row r="925" spans="1:34"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row>
    <row r="926" spans="1:34"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row>
    <row r="927" spans="1:34"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row>
    <row r="928" spans="1:34"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row>
    <row r="934" spans="1:34"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row>
    <row r="939" spans="1:34"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row>
    <row r="941" spans="1:34"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row>
    <row r="944" spans="1:34"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row>
    <row r="945" spans="1:34"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row>
    <row r="946" spans="1:34"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row>
    <row r="947" spans="1:34"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row>
    <row r="988" spans="1:34"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row>
    <row r="989" spans="1:34"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row>
    <row r="990" spans="1:34"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row>
    <row r="991" spans="1:34"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row>
    <row r="992" spans="1:34"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row>
    <row r="993" spans="1:34"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row>
    <row r="994" spans="1:34"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row>
    <row r="995" spans="1:34"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row>
    <row r="996" spans="1:34"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row>
    <row r="997" spans="1:34"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row>
    <row r="998" spans="1:34"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row>
    <row r="999" spans="1:34"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row>
    <row r="1000" spans="1:34"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row>
  </sheetData>
  <sheetProtection password="DEB6" sheet="1" objects="1" scenarios="1"/>
  <autoFilter ref="A39:AH105">
    <filterColumn colId="21">
      <filters>
        <filter val="Abierta - Vencida"/>
      </filters>
    </filterColumn>
  </autoFilter>
  <mergeCells count="24">
    <mergeCell ref="F26:G26"/>
    <mergeCell ref="A26:C26"/>
    <mergeCell ref="Q38:S38"/>
    <mergeCell ref="T38:W38"/>
    <mergeCell ref="A38:G38"/>
    <mergeCell ref="H38:P38"/>
    <mergeCell ref="M33:M34"/>
    <mergeCell ref="I31:M31"/>
    <mergeCell ref="A21:C24"/>
    <mergeCell ref="P27:V27"/>
    <mergeCell ref="D21:T24"/>
    <mergeCell ref="A27:C27"/>
    <mergeCell ref="L30:M30"/>
    <mergeCell ref="I26:M26"/>
    <mergeCell ref="I27:K27"/>
    <mergeCell ref="I30:K30"/>
    <mergeCell ref="L27:M27"/>
    <mergeCell ref="I28:K28"/>
    <mergeCell ref="U22:W22"/>
    <mergeCell ref="U24:W24"/>
    <mergeCell ref="U21:W21"/>
    <mergeCell ref="L29:M29"/>
    <mergeCell ref="I29:K29"/>
    <mergeCell ref="L28:M28"/>
  </mergeCells>
  <conditionalFormatting sqref="X40:X101 X105">
    <cfRule type="cellIs" dxfId="56" priority="1" operator="greaterThan">
      <formula>SI($P$40-$X$38)&gt;0</formula>
    </cfRule>
  </conditionalFormatting>
  <conditionalFormatting sqref="V40 V42:V43 V46:V76 V78:V101 V105">
    <cfRule type="cellIs" dxfId="55" priority="2" operator="equal">
      <formula>$J$6</formula>
    </cfRule>
  </conditionalFormatting>
  <conditionalFormatting sqref="V40 V42:V43 V46:V76 V78:V101 V105">
    <cfRule type="cellIs" dxfId="54" priority="3" operator="equal">
      <formula>$J$5</formula>
    </cfRule>
  </conditionalFormatting>
  <conditionalFormatting sqref="V40 V42:V43 V46:V76 V78:V101 V105">
    <cfRule type="cellIs" dxfId="53" priority="4" operator="equal">
      <formula>$J$4</formula>
    </cfRule>
  </conditionalFormatting>
  <conditionalFormatting sqref="V40:V41">
    <cfRule type="cellIs" dxfId="52" priority="5" operator="equal">
      <formula>$J$6</formula>
    </cfRule>
  </conditionalFormatting>
  <conditionalFormatting sqref="V40:V41">
    <cfRule type="cellIs" dxfId="51" priority="6" operator="equal">
      <formula>$J$5</formula>
    </cfRule>
  </conditionalFormatting>
  <conditionalFormatting sqref="V40:V41">
    <cfRule type="cellIs" dxfId="50" priority="7" operator="equal">
      <formula>$J$4</formula>
    </cfRule>
  </conditionalFormatting>
  <conditionalFormatting sqref="V43">
    <cfRule type="cellIs" dxfId="49" priority="8" operator="equal">
      <formula>$J$6</formula>
    </cfRule>
  </conditionalFormatting>
  <conditionalFormatting sqref="V43">
    <cfRule type="cellIs" dxfId="48" priority="9" operator="equal">
      <formula>$J$5</formula>
    </cfRule>
  </conditionalFormatting>
  <conditionalFormatting sqref="V43">
    <cfRule type="cellIs" dxfId="47" priority="10" operator="equal">
      <formula>$J$4</formula>
    </cfRule>
  </conditionalFormatting>
  <dataValidations count="7">
    <dataValidation type="list" allowBlank="1" showInputMessage="1" showErrorMessage="1" prompt=" -  - " sqref="I40:I45 I47:I48 I50:I51 I53:I54 I56:I57 I59:I60 I62:I63 I65:I66 I68:I69 I71:I72 I74:I75 I77 I79:I80 I90:I92 I94:I96 I98:I101">
      <formula1>$H$2:$H$5</formula1>
    </dataValidation>
    <dataValidation type="list" allowBlank="1" showInputMessage="1" showErrorMessage="1" prompt=" -  - " sqref="F40 F43 F90:F92 F94:F96 F98:F101">
      <formula1>$G$2:$G$3</formula1>
    </dataValidation>
    <dataValidation type="list" allowBlank="1" showInputMessage="1" showErrorMessage="1" prompt=" -  - " sqref="A27">
      <formula1>$C$2:$C$17</formula1>
    </dataValidation>
    <dataValidation type="list" allowBlank="1" showInputMessage="1" showErrorMessage="1" prompt=" -  - " sqref="J40:J45 J47:J48 J50:J51 J53:J54 J56:J57 J59:J60 J62:J63 J65:J66 J68:J69 J71:J72 J74:J75 J77 J79:J80 J90:J92 J94:J96 J98:J101">
      <formula1>$I$2:$I$8</formula1>
    </dataValidation>
    <dataValidation type="list" allowBlank="1" showInputMessage="1" showErrorMessage="1" prompt=" -  - " sqref="V40 V42:V43 V47:V48 V50:V51 V53:V54 V56:V57 V59:V60 V62:V63 V65:V66 V68:V69 V71:V72 V74:V75 V79:V80 V82:V83 V90:V92 V94:V96 V98:V101">
      <formula1>$J$3:$J$6</formula1>
    </dataValidation>
    <dataValidation type="list" allowBlank="1" showInputMessage="1" showErrorMessage="1" prompt=" -  - " sqref="C40 C43 C90:C92 C94:C96 C98:C104">
      <formula1>$D$2:$D$14</formula1>
    </dataValidation>
    <dataValidation type="list" allowBlank="1" showInputMessage="1" showErrorMessage="1" prompt=" -  - " sqref="B40 B43 B90:B92 B94:B96 B98:B101">
      <formula1>$F$2:$F$10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H1000"/>
  <sheetViews>
    <sheetView showGridLines="0" topLeftCell="A21" zoomScale="70" zoomScaleNormal="70" workbookViewId="0">
      <selection activeCell="V58" sqref="V58"/>
    </sheetView>
  </sheetViews>
  <sheetFormatPr baseColWidth="10" defaultColWidth="15.140625" defaultRowHeight="15" customHeight="1" x14ac:dyDescent="0.25"/>
  <cols>
    <col min="1" max="1" width="9.85546875" customWidth="1"/>
    <col min="2" max="2" width="10" customWidth="1"/>
    <col min="3" max="3" width="17" customWidth="1"/>
    <col min="4" max="4" width="19.7109375" customWidth="1"/>
    <col min="5" max="5" width="37.28515625" style="1128" customWidth="1"/>
    <col min="6" max="6" width="24" customWidth="1"/>
    <col min="7" max="7" width="26.28515625" customWidth="1"/>
    <col min="8" max="8" width="31.7109375" style="1128" customWidth="1"/>
    <col min="9" max="9" width="13.42578125" customWidth="1"/>
    <col min="10" max="10" width="12.140625" customWidth="1"/>
    <col min="11" max="11" width="19.42578125" customWidth="1"/>
    <col min="12" max="12" width="14" customWidth="1"/>
    <col min="13" max="13" width="11.7109375" customWidth="1"/>
    <col min="14" max="14" width="14.140625" customWidth="1"/>
    <col min="15" max="16" width="14.7109375" customWidth="1"/>
    <col min="17" max="17" width="38.85546875" style="1128" customWidth="1"/>
    <col min="18" max="18" width="16.42578125" customWidth="1"/>
    <col min="19" max="19" width="21.5703125" customWidth="1"/>
    <col min="20" max="20" width="42" style="1128" customWidth="1"/>
    <col min="21" max="21" width="24" customWidth="1"/>
    <col min="22" max="22" width="28.5703125" customWidth="1"/>
    <col min="23" max="23" width="21.28515625" customWidth="1"/>
    <col min="24" max="24" width="16" hidden="1" customWidth="1"/>
    <col min="25" max="25" width="17.85546875" customWidth="1"/>
    <col min="26" max="34" width="7.5703125" customWidth="1"/>
  </cols>
  <sheetData>
    <row r="1" spans="1:34" ht="52.5" hidden="1" customHeight="1" x14ac:dyDescent="0.35">
      <c r="A1" s="1"/>
      <c r="B1" s="2" t="s">
        <v>0</v>
      </c>
      <c r="C1" s="3" t="s">
        <v>1</v>
      </c>
      <c r="D1" s="3" t="s">
        <v>2</v>
      </c>
      <c r="E1" s="947"/>
      <c r="F1" s="5" t="s">
        <v>3</v>
      </c>
      <c r="G1" s="5" t="s">
        <v>4</v>
      </c>
      <c r="H1" s="5" t="s">
        <v>5</v>
      </c>
      <c r="I1" s="5" t="s">
        <v>6</v>
      </c>
      <c r="J1" s="5" t="s">
        <v>7</v>
      </c>
      <c r="K1" s="7"/>
      <c r="L1" s="7"/>
      <c r="M1" s="7"/>
      <c r="N1" s="15"/>
      <c r="O1" s="15"/>
      <c r="P1" s="15"/>
      <c r="Q1" s="810"/>
      <c r="R1" s="7"/>
      <c r="S1" s="7"/>
      <c r="T1" s="7"/>
      <c r="U1" s="7"/>
      <c r="V1" s="948"/>
      <c r="W1" s="17"/>
      <c r="X1" s="544"/>
      <c r="Y1" s="7"/>
      <c r="Z1" s="7"/>
      <c r="AA1" s="7"/>
      <c r="AB1" s="9"/>
      <c r="AC1" s="9"/>
      <c r="AD1" s="9"/>
      <c r="AE1" s="9"/>
      <c r="AF1" s="9"/>
      <c r="AG1" s="9"/>
      <c r="AH1" s="9"/>
    </row>
    <row r="2" spans="1:34" ht="52.5" hidden="1" customHeight="1" x14ac:dyDescent="0.35">
      <c r="A2" s="1"/>
      <c r="B2" s="10" t="s">
        <v>8</v>
      </c>
      <c r="C2" s="11" t="s">
        <v>9</v>
      </c>
      <c r="D2" s="11" t="s">
        <v>10</v>
      </c>
      <c r="E2" s="949"/>
      <c r="F2" s="11" t="s">
        <v>11</v>
      </c>
      <c r="G2" s="11" t="s">
        <v>12</v>
      </c>
      <c r="H2" s="11" t="s">
        <v>13</v>
      </c>
      <c r="I2" s="11" t="s">
        <v>14</v>
      </c>
      <c r="J2" s="11"/>
      <c r="K2" s="7"/>
      <c r="L2" s="7"/>
      <c r="M2" s="7"/>
      <c r="N2" s="15"/>
      <c r="O2" s="15"/>
      <c r="P2" s="15"/>
      <c r="Q2" s="810"/>
      <c r="R2" s="7"/>
      <c r="S2" s="7"/>
      <c r="T2" s="7"/>
      <c r="U2" s="7"/>
      <c r="V2" s="948"/>
      <c r="W2" s="17"/>
      <c r="X2" s="544"/>
      <c r="Y2" s="7"/>
      <c r="Z2" s="7"/>
      <c r="AA2" s="7"/>
      <c r="AB2" s="9"/>
      <c r="AC2" s="9"/>
      <c r="AD2" s="9"/>
      <c r="AE2" s="9"/>
      <c r="AF2" s="9"/>
      <c r="AG2" s="9"/>
      <c r="AH2" s="9"/>
    </row>
    <row r="3" spans="1:34" ht="52.5" hidden="1" customHeight="1" x14ac:dyDescent="0.35">
      <c r="A3" s="1"/>
      <c r="B3" s="10" t="s">
        <v>15</v>
      </c>
      <c r="C3" s="11" t="s">
        <v>16</v>
      </c>
      <c r="D3" s="11" t="s">
        <v>17</v>
      </c>
      <c r="E3" s="949"/>
      <c r="F3" s="11" t="s">
        <v>18</v>
      </c>
      <c r="G3" s="11" t="s">
        <v>19</v>
      </c>
      <c r="H3" s="11" t="s">
        <v>20</v>
      </c>
      <c r="I3" s="11" t="s">
        <v>21</v>
      </c>
      <c r="J3" s="11" t="s">
        <v>22</v>
      </c>
      <c r="K3" s="7"/>
      <c r="L3" s="7"/>
      <c r="M3" s="7"/>
      <c r="N3" s="15"/>
      <c r="O3" s="15"/>
      <c r="P3" s="15"/>
      <c r="Q3" s="810"/>
      <c r="R3" s="7"/>
      <c r="S3" s="7"/>
      <c r="T3" s="7"/>
      <c r="U3" s="7"/>
      <c r="V3" s="948"/>
      <c r="W3" s="17"/>
      <c r="X3" s="544"/>
      <c r="Y3" s="7"/>
      <c r="Z3" s="7"/>
      <c r="AA3" s="7"/>
      <c r="AB3" s="9"/>
      <c r="AC3" s="9"/>
      <c r="AD3" s="9"/>
      <c r="AE3" s="9"/>
      <c r="AF3" s="9"/>
      <c r="AG3" s="9"/>
      <c r="AH3" s="9"/>
    </row>
    <row r="4" spans="1:34" ht="52.5" hidden="1" customHeight="1" x14ac:dyDescent="0.35">
      <c r="A4" s="1"/>
      <c r="B4" s="10" t="s">
        <v>23</v>
      </c>
      <c r="C4" s="11" t="s">
        <v>24</v>
      </c>
      <c r="D4" s="11" t="s">
        <v>25</v>
      </c>
      <c r="E4" s="949"/>
      <c r="F4" s="11" t="s">
        <v>26</v>
      </c>
      <c r="G4" s="11"/>
      <c r="H4" s="11" t="s">
        <v>27</v>
      </c>
      <c r="I4" s="11" t="s">
        <v>28</v>
      </c>
      <c r="J4" s="11" t="s">
        <v>29</v>
      </c>
      <c r="K4" s="7"/>
      <c r="L4" s="7"/>
      <c r="M4" s="7"/>
      <c r="N4" s="15"/>
      <c r="O4" s="15"/>
      <c r="P4" s="15"/>
      <c r="Q4" s="810"/>
      <c r="R4" s="7"/>
      <c r="S4" s="7"/>
      <c r="T4" s="7"/>
      <c r="U4" s="7"/>
      <c r="V4" s="948"/>
      <c r="W4" s="17"/>
      <c r="X4" s="544"/>
      <c r="Y4" s="7"/>
      <c r="Z4" s="7"/>
      <c r="AA4" s="7"/>
      <c r="AB4" s="9"/>
      <c r="AC4" s="9"/>
      <c r="AD4" s="9"/>
      <c r="AE4" s="9"/>
      <c r="AF4" s="9"/>
      <c r="AG4" s="9"/>
      <c r="AH4" s="9"/>
    </row>
    <row r="5" spans="1:34" ht="52.5" hidden="1" customHeight="1" x14ac:dyDescent="0.35">
      <c r="A5" s="1"/>
      <c r="B5" s="10" t="s">
        <v>30</v>
      </c>
      <c r="C5" s="11" t="s">
        <v>31</v>
      </c>
      <c r="D5" s="11" t="s">
        <v>32</v>
      </c>
      <c r="E5" s="949"/>
      <c r="F5" s="11" t="s">
        <v>33</v>
      </c>
      <c r="G5" s="11"/>
      <c r="H5" s="11" t="s">
        <v>34</v>
      </c>
      <c r="I5" s="11" t="s">
        <v>35</v>
      </c>
      <c r="J5" s="11" t="s">
        <v>36</v>
      </c>
      <c r="K5" s="7"/>
      <c r="L5" s="7"/>
      <c r="M5" s="7"/>
      <c r="N5" s="15"/>
      <c r="O5" s="15"/>
      <c r="P5" s="15"/>
      <c r="Q5" s="810"/>
      <c r="R5" s="7"/>
      <c r="S5" s="7"/>
      <c r="T5" s="7"/>
      <c r="U5" s="7"/>
      <c r="V5" s="948"/>
      <c r="W5" s="17"/>
      <c r="X5" s="544"/>
      <c r="Y5" s="7"/>
      <c r="Z5" s="7"/>
      <c r="AA5" s="7"/>
      <c r="AB5" s="9"/>
      <c r="AC5" s="9"/>
      <c r="AD5" s="9"/>
      <c r="AE5" s="9"/>
      <c r="AF5" s="9"/>
      <c r="AG5" s="9"/>
      <c r="AH5" s="9"/>
    </row>
    <row r="6" spans="1:34" ht="52.5" hidden="1" customHeight="1" x14ac:dyDescent="0.35">
      <c r="A6" s="1"/>
      <c r="B6" s="10" t="s">
        <v>37</v>
      </c>
      <c r="C6" s="11" t="s">
        <v>38</v>
      </c>
      <c r="D6" s="11" t="s">
        <v>39</v>
      </c>
      <c r="E6" s="949"/>
      <c r="F6" s="11" t="s">
        <v>40</v>
      </c>
      <c r="G6" s="11"/>
      <c r="H6" s="11"/>
      <c r="I6" s="11" t="s">
        <v>41</v>
      </c>
      <c r="J6" s="11" t="s">
        <v>42</v>
      </c>
      <c r="K6" s="7"/>
      <c r="L6" s="7"/>
      <c r="M6" s="7"/>
      <c r="N6" s="15"/>
      <c r="O6" s="15"/>
      <c r="P6" s="15"/>
      <c r="Q6" s="810"/>
      <c r="R6" s="7"/>
      <c r="S6" s="7"/>
      <c r="T6" s="7"/>
      <c r="U6" s="7"/>
      <c r="V6" s="948"/>
      <c r="W6" s="17"/>
      <c r="X6" s="544"/>
      <c r="Y6" s="7"/>
      <c r="Z6" s="7"/>
      <c r="AA6" s="7"/>
      <c r="AB6" s="9"/>
      <c r="AC6" s="9"/>
      <c r="AD6" s="9"/>
      <c r="AE6" s="9"/>
      <c r="AF6" s="9"/>
      <c r="AG6" s="9"/>
      <c r="AH6" s="9"/>
    </row>
    <row r="7" spans="1:34" ht="52.5" hidden="1" customHeight="1" x14ac:dyDescent="0.35">
      <c r="A7" s="1"/>
      <c r="B7" s="10" t="s">
        <v>43</v>
      </c>
      <c r="C7" s="11" t="s">
        <v>44</v>
      </c>
      <c r="D7" s="11" t="s">
        <v>45</v>
      </c>
      <c r="E7" s="949"/>
      <c r="F7" s="11" t="s">
        <v>46</v>
      </c>
      <c r="G7" s="11"/>
      <c r="H7" s="11"/>
      <c r="I7" s="11" t="s">
        <v>47</v>
      </c>
      <c r="J7" s="11"/>
      <c r="K7" s="7"/>
      <c r="L7" s="7"/>
      <c r="M7" s="7"/>
      <c r="N7" s="15"/>
      <c r="O7" s="15"/>
      <c r="P7" s="15"/>
      <c r="Q7" s="810"/>
      <c r="R7" s="7"/>
      <c r="S7" s="7"/>
      <c r="T7" s="7"/>
      <c r="U7" s="7"/>
      <c r="V7" s="948"/>
      <c r="W7" s="17"/>
      <c r="X7" s="544"/>
      <c r="Y7" s="7"/>
      <c r="Z7" s="7"/>
      <c r="AA7" s="7"/>
      <c r="AB7" s="9"/>
      <c r="AC7" s="9"/>
      <c r="AD7" s="9"/>
      <c r="AE7" s="9"/>
      <c r="AF7" s="9"/>
      <c r="AG7" s="9"/>
      <c r="AH7" s="9"/>
    </row>
    <row r="8" spans="1:34" ht="52.5" hidden="1" customHeight="1" x14ac:dyDescent="0.35">
      <c r="A8" s="1"/>
      <c r="B8" s="10" t="s">
        <v>48</v>
      </c>
      <c r="C8" s="11" t="s">
        <v>49</v>
      </c>
      <c r="D8" s="11" t="s">
        <v>50</v>
      </c>
      <c r="E8" s="949"/>
      <c r="F8" s="11" t="s">
        <v>51</v>
      </c>
      <c r="G8" s="11"/>
      <c r="H8" s="11"/>
      <c r="I8" s="11" t="s">
        <v>52</v>
      </c>
      <c r="J8" s="11"/>
      <c r="K8" s="7"/>
      <c r="L8" s="7"/>
      <c r="M8" s="7"/>
      <c r="N8" s="15"/>
      <c r="O8" s="15"/>
      <c r="P8" s="15"/>
      <c r="Q8" s="810"/>
      <c r="R8" s="7"/>
      <c r="S8" s="7"/>
      <c r="T8" s="7"/>
      <c r="U8" s="7"/>
      <c r="V8" s="948"/>
      <c r="W8" s="17"/>
      <c r="X8" s="544"/>
      <c r="Y8" s="7"/>
      <c r="Z8" s="7"/>
      <c r="AA8" s="7"/>
      <c r="AB8" s="9"/>
      <c r="AC8" s="9"/>
      <c r="AD8" s="9"/>
      <c r="AE8" s="9"/>
      <c r="AF8" s="9"/>
      <c r="AG8" s="9"/>
      <c r="AH8" s="9"/>
    </row>
    <row r="9" spans="1:34" ht="52.5" hidden="1" customHeight="1" x14ac:dyDescent="0.35">
      <c r="A9" s="1"/>
      <c r="B9" s="10" t="s">
        <v>53</v>
      </c>
      <c r="C9" s="11" t="s">
        <v>54</v>
      </c>
      <c r="D9" s="11" t="s">
        <v>55</v>
      </c>
      <c r="E9" s="949"/>
      <c r="F9" s="11" t="s">
        <v>56</v>
      </c>
      <c r="G9" s="11"/>
      <c r="H9" s="11"/>
      <c r="I9" s="11"/>
      <c r="J9" s="11"/>
      <c r="K9" s="7"/>
      <c r="L9" s="7"/>
      <c r="M9" s="7"/>
      <c r="N9" s="15"/>
      <c r="O9" s="15"/>
      <c r="P9" s="15"/>
      <c r="Q9" s="810"/>
      <c r="R9" s="7"/>
      <c r="S9" s="7"/>
      <c r="T9" s="7"/>
      <c r="U9" s="7"/>
      <c r="V9" s="948"/>
      <c r="W9" s="17"/>
      <c r="X9" s="544"/>
      <c r="Y9" s="7"/>
      <c r="Z9" s="7"/>
      <c r="AA9" s="7"/>
      <c r="AB9" s="9"/>
      <c r="AC9" s="9"/>
      <c r="AD9" s="9"/>
      <c r="AE9" s="9"/>
      <c r="AF9" s="9"/>
      <c r="AG9" s="9"/>
      <c r="AH9" s="9"/>
    </row>
    <row r="10" spans="1:34" ht="52.5" hidden="1" customHeight="1" x14ac:dyDescent="0.35">
      <c r="A10" s="1"/>
      <c r="B10" s="10" t="s">
        <v>57</v>
      </c>
      <c r="C10" s="11" t="s">
        <v>58</v>
      </c>
      <c r="D10" s="11" t="s">
        <v>59</v>
      </c>
      <c r="E10" s="949"/>
      <c r="F10" s="11" t="s">
        <v>60</v>
      </c>
      <c r="G10" s="11"/>
      <c r="H10" s="11"/>
      <c r="I10" s="11"/>
      <c r="J10" s="11"/>
      <c r="K10" s="7"/>
      <c r="L10" s="7"/>
      <c r="M10" s="7"/>
      <c r="N10" s="15"/>
      <c r="O10" s="15"/>
      <c r="P10" s="15"/>
      <c r="Q10" s="810"/>
      <c r="R10" s="7"/>
      <c r="S10" s="7"/>
      <c r="T10" s="7"/>
      <c r="U10" s="7"/>
      <c r="V10" s="948"/>
      <c r="W10" s="17"/>
      <c r="X10" s="544"/>
      <c r="Y10" s="7"/>
      <c r="Z10" s="7"/>
      <c r="AA10" s="7"/>
      <c r="AB10" s="9"/>
      <c r="AC10" s="9"/>
      <c r="AD10" s="9"/>
      <c r="AE10" s="9"/>
      <c r="AF10" s="9"/>
      <c r="AG10" s="9"/>
      <c r="AH10" s="9"/>
    </row>
    <row r="11" spans="1:34" ht="52.5" hidden="1" customHeight="1" x14ac:dyDescent="0.35">
      <c r="A11" s="1"/>
      <c r="B11" s="10" t="s">
        <v>61</v>
      </c>
      <c r="C11" s="11" t="s">
        <v>62</v>
      </c>
      <c r="D11" s="11" t="s">
        <v>63</v>
      </c>
      <c r="E11" s="949"/>
      <c r="F11" s="13"/>
      <c r="G11" s="13"/>
      <c r="H11" s="13"/>
      <c r="I11" s="13"/>
      <c r="J11" s="7"/>
      <c r="K11" s="7"/>
      <c r="L11" s="7"/>
      <c r="M11" s="7"/>
      <c r="N11" s="15"/>
      <c r="O11" s="15"/>
      <c r="P11" s="15"/>
      <c r="Q11" s="810"/>
      <c r="R11" s="7"/>
      <c r="S11" s="7"/>
      <c r="T11" s="7"/>
      <c r="U11" s="7"/>
      <c r="V11" s="948"/>
      <c r="W11" s="17"/>
      <c r="X11" s="544"/>
      <c r="Y11" s="7"/>
      <c r="Z11" s="7"/>
      <c r="AA11" s="7"/>
      <c r="AB11" s="9"/>
      <c r="AC11" s="9"/>
      <c r="AD11" s="9"/>
      <c r="AE11" s="9"/>
      <c r="AF11" s="9"/>
      <c r="AG11" s="9"/>
      <c r="AH11" s="9"/>
    </row>
    <row r="12" spans="1:34" ht="52.5" hidden="1" customHeight="1" x14ac:dyDescent="0.35">
      <c r="A12" s="1"/>
      <c r="B12" s="10" t="s">
        <v>64</v>
      </c>
      <c r="C12" s="11" t="s">
        <v>65</v>
      </c>
      <c r="D12" s="11" t="s">
        <v>66</v>
      </c>
      <c r="E12" s="949"/>
      <c r="F12" s="13"/>
      <c r="G12" s="13"/>
      <c r="H12" s="13"/>
      <c r="I12" s="13"/>
      <c r="J12" s="7"/>
      <c r="K12" s="7"/>
      <c r="L12" s="7"/>
      <c r="M12" s="7"/>
      <c r="N12" s="15"/>
      <c r="O12" s="15"/>
      <c r="P12" s="15"/>
      <c r="Q12" s="810"/>
      <c r="R12" s="7"/>
      <c r="S12" s="7"/>
      <c r="T12" s="7"/>
      <c r="U12" s="7"/>
      <c r="V12" s="948"/>
      <c r="W12" s="17"/>
      <c r="X12" s="544"/>
      <c r="Y12" s="7"/>
      <c r="Z12" s="7"/>
      <c r="AA12" s="7"/>
      <c r="AB12" s="9"/>
      <c r="AC12" s="9"/>
      <c r="AD12" s="9"/>
      <c r="AE12" s="9"/>
      <c r="AF12" s="9"/>
      <c r="AG12" s="9"/>
      <c r="AH12" s="9"/>
    </row>
    <row r="13" spans="1:34" ht="52.5" hidden="1" customHeight="1" x14ac:dyDescent="0.35">
      <c r="A13" s="1"/>
      <c r="B13" s="10" t="s">
        <v>67</v>
      </c>
      <c r="C13" s="11" t="s">
        <v>68</v>
      </c>
      <c r="D13" s="11" t="s">
        <v>69</v>
      </c>
      <c r="E13" s="949"/>
      <c r="F13" s="13"/>
      <c r="G13" s="13"/>
      <c r="H13" s="13"/>
      <c r="I13" s="13"/>
      <c r="J13" s="7"/>
      <c r="K13" s="7"/>
      <c r="L13" s="7"/>
      <c r="M13" s="7"/>
      <c r="N13" s="15"/>
      <c r="O13" s="15"/>
      <c r="P13" s="15"/>
      <c r="Q13" s="810"/>
      <c r="R13" s="7"/>
      <c r="S13" s="7"/>
      <c r="T13" s="7"/>
      <c r="U13" s="7"/>
      <c r="V13" s="948"/>
      <c r="W13" s="17"/>
      <c r="X13" s="544"/>
      <c r="Y13" s="7"/>
      <c r="Z13" s="7"/>
      <c r="AA13" s="7"/>
      <c r="AB13" s="9"/>
      <c r="AC13" s="9"/>
      <c r="AD13" s="9"/>
      <c r="AE13" s="9"/>
      <c r="AF13" s="9"/>
      <c r="AG13" s="9"/>
      <c r="AH13" s="9"/>
    </row>
    <row r="14" spans="1:34" ht="52.5" hidden="1" customHeight="1" x14ac:dyDescent="0.35">
      <c r="A14" s="1"/>
      <c r="B14" s="10" t="s">
        <v>70</v>
      </c>
      <c r="C14" s="11" t="s">
        <v>71</v>
      </c>
      <c r="D14" s="11" t="s">
        <v>72</v>
      </c>
      <c r="E14" s="949"/>
      <c r="F14" s="13"/>
      <c r="G14" s="13"/>
      <c r="H14" s="13"/>
      <c r="I14" s="13"/>
      <c r="J14" s="7"/>
      <c r="K14" s="7"/>
      <c r="L14" s="7"/>
      <c r="M14" s="7"/>
      <c r="N14" s="15"/>
      <c r="O14" s="15"/>
      <c r="P14" s="15"/>
      <c r="Q14" s="810"/>
      <c r="R14" s="7"/>
      <c r="S14" s="7"/>
      <c r="T14" s="7"/>
      <c r="U14" s="7"/>
      <c r="V14" s="948"/>
      <c r="W14" s="17"/>
      <c r="X14" s="544"/>
      <c r="Y14" s="7"/>
      <c r="Z14" s="7"/>
      <c r="AA14" s="7"/>
      <c r="AB14" s="9"/>
      <c r="AC14" s="9"/>
      <c r="AD14" s="9"/>
      <c r="AE14" s="9"/>
      <c r="AF14" s="9"/>
      <c r="AG14" s="9"/>
      <c r="AH14" s="9"/>
    </row>
    <row r="15" spans="1:34" ht="52.5" hidden="1" customHeight="1" x14ac:dyDescent="0.35">
      <c r="A15" s="1"/>
      <c r="B15" s="10" t="s">
        <v>73</v>
      </c>
      <c r="C15" s="11" t="s">
        <v>74</v>
      </c>
      <c r="D15" s="11" t="s">
        <v>2003</v>
      </c>
      <c r="E15" s="949"/>
      <c r="F15" s="13"/>
      <c r="G15" s="13"/>
      <c r="H15" s="13"/>
      <c r="I15" s="13"/>
      <c r="J15" s="7"/>
      <c r="K15" s="7"/>
      <c r="L15" s="7"/>
      <c r="M15" s="7"/>
      <c r="N15" s="15"/>
      <c r="O15" s="15"/>
      <c r="P15" s="15"/>
      <c r="Q15" s="810"/>
      <c r="R15" s="7"/>
      <c r="S15" s="7"/>
      <c r="T15" s="7"/>
      <c r="U15" s="7"/>
      <c r="V15" s="948"/>
      <c r="W15" s="17"/>
      <c r="X15" s="544"/>
      <c r="Y15" s="7"/>
      <c r="Z15" s="7"/>
      <c r="AA15" s="7"/>
      <c r="AB15" s="9"/>
      <c r="AC15" s="9"/>
      <c r="AD15" s="9"/>
      <c r="AE15" s="9"/>
      <c r="AF15" s="9"/>
      <c r="AG15" s="9"/>
      <c r="AH15" s="9"/>
    </row>
    <row r="16" spans="1:34" ht="52.5" hidden="1" customHeight="1" x14ac:dyDescent="0.35">
      <c r="A16" s="1"/>
      <c r="B16" s="10" t="s">
        <v>75</v>
      </c>
      <c r="C16" s="11" t="s">
        <v>76</v>
      </c>
      <c r="D16" s="7"/>
      <c r="E16" s="949"/>
      <c r="F16" s="13"/>
      <c r="G16" s="13"/>
      <c r="H16" s="13"/>
      <c r="I16" s="13"/>
      <c r="J16" s="7"/>
      <c r="K16" s="7"/>
      <c r="L16" s="7"/>
      <c r="M16" s="7"/>
      <c r="N16" s="15"/>
      <c r="O16" s="15"/>
      <c r="P16" s="15"/>
      <c r="Q16" s="810"/>
      <c r="R16" s="7"/>
      <c r="S16" s="7"/>
      <c r="T16" s="7"/>
      <c r="U16" s="7"/>
      <c r="V16" s="948"/>
      <c r="W16" s="17"/>
      <c r="X16" s="544"/>
      <c r="Y16" s="7"/>
      <c r="Z16" s="7"/>
      <c r="AA16" s="7"/>
      <c r="AB16" s="9"/>
      <c r="AC16" s="9"/>
      <c r="AD16" s="9"/>
      <c r="AE16" s="9"/>
      <c r="AF16" s="9"/>
      <c r="AG16" s="9"/>
      <c r="AH16" s="9"/>
    </row>
    <row r="17" spans="1:34" ht="52.5" hidden="1" customHeight="1" x14ac:dyDescent="0.35">
      <c r="A17" s="1"/>
      <c r="B17" s="10" t="s">
        <v>77</v>
      </c>
      <c r="C17" s="11" t="s">
        <v>78</v>
      </c>
      <c r="D17" s="11"/>
      <c r="E17" s="949"/>
      <c r="F17" s="13"/>
      <c r="G17" s="13"/>
      <c r="H17" s="7"/>
      <c r="I17" s="13"/>
      <c r="J17" s="7"/>
      <c r="K17" s="7"/>
      <c r="L17" s="7"/>
      <c r="M17" s="7"/>
      <c r="N17" s="15"/>
      <c r="O17" s="15"/>
      <c r="P17" s="15"/>
      <c r="Q17" s="810"/>
      <c r="R17" s="7"/>
      <c r="S17" s="7"/>
      <c r="T17" s="7"/>
      <c r="U17" s="7"/>
      <c r="V17" s="948"/>
      <c r="W17" s="17"/>
      <c r="X17" s="544"/>
      <c r="Y17" s="7"/>
      <c r="Z17" s="7"/>
      <c r="AA17" s="7"/>
      <c r="AB17" s="9"/>
      <c r="AC17" s="9"/>
      <c r="AD17" s="9"/>
      <c r="AE17" s="9"/>
      <c r="AF17" s="9"/>
      <c r="AG17" s="9"/>
      <c r="AH17" s="9"/>
    </row>
    <row r="18" spans="1:34" ht="52.5" hidden="1" customHeight="1" x14ac:dyDescent="0.35">
      <c r="A18" s="1"/>
      <c r="B18" s="7"/>
      <c r="C18" s="7"/>
      <c r="D18" s="7"/>
      <c r="E18" s="950"/>
      <c r="F18" s="7"/>
      <c r="G18" s="7"/>
      <c r="H18" s="7"/>
      <c r="I18" s="7"/>
      <c r="J18" s="7"/>
      <c r="K18" s="7"/>
      <c r="L18" s="7"/>
      <c r="M18" s="7"/>
      <c r="N18" s="15"/>
      <c r="O18" s="15"/>
      <c r="P18" s="15"/>
      <c r="Q18" s="810"/>
      <c r="R18" s="7"/>
      <c r="S18" s="7"/>
      <c r="T18" s="7"/>
      <c r="U18" s="7"/>
      <c r="V18" s="948"/>
      <c r="W18" s="17"/>
      <c r="X18" s="544"/>
      <c r="Y18" s="7"/>
      <c r="Z18" s="7"/>
      <c r="AA18" s="7"/>
      <c r="AB18" s="9"/>
      <c r="AC18" s="9"/>
      <c r="AD18" s="9"/>
      <c r="AE18" s="9"/>
      <c r="AF18" s="9"/>
      <c r="AG18" s="9"/>
      <c r="AH18" s="9"/>
    </row>
    <row r="19" spans="1:34" ht="52.5" hidden="1" customHeight="1" x14ac:dyDescent="0.35">
      <c r="A19" s="1"/>
      <c r="B19" s="7"/>
      <c r="C19" s="7"/>
      <c r="D19" s="7"/>
      <c r="E19" s="950"/>
      <c r="F19" s="7"/>
      <c r="G19" s="7"/>
      <c r="H19" s="7"/>
      <c r="I19" s="7"/>
      <c r="J19" s="7"/>
      <c r="K19" s="7"/>
      <c r="L19" s="7"/>
      <c r="M19" s="7"/>
      <c r="N19" s="15"/>
      <c r="O19" s="15"/>
      <c r="P19" s="15"/>
      <c r="Q19" s="810"/>
      <c r="R19" s="7"/>
      <c r="S19" s="7"/>
      <c r="T19" s="7"/>
      <c r="U19" s="7"/>
      <c r="V19" s="948"/>
      <c r="W19" s="17"/>
      <c r="X19" s="544"/>
      <c r="Y19" s="7"/>
      <c r="Z19" s="7"/>
      <c r="AA19" s="7"/>
      <c r="AB19" s="9"/>
      <c r="AC19" s="9"/>
      <c r="AD19" s="9"/>
      <c r="AE19" s="9"/>
      <c r="AF19" s="9"/>
      <c r="AG19" s="9"/>
      <c r="AH19" s="9"/>
    </row>
    <row r="20" spans="1:34" ht="52.5" hidden="1" customHeight="1" x14ac:dyDescent="0.35">
      <c r="A20" s="1"/>
      <c r="B20" s="7"/>
      <c r="C20" s="7"/>
      <c r="D20" s="7"/>
      <c r="E20" s="950"/>
      <c r="F20" s="7"/>
      <c r="G20" s="7"/>
      <c r="H20" s="7"/>
      <c r="I20" s="7"/>
      <c r="J20" s="7"/>
      <c r="K20" s="7"/>
      <c r="L20" s="7"/>
      <c r="M20" s="7"/>
      <c r="N20" s="15"/>
      <c r="O20" s="15"/>
      <c r="P20" s="15"/>
      <c r="Q20" s="810"/>
      <c r="R20" s="7"/>
      <c r="S20" s="7"/>
      <c r="T20" s="7"/>
      <c r="U20" s="7"/>
      <c r="V20" s="948"/>
      <c r="W20" s="17"/>
      <c r="X20" s="544"/>
      <c r="Y20" s="7"/>
      <c r="Z20" s="7"/>
      <c r="AA20" s="7"/>
      <c r="AB20" s="9"/>
      <c r="AC20" s="9"/>
      <c r="AD20" s="9"/>
      <c r="AE20" s="9"/>
      <c r="AF20" s="9"/>
      <c r="AG20" s="9"/>
      <c r="AH20" s="9"/>
    </row>
    <row r="21" spans="1:34" ht="52.5" customHeight="1" x14ac:dyDescent="0.25">
      <c r="A21" s="1461"/>
      <c r="B21" s="1391"/>
      <c r="C21" s="1384"/>
      <c r="D21" s="1448" t="s">
        <v>79</v>
      </c>
      <c r="E21" s="1449"/>
      <c r="F21" s="1391"/>
      <c r="G21" s="1391"/>
      <c r="H21" s="1449"/>
      <c r="I21" s="1391"/>
      <c r="J21" s="1391"/>
      <c r="K21" s="1391"/>
      <c r="L21" s="1391"/>
      <c r="M21" s="1391"/>
      <c r="N21" s="1391"/>
      <c r="O21" s="1391"/>
      <c r="P21" s="1391"/>
      <c r="Q21" s="1449"/>
      <c r="R21" s="1391"/>
      <c r="S21" s="1391"/>
      <c r="T21" s="1451"/>
      <c r="U21" s="1499" t="s">
        <v>80</v>
      </c>
      <c r="V21" s="1393"/>
      <c r="W21" s="1382"/>
      <c r="X21" s="544"/>
      <c r="Y21" s="7"/>
      <c r="Z21" s="7"/>
      <c r="AA21" s="7"/>
      <c r="AB21" s="9"/>
      <c r="AC21" s="9"/>
      <c r="AD21" s="9"/>
      <c r="AE21" s="9"/>
      <c r="AF21" s="9"/>
      <c r="AG21" s="9"/>
      <c r="AH21" s="9"/>
    </row>
    <row r="22" spans="1:34" ht="52.5" customHeight="1" x14ac:dyDescent="0.25">
      <c r="A22" s="1452"/>
      <c r="B22" s="1454"/>
      <c r="C22" s="1400"/>
      <c r="D22" s="1452"/>
      <c r="E22" s="1453"/>
      <c r="F22" s="1454"/>
      <c r="G22" s="1454"/>
      <c r="H22" s="1453"/>
      <c r="I22" s="1454"/>
      <c r="J22" s="1454"/>
      <c r="K22" s="1454"/>
      <c r="L22" s="1454"/>
      <c r="M22" s="1454"/>
      <c r="N22" s="1454"/>
      <c r="O22" s="1454"/>
      <c r="P22" s="1454"/>
      <c r="Q22" s="1453"/>
      <c r="R22" s="1454"/>
      <c r="S22" s="1454"/>
      <c r="T22" s="1456"/>
      <c r="U22" s="1513" t="s">
        <v>81</v>
      </c>
      <c r="V22" s="1363"/>
      <c r="W22" s="1369"/>
      <c r="X22" s="544"/>
      <c r="Y22" s="7"/>
      <c r="Z22" s="7"/>
      <c r="AA22" s="7"/>
      <c r="AB22" s="9"/>
      <c r="AC22" s="9"/>
      <c r="AD22" s="9"/>
      <c r="AE22" s="9"/>
      <c r="AF22" s="9"/>
      <c r="AG22" s="9"/>
      <c r="AH22" s="9"/>
    </row>
    <row r="23" spans="1:34" ht="52.5" customHeight="1" x14ac:dyDescent="0.25">
      <c r="A23" s="1452"/>
      <c r="B23" s="1454"/>
      <c r="C23" s="1400"/>
      <c r="D23" s="1452"/>
      <c r="E23" s="1453"/>
      <c r="F23" s="1454"/>
      <c r="G23" s="1454"/>
      <c r="H23" s="1453"/>
      <c r="I23" s="1454"/>
      <c r="J23" s="1454"/>
      <c r="K23" s="1454"/>
      <c r="L23" s="1454"/>
      <c r="M23" s="1454"/>
      <c r="N23" s="1454"/>
      <c r="O23" s="1454"/>
      <c r="P23" s="1454"/>
      <c r="Q23" s="1453"/>
      <c r="R23" s="1454"/>
      <c r="S23" s="1454"/>
      <c r="T23" s="1456"/>
      <c r="U23" s="456" t="s">
        <v>83</v>
      </c>
      <c r="V23" s="951"/>
      <c r="W23" s="21"/>
      <c r="X23" s="544"/>
      <c r="Y23" s="7"/>
      <c r="Z23" s="7"/>
      <c r="AA23" s="7"/>
      <c r="AB23" s="9"/>
      <c r="AC23" s="9"/>
      <c r="AD23" s="9"/>
      <c r="AE23" s="9"/>
      <c r="AF23" s="9"/>
      <c r="AG23" s="9"/>
      <c r="AH23" s="9"/>
    </row>
    <row r="24" spans="1:34" ht="52.5" customHeight="1" x14ac:dyDescent="0.25">
      <c r="A24" s="1457"/>
      <c r="B24" s="1367"/>
      <c r="C24" s="1406"/>
      <c r="D24" s="1457"/>
      <c r="E24" s="1458"/>
      <c r="F24" s="1367"/>
      <c r="G24" s="1367"/>
      <c r="H24" s="1458"/>
      <c r="I24" s="1367"/>
      <c r="J24" s="1367"/>
      <c r="K24" s="1367"/>
      <c r="L24" s="1367"/>
      <c r="M24" s="1367"/>
      <c r="N24" s="1367"/>
      <c r="O24" s="1367"/>
      <c r="P24" s="1367"/>
      <c r="Q24" s="1458"/>
      <c r="R24" s="1367"/>
      <c r="S24" s="1367"/>
      <c r="T24" s="1460"/>
      <c r="U24" s="1515" t="s">
        <v>84</v>
      </c>
      <c r="V24" s="1396"/>
      <c r="W24" s="1371"/>
      <c r="X24" s="544"/>
      <c r="Y24" s="7"/>
      <c r="Z24" s="7"/>
      <c r="AA24" s="7"/>
      <c r="AB24" s="9"/>
      <c r="AC24" s="9"/>
      <c r="AD24" s="9"/>
      <c r="AE24" s="9"/>
      <c r="AF24" s="9"/>
      <c r="AG24" s="9"/>
      <c r="AH24" s="9"/>
    </row>
    <row r="25" spans="1:34" ht="52.5" customHeight="1" x14ac:dyDescent="0.25">
      <c r="A25" s="22"/>
      <c r="B25" s="23"/>
      <c r="C25" s="23"/>
      <c r="D25" s="23"/>
      <c r="E25" s="1187"/>
      <c r="F25" s="25"/>
      <c r="G25" s="25"/>
      <c r="H25" s="1017"/>
      <c r="I25" s="25"/>
      <c r="J25" s="25"/>
      <c r="K25" s="25"/>
      <c r="L25" s="25"/>
      <c r="M25" s="25"/>
      <c r="N25" s="25"/>
      <c r="O25" s="25"/>
      <c r="P25" s="25"/>
      <c r="Q25" s="1034"/>
      <c r="R25" s="25"/>
      <c r="S25" s="25"/>
      <c r="T25" s="1017"/>
      <c r="U25" s="25"/>
      <c r="V25" s="545"/>
      <c r="W25" s="27"/>
      <c r="X25" s="545"/>
      <c r="Y25" s="7"/>
      <c r="Z25" s="7"/>
      <c r="AA25" s="7"/>
      <c r="AB25" s="9"/>
      <c r="AC25" s="9"/>
      <c r="AD25" s="9"/>
      <c r="AE25" s="9"/>
      <c r="AF25" s="9"/>
      <c r="AG25" s="9"/>
      <c r="AH25" s="9"/>
    </row>
    <row r="26" spans="1:34" ht="52.5" customHeight="1" x14ac:dyDescent="0.25">
      <c r="A26" s="1509" t="s">
        <v>85</v>
      </c>
      <c r="B26" s="1389"/>
      <c r="C26" s="1378"/>
      <c r="D26" s="18"/>
      <c r="E26" s="1035"/>
      <c r="F26" s="1440" t="str">
        <f>CONCATENATE("INFORME DE SEGUIMIENTO DEL PROCESO ",A27)</f>
        <v>INFORME DE SEGUIMIENTO DEL PROCESO CONTROL INTERNO DISCIPLINARIO</v>
      </c>
      <c r="G26" s="1382"/>
      <c r="H26" s="1085"/>
      <c r="I26" s="1442" t="s">
        <v>86</v>
      </c>
      <c r="J26" s="1389"/>
      <c r="K26" s="1389"/>
      <c r="L26" s="1389"/>
      <c r="M26" s="1378"/>
      <c r="N26" s="30"/>
      <c r="O26" s="25"/>
      <c r="P26" s="31"/>
      <c r="Q26" s="1041"/>
      <c r="R26" s="18"/>
      <c r="S26" s="18"/>
      <c r="T26" s="1023"/>
      <c r="U26" s="18"/>
      <c r="V26" s="952"/>
      <c r="W26" s="33"/>
      <c r="X26" s="547"/>
      <c r="Y26" s="7"/>
      <c r="Z26" s="7"/>
      <c r="AA26" s="7"/>
      <c r="AB26" s="9"/>
      <c r="AC26" s="9"/>
      <c r="AD26" s="9"/>
      <c r="AE26" s="9"/>
      <c r="AF26" s="9"/>
      <c r="AG26" s="9"/>
      <c r="AH26" s="9"/>
    </row>
    <row r="27" spans="1:34" ht="52.5" customHeight="1" x14ac:dyDescent="0.25">
      <c r="A27" s="1509" t="s">
        <v>76</v>
      </c>
      <c r="B27" s="1389"/>
      <c r="C27" s="1378"/>
      <c r="D27" s="18"/>
      <c r="E27" s="1035"/>
      <c r="F27" s="34" t="s">
        <v>87</v>
      </c>
      <c r="G27" s="35">
        <f>+COUNTA(E40:E150)</f>
        <v>5</v>
      </c>
      <c r="H27" s="1086"/>
      <c r="I27" s="1443" t="s">
        <v>88</v>
      </c>
      <c r="J27" s="1393"/>
      <c r="K27" s="1382"/>
      <c r="L27" s="1444">
        <f>COUNTIF(I40:I140,"CORRECCIÓN")</f>
        <v>0</v>
      </c>
      <c r="M27" s="1382"/>
      <c r="N27" s="30"/>
      <c r="O27" s="546"/>
      <c r="P27" s="1497" t="s">
        <v>89</v>
      </c>
      <c r="Q27" s="1498"/>
      <c r="R27" s="1359"/>
      <c r="S27" s="1359"/>
      <c r="T27" s="1498"/>
      <c r="U27" s="1359"/>
      <c r="V27" s="1359"/>
      <c r="W27" s="33"/>
      <c r="X27" s="547"/>
      <c r="Y27" s="7"/>
      <c r="Z27" s="7"/>
      <c r="AA27" s="7"/>
      <c r="AB27" s="9"/>
      <c r="AC27" s="9"/>
      <c r="AD27" s="9"/>
      <c r="AE27" s="9"/>
      <c r="AF27" s="9"/>
      <c r="AG27" s="9"/>
      <c r="AH27" s="9"/>
    </row>
    <row r="28" spans="1:34" ht="52.5" customHeight="1" x14ac:dyDescent="0.35">
      <c r="A28" s="38"/>
      <c r="B28" s="18"/>
      <c r="C28" s="18"/>
      <c r="D28" s="39"/>
      <c r="E28" s="1035"/>
      <c r="F28" s="34" t="s">
        <v>90</v>
      </c>
      <c r="G28" s="40">
        <f>+COUNTA(H40:H150)</f>
        <v>5</v>
      </c>
      <c r="H28" s="1086"/>
      <c r="I28" s="1432" t="s">
        <v>91</v>
      </c>
      <c r="J28" s="1363"/>
      <c r="K28" s="1369"/>
      <c r="L28" s="1433">
        <f>COUNTIF(I40:I140,"ACCIÓN PREVENTIVA")</f>
        <v>2</v>
      </c>
      <c r="M28" s="1369"/>
      <c r="N28" s="546"/>
      <c r="O28" s="546"/>
      <c r="P28" s="187" t="s">
        <v>92</v>
      </c>
      <c r="Q28" s="1186" t="s">
        <v>93</v>
      </c>
      <c r="R28" s="188" t="s">
        <v>94</v>
      </c>
      <c r="S28" s="189" t="s">
        <v>95</v>
      </c>
      <c r="T28" s="1018" t="s">
        <v>96</v>
      </c>
      <c r="U28" s="460" t="s">
        <v>97</v>
      </c>
      <c r="V28" s="42" t="s">
        <v>98</v>
      </c>
      <c r="W28" s="33"/>
      <c r="X28" s="547"/>
      <c r="Y28" s="7"/>
      <c r="Z28" s="7"/>
      <c r="AA28" s="7"/>
      <c r="AB28" s="9"/>
      <c r="AC28" s="9"/>
      <c r="AD28" s="9"/>
      <c r="AE28" s="9"/>
      <c r="AF28" s="9"/>
      <c r="AG28" s="9"/>
      <c r="AH28" s="9"/>
    </row>
    <row r="29" spans="1:34" ht="52.5" customHeight="1" x14ac:dyDescent="0.35">
      <c r="A29" s="38"/>
      <c r="B29" s="18"/>
      <c r="C29" s="18"/>
      <c r="D29" s="46"/>
      <c r="E29" s="1035"/>
      <c r="F29" s="47" t="s">
        <v>99</v>
      </c>
      <c r="G29" s="48">
        <f>+COUNTIF(V40:V150,"Cerrada")</f>
        <v>0</v>
      </c>
      <c r="H29" s="1086"/>
      <c r="I29" s="1432" t="s">
        <v>100</v>
      </c>
      <c r="J29" s="1363"/>
      <c r="K29" s="1369"/>
      <c r="L29" s="1433">
        <f>COUNTIF(I40:I140,"ACCIÓN CORRECTIVA")</f>
        <v>3</v>
      </c>
      <c r="M29" s="1369"/>
      <c r="N29" s="30"/>
      <c r="O29" s="546"/>
      <c r="P29" s="187">
        <v>2011</v>
      </c>
      <c r="Q29" s="1186">
        <v>0</v>
      </c>
      <c r="R29" s="187">
        <v>0</v>
      </c>
      <c r="S29" s="187">
        <v>0</v>
      </c>
      <c r="T29" s="1132">
        <f t="shared" ref="T29:T32" si="0">+Q29+R29+S29</f>
        <v>0</v>
      </c>
      <c r="U29" s="188">
        <v>0</v>
      </c>
      <c r="V29" s="188">
        <v>0</v>
      </c>
      <c r="W29" s="33"/>
      <c r="X29" s="547"/>
      <c r="Y29" s="7"/>
      <c r="Z29" s="7"/>
      <c r="AA29" s="7"/>
      <c r="AB29" s="9"/>
      <c r="AC29" s="9"/>
      <c r="AD29" s="9"/>
      <c r="AE29" s="9"/>
      <c r="AF29" s="9"/>
      <c r="AG29" s="9"/>
      <c r="AH29" s="9"/>
    </row>
    <row r="30" spans="1:34" ht="52.5" customHeight="1" x14ac:dyDescent="0.35">
      <c r="A30" s="38"/>
      <c r="B30" s="18"/>
      <c r="C30" s="18"/>
      <c r="D30" s="39"/>
      <c r="E30" s="1035"/>
      <c r="F30" s="52" t="s">
        <v>101</v>
      </c>
      <c r="G30" s="53">
        <f>+COUNTIF(V40:V150,"Cerrada Condicional")</f>
        <v>2</v>
      </c>
      <c r="H30" s="1086"/>
      <c r="I30" s="1434" t="s">
        <v>102</v>
      </c>
      <c r="J30" s="1435"/>
      <c r="K30" s="1380"/>
      <c r="L30" s="1431">
        <f>COUNTIF(I40:I140,"ACCIÓN DE MEJORA")</f>
        <v>0</v>
      </c>
      <c r="M30" s="1380"/>
      <c r="N30" s="546"/>
      <c r="O30" s="546"/>
      <c r="P30" s="191">
        <v>2012</v>
      </c>
      <c r="Q30" s="1038">
        <v>0</v>
      </c>
      <c r="R30" s="191">
        <v>0</v>
      </c>
      <c r="S30" s="191">
        <v>0</v>
      </c>
      <c r="T30" s="1020">
        <f t="shared" si="0"/>
        <v>0</v>
      </c>
      <c r="U30" s="60">
        <v>0</v>
      </c>
      <c r="V30" s="60">
        <v>0</v>
      </c>
      <c r="W30" s="33"/>
      <c r="X30" s="547"/>
      <c r="Y30" s="7"/>
      <c r="Z30" s="7"/>
      <c r="AA30" s="7"/>
      <c r="AB30" s="9"/>
      <c r="AC30" s="9"/>
      <c r="AD30" s="9"/>
      <c r="AE30" s="9"/>
      <c r="AF30" s="9"/>
      <c r="AG30" s="9"/>
      <c r="AH30" s="9"/>
    </row>
    <row r="31" spans="1:34" ht="52.5" customHeight="1" x14ac:dyDescent="0.35">
      <c r="A31" s="38"/>
      <c r="B31" s="18"/>
      <c r="C31" s="18"/>
      <c r="D31" s="46"/>
      <c r="E31" s="1035"/>
      <c r="F31" s="34" t="s">
        <v>104</v>
      </c>
      <c r="G31" s="35">
        <f>+COUNTIF(V40:V150,"Abierta - en Desarrollo")</f>
        <v>0</v>
      </c>
      <c r="H31" s="1086"/>
      <c r="I31" s="1430" t="s">
        <v>105</v>
      </c>
      <c r="J31" s="1389"/>
      <c r="K31" s="1389"/>
      <c r="L31" s="1389"/>
      <c r="M31" s="1378"/>
      <c r="N31" s="546"/>
      <c r="O31" s="546"/>
      <c r="P31" s="191">
        <v>2013</v>
      </c>
      <c r="Q31" s="1038">
        <v>0</v>
      </c>
      <c r="R31" s="191">
        <v>0</v>
      </c>
      <c r="S31" s="191">
        <v>0</v>
      </c>
      <c r="T31" s="1020">
        <f t="shared" si="0"/>
        <v>0</v>
      </c>
      <c r="U31" s="60">
        <v>0</v>
      </c>
      <c r="V31" s="60">
        <v>0</v>
      </c>
      <c r="W31" s="33"/>
      <c r="X31" s="547"/>
      <c r="Y31" s="7"/>
      <c r="Z31" s="7"/>
      <c r="AA31" s="7"/>
      <c r="AB31" s="9"/>
      <c r="AC31" s="9"/>
      <c r="AD31" s="9"/>
      <c r="AE31" s="9"/>
      <c r="AF31" s="9"/>
      <c r="AG31" s="9"/>
      <c r="AH31" s="9"/>
    </row>
    <row r="32" spans="1:34" ht="52.5" customHeight="1" x14ac:dyDescent="0.35">
      <c r="A32" s="38"/>
      <c r="B32" s="18"/>
      <c r="C32" s="18"/>
      <c r="D32" s="39"/>
      <c r="E32" s="1035"/>
      <c r="F32" s="64" t="s">
        <v>106</v>
      </c>
      <c r="G32" s="48">
        <f>+COUNTIF(V40:V150,"Abierta - Vencida")</f>
        <v>3</v>
      </c>
      <c r="H32" s="1086"/>
      <c r="I32" s="65" t="s">
        <v>14</v>
      </c>
      <c r="J32" s="66">
        <f>COUNTIF(J40:J57,"SGC")</f>
        <v>5</v>
      </c>
      <c r="K32" s="67" t="s">
        <v>35</v>
      </c>
      <c r="L32" s="68">
        <f>COUNTIF(J40:J57,"S&amp;SO")</f>
        <v>0</v>
      </c>
      <c r="M32" s="461" t="s">
        <v>96</v>
      </c>
      <c r="N32" s="546"/>
      <c r="O32" s="25"/>
      <c r="P32" s="191">
        <v>2014</v>
      </c>
      <c r="Q32" s="1038">
        <v>0</v>
      </c>
      <c r="R32" s="191">
        <v>0</v>
      </c>
      <c r="S32" s="191">
        <v>0</v>
      </c>
      <c r="T32" s="1020">
        <f t="shared" si="0"/>
        <v>0</v>
      </c>
      <c r="U32" s="60">
        <v>0</v>
      </c>
      <c r="V32" s="60">
        <v>0</v>
      </c>
      <c r="W32" s="33"/>
      <c r="X32" s="547"/>
      <c r="Y32" s="7"/>
      <c r="Z32" s="7"/>
      <c r="AA32" s="7"/>
      <c r="AB32" s="9"/>
      <c r="AC32" s="9"/>
      <c r="AD32" s="9"/>
      <c r="AE32" s="9"/>
      <c r="AF32" s="9"/>
      <c r="AG32" s="9"/>
      <c r="AH32" s="9"/>
    </row>
    <row r="33" spans="1:34" ht="52.5" customHeight="1" x14ac:dyDescent="0.35">
      <c r="A33" s="38"/>
      <c r="B33" s="18"/>
      <c r="C33" s="18"/>
      <c r="D33" s="18"/>
      <c r="E33" s="1035"/>
      <c r="F33" s="70" t="s">
        <v>107</v>
      </c>
      <c r="G33" s="71">
        <f>SUM(G31:G32)</f>
        <v>3</v>
      </c>
      <c r="H33" s="1086"/>
      <c r="I33" s="72" t="s">
        <v>52</v>
      </c>
      <c r="J33" s="73">
        <f>COUNTIF(J40:J57,"SCI")</f>
        <v>0</v>
      </c>
      <c r="K33" s="74" t="s">
        <v>28</v>
      </c>
      <c r="L33" s="75">
        <f>COUNTIF(J40:J57,"SGSI")</f>
        <v>0</v>
      </c>
      <c r="M33" s="1501">
        <f>+J32+J33+J34+J35+L32+L33+L34</f>
        <v>5</v>
      </c>
      <c r="N33" s="546"/>
      <c r="O33" s="25"/>
      <c r="P33" s="203" t="s">
        <v>108</v>
      </c>
      <c r="Q33" s="1039">
        <f t="shared" ref="Q33:V33" si="1">SUM(Q29:Q32)</f>
        <v>0</v>
      </c>
      <c r="R33" s="77">
        <f t="shared" si="1"/>
        <v>0</v>
      </c>
      <c r="S33" s="77">
        <f t="shared" si="1"/>
        <v>0</v>
      </c>
      <c r="T33" s="1021">
        <f t="shared" si="1"/>
        <v>0</v>
      </c>
      <c r="U33" s="77">
        <f t="shared" si="1"/>
        <v>0</v>
      </c>
      <c r="V33" s="77">
        <f t="shared" si="1"/>
        <v>0</v>
      </c>
      <c r="W33" s="33"/>
      <c r="X33" s="547"/>
      <c r="Y33" s="7"/>
      <c r="Z33" s="7"/>
      <c r="AA33" s="7"/>
      <c r="AB33" s="9"/>
      <c r="AC33" s="9"/>
      <c r="AD33" s="9"/>
      <c r="AE33" s="9"/>
      <c r="AF33" s="9"/>
      <c r="AG33" s="9"/>
      <c r="AH33" s="9"/>
    </row>
    <row r="34" spans="1:34" ht="52.5" customHeight="1" x14ac:dyDescent="0.35">
      <c r="A34" s="38"/>
      <c r="B34" s="18"/>
      <c r="C34" s="18"/>
      <c r="D34" s="18"/>
      <c r="E34" s="1035"/>
      <c r="F34" s="34" t="s">
        <v>109</v>
      </c>
      <c r="G34" s="40">
        <f>+COUNTA(Q40:Q150)</f>
        <v>5</v>
      </c>
      <c r="H34" s="1023"/>
      <c r="I34" s="72" t="s">
        <v>47</v>
      </c>
      <c r="J34" s="73">
        <f>COUNTIF(J40:J57,"SGA")</f>
        <v>0</v>
      </c>
      <c r="K34" s="79" t="s">
        <v>21</v>
      </c>
      <c r="L34" s="80">
        <f>COUNTIF(J40:J57,"SIGA")</f>
        <v>0</v>
      </c>
      <c r="M34" s="1467"/>
      <c r="N34" s="546"/>
      <c r="O34" s="25"/>
      <c r="P34" s="81"/>
      <c r="Q34" s="1040"/>
      <c r="R34" s="18"/>
      <c r="S34" s="18"/>
      <c r="T34" s="1023"/>
      <c r="U34" s="18"/>
      <c r="V34" s="952"/>
      <c r="W34" s="33"/>
      <c r="X34" s="547"/>
      <c r="Y34" s="7"/>
      <c r="Z34" s="7"/>
      <c r="AA34" s="7"/>
      <c r="AB34" s="9"/>
      <c r="AC34" s="9"/>
      <c r="AD34" s="9"/>
      <c r="AE34" s="9"/>
      <c r="AF34" s="9"/>
      <c r="AG34" s="9"/>
      <c r="AH34" s="9"/>
    </row>
    <row r="35" spans="1:34" ht="52.5" customHeight="1" x14ac:dyDescent="0.35">
      <c r="A35" s="38"/>
      <c r="B35" s="18"/>
      <c r="C35" s="18"/>
      <c r="D35" s="30"/>
      <c r="E35" s="1188"/>
      <c r="F35" s="84" t="s">
        <v>110</v>
      </c>
      <c r="G35" s="88">
        <f>+COUNTA(T40:T150)</f>
        <v>5</v>
      </c>
      <c r="H35" s="1023"/>
      <c r="I35" s="89" t="s">
        <v>41</v>
      </c>
      <c r="J35" s="80">
        <f>COUNTIF(J40:J57,"SRS")</f>
        <v>0</v>
      </c>
      <c r="K35" s="18"/>
      <c r="L35" s="18"/>
      <c r="M35" s="18"/>
      <c r="N35" s="546"/>
      <c r="O35" s="546"/>
      <c r="P35" s="546"/>
      <c r="Q35" s="1040"/>
      <c r="R35" s="82"/>
      <c r="S35" s="91"/>
      <c r="T35" s="1052"/>
      <c r="U35" s="32"/>
      <c r="V35" s="952"/>
      <c r="W35" s="33"/>
      <c r="X35" s="547"/>
      <c r="Y35" s="7"/>
      <c r="Z35" s="7"/>
      <c r="AA35" s="7"/>
      <c r="AB35" s="9"/>
      <c r="AC35" s="9"/>
      <c r="AD35" s="9"/>
      <c r="AE35" s="9"/>
      <c r="AF35" s="9"/>
      <c r="AG35" s="9"/>
      <c r="AH35" s="9"/>
    </row>
    <row r="36" spans="1:34" ht="52.5" customHeight="1" x14ac:dyDescent="0.35">
      <c r="A36" s="38"/>
      <c r="B36" s="18"/>
      <c r="C36" s="18"/>
      <c r="D36" s="30"/>
      <c r="E36" s="1188"/>
      <c r="F36" s="30"/>
      <c r="G36" s="30"/>
      <c r="H36" s="1023"/>
      <c r="I36" s="30"/>
      <c r="J36" s="30"/>
      <c r="K36" s="18"/>
      <c r="L36" s="18"/>
      <c r="M36" s="18"/>
      <c r="N36" s="546"/>
      <c r="O36" s="546"/>
      <c r="P36" s="546"/>
      <c r="Q36" s="1040"/>
      <c r="R36" s="82"/>
      <c r="S36" s="91"/>
      <c r="T36" s="1052"/>
      <c r="U36" s="32"/>
      <c r="V36" s="952"/>
      <c r="W36" s="33"/>
      <c r="X36" s="547"/>
      <c r="Y36" s="7"/>
      <c r="Z36" s="7"/>
      <c r="AA36" s="7"/>
      <c r="AB36" s="9"/>
      <c r="AC36" s="9"/>
      <c r="AD36" s="9"/>
      <c r="AE36" s="9"/>
      <c r="AF36" s="9"/>
      <c r="AG36" s="9"/>
      <c r="AH36" s="9"/>
    </row>
    <row r="37" spans="1:34" ht="52.5" customHeight="1" x14ac:dyDescent="0.35">
      <c r="A37" s="38"/>
      <c r="B37" s="18"/>
      <c r="C37" s="18"/>
      <c r="D37" s="30"/>
      <c r="E37" s="1188"/>
      <c r="F37" s="30"/>
      <c r="G37" s="30"/>
      <c r="H37" s="1087"/>
      <c r="I37" s="30"/>
      <c r="J37" s="30"/>
      <c r="K37" s="30"/>
      <c r="L37" s="30"/>
      <c r="M37" s="30"/>
      <c r="N37" s="546"/>
      <c r="O37" s="546"/>
      <c r="P37" s="546"/>
      <c r="Q37" s="1035"/>
      <c r="R37" s="32"/>
      <c r="S37" s="82"/>
      <c r="T37" s="1022"/>
      <c r="U37" s="82"/>
      <c r="V37" s="560"/>
      <c r="W37" s="24"/>
      <c r="X37" s="32"/>
      <c r="Y37" s="7"/>
      <c r="Z37" s="7"/>
      <c r="AA37" s="7"/>
      <c r="AB37" s="9"/>
      <c r="AC37" s="9"/>
      <c r="AD37" s="9"/>
      <c r="AE37" s="9"/>
      <c r="AF37" s="9"/>
      <c r="AG37" s="9"/>
      <c r="AH37" s="9"/>
    </row>
    <row r="38" spans="1:34" ht="39.75" customHeight="1" x14ac:dyDescent="0.25">
      <c r="A38" s="1465" t="s">
        <v>114</v>
      </c>
      <c r="B38" s="1389"/>
      <c r="C38" s="1389"/>
      <c r="D38" s="1389"/>
      <c r="E38" s="1439"/>
      <c r="F38" s="1389"/>
      <c r="G38" s="1389"/>
      <c r="H38" s="1562" t="s">
        <v>116</v>
      </c>
      <c r="I38" s="1389"/>
      <c r="J38" s="1389"/>
      <c r="K38" s="1389"/>
      <c r="L38" s="1389"/>
      <c r="M38" s="1389"/>
      <c r="N38" s="1389"/>
      <c r="O38" s="1389"/>
      <c r="P38" s="1378"/>
      <c r="Q38" s="1510" t="s">
        <v>293</v>
      </c>
      <c r="R38" s="1391"/>
      <c r="S38" s="1384"/>
      <c r="T38" s="1511" t="s">
        <v>118</v>
      </c>
      <c r="U38" s="1389"/>
      <c r="V38" s="1389"/>
      <c r="W38" s="1378"/>
      <c r="X38" s="219" t="s">
        <v>119</v>
      </c>
      <c r="Y38" s="101"/>
      <c r="Z38" s="102"/>
      <c r="AA38" s="7"/>
      <c r="AB38" s="9"/>
      <c r="AC38" s="9"/>
      <c r="AD38" s="9"/>
      <c r="AE38" s="9"/>
      <c r="AF38" s="9"/>
      <c r="AG38" s="9"/>
      <c r="AH38" s="9"/>
    </row>
    <row r="39" spans="1:34" ht="60" customHeight="1" x14ac:dyDescent="0.25">
      <c r="A39" s="221" t="s">
        <v>120</v>
      </c>
      <c r="B39" s="104" t="s">
        <v>3</v>
      </c>
      <c r="C39" s="104" t="s">
        <v>121</v>
      </c>
      <c r="D39" s="104" t="s">
        <v>122</v>
      </c>
      <c r="E39" s="1091" t="s">
        <v>123</v>
      </c>
      <c r="F39" s="104" t="s">
        <v>4</v>
      </c>
      <c r="G39" s="464" t="s">
        <v>124</v>
      </c>
      <c r="H39" s="1088" t="s">
        <v>125</v>
      </c>
      <c r="I39" s="107" t="s">
        <v>5</v>
      </c>
      <c r="J39" s="107" t="s">
        <v>126</v>
      </c>
      <c r="K39" s="107" t="s">
        <v>127</v>
      </c>
      <c r="L39" s="108" t="s">
        <v>128</v>
      </c>
      <c r="M39" s="109" t="s">
        <v>129</v>
      </c>
      <c r="N39" s="109" t="s">
        <v>130</v>
      </c>
      <c r="O39" s="109" t="s">
        <v>131</v>
      </c>
      <c r="P39" s="110" t="s">
        <v>132</v>
      </c>
      <c r="Q39" s="1024" t="s">
        <v>133</v>
      </c>
      <c r="R39" s="112" t="s">
        <v>134</v>
      </c>
      <c r="S39" s="113" t="s">
        <v>135</v>
      </c>
      <c r="T39" s="1053" t="s">
        <v>133</v>
      </c>
      <c r="U39" s="109" t="s">
        <v>134</v>
      </c>
      <c r="V39" s="109" t="s">
        <v>136</v>
      </c>
      <c r="W39" s="690" t="s">
        <v>137</v>
      </c>
      <c r="X39" s="230"/>
      <c r="Y39" s="102"/>
      <c r="Z39" s="102"/>
      <c r="AA39" s="7"/>
      <c r="AB39" s="9"/>
      <c r="AC39" s="9"/>
      <c r="AD39" s="9"/>
      <c r="AE39" s="9"/>
      <c r="AF39" s="9"/>
      <c r="AG39" s="9"/>
      <c r="AH39" s="9"/>
    </row>
    <row r="40" spans="1:34" ht="263.25" hidden="1" customHeight="1" x14ac:dyDescent="0.25">
      <c r="A40" s="116">
        <v>1</v>
      </c>
      <c r="B40" s="117" t="s">
        <v>40</v>
      </c>
      <c r="C40" s="117" t="s">
        <v>2003</v>
      </c>
      <c r="D40" s="118">
        <v>42305</v>
      </c>
      <c r="E40" s="880" t="s">
        <v>2004</v>
      </c>
      <c r="F40" s="117" t="s">
        <v>19</v>
      </c>
      <c r="G40" s="119" t="s">
        <v>2005</v>
      </c>
      <c r="H40" s="120" t="s">
        <v>2006</v>
      </c>
      <c r="I40" s="121" t="s">
        <v>20</v>
      </c>
      <c r="J40" s="121" t="s">
        <v>14</v>
      </c>
      <c r="K40" s="120" t="s">
        <v>2007</v>
      </c>
      <c r="L40" s="121" t="s">
        <v>858</v>
      </c>
      <c r="M40" s="120" t="s">
        <v>1142</v>
      </c>
      <c r="N40" s="122">
        <v>42310</v>
      </c>
      <c r="O40" s="122">
        <v>42310</v>
      </c>
      <c r="P40" s="122">
        <v>42369</v>
      </c>
      <c r="Q40" s="290" t="s">
        <v>2008</v>
      </c>
      <c r="R40" s="121" t="s">
        <v>2009</v>
      </c>
      <c r="S40" s="122" t="s">
        <v>2010</v>
      </c>
      <c r="T40" s="120" t="s">
        <v>2011</v>
      </c>
      <c r="U40" s="953"/>
      <c r="V40" s="123" t="s">
        <v>42</v>
      </c>
      <c r="W40" s="120" t="s">
        <v>2012</v>
      </c>
      <c r="X40" s="123" t="str">
        <f t="shared" ref="X40:X57" ca="1" si="2">+IF(P40="","",IF(TODAY()-P40&gt;0,"VENCIDA","EN DESARROLLO"))</f>
        <v>VENCIDA</v>
      </c>
      <c r="Y40" s="124"/>
      <c r="Z40" s="125"/>
      <c r="AA40" s="7"/>
      <c r="AB40" s="9"/>
      <c r="AC40" s="9"/>
      <c r="AD40" s="9"/>
      <c r="AE40" s="9"/>
      <c r="AF40" s="9"/>
      <c r="AG40" s="9"/>
      <c r="AH40" s="9"/>
    </row>
    <row r="41" spans="1:34" ht="52.5" hidden="1" customHeight="1" x14ac:dyDescent="0.25">
      <c r="A41" s="126"/>
      <c r="B41" s="127"/>
      <c r="C41" s="127"/>
      <c r="D41" s="127"/>
      <c r="E41" s="954"/>
      <c r="F41" s="127"/>
      <c r="G41" s="500"/>
      <c r="H41" s="130"/>
      <c r="I41" s="130"/>
      <c r="J41" s="130"/>
      <c r="K41" s="130"/>
      <c r="L41" s="130"/>
      <c r="M41" s="130"/>
      <c r="N41" s="131"/>
      <c r="O41" s="130"/>
      <c r="P41" s="130"/>
      <c r="Q41" s="378"/>
      <c r="R41" s="130"/>
      <c r="S41" s="130"/>
      <c r="T41" s="693"/>
      <c r="U41" s="955"/>
      <c r="V41" s="132"/>
      <c r="W41" s="693"/>
      <c r="X41" s="132" t="str">
        <f t="shared" ca="1" si="2"/>
        <v/>
      </c>
      <c r="Y41" s="125"/>
      <c r="Z41" s="125"/>
      <c r="AA41" s="7"/>
      <c r="AB41" s="9"/>
      <c r="AC41" s="9"/>
      <c r="AD41" s="9"/>
      <c r="AE41" s="9"/>
      <c r="AF41" s="9"/>
      <c r="AG41" s="9"/>
      <c r="AH41" s="9"/>
    </row>
    <row r="42" spans="1:34" ht="1.5" hidden="1" customHeight="1" x14ac:dyDescent="0.25">
      <c r="A42" s="133"/>
      <c r="B42" s="134"/>
      <c r="C42" s="134"/>
      <c r="D42" s="134"/>
      <c r="E42" s="956"/>
      <c r="F42" s="134"/>
      <c r="G42" s="502"/>
      <c r="H42" s="137"/>
      <c r="I42" s="137"/>
      <c r="J42" s="137"/>
      <c r="K42" s="137"/>
      <c r="L42" s="137"/>
      <c r="M42" s="137"/>
      <c r="N42" s="138"/>
      <c r="O42" s="137"/>
      <c r="P42" s="137"/>
      <c r="Q42" s="673"/>
      <c r="R42" s="137"/>
      <c r="S42" s="137"/>
      <c r="T42" s="476"/>
      <c r="U42" s="957"/>
      <c r="V42" s="139"/>
      <c r="W42" s="476"/>
      <c r="X42" s="141" t="str">
        <f t="shared" ca="1" si="2"/>
        <v/>
      </c>
      <c r="Y42" s="125"/>
      <c r="Z42" s="125"/>
      <c r="AA42" s="7"/>
      <c r="AB42" s="9"/>
      <c r="AC42" s="9"/>
      <c r="AD42" s="9"/>
      <c r="AE42" s="9"/>
      <c r="AF42" s="9"/>
      <c r="AG42" s="9"/>
      <c r="AH42" s="9"/>
    </row>
    <row r="43" spans="1:34" ht="270" hidden="1" customHeight="1" x14ac:dyDescent="0.25">
      <c r="A43" s="116">
        <v>2</v>
      </c>
      <c r="B43" s="117" t="s">
        <v>40</v>
      </c>
      <c r="C43" s="117" t="s">
        <v>2003</v>
      </c>
      <c r="D43" s="118">
        <v>42305</v>
      </c>
      <c r="E43" s="880" t="s">
        <v>2013</v>
      </c>
      <c r="F43" s="117" t="s">
        <v>19</v>
      </c>
      <c r="G43" s="119" t="s">
        <v>2014</v>
      </c>
      <c r="H43" s="120" t="s">
        <v>2015</v>
      </c>
      <c r="I43" s="121" t="s">
        <v>20</v>
      </c>
      <c r="J43" s="121" t="s">
        <v>14</v>
      </c>
      <c r="K43" s="120" t="s">
        <v>2016</v>
      </c>
      <c r="L43" s="121" t="s">
        <v>858</v>
      </c>
      <c r="M43" s="120" t="s">
        <v>1142</v>
      </c>
      <c r="N43" s="122">
        <v>42310</v>
      </c>
      <c r="O43" s="122">
        <v>42310</v>
      </c>
      <c r="P43" s="122">
        <v>42369</v>
      </c>
      <c r="Q43" s="290" t="s">
        <v>2017</v>
      </c>
      <c r="R43" s="121" t="s">
        <v>2018</v>
      </c>
      <c r="S43" s="121" t="s">
        <v>2019</v>
      </c>
      <c r="T43" s="120" t="s">
        <v>2020</v>
      </c>
      <c r="U43" s="953"/>
      <c r="V43" s="123" t="s">
        <v>42</v>
      </c>
      <c r="W43" s="120" t="s">
        <v>2021</v>
      </c>
      <c r="X43" s="123" t="str">
        <f t="shared" ca="1" si="2"/>
        <v>VENCIDA</v>
      </c>
      <c r="Y43" s="125"/>
      <c r="Z43" s="125"/>
      <c r="AA43" s="7"/>
      <c r="AB43" s="9"/>
      <c r="AC43" s="9"/>
      <c r="AD43" s="9"/>
      <c r="AE43" s="9"/>
      <c r="AF43" s="9"/>
      <c r="AG43" s="9"/>
      <c r="AH43" s="9"/>
    </row>
    <row r="44" spans="1:34" ht="52.5" hidden="1" customHeight="1" x14ac:dyDescent="0.25">
      <c r="A44" s="126"/>
      <c r="B44" s="127"/>
      <c r="C44" s="127"/>
      <c r="D44" s="127"/>
      <c r="E44" s="954"/>
      <c r="F44" s="127"/>
      <c r="G44" s="500"/>
      <c r="H44" s="130"/>
      <c r="I44" s="130"/>
      <c r="J44" s="130"/>
      <c r="K44" s="130"/>
      <c r="L44" s="130"/>
      <c r="M44" s="130"/>
      <c r="N44" s="131"/>
      <c r="O44" s="130"/>
      <c r="P44" s="130"/>
      <c r="Q44" s="378"/>
      <c r="R44" s="130"/>
      <c r="S44" s="130"/>
      <c r="T44" s="693"/>
      <c r="U44" s="955"/>
      <c r="V44" s="132"/>
      <c r="W44" s="693"/>
      <c r="X44" s="141" t="str">
        <f t="shared" ca="1" si="2"/>
        <v/>
      </c>
      <c r="Y44" s="125"/>
      <c r="Z44" s="125"/>
      <c r="AA44" s="7"/>
      <c r="AB44" s="9"/>
      <c r="AC44" s="9"/>
      <c r="AD44" s="9"/>
      <c r="AE44" s="9"/>
      <c r="AF44" s="9"/>
      <c r="AG44" s="9"/>
      <c r="AH44" s="9"/>
    </row>
    <row r="45" spans="1:34" ht="52.5" hidden="1" customHeight="1" x14ac:dyDescent="0.25">
      <c r="A45" s="133"/>
      <c r="B45" s="134"/>
      <c r="C45" s="134"/>
      <c r="D45" s="134"/>
      <c r="E45" s="956"/>
      <c r="F45" s="134"/>
      <c r="G45" s="502"/>
      <c r="H45" s="137"/>
      <c r="I45" s="137"/>
      <c r="J45" s="137"/>
      <c r="K45" s="137"/>
      <c r="L45" s="137"/>
      <c r="M45" s="137"/>
      <c r="N45" s="138"/>
      <c r="O45" s="137"/>
      <c r="P45" s="137"/>
      <c r="Q45" s="673"/>
      <c r="R45" s="137"/>
      <c r="S45" s="137"/>
      <c r="T45" s="476"/>
      <c r="U45" s="957"/>
      <c r="V45" s="139"/>
      <c r="W45" s="476"/>
      <c r="X45" s="141" t="str">
        <f t="shared" ca="1" si="2"/>
        <v/>
      </c>
      <c r="Y45" s="125"/>
      <c r="Z45" s="125"/>
      <c r="AA45" s="7"/>
      <c r="AB45" s="9"/>
      <c r="AC45" s="9"/>
      <c r="AD45" s="9"/>
      <c r="AE45" s="9"/>
      <c r="AF45" s="9"/>
      <c r="AG45" s="9"/>
      <c r="AH45" s="9"/>
    </row>
    <row r="46" spans="1:34" ht="150.75" customHeight="1" x14ac:dyDescent="0.25">
      <c r="A46" s="116">
        <v>3</v>
      </c>
      <c r="B46" s="117" t="s">
        <v>40</v>
      </c>
      <c r="C46" s="117" t="s">
        <v>2003</v>
      </c>
      <c r="D46" s="118">
        <v>42709</v>
      </c>
      <c r="E46" s="1189" t="s">
        <v>2022</v>
      </c>
      <c r="F46" s="117" t="s">
        <v>12</v>
      </c>
      <c r="G46" s="119" t="s">
        <v>2023</v>
      </c>
      <c r="H46" s="1126" t="s">
        <v>2024</v>
      </c>
      <c r="I46" s="467" t="s">
        <v>27</v>
      </c>
      <c r="J46" s="467" t="s">
        <v>14</v>
      </c>
      <c r="K46" s="467" t="s">
        <v>2025</v>
      </c>
      <c r="L46" s="467" t="s">
        <v>2026</v>
      </c>
      <c r="M46" s="467" t="s">
        <v>1142</v>
      </c>
      <c r="N46" s="118">
        <v>42709</v>
      </c>
      <c r="O46" s="117" t="s">
        <v>2027</v>
      </c>
      <c r="P46" s="118">
        <v>42735</v>
      </c>
      <c r="Q46" s="1101" t="s">
        <v>2230</v>
      </c>
      <c r="R46" s="117" t="s">
        <v>2028</v>
      </c>
      <c r="S46" s="958"/>
      <c r="T46" s="1101" t="s">
        <v>2236</v>
      </c>
      <c r="U46" s="953"/>
      <c r="V46" s="123" t="s">
        <v>29</v>
      </c>
      <c r="W46" s="1051" t="s">
        <v>2233</v>
      </c>
      <c r="X46" s="123" t="str">
        <f t="shared" ca="1" si="2"/>
        <v>VENCIDA</v>
      </c>
      <c r="Y46" s="125"/>
      <c r="Z46" s="125"/>
      <c r="AA46" s="7"/>
      <c r="AB46" s="9"/>
      <c r="AC46" s="9"/>
      <c r="AD46" s="9"/>
      <c r="AE46" s="9"/>
      <c r="AF46" s="9"/>
      <c r="AG46" s="9"/>
      <c r="AH46" s="9"/>
    </row>
    <row r="47" spans="1:34" ht="50.25" hidden="1" customHeight="1" x14ac:dyDescent="0.25">
      <c r="A47" s="126"/>
      <c r="B47" s="760"/>
      <c r="C47" s="760"/>
      <c r="D47" s="760"/>
      <c r="E47" s="954"/>
      <c r="F47" s="760"/>
      <c r="G47" s="500"/>
      <c r="H47" s="515"/>
      <c r="I47" s="515"/>
      <c r="J47" s="515"/>
      <c r="K47" s="515"/>
      <c r="L47" s="515"/>
      <c r="M47" s="515"/>
      <c r="N47" s="131"/>
      <c r="O47" s="130"/>
      <c r="P47" s="131"/>
      <c r="Q47" s="378"/>
      <c r="R47" s="842"/>
      <c r="S47" s="842"/>
      <c r="T47" s="693"/>
      <c r="U47" s="955"/>
      <c r="V47" s="132"/>
      <c r="W47" s="693"/>
      <c r="X47" s="141" t="str">
        <f t="shared" ca="1" si="2"/>
        <v/>
      </c>
      <c r="Y47" s="125"/>
      <c r="Z47" s="125"/>
      <c r="AA47" s="7"/>
      <c r="AB47" s="9"/>
      <c r="AC47" s="9"/>
      <c r="AD47" s="9"/>
      <c r="AE47" s="9"/>
      <c r="AF47" s="9"/>
      <c r="AG47" s="9"/>
      <c r="AH47" s="9"/>
    </row>
    <row r="48" spans="1:34" ht="72.75" hidden="1" customHeight="1" x14ac:dyDescent="0.25">
      <c r="A48" s="133"/>
      <c r="B48" s="753"/>
      <c r="C48" s="753"/>
      <c r="D48" s="753"/>
      <c r="E48" s="956"/>
      <c r="F48" s="753"/>
      <c r="G48" s="502"/>
      <c r="H48" s="137"/>
      <c r="I48" s="137"/>
      <c r="J48" s="137"/>
      <c r="K48" s="137"/>
      <c r="L48" s="137"/>
      <c r="M48" s="137"/>
      <c r="N48" s="138"/>
      <c r="O48" s="137"/>
      <c r="P48" s="137"/>
      <c r="Q48" s="673"/>
      <c r="R48" s="694"/>
      <c r="S48" s="694"/>
      <c r="T48" s="476"/>
      <c r="U48" s="957"/>
      <c r="V48" s="139"/>
      <c r="W48" s="476"/>
      <c r="X48" s="141" t="str">
        <f t="shared" ca="1" si="2"/>
        <v/>
      </c>
      <c r="Y48" s="125"/>
      <c r="Z48" s="125"/>
      <c r="AA48" s="7"/>
      <c r="AB48" s="9"/>
      <c r="AC48" s="9"/>
      <c r="AD48" s="9"/>
      <c r="AE48" s="9"/>
      <c r="AF48" s="9"/>
      <c r="AG48" s="9"/>
      <c r="AH48" s="9"/>
    </row>
    <row r="49" spans="1:34" ht="147.75" customHeight="1" x14ac:dyDescent="0.25">
      <c r="A49" s="116">
        <v>4</v>
      </c>
      <c r="B49" s="117" t="s">
        <v>40</v>
      </c>
      <c r="C49" s="117" t="s">
        <v>2003</v>
      </c>
      <c r="D49" s="118">
        <v>42709</v>
      </c>
      <c r="E49" s="1189" t="s">
        <v>2029</v>
      </c>
      <c r="F49" s="117" t="s">
        <v>12</v>
      </c>
      <c r="G49" s="119" t="s">
        <v>2030</v>
      </c>
      <c r="H49" s="1126" t="s">
        <v>2031</v>
      </c>
      <c r="I49" s="467" t="s">
        <v>27</v>
      </c>
      <c r="J49" s="467" t="s">
        <v>14</v>
      </c>
      <c r="K49" s="467" t="s">
        <v>2032</v>
      </c>
      <c r="L49" s="467" t="s">
        <v>2026</v>
      </c>
      <c r="M49" s="467" t="s">
        <v>1142</v>
      </c>
      <c r="N49" s="118">
        <v>42709</v>
      </c>
      <c r="O49" s="117" t="s">
        <v>2027</v>
      </c>
      <c r="P49" s="118">
        <v>42735</v>
      </c>
      <c r="Q49" s="1101" t="s">
        <v>2231</v>
      </c>
      <c r="R49" s="467"/>
      <c r="S49" s="467"/>
      <c r="T49" s="1049" t="s">
        <v>2237</v>
      </c>
      <c r="U49" s="121"/>
      <c r="V49" s="123" t="s">
        <v>29</v>
      </c>
      <c r="W49" s="1051" t="s">
        <v>2234</v>
      </c>
      <c r="X49" s="123" t="str">
        <f t="shared" ca="1" si="2"/>
        <v>VENCIDA</v>
      </c>
      <c r="Y49" s="959"/>
      <c r="Z49" s="959"/>
      <c r="AA49" s="425"/>
      <c r="AB49" s="9"/>
      <c r="AC49" s="9"/>
      <c r="AD49" s="9"/>
      <c r="AE49" s="9"/>
      <c r="AF49" s="9"/>
      <c r="AG49" s="9"/>
      <c r="AH49" s="9"/>
    </row>
    <row r="50" spans="1:34" ht="120" hidden="1" customHeight="1" x14ac:dyDescent="0.25">
      <c r="A50" s="126"/>
      <c r="B50" s="127"/>
      <c r="C50" s="127"/>
      <c r="D50" s="127"/>
      <c r="E50" s="954"/>
      <c r="F50" s="127"/>
      <c r="G50" s="500"/>
      <c r="H50" s="842"/>
      <c r="I50" s="515"/>
      <c r="J50" s="515"/>
      <c r="K50" s="515"/>
      <c r="L50" s="515"/>
      <c r="M50" s="515"/>
      <c r="N50" s="131"/>
      <c r="O50" s="130"/>
      <c r="P50" s="131"/>
      <c r="Q50" s="378"/>
      <c r="R50" s="842"/>
      <c r="S50" s="842"/>
      <c r="T50" s="693"/>
      <c r="U50" s="955"/>
      <c r="V50" s="132"/>
      <c r="W50" s="693"/>
      <c r="X50" s="132" t="str">
        <f t="shared" ca="1" si="2"/>
        <v/>
      </c>
      <c r="Y50" s="125"/>
      <c r="Z50" s="125"/>
      <c r="AA50" s="7"/>
      <c r="AB50" s="9"/>
      <c r="AC50" s="9"/>
      <c r="AD50" s="9"/>
      <c r="AE50" s="9"/>
      <c r="AF50" s="9"/>
      <c r="AG50" s="9"/>
      <c r="AH50" s="9"/>
    </row>
    <row r="51" spans="1:34" ht="15" hidden="1" customHeight="1" x14ac:dyDescent="0.25">
      <c r="A51" s="133"/>
      <c r="B51" s="134"/>
      <c r="C51" s="134"/>
      <c r="D51" s="134"/>
      <c r="E51" s="956"/>
      <c r="F51" s="134"/>
      <c r="G51" s="502"/>
      <c r="H51" s="694"/>
      <c r="I51" s="694"/>
      <c r="J51" s="694"/>
      <c r="K51" s="694"/>
      <c r="L51" s="694"/>
      <c r="M51" s="694"/>
      <c r="N51" s="960"/>
      <c r="O51" s="957"/>
      <c r="P51" s="957"/>
      <c r="Q51" s="673"/>
      <c r="R51" s="694"/>
      <c r="S51" s="694"/>
      <c r="T51" s="476"/>
      <c r="U51" s="957"/>
      <c r="V51" s="139"/>
      <c r="W51" s="476"/>
      <c r="X51" s="141" t="str">
        <f t="shared" ca="1" si="2"/>
        <v/>
      </c>
      <c r="Y51" s="125"/>
      <c r="Z51" s="125"/>
      <c r="AA51" s="7"/>
      <c r="AB51" s="9"/>
      <c r="AC51" s="9"/>
      <c r="AD51" s="9"/>
      <c r="AE51" s="9"/>
      <c r="AF51" s="9"/>
      <c r="AG51" s="9"/>
      <c r="AH51" s="9"/>
    </row>
    <row r="52" spans="1:34" ht="150.75" customHeight="1" x14ac:dyDescent="0.25">
      <c r="A52" s="606">
        <v>5</v>
      </c>
      <c r="B52" s="239" t="s">
        <v>40</v>
      </c>
      <c r="C52" s="239" t="s">
        <v>2003</v>
      </c>
      <c r="D52" s="241">
        <v>42709</v>
      </c>
      <c r="E52" s="1190" t="s">
        <v>2033</v>
      </c>
      <c r="F52" s="239" t="s">
        <v>12</v>
      </c>
      <c r="G52" s="243" t="s">
        <v>2023</v>
      </c>
      <c r="H52" s="1154" t="s">
        <v>2034</v>
      </c>
      <c r="I52" s="491" t="s">
        <v>27</v>
      </c>
      <c r="J52" s="491" t="s">
        <v>14</v>
      </c>
      <c r="K52" s="491" t="s">
        <v>2025</v>
      </c>
      <c r="L52" s="491" t="s">
        <v>2026</v>
      </c>
      <c r="M52" s="491" t="s">
        <v>1142</v>
      </c>
      <c r="N52" s="241">
        <v>42709</v>
      </c>
      <c r="O52" s="239" t="s">
        <v>2027</v>
      </c>
      <c r="P52" s="241">
        <v>42735</v>
      </c>
      <c r="Q52" s="1167" t="s">
        <v>2232</v>
      </c>
      <c r="R52" s="491" t="s">
        <v>2028</v>
      </c>
      <c r="S52" s="908"/>
      <c r="T52" s="1167" t="s">
        <v>2238</v>
      </c>
      <c r="U52" s="961"/>
      <c r="V52" s="244" t="s">
        <v>29</v>
      </c>
      <c r="W52" s="1115" t="s">
        <v>2235</v>
      </c>
      <c r="X52" s="123" t="str">
        <f t="shared" ca="1" si="2"/>
        <v>VENCIDA</v>
      </c>
      <c r="Y52" s="125"/>
      <c r="Z52" s="125"/>
      <c r="AA52" s="7"/>
      <c r="AB52" s="9"/>
      <c r="AC52" s="9"/>
      <c r="AD52" s="9"/>
      <c r="AE52" s="9"/>
      <c r="AF52" s="9"/>
      <c r="AG52" s="9"/>
      <c r="AH52" s="9"/>
    </row>
    <row r="53" spans="1:34" ht="77.25" hidden="1" customHeight="1" x14ac:dyDescent="0.25">
      <c r="A53" s="126"/>
      <c r="B53" s="127"/>
      <c r="C53" s="127"/>
      <c r="D53" s="127"/>
      <c r="E53" s="954"/>
      <c r="F53" s="127"/>
      <c r="G53" s="127"/>
      <c r="H53" s="524"/>
      <c r="I53" s="524"/>
      <c r="J53" s="524"/>
      <c r="K53" s="524"/>
      <c r="L53" s="524"/>
      <c r="M53" s="524"/>
      <c r="N53" s="174"/>
      <c r="O53" s="173"/>
      <c r="P53" s="174"/>
      <c r="Q53" s="901"/>
      <c r="R53" s="885"/>
      <c r="S53" s="885"/>
      <c r="T53" s="962"/>
      <c r="U53" s="962"/>
      <c r="V53" s="141"/>
      <c r="W53" s="684"/>
      <c r="X53" s="132" t="str">
        <f t="shared" ca="1" si="2"/>
        <v/>
      </c>
      <c r="Y53" s="125"/>
      <c r="Z53" s="125"/>
      <c r="AA53" s="7"/>
      <c r="AB53" s="9"/>
      <c r="AC53" s="9"/>
      <c r="AD53" s="9"/>
      <c r="AE53" s="9"/>
      <c r="AF53" s="9"/>
      <c r="AG53" s="9"/>
      <c r="AH53" s="9"/>
    </row>
    <row r="54" spans="1:34" ht="77.25" hidden="1" customHeight="1" x14ac:dyDescent="0.25">
      <c r="A54" s="133"/>
      <c r="B54" s="134"/>
      <c r="C54" s="134"/>
      <c r="D54" s="134"/>
      <c r="E54" s="956"/>
      <c r="F54" s="134"/>
      <c r="G54" s="134"/>
      <c r="H54" s="694"/>
      <c r="I54" s="694"/>
      <c r="J54" s="694"/>
      <c r="K54" s="694"/>
      <c r="L54" s="694"/>
      <c r="M54" s="694"/>
      <c r="N54" s="960"/>
      <c r="O54" s="957"/>
      <c r="P54" s="957"/>
      <c r="Q54" s="963"/>
      <c r="R54" s="694"/>
      <c r="S54" s="694"/>
      <c r="T54" s="957"/>
      <c r="U54" s="957"/>
      <c r="V54" s="139"/>
      <c r="W54" s="476"/>
      <c r="X54" s="141" t="str">
        <f t="shared" ca="1" si="2"/>
        <v/>
      </c>
      <c r="Y54" s="125"/>
      <c r="Z54" s="125"/>
      <c r="AA54" s="7"/>
      <c r="AB54" s="9"/>
      <c r="AC54" s="9"/>
      <c r="AD54" s="9"/>
      <c r="AE54" s="9"/>
      <c r="AF54" s="9"/>
      <c r="AG54" s="9"/>
      <c r="AH54" s="9"/>
    </row>
    <row r="55" spans="1:34" ht="28.5" hidden="1" customHeight="1" x14ac:dyDescent="0.25">
      <c r="A55" s="116">
        <v>6</v>
      </c>
      <c r="B55" s="175"/>
      <c r="C55" s="175"/>
      <c r="D55" s="175"/>
      <c r="E55" s="964"/>
      <c r="F55" s="175"/>
      <c r="G55" s="175"/>
      <c r="H55" s="839"/>
      <c r="I55" s="839"/>
      <c r="J55" s="839"/>
      <c r="K55" s="839"/>
      <c r="L55" s="839"/>
      <c r="M55" s="839"/>
      <c r="N55" s="965"/>
      <c r="O55" s="953"/>
      <c r="P55" s="953"/>
      <c r="Q55" s="966"/>
      <c r="R55" s="839"/>
      <c r="S55" s="839"/>
      <c r="T55" s="953"/>
      <c r="U55" s="953"/>
      <c r="V55" s="123"/>
      <c r="W55" s="691"/>
      <c r="X55" s="123" t="str">
        <f t="shared" ca="1" si="2"/>
        <v/>
      </c>
      <c r="Y55" s="125"/>
      <c r="Z55" s="125"/>
      <c r="AA55" s="7"/>
      <c r="AB55" s="9"/>
      <c r="AC55" s="9"/>
      <c r="AD55" s="9"/>
      <c r="AE55" s="9"/>
      <c r="AF55" s="9"/>
      <c r="AG55" s="9"/>
      <c r="AH55" s="9"/>
    </row>
    <row r="56" spans="1:34" ht="28.5" hidden="1" customHeight="1" x14ac:dyDescent="0.25">
      <c r="A56" s="126"/>
      <c r="B56" s="127"/>
      <c r="C56" s="127"/>
      <c r="D56" s="127"/>
      <c r="E56" s="954"/>
      <c r="F56" s="127"/>
      <c r="G56" s="127"/>
      <c r="H56" s="842"/>
      <c r="I56" s="842"/>
      <c r="J56" s="842"/>
      <c r="K56" s="842"/>
      <c r="L56" s="842"/>
      <c r="M56" s="842"/>
      <c r="N56" s="967"/>
      <c r="O56" s="955"/>
      <c r="P56" s="955"/>
      <c r="Q56" s="968"/>
      <c r="R56" s="842"/>
      <c r="S56" s="842"/>
      <c r="T56" s="955"/>
      <c r="U56" s="955"/>
      <c r="V56" s="132"/>
      <c r="W56" s="693"/>
      <c r="X56" s="141" t="str">
        <f t="shared" ca="1" si="2"/>
        <v/>
      </c>
      <c r="Y56" s="125"/>
      <c r="Z56" s="125"/>
      <c r="AA56" s="7"/>
      <c r="AB56" s="9"/>
      <c r="AC56" s="9"/>
      <c r="AD56" s="9"/>
      <c r="AE56" s="9"/>
      <c r="AF56" s="9"/>
      <c r="AG56" s="9"/>
      <c r="AH56" s="9"/>
    </row>
    <row r="57" spans="1:34" ht="28.5" hidden="1" customHeight="1" x14ac:dyDescent="0.25">
      <c r="A57" s="133"/>
      <c r="B57" s="134"/>
      <c r="C57" s="134"/>
      <c r="D57" s="134"/>
      <c r="E57" s="956"/>
      <c r="F57" s="134"/>
      <c r="G57" s="134"/>
      <c r="H57" s="694"/>
      <c r="I57" s="694"/>
      <c r="J57" s="694"/>
      <c r="K57" s="694"/>
      <c r="L57" s="694"/>
      <c r="M57" s="694"/>
      <c r="N57" s="960"/>
      <c r="O57" s="957"/>
      <c r="P57" s="957"/>
      <c r="Q57" s="963"/>
      <c r="R57" s="694"/>
      <c r="S57" s="694"/>
      <c r="T57" s="957"/>
      <c r="U57" s="957"/>
      <c r="V57" s="139"/>
      <c r="W57" s="476"/>
      <c r="X57" s="141" t="str">
        <f t="shared" ca="1" si="2"/>
        <v/>
      </c>
      <c r="Y57" s="125"/>
      <c r="Z57" s="125"/>
      <c r="AA57" s="7"/>
      <c r="AB57" s="9"/>
      <c r="AC57" s="9"/>
      <c r="AD57" s="9"/>
      <c r="AE57" s="9"/>
      <c r="AF57" s="9"/>
      <c r="AG57" s="9"/>
      <c r="AH57" s="9"/>
    </row>
    <row r="58" spans="1:34" ht="52.5" customHeight="1" x14ac:dyDescent="0.35">
      <c r="A58" s="1"/>
      <c r="B58" s="7"/>
      <c r="C58" s="7"/>
      <c r="D58" s="7"/>
      <c r="E58" s="1129"/>
      <c r="F58" s="7"/>
      <c r="G58" s="7"/>
      <c r="I58" s="7"/>
      <c r="J58" s="7"/>
      <c r="K58" s="7"/>
      <c r="L58" s="7"/>
      <c r="M58" s="7"/>
      <c r="N58" s="15"/>
      <c r="O58" s="15"/>
      <c r="P58" s="15"/>
      <c r="Q58" s="1129"/>
      <c r="R58" s="7"/>
      <c r="S58" s="7"/>
      <c r="U58" s="7"/>
      <c r="V58" s="948"/>
      <c r="W58" s="17"/>
      <c r="X58" s="544"/>
      <c r="Y58" s="7"/>
      <c r="Z58" s="7"/>
      <c r="AA58" s="7"/>
      <c r="AB58" s="9"/>
      <c r="AC58" s="9"/>
      <c r="AD58" s="9"/>
      <c r="AE58" s="9"/>
      <c r="AF58" s="9"/>
      <c r="AG58" s="9"/>
      <c r="AH58" s="9"/>
    </row>
    <row r="59" spans="1:34" x14ac:dyDescent="0.25">
      <c r="A59" s="7"/>
      <c r="B59" s="7"/>
      <c r="C59" s="7"/>
      <c r="D59" s="7"/>
      <c r="E59" s="1129"/>
      <c r="F59" s="7"/>
      <c r="G59" s="7"/>
      <c r="I59" s="7"/>
      <c r="J59" s="7"/>
      <c r="K59" s="7"/>
      <c r="L59" s="7"/>
      <c r="M59" s="7"/>
      <c r="N59" s="15"/>
      <c r="O59" s="15"/>
      <c r="P59" s="15"/>
      <c r="Q59" s="1129"/>
      <c r="R59" s="7"/>
      <c r="S59" s="7"/>
      <c r="U59" s="7"/>
      <c r="V59" s="948"/>
      <c r="W59" s="17"/>
      <c r="X59" s="544"/>
      <c r="Y59" s="7"/>
      <c r="Z59" s="7"/>
      <c r="AA59" s="7"/>
      <c r="AB59" s="9"/>
      <c r="AC59" s="9"/>
      <c r="AD59" s="9"/>
      <c r="AE59" s="9"/>
      <c r="AF59" s="9"/>
      <c r="AG59" s="9"/>
      <c r="AH59" s="9"/>
    </row>
    <row r="60" spans="1:34" x14ac:dyDescent="0.25">
      <c r="A60" s="9"/>
      <c r="B60" s="9"/>
      <c r="C60" s="9"/>
      <c r="D60" s="9"/>
      <c r="F60" s="9"/>
      <c r="G60" s="9"/>
      <c r="I60" s="9"/>
      <c r="J60" s="9"/>
      <c r="K60" s="9"/>
      <c r="L60" s="9"/>
      <c r="M60" s="9"/>
      <c r="N60" s="9"/>
      <c r="O60" s="9"/>
      <c r="P60" s="9"/>
      <c r="R60" s="9"/>
      <c r="S60" s="9"/>
      <c r="U60" s="9"/>
      <c r="V60" s="9"/>
      <c r="W60" s="17"/>
      <c r="X60" s="9"/>
      <c r="Y60" s="9"/>
      <c r="Z60" s="9"/>
      <c r="AA60" s="9"/>
      <c r="AB60" s="9"/>
      <c r="AC60" s="9"/>
      <c r="AD60" s="9"/>
      <c r="AE60" s="9"/>
      <c r="AF60" s="9"/>
      <c r="AG60" s="9"/>
      <c r="AH60" s="9"/>
    </row>
    <row r="61" spans="1:34" x14ac:dyDescent="0.25">
      <c r="A61" s="9"/>
      <c r="B61" s="9"/>
      <c r="C61" s="9"/>
      <c r="D61" s="9"/>
      <c r="F61" s="9"/>
      <c r="G61" s="9"/>
      <c r="I61" s="9"/>
      <c r="J61" s="9"/>
      <c r="K61" s="9"/>
      <c r="L61" s="9"/>
      <c r="M61" s="9"/>
      <c r="N61" s="9"/>
      <c r="O61" s="9"/>
      <c r="P61" s="9"/>
      <c r="R61" s="9"/>
      <c r="S61" s="9"/>
      <c r="U61" s="9"/>
      <c r="V61" s="9"/>
      <c r="W61" s="17"/>
      <c r="X61" s="9"/>
      <c r="Y61" s="9"/>
      <c r="Z61" s="9"/>
      <c r="AA61" s="9"/>
      <c r="AB61" s="9"/>
      <c r="AC61" s="9"/>
      <c r="AD61" s="9"/>
      <c r="AE61" s="9"/>
      <c r="AF61" s="9"/>
      <c r="AG61" s="9"/>
      <c r="AH61" s="9"/>
    </row>
    <row r="62" spans="1:34" x14ac:dyDescent="0.25">
      <c r="A62" s="9"/>
      <c r="B62" s="9"/>
      <c r="C62" s="9"/>
      <c r="D62" s="9"/>
      <c r="F62" s="9"/>
      <c r="G62" s="9"/>
      <c r="I62" s="9"/>
      <c r="J62" s="9"/>
      <c r="K62" s="9"/>
      <c r="L62" s="9"/>
      <c r="M62" s="9"/>
      <c r="N62" s="9"/>
      <c r="O62" s="9"/>
      <c r="P62" s="9"/>
      <c r="R62" s="9"/>
      <c r="S62" s="9"/>
      <c r="U62" s="9"/>
      <c r="V62" s="9"/>
      <c r="W62" s="17"/>
      <c r="X62" s="9"/>
      <c r="Y62" s="9"/>
      <c r="Z62" s="9"/>
      <c r="AA62" s="9"/>
      <c r="AB62" s="9"/>
      <c r="AC62" s="9"/>
      <c r="AD62" s="9"/>
      <c r="AE62" s="9"/>
      <c r="AF62" s="9"/>
      <c r="AG62" s="9"/>
      <c r="AH62" s="9"/>
    </row>
    <row r="63" spans="1:34" x14ac:dyDescent="0.25">
      <c r="A63" s="9"/>
      <c r="B63" s="9"/>
      <c r="C63" s="9"/>
      <c r="D63" s="9"/>
      <c r="F63" s="9"/>
      <c r="G63" s="9"/>
      <c r="I63" s="9"/>
      <c r="J63" s="9"/>
      <c r="K63" s="9"/>
      <c r="L63" s="9"/>
      <c r="M63" s="9"/>
      <c r="N63" s="9"/>
      <c r="O63" s="9"/>
      <c r="P63" s="9"/>
      <c r="R63" s="9"/>
      <c r="S63" s="9"/>
      <c r="U63" s="9"/>
      <c r="V63" s="9"/>
      <c r="W63" s="17"/>
      <c r="X63" s="9"/>
      <c r="Y63" s="9"/>
      <c r="Z63" s="9"/>
      <c r="AA63" s="9"/>
      <c r="AB63" s="9"/>
      <c r="AC63" s="9"/>
      <c r="AD63" s="9"/>
      <c r="AE63" s="9"/>
      <c r="AF63" s="9"/>
      <c r="AG63" s="9"/>
      <c r="AH63" s="9"/>
    </row>
    <row r="64" spans="1:34" x14ac:dyDescent="0.25">
      <c r="A64" s="9"/>
      <c r="B64" s="9"/>
      <c r="C64" s="9"/>
      <c r="D64" s="9"/>
      <c r="F64" s="9"/>
      <c r="G64" s="9"/>
      <c r="I64" s="9"/>
      <c r="J64" s="9"/>
      <c r="K64" s="9"/>
      <c r="L64" s="9"/>
      <c r="M64" s="9"/>
      <c r="N64" s="9"/>
      <c r="O64" s="9"/>
      <c r="P64" s="9"/>
      <c r="R64" s="9"/>
      <c r="S64" s="9"/>
      <c r="U64" s="9"/>
      <c r="V64" s="9"/>
      <c r="W64" s="17"/>
      <c r="X64" s="9"/>
      <c r="Y64" s="9"/>
      <c r="Z64" s="9"/>
      <c r="AA64" s="9"/>
      <c r="AB64" s="9"/>
      <c r="AC64" s="9"/>
      <c r="AD64" s="9"/>
      <c r="AE64" s="9"/>
      <c r="AF64" s="9"/>
      <c r="AG64" s="9"/>
      <c r="AH64" s="9"/>
    </row>
    <row r="65" spans="1:34" x14ac:dyDescent="0.25">
      <c r="A65" s="9"/>
      <c r="B65" s="9"/>
      <c r="C65" s="9"/>
      <c r="D65" s="9"/>
      <c r="F65" s="9"/>
      <c r="G65" s="9"/>
      <c r="I65" s="9"/>
      <c r="J65" s="9"/>
      <c r="K65" s="9"/>
      <c r="L65" s="9"/>
      <c r="M65" s="9"/>
      <c r="N65" s="9"/>
      <c r="O65" s="9"/>
      <c r="P65" s="9"/>
      <c r="R65" s="9"/>
      <c r="S65" s="9"/>
      <c r="U65" s="9"/>
      <c r="V65" s="9"/>
      <c r="W65" s="17"/>
      <c r="X65" s="9"/>
      <c r="Y65" s="9"/>
      <c r="Z65" s="9"/>
      <c r="AA65" s="9"/>
      <c r="AB65" s="9"/>
      <c r="AC65" s="9"/>
      <c r="AD65" s="9"/>
      <c r="AE65" s="9"/>
      <c r="AF65" s="9"/>
      <c r="AG65" s="9"/>
      <c r="AH65" s="9"/>
    </row>
    <row r="66" spans="1:34" x14ac:dyDescent="0.25">
      <c r="A66" s="9"/>
      <c r="B66" s="9"/>
      <c r="C66" s="9"/>
      <c r="D66" s="9"/>
      <c r="F66" s="9"/>
      <c r="G66" s="9"/>
      <c r="I66" s="9"/>
      <c r="J66" s="9"/>
      <c r="K66" s="9"/>
      <c r="L66" s="9"/>
      <c r="M66" s="9"/>
      <c r="N66" s="9"/>
      <c r="O66" s="9"/>
      <c r="P66" s="9"/>
      <c r="R66" s="9"/>
      <c r="S66" s="9"/>
      <c r="U66" s="9"/>
      <c r="V66" s="9"/>
      <c r="W66" s="17"/>
      <c r="X66" s="9"/>
      <c r="Y66" s="9"/>
      <c r="Z66" s="9"/>
      <c r="AA66" s="9"/>
      <c r="AB66" s="9"/>
      <c r="AC66" s="9"/>
      <c r="AD66" s="9"/>
      <c r="AE66" s="9"/>
      <c r="AF66" s="9"/>
      <c r="AG66" s="9"/>
      <c r="AH66" s="9"/>
    </row>
    <row r="67" spans="1:34" x14ac:dyDescent="0.25">
      <c r="A67" s="9"/>
      <c r="B67" s="9"/>
      <c r="C67" s="9"/>
      <c r="D67" s="9"/>
      <c r="F67" s="9"/>
      <c r="G67" s="9"/>
      <c r="I67" s="9"/>
      <c r="J67" s="9"/>
      <c r="K67" s="9"/>
      <c r="L67" s="9"/>
      <c r="M67" s="9"/>
      <c r="N67" s="9"/>
      <c r="O67" s="9"/>
      <c r="P67" s="9"/>
      <c r="R67" s="9"/>
      <c r="S67" s="9"/>
      <c r="U67" s="9"/>
      <c r="V67" s="9"/>
      <c r="W67" s="17"/>
      <c r="X67" s="9"/>
      <c r="Y67" s="9"/>
      <c r="Z67" s="9"/>
      <c r="AA67" s="9"/>
      <c r="AB67" s="9"/>
      <c r="AC67" s="9"/>
      <c r="AD67" s="9"/>
      <c r="AE67" s="9"/>
      <c r="AF67" s="9"/>
      <c r="AG67" s="9"/>
      <c r="AH67" s="9"/>
    </row>
    <row r="68" spans="1:34" x14ac:dyDescent="0.25">
      <c r="A68" s="9"/>
      <c r="B68" s="9"/>
      <c r="C68" s="9"/>
      <c r="D68" s="9"/>
      <c r="F68" s="9"/>
      <c r="G68" s="9"/>
      <c r="I68" s="9"/>
      <c r="J68" s="9"/>
      <c r="K68" s="9"/>
      <c r="L68" s="9"/>
      <c r="M68" s="9"/>
      <c r="N68" s="9"/>
      <c r="O68" s="9"/>
      <c r="P68" s="9"/>
      <c r="R68" s="9"/>
      <c r="S68" s="9"/>
      <c r="U68" s="9"/>
      <c r="V68" s="9"/>
      <c r="W68" s="17"/>
      <c r="X68" s="9"/>
      <c r="Y68" s="9"/>
      <c r="Z68" s="9"/>
      <c r="AA68" s="9"/>
      <c r="AB68" s="9"/>
      <c r="AC68" s="9"/>
      <c r="AD68" s="9"/>
      <c r="AE68" s="9"/>
      <c r="AF68" s="9"/>
      <c r="AG68" s="9"/>
      <c r="AH68" s="9"/>
    </row>
    <row r="69" spans="1:34" x14ac:dyDescent="0.25">
      <c r="A69" s="9"/>
      <c r="B69" s="9"/>
      <c r="C69" s="9"/>
      <c r="D69" s="9"/>
      <c r="F69" s="9"/>
      <c r="G69" s="9"/>
      <c r="I69" s="9"/>
      <c r="J69" s="9"/>
      <c r="K69" s="9"/>
      <c r="L69" s="9"/>
      <c r="M69" s="9"/>
      <c r="N69" s="9"/>
      <c r="O69" s="9"/>
      <c r="P69" s="9"/>
      <c r="R69" s="9"/>
      <c r="S69" s="9"/>
      <c r="U69" s="9"/>
      <c r="V69" s="9"/>
      <c r="W69" s="17"/>
      <c r="X69" s="9"/>
      <c r="Y69" s="9"/>
      <c r="Z69" s="9"/>
      <c r="AA69" s="9"/>
      <c r="AB69" s="9"/>
      <c r="AC69" s="9"/>
      <c r="AD69" s="9"/>
      <c r="AE69" s="9"/>
      <c r="AF69" s="9"/>
      <c r="AG69" s="9"/>
      <c r="AH69" s="9"/>
    </row>
    <row r="70" spans="1:34" x14ac:dyDescent="0.25">
      <c r="A70" s="9"/>
      <c r="B70" s="9"/>
      <c r="C70" s="9"/>
      <c r="D70" s="9"/>
      <c r="F70" s="9"/>
      <c r="G70" s="9"/>
      <c r="I70" s="9"/>
      <c r="J70" s="9"/>
      <c r="K70" s="9"/>
      <c r="L70" s="9"/>
      <c r="M70" s="9"/>
      <c r="N70" s="9"/>
      <c r="O70" s="9"/>
      <c r="P70" s="9"/>
      <c r="R70" s="9"/>
      <c r="S70" s="9"/>
      <c r="U70" s="9"/>
      <c r="V70" s="9"/>
      <c r="W70" s="17"/>
      <c r="X70" s="9"/>
      <c r="Y70" s="9"/>
      <c r="Z70" s="9"/>
      <c r="AA70" s="9"/>
      <c r="AB70" s="9"/>
      <c r="AC70" s="9"/>
      <c r="AD70" s="9"/>
      <c r="AE70" s="9"/>
      <c r="AF70" s="9"/>
      <c r="AG70" s="9"/>
      <c r="AH70" s="9"/>
    </row>
    <row r="71" spans="1:34" x14ac:dyDescent="0.25">
      <c r="A71" s="9"/>
      <c r="B71" s="9"/>
      <c r="C71" s="9"/>
      <c r="D71" s="9"/>
      <c r="F71" s="9"/>
      <c r="G71" s="9"/>
      <c r="I71" s="9"/>
      <c r="J71" s="9"/>
      <c r="K71" s="9"/>
      <c r="L71" s="9"/>
      <c r="M71" s="9"/>
      <c r="N71" s="9"/>
      <c r="O71" s="9"/>
      <c r="P71" s="9"/>
      <c r="R71" s="9"/>
      <c r="S71" s="9"/>
      <c r="U71" s="9"/>
      <c r="V71" s="9"/>
      <c r="W71" s="17"/>
      <c r="X71" s="9"/>
      <c r="Y71" s="9"/>
      <c r="Z71" s="9"/>
      <c r="AA71" s="9"/>
      <c r="AB71" s="9"/>
      <c r="AC71" s="9"/>
      <c r="AD71" s="9"/>
      <c r="AE71" s="9"/>
      <c r="AF71" s="9"/>
      <c r="AG71" s="9"/>
      <c r="AH71" s="9"/>
    </row>
    <row r="72" spans="1:34" x14ac:dyDescent="0.25">
      <c r="A72" s="9"/>
      <c r="B72" s="9"/>
      <c r="C72" s="9"/>
      <c r="D72" s="9"/>
      <c r="F72" s="9"/>
      <c r="G72" s="9"/>
      <c r="I72" s="9"/>
      <c r="J72" s="9"/>
      <c r="K72" s="9"/>
      <c r="L72" s="9"/>
      <c r="M72" s="9"/>
      <c r="N72" s="9"/>
      <c r="O72" s="9"/>
      <c r="P72" s="9"/>
      <c r="R72" s="9"/>
      <c r="S72" s="9"/>
      <c r="U72" s="9"/>
      <c r="V72" s="9"/>
      <c r="W72" s="17"/>
      <c r="X72" s="9"/>
      <c r="Y72" s="9"/>
      <c r="Z72" s="9"/>
      <c r="AA72" s="9"/>
      <c r="AB72" s="9"/>
      <c r="AC72" s="9"/>
      <c r="AD72" s="9"/>
      <c r="AE72" s="9"/>
      <c r="AF72" s="9"/>
      <c r="AG72" s="9"/>
      <c r="AH72" s="9"/>
    </row>
    <row r="73" spans="1:34" x14ac:dyDescent="0.25">
      <c r="A73" s="9"/>
      <c r="B73" s="9"/>
      <c r="C73" s="9"/>
      <c r="D73" s="9"/>
      <c r="F73" s="9"/>
      <c r="G73" s="9"/>
      <c r="I73" s="9"/>
      <c r="J73" s="9"/>
      <c r="K73" s="9"/>
      <c r="L73" s="9"/>
      <c r="M73" s="9"/>
      <c r="N73" s="9"/>
      <c r="O73" s="9"/>
      <c r="P73" s="9"/>
      <c r="R73" s="9"/>
      <c r="S73" s="9"/>
      <c r="U73" s="9"/>
      <c r="V73" s="9"/>
      <c r="W73" s="17"/>
      <c r="X73" s="9"/>
      <c r="Y73" s="9"/>
      <c r="Z73" s="9"/>
      <c r="AA73" s="9"/>
      <c r="AB73" s="9"/>
      <c r="AC73" s="9"/>
      <c r="AD73" s="9"/>
      <c r="AE73" s="9"/>
      <c r="AF73" s="9"/>
      <c r="AG73" s="9"/>
      <c r="AH73" s="9"/>
    </row>
    <row r="74" spans="1:34" x14ac:dyDescent="0.25">
      <c r="A74" s="9"/>
      <c r="B74" s="9"/>
      <c r="C74" s="9"/>
      <c r="D74" s="9"/>
      <c r="F74" s="9"/>
      <c r="G74" s="9"/>
      <c r="I74" s="9"/>
      <c r="J74" s="9"/>
      <c r="K74" s="9"/>
      <c r="L74" s="9"/>
      <c r="M74" s="9"/>
      <c r="N74" s="9"/>
      <c r="O74" s="9"/>
      <c r="P74" s="9"/>
      <c r="R74" s="9"/>
      <c r="S74" s="9"/>
      <c r="U74" s="9"/>
      <c r="V74" s="9"/>
      <c r="W74" s="17"/>
      <c r="X74" s="9"/>
      <c r="Y74" s="9"/>
      <c r="Z74" s="9"/>
      <c r="AA74" s="9"/>
      <c r="AB74" s="9"/>
      <c r="AC74" s="9"/>
      <c r="AD74" s="9"/>
      <c r="AE74" s="9"/>
      <c r="AF74" s="9"/>
      <c r="AG74" s="9"/>
      <c r="AH74" s="9"/>
    </row>
    <row r="75" spans="1:34" x14ac:dyDescent="0.25">
      <c r="A75" s="9"/>
      <c r="B75" s="9"/>
      <c r="C75" s="9"/>
      <c r="D75" s="9"/>
      <c r="F75" s="9"/>
      <c r="G75" s="9"/>
      <c r="I75" s="9"/>
      <c r="J75" s="9"/>
      <c r="K75" s="9"/>
      <c r="L75" s="9"/>
      <c r="M75" s="9"/>
      <c r="N75" s="9"/>
      <c r="O75" s="9"/>
      <c r="P75" s="9"/>
      <c r="R75" s="9"/>
      <c r="S75" s="9"/>
      <c r="U75" s="9"/>
      <c r="V75" s="9"/>
      <c r="W75" s="17"/>
      <c r="X75" s="9"/>
      <c r="Y75" s="9"/>
      <c r="Z75" s="9"/>
      <c r="AA75" s="9"/>
      <c r="AB75" s="9"/>
      <c r="AC75" s="9"/>
      <c r="AD75" s="9"/>
      <c r="AE75" s="9"/>
      <c r="AF75" s="9"/>
      <c r="AG75" s="9"/>
      <c r="AH75" s="9"/>
    </row>
    <row r="76" spans="1:34" x14ac:dyDescent="0.25">
      <c r="A76" s="9"/>
      <c r="B76" s="9"/>
      <c r="C76" s="9"/>
      <c r="D76" s="9"/>
      <c r="F76" s="9"/>
      <c r="G76" s="9"/>
      <c r="I76" s="9"/>
      <c r="J76" s="9"/>
      <c r="K76" s="9"/>
      <c r="L76" s="9"/>
      <c r="M76" s="9"/>
      <c r="N76" s="9"/>
      <c r="O76" s="9"/>
      <c r="P76" s="9"/>
      <c r="R76" s="9"/>
      <c r="S76" s="9"/>
      <c r="U76" s="9"/>
      <c r="V76" s="9"/>
      <c r="W76" s="17"/>
      <c r="X76" s="9"/>
      <c r="Y76" s="9"/>
      <c r="Z76" s="9"/>
      <c r="AA76" s="9"/>
      <c r="AB76" s="9"/>
      <c r="AC76" s="9"/>
      <c r="AD76" s="9"/>
      <c r="AE76" s="9"/>
      <c r="AF76" s="9"/>
      <c r="AG76" s="9"/>
      <c r="AH76" s="9"/>
    </row>
    <row r="77" spans="1:34" x14ac:dyDescent="0.25">
      <c r="A77" s="9"/>
      <c r="B77" s="9"/>
      <c r="C77" s="9"/>
      <c r="D77" s="9"/>
      <c r="F77" s="9"/>
      <c r="G77" s="9"/>
      <c r="I77" s="9"/>
      <c r="J77" s="9"/>
      <c r="K77" s="9"/>
      <c r="L77" s="9"/>
      <c r="M77" s="9"/>
      <c r="N77" s="9"/>
      <c r="O77" s="9"/>
      <c r="P77" s="9"/>
      <c r="R77" s="9"/>
      <c r="S77" s="9"/>
      <c r="U77" s="9"/>
      <c r="V77" s="9"/>
      <c r="W77" s="17"/>
      <c r="X77" s="9"/>
      <c r="Y77" s="9"/>
      <c r="Z77" s="9"/>
      <c r="AA77" s="9"/>
      <c r="AB77" s="9"/>
      <c r="AC77" s="9"/>
      <c r="AD77" s="9"/>
      <c r="AE77" s="9"/>
      <c r="AF77" s="9"/>
      <c r="AG77" s="9"/>
      <c r="AH77" s="9"/>
    </row>
    <row r="78" spans="1:34" x14ac:dyDescent="0.25">
      <c r="A78" s="9"/>
      <c r="B78" s="9"/>
      <c r="C78" s="9"/>
      <c r="D78" s="9"/>
      <c r="F78" s="9"/>
      <c r="G78" s="9"/>
      <c r="I78" s="9"/>
      <c r="J78" s="9"/>
      <c r="K78" s="9"/>
      <c r="L78" s="9"/>
      <c r="M78" s="9"/>
      <c r="N78" s="9"/>
      <c r="O78" s="9"/>
      <c r="P78" s="9"/>
      <c r="R78" s="9"/>
      <c r="S78" s="9"/>
      <c r="U78" s="9"/>
      <c r="V78" s="9"/>
      <c r="W78" s="17"/>
      <c r="X78" s="9"/>
      <c r="Y78" s="9"/>
      <c r="Z78" s="9"/>
      <c r="AA78" s="9"/>
      <c r="AB78" s="9"/>
      <c r="AC78" s="9"/>
      <c r="AD78" s="9"/>
      <c r="AE78" s="9"/>
      <c r="AF78" s="9"/>
      <c r="AG78" s="9"/>
      <c r="AH78" s="9"/>
    </row>
    <row r="79" spans="1:34" x14ac:dyDescent="0.25">
      <c r="A79" s="9"/>
      <c r="B79" s="9"/>
      <c r="C79" s="9"/>
      <c r="D79" s="9"/>
      <c r="F79" s="9"/>
      <c r="G79" s="9"/>
      <c r="I79" s="9"/>
      <c r="J79" s="9"/>
      <c r="K79" s="9"/>
      <c r="L79" s="9"/>
      <c r="M79" s="9"/>
      <c r="N79" s="9"/>
      <c r="O79" s="9"/>
      <c r="P79" s="9"/>
      <c r="R79" s="9"/>
      <c r="S79" s="9"/>
      <c r="U79" s="9"/>
      <c r="V79" s="9"/>
      <c r="W79" s="17"/>
      <c r="X79" s="9"/>
      <c r="Y79" s="9"/>
      <c r="Z79" s="9"/>
      <c r="AA79" s="9"/>
      <c r="AB79" s="9"/>
      <c r="AC79" s="9"/>
      <c r="AD79" s="9"/>
      <c r="AE79" s="9"/>
      <c r="AF79" s="9"/>
      <c r="AG79" s="9"/>
      <c r="AH79" s="9"/>
    </row>
    <row r="80" spans="1:34" x14ac:dyDescent="0.25">
      <c r="A80" s="9"/>
      <c r="B80" s="9"/>
      <c r="C80" s="9"/>
      <c r="D80" s="9"/>
      <c r="F80" s="9"/>
      <c r="G80" s="9"/>
      <c r="I80" s="9"/>
      <c r="J80" s="9"/>
      <c r="K80" s="9"/>
      <c r="L80" s="9"/>
      <c r="M80" s="9"/>
      <c r="N80" s="9"/>
      <c r="O80" s="9"/>
      <c r="P80" s="9"/>
      <c r="R80" s="9"/>
      <c r="S80" s="9"/>
      <c r="U80" s="9"/>
      <c r="V80" s="9"/>
      <c r="W80" s="17"/>
      <c r="X80" s="9"/>
      <c r="Y80" s="9"/>
      <c r="Z80" s="9"/>
      <c r="AA80" s="9"/>
      <c r="AB80" s="9"/>
      <c r="AC80" s="9"/>
      <c r="AD80" s="9"/>
      <c r="AE80" s="9"/>
      <c r="AF80" s="9"/>
      <c r="AG80" s="9"/>
      <c r="AH80" s="9"/>
    </row>
    <row r="81" spans="1:34" x14ac:dyDescent="0.25">
      <c r="A81" s="9"/>
      <c r="B81" s="9"/>
      <c r="C81" s="9"/>
      <c r="D81" s="9"/>
      <c r="F81" s="9"/>
      <c r="G81" s="9"/>
      <c r="I81" s="9"/>
      <c r="J81" s="9"/>
      <c r="K81" s="9"/>
      <c r="L81" s="9"/>
      <c r="M81" s="9"/>
      <c r="N81" s="9"/>
      <c r="O81" s="9"/>
      <c r="P81" s="9"/>
      <c r="R81" s="9"/>
      <c r="S81" s="9"/>
      <c r="U81" s="9"/>
      <c r="V81" s="9"/>
      <c r="W81" s="17"/>
      <c r="X81" s="9"/>
      <c r="Y81" s="9"/>
      <c r="Z81" s="9"/>
      <c r="AA81" s="9"/>
      <c r="AB81" s="9"/>
      <c r="AC81" s="9"/>
      <c r="AD81" s="9"/>
      <c r="AE81" s="9"/>
      <c r="AF81" s="9"/>
      <c r="AG81" s="9"/>
      <c r="AH81" s="9"/>
    </row>
    <row r="82" spans="1:34" x14ac:dyDescent="0.25">
      <c r="A82" s="9"/>
      <c r="B82" s="9"/>
      <c r="C82" s="9"/>
      <c r="D82" s="9"/>
      <c r="F82" s="9"/>
      <c r="G82" s="9"/>
      <c r="I82" s="9"/>
      <c r="J82" s="9"/>
      <c r="K82" s="9"/>
      <c r="L82" s="9"/>
      <c r="M82" s="9"/>
      <c r="N82" s="9"/>
      <c r="O82" s="9"/>
      <c r="P82" s="9"/>
      <c r="R82" s="9"/>
      <c r="S82" s="9"/>
      <c r="U82" s="9"/>
      <c r="V82" s="9"/>
      <c r="W82" s="17"/>
      <c r="X82" s="9"/>
      <c r="Y82" s="9"/>
      <c r="Z82" s="9"/>
      <c r="AA82" s="9"/>
      <c r="AB82" s="9"/>
      <c r="AC82" s="9"/>
      <c r="AD82" s="9"/>
      <c r="AE82" s="9"/>
      <c r="AF82" s="9"/>
      <c r="AG82" s="9"/>
      <c r="AH82" s="9"/>
    </row>
    <row r="83" spans="1:34" x14ac:dyDescent="0.25">
      <c r="A83" s="9"/>
      <c r="B83" s="9"/>
      <c r="C83" s="9"/>
      <c r="D83" s="9"/>
      <c r="F83" s="9"/>
      <c r="G83" s="9"/>
      <c r="I83" s="9"/>
      <c r="J83" s="9"/>
      <c r="K83" s="9"/>
      <c r="L83" s="9"/>
      <c r="M83" s="9"/>
      <c r="N83" s="9"/>
      <c r="O83" s="9"/>
      <c r="P83" s="9"/>
      <c r="R83" s="9"/>
      <c r="S83" s="9"/>
      <c r="U83" s="9"/>
      <c r="V83" s="9"/>
      <c r="W83" s="17"/>
      <c r="X83" s="9"/>
      <c r="Y83" s="9"/>
      <c r="Z83" s="9"/>
      <c r="AA83" s="9"/>
      <c r="AB83" s="9"/>
      <c r="AC83" s="9"/>
      <c r="AD83" s="9"/>
      <c r="AE83" s="9"/>
      <c r="AF83" s="9"/>
      <c r="AG83" s="9"/>
      <c r="AH83" s="9"/>
    </row>
    <row r="84" spans="1:34" x14ac:dyDescent="0.25">
      <c r="A84" s="9"/>
      <c r="B84" s="9"/>
      <c r="C84" s="9"/>
      <c r="D84" s="9"/>
      <c r="F84" s="9"/>
      <c r="G84" s="9"/>
      <c r="I84" s="9"/>
      <c r="J84" s="9"/>
      <c r="K84" s="9"/>
      <c r="L84" s="9"/>
      <c r="M84" s="9"/>
      <c r="N84" s="9"/>
      <c r="O84" s="9"/>
      <c r="P84" s="9"/>
      <c r="R84" s="9"/>
      <c r="S84" s="9"/>
      <c r="U84" s="9"/>
      <c r="V84" s="9"/>
      <c r="W84" s="17"/>
      <c r="X84" s="9"/>
      <c r="Y84" s="9"/>
      <c r="Z84" s="9"/>
      <c r="AA84" s="9"/>
      <c r="AB84" s="9"/>
      <c r="AC84" s="9"/>
      <c r="AD84" s="9"/>
      <c r="AE84" s="9"/>
      <c r="AF84" s="9"/>
      <c r="AG84" s="9"/>
      <c r="AH84" s="9"/>
    </row>
    <row r="85" spans="1:34" x14ac:dyDescent="0.25">
      <c r="A85" s="9"/>
      <c r="B85" s="9"/>
      <c r="C85" s="9"/>
      <c r="D85" s="9"/>
      <c r="F85" s="9"/>
      <c r="G85" s="9"/>
      <c r="I85" s="9"/>
      <c r="J85" s="9"/>
      <c r="K85" s="9"/>
      <c r="L85" s="9"/>
      <c r="M85" s="9"/>
      <c r="N85" s="9"/>
      <c r="O85" s="9"/>
      <c r="P85" s="9"/>
      <c r="R85" s="9"/>
      <c r="S85" s="9"/>
      <c r="U85" s="9"/>
      <c r="V85" s="9"/>
      <c r="W85" s="17"/>
      <c r="X85" s="9"/>
      <c r="Y85" s="9"/>
      <c r="Z85" s="9"/>
      <c r="AA85" s="9"/>
      <c r="AB85" s="9"/>
      <c r="AC85" s="9"/>
      <c r="AD85" s="9"/>
      <c r="AE85" s="9"/>
      <c r="AF85" s="9"/>
      <c r="AG85" s="9"/>
      <c r="AH85" s="9"/>
    </row>
    <row r="86" spans="1:34" x14ac:dyDescent="0.25">
      <c r="A86" s="9"/>
      <c r="B86" s="9"/>
      <c r="C86" s="9"/>
      <c r="D86" s="9"/>
      <c r="F86" s="9"/>
      <c r="G86" s="9"/>
      <c r="I86" s="9"/>
      <c r="J86" s="9"/>
      <c r="K86" s="9"/>
      <c r="L86" s="9"/>
      <c r="M86" s="9"/>
      <c r="N86" s="9"/>
      <c r="O86" s="9"/>
      <c r="P86" s="9"/>
      <c r="R86" s="9"/>
      <c r="S86" s="9"/>
      <c r="U86" s="9"/>
      <c r="V86" s="9"/>
      <c r="W86" s="17"/>
      <c r="X86" s="9"/>
      <c r="Y86" s="9"/>
      <c r="Z86" s="9"/>
      <c r="AA86" s="9"/>
      <c r="AB86" s="9"/>
      <c r="AC86" s="9"/>
      <c r="AD86" s="9"/>
      <c r="AE86" s="9"/>
      <c r="AF86" s="9"/>
      <c r="AG86" s="9"/>
      <c r="AH86" s="9"/>
    </row>
    <row r="87" spans="1:34" x14ac:dyDescent="0.25">
      <c r="A87" s="9"/>
      <c r="B87" s="9"/>
      <c r="C87" s="9"/>
      <c r="D87" s="9"/>
      <c r="F87" s="9"/>
      <c r="G87" s="9"/>
      <c r="I87" s="9"/>
      <c r="J87" s="9"/>
      <c r="K87" s="9"/>
      <c r="L87" s="9"/>
      <c r="M87" s="9"/>
      <c r="N87" s="9"/>
      <c r="O87" s="9"/>
      <c r="P87" s="9"/>
      <c r="R87" s="9"/>
      <c r="S87" s="9"/>
      <c r="U87" s="9"/>
      <c r="V87" s="9"/>
      <c r="W87" s="17"/>
      <c r="X87" s="9"/>
      <c r="Y87" s="9"/>
      <c r="Z87" s="9"/>
      <c r="AA87" s="9"/>
      <c r="AB87" s="9"/>
      <c r="AC87" s="9"/>
      <c r="AD87" s="9"/>
      <c r="AE87" s="9"/>
      <c r="AF87" s="9"/>
      <c r="AG87" s="9"/>
      <c r="AH87" s="9"/>
    </row>
    <row r="88" spans="1:34" x14ac:dyDescent="0.25">
      <c r="A88" s="9"/>
      <c r="B88" s="9"/>
      <c r="C88" s="9"/>
      <c r="D88" s="9"/>
      <c r="F88" s="9"/>
      <c r="G88" s="9"/>
      <c r="I88" s="9"/>
      <c r="J88" s="9"/>
      <c r="K88" s="9"/>
      <c r="L88" s="9"/>
      <c r="M88" s="9"/>
      <c r="N88" s="9"/>
      <c r="O88" s="9"/>
      <c r="P88" s="9"/>
      <c r="R88" s="9"/>
      <c r="S88" s="9"/>
      <c r="U88" s="9"/>
      <c r="V88" s="9"/>
      <c r="W88" s="17"/>
      <c r="X88" s="9"/>
      <c r="Y88" s="9"/>
      <c r="Z88" s="9"/>
      <c r="AA88" s="9"/>
      <c r="AB88" s="9"/>
      <c r="AC88" s="9"/>
      <c r="AD88" s="9"/>
      <c r="AE88" s="9"/>
      <c r="AF88" s="9"/>
      <c r="AG88" s="9"/>
      <c r="AH88" s="9"/>
    </row>
    <row r="89" spans="1:34" x14ac:dyDescent="0.25">
      <c r="A89" s="9"/>
      <c r="B89" s="9"/>
      <c r="C89" s="9"/>
      <c r="D89" s="9"/>
      <c r="F89" s="9"/>
      <c r="G89" s="9"/>
      <c r="I89" s="9"/>
      <c r="J89" s="9"/>
      <c r="K89" s="9"/>
      <c r="L89" s="9"/>
      <c r="M89" s="9"/>
      <c r="N89" s="9"/>
      <c r="O89" s="9"/>
      <c r="P89" s="9"/>
      <c r="R89" s="9"/>
      <c r="S89" s="9"/>
      <c r="U89" s="9"/>
      <c r="V89" s="9"/>
      <c r="W89" s="17"/>
      <c r="X89" s="9"/>
      <c r="Y89" s="9"/>
      <c r="Z89" s="9"/>
      <c r="AA89" s="9"/>
      <c r="AB89" s="9"/>
      <c r="AC89" s="9"/>
      <c r="AD89" s="9"/>
      <c r="AE89" s="9"/>
      <c r="AF89" s="9"/>
      <c r="AG89" s="9"/>
      <c r="AH89" s="9"/>
    </row>
    <row r="90" spans="1:34" x14ac:dyDescent="0.25">
      <c r="A90" s="9"/>
      <c r="B90" s="9"/>
      <c r="C90" s="9"/>
      <c r="D90" s="9"/>
      <c r="F90" s="9"/>
      <c r="G90" s="9"/>
      <c r="I90" s="9"/>
      <c r="J90" s="9"/>
      <c r="K90" s="9"/>
      <c r="L90" s="9"/>
      <c r="M90" s="9"/>
      <c r="N90" s="9"/>
      <c r="O90" s="9"/>
      <c r="P90" s="9"/>
      <c r="R90" s="9"/>
      <c r="S90" s="9"/>
      <c r="U90" s="9"/>
      <c r="V90" s="9"/>
      <c r="W90" s="17"/>
      <c r="X90" s="9"/>
      <c r="Y90" s="9"/>
      <c r="Z90" s="9"/>
      <c r="AA90" s="9"/>
      <c r="AB90" s="9"/>
      <c r="AC90" s="9"/>
      <c r="AD90" s="9"/>
      <c r="AE90" s="9"/>
      <c r="AF90" s="9"/>
      <c r="AG90" s="9"/>
      <c r="AH90" s="9"/>
    </row>
    <row r="91" spans="1:34" x14ac:dyDescent="0.25">
      <c r="A91" s="9"/>
      <c r="B91" s="9"/>
      <c r="C91" s="9"/>
      <c r="D91" s="9"/>
      <c r="F91" s="9"/>
      <c r="G91" s="9"/>
      <c r="I91" s="9"/>
      <c r="J91" s="9"/>
      <c r="K91" s="9"/>
      <c r="L91" s="9"/>
      <c r="M91" s="9"/>
      <c r="N91" s="9"/>
      <c r="O91" s="9"/>
      <c r="P91" s="9"/>
      <c r="R91" s="9"/>
      <c r="S91" s="9"/>
      <c r="U91" s="9"/>
      <c r="V91" s="9"/>
      <c r="W91" s="17"/>
      <c r="X91" s="9"/>
      <c r="Y91" s="9"/>
      <c r="Z91" s="9"/>
      <c r="AA91" s="9"/>
      <c r="AB91" s="9"/>
      <c r="AC91" s="9"/>
      <c r="AD91" s="9"/>
      <c r="AE91" s="9"/>
      <c r="AF91" s="9"/>
      <c r="AG91" s="9"/>
      <c r="AH91" s="9"/>
    </row>
    <row r="92" spans="1:34" x14ac:dyDescent="0.25">
      <c r="A92" s="9"/>
      <c r="B92" s="9"/>
      <c r="C92" s="9"/>
      <c r="D92" s="9"/>
      <c r="F92" s="9"/>
      <c r="G92" s="9"/>
      <c r="I92" s="9"/>
      <c r="J92" s="9"/>
      <c r="K92" s="9"/>
      <c r="L92" s="9"/>
      <c r="M92" s="9"/>
      <c r="N92" s="9"/>
      <c r="O92" s="9"/>
      <c r="P92" s="9"/>
      <c r="R92" s="9"/>
      <c r="S92" s="9"/>
      <c r="U92" s="9"/>
      <c r="V92" s="9"/>
      <c r="W92" s="17"/>
      <c r="X92" s="9"/>
      <c r="Y92" s="9"/>
      <c r="Z92" s="9"/>
      <c r="AA92" s="9"/>
      <c r="AB92" s="9"/>
      <c r="AC92" s="9"/>
      <c r="AD92" s="9"/>
      <c r="AE92" s="9"/>
      <c r="AF92" s="9"/>
      <c r="AG92" s="9"/>
      <c r="AH92" s="9"/>
    </row>
    <row r="93" spans="1:34" x14ac:dyDescent="0.25">
      <c r="A93" s="9"/>
      <c r="B93" s="9"/>
      <c r="C93" s="9"/>
      <c r="D93" s="9"/>
      <c r="F93" s="9"/>
      <c r="G93" s="9"/>
      <c r="I93" s="9"/>
      <c r="J93" s="9"/>
      <c r="K93" s="9"/>
      <c r="L93" s="9"/>
      <c r="M93" s="9"/>
      <c r="N93" s="9"/>
      <c r="O93" s="9"/>
      <c r="P93" s="9"/>
      <c r="R93" s="9"/>
      <c r="S93" s="9"/>
      <c r="U93" s="9"/>
      <c r="V93" s="9"/>
      <c r="W93" s="17"/>
      <c r="X93" s="9"/>
      <c r="Y93" s="9"/>
      <c r="Z93" s="9"/>
      <c r="AA93" s="9"/>
      <c r="AB93" s="9"/>
      <c r="AC93" s="9"/>
      <c r="AD93" s="9"/>
      <c r="AE93" s="9"/>
      <c r="AF93" s="9"/>
      <c r="AG93" s="9"/>
      <c r="AH93" s="9"/>
    </row>
    <row r="94" spans="1:34" x14ac:dyDescent="0.25">
      <c r="A94" s="9"/>
      <c r="B94" s="9"/>
      <c r="C94" s="9"/>
      <c r="D94" s="9"/>
      <c r="F94" s="9"/>
      <c r="G94" s="9"/>
      <c r="I94" s="9"/>
      <c r="J94" s="9"/>
      <c r="K94" s="9"/>
      <c r="L94" s="9"/>
      <c r="M94" s="9"/>
      <c r="N94" s="9"/>
      <c r="O94" s="9"/>
      <c r="P94" s="9"/>
      <c r="R94" s="9"/>
      <c r="S94" s="9"/>
      <c r="U94" s="9"/>
      <c r="V94" s="9"/>
      <c r="W94" s="17"/>
      <c r="X94" s="9"/>
      <c r="Y94" s="9"/>
      <c r="Z94" s="9"/>
      <c r="AA94" s="9"/>
      <c r="AB94" s="9"/>
      <c r="AC94" s="9"/>
      <c r="AD94" s="9"/>
      <c r="AE94" s="9"/>
      <c r="AF94" s="9"/>
      <c r="AG94" s="9"/>
      <c r="AH94" s="9"/>
    </row>
    <row r="95" spans="1:34" x14ac:dyDescent="0.25">
      <c r="A95" s="9"/>
      <c r="B95" s="9"/>
      <c r="C95" s="9"/>
      <c r="D95" s="9"/>
      <c r="F95" s="9"/>
      <c r="G95" s="9"/>
      <c r="I95" s="9"/>
      <c r="J95" s="9"/>
      <c r="K95" s="9"/>
      <c r="L95" s="9"/>
      <c r="M95" s="9"/>
      <c r="N95" s="9"/>
      <c r="O95" s="9"/>
      <c r="P95" s="9"/>
      <c r="R95" s="9"/>
      <c r="S95" s="9"/>
      <c r="U95" s="9"/>
      <c r="V95" s="9"/>
      <c r="W95" s="17"/>
      <c r="X95" s="9"/>
      <c r="Y95" s="9"/>
      <c r="Z95" s="9"/>
      <c r="AA95" s="9"/>
      <c r="AB95" s="9"/>
      <c r="AC95" s="9"/>
      <c r="AD95" s="9"/>
      <c r="AE95" s="9"/>
      <c r="AF95" s="9"/>
      <c r="AG95" s="9"/>
      <c r="AH95" s="9"/>
    </row>
    <row r="96" spans="1:34" x14ac:dyDescent="0.25">
      <c r="A96" s="9"/>
      <c r="B96" s="9"/>
      <c r="C96" s="9"/>
      <c r="D96" s="9"/>
      <c r="F96" s="9"/>
      <c r="G96" s="9"/>
      <c r="I96" s="9"/>
      <c r="J96" s="9"/>
      <c r="K96" s="9"/>
      <c r="L96" s="9"/>
      <c r="M96" s="9"/>
      <c r="N96" s="9"/>
      <c r="O96" s="9"/>
      <c r="P96" s="9"/>
      <c r="R96" s="9"/>
      <c r="S96" s="9"/>
      <c r="U96" s="9"/>
      <c r="V96" s="9"/>
      <c r="W96" s="17"/>
      <c r="X96" s="9"/>
      <c r="Y96" s="9"/>
      <c r="Z96" s="9"/>
      <c r="AA96" s="9"/>
      <c r="AB96" s="9"/>
      <c r="AC96" s="9"/>
      <c r="AD96" s="9"/>
      <c r="AE96" s="9"/>
      <c r="AF96" s="9"/>
      <c r="AG96" s="9"/>
      <c r="AH96" s="9"/>
    </row>
    <row r="97" spans="1:34" x14ac:dyDescent="0.25">
      <c r="A97" s="9"/>
      <c r="B97" s="9"/>
      <c r="C97" s="9"/>
      <c r="D97" s="9"/>
      <c r="F97" s="9"/>
      <c r="G97" s="9"/>
      <c r="I97" s="9"/>
      <c r="J97" s="9"/>
      <c r="K97" s="9"/>
      <c r="L97" s="9"/>
      <c r="M97" s="9"/>
      <c r="N97" s="9"/>
      <c r="O97" s="9"/>
      <c r="P97" s="9"/>
      <c r="R97" s="9"/>
      <c r="S97" s="9"/>
      <c r="U97" s="9"/>
      <c r="V97" s="9"/>
      <c r="W97" s="17"/>
      <c r="X97" s="9"/>
      <c r="Y97" s="9"/>
      <c r="Z97" s="9"/>
      <c r="AA97" s="9"/>
      <c r="AB97" s="9"/>
      <c r="AC97" s="9"/>
      <c r="AD97" s="9"/>
      <c r="AE97" s="9"/>
      <c r="AF97" s="9"/>
      <c r="AG97" s="9"/>
      <c r="AH97" s="9"/>
    </row>
    <row r="98" spans="1:34" x14ac:dyDescent="0.25">
      <c r="A98" s="9"/>
      <c r="B98" s="9"/>
      <c r="C98" s="9"/>
      <c r="D98" s="9"/>
      <c r="F98" s="9"/>
      <c r="G98" s="9"/>
      <c r="I98" s="9"/>
      <c r="J98" s="9"/>
      <c r="K98" s="9"/>
      <c r="L98" s="9"/>
      <c r="M98" s="9"/>
      <c r="N98" s="9"/>
      <c r="O98" s="9"/>
      <c r="P98" s="9"/>
      <c r="R98" s="9"/>
      <c r="S98" s="9"/>
      <c r="U98" s="9"/>
      <c r="V98" s="9"/>
      <c r="W98" s="17"/>
      <c r="X98" s="9"/>
      <c r="Y98" s="9"/>
      <c r="Z98" s="9"/>
      <c r="AA98" s="9"/>
      <c r="AB98" s="9"/>
      <c r="AC98" s="9"/>
      <c r="AD98" s="9"/>
      <c r="AE98" s="9"/>
      <c r="AF98" s="9"/>
      <c r="AG98" s="9"/>
      <c r="AH98" s="9"/>
    </row>
    <row r="99" spans="1:34" x14ac:dyDescent="0.25">
      <c r="A99" s="9"/>
      <c r="B99" s="9"/>
      <c r="C99" s="9"/>
      <c r="D99" s="9"/>
      <c r="F99" s="9"/>
      <c r="G99" s="9"/>
      <c r="I99" s="9"/>
      <c r="J99" s="9"/>
      <c r="K99" s="9"/>
      <c r="L99" s="9"/>
      <c r="M99" s="9"/>
      <c r="N99" s="9"/>
      <c r="O99" s="9"/>
      <c r="P99" s="9"/>
      <c r="R99" s="9"/>
      <c r="S99" s="9"/>
      <c r="U99" s="9"/>
      <c r="V99" s="9"/>
      <c r="W99" s="17"/>
      <c r="X99" s="9"/>
      <c r="Y99" s="9"/>
      <c r="Z99" s="9"/>
      <c r="AA99" s="9"/>
      <c r="AB99" s="9"/>
      <c r="AC99" s="9"/>
      <c r="AD99" s="9"/>
      <c r="AE99" s="9"/>
      <c r="AF99" s="9"/>
      <c r="AG99" s="9"/>
      <c r="AH99" s="9"/>
    </row>
    <row r="100" spans="1:34" x14ac:dyDescent="0.25">
      <c r="A100" s="9"/>
      <c r="B100" s="9"/>
      <c r="C100" s="9"/>
      <c r="D100" s="9"/>
      <c r="F100" s="9"/>
      <c r="G100" s="9"/>
      <c r="I100" s="9"/>
      <c r="J100" s="9"/>
      <c r="K100" s="9"/>
      <c r="L100" s="9"/>
      <c r="M100" s="9"/>
      <c r="N100" s="9"/>
      <c r="O100" s="9"/>
      <c r="P100" s="9"/>
      <c r="R100" s="9"/>
      <c r="S100" s="9"/>
      <c r="U100" s="9"/>
      <c r="V100" s="9"/>
      <c r="W100" s="17"/>
      <c r="X100" s="9"/>
      <c r="Y100" s="9"/>
      <c r="Z100" s="9"/>
      <c r="AA100" s="9"/>
      <c r="AB100" s="9"/>
      <c r="AC100" s="9"/>
      <c r="AD100" s="9"/>
      <c r="AE100" s="9"/>
      <c r="AF100" s="9"/>
      <c r="AG100" s="9"/>
      <c r="AH100" s="9"/>
    </row>
    <row r="101" spans="1:34" x14ac:dyDescent="0.25">
      <c r="A101" s="9"/>
      <c r="B101" s="9"/>
      <c r="C101" s="9"/>
      <c r="D101" s="9"/>
      <c r="F101" s="9"/>
      <c r="G101" s="9"/>
      <c r="I101" s="9"/>
      <c r="J101" s="9"/>
      <c r="K101" s="9"/>
      <c r="L101" s="9"/>
      <c r="M101" s="9"/>
      <c r="N101" s="9"/>
      <c r="O101" s="9"/>
      <c r="P101" s="9"/>
      <c r="R101" s="9"/>
      <c r="S101" s="9"/>
      <c r="U101" s="9"/>
      <c r="V101" s="9"/>
      <c r="W101" s="17"/>
      <c r="X101" s="9"/>
      <c r="Y101" s="9"/>
      <c r="Z101" s="9"/>
      <c r="AA101" s="9"/>
      <c r="AB101" s="9"/>
      <c r="AC101" s="9"/>
      <c r="AD101" s="9"/>
      <c r="AE101" s="9"/>
      <c r="AF101" s="9"/>
      <c r="AG101" s="9"/>
      <c r="AH101" s="9"/>
    </row>
    <row r="102" spans="1:34" x14ac:dyDescent="0.25">
      <c r="A102" s="9"/>
      <c r="B102" s="9"/>
      <c r="C102" s="9"/>
      <c r="D102" s="9"/>
      <c r="F102" s="9"/>
      <c r="G102" s="9"/>
      <c r="I102" s="9"/>
      <c r="J102" s="9"/>
      <c r="K102" s="9"/>
      <c r="L102" s="9"/>
      <c r="M102" s="9"/>
      <c r="N102" s="9"/>
      <c r="O102" s="9"/>
      <c r="P102" s="9"/>
      <c r="R102" s="9"/>
      <c r="S102" s="9"/>
      <c r="U102" s="9"/>
      <c r="V102" s="9"/>
      <c r="W102" s="17"/>
      <c r="X102" s="9"/>
      <c r="Y102" s="9"/>
      <c r="Z102" s="9"/>
      <c r="AA102" s="9"/>
      <c r="AB102" s="9"/>
      <c r="AC102" s="9"/>
      <c r="AD102" s="9"/>
      <c r="AE102" s="9"/>
      <c r="AF102" s="9"/>
      <c r="AG102" s="9"/>
      <c r="AH102" s="9"/>
    </row>
    <row r="103" spans="1:34" x14ac:dyDescent="0.25">
      <c r="A103" s="9"/>
      <c r="B103" s="9"/>
      <c r="C103" s="9"/>
      <c r="D103" s="9"/>
      <c r="F103" s="9"/>
      <c r="G103" s="9"/>
      <c r="I103" s="9"/>
      <c r="J103" s="9"/>
      <c r="K103" s="9"/>
      <c r="L103" s="9"/>
      <c r="M103" s="9"/>
      <c r="N103" s="9"/>
      <c r="O103" s="9"/>
      <c r="P103" s="9"/>
      <c r="R103" s="9"/>
      <c r="S103" s="9"/>
      <c r="U103" s="9"/>
      <c r="V103" s="9"/>
      <c r="W103" s="17"/>
      <c r="X103" s="9"/>
      <c r="Y103" s="9"/>
      <c r="Z103" s="9"/>
      <c r="AA103" s="9"/>
      <c r="AB103" s="9"/>
      <c r="AC103" s="9"/>
      <c r="AD103" s="9"/>
      <c r="AE103" s="9"/>
      <c r="AF103" s="9"/>
      <c r="AG103" s="9"/>
      <c r="AH103" s="9"/>
    </row>
    <row r="104" spans="1:34" x14ac:dyDescent="0.25">
      <c r="A104" s="9"/>
      <c r="B104" s="9"/>
      <c r="C104" s="9"/>
      <c r="D104" s="9"/>
      <c r="F104" s="9"/>
      <c r="G104" s="9"/>
      <c r="I104" s="9"/>
      <c r="J104" s="9"/>
      <c r="K104" s="9"/>
      <c r="L104" s="9"/>
      <c r="M104" s="9"/>
      <c r="N104" s="9"/>
      <c r="O104" s="9"/>
      <c r="P104" s="9"/>
      <c r="R104" s="9"/>
      <c r="S104" s="9"/>
      <c r="U104" s="9"/>
      <c r="V104" s="9"/>
      <c r="W104" s="17"/>
      <c r="X104" s="9"/>
      <c r="Y104" s="9"/>
      <c r="Z104" s="9"/>
      <c r="AA104" s="9"/>
      <c r="AB104" s="9"/>
      <c r="AC104" s="9"/>
      <c r="AD104" s="9"/>
      <c r="AE104" s="9"/>
      <c r="AF104" s="9"/>
      <c r="AG104" s="9"/>
      <c r="AH104" s="9"/>
    </row>
    <row r="105" spans="1:34" x14ac:dyDescent="0.25">
      <c r="A105" s="9"/>
      <c r="B105" s="9"/>
      <c r="C105" s="9"/>
      <c r="D105" s="9"/>
      <c r="F105" s="9"/>
      <c r="G105" s="9"/>
      <c r="I105" s="9"/>
      <c r="J105" s="9"/>
      <c r="K105" s="9"/>
      <c r="L105" s="9"/>
      <c r="M105" s="9"/>
      <c r="N105" s="9"/>
      <c r="O105" s="9"/>
      <c r="P105" s="9"/>
      <c r="R105" s="9"/>
      <c r="S105" s="9"/>
      <c r="U105" s="9"/>
      <c r="V105" s="9"/>
      <c r="W105" s="17"/>
      <c r="X105" s="9"/>
      <c r="Y105" s="9"/>
      <c r="Z105" s="9"/>
      <c r="AA105" s="9"/>
      <c r="AB105" s="9"/>
      <c r="AC105" s="9"/>
      <c r="AD105" s="9"/>
      <c r="AE105" s="9"/>
      <c r="AF105" s="9"/>
      <c r="AG105" s="9"/>
      <c r="AH105" s="9"/>
    </row>
    <row r="106" spans="1:34" x14ac:dyDescent="0.25">
      <c r="A106" s="9"/>
      <c r="B106" s="9"/>
      <c r="C106" s="9"/>
      <c r="D106" s="9"/>
      <c r="F106" s="9"/>
      <c r="G106" s="9"/>
      <c r="I106" s="9"/>
      <c r="J106" s="9"/>
      <c r="K106" s="9"/>
      <c r="L106" s="9"/>
      <c r="M106" s="9"/>
      <c r="N106" s="9"/>
      <c r="O106" s="9"/>
      <c r="P106" s="9"/>
      <c r="R106" s="9"/>
      <c r="S106" s="9"/>
      <c r="U106" s="9"/>
      <c r="V106" s="9"/>
      <c r="W106" s="17"/>
      <c r="X106" s="9"/>
      <c r="Y106" s="9"/>
      <c r="Z106" s="9"/>
      <c r="AA106" s="9"/>
      <c r="AB106" s="9"/>
      <c r="AC106" s="9"/>
      <c r="AD106" s="9"/>
      <c r="AE106" s="9"/>
      <c r="AF106" s="9"/>
      <c r="AG106" s="9"/>
      <c r="AH106" s="9"/>
    </row>
    <row r="107" spans="1:34" x14ac:dyDescent="0.25">
      <c r="A107" s="9"/>
      <c r="B107" s="9"/>
      <c r="C107" s="9"/>
      <c r="D107" s="9"/>
      <c r="F107" s="9"/>
      <c r="G107" s="9"/>
      <c r="I107" s="9"/>
      <c r="J107" s="9"/>
      <c r="K107" s="9"/>
      <c r="L107" s="9"/>
      <c r="M107" s="9"/>
      <c r="N107" s="9"/>
      <c r="O107" s="9"/>
      <c r="P107" s="9"/>
      <c r="R107" s="9"/>
      <c r="S107" s="9"/>
      <c r="U107" s="9"/>
      <c r="V107" s="9"/>
      <c r="W107" s="17"/>
      <c r="X107" s="9"/>
      <c r="Y107" s="9"/>
      <c r="Z107" s="9"/>
      <c r="AA107" s="9"/>
      <c r="AB107" s="9"/>
      <c r="AC107" s="9"/>
      <c r="AD107" s="9"/>
      <c r="AE107" s="9"/>
      <c r="AF107" s="9"/>
      <c r="AG107" s="9"/>
      <c r="AH107" s="9"/>
    </row>
    <row r="108" spans="1:34" x14ac:dyDescent="0.25">
      <c r="A108" s="9"/>
      <c r="B108" s="9"/>
      <c r="C108" s="9"/>
      <c r="D108" s="9"/>
      <c r="F108" s="9"/>
      <c r="G108" s="9"/>
      <c r="I108" s="9"/>
      <c r="J108" s="9"/>
      <c r="K108" s="9"/>
      <c r="L108" s="9"/>
      <c r="M108" s="9"/>
      <c r="N108" s="9"/>
      <c r="O108" s="9"/>
      <c r="P108" s="9"/>
      <c r="R108" s="9"/>
      <c r="S108" s="9"/>
      <c r="U108" s="9"/>
      <c r="V108" s="9"/>
      <c r="W108" s="17"/>
      <c r="X108" s="9"/>
      <c r="Y108" s="9"/>
      <c r="Z108" s="9"/>
      <c r="AA108" s="9"/>
      <c r="AB108" s="9"/>
      <c r="AC108" s="9"/>
      <c r="AD108" s="9"/>
      <c r="AE108" s="9"/>
      <c r="AF108" s="9"/>
      <c r="AG108" s="9"/>
      <c r="AH108" s="9"/>
    </row>
    <row r="109" spans="1:34" x14ac:dyDescent="0.25">
      <c r="A109" s="9"/>
      <c r="B109" s="9"/>
      <c r="C109" s="9"/>
      <c r="D109" s="9"/>
      <c r="F109" s="9"/>
      <c r="G109" s="9"/>
      <c r="I109" s="9"/>
      <c r="J109" s="9"/>
      <c r="K109" s="9"/>
      <c r="L109" s="9"/>
      <c r="M109" s="9"/>
      <c r="N109" s="9"/>
      <c r="O109" s="9"/>
      <c r="P109" s="9"/>
      <c r="R109" s="9"/>
      <c r="S109" s="9"/>
      <c r="U109" s="9"/>
      <c r="V109" s="9"/>
      <c r="W109" s="17"/>
      <c r="X109" s="9"/>
      <c r="Y109" s="9"/>
      <c r="Z109" s="9"/>
      <c r="AA109" s="9"/>
      <c r="AB109" s="9"/>
      <c r="AC109" s="9"/>
      <c r="AD109" s="9"/>
      <c r="AE109" s="9"/>
      <c r="AF109" s="9"/>
      <c r="AG109" s="9"/>
      <c r="AH109" s="9"/>
    </row>
    <row r="110" spans="1:34" x14ac:dyDescent="0.25">
      <c r="A110" s="9"/>
      <c r="B110" s="9"/>
      <c r="C110" s="9"/>
      <c r="D110" s="9"/>
      <c r="F110" s="9"/>
      <c r="G110" s="9"/>
      <c r="I110" s="9"/>
      <c r="J110" s="9"/>
      <c r="K110" s="9"/>
      <c r="L110" s="9"/>
      <c r="M110" s="9"/>
      <c r="N110" s="9"/>
      <c r="O110" s="9"/>
      <c r="P110" s="9"/>
      <c r="R110" s="9"/>
      <c r="S110" s="9"/>
      <c r="U110" s="9"/>
      <c r="V110" s="9"/>
      <c r="W110" s="17"/>
      <c r="X110" s="9"/>
      <c r="Y110" s="9"/>
      <c r="Z110" s="9"/>
      <c r="AA110" s="9"/>
      <c r="AB110" s="9"/>
      <c r="AC110" s="9"/>
      <c r="AD110" s="9"/>
      <c r="AE110" s="9"/>
      <c r="AF110" s="9"/>
      <c r="AG110" s="9"/>
      <c r="AH110" s="9"/>
    </row>
    <row r="111" spans="1:34" x14ac:dyDescent="0.25">
      <c r="A111" s="9"/>
      <c r="B111" s="9"/>
      <c r="C111" s="9"/>
      <c r="D111" s="9"/>
      <c r="F111" s="9"/>
      <c r="G111" s="9"/>
      <c r="I111" s="9"/>
      <c r="J111" s="9"/>
      <c r="K111" s="9"/>
      <c r="L111" s="9"/>
      <c r="M111" s="9"/>
      <c r="N111" s="9"/>
      <c r="O111" s="9"/>
      <c r="P111" s="9"/>
      <c r="R111" s="9"/>
      <c r="S111" s="9"/>
      <c r="U111" s="9"/>
      <c r="V111" s="9"/>
      <c r="W111" s="17"/>
      <c r="X111" s="9"/>
      <c r="Y111" s="9"/>
      <c r="Z111" s="9"/>
      <c r="AA111" s="9"/>
      <c r="AB111" s="9"/>
      <c r="AC111" s="9"/>
      <c r="AD111" s="9"/>
      <c r="AE111" s="9"/>
      <c r="AF111" s="9"/>
      <c r="AG111" s="9"/>
      <c r="AH111" s="9"/>
    </row>
    <row r="112" spans="1:34" x14ac:dyDescent="0.25">
      <c r="A112" s="9"/>
      <c r="B112" s="9"/>
      <c r="C112" s="9"/>
      <c r="D112" s="9"/>
      <c r="F112" s="9"/>
      <c r="G112" s="9"/>
      <c r="I112" s="9"/>
      <c r="J112" s="9"/>
      <c r="K112" s="9"/>
      <c r="L112" s="9"/>
      <c r="M112" s="9"/>
      <c r="N112" s="9"/>
      <c r="O112" s="9"/>
      <c r="P112" s="9"/>
      <c r="R112" s="9"/>
      <c r="S112" s="9"/>
      <c r="U112" s="9"/>
      <c r="V112" s="9"/>
      <c r="W112" s="17"/>
      <c r="X112" s="9"/>
      <c r="Y112" s="9"/>
      <c r="Z112" s="9"/>
      <c r="AA112" s="9"/>
      <c r="AB112" s="9"/>
      <c r="AC112" s="9"/>
      <c r="AD112" s="9"/>
      <c r="AE112" s="9"/>
      <c r="AF112" s="9"/>
      <c r="AG112" s="9"/>
      <c r="AH112" s="9"/>
    </row>
    <row r="113" spans="1:34" x14ac:dyDescent="0.25">
      <c r="A113" s="9"/>
      <c r="B113" s="9"/>
      <c r="C113" s="9"/>
      <c r="D113" s="9"/>
      <c r="F113" s="9"/>
      <c r="G113" s="9"/>
      <c r="I113" s="9"/>
      <c r="J113" s="9"/>
      <c r="K113" s="9"/>
      <c r="L113" s="9"/>
      <c r="M113" s="9"/>
      <c r="N113" s="9"/>
      <c r="O113" s="9"/>
      <c r="P113" s="9"/>
      <c r="R113" s="9"/>
      <c r="S113" s="9"/>
      <c r="U113" s="9"/>
      <c r="V113" s="9"/>
      <c r="W113" s="17"/>
      <c r="X113" s="9"/>
      <c r="Y113" s="9"/>
      <c r="Z113" s="9"/>
      <c r="AA113" s="9"/>
      <c r="AB113" s="9"/>
      <c r="AC113" s="9"/>
      <c r="AD113" s="9"/>
      <c r="AE113" s="9"/>
      <c r="AF113" s="9"/>
      <c r="AG113" s="9"/>
      <c r="AH113" s="9"/>
    </row>
    <row r="114" spans="1:34" x14ac:dyDescent="0.25">
      <c r="A114" s="9"/>
      <c r="B114" s="9"/>
      <c r="C114" s="9"/>
      <c r="D114" s="9"/>
      <c r="F114" s="9"/>
      <c r="G114" s="9"/>
      <c r="I114" s="9"/>
      <c r="J114" s="9"/>
      <c r="K114" s="9"/>
      <c r="L114" s="9"/>
      <c r="M114" s="9"/>
      <c r="N114" s="9"/>
      <c r="O114" s="9"/>
      <c r="P114" s="9"/>
      <c r="R114" s="9"/>
      <c r="S114" s="9"/>
      <c r="U114" s="9"/>
      <c r="V114" s="9"/>
      <c r="W114" s="17"/>
      <c r="X114" s="9"/>
      <c r="Y114" s="9"/>
      <c r="Z114" s="9"/>
      <c r="AA114" s="9"/>
      <c r="AB114" s="9"/>
      <c r="AC114" s="9"/>
      <c r="AD114" s="9"/>
      <c r="AE114" s="9"/>
      <c r="AF114" s="9"/>
      <c r="AG114" s="9"/>
      <c r="AH114" s="9"/>
    </row>
    <row r="115" spans="1:34" x14ac:dyDescent="0.25">
      <c r="A115" s="9"/>
      <c r="B115" s="9"/>
      <c r="C115" s="9"/>
      <c r="D115" s="9"/>
      <c r="F115" s="9"/>
      <c r="G115" s="9"/>
      <c r="I115" s="9"/>
      <c r="J115" s="9"/>
      <c r="K115" s="9"/>
      <c r="L115" s="9"/>
      <c r="M115" s="9"/>
      <c r="N115" s="9"/>
      <c r="O115" s="9"/>
      <c r="P115" s="9"/>
      <c r="R115" s="9"/>
      <c r="S115" s="9"/>
      <c r="U115" s="9"/>
      <c r="V115" s="9"/>
      <c r="W115" s="17"/>
      <c r="X115" s="9"/>
      <c r="Y115" s="9"/>
      <c r="Z115" s="9"/>
      <c r="AA115" s="9"/>
      <c r="AB115" s="9"/>
      <c r="AC115" s="9"/>
      <c r="AD115" s="9"/>
      <c r="AE115" s="9"/>
      <c r="AF115" s="9"/>
      <c r="AG115" s="9"/>
      <c r="AH115" s="9"/>
    </row>
    <row r="116" spans="1:34" x14ac:dyDescent="0.25">
      <c r="A116" s="9"/>
      <c r="B116" s="9"/>
      <c r="C116" s="9"/>
      <c r="D116" s="9"/>
      <c r="F116" s="9"/>
      <c r="G116" s="9"/>
      <c r="I116" s="9"/>
      <c r="J116" s="9"/>
      <c r="K116" s="9"/>
      <c r="L116" s="9"/>
      <c r="M116" s="9"/>
      <c r="N116" s="9"/>
      <c r="O116" s="9"/>
      <c r="P116" s="9"/>
      <c r="R116" s="9"/>
      <c r="S116" s="9"/>
      <c r="U116" s="9"/>
      <c r="V116" s="9"/>
      <c r="W116" s="17"/>
      <c r="X116" s="9"/>
      <c r="Y116" s="9"/>
      <c r="Z116" s="9"/>
      <c r="AA116" s="9"/>
      <c r="AB116" s="9"/>
      <c r="AC116" s="9"/>
      <c r="AD116" s="9"/>
      <c r="AE116" s="9"/>
      <c r="AF116" s="9"/>
      <c r="AG116" s="9"/>
      <c r="AH116" s="9"/>
    </row>
    <row r="117" spans="1:34" x14ac:dyDescent="0.25">
      <c r="A117" s="9"/>
      <c r="B117" s="9"/>
      <c r="C117" s="9"/>
      <c r="D117" s="9"/>
      <c r="F117" s="9"/>
      <c r="G117" s="9"/>
      <c r="I117" s="9"/>
      <c r="J117" s="9"/>
      <c r="K117" s="9"/>
      <c r="L117" s="9"/>
      <c r="M117" s="9"/>
      <c r="N117" s="9"/>
      <c r="O117" s="9"/>
      <c r="P117" s="9"/>
      <c r="R117" s="9"/>
      <c r="S117" s="9"/>
      <c r="U117" s="9"/>
      <c r="V117" s="9"/>
      <c r="W117" s="17"/>
      <c r="X117" s="9"/>
      <c r="Y117" s="9"/>
      <c r="Z117" s="9"/>
      <c r="AA117" s="9"/>
      <c r="AB117" s="9"/>
      <c r="AC117" s="9"/>
      <c r="AD117" s="9"/>
      <c r="AE117" s="9"/>
      <c r="AF117" s="9"/>
      <c r="AG117" s="9"/>
      <c r="AH117" s="9"/>
    </row>
    <row r="118" spans="1:34" x14ac:dyDescent="0.25">
      <c r="A118" s="9"/>
      <c r="B118" s="9"/>
      <c r="C118" s="9"/>
      <c r="D118" s="9"/>
      <c r="F118" s="9"/>
      <c r="G118" s="9"/>
      <c r="I118" s="9"/>
      <c r="J118" s="9"/>
      <c r="K118" s="9"/>
      <c r="L118" s="9"/>
      <c r="M118" s="9"/>
      <c r="N118" s="9"/>
      <c r="O118" s="9"/>
      <c r="P118" s="9"/>
      <c r="R118" s="9"/>
      <c r="S118" s="9"/>
      <c r="U118" s="9"/>
      <c r="V118" s="9"/>
      <c r="W118" s="17"/>
      <c r="X118" s="9"/>
      <c r="Y118" s="9"/>
      <c r="Z118" s="9"/>
      <c r="AA118" s="9"/>
      <c r="AB118" s="9"/>
      <c r="AC118" s="9"/>
      <c r="AD118" s="9"/>
      <c r="AE118" s="9"/>
      <c r="AF118" s="9"/>
      <c r="AG118" s="9"/>
      <c r="AH118" s="9"/>
    </row>
    <row r="119" spans="1:34" x14ac:dyDescent="0.25">
      <c r="A119" s="9"/>
      <c r="B119" s="9"/>
      <c r="C119" s="9"/>
      <c r="D119" s="9"/>
      <c r="F119" s="9"/>
      <c r="G119" s="9"/>
      <c r="I119" s="9"/>
      <c r="J119" s="9"/>
      <c r="K119" s="9"/>
      <c r="L119" s="9"/>
      <c r="M119" s="9"/>
      <c r="N119" s="9"/>
      <c r="O119" s="9"/>
      <c r="P119" s="9"/>
      <c r="R119" s="9"/>
      <c r="S119" s="9"/>
      <c r="U119" s="9"/>
      <c r="V119" s="9"/>
      <c r="W119" s="17"/>
      <c r="X119" s="9"/>
      <c r="Y119" s="9"/>
      <c r="Z119" s="9"/>
      <c r="AA119" s="9"/>
      <c r="AB119" s="9"/>
      <c r="AC119" s="9"/>
      <c r="AD119" s="9"/>
      <c r="AE119" s="9"/>
      <c r="AF119" s="9"/>
      <c r="AG119" s="9"/>
      <c r="AH119" s="9"/>
    </row>
    <row r="120" spans="1:34" x14ac:dyDescent="0.25">
      <c r="A120" s="9"/>
      <c r="B120" s="9"/>
      <c r="C120" s="9"/>
      <c r="D120" s="9"/>
      <c r="F120" s="9"/>
      <c r="G120" s="9"/>
      <c r="I120" s="9"/>
      <c r="J120" s="9"/>
      <c r="K120" s="9"/>
      <c r="L120" s="9"/>
      <c r="M120" s="9"/>
      <c r="N120" s="9"/>
      <c r="O120" s="9"/>
      <c r="P120" s="9"/>
      <c r="R120" s="9"/>
      <c r="S120" s="9"/>
      <c r="U120" s="9"/>
      <c r="V120" s="9"/>
      <c r="W120" s="17"/>
      <c r="X120" s="9"/>
      <c r="Y120" s="9"/>
      <c r="Z120" s="9"/>
      <c r="AA120" s="9"/>
      <c r="AB120" s="9"/>
      <c r="AC120" s="9"/>
      <c r="AD120" s="9"/>
      <c r="AE120" s="9"/>
      <c r="AF120" s="9"/>
      <c r="AG120" s="9"/>
      <c r="AH120" s="9"/>
    </row>
    <row r="121" spans="1:34" x14ac:dyDescent="0.25">
      <c r="A121" s="9"/>
      <c r="B121" s="9"/>
      <c r="C121" s="9"/>
      <c r="D121" s="9"/>
      <c r="F121" s="9"/>
      <c r="G121" s="9"/>
      <c r="I121" s="9"/>
      <c r="J121" s="9"/>
      <c r="K121" s="9"/>
      <c r="L121" s="9"/>
      <c r="M121" s="9"/>
      <c r="N121" s="9"/>
      <c r="O121" s="9"/>
      <c r="P121" s="9"/>
      <c r="R121" s="9"/>
      <c r="S121" s="9"/>
      <c r="U121" s="9"/>
      <c r="V121" s="9"/>
      <c r="W121" s="17"/>
      <c r="X121" s="9"/>
      <c r="Y121" s="9"/>
      <c r="Z121" s="9"/>
      <c r="AA121" s="9"/>
      <c r="AB121" s="9"/>
      <c r="AC121" s="9"/>
      <c r="AD121" s="9"/>
      <c r="AE121" s="9"/>
      <c r="AF121" s="9"/>
      <c r="AG121" s="9"/>
      <c r="AH121" s="9"/>
    </row>
    <row r="122" spans="1:34" x14ac:dyDescent="0.25">
      <c r="A122" s="9"/>
      <c r="B122" s="9"/>
      <c r="C122" s="9"/>
      <c r="D122" s="9"/>
      <c r="F122" s="9"/>
      <c r="G122" s="9"/>
      <c r="I122" s="9"/>
      <c r="J122" s="9"/>
      <c r="K122" s="9"/>
      <c r="L122" s="9"/>
      <c r="M122" s="9"/>
      <c r="N122" s="9"/>
      <c r="O122" s="9"/>
      <c r="P122" s="9"/>
      <c r="R122" s="9"/>
      <c r="S122" s="9"/>
      <c r="U122" s="9"/>
      <c r="V122" s="9"/>
      <c r="W122" s="17"/>
      <c r="X122" s="9"/>
      <c r="Y122" s="9"/>
      <c r="Z122" s="9"/>
      <c r="AA122" s="9"/>
      <c r="AB122" s="9"/>
      <c r="AC122" s="9"/>
      <c r="AD122" s="9"/>
      <c r="AE122" s="9"/>
      <c r="AF122" s="9"/>
      <c r="AG122" s="9"/>
      <c r="AH122" s="9"/>
    </row>
    <row r="123" spans="1:34" x14ac:dyDescent="0.25">
      <c r="A123" s="9"/>
      <c r="B123" s="9"/>
      <c r="C123" s="9"/>
      <c r="D123" s="9"/>
      <c r="F123" s="9"/>
      <c r="G123" s="9"/>
      <c r="I123" s="9"/>
      <c r="J123" s="9"/>
      <c r="K123" s="9"/>
      <c r="L123" s="9"/>
      <c r="M123" s="9"/>
      <c r="N123" s="9"/>
      <c r="O123" s="9"/>
      <c r="P123" s="9"/>
      <c r="R123" s="9"/>
      <c r="S123" s="9"/>
      <c r="U123" s="9"/>
      <c r="V123" s="9"/>
      <c r="W123" s="17"/>
      <c r="X123" s="9"/>
      <c r="Y123" s="9"/>
      <c r="Z123" s="9"/>
      <c r="AA123" s="9"/>
      <c r="AB123" s="9"/>
      <c r="AC123" s="9"/>
      <c r="AD123" s="9"/>
      <c r="AE123" s="9"/>
      <c r="AF123" s="9"/>
      <c r="AG123" s="9"/>
      <c r="AH123" s="9"/>
    </row>
    <row r="124" spans="1:34" x14ac:dyDescent="0.25">
      <c r="A124" s="9"/>
      <c r="B124" s="9"/>
      <c r="C124" s="9"/>
      <c r="D124" s="9"/>
      <c r="F124" s="9"/>
      <c r="G124" s="9"/>
      <c r="I124" s="9"/>
      <c r="J124" s="9"/>
      <c r="K124" s="9"/>
      <c r="L124" s="9"/>
      <c r="M124" s="9"/>
      <c r="N124" s="9"/>
      <c r="O124" s="9"/>
      <c r="P124" s="9"/>
      <c r="R124" s="9"/>
      <c r="S124" s="9"/>
      <c r="U124" s="9"/>
      <c r="V124" s="9"/>
      <c r="W124" s="17"/>
      <c r="X124" s="9"/>
      <c r="Y124" s="9"/>
      <c r="Z124" s="9"/>
      <c r="AA124" s="9"/>
      <c r="AB124" s="9"/>
      <c r="AC124" s="9"/>
      <c r="AD124" s="9"/>
      <c r="AE124" s="9"/>
      <c r="AF124" s="9"/>
      <c r="AG124" s="9"/>
      <c r="AH124" s="9"/>
    </row>
    <row r="125" spans="1:34" x14ac:dyDescent="0.25">
      <c r="A125" s="9"/>
      <c r="B125" s="9"/>
      <c r="C125" s="9"/>
      <c r="D125" s="9"/>
      <c r="F125" s="9"/>
      <c r="G125" s="9"/>
      <c r="I125" s="9"/>
      <c r="J125" s="9"/>
      <c r="K125" s="9"/>
      <c r="L125" s="9"/>
      <c r="M125" s="9"/>
      <c r="N125" s="9"/>
      <c r="O125" s="9"/>
      <c r="P125" s="9"/>
      <c r="R125" s="9"/>
      <c r="S125" s="9"/>
      <c r="U125" s="9"/>
      <c r="V125" s="9"/>
      <c r="W125" s="17"/>
      <c r="X125" s="9"/>
      <c r="Y125" s="9"/>
      <c r="Z125" s="9"/>
      <c r="AA125" s="9"/>
      <c r="AB125" s="9"/>
      <c r="AC125" s="9"/>
      <c r="AD125" s="9"/>
      <c r="AE125" s="9"/>
      <c r="AF125" s="9"/>
      <c r="AG125" s="9"/>
      <c r="AH125" s="9"/>
    </row>
    <row r="126" spans="1:34" x14ac:dyDescent="0.25">
      <c r="A126" s="9"/>
      <c r="B126" s="9"/>
      <c r="C126" s="9"/>
      <c r="D126" s="9"/>
      <c r="F126" s="9"/>
      <c r="G126" s="9"/>
      <c r="I126" s="9"/>
      <c r="J126" s="9"/>
      <c r="K126" s="9"/>
      <c r="L126" s="9"/>
      <c r="M126" s="9"/>
      <c r="N126" s="9"/>
      <c r="O126" s="9"/>
      <c r="P126" s="9"/>
      <c r="R126" s="9"/>
      <c r="S126" s="9"/>
      <c r="U126" s="9"/>
      <c r="V126" s="9"/>
      <c r="W126" s="17"/>
      <c r="X126" s="9"/>
      <c r="Y126" s="9"/>
      <c r="Z126" s="9"/>
      <c r="AA126" s="9"/>
      <c r="AB126" s="9"/>
      <c r="AC126" s="9"/>
      <c r="AD126" s="9"/>
      <c r="AE126" s="9"/>
      <c r="AF126" s="9"/>
      <c r="AG126" s="9"/>
      <c r="AH126" s="9"/>
    </row>
    <row r="127" spans="1:34" x14ac:dyDescent="0.25">
      <c r="A127" s="9"/>
      <c r="B127" s="9"/>
      <c r="C127" s="9"/>
      <c r="D127" s="9"/>
      <c r="F127" s="9"/>
      <c r="G127" s="9"/>
      <c r="I127" s="9"/>
      <c r="J127" s="9"/>
      <c r="K127" s="9"/>
      <c r="L127" s="9"/>
      <c r="M127" s="9"/>
      <c r="N127" s="9"/>
      <c r="O127" s="9"/>
      <c r="P127" s="9"/>
      <c r="R127" s="9"/>
      <c r="S127" s="9"/>
      <c r="U127" s="9"/>
      <c r="V127" s="9"/>
      <c r="W127" s="17"/>
      <c r="X127" s="9"/>
      <c r="Y127" s="9"/>
      <c r="Z127" s="9"/>
      <c r="AA127" s="9"/>
      <c r="AB127" s="9"/>
      <c r="AC127" s="9"/>
      <c r="AD127" s="9"/>
      <c r="AE127" s="9"/>
      <c r="AF127" s="9"/>
      <c r="AG127" s="9"/>
      <c r="AH127" s="9"/>
    </row>
    <row r="128" spans="1:34" x14ac:dyDescent="0.25">
      <c r="A128" s="9"/>
      <c r="B128" s="9"/>
      <c r="C128" s="9"/>
      <c r="D128" s="9"/>
      <c r="F128" s="9"/>
      <c r="G128" s="9"/>
      <c r="I128" s="9"/>
      <c r="J128" s="9"/>
      <c r="K128" s="9"/>
      <c r="L128" s="9"/>
      <c r="M128" s="9"/>
      <c r="N128" s="9"/>
      <c r="O128" s="9"/>
      <c r="P128" s="9"/>
      <c r="R128" s="9"/>
      <c r="S128" s="9"/>
      <c r="U128" s="9"/>
      <c r="V128" s="9"/>
      <c r="W128" s="17"/>
      <c r="X128" s="9"/>
      <c r="Y128" s="9"/>
      <c r="Z128" s="9"/>
      <c r="AA128" s="9"/>
      <c r="AB128" s="9"/>
      <c r="AC128" s="9"/>
      <c r="AD128" s="9"/>
      <c r="AE128" s="9"/>
      <c r="AF128" s="9"/>
      <c r="AG128" s="9"/>
      <c r="AH128" s="9"/>
    </row>
    <row r="129" spans="1:34" x14ac:dyDescent="0.25">
      <c r="A129" s="9"/>
      <c r="B129" s="9"/>
      <c r="C129" s="9"/>
      <c r="D129" s="9"/>
      <c r="F129" s="9"/>
      <c r="G129" s="9"/>
      <c r="I129" s="9"/>
      <c r="J129" s="9"/>
      <c r="K129" s="9"/>
      <c r="L129" s="9"/>
      <c r="M129" s="9"/>
      <c r="N129" s="9"/>
      <c r="O129" s="9"/>
      <c r="P129" s="9"/>
      <c r="R129" s="9"/>
      <c r="S129" s="9"/>
      <c r="U129" s="9"/>
      <c r="V129" s="9"/>
      <c r="W129" s="17"/>
      <c r="X129" s="9"/>
      <c r="Y129" s="9"/>
      <c r="Z129" s="9"/>
      <c r="AA129" s="9"/>
      <c r="AB129" s="9"/>
      <c r="AC129" s="9"/>
      <c r="AD129" s="9"/>
      <c r="AE129" s="9"/>
      <c r="AF129" s="9"/>
      <c r="AG129" s="9"/>
      <c r="AH129" s="9"/>
    </row>
    <row r="130" spans="1:34" x14ac:dyDescent="0.25">
      <c r="A130" s="9"/>
      <c r="B130" s="9"/>
      <c r="C130" s="9"/>
      <c r="D130" s="9"/>
      <c r="F130" s="9"/>
      <c r="G130" s="9"/>
      <c r="I130" s="9"/>
      <c r="J130" s="9"/>
      <c r="K130" s="9"/>
      <c r="L130" s="9"/>
      <c r="M130" s="9"/>
      <c r="N130" s="9"/>
      <c r="O130" s="9"/>
      <c r="P130" s="9"/>
      <c r="R130" s="9"/>
      <c r="S130" s="9"/>
      <c r="U130" s="9"/>
      <c r="V130" s="9"/>
      <c r="W130" s="17"/>
      <c r="X130" s="9"/>
      <c r="Y130" s="9"/>
      <c r="Z130" s="9"/>
      <c r="AA130" s="9"/>
      <c r="AB130" s="9"/>
      <c r="AC130" s="9"/>
      <c r="AD130" s="9"/>
      <c r="AE130" s="9"/>
      <c r="AF130" s="9"/>
      <c r="AG130" s="9"/>
      <c r="AH130" s="9"/>
    </row>
    <row r="131" spans="1:34" x14ac:dyDescent="0.25">
      <c r="A131" s="9"/>
      <c r="B131" s="9"/>
      <c r="C131" s="9"/>
      <c r="D131" s="9"/>
      <c r="F131" s="9"/>
      <c r="G131" s="9"/>
      <c r="I131" s="9"/>
      <c r="J131" s="9"/>
      <c r="K131" s="9"/>
      <c r="L131" s="9"/>
      <c r="M131" s="9"/>
      <c r="N131" s="9"/>
      <c r="O131" s="9"/>
      <c r="P131" s="9"/>
      <c r="R131" s="9"/>
      <c r="S131" s="9"/>
      <c r="U131" s="9"/>
      <c r="V131" s="9"/>
      <c r="W131" s="17"/>
      <c r="X131" s="9"/>
      <c r="Y131" s="9"/>
      <c r="Z131" s="9"/>
      <c r="AA131" s="9"/>
      <c r="AB131" s="9"/>
      <c r="AC131" s="9"/>
      <c r="AD131" s="9"/>
      <c r="AE131" s="9"/>
      <c r="AF131" s="9"/>
      <c r="AG131" s="9"/>
      <c r="AH131" s="9"/>
    </row>
    <row r="132" spans="1:34" x14ac:dyDescent="0.25">
      <c r="A132" s="9"/>
      <c r="B132" s="9"/>
      <c r="C132" s="9"/>
      <c r="D132" s="9"/>
      <c r="F132" s="9"/>
      <c r="G132" s="9"/>
      <c r="I132" s="9"/>
      <c r="J132" s="9"/>
      <c r="K132" s="9"/>
      <c r="L132" s="9"/>
      <c r="M132" s="9"/>
      <c r="N132" s="9"/>
      <c r="O132" s="9"/>
      <c r="P132" s="9"/>
      <c r="R132" s="9"/>
      <c r="S132" s="9"/>
      <c r="U132" s="9"/>
      <c r="V132" s="9"/>
      <c r="W132" s="17"/>
      <c r="X132" s="9"/>
      <c r="Y132" s="9"/>
      <c r="Z132" s="9"/>
      <c r="AA132" s="9"/>
      <c r="AB132" s="9"/>
      <c r="AC132" s="9"/>
      <c r="AD132" s="9"/>
      <c r="AE132" s="9"/>
      <c r="AF132" s="9"/>
      <c r="AG132" s="9"/>
      <c r="AH132" s="9"/>
    </row>
    <row r="133" spans="1:34" x14ac:dyDescent="0.25">
      <c r="A133" s="9"/>
      <c r="B133" s="9"/>
      <c r="C133" s="9"/>
      <c r="D133" s="9"/>
      <c r="F133" s="9"/>
      <c r="G133" s="9"/>
      <c r="I133" s="9"/>
      <c r="J133" s="9"/>
      <c r="K133" s="9"/>
      <c r="L133" s="9"/>
      <c r="M133" s="9"/>
      <c r="N133" s="9"/>
      <c r="O133" s="9"/>
      <c r="P133" s="9"/>
      <c r="R133" s="9"/>
      <c r="S133" s="9"/>
      <c r="U133" s="9"/>
      <c r="V133" s="9"/>
      <c r="W133" s="17"/>
      <c r="X133" s="9"/>
      <c r="Y133" s="9"/>
      <c r="Z133" s="9"/>
      <c r="AA133" s="9"/>
      <c r="AB133" s="9"/>
      <c r="AC133" s="9"/>
      <c r="AD133" s="9"/>
      <c r="AE133" s="9"/>
      <c r="AF133" s="9"/>
      <c r="AG133" s="9"/>
      <c r="AH133" s="9"/>
    </row>
    <row r="134" spans="1:34" x14ac:dyDescent="0.25">
      <c r="A134" s="9"/>
      <c r="B134" s="9"/>
      <c r="C134" s="9"/>
      <c r="D134" s="9"/>
      <c r="F134" s="9"/>
      <c r="G134" s="9"/>
      <c r="I134" s="9"/>
      <c r="J134" s="9"/>
      <c r="K134" s="9"/>
      <c r="L134" s="9"/>
      <c r="M134" s="9"/>
      <c r="N134" s="9"/>
      <c r="O134" s="9"/>
      <c r="P134" s="9"/>
      <c r="R134" s="9"/>
      <c r="S134" s="9"/>
      <c r="U134" s="9"/>
      <c r="V134" s="9"/>
      <c r="W134" s="17"/>
      <c r="X134" s="9"/>
      <c r="Y134" s="9"/>
      <c r="Z134" s="9"/>
      <c r="AA134" s="9"/>
      <c r="AB134" s="9"/>
      <c r="AC134" s="9"/>
      <c r="AD134" s="9"/>
      <c r="AE134" s="9"/>
      <c r="AF134" s="9"/>
      <c r="AG134" s="9"/>
      <c r="AH134" s="9"/>
    </row>
    <row r="135" spans="1:34" x14ac:dyDescent="0.25">
      <c r="A135" s="9"/>
      <c r="B135" s="9"/>
      <c r="C135" s="9"/>
      <c r="D135" s="9"/>
      <c r="F135" s="9"/>
      <c r="G135" s="9"/>
      <c r="I135" s="9"/>
      <c r="J135" s="9"/>
      <c r="K135" s="9"/>
      <c r="L135" s="9"/>
      <c r="M135" s="9"/>
      <c r="N135" s="9"/>
      <c r="O135" s="9"/>
      <c r="P135" s="9"/>
      <c r="R135" s="9"/>
      <c r="S135" s="9"/>
      <c r="U135" s="9"/>
      <c r="V135" s="9"/>
      <c r="W135" s="17"/>
      <c r="X135" s="9"/>
      <c r="Y135" s="9"/>
      <c r="Z135" s="9"/>
      <c r="AA135" s="9"/>
      <c r="AB135" s="9"/>
      <c r="AC135" s="9"/>
      <c r="AD135" s="9"/>
      <c r="AE135" s="9"/>
      <c r="AF135" s="9"/>
      <c r="AG135" s="9"/>
      <c r="AH135" s="9"/>
    </row>
    <row r="136" spans="1:34" x14ac:dyDescent="0.25">
      <c r="A136" s="9"/>
      <c r="B136" s="9"/>
      <c r="C136" s="9"/>
      <c r="D136" s="9"/>
      <c r="F136" s="9"/>
      <c r="G136" s="9"/>
      <c r="I136" s="9"/>
      <c r="J136" s="9"/>
      <c r="K136" s="9"/>
      <c r="L136" s="9"/>
      <c r="M136" s="9"/>
      <c r="N136" s="9"/>
      <c r="O136" s="9"/>
      <c r="P136" s="9"/>
      <c r="R136" s="9"/>
      <c r="S136" s="9"/>
      <c r="U136" s="9"/>
      <c r="V136" s="9"/>
      <c r="W136" s="17"/>
      <c r="X136" s="9"/>
      <c r="Y136" s="9"/>
      <c r="Z136" s="9"/>
      <c r="AA136" s="9"/>
      <c r="AB136" s="9"/>
      <c r="AC136" s="9"/>
      <c r="AD136" s="9"/>
      <c r="AE136" s="9"/>
      <c r="AF136" s="9"/>
      <c r="AG136" s="9"/>
      <c r="AH136" s="9"/>
    </row>
    <row r="137" spans="1:34" x14ac:dyDescent="0.25">
      <c r="A137" s="9"/>
      <c r="B137" s="9"/>
      <c r="C137" s="9"/>
      <c r="D137" s="9"/>
      <c r="F137" s="9"/>
      <c r="G137" s="9"/>
      <c r="I137" s="9"/>
      <c r="J137" s="9"/>
      <c r="K137" s="9"/>
      <c r="L137" s="9"/>
      <c r="M137" s="9"/>
      <c r="N137" s="9"/>
      <c r="O137" s="9"/>
      <c r="P137" s="9"/>
      <c r="R137" s="9"/>
      <c r="S137" s="9"/>
      <c r="U137" s="9"/>
      <c r="V137" s="9"/>
      <c r="W137" s="17"/>
      <c r="X137" s="9"/>
      <c r="Y137" s="9"/>
      <c r="Z137" s="9"/>
      <c r="AA137" s="9"/>
      <c r="AB137" s="9"/>
      <c r="AC137" s="9"/>
      <c r="AD137" s="9"/>
      <c r="AE137" s="9"/>
      <c r="AF137" s="9"/>
      <c r="AG137" s="9"/>
      <c r="AH137" s="9"/>
    </row>
    <row r="138" spans="1:34" x14ac:dyDescent="0.25">
      <c r="A138" s="9"/>
      <c r="B138" s="9"/>
      <c r="C138" s="9"/>
      <c r="D138" s="9"/>
      <c r="F138" s="9"/>
      <c r="G138" s="9"/>
      <c r="I138" s="9"/>
      <c r="J138" s="9"/>
      <c r="K138" s="9"/>
      <c r="L138" s="9"/>
      <c r="M138" s="9"/>
      <c r="N138" s="9"/>
      <c r="O138" s="9"/>
      <c r="P138" s="9"/>
      <c r="R138" s="9"/>
      <c r="S138" s="9"/>
      <c r="U138" s="9"/>
      <c r="V138" s="9"/>
      <c r="W138" s="17"/>
      <c r="X138" s="9"/>
      <c r="Y138" s="9"/>
      <c r="Z138" s="9"/>
      <c r="AA138" s="9"/>
      <c r="AB138" s="9"/>
      <c r="AC138" s="9"/>
      <c r="AD138" s="9"/>
      <c r="AE138" s="9"/>
      <c r="AF138" s="9"/>
      <c r="AG138" s="9"/>
      <c r="AH138" s="9"/>
    </row>
    <row r="139" spans="1:34" x14ac:dyDescent="0.25">
      <c r="A139" s="9"/>
      <c r="B139" s="9"/>
      <c r="C139" s="9"/>
      <c r="D139" s="9"/>
      <c r="F139" s="9"/>
      <c r="G139" s="9"/>
      <c r="I139" s="9"/>
      <c r="J139" s="9"/>
      <c r="K139" s="9"/>
      <c r="L139" s="9"/>
      <c r="M139" s="9"/>
      <c r="N139" s="9"/>
      <c r="O139" s="9"/>
      <c r="P139" s="9"/>
      <c r="R139" s="9"/>
      <c r="S139" s="9"/>
      <c r="U139" s="9"/>
      <c r="V139" s="9"/>
      <c r="W139" s="17"/>
      <c r="X139" s="9"/>
      <c r="Y139" s="9"/>
      <c r="Z139" s="9"/>
      <c r="AA139" s="9"/>
      <c r="AB139" s="9"/>
      <c r="AC139" s="9"/>
      <c r="AD139" s="9"/>
      <c r="AE139" s="9"/>
      <c r="AF139" s="9"/>
      <c r="AG139" s="9"/>
      <c r="AH139" s="9"/>
    </row>
    <row r="140" spans="1:34" x14ac:dyDescent="0.25">
      <c r="A140" s="9"/>
      <c r="B140" s="9"/>
      <c r="C140" s="9"/>
      <c r="D140" s="9"/>
      <c r="F140" s="9"/>
      <c r="G140" s="9"/>
      <c r="I140" s="9"/>
      <c r="J140" s="9"/>
      <c r="K140" s="9"/>
      <c r="L140" s="9"/>
      <c r="M140" s="9"/>
      <c r="N140" s="9"/>
      <c r="O140" s="9"/>
      <c r="P140" s="9"/>
      <c r="R140" s="9"/>
      <c r="S140" s="9"/>
      <c r="U140" s="9"/>
      <c r="V140" s="9"/>
      <c r="W140" s="17"/>
      <c r="X140" s="9"/>
      <c r="Y140" s="9"/>
      <c r="Z140" s="9"/>
      <c r="AA140" s="9"/>
      <c r="AB140" s="9"/>
      <c r="AC140" s="9"/>
      <c r="AD140" s="9"/>
      <c r="AE140" s="9"/>
      <c r="AF140" s="9"/>
      <c r="AG140" s="9"/>
      <c r="AH140" s="9"/>
    </row>
    <row r="141" spans="1:34" x14ac:dyDescent="0.25">
      <c r="A141" s="9"/>
      <c r="B141" s="9"/>
      <c r="C141" s="9"/>
      <c r="D141" s="9"/>
      <c r="F141" s="9"/>
      <c r="G141" s="9"/>
      <c r="I141" s="9"/>
      <c r="J141" s="9"/>
      <c r="K141" s="9"/>
      <c r="L141" s="9"/>
      <c r="M141" s="9"/>
      <c r="N141" s="9"/>
      <c r="O141" s="9"/>
      <c r="P141" s="9"/>
      <c r="R141" s="9"/>
      <c r="S141" s="9"/>
      <c r="U141" s="9"/>
      <c r="V141" s="9"/>
      <c r="W141" s="17"/>
      <c r="X141" s="9"/>
      <c r="Y141" s="9"/>
      <c r="Z141" s="9"/>
      <c r="AA141" s="9"/>
      <c r="AB141" s="9"/>
      <c r="AC141" s="9"/>
      <c r="AD141" s="9"/>
      <c r="AE141" s="9"/>
      <c r="AF141" s="9"/>
      <c r="AG141" s="9"/>
      <c r="AH141" s="9"/>
    </row>
    <row r="142" spans="1:34" x14ac:dyDescent="0.25">
      <c r="A142" s="9"/>
      <c r="B142" s="9"/>
      <c r="C142" s="9"/>
      <c r="D142" s="9"/>
      <c r="F142" s="9"/>
      <c r="G142" s="9"/>
      <c r="I142" s="9"/>
      <c r="J142" s="9"/>
      <c r="K142" s="9"/>
      <c r="L142" s="9"/>
      <c r="M142" s="9"/>
      <c r="N142" s="9"/>
      <c r="O142" s="9"/>
      <c r="P142" s="9"/>
      <c r="R142" s="9"/>
      <c r="S142" s="9"/>
      <c r="U142" s="9"/>
      <c r="V142" s="9"/>
      <c r="W142" s="17"/>
      <c r="X142" s="9"/>
      <c r="Y142" s="9"/>
      <c r="Z142" s="9"/>
      <c r="AA142" s="9"/>
      <c r="AB142" s="9"/>
      <c r="AC142" s="9"/>
      <c r="AD142" s="9"/>
      <c r="AE142" s="9"/>
      <c r="AF142" s="9"/>
      <c r="AG142" s="9"/>
      <c r="AH142" s="9"/>
    </row>
    <row r="143" spans="1:34" x14ac:dyDescent="0.25">
      <c r="A143" s="9"/>
      <c r="B143" s="9"/>
      <c r="C143" s="9"/>
      <c r="D143" s="9"/>
      <c r="F143" s="9"/>
      <c r="G143" s="9"/>
      <c r="I143" s="9"/>
      <c r="J143" s="9"/>
      <c r="K143" s="9"/>
      <c r="L143" s="9"/>
      <c r="M143" s="9"/>
      <c r="N143" s="9"/>
      <c r="O143" s="9"/>
      <c r="P143" s="9"/>
      <c r="R143" s="9"/>
      <c r="S143" s="9"/>
      <c r="U143" s="9"/>
      <c r="V143" s="9"/>
      <c r="W143" s="17"/>
      <c r="X143" s="9"/>
      <c r="Y143" s="9"/>
      <c r="Z143" s="9"/>
      <c r="AA143" s="9"/>
      <c r="AB143" s="9"/>
      <c r="AC143" s="9"/>
      <c r="AD143" s="9"/>
      <c r="AE143" s="9"/>
      <c r="AF143" s="9"/>
      <c r="AG143" s="9"/>
      <c r="AH143" s="9"/>
    </row>
    <row r="144" spans="1:34" x14ac:dyDescent="0.25">
      <c r="A144" s="9"/>
      <c r="B144" s="9"/>
      <c r="C144" s="9"/>
      <c r="D144" s="9"/>
      <c r="F144" s="9"/>
      <c r="G144" s="9"/>
      <c r="I144" s="9"/>
      <c r="J144" s="9"/>
      <c r="K144" s="9"/>
      <c r="L144" s="9"/>
      <c r="M144" s="9"/>
      <c r="N144" s="9"/>
      <c r="O144" s="9"/>
      <c r="P144" s="9"/>
      <c r="R144" s="9"/>
      <c r="S144" s="9"/>
      <c r="U144" s="9"/>
      <c r="V144" s="9"/>
      <c r="W144" s="17"/>
      <c r="X144" s="9"/>
      <c r="Y144" s="9"/>
      <c r="Z144" s="9"/>
      <c r="AA144" s="9"/>
      <c r="AB144" s="9"/>
      <c r="AC144" s="9"/>
      <c r="AD144" s="9"/>
      <c r="AE144" s="9"/>
      <c r="AF144" s="9"/>
      <c r="AG144" s="9"/>
      <c r="AH144" s="9"/>
    </row>
    <row r="145" spans="1:34" x14ac:dyDescent="0.25">
      <c r="A145" s="9"/>
      <c r="B145" s="9"/>
      <c r="C145" s="9"/>
      <c r="D145" s="9"/>
      <c r="F145" s="9"/>
      <c r="G145" s="9"/>
      <c r="I145" s="9"/>
      <c r="J145" s="9"/>
      <c r="K145" s="9"/>
      <c r="L145" s="9"/>
      <c r="M145" s="9"/>
      <c r="N145" s="9"/>
      <c r="O145" s="9"/>
      <c r="P145" s="9"/>
      <c r="R145" s="9"/>
      <c r="S145" s="9"/>
      <c r="U145" s="9"/>
      <c r="V145" s="9"/>
      <c r="W145" s="17"/>
      <c r="X145" s="9"/>
      <c r="Y145" s="9"/>
      <c r="Z145" s="9"/>
      <c r="AA145" s="9"/>
      <c r="AB145" s="9"/>
      <c r="AC145" s="9"/>
      <c r="AD145" s="9"/>
      <c r="AE145" s="9"/>
      <c r="AF145" s="9"/>
      <c r="AG145" s="9"/>
      <c r="AH145" s="9"/>
    </row>
    <row r="146" spans="1:34" x14ac:dyDescent="0.25">
      <c r="A146" s="9"/>
      <c r="B146" s="9"/>
      <c r="C146" s="9"/>
      <c r="D146" s="9"/>
      <c r="F146" s="9"/>
      <c r="G146" s="9"/>
      <c r="I146" s="9"/>
      <c r="J146" s="9"/>
      <c r="K146" s="9"/>
      <c r="L146" s="9"/>
      <c r="M146" s="9"/>
      <c r="N146" s="9"/>
      <c r="O146" s="9"/>
      <c r="P146" s="9"/>
      <c r="R146" s="9"/>
      <c r="S146" s="9"/>
      <c r="U146" s="9"/>
      <c r="V146" s="9"/>
      <c r="W146" s="17"/>
      <c r="X146" s="9"/>
      <c r="Y146" s="9"/>
      <c r="Z146" s="9"/>
      <c r="AA146" s="9"/>
      <c r="AB146" s="9"/>
      <c r="AC146" s="9"/>
      <c r="AD146" s="9"/>
      <c r="AE146" s="9"/>
      <c r="AF146" s="9"/>
      <c r="AG146" s="9"/>
      <c r="AH146" s="9"/>
    </row>
    <row r="147" spans="1:34" x14ac:dyDescent="0.25">
      <c r="A147" s="9"/>
      <c r="B147" s="9"/>
      <c r="C147" s="9"/>
      <c r="D147" s="9"/>
      <c r="F147" s="9"/>
      <c r="G147" s="9"/>
      <c r="I147" s="9"/>
      <c r="J147" s="9"/>
      <c r="K147" s="9"/>
      <c r="L147" s="9"/>
      <c r="M147" s="9"/>
      <c r="N147" s="9"/>
      <c r="O147" s="9"/>
      <c r="P147" s="9"/>
      <c r="R147" s="9"/>
      <c r="S147" s="9"/>
      <c r="U147" s="9"/>
      <c r="V147" s="9"/>
      <c r="W147" s="17"/>
      <c r="X147" s="9"/>
      <c r="Y147" s="9"/>
      <c r="Z147" s="9"/>
      <c r="AA147" s="9"/>
      <c r="AB147" s="9"/>
      <c r="AC147" s="9"/>
      <c r="AD147" s="9"/>
      <c r="AE147" s="9"/>
      <c r="AF147" s="9"/>
      <c r="AG147" s="9"/>
      <c r="AH147" s="9"/>
    </row>
    <row r="148" spans="1:34" x14ac:dyDescent="0.25">
      <c r="A148" s="9"/>
      <c r="B148" s="9"/>
      <c r="C148" s="9"/>
      <c r="D148" s="9"/>
      <c r="F148" s="9"/>
      <c r="G148" s="9"/>
      <c r="I148" s="9"/>
      <c r="J148" s="9"/>
      <c r="K148" s="9"/>
      <c r="L148" s="9"/>
      <c r="M148" s="9"/>
      <c r="N148" s="9"/>
      <c r="O148" s="9"/>
      <c r="P148" s="9"/>
      <c r="R148" s="9"/>
      <c r="S148" s="9"/>
      <c r="U148" s="9"/>
      <c r="V148" s="9"/>
      <c r="W148" s="17"/>
      <c r="X148" s="9"/>
      <c r="Y148" s="9"/>
      <c r="Z148" s="9"/>
      <c r="AA148" s="9"/>
      <c r="AB148" s="9"/>
      <c r="AC148" s="9"/>
      <c r="AD148" s="9"/>
      <c r="AE148" s="9"/>
      <c r="AF148" s="9"/>
      <c r="AG148" s="9"/>
      <c r="AH148" s="9"/>
    </row>
    <row r="149" spans="1:34" x14ac:dyDescent="0.25">
      <c r="A149" s="9"/>
      <c r="B149" s="9"/>
      <c r="C149" s="9"/>
      <c r="D149" s="9"/>
      <c r="F149" s="9"/>
      <c r="G149" s="9"/>
      <c r="I149" s="9"/>
      <c r="J149" s="9"/>
      <c r="K149" s="9"/>
      <c r="L149" s="9"/>
      <c r="M149" s="9"/>
      <c r="N149" s="9"/>
      <c r="O149" s="9"/>
      <c r="P149" s="9"/>
      <c r="R149" s="9"/>
      <c r="S149" s="9"/>
      <c r="U149" s="9"/>
      <c r="V149" s="9"/>
      <c r="W149" s="17"/>
      <c r="X149" s="9"/>
      <c r="Y149" s="9"/>
      <c r="Z149" s="9"/>
      <c r="AA149" s="9"/>
      <c r="AB149" s="9"/>
      <c r="AC149" s="9"/>
      <c r="AD149" s="9"/>
      <c r="AE149" s="9"/>
      <c r="AF149" s="9"/>
      <c r="AG149" s="9"/>
      <c r="AH149" s="9"/>
    </row>
    <row r="150" spans="1:34" x14ac:dyDescent="0.25">
      <c r="A150" s="9"/>
      <c r="B150" s="9"/>
      <c r="C150" s="9"/>
      <c r="D150" s="9"/>
      <c r="F150" s="9"/>
      <c r="G150" s="9"/>
      <c r="I150" s="9"/>
      <c r="J150" s="9"/>
      <c r="K150" s="9"/>
      <c r="L150" s="9"/>
      <c r="M150" s="9"/>
      <c r="N150" s="9"/>
      <c r="O150" s="9"/>
      <c r="P150" s="9"/>
      <c r="R150" s="9"/>
      <c r="S150" s="9"/>
      <c r="U150" s="9"/>
      <c r="V150" s="9"/>
      <c r="W150" s="17"/>
      <c r="X150" s="9"/>
      <c r="Y150" s="9"/>
      <c r="Z150" s="9"/>
      <c r="AA150" s="9"/>
      <c r="AB150" s="9"/>
      <c r="AC150" s="9"/>
      <c r="AD150" s="9"/>
      <c r="AE150" s="9"/>
      <c r="AF150" s="9"/>
      <c r="AG150" s="9"/>
      <c r="AH150" s="9"/>
    </row>
    <row r="151" spans="1:34" x14ac:dyDescent="0.25">
      <c r="A151" s="9"/>
      <c r="B151" s="9"/>
      <c r="C151" s="9"/>
      <c r="D151" s="9"/>
      <c r="F151" s="9"/>
      <c r="G151" s="9"/>
      <c r="I151" s="9"/>
      <c r="J151" s="9"/>
      <c r="K151" s="9"/>
      <c r="L151" s="9"/>
      <c r="M151" s="9"/>
      <c r="N151" s="9"/>
      <c r="O151" s="9"/>
      <c r="P151" s="9"/>
      <c r="R151" s="9"/>
      <c r="S151" s="9"/>
      <c r="U151" s="9"/>
      <c r="V151" s="9"/>
      <c r="W151" s="17"/>
      <c r="X151" s="9"/>
      <c r="Y151" s="9"/>
      <c r="Z151" s="9"/>
      <c r="AA151" s="9"/>
      <c r="AB151" s="9"/>
      <c r="AC151" s="9"/>
      <c r="AD151" s="9"/>
      <c r="AE151" s="9"/>
      <c r="AF151" s="9"/>
      <c r="AG151" s="9"/>
      <c r="AH151" s="9"/>
    </row>
    <row r="152" spans="1:34" x14ac:dyDescent="0.25">
      <c r="A152" s="9"/>
      <c r="B152" s="9"/>
      <c r="C152" s="9"/>
      <c r="D152" s="9"/>
      <c r="F152" s="9"/>
      <c r="G152" s="9"/>
      <c r="I152" s="9"/>
      <c r="J152" s="9"/>
      <c r="K152" s="9"/>
      <c r="L152" s="9"/>
      <c r="M152" s="9"/>
      <c r="N152" s="9"/>
      <c r="O152" s="9"/>
      <c r="P152" s="9"/>
      <c r="R152" s="9"/>
      <c r="S152" s="9"/>
      <c r="U152" s="9"/>
      <c r="V152" s="9"/>
      <c r="W152" s="17"/>
      <c r="X152" s="9"/>
      <c r="Y152" s="9"/>
      <c r="Z152" s="9"/>
      <c r="AA152" s="9"/>
      <c r="AB152" s="9"/>
      <c r="AC152" s="9"/>
      <c r="AD152" s="9"/>
      <c r="AE152" s="9"/>
      <c r="AF152" s="9"/>
      <c r="AG152" s="9"/>
      <c r="AH152" s="9"/>
    </row>
    <row r="153" spans="1:34" x14ac:dyDescent="0.25">
      <c r="A153" s="9"/>
      <c r="B153" s="9"/>
      <c r="C153" s="9"/>
      <c r="D153" s="9"/>
      <c r="F153" s="9"/>
      <c r="G153" s="9"/>
      <c r="I153" s="9"/>
      <c r="J153" s="9"/>
      <c r="K153" s="9"/>
      <c r="L153" s="9"/>
      <c r="M153" s="9"/>
      <c r="N153" s="9"/>
      <c r="O153" s="9"/>
      <c r="P153" s="9"/>
      <c r="R153" s="9"/>
      <c r="S153" s="9"/>
      <c r="U153" s="9"/>
      <c r="V153" s="9"/>
      <c r="W153" s="17"/>
      <c r="X153" s="9"/>
      <c r="Y153" s="9"/>
      <c r="Z153" s="9"/>
      <c r="AA153" s="9"/>
      <c r="AB153" s="9"/>
      <c r="AC153" s="9"/>
      <c r="AD153" s="9"/>
      <c r="AE153" s="9"/>
      <c r="AF153" s="9"/>
      <c r="AG153" s="9"/>
      <c r="AH153" s="9"/>
    </row>
    <row r="154" spans="1:34" x14ac:dyDescent="0.25">
      <c r="A154" s="9"/>
      <c r="B154" s="9"/>
      <c r="C154" s="9"/>
      <c r="D154" s="9"/>
      <c r="F154" s="9"/>
      <c r="G154" s="9"/>
      <c r="I154" s="9"/>
      <c r="J154" s="9"/>
      <c r="K154" s="9"/>
      <c r="L154" s="9"/>
      <c r="M154" s="9"/>
      <c r="N154" s="9"/>
      <c r="O154" s="9"/>
      <c r="P154" s="9"/>
      <c r="R154" s="9"/>
      <c r="S154" s="9"/>
      <c r="U154" s="9"/>
      <c r="V154" s="9"/>
      <c r="W154" s="17"/>
      <c r="X154" s="9"/>
      <c r="Y154" s="9"/>
      <c r="Z154" s="9"/>
      <c r="AA154" s="9"/>
      <c r="AB154" s="9"/>
      <c r="AC154" s="9"/>
      <c r="AD154" s="9"/>
      <c r="AE154" s="9"/>
      <c r="AF154" s="9"/>
      <c r="AG154" s="9"/>
      <c r="AH154" s="9"/>
    </row>
    <row r="155" spans="1:34" x14ac:dyDescent="0.25">
      <c r="A155" s="9"/>
      <c r="B155" s="9"/>
      <c r="C155" s="9"/>
      <c r="D155" s="9"/>
      <c r="F155" s="9"/>
      <c r="G155" s="9"/>
      <c r="I155" s="9"/>
      <c r="J155" s="9"/>
      <c r="K155" s="9"/>
      <c r="L155" s="9"/>
      <c r="M155" s="9"/>
      <c r="N155" s="9"/>
      <c r="O155" s="9"/>
      <c r="P155" s="9"/>
      <c r="R155" s="9"/>
      <c r="S155" s="9"/>
      <c r="U155" s="9"/>
      <c r="V155" s="9"/>
      <c r="W155" s="17"/>
      <c r="X155" s="9"/>
      <c r="Y155" s="9"/>
      <c r="Z155" s="9"/>
      <c r="AA155" s="9"/>
      <c r="AB155" s="9"/>
      <c r="AC155" s="9"/>
      <c r="AD155" s="9"/>
      <c r="AE155" s="9"/>
      <c r="AF155" s="9"/>
      <c r="AG155" s="9"/>
      <c r="AH155" s="9"/>
    </row>
    <row r="156" spans="1:34" x14ac:dyDescent="0.25">
      <c r="A156" s="9"/>
      <c r="B156" s="9"/>
      <c r="C156" s="9"/>
      <c r="D156" s="9"/>
      <c r="F156" s="9"/>
      <c r="G156" s="9"/>
      <c r="I156" s="9"/>
      <c r="J156" s="9"/>
      <c r="K156" s="9"/>
      <c r="L156" s="9"/>
      <c r="M156" s="9"/>
      <c r="N156" s="9"/>
      <c r="O156" s="9"/>
      <c r="P156" s="9"/>
      <c r="R156" s="9"/>
      <c r="S156" s="9"/>
      <c r="U156" s="9"/>
      <c r="V156" s="9"/>
      <c r="W156" s="17"/>
      <c r="X156" s="9"/>
      <c r="Y156" s="9"/>
      <c r="Z156" s="9"/>
      <c r="AA156" s="9"/>
      <c r="AB156" s="9"/>
      <c r="AC156" s="9"/>
      <c r="AD156" s="9"/>
      <c r="AE156" s="9"/>
      <c r="AF156" s="9"/>
      <c r="AG156" s="9"/>
      <c r="AH156" s="9"/>
    </row>
    <row r="157" spans="1:34" x14ac:dyDescent="0.25">
      <c r="A157" s="9"/>
      <c r="B157" s="9"/>
      <c r="C157" s="9"/>
      <c r="D157" s="9"/>
      <c r="F157" s="9"/>
      <c r="G157" s="9"/>
      <c r="I157" s="9"/>
      <c r="J157" s="9"/>
      <c r="K157" s="9"/>
      <c r="L157" s="9"/>
      <c r="M157" s="9"/>
      <c r="N157" s="9"/>
      <c r="O157" s="9"/>
      <c r="P157" s="9"/>
      <c r="R157" s="9"/>
      <c r="S157" s="9"/>
      <c r="U157" s="9"/>
      <c r="V157" s="9"/>
      <c r="W157" s="17"/>
      <c r="X157" s="9"/>
      <c r="Y157" s="9"/>
      <c r="Z157" s="9"/>
      <c r="AA157" s="9"/>
      <c r="AB157" s="9"/>
      <c r="AC157" s="9"/>
      <c r="AD157" s="9"/>
      <c r="AE157" s="9"/>
      <c r="AF157" s="9"/>
      <c r="AG157" s="9"/>
      <c r="AH157" s="9"/>
    </row>
    <row r="158" spans="1:34" x14ac:dyDescent="0.25">
      <c r="A158" s="9"/>
      <c r="B158" s="9"/>
      <c r="C158" s="9"/>
      <c r="D158" s="9"/>
      <c r="F158" s="9"/>
      <c r="G158" s="9"/>
      <c r="I158" s="9"/>
      <c r="J158" s="9"/>
      <c r="K158" s="9"/>
      <c r="L158" s="9"/>
      <c r="M158" s="9"/>
      <c r="N158" s="9"/>
      <c r="O158" s="9"/>
      <c r="P158" s="9"/>
      <c r="R158" s="9"/>
      <c r="S158" s="9"/>
      <c r="U158" s="9"/>
      <c r="V158" s="9"/>
      <c r="W158" s="17"/>
      <c r="X158" s="9"/>
      <c r="Y158" s="9"/>
      <c r="Z158" s="9"/>
      <c r="AA158" s="9"/>
      <c r="AB158" s="9"/>
      <c r="AC158" s="9"/>
      <c r="AD158" s="9"/>
      <c r="AE158" s="9"/>
      <c r="AF158" s="9"/>
      <c r="AG158" s="9"/>
      <c r="AH158" s="9"/>
    </row>
    <row r="159" spans="1:34" x14ac:dyDescent="0.25">
      <c r="A159" s="9"/>
      <c r="B159" s="9"/>
      <c r="C159" s="9"/>
      <c r="D159" s="9"/>
      <c r="F159" s="9"/>
      <c r="G159" s="9"/>
      <c r="I159" s="9"/>
      <c r="J159" s="9"/>
      <c r="K159" s="9"/>
      <c r="L159" s="9"/>
      <c r="M159" s="9"/>
      <c r="N159" s="9"/>
      <c r="O159" s="9"/>
      <c r="P159" s="9"/>
      <c r="R159" s="9"/>
      <c r="S159" s="9"/>
      <c r="U159" s="9"/>
      <c r="V159" s="9"/>
      <c r="W159" s="17"/>
      <c r="X159" s="9"/>
      <c r="Y159" s="9"/>
      <c r="Z159" s="9"/>
      <c r="AA159" s="9"/>
      <c r="AB159" s="9"/>
      <c r="AC159" s="9"/>
      <c r="AD159" s="9"/>
      <c r="AE159" s="9"/>
      <c r="AF159" s="9"/>
      <c r="AG159" s="9"/>
      <c r="AH159" s="9"/>
    </row>
    <row r="160" spans="1:34" x14ac:dyDescent="0.25">
      <c r="A160" s="9"/>
      <c r="B160" s="9"/>
      <c r="C160" s="9"/>
      <c r="D160" s="9"/>
      <c r="F160" s="9"/>
      <c r="G160" s="9"/>
      <c r="I160" s="9"/>
      <c r="J160" s="9"/>
      <c r="K160" s="9"/>
      <c r="L160" s="9"/>
      <c r="M160" s="9"/>
      <c r="N160" s="9"/>
      <c r="O160" s="9"/>
      <c r="P160" s="9"/>
      <c r="R160" s="9"/>
      <c r="S160" s="9"/>
      <c r="U160" s="9"/>
      <c r="V160" s="9"/>
      <c r="W160" s="17"/>
      <c r="X160" s="9"/>
      <c r="Y160" s="9"/>
      <c r="Z160" s="9"/>
      <c r="AA160" s="9"/>
      <c r="AB160" s="9"/>
      <c r="AC160" s="9"/>
      <c r="AD160" s="9"/>
      <c r="AE160" s="9"/>
      <c r="AF160" s="9"/>
      <c r="AG160" s="9"/>
      <c r="AH160" s="9"/>
    </row>
    <row r="161" spans="1:34" x14ac:dyDescent="0.25">
      <c r="A161" s="9"/>
      <c r="B161" s="9"/>
      <c r="C161" s="9"/>
      <c r="D161" s="9"/>
      <c r="F161" s="9"/>
      <c r="G161" s="9"/>
      <c r="I161" s="9"/>
      <c r="J161" s="9"/>
      <c r="K161" s="9"/>
      <c r="L161" s="9"/>
      <c r="M161" s="9"/>
      <c r="N161" s="9"/>
      <c r="O161" s="9"/>
      <c r="P161" s="9"/>
      <c r="R161" s="9"/>
      <c r="S161" s="9"/>
      <c r="U161" s="9"/>
      <c r="V161" s="9"/>
      <c r="W161" s="17"/>
      <c r="X161" s="9"/>
      <c r="Y161" s="9"/>
      <c r="Z161" s="9"/>
      <c r="AA161" s="9"/>
      <c r="AB161" s="9"/>
      <c r="AC161" s="9"/>
      <c r="AD161" s="9"/>
      <c r="AE161" s="9"/>
      <c r="AF161" s="9"/>
      <c r="AG161" s="9"/>
      <c r="AH161" s="9"/>
    </row>
    <row r="162" spans="1:34" x14ac:dyDescent="0.25">
      <c r="A162" s="9"/>
      <c r="B162" s="9"/>
      <c r="C162" s="9"/>
      <c r="D162" s="9"/>
      <c r="F162" s="9"/>
      <c r="G162" s="9"/>
      <c r="I162" s="9"/>
      <c r="J162" s="9"/>
      <c r="K162" s="9"/>
      <c r="L162" s="9"/>
      <c r="M162" s="9"/>
      <c r="N162" s="9"/>
      <c r="O162" s="9"/>
      <c r="P162" s="9"/>
      <c r="R162" s="9"/>
      <c r="S162" s="9"/>
      <c r="U162" s="9"/>
      <c r="V162" s="9"/>
      <c r="W162" s="17"/>
      <c r="X162" s="9"/>
      <c r="Y162" s="9"/>
      <c r="Z162" s="9"/>
      <c r="AA162" s="9"/>
      <c r="AB162" s="9"/>
      <c r="AC162" s="9"/>
      <c r="AD162" s="9"/>
      <c r="AE162" s="9"/>
      <c r="AF162" s="9"/>
      <c r="AG162" s="9"/>
      <c r="AH162" s="9"/>
    </row>
    <row r="163" spans="1:34" x14ac:dyDescent="0.25">
      <c r="A163" s="9"/>
      <c r="B163" s="9"/>
      <c r="C163" s="9"/>
      <c r="D163" s="9"/>
      <c r="F163" s="9"/>
      <c r="G163" s="9"/>
      <c r="I163" s="9"/>
      <c r="J163" s="9"/>
      <c r="K163" s="9"/>
      <c r="L163" s="9"/>
      <c r="M163" s="9"/>
      <c r="N163" s="9"/>
      <c r="O163" s="9"/>
      <c r="P163" s="9"/>
      <c r="R163" s="9"/>
      <c r="S163" s="9"/>
      <c r="U163" s="9"/>
      <c r="V163" s="9"/>
      <c r="W163" s="17"/>
      <c r="X163" s="9"/>
      <c r="Y163" s="9"/>
      <c r="Z163" s="9"/>
      <c r="AA163" s="9"/>
      <c r="AB163" s="9"/>
      <c r="AC163" s="9"/>
      <c r="AD163" s="9"/>
      <c r="AE163" s="9"/>
      <c r="AF163" s="9"/>
      <c r="AG163" s="9"/>
      <c r="AH163" s="9"/>
    </row>
    <row r="164" spans="1:34" x14ac:dyDescent="0.25">
      <c r="A164" s="9"/>
      <c r="B164" s="9"/>
      <c r="C164" s="9"/>
      <c r="D164" s="9"/>
      <c r="F164" s="9"/>
      <c r="G164" s="9"/>
      <c r="I164" s="9"/>
      <c r="J164" s="9"/>
      <c r="K164" s="9"/>
      <c r="L164" s="9"/>
      <c r="M164" s="9"/>
      <c r="N164" s="9"/>
      <c r="O164" s="9"/>
      <c r="P164" s="9"/>
      <c r="R164" s="9"/>
      <c r="S164" s="9"/>
      <c r="U164" s="9"/>
      <c r="V164" s="9"/>
      <c r="W164" s="17"/>
      <c r="X164" s="9"/>
      <c r="Y164" s="9"/>
      <c r="Z164" s="9"/>
      <c r="AA164" s="9"/>
      <c r="AB164" s="9"/>
      <c r="AC164" s="9"/>
      <c r="AD164" s="9"/>
      <c r="AE164" s="9"/>
      <c r="AF164" s="9"/>
      <c r="AG164" s="9"/>
      <c r="AH164" s="9"/>
    </row>
    <row r="165" spans="1:34" x14ac:dyDescent="0.25">
      <c r="A165" s="9"/>
      <c r="B165" s="9"/>
      <c r="C165" s="9"/>
      <c r="D165" s="9"/>
      <c r="F165" s="9"/>
      <c r="G165" s="9"/>
      <c r="I165" s="9"/>
      <c r="J165" s="9"/>
      <c r="K165" s="9"/>
      <c r="L165" s="9"/>
      <c r="M165" s="9"/>
      <c r="N165" s="9"/>
      <c r="O165" s="9"/>
      <c r="P165" s="9"/>
      <c r="R165" s="9"/>
      <c r="S165" s="9"/>
      <c r="U165" s="9"/>
      <c r="V165" s="9"/>
      <c r="W165" s="17"/>
      <c r="X165" s="9"/>
      <c r="Y165" s="9"/>
      <c r="Z165" s="9"/>
      <c r="AA165" s="9"/>
      <c r="AB165" s="9"/>
      <c r="AC165" s="9"/>
      <c r="AD165" s="9"/>
      <c r="AE165" s="9"/>
      <c r="AF165" s="9"/>
      <c r="AG165" s="9"/>
      <c r="AH165" s="9"/>
    </row>
    <row r="166" spans="1:34" x14ac:dyDescent="0.25">
      <c r="A166" s="9"/>
      <c r="B166" s="9"/>
      <c r="C166" s="9"/>
      <c r="D166" s="9"/>
      <c r="F166" s="9"/>
      <c r="G166" s="9"/>
      <c r="I166" s="9"/>
      <c r="J166" s="9"/>
      <c r="K166" s="9"/>
      <c r="L166" s="9"/>
      <c r="M166" s="9"/>
      <c r="N166" s="9"/>
      <c r="O166" s="9"/>
      <c r="P166" s="9"/>
      <c r="R166" s="9"/>
      <c r="S166" s="9"/>
      <c r="U166" s="9"/>
      <c r="V166" s="9"/>
      <c r="W166" s="17"/>
      <c r="X166" s="9"/>
      <c r="Y166" s="9"/>
      <c r="Z166" s="9"/>
      <c r="AA166" s="9"/>
      <c r="AB166" s="9"/>
      <c r="AC166" s="9"/>
      <c r="AD166" s="9"/>
      <c r="AE166" s="9"/>
      <c r="AF166" s="9"/>
      <c r="AG166" s="9"/>
      <c r="AH166" s="9"/>
    </row>
    <row r="167" spans="1:34" x14ac:dyDescent="0.25">
      <c r="A167" s="9"/>
      <c r="B167" s="9"/>
      <c r="C167" s="9"/>
      <c r="D167" s="9"/>
      <c r="F167" s="9"/>
      <c r="G167" s="9"/>
      <c r="I167" s="9"/>
      <c r="J167" s="9"/>
      <c r="K167" s="9"/>
      <c r="L167" s="9"/>
      <c r="M167" s="9"/>
      <c r="N167" s="9"/>
      <c r="O167" s="9"/>
      <c r="P167" s="9"/>
      <c r="R167" s="9"/>
      <c r="S167" s="9"/>
      <c r="U167" s="9"/>
      <c r="V167" s="9"/>
      <c r="W167" s="17"/>
      <c r="X167" s="9"/>
      <c r="Y167" s="9"/>
      <c r="Z167" s="9"/>
      <c r="AA167" s="9"/>
      <c r="AB167" s="9"/>
      <c r="AC167" s="9"/>
      <c r="AD167" s="9"/>
      <c r="AE167" s="9"/>
      <c r="AF167" s="9"/>
      <c r="AG167" s="9"/>
      <c r="AH167" s="9"/>
    </row>
    <row r="168" spans="1:34" x14ac:dyDescent="0.25">
      <c r="A168" s="9"/>
      <c r="B168" s="9"/>
      <c r="C168" s="9"/>
      <c r="D168" s="9"/>
      <c r="F168" s="9"/>
      <c r="G168" s="9"/>
      <c r="I168" s="9"/>
      <c r="J168" s="9"/>
      <c r="K168" s="9"/>
      <c r="L168" s="9"/>
      <c r="M168" s="9"/>
      <c r="N168" s="9"/>
      <c r="O168" s="9"/>
      <c r="P168" s="9"/>
      <c r="R168" s="9"/>
      <c r="S168" s="9"/>
      <c r="U168" s="9"/>
      <c r="V168" s="9"/>
      <c r="W168" s="17"/>
      <c r="X168" s="9"/>
      <c r="Y168" s="9"/>
      <c r="Z168" s="9"/>
      <c r="AA168" s="9"/>
      <c r="AB168" s="9"/>
      <c r="AC168" s="9"/>
      <c r="AD168" s="9"/>
      <c r="AE168" s="9"/>
      <c r="AF168" s="9"/>
      <c r="AG168" s="9"/>
      <c r="AH168" s="9"/>
    </row>
    <row r="169" spans="1:34" x14ac:dyDescent="0.25">
      <c r="A169" s="9"/>
      <c r="B169" s="9"/>
      <c r="C169" s="9"/>
      <c r="D169" s="9"/>
      <c r="F169" s="9"/>
      <c r="G169" s="9"/>
      <c r="I169" s="9"/>
      <c r="J169" s="9"/>
      <c r="K169" s="9"/>
      <c r="L169" s="9"/>
      <c r="M169" s="9"/>
      <c r="N169" s="9"/>
      <c r="O169" s="9"/>
      <c r="P169" s="9"/>
      <c r="R169" s="9"/>
      <c r="S169" s="9"/>
      <c r="U169" s="9"/>
      <c r="V169" s="9"/>
      <c r="W169" s="17"/>
      <c r="X169" s="9"/>
      <c r="Y169" s="9"/>
      <c r="Z169" s="9"/>
      <c r="AA169" s="9"/>
      <c r="AB169" s="9"/>
      <c r="AC169" s="9"/>
      <c r="AD169" s="9"/>
      <c r="AE169" s="9"/>
      <c r="AF169" s="9"/>
      <c r="AG169" s="9"/>
      <c r="AH169" s="9"/>
    </row>
    <row r="170" spans="1:34" x14ac:dyDescent="0.25">
      <c r="A170" s="9"/>
      <c r="B170" s="9"/>
      <c r="C170" s="9"/>
      <c r="D170" s="9"/>
      <c r="F170" s="9"/>
      <c r="G170" s="9"/>
      <c r="I170" s="9"/>
      <c r="J170" s="9"/>
      <c r="K170" s="9"/>
      <c r="L170" s="9"/>
      <c r="M170" s="9"/>
      <c r="N170" s="9"/>
      <c r="O170" s="9"/>
      <c r="P170" s="9"/>
      <c r="R170" s="9"/>
      <c r="S170" s="9"/>
      <c r="U170" s="9"/>
      <c r="V170" s="9"/>
      <c r="W170" s="17"/>
      <c r="X170" s="9"/>
      <c r="Y170" s="9"/>
      <c r="Z170" s="9"/>
      <c r="AA170" s="9"/>
      <c r="AB170" s="9"/>
      <c r="AC170" s="9"/>
      <c r="AD170" s="9"/>
      <c r="AE170" s="9"/>
      <c r="AF170" s="9"/>
      <c r="AG170" s="9"/>
      <c r="AH170" s="9"/>
    </row>
    <row r="171" spans="1:34" x14ac:dyDescent="0.25">
      <c r="A171" s="9"/>
      <c r="B171" s="9"/>
      <c r="C171" s="9"/>
      <c r="D171" s="9"/>
      <c r="F171" s="9"/>
      <c r="G171" s="9"/>
      <c r="I171" s="9"/>
      <c r="J171" s="9"/>
      <c r="K171" s="9"/>
      <c r="L171" s="9"/>
      <c r="M171" s="9"/>
      <c r="N171" s="9"/>
      <c r="O171" s="9"/>
      <c r="P171" s="9"/>
      <c r="R171" s="9"/>
      <c r="S171" s="9"/>
      <c r="U171" s="9"/>
      <c r="V171" s="9"/>
      <c r="W171" s="17"/>
      <c r="X171" s="9"/>
      <c r="Y171" s="9"/>
      <c r="Z171" s="9"/>
      <c r="AA171" s="9"/>
      <c r="AB171" s="9"/>
      <c r="AC171" s="9"/>
      <c r="AD171" s="9"/>
      <c r="AE171" s="9"/>
      <c r="AF171" s="9"/>
      <c r="AG171" s="9"/>
      <c r="AH171" s="9"/>
    </row>
    <row r="172" spans="1:34" x14ac:dyDescent="0.25">
      <c r="A172" s="9"/>
      <c r="B172" s="9"/>
      <c r="C172" s="9"/>
      <c r="D172" s="9"/>
      <c r="F172" s="9"/>
      <c r="G172" s="9"/>
      <c r="I172" s="9"/>
      <c r="J172" s="9"/>
      <c r="K172" s="9"/>
      <c r="L172" s="9"/>
      <c r="M172" s="9"/>
      <c r="N172" s="9"/>
      <c r="O172" s="9"/>
      <c r="P172" s="9"/>
      <c r="R172" s="9"/>
      <c r="S172" s="9"/>
      <c r="U172" s="9"/>
      <c r="V172" s="9"/>
      <c r="W172" s="17"/>
      <c r="X172" s="9"/>
      <c r="Y172" s="9"/>
      <c r="Z172" s="9"/>
      <c r="AA172" s="9"/>
      <c r="AB172" s="9"/>
      <c r="AC172" s="9"/>
      <c r="AD172" s="9"/>
      <c r="AE172" s="9"/>
      <c r="AF172" s="9"/>
      <c r="AG172" s="9"/>
      <c r="AH172" s="9"/>
    </row>
    <row r="173" spans="1:34" x14ac:dyDescent="0.25">
      <c r="A173" s="9"/>
      <c r="B173" s="9"/>
      <c r="C173" s="9"/>
      <c r="D173" s="9"/>
      <c r="F173" s="9"/>
      <c r="G173" s="9"/>
      <c r="I173" s="9"/>
      <c r="J173" s="9"/>
      <c r="K173" s="9"/>
      <c r="L173" s="9"/>
      <c r="M173" s="9"/>
      <c r="N173" s="9"/>
      <c r="O173" s="9"/>
      <c r="P173" s="9"/>
      <c r="R173" s="9"/>
      <c r="S173" s="9"/>
      <c r="U173" s="9"/>
      <c r="V173" s="9"/>
      <c r="W173" s="17"/>
      <c r="X173" s="9"/>
      <c r="Y173" s="9"/>
      <c r="Z173" s="9"/>
      <c r="AA173" s="9"/>
      <c r="AB173" s="9"/>
      <c r="AC173" s="9"/>
      <c r="AD173" s="9"/>
      <c r="AE173" s="9"/>
      <c r="AF173" s="9"/>
      <c r="AG173" s="9"/>
      <c r="AH173" s="9"/>
    </row>
    <row r="174" spans="1:34" x14ac:dyDescent="0.25">
      <c r="A174" s="9"/>
      <c r="B174" s="9"/>
      <c r="C174" s="9"/>
      <c r="D174" s="9"/>
      <c r="F174" s="9"/>
      <c r="G174" s="9"/>
      <c r="I174" s="9"/>
      <c r="J174" s="9"/>
      <c r="K174" s="9"/>
      <c r="L174" s="9"/>
      <c r="M174" s="9"/>
      <c r="N174" s="9"/>
      <c r="O174" s="9"/>
      <c r="P174" s="9"/>
      <c r="R174" s="9"/>
      <c r="S174" s="9"/>
      <c r="U174" s="9"/>
      <c r="V174" s="9"/>
      <c r="W174" s="17"/>
      <c r="X174" s="9"/>
      <c r="Y174" s="9"/>
      <c r="Z174" s="9"/>
      <c r="AA174" s="9"/>
      <c r="AB174" s="9"/>
      <c r="AC174" s="9"/>
      <c r="AD174" s="9"/>
      <c r="AE174" s="9"/>
      <c r="AF174" s="9"/>
      <c r="AG174" s="9"/>
      <c r="AH174" s="9"/>
    </row>
    <row r="175" spans="1:34" x14ac:dyDescent="0.25">
      <c r="A175" s="9"/>
      <c r="B175" s="9"/>
      <c r="C175" s="9"/>
      <c r="D175" s="9"/>
      <c r="F175" s="9"/>
      <c r="G175" s="9"/>
      <c r="I175" s="9"/>
      <c r="J175" s="9"/>
      <c r="K175" s="9"/>
      <c r="L175" s="9"/>
      <c r="M175" s="9"/>
      <c r="N175" s="9"/>
      <c r="O175" s="9"/>
      <c r="P175" s="9"/>
      <c r="R175" s="9"/>
      <c r="S175" s="9"/>
      <c r="U175" s="9"/>
      <c r="V175" s="9"/>
      <c r="W175" s="17"/>
      <c r="X175" s="9"/>
      <c r="Y175" s="9"/>
      <c r="Z175" s="9"/>
      <c r="AA175" s="9"/>
      <c r="AB175" s="9"/>
      <c r="AC175" s="9"/>
      <c r="AD175" s="9"/>
      <c r="AE175" s="9"/>
      <c r="AF175" s="9"/>
      <c r="AG175" s="9"/>
      <c r="AH175" s="9"/>
    </row>
    <row r="176" spans="1:34" x14ac:dyDescent="0.25">
      <c r="A176" s="9"/>
      <c r="B176" s="9"/>
      <c r="C176" s="9"/>
      <c r="D176" s="9"/>
      <c r="F176" s="9"/>
      <c r="G176" s="9"/>
      <c r="I176" s="9"/>
      <c r="J176" s="9"/>
      <c r="K176" s="9"/>
      <c r="L176" s="9"/>
      <c r="M176" s="9"/>
      <c r="N176" s="9"/>
      <c r="O176" s="9"/>
      <c r="P176" s="9"/>
      <c r="R176" s="9"/>
      <c r="S176" s="9"/>
      <c r="U176" s="9"/>
      <c r="V176" s="9"/>
      <c r="W176" s="17"/>
      <c r="X176" s="9"/>
      <c r="Y176" s="9"/>
      <c r="Z176" s="9"/>
      <c r="AA176" s="9"/>
      <c r="AB176" s="9"/>
      <c r="AC176" s="9"/>
      <c r="AD176" s="9"/>
      <c r="AE176" s="9"/>
      <c r="AF176" s="9"/>
      <c r="AG176" s="9"/>
      <c r="AH176" s="9"/>
    </row>
    <row r="177" spans="1:34" x14ac:dyDescent="0.25">
      <c r="A177" s="9"/>
      <c r="B177" s="9"/>
      <c r="C177" s="9"/>
      <c r="D177" s="9"/>
      <c r="F177" s="9"/>
      <c r="G177" s="9"/>
      <c r="I177" s="9"/>
      <c r="J177" s="9"/>
      <c r="K177" s="9"/>
      <c r="L177" s="9"/>
      <c r="M177" s="9"/>
      <c r="N177" s="9"/>
      <c r="O177" s="9"/>
      <c r="P177" s="9"/>
      <c r="R177" s="9"/>
      <c r="S177" s="9"/>
      <c r="U177" s="9"/>
      <c r="V177" s="9"/>
      <c r="W177" s="17"/>
      <c r="X177" s="9"/>
      <c r="Y177" s="9"/>
      <c r="Z177" s="9"/>
      <c r="AA177" s="9"/>
      <c r="AB177" s="9"/>
      <c r="AC177" s="9"/>
      <c r="AD177" s="9"/>
      <c r="AE177" s="9"/>
      <c r="AF177" s="9"/>
      <c r="AG177" s="9"/>
      <c r="AH177" s="9"/>
    </row>
    <row r="178" spans="1:34" x14ac:dyDescent="0.25">
      <c r="A178" s="9"/>
      <c r="B178" s="9"/>
      <c r="C178" s="9"/>
      <c r="D178" s="9"/>
      <c r="F178" s="9"/>
      <c r="G178" s="9"/>
      <c r="I178" s="9"/>
      <c r="J178" s="9"/>
      <c r="K178" s="9"/>
      <c r="L178" s="9"/>
      <c r="M178" s="9"/>
      <c r="N178" s="9"/>
      <c r="O178" s="9"/>
      <c r="P178" s="9"/>
      <c r="R178" s="9"/>
      <c r="S178" s="9"/>
      <c r="U178" s="9"/>
      <c r="V178" s="9"/>
      <c r="W178" s="17"/>
      <c r="X178" s="9"/>
      <c r="Y178" s="9"/>
      <c r="Z178" s="9"/>
      <c r="AA178" s="9"/>
      <c r="AB178" s="9"/>
      <c r="AC178" s="9"/>
      <c r="AD178" s="9"/>
      <c r="AE178" s="9"/>
      <c r="AF178" s="9"/>
      <c r="AG178" s="9"/>
      <c r="AH178" s="9"/>
    </row>
    <row r="179" spans="1:34" x14ac:dyDescent="0.25">
      <c r="A179" s="9"/>
      <c r="B179" s="9"/>
      <c r="C179" s="9"/>
      <c r="D179" s="9"/>
      <c r="F179" s="9"/>
      <c r="G179" s="9"/>
      <c r="I179" s="9"/>
      <c r="J179" s="9"/>
      <c r="K179" s="9"/>
      <c r="L179" s="9"/>
      <c r="M179" s="9"/>
      <c r="N179" s="9"/>
      <c r="O179" s="9"/>
      <c r="P179" s="9"/>
      <c r="R179" s="9"/>
      <c r="S179" s="9"/>
      <c r="U179" s="9"/>
      <c r="V179" s="9"/>
      <c r="W179" s="17"/>
      <c r="X179" s="9"/>
      <c r="Y179" s="9"/>
      <c r="Z179" s="9"/>
      <c r="AA179" s="9"/>
      <c r="AB179" s="9"/>
      <c r="AC179" s="9"/>
      <c r="AD179" s="9"/>
      <c r="AE179" s="9"/>
      <c r="AF179" s="9"/>
      <c r="AG179" s="9"/>
      <c r="AH179" s="9"/>
    </row>
    <row r="180" spans="1:34" x14ac:dyDescent="0.25">
      <c r="A180" s="9"/>
      <c r="B180" s="9"/>
      <c r="C180" s="9"/>
      <c r="D180" s="9"/>
      <c r="F180" s="9"/>
      <c r="G180" s="9"/>
      <c r="I180" s="9"/>
      <c r="J180" s="9"/>
      <c r="K180" s="9"/>
      <c r="L180" s="9"/>
      <c r="M180" s="9"/>
      <c r="N180" s="9"/>
      <c r="O180" s="9"/>
      <c r="P180" s="9"/>
      <c r="R180" s="9"/>
      <c r="S180" s="9"/>
      <c r="U180" s="9"/>
      <c r="V180" s="9"/>
      <c r="W180" s="17"/>
      <c r="X180" s="9"/>
      <c r="Y180" s="9"/>
      <c r="Z180" s="9"/>
      <c r="AA180" s="9"/>
      <c r="AB180" s="9"/>
      <c r="AC180" s="9"/>
      <c r="AD180" s="9"/>
      <c r="AE180" s="9"/>
      <c r="AF180" s="9"/>
      <c r="AG180" s="9"/>
      <c r="AH180" s="9"/>
    </row>
    <row r="181" spans="1:34" x14ac:dyDescent="0.25">
      <c r="A181" s="9"/>
      <c r="B181" s="9"/>
      <c r="C181" s="9"/>
      <c r="D181" s="9"/>
      <c r="F181" s="9"/>
      <c r="G181" s="9"/>
      <c r="I181" s="9"/>
      <c r="J181" s="9"/>
      <c r="K181" s="9"/>
      <c r="L181" s="9"/>
      <c r="M181" s="9"/>
      <c r="N181" s="9"/>
      <c r="O181" s="9"/>
      <c r="P181" s="9"/>
      <c r="R181" s="9"/>
      <c r="S181" s="9"/>
      <c r="U181" s="9"/>
      <c r="V181" s="9"/>
      <c r="W181" s="17"/>
      <c r="X181" s="9"/>
      <c r="Y181" s="9"/>
      <c r="Z181" s="9"/>
      <c r="AA181" s="9"/>
      <c r="AB181" s="9"/>
      <c r="AC181" s="9"/>
      <c r="AD181" s="9"/>
      <c r="AE181" s="9"/>
      <c r="AF181" s="9"/>
      <c r="AG181" s="9"/>
      <c r="AH181" s="9"/>
    </row>
    <row r="182" spans="1:34" x14ac:dyDescent="0.25">
      <c r="A182" s="9"/>
      <c r="B182" s="9"/>
      <c r="C182" s="9"/>
      <c r="D182" s="9"/>
      <c r="F182" s="9"/>
      <c r="G182" s="9"/>
      <c r="I182" s="9"/>
      <c r="J182" s="9"/>
      <c r="K182" s="9"/>
      <c r="L182" s="9"/>
      <c r="M182" s="9"/>
      <c r="N182" s="9"/>
      <c r="O182" s="9"/>
      <c r="P182" s="9"/>
      <c r="R182" s="9"/>
      <c r="S182" s="9"/>
      <c r="U182" s="9"/>
      <c r="V182" s="9"/>
      <c r="W182" s="17"/>
      <c r="X182" s="9"/>
      <c r="Y182" s="9"/>
      <c r="Z182" s="9"/>
      <c r="AA182" s="9"/>
      <c r="AB182" s="9"/>
      <c r="AC182" s="9"/>
      <c r="AD182" s="9"/>
      <c r="AE182" s="9"/>
      <c r="AF182" s="9"/>
      <c r="AG182" s="9"/>
      <c r="AH182" s="9"/>
    </row>
    <row r="183" spans="1:34" x14ac:dyDescent="0.25">
      <c r="A183" s="9"/>
      <c r="B183" s="9"/>
      <c r="C183" s="9"/>
      <c r="D183" s="9"/>
      <c r="F183" s="9"/>
      <c r="G183" s="9"/>
      <c r="I183" s="9"/>
      <c r="J183" s="9"/>
      <c r="K183" s="9"/>
      <c r="L183" s="9"/>
      <c r="M183" s="9"/>
      <c r="N183" s="9"/>
      <c r="O183" s="9"/>
      <c r="P183" s="9"/>
      <c r="R183" s="9"/>
      <c r="S183" s="9"/>
      <c r="U183" s="9"/>
      <c r="V183" s="9"/>
      <c r="W183" s="17"/>
      <c r="X183" s="9"/>
      <c r="Y183" s="9"/>
      <c r="Z183" s="9"/>
      <c r="AA183" s="9"/>
      <c r="AB183" s="9"/>
      <c r="AC183" s="9"/>
      <c r="AD183" s="9"/>
      <c r="AE183" s="9"/>
      <c r="AF183" s="9"/>
      <c r="AG183" s="9"/>
      <c r="AH183" s="9"/>
    </row>
    <row r="184" spans="1:34" x14ac:dyDescent="0.25">
      <c r="A184" s="9"/>
      <c r="B184" s="9"/>
      <c r="C184" s="9"/>
      <c r="D184" s="9"/>
      <c r="F184" s="9"/>
      <c r="G184" s="9"/>
      <c r="I184" s="9"/>
      <c r="J184" s="9"/>
      <c r="K184" s="9"/>
      <c r="L184" s="9"/>
      <c r="M184" s="9"/>
      <c r="N184" s="9"/>
      <c r="O184" s="9"/>
      <c r="P184" s="9"/>
      <c r="R184" s="9"/>
      <c r="S184" s="9"/>
      <c r="U184" s="9"/>
      <c r="V184" s="9"/>
      <c r="W184" s="17"/>
      <c r="X184" s="9"/>
      <c r="Y184" s="9"/>
      <c r="Z184" s="9"/>
      <c r="AA184" s="9"/>
      <c r="AB184" s="9"/>
      <c r="AC184" s="9"/>
      <c r="AD184" s="9"/>
      <c r="AE184" s="9"/>
      <c r="AF184" s="9"/>
      <c r="AG184" s="9"/>
      <c r="AH184" s="9"/>
    </row>
    <row r="185" spans="1:34" x14ac:dyDescent="0.25">
      <c r="A185" s="9"/>
      <c r="B185" s="9"/>
      <c r="C185" s="9"/>
      <c r="D185" s="9"/>
      <c r="F185" s="9"/>
      <c r="G185" s="9"/>
      <c r="I185" s="9"/>
      <c r="J185" s="9"/>
      <c r="K185" s="9"/>
      <c r="L185" s="9"/>
      <c r="M185" s="9"/>
      <c r="N185" s="9"/>
      <c r="O185" s="9"/>
      <c r="P185" s="9"/>
      <c r="R185" s="9"/>
      <c r="S185" s="9"/>
      <c r="U185" s="9"/>
      <c r="V185" s="9"/>
      <c r="W185" s="17"/>
      <c r="X185" s="9"/>
      <c r="Y185" s="9"/>
      <c r="Z185" s="9"/>
      <c r="AA185" s="9"/>
      <c r="AB185" s="9"/>
      <c r="AC185" s="9"/>
      <c r="AD185" s="9"/>
      <c r="AE185" s="9"/>
      <c r="AF185" s="9"/>
      <c r="AG185" s="9"/>
      <c r="AH185" s="9"/>
    </row>
    <row r="186" spans="1:34" x14ac:dyDescent="0.25">
      <c r="A186" s="9"/>
      <c r="B186" s="9"/>
      <c r="C186" s="9"/>
      <c r="D186" s="9"/>
      <c r="F186" s="9"/>
      <c r="G186" s="9"/>
      <c r="I186" s="9"/>
      <c r="J186" s="9"/>
      <c r="K186" s="9"/>
      <c r="L186" s="9"/>
      <c r="M186" s="9"/>
      <c r="N186" s="9"/>
      <c r="O186" s="9"/>
      <c r="P186" s="9"/>
      <c r="R186" s="9"/>
      <c r="S186" s="9"/>
      <c r="U186" s="9"/>
      <c r="V186" s="9"/>
      <c r="W186" s="17"/>
      <c r="X186" s="9"/>
      <c r="Y186" s="9"/>
      <c r="Z186" s="9"/>
      <c r="AA186" s="9"/>
      <c r="AB186" s="9"/>
      <c r="AC186" s="9"/>
      <c r="AD186" s="9"/>
      <c r="AE186" s="9"/>
      <c r="AF186" s="9"/>
      <c r="AG186" s="9"/>
      <c r="AH186" s="9"/>
    </row>
    <row r="187" spans="1:34" x14ac:dyDescent="0.25">
      <c r="A187" s="9"/>
      <c r="B187" s="9"/>
      <c r="C187" s="9"/>
      <c r="D187" s="9"/>
      <c r="F187" s="9"/>
      <c r="G187" s="9"/>
      <c r="I187" s="9"/>
      <c r="J187" s="9"/>
      <c r="K187" s="9"/>
      <c r="L187" s="9"/>
      <c r="M187" s="9"/>
      <c r="N187" s="9"/>
      <c r="O187" s="9"/>
      <c r="P187" s="9"/>
      <c r="R187" s="9"/>
      <c r="S187" s="9"/>
      <c r="U187" s="9"/>
      <c r="V187" s="9"/>
      <c r="W187" s="17"/>
      <c r="X187" s="9"/>
      <c r="Y187" s="9"/>
      <c r="Z187" s="9"/>
      <c r="AA187" s="9"/>
      <c r="AB187" s="9"/>
      <c r="AC187" s="9"/>
      <c r="AD187" s="9"/>
      <c r="AE187" s="9"/>
      <c r="AF187" s="9"/>
      <c r="AG187" s="9"/>
      <c r="AH187" s="9"/>
    </row>
    <row r="188" spans="1:34" x14ac:dyDescent="0.25">
      <c r="A188" s="9"/>
      <c r="B188" s="9"/>
      <c r="C188" s="9"/>
      <c r="D188" s="9"/>
      <c r="F188" s="9"/>
      <c r="G188" s="9"/>
      <c r="I188" s="9"/>
      <c r="J188" s="9"/>
      <c r="K188" s="9"/>
      <c r="L188" s="9"/>
      <c r="M188" s="9"/>
      <c r="N188" s="9"/>
      <c r="O188" s="9"/>
      <c r="P188" s="9"/>
      <c r="R188" s="9"/>
      <c r="S188" s="9"/>
      <c r="U188" s="9"/>
      <c r="V188" s="9"/>
      <c r="W188" s="17"/>
      <c r="X188" s="9"/>
      <c r="Y188" s="9"/>
      <c r="Z188" s="9"/>
      <c r="AA188" s="9"/>
      <c r="AB188" s="9"/>
      <c r="AC188" s="9"/>
      <c r="AD188" s="9"/>
      <c r="AE188" s="9"/>
      <c r="AF188" s="9"/>
      <c r="AG188" s="9"/>
      <c r="AH188" s="9"/>
    </row>
    <row r="189" spans="1:34" x14ac:dyDescent="0.25">
      <c r="A189" s="9"/>
      <c r="B189" s="9"/>
      <c r="C189" s="9"/>
      <c r="D189" s="9"/>
      <c r="F189" s="9"/>
      <c r="G189" s="9"/>
      <c r="I189" s="9"/>
      <c r="J189" s="9"/>
      <c r="K189" s="9"/>
      <c r="L189" s="9"/>
      <c r="M189" s="9"/>
      <c r="N189" s="9"/>
      <c r="O189" s="9"/>
      <c r="P189" s="9"/>
      <c r="R189" s="9"/>
      <c r="S189" s="9"/>
      <c r="U189" s="9"/>
      <c r="V189" s="9"/>
      <c r="W189" s="17"/>
      <c r="X189" s="9"/>
      <c r="Y189" s="9"/>
      <c r="Z189" s="9"/>
      <c r="AA189" s="9"/>
      <c r="AB189" s="9"/>
      <c r="AC189" s="9"/>
      <c r="AD189" s="9"/>
      <c r="AE189" s="9"/>
      <c r="AF189" s="9"/>
      <c r="AG189" s="9"/>
      <c r="AH189" s="9"/>
    </row>
    <row r="190" spans="1:34" x14ac:dyDescent="0.25">
      <c r="A190" s="9"/>
      <c r="B190" s="9"/>
      <c r="C190" s="9"/>
      <c r="D190" s="9"/>
      <c r="F190" s="9"/>
      <c r="G190" s="9"/>
      <c r="I190" s="9"/>
      <c r="J190" s="9"/>
      <c r="K190" s="9"/>
      <c r="L190" s="9"/>
      <c r="M190" s="9"/>
      <c r="N190" s="9"/>
      <c r="O190" s="9"/>
      <c r="P190" s="9"/>
      <c r="R190" s="9"/>
      <c r="S190" s="9"/>
      <c r="U190" s="9"/>
      <c r="V190" s="9"/>
      <c r="W190" s="17"/>
      <c r="X190" s="9"/>
      <c r="Y190" s="9"/>
      <c r="Z190" s="9"/>
      <c r="AA190" s="9"/>
      <c r="AB190" s="9"/>
      <c r="AC190" s="9"/>
      <c r="AD190" s="9"/>
      <c r="AE190" s="9"/>
      <c r="AF190" s="9"/>
      <c r="AG190" s="9"/>
      <c r="AH190" s="9"/>
    </row>
    <row r="191" spans="1:34" x14ac:dyDescent="0.25">
      <c r="A191" s="9"/>
      <c r="B191" s="9"/>
      <c r="C191" s="9"/>
      <c r="D191" s="9"/>
      <c r="F191" s="9"/>
      <c r="G191" s="9"/>
      <c r="I191" s="9"/>
      <c r="J191" s="9"/>
      <c r="K191" s="9"/>
      <c r="L191" s="9"/>
      <c r="M191" s="9"/>
      <c r="N191" s="9"/>
      <c r="O191" s="9"/>
      <c r="P191" s="9"/>
      <c r="R191" s="9"/>
      <c r="S191" s="9"/>
      <c r="U191" s="9"/>
      <c r="V191" s="9"/>
      <c r="W191" s="17"/>
      <c r="X191" s="9"/>
      <c r="Y191" s="9"/>
      <c r="Z191" s="9"/>
      <c r="AA191" s="9"/>
      <c r="AB191" s="9"/>
      <c r="AC191" s="9"/>
      <c r="AD191" s="9"/>
      <c r="AE191" s="9"/>
      <c r="AF191" s="9"/>
      <c r="AG191" s="9"/>
      <c r="AH191" s="9"/>
    </row>
    <row r="192" spans="1:34" x14ac:dyDescent="0.25">
      <c r="A192" s="9"/>
      <c r="B192" s="9"/>
      <c r="C192" s="9"/>
      <c r="D192" s="9"/>
      <c r="F192" s="9"/>
      <c r="G192" s="9"/>
      <c r="I192" s="9"/>
      <c r="J192" s="9"/>
      <c r="K192" s="9"/>
      <c r="L192" s="9"/>
      <c r="M192" s="9"/>
      <c r="N192" s="9"/>
      <c r="O192" s="9"/>
      <c r="P192" s="9"/>
      <c r="R192" s="9"/>
      <c r="S192" s="9"/>
      <c r="U192" s="9"/>
      <c r="V192" s="9"/>
      <c r="W192" s="17"/>
      <c r="X192" s="9"/>
      <c r="Y192" s="9"/>
      <c r="Z192" s="9"/>
      <c r="AA192" s="9"/>
      <c r="AB192" s="9"/>
      <c r="AC192" s="9"/>
      <c r="AD192" s="9"/>
      <c r="AE192" s="9"/>
      <c r="AF192" s="9"/>
      <c r="AG192" s="9"/>
      <c r="AH192" s="9"/>
    </row>
    <row r="193" spans="1:34" x14ac:dyDescent="0.25">
      <c r="A193" s="9"/>
      <c r="B193" s="9"/>
      <c r="C193" s="9"/>
      <c r="D193" s="9"/>
      <c r="F193" s="9"/>
      <c r="G193" s="9"/>
      <c r="I193" s="9"/>
      <c r="J193" s="9"/>
      <c r="K193" s="9"/>
      <c r="L193" s="9"/>
      <c r="M193" s="9"/>
      <c r="N193" s="9"/>
      <c r="O193" s="9"/>
      <c r="P193" s="9"/>
      <c r="R193" s="9"/>
      <c r="S193" s="9"/>
      <c r="U193" s="9"/>
      <c r="V193" s="9"/>
      <c r="W193" s="17"/>
      <c r="X193" s="9"/>
      <c r="Y193" s="9"/>
      <c r="Z193" s="9"/>
      <c r="AA193" s="9"/>
      <c r="AB193" s="9"/>
      <c r="AC193" s="9"/>
      <c r="AD193" s="9"/>
      <c r="AE193" s="9"/>
      <c r="AF193" s="9"/>
      <c r="AG193" s="9"/>
      <c r="AH193" s="9"/>
    </row>
    <row r="194" spans="1:34" x14ac:dyDescent="0.25">
      <c r="A194" s="9"/>
      <c r="B194" s="9"/>
      <c r="C194" s="9"/>
      <c r="D194" s="9"/>
      <c r="F194" s="9"/>
      <c r="G194" s="9"/>
      <c r="I194" s="9"/>
      <c r="J194" s="9"/>
      <c r="K194" s="9"/>
      <c r="L194" s="9"/>
      <c r="M194" s="9"/>
      <c r="N194" s="9"/>
      <c r="O194" s="9"/>
      <c r="P194" s="9"/>
      <c r="R194" s="9"/>
      <c r="S194" s="9"/>
      <c r="U194" s="9"/>
      <c r="V194" s="9"/>
      <c r="W194" s="17"/>
      <c r="X194" s="9"/>
      <c r="Y194" s="9"/>
      <c r="Z194" s="9"/>
      <c r="AA194" s="9"/>
      <c r="AB194" s="9"/>
      <c r="AC194" s="9"/>
      <c r="AD194" s="9"/>
      <c r="AE194" s="9"/>
      <c r="AF194" s="9"/>
      <c r="AG194" s="9"/>
      <c r="AH194" s="9"/>
    </row>
    <row r="195" spans="1:34" x14ac:dyDescent="0.25">
      <c r="A195" s="9"/>
      <c r="B195" s="9"/>
      <c r="C195" s="9"/>
      <c r="D195" s="9"/>
      <c r="F195" s="9"/>
      <c r="G195" s="9"/>
      <c r="I195" s="9"/>
      <c r="J195" s="9"/>
      <c r="K195" s="9"/>
      <c r="L195" s="9"/>
      <c r="M195" s="9"/>
      <c r="N195" s="9"/>
      <c r="O195" s="9"/>
      <c r="P195" s="9"/>
      <c r="R195" s="9"/>
      <c r="S195" s="9"/>
      <c r="U195" s="9"/>
      <c r="V195" s="9"/>
      <c r="W195" s="17"/>
      <c r="X195" s="9"/>
      <c r="Y195" s="9"/>
      <c r="Z195" s="9"/>
      <c r="AA195" s="9"/>
      <c r="AB195" s="9"/>
      <c r="AC195" s="9"/>
      <c r="AD195" s="9"/>
      <c r="AE195" s="9"/>
      <c r="AF195" s="9"/>
      <c r="AG195" s="9"/>
      <c r="AH195" s="9"/>
    </row>
    <row r="196" spans="1:34" x14ac:dyDescent="0.25">
      <c r="A196" s="9"/>
      <c r="B196" s="9"/>
      <c r="C196" s="9"/>
      <c r="D196" s="9"/>
      <c r="F196" s="9"/>
      <c r="G196" s="9"/>
      <c r="I196" s="9"/>
      <c r="J196" s="9"/>
      <c r="K196" s="9"/>
      <c r="L196" s="9"/>
      <c r="M196" s="9"/>
      <c r="N196" s="9"/>
      <c r="O196" s="9"/>
      <c r="P196" s="9"/>
      <c r="R196" s="9"/>
      <c r="S196" s="9"/>
      <c r="U196" s="9"/>
      <c r="V196" s="9"/>
      <c r="W196" s="17"/>
      <c r="X196" s="9"/>
      <c r="Y196" s="9"/>
      <c r="Z196" s="9"/>
      <c r="AA196" s="9"/>
      <c r="AB196" s="9"/>
      <c r="AC196" s="9"/>
      <c r="AD196" s="9"/>
      <c r="AE196" s="9"/>
      <c r="AF196" s="9"/>
      <c r="AG196" s="9"/>
      <c r="AH196" s="9"/>
    </row>
    <row r="197" spans="1:34" x14ac:dyDescent="0.25">
      <c r="A197" s="9"/>
      <c r="B197" s="9"/>
      <c r="C197" s="9"/>
      <c r="D197" s="9"/>
      <c r="F197" s="9"/>
      <c r="G197" s="9"/>
      <c r="I197" s="9"/>
      <c r="J197" s="9"/>
      <c r="K197" s="9"/>
      <c r="L197" s="9"/>
      <c r="M197" s="9"/>
      <c r="N197" s="9"/>
      <c r="O197" s="9"/>
      <c r="P197" s="9"/>
      <c r="R197" s="9"/>
      <c r="S197" s="9"/>
      <c r="U197" s="9"/>
      <c r="V197" s="9"/>
      <c r="W197" s="17"/>
      <c r="X197" s="9"/>
      <c r="Y197" s="9"/>
      <c r="Z197" s="9"/>
      <c r="AA197" s="9"/>
      <c r="AB197" s="9"/>
      <c r="AC197" s="9"/>
      <c r="AD197" s="9"/>
      <c r="AE197" s="9"/>
      <c r="AF197" s="9"/>
      <c r="AG197" s="9"/>
      <c r="AH197" s="9"/>
    </row>
    <row r="198" spans="1:34" x14ac:dyDescent="0.25">
      <c r="A198" s="9"/>
      <c r="B198" s="9"/>
      <c r="C198" s="9"/>
      <c r="D198" s="9"/>
      <c r="F198" s="9"/>
      <c r="G198" s="9"/>
      <c r="I198" s="9"/>
      <c r="J198" s="9"/>
      <c r="K198" s="9"/>
      <c r="L198" s="9"/>
      <c r="M198" s="9"/>
      <c r="N198" s="9"/>
      <c r="O198" s="9"/>
      <c r="P198" s="9"/>
      <c r="R198" s="9"/>
      <c r="S198" s="9"/>
      <c r="U198" s="9"/>
      <c r="V198" s="9"/>
      <c r="W198" s="17"/>
      <c r="X198" s="9"/>
      <c r="Y198" s="9"/>
      <c r="Z198" s="9"/>
      <c r="AA198" s="9"/>
      <c r="AB198" s="9"/>
      <c r="AC198" s="9"/>
      <c r="AD198" s="9"/>
      <c r="AE198" s="9"/>
      <c r="AF198" s="9"/>
      <c r="AG198" s="9"/>
      <c r="AH198" s="9"/>
    </row>
    <row r="199" spans="1:34" x14ac:dyDescent="0.25">
      <c r="A199" s="9"/>
      <c r="B199" s="9"/>
      <c r="C199" s="9"/>
      <c r="D199" s="9"/>
      <c r="F199" s="9"/>
      <c r="G199" s="9"/>
      <c r="I199" s="9"/>
      <c r="J199" s="9"/>
      <c r="K199" s="9"/>
      <c r="L199" s="9"/>
      <c r="M199" s="9"/>
      <c r="N199" s="9"/>
      <c r="O199" s="9"/>
      <c r="P199" s="9"/>
      <c r="R199" s="9"/>
      <c r="S199" s="9"/>
      <c r="U199" s="9"/>
      <c r="V199" s="9"/>
      <c r="W199" s="17"/>
      <c r="X199" s="9"/>
      <c r="Y199" s="9"/>
      <c r="Z199" s="9"/>
      <c r="AA199" s="9"/>
      <c r="AB199" s="9"/>
      <c r="AC199" s="9"/>
      <c r="AD199" s="9"/>
      <c r="AE199" s="9"/>
      <c r="AF199" s="9"/>
      <c r="AG199" s="9"/>
      <c r="AH199" s="9"/>
    </row>
    <row r="200" spans="1:34" x14ac:dyDescent="0.25">
      <c r="A200" s="9"/>
      <c r="B200" s="9"/>
      <c r="C200" s="9"/>
      <c r="D200" s="9"/>
      <c r="F200" s="9"/>
      <c r="G200" s="9"/>
      <c r="I200" s="9"/>
      <c r="J200" s="9"/>
      <c r="K200" s="9"/>
      <c r="L200" s="9"/>
      <c r="M200" s="9"/>
      <c r="N200" s="9"/>
      <c r="O200" s="9"/>
      <c r="P200" s="9"/>
      <c r="R200" s="9"/>
      <c r="S200" s="9"/>
      <c r="U200" s="9"/>
      <c r="V200" s="9"/>
      <c r="W200" s="17"/>
      <c r="X200" s="9"/>
      <c r="Y200" s="9"/>
      <c r="Z200" s="9"/>
      <c r="AA200" s="9"/>
      <c r="AB200" s="9"/>
      <c r="AC200" s="9"/>
      <c r="AD200" s="9"/>
      <c r="AE200" s="9"/>
      <c r="AF200" s="9"/>
      <c r="AG200" s="9"/>
      <c r="AH200" s="9"/>
    </row>
    <row r="201" spans="1:34" x14ac:dyDescent="0.25">
      <c r="A201" s="9"/>
      <c r="B201" s="9"/>
      <c r="C201" s="9"/>
      <c r="D201" s="9"/>
      <c r="F201" s="9"/>
      <c r="G201" s="9"/>
      <c r="I201" s="9"/>
      <c r="J201" s="9"/>
      <c r="K201" s="9"/>
      <c r="L201" s="9"/>
      <c r="M201" s="9"/>
      <c r="N201" s="9"/>
      <c r="O201" s="9"/>
      <c r="P201" s="9"/>
      <c r="R201" s="9"/>
      <c r="S201" s="9"/>
      <c r="U201" s="9"/>
      <c r="V201" s="9"/>
      <c r="W201" s="17"/>
      <c r="X201" s="9"/>
      <c r="Y201" s="9"/>
      <c r="Z201" s="9"/>
      <c r="AA201" s="9"/>
      <c r="AB201" s="9"/>
      <c r="AC201" s="9"/>
      <c r="AD201" s="9"/>
      <c r="AE201" s="9"/>
      <c r="AF201" s="9"/>
      <c r="AG201" s="9"/>
      <c r="AH201" s="9"/>
    </row>
    <row r="202" spans="1:34" x14ac:dyDescent="0.25">
      <c r="A202" s="9"/>
      <c r="B202" s="9"/>
      <c r="C202" s="9"/>
      <c r="D202" s="9"/>
      <c r="F202" s="9"/>
      <c r="G202" s="9"/>
      <c r="I202" s="9"/>
      <c r="J202" s="9"/>
      <c r="K202" s="9"/>
      <c r="L202" s="9"/>
      <c r="M202" s="9"/>
      <c r="N202" s="9"/>
      <c r="O202" s="9"/>
      <c r="P202" s="9"/>
      <c r="R202" s="9"/>
      <c r="S202" s="9"/>
      <c r="U202" s="9"/>
      <c r="V202" s="9"/>
      <c r="W202" s="17"/>
      <c r="X202" s="9"/>
      <c r="Y202" s="9"/>
      <c r="Z202" s="9"/>
      <c r="AA202" s="9"/>
      <c r="AB202" s="9"/>
      <c r="AC202" s="9"/>
      <c r="AD202" s="9"/>
      <c r="AE202" s="9"/>
      <c r="AF202" s="9"/>
      <c r="AG202" s="9"/>
      <c r="AH202" s="9"/>
    </row>
    <row r="203" spans="1:34" x14ac:dyDescent="0.25">
      <c r="A203" s="9"/>
      <c r="B203" s="9"/>
      <c r="C203" s="9"/>
      <c r="D203" s="9"/>
      <c r="F203" s="9"/>
      <c r="G203" s="9"/>
      <c r="I203" s="9"/>
      <c r="J203" s="9"/>
      <c r="K203" s="9"/>
      <c r="L203" s="9"/>
      <c r="M203" s="9"/>
      <c r="N203" s="9"/>
      <c r="O203" s="9"/>
      <c r="P203" s="9"/>
      <c r="R203" s="9"/>
      <c r="S203" s="9"/>
      <c r="U203" s="9"/>
      <c r="V203" s="9"/>
      <c r="W203" s="17"/>
      <c r="X203" s="9"/>
      <c r="Y203" s="9"/>
      <c r="Z203" s="9"/>
      <c r="AA203" s="9"/>
      <c r="AB203" s="9"/>
      <c r="AC203" s="9"/>
      <c r="AD203" s="9"/>
      <c r="AE203" s="9"/>
      <c r="AF203" s="9"/>
      <c r="AG203" s="9"/>
      <c r="AH203" s="9"/>
    </row>
    <row r="204" spans="1:34" x14ac:dyDescent="0.25">
      <c r="A204" s="9"/>
      <c r="B204" s="9"/>
      <c r="C204" s="9"/>
      <c r="D204" s="9"/>
      <c r="F204" s="9"/>
      <c r="G204" s="9"/>
      <c r="I204" s="9"/>
      <c r="J204" s="9"/>
      <c r="K204" s="9"/>
      <c r="L204" s="9"/>
      <c r="M204" s="9"/>
      <c r="N204" s="9"/>
      <c r="O204" s="9"/>
      <c r="P204" s="9"/>
      <c r="R204" s="9"/>
      <c r="S204" s="9"/>
      <c r="U204" s="9"/>
      <c r="V204" s="9"/>
      <c r="W204" s="17"/>
      <c r="X204" s="9"/>
      <c r="Y204" s="9"/>
      <c r="Z204" s="9"/>
      <c r="AA204" s="9"/>
      <c r="AB204" s="9"/>
      <c r="AC204" s="9"/>
      <c r="AD204" s="9"/>
      <c r="AE204" s="9"/>
      <c r="AF204" s="9"/>
      <c r="AG204" s="9"/>
      <c r="AH204" s="9"/>
    </row>
    <row r="205" spans="1:34" x14ac:dyDescent="0.25">
      <c r="A205" s="9"/>
      <c r="B205" s="9"/>
      <c r="C205" s="9"/>
      <c r="D205" s="9"/>
      <c r="F205" s="9"/>
      <c r="G205" s="9"/>
      <c r="I205" s="9"/>
      <c r="J205" s="9"/>
      <c r="K205" s="9"/>
      <c r="L205" s="9"/>
      <c r="M205" s="9"/>
      <c r="N205" s="9"/>
      <c r="O205" s="9"/>
      <c r="P205" s="9"/>
      <c r="R205" s="9"/>
      <c r="S205" s="9"/>
      <c r="U205" s="9"/>
      <c r="V205" s="9"/>
      <c r="W205" s="17"/>
      <c r="X205" s="9"/>
      <c r="Y205" s="9"/>
      <c r="Z205" s="9"/>
      <c r="AA205" s="9"/>
      <c r="AB205" s="9"/>
      <c r="AC205" s="9"/>
      <c r="AD205" s="9"/>
      <c r="AE205" s="9"/>
      <c r="AF205" s="9"/>
      <c r="AG205" s="9"/>
      <c r="AH205" s="9"/>
    </row>
    <row r="206" spans="1:34" x14ac:dyDescent="0.25">
      <c r="A206" s="9"/>
      <c r="B206" s="9"/>
      <c r="C206" s="9"/>
      <c r="D206" s="9"/>
      <c r="F206" s="9"/>
      <c r="G206" s="9"/>
      <c r="I206" s="9"/>
      <c r="J206" s="9"/>
      <c r="K206" s="9"/>
      <c r="L206" s="9"/>
      <c r="M206" s="9"/>
      <c r="N206" s="9"/>
      <c r="O206" s="9"/>
      <c r="P206" s="9"/>
      <c r="R206" s="9"/>
      <c r="S206" s="9"/>
      <c r="U206" s="9"/>
      <c r="V206" s="9"/>
      <c r="W206" s="17"/>
      <c r="X206" s="9"/>
      <c r="Y206" s="9"/>
      <c r="Z206" s="9"/>
      <c r="AA206" s="9"/>
      <c r="AB206" s="9"/>
      <c r="AC206" s="9"/>
      <c r="AD206" s="9"/>
      <c r="AE206" s="9"/>
      <c r="AF206" s="9"/>
      <c r="AG206" s="9"/>
      <c r="AH206" s="9"/>
    </row>
    <row r="207" spans="1:34" x14ac:dyDescent="0.25">
      <c r="A207" s="9"/>
      <c r="B207" s="9"/>
      <c r="C207" s="9"/>
      <c r="D207" s="9"/>
      <c r="F207" s="9"/>
      <c r="G207" s="9"/>
      <c r="I207" s="9"/>
      <c r="J207" s="9"/>
      <c r="K207" s="9"/>
      <c r="L207" s="9"/>
      <c r="M207" s="9"/>
      <c r="N207" s="9"/>
      <c r="O207" s="9"/>
      <c r="P207" s="9"/>
      <c r="R207" s="9"/>
      <c r="S207" s="9"/>
      <c r="U207" s="9"/>
      <c r="V207" s="9"/>
      <c r="W207" s="17"/>
      <c r="X207" s="9"/>
      <c r="Y207" s="9"/>
      <c r="Z207" s="9"/>
      <c r="AA207" s="9"/>
      <c r="AB207" s="9"/>
      <c r="AC207" s="9"/>
      <c r="AD207" s="9"/>
      <c r="AE207" s="9"/>
      <c r="AF207" s="9"/>
      <c r="AG207" s="9"/>
      <c r="AH207" s="9"/>
    </row>
    <row r="208" spans="1:34" x14ac:dyDescent="0.25">
      <c r="A208" s="9"/>
      <c r="B208" s="9"/>
      <c r="C208" s="9"/>
      <c r="D208" s="9"/>
      <c r="F208" s="9"/>
      <c r="G208" s="9"/>
      <c r="I208" s="9"/>
      <c r="J208" s="9"/>
      <c r="K208" s="9"/>
      <c r="L208" s="9"/>
      <c r="M208" s="9"/>
      <c r="N208" s="9"/>
      <c r="O208" s="9"/>
      <c r="P208" s="9"/>
      <c r="R208" s="9"/>
      <c r="S208" s="9"/>
      <c r="U208" s="9"/>
      <c r="V208" s="9"/>
      <c r="W208" s="17"/>
      <c r="X208" s="9"/>
      <c r="Y208" s="9"/>
      <c r="Z208" s="9"/>
      <c r="AA208" s="9"/>
      <c r="AB208" s="9"/>
      <c r="AC208" s="9"/>
      <c r="AD208" s="9"/>
      <c r="AE208" s="9"/>
      <c r="AF208" s="9"/>
      <c r="AG208" s="9"/>
      <c r="AH208" s="9"/>
    </row>
    <row r="209" spans="1:34" x14ac:dyDescent="0.25">
      <c r="A209" s="9"/>
      <c r="B209" s="9"/>
      <c r="C209" s="9"/>
      <c r="D209" s="9"/>
      <c r="F209" s="9"/>
      <c r="G209" s="9"/>
      <c r="I209" s="9"/>
      <c r="J209" s="9"/>
      <c r="K209" s="9"/>
      <c r="L209" s="9"/>
      <c r="M209" s="9"/>
      <c r="N209" s="9"/>
      <c r="O209" s="9"/>
      <c r="P209" s="9"/>
      <c r="R209" s="9"/>
      <c r="S209" s="9"/>
      <c r="U209" s="9"/>
      <c r="V209" s="9"/>
      <c r="W209" s="17"/>
      <c r="X209" s="9"/>
      <c r="Y209" s="9"/>
      <c r="Z209" s="9"/>
      <c r="AA209" s="9"/>
      <c r="AB209" s="9"/>
      <c r="AC209" s="9"/>
      <c r="AD209" s="9"/>
      <c r="AE209" s="9"/>
      <c r="AF209" s="9"/>
      <c r="AG209" s="9"/>
      <c r="AH209" s="9"/>
    </row>
    <row r="210" spans="1:34" x14ac:dyDescent="0.25">
      <c r="A210" s="9"/>
      <c r="B210" s="9"/>
      <c r="C210" s="9"/>
      <c r="D210" s="9"/>
      <c r="F210" s="9"/>
      <c r="G210" s="9"/>
      <c r="I210" s="9"/>
      <c r="J210" s="9"/>
      <c r="K210" s="9"/>
      <c r="L210" s="9"/>
      <c r="M210" s="9"/>
      <c r="N210" s="9"/>
      <c r="O210" s="9"/>
      <c r="P210" s="9"/>
      <c r="R210" s="9"/>
      <c r="S210" s="9"/>
      <c r="U210" s="9"/>
      <c r="V210" s="9"/>
      <c r="W210" s="17"/>
      <c r="X210" s="9"/>
      <c r="Y210" s="9"/>
      <c r="Z210" s="9"/>
      <c r="AA210" s="9"/>
      <c r="AB210" s="9"/>
      <c r="AC210" s="9"/>
      <c r="AD210" s="9"/>
      <c r="AE210" s="9"/>
      <c r="AF210" s="9"/>
      <c r="AG210" s="9"/>
      <c r="AH210" s="9"/>
    </row>
    <row r="211" spans="1:34" x14ac:dyDescent="0.25">
      <c r="A211" s="9"/>
      <c r="B211" s="9"/>
      <c r="C211" s="9"/>
      <c r="D211" s="9"/>
      <c r="F211" s="9"/>
      <c r="G211" s="9"/>
      <c r="I211" s="9"/>
      <c r="J211" s="9"/>
      <c r="K211" s="9"/>
      <c r="L211" s="9"/>
      <c r="M211" s="9"/>
      <c r="N211" s="9"/>
      <c r="O211" s="9"/>
      <c r="P211" s="9"/>
      <c r="R211" s="9"/>
      <c r="S211" s="9"/>
      <c r="U211" s="9"/>
      <c r="V211" s="9"/>
      <c r="W211" s="17"/>
      <c r="X211" s="9"/>
      <c r="Y211" s="9"/>
      <c r="Z211" s="9"/>
      <c r="AA211" s="9"/>
      <c r="AB211" s="9"/>
      <c r="AC211" s="9"/>
      <c r="AD211" s="9"/>
      <c r="AE211" s="9"/>
      <c r="AF211" s="9"/>
      <c r="AG211" s="9"/>
      <c r="AH211" s="9"/>
    </row>
    <row r="212" spans="1:34" x14ac:dyDescent="0.25">
      <c r="A212" s="9"/>
      <c r="B212" s="9"/>
      <c r="C212" s="9"/>
      <c r="D212" s="9"/>
      <c r="F212" s="9"/>
      <c r="G212" s="9"/>
      <c r="I212" s="9"/>
      <c r="J212" s="9"/>
      <c r="K212" s="9"/>
      <c r="L212" s="9"/>
      <c r="M212" s="9"/>
      <c r="N212" s="9"/>
      <c r="O212" s="9"/>
      <c r="P212" s="9"/>
      <c r="R212" s="9"/>
      <c r="S212" s="9"/>
      <c r="U212" s="9"/>
      <c r="V212" s="9"/>
      <c r="W212" s="17"/>
      <c r="X212" s="9"/>
      <c r="Y212" s="9"/>
      <c r="Z212" s="9"/>
      <c r="AA212" s="9"/>
      <c r="AB212" s="9"/>
      <c r="AC212" s="9"/>
      <c r="AD212" s="9"/>
      <c r="AE212" s="9"/>
      <c r="AF212" s="9"/>
      <c r="AG212" s="9"/>
      <c r="AH212" s="9"/>
    </row>
    <row r="213" spans="1:34" x14ac:dyDescent="0.25">
      <c r="A213" s="9"/>
      <c r="B213" s="9"/>
      <c r="C213" s="9"/>
      <c r="D213" s="9"/>
      <c r="F213" s="9"/>
      <c r="G213" s="9"/>
      <c r="I213" s="9"/>
      <c r="J213" s="9"/>
      <c r="K213" s="9"/>
      <c r="L213" s="9"/>
      <c r="M213" s="9"/>
      <c r="N213" s="9"/>
      <c r="O213" s="9"/>
      <c r="P213" s="9"/>
      <c r="R213" s="9"/>
      <c r="S213" s="9"/>
      <c r="U213" s="9"/>
      <c r="V213" s="9"/>
      <c r="W213" s="17"/>
      <c r="X213" s="9"/>
      <c r="Y213" s="9"/>
      <c r="Z213" s="9"/>
      <c r="AA213" s="9"/>
      <c r="AB213" s="9"/>
      <c r="AC213" s="9"/>
      <c r="AD213" s="9"/>
      <c r="AE213" s="9"/>
      <c r="AF213" s="9"/>
      <c r="AG213" s="9"/>
      <c r="AH213" s="9"/>
    </row>
    <row r="214" spans="1:34" x14ac:dyDescent="0.25">
      <c r="A214" s="9"/>
      <c r="B214" s="9"/>
      <c r="C214" s="9"/>
      <c r="D214" s="9"/>
      <c r="F214" s="9"/>
      <c r="G214" s="9"/>
      <c r="I214" s="9"/>
      <c r="J214" s="9"/>
      <c r="K214" s="9"/>
      <c r="L214" s="9"/>
      <c r="M214" s="9"/>
      <c r="N214" s="9"/>
      <c r="O214" s="9"/>
      <c r="P214" s="9"/>
      <c r="R214" s="9"/>
      <c r="S214" s="9"/>
      <c r="U214" s="9"/>
      <c r="V214" s="9"/>
      <c r="W214" s="17"/>
      <c r="X214" s="9"/>
      <c r="Y214" s="9"/>
      <c r="Z214" s="9"/>
      <c r="AA214" s="9"/>
      <c r="AB214" s="9"/>
      <c r="AC214" s="9"/>
      <c r="AD214" s="9"/>
      <c r="AE214" s="9"/>
      <c r="AF214" s="9"/>
      <c r="AG214" s="9"/>
      <c r="AH214" s="9"/>
    </row>
    <row r="215" spans="1:34" x14ac:dyDescent="0.25">
      <c r="A215" s="9"/>
      <c r="B215" s="9"/>
      <c r="C215" s="9"/>
      <c r="D215" s="9"/>
      <c r="F215" s="9"/>
      <c r="G215" s="9"/>
      <c r="I215" s="9"/>
      <c r="J215" s="9"/>
      <c r="K215" s="9"/>
      <c r="L215" s="9"/>
      <c r="M215" s="9"/>
      <c r="N215" s="9"/>
      <c r="O215" s="9"/>
      <c r="P215" s="9"/>
      <c r="R215" s="9"/>
      <c r="S215" s="9"/>
      <c r="U215" s="9"/>
      <c r="V215" s="9"/>
      <c r="W215" s="17"/>
      <c r="X215" s="9"/>
      <c r="Y215" s="9"/>
      <c r="Z215" s="9"/>
      <c r="AA215" s="9"/>
      <c r="AB215" s="9"/>
      <c r="AC215" s="9"/>
      <c r="AD215" s="9"/>
      <c r="AE215" s="9"/>
      <c r="AF215" s="9"/>
      <c r="AG215" s="9"/>
      <c r="AH215" s="9"/>
    </row>
    <row r="216" spans="1:34" x14ac:dyDescent="0.25">
      <c r="A216" s="9"/>
      <c r="B216" s="9"/>
      <c r="C216" s="9"/>
      <c r="D216" s="9"/>
      <c r="F216" s="9"/>
      <c r="G216" s="9"/>
      <c r="I216" s="9"/>
      <c r="J216" s="9"/>
      <c r="K216" s="9"/>
      <c r="L216" s="9"/>
      <c r="M216" s="9"/>
      <c r="N216" s="9"/>
      <c r="O216" s="9"/>
      <c r="P216" s="9"/>
      <c r="R216" s="9"/>
      <c r="S216" s="9"/>
      <c r="U216" s="9"/>
      <c r="V216" s="9"/>
      <c r="W216" s="17"/>
      <c r="X216" s="9"/>
      <c r="Y216" s="9"/>
      <c r="Z216" s="9"/>
      <c r="AA216" s="9"/>
      <c r="AB216" s="9"/>
      <c r="AC216" s="9"/>
      <c r="AD216" s="9"/>
      <c r="AE216" s="9"/>
      <c r="AF216" s="9"/>
      <c r="AG216" s="9"/>
      <c r="AH216" s="9"/>
    </row>
    <row r="217" spans="1:34" x14ac:dyDescent="0.25">
      <c r="A217" s="9"/>
      <c r="B217" s="9"/>
      <c r="C217" s="9"/>
      <c r="D217" s="9"/>
      <c r="F217" s="9"/>
      <c r="G217" s="9"/>
      <c r="I217" s="9"/>
      <c r="J217" s="9"/>
      <c r="K217" s="9"/>
      <c r="L217" s="9"/>
      <c r="M217" s="9"/>
      <c r="N217" s="9"/>
      <c r="O217" s="9"/>
      <c r="P217" s="9"/>
      <c r="R217" s="9"/>
      <c r="S217" s="9"/>
      <c r="U217" s="9"/>
      <c r="V217" s="9"/>
      <c r="W217" s="17"/>
      <c r="X217" s="9"/>
      <c r="Y217" s="9"/>
      <c r="Z217" s="9"/>
      <c r="AA217" s="9"/>
      <c r="AB217" s="9"/>
      <c r="AC217" s="9"/>
      <c r="AD217" s="9"/>
      <c r="AE217" s="9"/>
      <c r="AF217" s="9"/>
      <c r="AG217" s="9"/>
      <c r="AH217" s="9"/>
    </row>
    <row r="218" spans="1:34" x14ac:dyDescent="0.25">
      <c r="A218" s="9"/>
      <c r="B218" s="9"/>
      <c r="C218" s="9"/>
      <c r="D218" s="9"/>
      <c r="F218" s="9"/>
      <c r="G218" s="9"/>
      <c r="I218" s="9"/>
      <c r="J218" s="9"/>
      <c r="K218" s="9"/>
      <c r="L218" s="9"/>
      <c r="M218" s="9"/>
      <c r="N218" s="9"/>
      <c r="O218" s="9"/>
      <c r="P218" s="9"/>
      <c r="R218" s="9"/>
      <c r="S218" s="9"/>
      <c r="U218" s="9"/>
      <c r="V218" s="9"/>
      <c r="W218" s="17"/>
      <c r="X218" s="9"/>
      <c r="Y218" s="9"/>
      <c r="Z218" s="9"/>
      <c r="AA218" s="9"/>
      <c r="AB218" s="9"/>
      <c r="AC218" s="9"/>
      <c r="AD218" s="9"/>
      <c r="AE218" s="9"/>
      <c r="AF218" s="9"/>
      <c r="AG218" s="9"/>
      <c r="AH218" s="9"/>
    </row>
    <row r="219" spans="1:34" x14ac:dyDescent="0.25">
      <c r="A219" s="9"/>
      <c r="B219" s="9"/>
      <c r="C219" s="9"/>
      <c r="D219" s="9"/>
      <c r="F219" s="9"/>
      <c r="G219" s="9"/>
      <c r="I219" s="9"/>
      <c r="J219" s="9"/>
      <c r="K219" s="9"/>
      <c r="L219" s="9"/>
      <c r="M219" s="9"/>
      <c r="N219" s="9"/>
      <c r="O219" s="9"/>
      <c r="P219" s="9"/>
      <c r="R219" s="9"/>
      <c r="S219" s="9"/>
      <c r="U219" s="9"/>
      <c r="V219" s="9"/>
      <c r="W219" s="17"/>
      <c r="X219" s="9"/>
      <c r="Y219" s="9"/>
      <c r="Z219" s="9"/>
      <c r="AA219" s="9"/>
      <c r="AB219" s="9"/>
      <c r="AC219" s="9"/>
      <c r="AD219" s="9"/>
      <c r="AE219" s="9"/>
      <c r="AF219" s="9"/>
      <c r="AG219" s="9"/>
      <c r="AH219" s="9"/>
    </row>
    <row r="220" spans="1:34" x14ac:dyDescent="0.25">
      <c r="A220" s="9"/>
      <c r="B220" s="9"/>
      <c r="C220" s="9"/>
      <c r="D220" s="9"/>
      <c r="F220" s="9"/>
      <c r="G220" s="9"/>
      <c r="I220" s="9"/>
      <c r="J220" s="9"/>
      <c r="K220" s="9"/>
      <c r="L220" s="9"/>
      <c r="M220" s="9"/>
      <c r="N220" s="9"/>
      <c r="O220" s="9"/>
      <c r="P220" s="9"/>
      <c r="R220" s="9"/>
      <c r="S220" s="9"/>
      <c r="U220" s="9"/>
      <c r="V220" s="9"/>
      <c r="W220" s="17"/>
      <c r="X220" s="9"/>
      <c r="Y220" s="9"/>
      <c r="Z220" s="9"/>
      <c r="AA220" s="9"/>
      <c r="AB220" s="9"/>
      <c r="AC220" s="9"/>
      <c r="AD220" s="9"/>
      <c r="AE220" s="9"/>
      <c r="AF220" s="9"/>
      <c r="AG220" s="9"/>
      <c r="AH220" s="9"/>
    </row>
    <row r="221" spans="1:34" x14ac:dyDescent="0.25">
      <c r="A221" s="9"/>
      <c r="B221" s="9"/>
      <c r="C221" s="9"/>
      <c r="D221" s="9"/>
      <c r="F221" s="9"/>
      <c r="G221" s="9"/>
      <c r="I221" s="9"/>
      <c r="J221" s="9"/>
      <c r="K221" s="9"/>
      <c r="L221" s="9"/>
      <c r="M221" s="9"/>
      <c r="N221" s="9"/>
      <c r="O221" s="9"/>
      <c r="P221" s="9"/>
      <c r="R221" s="9"/>
      <c r="S221" s="9"/>
      <c r="U221" s="9"/>
      <c r="V221" s="9"/>
      <c r="W221" s="17"/>
      <c r="X221" s="9"/>
      <c r="Y221" s="9"/>
      <c r="Z221" s="9"/>
      <c r="AA221" s="9"/>
      <c r="AB221" s="9"/>
      <c r="AC221" s="9"/>
      <c r="AD221" s="9"/>
      <c r="AE221" s="9"/>
      <c r="AF221" s="9"/>
      <c r="AG221" s="9"/>
      <c r="AH221" s="9"/>
    </row>
    <row r="222" spans="1:34" x14ac:dyDescent="0.25">
      <c r="A222" s="9"/>
      <c r="B222" s="9"/>
      <c r="C222" s="9"/>
      <c r="D222" s="9"/>
      <c r="F222" s="9"/>
      <c r="G222" s="9"/>
      <c r="I222" s="9"/>
      <c r="J222" s="9"/>
      <c r="K222" s="9"/>
      <c r="L222" s="9"/>
      <c r="M222" s="9"/>
      <c r="N222" s="9"/>
      <c r="O222" s="9"/>
      <c r="P222" s="9"/>
      <c r="R222" s="9"/>
      <c r="S222" s="9"/>
      <c r="U222" s="9"/>
      <c r="V222" s="9"/>
      <c r="W222" s="17"/>
      <c r="X222" s="9"/>
      <c r="Y222" s="9"/>
      <c r="Z222" s="9"/>
      <c r="AA222" s="9"/>
      <c r="AB222" s="9"/>
      <c r="AC222" s="9"/>
      <c r="AD222" s="9"/>
      <c r="AE222" s="9"/>
      <c r="AF222" s="9"/>
      <c r="AG222" s="9"/>
      <c r="AH222" s="9"/>
    </row>
    <row r="223" spans="1:34" x14ac:dyDescent="0.25">
      <c r="A223" s="9"/>
      <c r="B223" s="9"/>
      <c r="C223" s="9"/>
      <c r="D223" s="9"/>
      <c r="F223" s="9"/>
      <c r="G223" s="9"/>
      <c r="I223" s="9"/>
      <c r="J223" s="9"/>
      <c r="K223" s="9"/>
      <c r="L223" s="9"/>
      <c r="M223" s="9"/>
      <c r="N223" s="9"/>
      <c r="O223" s="9"/>
      <c r="P223" s="9"/>
      <c r="R223" s="9"/>
      <c r="S223" s="9"/>
      <c r="U223" s="9"/>
      <c r="V223" s="9"/>
      <c r="W223" s="17"/>
      <c r="X223" s="9"/>
      <c r="Y223" s="9"/>
      <c r="Z223" s="9"/>
      <c r="AA223" s="9"/>
      <c r="AB223" s="9"/>
      <c r="AC223" s="9"/>
      <c r="AD223" s="9"/>
      <c r="AE223" s="9"/>
      <c r="AF223" s="9"/>
      <c r="AG223" s="9"/>
      <c r="AH223" s="9"/>
    </row>
    <row r="224" spans="1:34" x14ac:dyDescent="0.25">
      <c r="A224" s="9"/>
      <c r="B224" s="9"/>
      <c r="C224" s="9"/>
      <c r="D224" s="9"/>
      <c r="F224" s="9"/>
      <c r="G224" s="9"/>
      <c r="I224" s="9"/>
      <c r="J224" s="9"/>
      <c r="K224" s="9"/>
      <c r="L224" s="9"/>
      <c r="M224" s="9"/>
      <c r="N224" s="9"/>
      <c r="O224" s="9"/>
      <c r="P224" s="9"/>
      <c r="R224" s="9"/>
      <c r="S224" s="9"/>
      <c r="U224" s="9"/>
      <c r="V224" s="9"/>
      <c r="W224" s="17"/>
      <c r="X224" s="9"/>
      <c r="Y224" s="9"/>
      <c r="Z224" s="9"/>
      <c r="AA224" s="9"/>
      <c r="AB224" s="9"/>
      <c r="AC224" s="9"/>
      <c r="AD224" s="9"/>
      <c r="AE224" s="9"/>
      <c r="AF224" s="9"/>
      <c r="AG224" s="9"/>
      <c r="AH224" s="9"/>
    </row>
    <row r="225" spans="1:34" x14ac:dyDescent="0.25">
      <c r="A225" s="9"/>
      <c r="B225" s="9"/>
      <c r="C225" s="9"/>
      <c r="D225" s="9"/>
      <c r="F225" s="9"/>
      <c r="G225" s="9"/>
      <c r="I225" s="9"/>
      <c r="J225" s="9"/>
      <c r="K225" s="9"/>
      <c r="L225" s="9"/>
      <c r="M225" s="9"/>
      <c r="N225" s="9"/>
      <c r="O225" s="9"/>
      <c r="P225" s="9"/>
      <c r="R225" s="9"/>
      <c r="S225" s="9"/>
      <c r="U225" s="9"/>
      <c r="V225" s="9"/>
      <c r="W225" s="17"/>
      <c r="X225" s="9"/>
      <c r="Y225" s="9"/>
      <c r="Z225" s="9"/>
      <c r="AA225" s="9"/>
      <c r="AB225" s="9"/>
      <c r="AC225" s="9"/>
      <c r="AD225" s="9"/>
      <c r="AE225" s="9"/>
      <c r="AF225" s="9"/>
      <c r="AG225" s="9"/>
      <c r="AH225" s="9"/>
    </row>
    <row r="226" spans="1:34" x14ac:dyDescent="0.25">
      <c r="A226" s="9"/>
      <c r="B226" s="9"/>
      <c r="C226" s="9"/>
      <c r="D226" s="9"/>
      <c r="F226" s="9"/>
      <c r="G226" s="9"/>
      <c r="I226" s="9"/>
      <c r="J226" s="9"/>
      <c r="K226" s="9"/>
      <c r="L226" s="9"/>
      <c r="M226" s="9"/>
      <c r="N226" s="9"/>
      <c r="O226" s="9"/>
      <c r="P226" s="9"/>
      <c r="R226" s="9"/>
      <c r="S226" s="9"/>
      <c r="U226" s="9"/>
      <c r="V226" s="9"/>
      <c r="W226" s="17"/>
      <c r="X226" s="9"/>
      <c r="Y226" s="9"/>
      <c r="Z226" s="9"/>
      <c r="AA226" s="9"/>
      <c r="AB226" s="9"/>
      <c r="AC226" s="9"/>
      <c r="AD226" s="9"/>
      <c r="AE226" s="9"/>
      <c r="AF226" s="9"/>
      <c r="AG226" s="9"/>
      <c r="AH226" s="9"/>
    </row>
    <row r="227" spans="1:34" x14ac:dyDescent="0.25">
      <c r="A227" s="9"/>
      <c r="B227" s="9"/>
      <c r="C227" s="9"/>
      <c r="D227" s="9"/>
      <c r="F227" s="9"/>
      <c r="G227" s="9"/>
      <c r="I227" s="9"/>
      <c r="J227" s="9"/>
      <c r="K227" s="9"/>
      <c r="L227" s="9"/>
      <c r="M227" s="9"/>
      <c r="N227" s="9"/>
      <c r="O227" s="9"/>
      <c r="P227" s="9"/>
      <c r="R227" s="9"/>
      <c r="S227" s="9"/>
      <c r="U227" s="9"/>
      <c r="V227" s="9"/>
      <c r="W227" s="17"/>
      <c r="X227" s="9"/>
      <c r="Y227" s="9"/>
      <c r="Z227" s="9"/>
      <c r="AA227" s="9"/>
      <c r="AB227" s="9"/>
      <c r="AC227" s="9"/>
      <c r="AD227" s="9"/>
      <c r="AE227" s="9"/>
      <c r="AF227" s="9"/>
      <c r="AG227" s="9"/>
      <c r="AH227" s="9"/>
    </row>
    <row r="228" spans="1:34" x14ac:dyDescent="0.25">
      <c r="A228" s="9"/>
      <c r="B228" s="9"/>
      <c r="C228" s="9"/>
      <c r="D228" s="9"/>
      <c r="F228" s="9"/>
      <c r="G228" s="9"/>
      <c r="I228" s="9"/>
      <c r="J228" s="9"/>
      <c r="K228" s="9"/>
      <c r="L228" s="9"/>
      <c r="M228" s="9"/>
      <c r="N228" s="9"/>
      <c r="O228" s="9"/>
      <c r="P228" s="9"/>
      <c r="R228" s="9"/>
      <c r="S228" s="9"/>
      <c r="U228" s="9"/>
      <c r="V228" s="9"/>
      <c r="W228" s="17"/>
      <c r="X228" s="9"/>
      <c r="Y228" s="9"/>
      <c r="Z228" s="9"/>
      <c r="AA228" s="9"/>
      <c r="AB228" s="9"/>
      <c r="AC228" s="9"/>
      <c r="AD228" s="9"/>
      <c r="AE228" s="9"/>
      <c r="AF228" s="9"/>
      <c r="AG228" s="9"/>
      <c r="AH228" s="9"/>
    </row>
    <row r="229" spans="1:34" x14ac:dyDescent="0.25">
      <c r="A229" s="9"/>
      <c r="B229" s="9"/>
      <c r="C229" s="9"/>
      <c r="D229" s="9"/>
      <c r="F229" s="9"/>
      <c r="G229" s="9"/>
      <c r="I229" s="9"/>
      <c r="J229" s="9"/>
      <c r="K229" s="9"/>
      <c r="L229" s="9"/>
      <c r="M229" s="9"/>
      <c r="N229" s="9"/>
      <c r="O229" s="9"/>
      <c r="P229" s="9"/>
      <c r="R229" s="9"/>
      <c r="S229" s="9"/>
      <c r="U229" s="9"/>
      <c r="V229" s="9"/>
      <c r="W229" s="17"/>
      <c r="X229" s="9"/>
      <c r="Y229" s="9"/>
      <c r="Z229" s="9"/>
      <c r="AA229" s="9"/>
      <c r="AB229" s="9"/>
      <c r="AC229" s="9"/>
      <c r="AD229" s="9"/>
      <c r="AE229" s="9"/>
      <c r="AF229" s="9"/>
      <c r="AG229" s="9"/>
      <c r="AH229" s="9"/>
    </row>
    <row r="230" spans="1:34" x14ac:dyDescent="0.25">
      <c r="A230" s="9"/>
      <c r="B230" s="9"/>
      <c r="C230" s="9"/>
      <c r="D230" s="9"/>
      <c r="F230" s="9"/>
      <c r="G230" s="9"/>
      <c r="I230" s="9"/>
      <c r="J230" s="9"/>
      <c r="K230" s="9"/>
      <c r="L230" s="9"/>
      <c r="M230" s="9"/>
      <c r="N230" s="9"/>
      <c r="O230" s="9"/>
      <c r="P230" s="9"/>
      <c r="R230" s="9"/>
      <c r="S230" s="9"/>
      <c r="U230" s="9"/>
      <c r="V230" s="9"/>
      <c r="W230" s="17"/>
      <c r="X230" s="9"/>
      <c r="Y230" s="9"/>
      <c r="Z230" s="9"/>
      <c r="AA230" s="9"/>
      <c r="AB230" s="9"/>
      <c r="AC230" s="9"/>
      <c r="AD230" s="9"/>
      <c r="AE230" s="9"/>
      <c r="AF230" s="9"/>
      <c r="AG230" s="9"/>
      <c r="AH230" s="9"/>
    </row>
    <row r="231" spans="1:34" x14ac:dyDescent="0.25">
      <c r="A231" s="9"/>
      <c r="B231" s="9"/>
      <c r="C231" s="9"/>
      <c r="D231" s="9"/>
      <c r="F231" s="9"/>
      <c r="G231" s="9"/>
      <c r="I231" s="9"/>
      <c r="J231" s="9"/>
      <c r="K231" s="9"/>
      <c r="L231" s="9"/>
      <c r="M231" s="9"/>
      <c r="N231" s="9"/>
      <c r="O231" s="9"/>
      <c r="P231" s="9"/>
      <c r="R231" s="9"/>
      <c r="S231" s="9"/>
      <c r="U231" s="9"/>
      <c r="V231" s="9"/>
      <c r="W231" s="17"/>
      <c r="X231" s="9"/>
      <c r="Y231" s="9"/>
      <c r="Z231" s="9"/>
      <c r="AA231" s="9"/>
      <c r="AB231" s="9"/>
      <c r="AC231" s="9"/>
      <c r="AD231" s="9"/>
      <c r="AE231" s="9"/>
      <c r="AF231" s="9"/>
      <c r="AG231" s="9"/>
      <c r="AH231" s="9"/>
    </row>
    <row r="232" spans="1:34" x14ac:dyDescent="0.25">
      <c r="A232" s="9"/>
      <c r="B232" s="9"/>
      <c r="C232" s="9"/>
      <c r="D232" s="9"/>
      <c r="F232" s="9"/>
      <c r="G232" s="9"/>
      <c r="I232" s="9"/>
      <c r="J232" s="9"/>
      <c r="K232" s="9"/>
      <c r="L232" s="9"/>
      <c r="M232" s="9"/>
      <c r="N232" s="9"/>
      <c r="O232" s="9"/>
      <c r="P232" s="9"/>
      <c r="R232" s="9"/>
      <c r="S232" s="9"/>
      <c r="U232" s="9"/>
      <c r="V232" s="9"/>
      <c r="W232" s="17"/>
      <c r="X232" s="9"/>
      <c r="Y232" s="9"/>
      <c r="Z232" s="9"/>
      <c r="AA232" s="9"/>
      <c r="AB232" s="9"/>
      <c r="AC232" s="9"/>
      <c r="AD232" s="9"/>
      <c r="AE232" s="9"/>
      <c r="AF232" s="9"/>
      <c r="AG232" s="9"/>
      <c r="AH232" s="9"/>
    </row>
    <row r="233" spans="1:34" x14ac:dyDescent="0.25">
      <c r="A233" s="9"/>
      <c r="B233" s="9"/>
      <c r="C233" s="9"/>
      <c r="D233" s="9"/>
      <c r="F233" s="9"/>
      <c r="G233" s="9"/>
      <c r="I233" s="9"/>
      <c r="J233" s="9"/>
      <c r="K233" s="9"/>
      <c r="L233" s="9"/>
      <c r="M233" s="9"/>
      <c r="N233" s="9"/>
      <c r="O233" s="9"/>
      <c r="P233" s="9"/>
      <c r="R233" s="9"/>
      <c r="S233" s="9"/>
      <c r="U233" s="9"/>
      <c r="V233" s="9"/>
      <c r="W233" s="17"/>
      <c r="X233" s="9"/>
      <c r="Y233" s="9"/>
      <c r="Z233" s="9"/>
      <c r="AA233" s="9"/>
      <c r="AB233" s="9"/>
      <c r="AC233" s="9"/>
      <c r="AD233" s="9"/>
      <c r="AE233" s="9"/>
      <c r="AF233" s="9"/>
      <c r="AG233" s="9"/>
      <c r="AH233" s="9"/>
    </row>
    <row r="234" spans="1:34" x14ac:dyDescent="0.25">
      <c r="A234" s="9"/>
      <c r="B234" s="9"/>
      <c r="C234" s="9"/>
      <c r="D234" s="9"/>
      <c r="F234" s="9"/>
      <c r="G234" s="9"/>
      <c r="I234" s="9"/>
      <c r="J234" s="9"/>
      <c r="K234" s="9"/>
      <c r="L234" s="9"/>
      <c r="M234" s="9"/>
      <c r="N234" s="9"/>
      <c r="O234" s="9"/>
      <c r="P234" s="9"/>
      <c r="R234" s="9"/>
      <c r="S234" s="9"/>
      <c r="U234" s="9"/>
      <c r="V234" s="9"/>
      <c r="W234" s="17"/>
      <c r="X234" s="9"/>
      <c r="Y234" s="9"/>
      <c r="Z234" s="9"/>
      <c r="AA234" s="9"/>
      <c r="AB234" s="9"/>
      <c r="AC234" s="9"/>
      <c r="AD234" s="9"/>
      <c r="AE234" s="9"/>
      <c r="AF234" s="9"/>
      <c r="AG234" s="9"/>
      <c r="AH234" s="9"/>
    </row>
    <row r="235" spans="1:34" x14ac:dyDescent="0.25">
      <c r="A235" s="9"/>
      <c r="B235" s="9"/>
      <c r="C235" s="9"/>
      <c r="D235" s="9"/>
      <c r="F235" s="9"/>
      <c r="G235" s="9"/>
      <c r="I235" s="9"/>
      <c r="J235" s="9"/>
      <c r="K235" s="9"/>
      <c r="L235" s="9"/>
      <c r="M235" s="9"/>
      <c r="N235" s="9"/>
      <c r="O235" s="9"/>
      <c r="P235" s="9"/>
      <c r="R235" s="9"/>
      <c r="S235" s="9"/>
      <c r="U235" s="9"/>
      <c r="V235" s="9"/>
      <c r="W235" s="17"/>
      <c r="X235" s="9"/>
      <c r="Y235" s="9"/>
      <c r="Z235" s="9"/>
      <c r="AA235" s="9"/>
      <c r="AB235" s="9"/>
      <c r="AC235" s="9"/>
      <c r="AD235" s="9"/>
      <c r="AE235" s="9"/>
      <c r="AF235" s="9"/>
      <c r="AG235" s="9"/>
      <c r="AH235" s="9"/>
    </row>
    <row r="236" spans="1:34" x14ac:dyDescent="0.25">
      <c r="A236" s="9"/>
      <c r="B236" s="9"/>
      <c r="C236" s="9"/>
      <c r="D236" s="9"/>
      <c r="F236" s="9"/>
      <c r="G236" s="9"/>
      <c r="I236" s="9"/>
      <c r="J236" s="9"/>
      <c r="K236" s="9"/>
      <c r="L236" s="9"/>
      <c r="M236" s="9"/>
      <c r="N236" s="9"/>
      <c r="O236" s="9"/>
      <c r="P236" s="9"/>
      <c r="R236" s="9"/>
      <c r="S236" s="9"/>
      <c r="U236" s="9"/>
      <c r="V236" s="9"/>
      <c r="W236" s="17"/>
      <c r="X236" s="9"/>
      <c r="Y236" s="9"/>
      <c r="Z236" s="9"/>
      <c r="AA236" s="9"/>
      <c r="AB236" s="9"/>
      <c r="AC236" s="9"/>
      <c r="AD236" s="9"/>
      <c r="AE236" s="9"/>
      <c r="AF236" s="9"/>
      <c r="AG236" s="9"/>
      <c r="AH236" s="9"/>
    </row>
    <row r="237" spans="1:34" x14ac:dyDescent="0.25">
      <c r="A237" s="9"/>
      <c r="B237" s="9"/>
      <c r="C237" s="9"/>
      <c r="D237" s="9"/>
      <c r="F237" s="9"/>
      <c r="G237" s="9"/>
      <c r="I237" s="9"/>
      <c r="J237" s="9"/>
      <c r="K237" s="9"/>
      <c r="L237" s="9"/>
      <c r="M237" s="9"/>
      <c r="N237" s="9"/>
      <c r="O237" s="9"/>
      <c r="P237" s="9"/>
      <c r="R237" s="9"/>
      <c r="S237" s="9"/>
      <c r="U237" s="9"/>
      <c r="V237" s="9"/>
      <c r="W237" s="17"/>
      <c r="X237" s="9"/>
      <c r="Y237" s="9"/>
      <c r="Z237" s="9"/>
      <c r="AA237" s="9"/>
      <c r="AB237" s="9"/>
      <c r="AC237" s="9"/>
      <c r="AD237" s="9"/>
      <c r="AE237" s="9"/>
      <c r="AF237" s="9"/>
      <c r="AG237" s="9"/>
      <c r="AH237" s="9"/>
    </row>
    <row r="238" spans="1:34" x14ac:dyDescent="0.25">
      <c r="A238" s="9"/>
      <c r="B238" s="9"/>
      <c r="C238" s="9"/>
      <c r="D238" s="9"/>
      <c r="F238" s="9"/>
      <c r="G238" s="9"/>
      <c r="I238" s="9"/>
      <c r="J238" s="9"/>
      <c r="K238" s="9"/>
      <c r="L238" s="9"/>
      <c r="M238" s="9"/>
      <c r="N238" s="9"/>
      <c r="O238" s="9"/>
      <c r="P238" s="9"/>
      <c r="R238" s="9"/>
      <c r="S238" s="9"/>
      <c r="U238" s="9"/>
      <c r="V238" s="9"/>
      <c r="W238" s="17"/>
      <c r="X238" s="9"/>
      <c r="Y238" s="9"/>
      <c r="Z238" s="9"/>
      <c r="AA238" s="9"/>
      <c r="AB238" s="9"/>
      <c r="AC238" s="9"/>
      <c r="AD238" s="9"/>
      <c r="AE238" s="9"/>
      <c r="AF238" s="9"/>
      <c r="AG238" s="9"/>
      <c r="AH238" s="9"/>
    </row>
    <row r="239" spans="1:34" x14ac:dyDescent="0.25">
      <c r="A239" s="9"/>
      <c r="B239" s="9"/>
      <c r="C239" s="9"/>
      <c r="D239" s="9"/>
      <c r="F239" s="9"/>
      <c r="G239" s="9"/>
      <c r="I239" s="9"/>
      <c r="J239" s="9"/>
      <c r="K239" s="9"/>
      <c r="L239" s="9"/>
      <c r="M239" s="9"/>
      <c r="N239" s="9"/>
      <c r="O239" s="9"/>
      <c r="P239" s="9"/>
      <c r="R239" s="9"/>
      <c r="S239" s="9"/>
      <c r="U239" s="9"/>
      <c r="V239" s="9"/>
      <c r="W239" s="17"/>
      <c r="X239" s="9"/>
      <c r="Y239" s="9"/>
      <c r="Z239" s="9"/>
      <c r="AA239" s="9"/>
      <c r="AB239" s="9"/>
      <c r="AC239" s="9"/>
      <c r="AD239" s="9"/>
      <c r="AE239" s="9"/>
      <c r="AF239" s="9"/>
      <c r="AG239" s="9"/>
      <c r="AH239" s="9"/>
    </row>
    <row r="240" spans="1:34" x14ac:dyDescent="0.25">
      <c r="A240" s="9"/>
      <c r="B240" s="9"/>
      <c r="C240" s="9"/>
      <c r="D240" s="9"/>
      <c r="F240" s="9"/>
      <c r="G240" s="9"/>
      <c r="I240" s="9"/>
      <c r="J240" s="9"/>
      <c r="K240" s="9"/>
      <c r="L240" s="9"/>
      <c r="M240" s="9"/>
      <c r="N240" s="9"/>
      <c r="O240" s="9"/>
      <c r="P240" s="9"/>
      <c r="R240" s="9"/>
      <c r="S240" s="9"/>
      <c r="U240" s="9"/>
      <c r="V240" s="9"/>
      <c r="W240" s="17"/>
      <c r="X240" s="9"/>
      <c r="Y240" s="9"/>
      <c r="Z240" s="9"/>
      <c r="AA240" s="9"/>
      <c r="AB240" s="9"/>
      <c r="AC240" s="9"/>
      <c r="AD240" s="9"/>
      <c r="AE240" s="9"/>
      <c r="AF240" s="9"/>
      <c r="AG240" s="9"/>
      <c r="AH240" s="9"/>
    </row>
    <row r="241" spans="1:34" x14ac:dyDescent="0.25">
      <c r="A241" s="9"/>
      <c r="B241" s="9"/>
      <c r="C241" s="9"/>
      <c r="D241" s="9"/>
      <c r="F241" s="9"/>
      <c r="G241" s="9"/>
      <c r="I241" s="9"/>
      <c r="J241" s="9"/>
      <c r="K241" s="9"/>
      <c r="L241" s="9"/>
      <c r="M241" s="9"/>
      <c r="N241" s="9"/>
      <c r="O241" s="9"/>
      <c r="P241" s="9"/>
      <c r="R241" s="9"/>
      <c r="S241" s="9"/>
      <c r="U241" s="9"/>
      <c r="V241" s="9"/>
      <c r="W241" s="17"/>
      <c r="X241" s="9"/>
      <c r="Y241" s="9"/>
      <c r="Z241" s="9"/>
      <c r="AA241" s="9"/>
      <c r="AB241" s="9"/>
      <c r="AC241" s="9"/>
      <c r="AD241" s="9"/>
      <c r="AE241" s="9"/>
      <c r="AF241" s="9"/>
      <c r="AG241" s="9"/>
      <c r="AH241" s="9"/>
    </row>
    <row r="242" spans="1:34" x14ac:dyDescent="0.25">
      <c r="A242" s="9"/>
      <c r="B242" s="9"/>
      <c r="C242" s="9"/>
      <c r="D242" s="9"/>
      <c r="F242" s="9"/>
      <c r="G242" s="9"/>
      <c r="I242" s="9"/>
      <c r="J242" s="9"/>
      <c r="K242" s="9"/>
      <c r="L242" s="9"/>
      <c r="M242" s="9"/>
      <c r="N242" s="9"/>
      <c r="O242" s="9"/>
      <c r="P242" s="9"/>
      <c r="R242" s="9"/>
      <c r="S242" s="9"/>
      <c r="U242" s="9"/>
      <c r="V242" s="9"/>
      <c r="W242" s="17"/>
      <c r="X242" s="9"/>
      <c r="Y242" s="9"/>
      <c r="Z242" s="9"/>
      <c r="AA242" s="9"/>
      <c r="AB242" s="9"/>
      <c r="AC242" s="9"/>
      <c r="AD242" s="9"/>
      <c r="AE242" s="9"/>
      <c r="AF242" s="9"/>
      <c r="AG242" s="9"/>
      <c r="AH242" s="9"/>
    </row>
    <row r="243" spans="1:34" x14ac:dyDescent="0.25">
      <c r="A243" s="9"/>
      <c r="B243" s="9"/>
      <c r="C243" s="9"/>
      <c r="D243" s="9"/>
      <c r="F243" s="9"/>
      <c r="G243" s="9"/>
      <c r="I243" s="9"/>
      <c r="J243" s="9"/>
      <c r="K243" s="9"/>
      <c r="L243" s="9"/>
      <c r="M243" s="9"/>
      <c r="N243" s="9"/>
      <c r="O243" s="9"/>
      <c r="P243" s="9"/>
      <c r="R243" s="9"/>
      <c r="S243" s="9"/>
      <c r="U243" s="9"/>
      <c r="V243" s="9"/>
      <c r="W243" s="17"/>
      <c r="X243" s="9"/>
      <c r="Y243" s="9"/>
      <c r="Z243" s="9"/>
      <c r="AA243" s="9"/>
      <c r="AB243" s="9"/>
      <c r="AC243" s="9"/>
      <c r="AD243" s="9"/>
      <c r="AE243" s="9"/>
      <c r="AF243" s="9"/>
      <c r="AG243" s="9"/>
      <c r="AH243" s="9"/>
    </row>
    <row r="244" spans="1:34" x14ac:dyDescent="0.25">
      <c r="A244" s="9"/>
      <c r="B244" s="9"/>
      <c r="C244" s="9"/>
      <c r="D244" s="9"/>
      <c r="F244" s="9"/>
      <c r="G244" s="9"/>
      <c r="I244" s="9"/>
      <c r="J244" s="9"/>
      <c r="K244" s="9"/>
      <c r="L244" s="9"/>
      <c r="M244" s="9"/>
      <c r="N244" s="9"/>
      <c r="O244" s="9"/>
      <c r="P244" s="9"/>
      <c r="R244" s="9"/>
      <c r="S244" s="9"/>
      <c r="U244" s="9"/>
      <c r="V244" s="9"/>
      <c r="W244" s="17"/>
      <c r="X244" s="9"/>
      <c r="Y244" s="9"/>
      <c r="Z244" s="9"/>
      <c r="AA244" s="9"/>
      <c r="AB244" s="9"/>
      <c r="AC244" s="9"/>
      <c r="AD244" s="9"/>
      <c r="AE244" s="9"/>
      <c r="AF244" s="9"/>
      <c r="AG244" s="9"/>
      <c r="AH244" s="9"/>
    </row>
    <row r="245" spans="1:34" x14ac:dyDescent="0.25">
      <c r="A245" s="9"/>
      <c r="B245" s="9"/>
      <c r="C245" s="9"/>
      <c r="D245" s="9"/>
      <c r="F245" s="9"/>
      <c r="G245" s="9"/>
      <c r="I245" s="9"/>
      <c r="J245" s="9"/>
      <c r="K245" s="9"/>
      <c r="L245" s="9"/>
      <c r="M245" s="9"/>
      <c r="N245" s="9"/>
      <c r="O245" s="9"/>
      <c r="P245" s="9"/>
      <c r="R245" s="9"/>
      <c r="S245" s="9"/>
      <c r="U245" s="9"/>
      <c r="V245" s="9"/>
      <c r="W245" s="17"/>
      <c r="X245" s="9"/>
      <c r="Y245" s="9"/>
      <c r="Z245" s="9"/>
      <c r="AA245" s="9"/>
      <c r="AB245" s="9"/>
      <c r="AC245" s="9"/>
      <c r="AD245" s="9"/>
      <c r="AE245" s="9"/>
      <c r="AF245" s="9"/>
      <c r="AG245" s="9"/>
      <c r="AH245" s="9"/>
    </row>
    <row r="246" spans="1:34" x14ac:dyDescent="0.25">
      <c r="A246" s="9"/>
      <c r="B246" s="9"/>
      <c r="C246" s="9"/>
      <c r="D246" s="9"/>
      <c r="F246" s="9"/>
      <c r="G246" s="9"/>
      <c r="I246" s="9"/>
      <c r="J246" s="9"/>
      <c r="K246" s="9"/>
      <c r="L246" s="9"/>
      <c r="M246" s="9"/>
      <c r="N246" s="9"/>
      <c r="O246" s="9"/>
      <c r="P246" s="9"/>
      <c r="R246" s="9"/>
      <c r="S246" s="9"/>
      <c r="U246" s="9"/>
      <c r="V246" s="9"/>
      <c r="W246" s="17"/>
      <c r="X246" s="9"/>
      <c r="Y246" s="9"/>
      <c r="Z246" s="9"/>
      <c r="AA246" s="9"/>
      <c r="AB246" s="9"/>
      <c r="AC246" s="9"/>
      <c r="AD246" s="9"/>
      <c r="AE246" s="9"/>
      <c r="AF246" s="9"/>
      <c r="AG246" s="9"/>
      <c r="AH246" s="9"/>
    </row>
    <row r="247" spans="1:34" x14ac:dyDescent="0.25">
      <c r="A247" s="9"/>
      <c r="B247" s="9"/>
      <c r="C247" s="9"/>
      <c r="D247" s="9"/>
      <c r="F247" s="9"/>
      <c r="G247" s="9"/>
      <c r="I247" s="9"/>
      <c r="J247" s="9"/>
      <c r="K247" s="9"/>
      <c r="L247" s="9"/>
      <c r="M247" s="9"/>
      <c r="N247" s="9"/>
      <c r="O247" s="9"/>
      <c r="P247" s="9"/>
      <c r="R247" s="9"/>
      <c r="S247" s="9"/>
      <c r="U247" s="9"/>
      <c r="V247" s="9"/>
      <c r="W247" s="17"/>
      <c r="X247" s="9"/>
      <c r="Y247" s="9"/>
      <c r="Z247" s="9"/>
      <c r="AA247" s="9"/>
      <c r="AB247" s="9"/>
      <c r="AC247" s="9"/>
      <c r="AD247" s="9"/>
      <c r="AE247" s="9"/>
      <c r="AF247" s="9"/>
      <c r="AG247" s="9"/>
      <c r="AH247" s="9"/>
    </row>
    <row r="248" spans="1:34" x14ac:dyDescent="0.25">
      <c r="A248" s="9"/>
      <c r="B248" s="9"/>
      <c r="C248" s="9"/>
      <c r="D248" s="9"/>
      <c r="F248" s="9"/>
      <c r="G248" s="9"/>
      <c r="I248" s="9"/>
      <c r="J248" s="9"/>
      <c r="K248" s="9"/>
      <c r="L248" s="9"/>
      <c r="M248" s="9"/>
      <c r="N248" s="9"/>
      <c r="O248" s="9"/>
      <c r="P248" s="9"/>
      <c r="R248" s="9"/>
      <c r="S248" s="9"/>
      <c r="U248" s="9"/>
      <c r="V248" s="9"/>
      <c r="W248" s="17"/>
      <c r="X248" s="9"/>
      <c r="Y248" s="9"/>
      <c r="Z248" s="9"/>
      <c r="AA248" s="9"/>
      <c r="AB248" s="9"/>
      <c r="AC248" s="9"/>
      <c r="AD248" s="9"/>
      <c r="AE248" s="9"/>
      <c r="AF248" s="9"/>
      <c r="AG248" s="9"/>
      <c r="AH248" s="9"/>
    </row>
    <row r="249" spans="1:34" x14ac:dyDescent="0.25">
      <c r="A249" s="9"/>
      <c r="B249" s="9"/>
      <c r="C249" s="9"/>
      <c r="D249" s="9"/>
      <c r="F249" s="9"/>
      <c r="G249" s="9"/>
      <c r="I249" s="9"/>
      <c r="J249" s="9"/>
      <c r="K249" s="9"/>
      <c r="L249" s="9"/>
      <c r="M249" s="9"/>
      <c r="N249" s="9"/>
      <c r="O249" s="9"/>
      <c r="P249" s="9"/>
      <c r="R249" s="9"/>
      <c r="S249" s="9"/>
      <c r="U249" s="9"/>
      <c r="V249" s="9"/>
      <c r="W249" s="17"/>
      <c r="X249" s="9"/>
      <c r="Y249" s="9"/>
      <c r="Z249" s="9"/>
      <c r="AA249" s="9"/>
      <c r="AB249" s="9"/>
      <c r="AC249" s="9"/>
      <c r="AD249" s="9"/>
      <c r="AE249" s="9"/>
      <c r="AF249" s="9"/>
      <c r="AG249" s="9"/>
      <c r="AH249" s="9"/>
    </row>
    <row r="250" spans="1:34" x14ac:dyDescent="0.25">
      <c r="A250" s="9"/>
      <c r="B250" s="9"/>
      <c r="C250" s="9"/>
      <c r="D250" s="9"/>
      <c r="F250" s="9"/>
      <c r="G250" s="9"/>
      <c r="I250" s="9"/>
      <c r="J250" s="9"/>
      <c r="K250" s="9"/>
      <c r="L250" s="9"/>
      <c r="M250" s="9"/>
      <c r="N250" s="9"/>
      <c r="O250" s="9"/>
      <c r="P250" s="9"/>
      <c r="R250" s="9"/>
      <c r="S250" s="9"/>
      <c r="U250" s="9"/>
      <c r="V250" s="9"/>
      <c r="W250" s="17"/>
      <c r="X250" s="9"/>
      <c r="Y250" s="9"/>
      <c r="Z250" s="9"/>
      <c r="AA250" s="9"/>
      <c r="AB250" s="9"/>
      <c r="AC250" s="9"/>
      <c r="AD250" s="9"/>
      <c r="AE250" s="9"/>
      <c r="AF250" s="9"/>
      <c r="AG250" s="9"/>
      <c r="AH250" s="9"/>
    </row>
    <row r="251" spans="1:34" x14ac:dyDescent="0.25">
      <c r="A251" s="9"/>
      <c r="B251" s="9"/>
      <c r="C251" s="9"/>
      <c r="D251" s="9"/>
      <c r="F251" s="9"/>
      <c r="G251" s="9"/>
      <c r="I251" s="9"/>
      <c r="J251" s="9"/>
      <c r="K251" s="9"/>
      <c r="L251" s="9"/>
      <c r="M251" s="9"/>
      <c r="N251" s="9"/>
      <c r="O251" s="9"/>
      <c r="P251" s="9"/>
      <c r="R251" s="9"/>
      <c r="S251" s="9"/>
      <c r="U251" s="9"/>
      <c r="V251" s="9"/>
      <c r="W251" s="17"/>
      <c r="X251" s="9"/>
      <c r="Y251" s="9"/>
      <c r="Z251" s="9"/>
      <c r="AA251" s="9"/>
      <c r="AB251" s="9"/>
      <c r="AC251" s="9"/>
      <c r="AD251" s="9"/>
      <c r="AE251" s="9"/>
      <c r="AF251" s="9"/>
      <c r="AG251" s="9"/>
      <c r="AH251" s="9"/>
    </row>
    <row r="252" spans="1:34" x14ac:dyDescent="0.25">
      <c r="A252" s="9"/>
      <c r="B252" s="9"/>
      <c r="C252" s="9"/>
      <c r="D252" s="9"/>
      <c r="F252" s="9"/>
      <c r="G252" s="9"/>
      <c r="I252" s="9"/>
      <c r="J252" s="9"/>
      <c r="K252" s="9"/>
      <c r="L252" s="9"/>
      <c r="M252" s="9"/>
      <c r="N252" s="9"/>
      <c r="O252" s="9"/>
      <c r="P252" s="9"/>
      <c r="R252" s="9"/>
      <c r="S252" s="9"/>
      <c r="U252" s="9"/>
      <c r="V252" s="9"/>
      <c r="W252" s="17"/>
      <c r="X252" s="9"/>
      <c r="Y252" s="9"/>
      <c r="Z252" s="9"/>
      <c r="AA252" s="9"/>
      <c r="AB252" s="9"/>
      <c r="AC252" s="9"/>
      <c r="AD252" s="9"/>
      <c r="AE252" s="9"/>
      <c r="AF252" s="9"/>
      <c r="AG252" s="9"/>
      <c r="AH252" s="9"/>
    </row>
    <row r="253" spans="1:34" x14ac:dyDescent="0.25">
      <c r="A253" s="9"/>
      <c r="B253" s="9"/>
      <c r="C253" s="9"/>
      <c r="D253" s="9"/>
      <c r="F253" s="9"/>
      <c r="G253" s="9"/>
      <c r="I253" s="9"/>
      <c r="J253" s="9"/>
      <c r="K253" s="9"/>
      <c r="L253" s="9"/>
      <c r="M253" s="9"/>
      <c r="N253" s="9"/>
      <c r="O253" s="9"/>
      <c r="P253" s="9"/>
      <c r="R253" s="9"/>
      <c r="S253" s="9"/>
      <c r="U253" s="9"/>
      <c r="V253" s="9"/>
      <c r="W253" s="17"/>
      <c r="X253" s="9"/>
      <c r="Y253" s="9"/>
      <c r="Z253" s="9"/>
      <c r="AA253" s="9"/>
      <c r="AB253" s="9"/>
      <c r="AC253" s="9"/>
      <c r="AD253" s="9"/>
      <c r="AE253" s="9"/>
      <c r="AF253" s="9"/>
      <c r="AG253" s="9"/>
      <c r="AH253" s="9"/>
    </row>
    <row r="254" spans="1:34" x14ac:dyDescent="0.25">
      <c r="A254" s="9"/>
      <c r="B254" s="9"/>
      <c r="C254" s="9"/>
      <c r="D254" s="9"/>
      <c r="F254" s="9"/>
      <c r="G254" s="9"/>
      <c r="I254" s="9"/>
      <c r="J254" s="9"/>
      <c r="K254" s="9"/>
      <c r="L254" s="9"/>
      <c r="M254" s="9"/>
      <c r="N254" s="9"/>
      <c r="O254" s="9"/>
      <c r="P254" s="9"/>
      <c r="R254" s="9"/>
      <c r="S254" s="9"/>
      <c r="U254" s="9"/>
      <c r="V254" s="9"/>
      <c r="W254" s="17"/>
      <c r="X254" s="9"/>
      <c r="Y254" s="9"/>
      <c r="Z254" s="9"/>
      <c r="AA254" s="9"/>
      <c r="AB254" s="9"/>
      <c r="AC254" s="9"/>
      <c r="AD254" s="9"/>
      <c r="AE254" s="9"/>
      <c r="AF254" s="9"/>
      <c r="AG254" s="9"/>
      <c r="AH254" s="9"/>
    </row>
    <row r="255" spans="1:34" x14ac:dyDescent="0.25">
      <c r="A255" s="9"/>
      <c r="B255" s="9"/>
      <c r="C255" s="9"/>
      <c r="D255" s="9"/>
      <c r="F255" s="9"/>
      <c r="G255" s="9"/>
      <c r="I255" s="9"/>
      <c r="J255" s="9"/>
      <c r="K255" s="9"/>
      <c r="L255" s="9"/>
      <c r="M255" s="9"/>
      <c r="N255" s="9"/>
      <c r="O255" s="9"/>
      <c r="P255" s="9"/>
      <c r="R255" s="9"/>
      <c r="S255" s="9"/>
      <c r="U255" s="9"/>
      <c r="V255" s="9"/>
      <c r="W255" s="17"/>
      <c r="X255" s="9"/>
      <c r="Y255" s="9"/>
      <c r="Z255" s="9"/>
      <c r="AA255" s="9"/>
      <c r="AB255" s="9"/>
      <c r="AC255" s="9"/>
      <c r="AD255" s="9"/>
      <c r="AE255" s="9"/>
      <c r="AF255" s="9"/>
      <c r="AG255" s="9"/>
      <c r="AH255" s="9"/>
    </row>
    <row r="256" spans="1:34" x14ac:dyDescent="0.25">
      <c r="A256" s="9"/>
      <c r="B256" s="9"/>
      <c r="C256" s="9"/>
      <c r="D256" s="9"/>
      <c r="F256" s="9"/>
      <c r="G256" s="9"/>
      <c r="I256" s="9"/>
      <c r="J256" s="9"/>
      <c r="K256" s="9"/>
      <c r="L256" s="9"/>
      <c r="M256" s="9"/>
      <c r="N256" s="9"/>
      <c r="O256" s="9"/>
      <c r="P256" s="9"/>
      <c r="R256" s="9"/>
      <c r="S256" s="9"/>
      <c r="U256" s="9"/>
      <c r="V256" s="9"/>
      <c r="W256" s="17"/>
      <c r="X256" s="9"/>
      <c r="Y256" s="9"/>
      <c r="Z256" s="9"/>
      <c r="AA256" s="9"/>
      <c r="AB256" s="9"/>
      <c r="AC256" s="9"/>
      <c r="AD256" s="9"/>
      <c r="AE256" s="9"/>
      <c r="AF256" s="9"/>
      <c r="AG256" s="9"/>
      <c r="AH256" s="9"/>
    </row>
    <row r="257" spans="1:34" x14ac:dyDescent="0.25">
      <c r="A257" s="9"/>
      <c r="B257" s="9"/>
      <c r="C257" s="9"/>
      <c r="D257" s="9"/>
      <c r="F257" s="9"/>
      <c r="G257" s="9"/>
      <c r="I257" s="9"/>
      <c r="J257" s="9"/>
      <c r="K257" s="9"/>
      <c r="L257" s="9"/>
      <c r="M257" s="9"/>
      <c r="N257" s="9"/>
      <c r="O257" s="9"/>
      <c r="P257" s="9"/>
      <c r="R257" s="9"/>
      <c r="S257" s="9"/>
      <c r="U257" s="9"/>
      <c r="V257" s="9"/>
      <c r="W257" s="17"/>
      <c r="X257" s="9"/>
      <c r="Y257" s="9"/>
      <c r="Z257" s="9"/>
      <c r="AA257" s="9"/>
      <c r="AB257" s="9"/>
      <c r="AC257" s="9"/>
      <c r="AD257" s="9"/>
      <c r="AE257" s="9"/>
      <c r="AF257" s="9"/>
      <c r="AG257" s="9"/>
      <c r="AH257" s="9"/>
    </row>
    <row r="258" spans="1:34" x14ac:dyDescent="0.25">
      <c r="A258" s="9"/>
      <c r="B258" s="9"/>
      <c r="C258" s="9"/>
      <c r="D258" s="9"/>
      <c r="F258" s="9"/>
      <c r="G258" s="9"/>
      <c r="I258" s="9"/>
      <c r="J258" s="9"/>
      <c r="K258" s="9"/>
      <c r="L258" s="9"/>
      <c r="M258" s="9"/>
      <c r="N258" s="9"/>
      <c r="O258" s="9"/>
      <c r="P258" s="9"/>
      <c r="R258" s="9"/>
      <c r="S258" s="9"/>
      <c r="U258" s="9"/>
      <c r="V258" s="9"/>
      <c r="W258" s="17"/>
      <c r="X258" s="9"/>
      <c r="Y258" s="9"/>
      <c r="Z258" s="9"/>
      <c r="AA258" s="9"/>
      <c r="AB258" s="9"/>
      <c r="AC258" s="9"/>
      <c r="AD258" s="9"/>
      <c r="AE258" s="9"/>
      <c r="AF258" s="9"/>
      <c r="AG258" s="9"/>
      <c r="AH258" s="9"/>
    </row>
    <row r="259" spans="1:34" x14ac:dyDescent="0.25">
      <c r="A259" s="9"/>
      <c r="B259" s="9"/>
      <c r="C259" s="9"/>
      <c r="D259" s="9"/>
      <c r="F259" s="9"/>
      <c r="G259" s="9"/>
      <c r="I259" s="9"/>
      <c r="J259" s="9"/>
      <c r="K259" s="9"/>
      <c r="L259" s="9"/>
      <c r="M259" s="9"/>
      <c r="N259" s="9"/>
      <c r="O259" s="9"/>
      <c r="P259" s="9"/>
      <c r="R259" s="9"/>
      <c r="S259" s="9"/>
      <c r="U259" s="9"/>
      <c r="V259" s="9"/>
      <c r="W259" s="17"/>
      <c r="X259" s="9"/>
      <c r="Y259" s="9"/>
      <c r="Z259" s="9"/>
      <c r="AA259" s="9"/>
      <c r="AB259" s="9"/>
      <c r="AC259" s="9"/>
      <c r="AD259" s="9"/>
      <c r="AE259" s="9"/>
      <c r="AF259" s="9"/>
      <c r="AG259" s="9"/>
      <c r="AH259" s="9"/>
    </row>
    <row r="260" spans="1:34" x14ac:dyDescent="0.25">
      <c r="A260" s="9"/>
      <c r="B260" s="9"/>
      <c r="C260" s="9"/>
      <c r="D260" s="9"/>
      <c r="F260" s="9"/>
      <c r="G260" s="9"/>
      <c r="I260" s="9"/>
      <c r="J260" s="9"/>
      <c r="K260" s="9"/>
      <c r="L260" s="9"/>
      <c r="M260" s="9"/>
      <c r="N260" s="9"/>
      <c r="O260" s="9"/>
      <c r="P260" s="9"/>
      <c r="R260" s="9"/>
      <c r="S260" s="9"/>
      <c r="U260" s="9"/>
      <c r="V260" s="9"/>
      <c r="W260" s="17"/>
      <c r="X260" s="9"/>
      <c r="Y260" s="9"/>
      <c r="Z260" s="9"/>
      <c r="AA260" s="9"/>
      <c r="AB260" s="9"/>
      <c r="AC260" s="9"/>
      <c r="AD260" s="9"/>
      <c r="AE260" s="9"/>
      <c r="AF260" s="9"/>
      <c r="AG260" s="9"/>
      <c r="AH260" s="9"/>
    </row>
    <row r="261" spans="1:34" x14ac:dyDescent="0.25">
      <c r="A261" s="9"/>
      <c r="B261" s="9"/>
      <c r="C261" s="9"/>
      <c r="D261" s="9"/>
      <c r="F261" s="9"/>
      <c r="G261" s="9"/>
      <c r="I261" s="9"/>
      <c r="J261" s="9"/>
      <c r="K261" s="9"/>
      <c r="L261" s="9"/>
      <c r="M261" s="9"/>
      <c r="N261" s="9"/>
      <c r="O261" s="9"/>
      <c r="P261" s="9"/>
      <c r="R261" s="9"/>
      <c r="S261" s="9"/>
      <c r="U261" s="9"/>
      <c r="V261" s="9"/>
      <c r="W261" s="17"/>
      <c r="X261" s="9"/>
      <c r="Y261" s="9"/>
      <c r="Z261" s="9"/>
      <c r="AA261" s="9"/>
      <c r="AB261" s="9"/>
      <c r="AC261" s="9"/>
      <c r="AD261" s="9"/>
      <c r="AE261" s="9"/>
      <c r="AF261" s="9"/>
      <c r="AG261" s="9"/>
      <c r="AH261" s="9"/>
    </row>
    <row r="262" spans="1:34" x14ac:dyDescent="0.25">
      <c r="A262" s="9"/>
      <c r="B262" s="9"/>
      <c r="C262" s="9"/>
      <c r="D262" s="9"/>
      <c r="F262" s="9"/>
      <c r="G262" s="9"/>
      <c r="I262" s="9"/>
      <c r="J262" s="9"/>
      <c r="K262" s="9"/>
      <c r="L262" s="9"/>
      <c r="M262" s="9"/>
      <c r="N262" s="9"/>
      <c r="O262" s="9"/>
      <c r="P262" s="9"/>
      <c r="R262" s="9"/>
      <c r="S262" s="9"/>
      <c r="U262" s="9"/>
      <c r="V262" s="9"/>
      <c r="W262" s="17"/>
      <c r="X262" s="9"/>
      <c r="Y262" s="9"/>
      <c r="Z262" s="9"/>
      <c r="AA262" s="9"/>
      <c r="AB262" s="9"/>
      <c r="AC262" s="9"/>
      <c r="AD262" s="9"/>
      <c r="AE262" s="9"/>
      <c r="AF262" s="9"/>
      <c r="AG262" s="9"/>
      <c r="AH262" s="9"/>
    </row>
    <row r="263" spans="1:34" x14ac:dyDescent="0.25">
      <c r="A263" s="9"/>
      <c r="B263" s="9"/>
      <c r="C263" s="9"/>
      <c r="D263" s="9"/>
      <c r="F263" s="9"/>
      <c r="G263" s="9"/>
      <c r="I263" s="9"/>
      <c r="J263" s="9"/>
      <c r="K263" s="9"/>
      <c r="L263" s="9"/>
      <c r="M263" s="9"/>
      <c r="N263" s="9"/>
      <c r="O263" s="9"/>
      <c r="P263" s="9"/>
      <c r="R263" s="9"/>
      <c r="S263" s="9"/>
      <c r="U263" s="9"/>
      <c r="V263" s="9"/>
      <c r="W263" s="17"/>
      <c r="X263" s="9"/>
      <c r="Y263" s="9"/>
      <c r="Z263" s="9"/>
      <c r="AA263" s="9"/>
      <c r="AB263" s="9"/>
      <c r="AC263" s="9"/>
      <c r="AD263" s="9"/>
      <c r="AE263" s="9"/>
      <c r="AF263" s="9"/>
      <c r="AG263" s="9"/>
      <c r="AH263" s="9"/>
    </row>
    <row r="264" spans="1:34" x14ac:dyDescent="0.25">
      <c r="A264" s="9"/>
      <c r="B264" s="9"/>
      <c r="C264" s="9"/>
      <c r="D264" s="9"/>
      <c r="F264" s="9"/>
      <c r="G264" s="9"/>
      <c r="I264" s="9"/>
      <c r="J264" s="9"/>
      <c r="K264" s="9"/>
      <c r="L264" s="9"/>
      <c r="M264" s="9"/>
      <c r="N264" s="9"/>
      <c r="O264" s="9"/>
      <c r="P264" s="9"/>
      <c r="R264" s="9"/>
      <c r="S264" s="9"/>
      <c r="U264" s="9"/>
      <c r="V264" s="9"/>
      <c r="W264" s="17"/>
      <c r="X264" s="9"/>
      <c r="Y264" s="9"/>
      <c r="Z264" s="9"/>
      <c r="AA264" s="9"/>
      <c r="AB264" s="9"/>
      <c r="AC264" s="9"/>
      <c r="AD264" s="9"/>
      <c r="AE264" s="9"/>
      <c r="AF264" s="9"/>
      <c r="AG264" s="9"/>
      <c r="AH264" s="9"/>
    </row>
    <row r="265" spans="1:34" x14ac:dyDescent="0.25">
      <c r="A265" s="9"/>
      <c r="B265" s="9"/>
      <c r="C265" s="9"/>
      <c r="D265" s="9"/>
      <c r="F265" s="9"/>
      <c r="G265" s="9"/>
      <c r="I265" s="9"/>
      <c r="J265" s="9"/>
      <c r="K265" s="9"/>
      <c r="L265" s="9"/>
      <c r="M265" s="9"/>
      <c r="N265" s="9"/>
      <c r="O265" s="9"/>
      <c r="P265" s="9"/>
      <c r="R265" s="9"/>
      <c r="S265" s="9"/>
      <c r="U265" s="9"/>
      <c r="V265" s="9"/>
      <c r="W265" s="17"/>
      <c r="X265" s="9"/>
      <c r="Y265" s="9"/>
      <c r="Z265" s="9"/>
      <c r="AA265" s="9"/>
      <c r="AB265" s="9"/>
      <c r="AC265" s="9"/>
      <c r="AD265" s="9"/>
      <c r="AE265" s="9"/>
      <c r="AF265" s="9"/>
      <c r="AG265" s="9"/>
      <c r="AH265" s="9"/>
    </row>
    <row r="266" spans="1:34" x14ac:dyDescent="0.25">
      <c r="A266" s="9"/>
      <c r="B266" s="9"/>
      <c r="C266" s="9"/>
      <c r="D266" s="9"/>
      <c r="F266" s="9"/>
      <c r="G266" s="9"/>
      <c r="I266" s="9"/>
      <c r="J266" s="9"/>
      <c r="K266" s="9"/>
      <c r="L266" s="9"/>
      <c r="M266" s="9"/>
      <c r="N266" s="9"/>
      <c r="O266" s="9"/>
      <c r="P266" s="9"/>
      <c r="R266" s="9"/>
      <c r="S266" s="9"/>
      <c r="U266" s="9"/>
      <c r="V266" s="9"/>
      <c r="W266" s="17"/>
      <c r="X266" s="9"/>
      <c r="Y266" s="9"/>
      <c r="Z266" s="9"/>
      <c r="AA266" s="9"/>
      <c r="AB266" s="9"/>
      <c r="AC266" s="9"/>
      <c r="AD266" s="9"/>
      <c r="AE266" s="9"/>
      <c r="AF266" s="9"/>
      <c r="AG266" s="9"/>
      <c r="AH266" s="9"/>
    </row>
    <row r="267" spans="1:34" x14ac:dyDescent="0.25">
      <c r="A267" s="9"/>
      <c r="B267" s="9"/>
      <c r="C267" s="9"/>
      <c r="D267" s="9"/>
      <c r="F267" s="9"/>
      <c r="G267" s="9"/>
      <c r="I267" s="9"/>
      <c r="J267" s="9"/>
      <c r="K267" s="9"/>
      <c r="L267" s="9"/>
      <c r="M267" s="9"/>
      <c r="N267" s="9"/>
      <c r="O267" s="9"/>
      <c r="P267" s="9"/>
      <c r="R267" s="9"/>
      <c r="S267" s="9"/>
      <c r="U267" s="9"/>
      <c r="V267" s="9"/>
      <c r="W267" s="17"/>
      <c r="X267" s="9"/>
      <c r="Y267" s="9"/>
      <c r="Z267" s="9"/>
      <c r="AA267" s="9"/>
      <c r="AB267" s="9"/>
      <c r="AC267" s="9"/>
      <c r="AD267" s="9"/>
      <c r="AE267" s="9"/>
      <c r="AF267" s="9"/>
      <c r="AG267" s="9"/>
      <c r="AH267" s="9"/>
    </row>
    <row r="268" spans="1:34" x14ac:dyDescent="0.25">
      <c r="A268" s="9"/>
      <c r="B268" s="9"/>
      <c r="C268" s="9"/>
      <c r="D268" s="9"/>
      <c r="F268" s="9"/>
      <c r="G268" s="9"/>
      <c r="I268" s="9"/>
      <c r="J268" s="9"/>
      <c r="K268" s="9"/>
      <c r="L268" s="9"/>
      <c r="M268" s="9"/>
      <c r="N268" s="9"/>
      <c r="O268" s="9"/>
      <c r="P268" s="9"/>
      <c r="R268" s="9"/>
      <c r="S268" s="9"/>
      <c r="U268" s="9"/>
      <c r="V268" s="9"/>
      <c r="W268" s="17"/>
      <c r="X268" s="9"/>
      <c r="Y268" s="9"/>
      <c r="Z268" s="9"/>
      <c r="AA268" s="9"/>
      <c r="AB268" s="9"/>
      <c r="AC268" s="9"/>
      <c r="AD268" s="9"/>
      <c r="AE268" s="9"/>
      <c r="AF268" s="9"/>
      <c r="AG268" s="9"/>
      <c r="AH268" s="9"/>
    </row>
    <row r="269" spans="1:34" x14ac:dyDescent="0.25">
      <c r="A269" s="9"/>
      <c r="B269" s="9"/>
      <c r="C269" s="9"/>
      <c r="D269" s="9"/>
      <c r="F269" s="9"/>
      <c r="G269" s="9"/>
      <c r="I269" s="9"/>
      <c r="J269" s="9"/>
      <c r="K269" s="9"/>
      <c r="L269" s="9"/>
      <c r="M269" s="9"/>
      <c r="N269" s="9"/>
      <c r="O269" s="9"/>
      <c r="P269" s="9"/>
      <c r="R269" s="9"/>
      <c r="S269" s="9"/>
      <c r="U269" s="9"/>
      <c r="V269" s="9"/>
      <c r="W269" s="17"/>
      <c r="X269" s="9"/>
      <c r="Y269" s="9"/>
      <c r="Z269" s="9"/>
      <c r="AA269" s="9"/>
      <c r="AB269" s="9"/>
      <c r="AC269" s="9"/>
      <c r="AD269" s="9"/>
      <c r="AE269" s="9"/>
      <c r="AF269" s="9"/>
      <c r="AG269" s="9"/>
      <c r="AH269" s="9"/>
    </row>
    <row r="270" spans="1:34" x14ac:dyDescent="0.25">
      <c r="A270" s="9"/>
      <c r="B270" s="9"/>
      <c r="C270" s="9"/>
      <c r="D270" s="9"/>
      <c r="F270" s="9"/>
      <c r="G270" s="9"/>
      <c r="I270" s="9"/>
      <c r="J270" s="9"/>
      <c r="K270" s="9"/>
      <c r="L270" s="9"/>
      <c r="M270" s="9"/>
      <c r="N270" s="9"/>
      <c r="O270" s="9"/>
      <c r="P270" s="9"/>
      <c r="R270" s="9"/>
      <c r="S270" s="9"/>
      <c r="U270" s="9"/>
      <c r="V270" s="9"/>
      <c r="W270" s="17"/>
      <c r="X270" s="9"/>
      <c r="Y270" s="9"/>
      <c r="Z270" s="9"/>
      <c r="AA270" s="9"/>
      <c r="AB270" s="9"/>
      <c r="AC270" s="9"/>
      <c r="AD270" s="9"/>
      <c r="AE270" s="9"/>
      <c r="AF270" s="9"/>
      <c r="AG270" s="9"/>
      <c r="AH270" s="9"/>
    </row>
    <row r="271" spans="1:34" x14ac:dyDescent="0.25">
      <c r="A271" s="9"/>
      <c r="B271" s="9"/>
      <c r="C271" s="9"/>
      <c r="D271" s="9"/>
      <c r="F271" s="9"/>
      <c r="G271" s="9"/>
      <c r="I271" s="9"/>
      <c r="J271" s="9"/>
      <c r="K271" s="9"/>
      <c r="L271" s="9"/>
      <c r="M271" s="9"/>
      <c r="N271" s="9"/>
      <c r="O271" s="9"/>
      <c r="P271" s="9"/>
      <c r="R271" s="9"/>
      <c r="S271" s="9"/>
      <c r="U271" s="9"/>
      <c r="V271" s="9"/>
      <c r="W271" s="17"/>
      <c r="X271" s="9"/>
      <c r="Y271" s="9"/>
      <c r="Z271" s="9"/>
      <c r="AA271" s="9"/>
      <c r="AB271" s="9"/>
      <c r="AC271" s="9"/>
      <c r="AD271" s="9"/>
      <c r="AE271" s="9"/>
      <c r="AF271" s="9"/>
      <c r="AG271" s="9"/>
      <c r="AH271" s="9"/>
    </row>
    <row r="272" spans="1:34" x14ac:dyDescent="0.25">
      <c r="A272" s="9"/>
      <c r="B272" s="9"/>
      <c r="C272" s="9"/>
      <c r="D272" s="9"/>
      <c r="F272" s="9"/>
      <c r="G272" s="9"/>
      <c r="I272" s="9"/>
      <c r="J272" s="9"/>
      <c r="K272" s="9"/>
      <c r="L272" s="9"/>
      <c r="M272" s="9"/>
      <c r="N272" s="9"/>
      <c r="O272" s="9"/>
      <c r="P272" s="9"/>
      <c r="R272" s="9"/>
      <c r="S272" s="9"/>
      <c r="U272" s="9"/>
      <c r="V272" s="9"/>
      <c r="W272" s="17"/>
      <c r="X272" s="9"/>
      <c r="Y272" s="9"/>
      <c r="Z272" s="9"/>
      <c r="AA272" s="9"/>
      <c r="AB272" s="9"/>
      <c r="AC272" s="9"/>
      <c r="AD272" s="9"/>
      <c r="AE272" s="9"/>
      <c r="AF272" s="9"/>
      <c r="AG272" s="9"/>
      <c r="AH272" s="9"/>
    </row>
    <row r="273" spans="1:34" x14ac:dyDescent="0.25">
      <c r="A273" s="9"/>
      <c r="B273" s="9"/>
      <c r="C273" s="9"/>
      <c r="D273" s="9"/>
      <c r="F273" s="9"/>
      <c r="G273" s="9"/>
      <c r="I273" s="9"/>
      <c r="J273" s="9"/>
      <c r="K273" s="9"/>
      <c r="L273" s="9"/>
      <c r="M273" s="9"/>
      <c r="N273" s="9"/>
      <c r="O273" s="9"/>
      <c r="P273" s="9"/>
      <c r="R273" s="9"/>
      <c r="S273" s="9"/>
      <c r="U273" s="9"/>
      <c r="V273" s="9"/>
      <c r="W273" s="17"/>
      <c r="X273" s="9"/>
      <c r="Y273" s="9"/>
      <c r="Z273" s="9"/>
      <c r="AA273" s="9"/>
      <c r="AB273" s="9"/>
      <c r="AC273" s="9"/>
      <c r="AD273" s="9"/>
      <c r="AE273" s="9"/>
      <c r="AF273" s="9"/>
      <c r="AG273" s="9"/>
      <c r="AH273" s="9"/>
    </row>
    <row r="274" spans="1:34" x14ac:dyDescent="0.25">
      <c r="A274" s="9"/>
      <c r="B274" s="9"/>
      <c r="C274" s="9"/>
      <c r="D274" s="9"/>
      <c r="F274" s="9"/>
      <c r="G274" s="9"/>
      <c r="I274" s="9"/>
      <c r="J274" s="9"/>
      <c r="K274" s="9"/>
      <c r="L274" s="9"/>
      <c r="M274" s="9"/>
      <c r="N274" s="9"/>
      <c r="O274" s="9"/>
      <c r="P274" s="9"/>
      <c r="R274" s="9"/>
      <c r="S274" s="9"/>
      <c r="U274" s="9"/>
      <c r="V274" s="9"/>
      <c r="W274" s="17"/>
      <c r="X274" s="9"/>
      <c r="Y274" s="9"/>
      <c r="Z274" s="9"/>
      <c r="AA274" s="9"/>
      <c r="AB274" s="9"/>
      <c r="AC274" s="9"/>
      <c r="AD274" s="9"/>
      <c r="AE274" s="9"/>
      <c r="AF274" s="9"/>
      <c r="AG274" s="9"/>
      <c r="AH274" s="9"/>
    </row>
    <row r="275" spans="1:34" x14ac:dyDescent="0.25">
      <c r="A275" s="9"/>
      <c r="B275" s="9"/>
      <c r="C275" s="9"/>
      <c r="D275" s="9"/>
      <c r="F275" s="9"/>
      <c r="G275" s="9"/>
      <c r="I275" s="9"/>
      <c r="J275" s="9"/>
      <c r="K275" s="9"/>
      <c r="L275" s="9"/>
      <c r="M275" s="9"/>
      <c r="N275" s="9"/>
      <c r="O275" s="9"/>
      <c r="P275" s="9"/>
      <c r="R275" s="9"/>
      <c r="S275" s="9"/>
      <c r="U275" s="9"/>
      <c r="V275" s="9"/>
      <c r="W275" s="17"/>
      <c r="X275" s="9"/>
      <c r="Y275" s="9"/>
      <c r="Z275" s="9"/>
      <c r="AA275" s="9"/>
      <c r="AB275" s="9"/>
      <c r="AC275" s="9"/>
      <c r="AD275" s="9"/>
      <c r="AE275" s="9"/>
      <c r="AF275" s="9"/>
      <c r="AG275" s="9"/>
      <c r="AH275" s="9"/>
    </row>
    <row r="276" spans="1:34" x14ac:dyDescent="0.25">
      <c r="A276" s="9"/>
      <c r="B276" s="9"/>
      <c r="C276" s="9"/>
      <c r="D276" s="9"/>
      <c r="F276" s="9"/>
      <c r="G276" s="9"/>
      <c r="I276" s="9"/>
      <c r="J276" s="9"/>
      <c r="K276" s="9"/>
      <c r="L276" s="9"/>
      <c r="M276" s="9"/>
      <c r="N276" s="9"/>
      <c r="O276" s="9"/>
      <c r="P276" s="9"/>
      <c r="R276" s="9"/>
      <c r="S276" s="9"/>
      <c r="U276" s="9"/>
      <c r="V276" s="9"/>
      <c r="W276" s="17"/>
      <c r="X276" s="9"/>
      <c r="Y276" s="9"/>
      <c r="Z276" s="9"/>
      <c r="AA276" s="9"/>
      <c r="AB276" s="9"/>
      <c r="AC276" s="9"/>
      <c r="AD276" s="9"/>
      <c r="AE276" s="9"/>
      <c r="AF276" s="9"/>
      <c r="AG276" s="9"/>
      <c r="AH276" s="9"/>
    </row>
    <row r="277" spans="1:34" x14ac:dyDescent="0.25">
      <c r="A277" s="9"/>
      <c r="B277" s="9"/>
      <c r="C277" s="9"/>
      <c r="D277" s="9"/>
      <c r="F277" s="9"/>
      <c r="G277" s="9"/>
      <c r="I277" s="9"/>
      <c r="J277" s="9"/>
      <c r="K277" s="9"/>
      <c r="L277" s="9"/>
      <c r="M277" s="9"/>
      <c r="N277" s="9"/>
      <c r="O277" s="9"/>
      <c r="P277" s="9"/>
      <c r="R277" s="9"/>
      <c r="S277" s="9"/>
      <c r="U277" s="9"/>
      <c r="V277" s="9"/>
      <c r="W277" s="17"/>
      <c r="X277" s="9"/>
      <c r="Y277" s="9"/>
      <c r="Z277" s="9"/>
      <c r="AA277" s="9"/>
      <c r="AB277" s="9"/>
      <c r="AC277" s="9"/>
      <c r="AD277" s="9"/>
      <c r="AE277" s="9"/>
      <c r="AF277" s="9"/>
      <c r="AG277" s="9"/>
      <c r="AH277" s="9"/>
    </row>
    <row r="278" spans="1:34" x14ac:dyDescent="0.25">
      <c r="A278" s="9"/>
      <c r="B278" s="9"/>
      <c r="C278" s="9"/>
      <c r="D278" s="9"/>
      <c r="F278" s="9"/>
      <c r="G278" s="9"/>
      <c r="I278" s="9"/>
      <c r="J278" s="9"/>
      <c r="K278" s="9"/>
      <c r="L278" s="9"/>
      <c r="M278" s="9"/>
      <c r="N278" s="9"/>
      <c r="O278" s="9"/>
      <c r="P278" s="9"/>
      <c r="R278" s="9"/>
      <c r="S278" s="9"/>
      <c r="U278" s="9"/>
      <c r="V278" s="9"/>
      <c r="W278" s="17"/>
      <c r="X278" s="9"/>
      <c r="Y278" s="9"/>
      <c r="Z278" s="9"/>
      <c r="AA278" s="9"/>
      <c r="AB278" s="9"/>
      <c r="AC278" s="9"/>
      <c r="AD278" s="9"/>
      <c r="AE278" s="9"/>
      <c r="AF278" s="9"/>
      <c r="AG278" s="9"/>
      <c r="AH278" s="9"/>
    </row>
    <row r="279" spans="1:34" x14ac:dyDescent="0.25">
      <c r="A279" s="9"/>
      <c r="B279" s="9"/>
      <c r="C279" s="9"/>
      <c r="D279" s="9"/>
      <c r="F279" s="9"/>
      <c r="G279" s="9"/>
      <c r="I279" s="9"/>
      <c r="J279" s="9"/>
      <c r="K279" s="9"/>
      <c r="L279" s="9"/>
      <c r="M279" s="9"/>
      <c r="N279" s="9"/>
      <c r="O279" s="9"/>
      <c r="P279" s="9"/>
      <c r="R279" s="9"/>
      <c r="S279" s="9"/>
      <c r="U279" s="9"/>
      <c r="V279" s="9"/>
      <c r="W279" s="17"/>
      <c r="X279" s="9"/>
      <c r="Y279" s="9"/>
      <c r="Z279" s="9"/>
      <c r="AA279" s="9"/>
      <c r="AB279" s="9"/>
      <c r="AC279" s="9"/>
      <c r="AD279" s="9"/>
      <c r="AE279" s="9"/>
      <c r="AF279" s="9"/>
      <c r="AG279" s="9"/>
      <c r="AH279" s="9"/>
    </row>
    <row r="280" spans="1:34" x14ac:dyDescent="0.25">
      <c r="A280" s="9"/>
      <c r="B280" s="9"/>
      <c r="C280" s="9"/>
      <c r="D280" s="9"/>
      <c r="F280" s="9"/>
      <c r="G280" s="9"/>
      <c r="I280" s="9"/>
      <c r="J280" s="9"/>
      <c r="K280" s="9"/>
      <c r="L280" s="9"/>
      <c r="M280" s="9"/>
      <c r="N280" s="9"/>
      <c r="O280" s="9"/>
      <c r="P280" s="9"/>
      <c r="R280" s="9"/>
      <c r="S280" s="9"/>
      <c r="U280" s="9"/>
      <c r="V280" s="9"/>
      <c r="W280" s="17"/>
      <c r="X280" s="9"/>
      <c r="Y280" s="9"/>
      <c r="Z280" s="9"/>
      <c r="AA280" s="9"/>
      <c r="AB280" s="9"/>
      <c r="AC280" s="9"/>
      <c r="AD280" s="9"/>
      <c r="AE280" s="9"/>
      <c r="AF280" s="9"/>
      <c r="AG280" s="9"/>
      <c r="AH280" s="9"/>
    </row>
    <row r="281" spans="1:34" x14ac:dyDescent="0.25">
      <c r="A281" s="9"/>
      <c r="B281" s="9"/>
      <c r="C281" s="9"/>
      <c r="D281" s="9"/>
      <c r="F281" s="9"/>
      <c r="G281" s="9"/>
      <c r="I281" s="9"/>
      <c r="J281" s="9"/>
      <c r="K281" s="9"/>
      <c r="L281" s="9"/>
      <c r="M281" s="9"/>
      <c r="N281" s="9"/>
      <c r="O281" s="9"/>
      <c r="P281" s="9"/>
      <c r="R281" s="9"/>
      <c r="S281" s="9"/>
      <c r="U281" s="9"/>
      <c r="V281" s="9"/>
      <c r="W281" s="17"/>
      <c r="X281" s="9"/>
      <c r="Y281" s="9"/>
      <c r="Z281" s="9"/>
      <c r="AA281" s="9"/>
      <c r="AB281" s="9"/>
      <c r="AC281" s="9"/>
      <c r="AD281" s="9"/>
      <c r="AE281" s="9"/>
      <c r="AF281" s="9"/>
      <c r="AG281" s="9"/>
      <c r="AH281" s="9"/>
    </row>
    <row r="282" spans="1:34" x14ac:dyDescent="0.25">
      <c r="A282" s="9"/>
      <c r="B282" s="9"/>
      <c r="C282" s="9"/>
      <c r="D282" s="9"/>
      <c r="F282" s="9"/>
      <c r="G282" s="9"/>
      <c r="I282" s="9"/>
      <c r="J282" s="9"/>
      <c r="K282" s="9"/>
      <c r="L282" s="9"/>
      <c r="M282" s="9"/>
      <c r="N282" s="9"/>
      <c r="O282" s="9"/>
      <c r="P282" s="9"/>
      <c r="R282" s="9"/>
      <c r="S282" s="9"/>
      <c r="U282" s="9"/>
      <c r="V282" s="9"/>
      <c r="W282" s="17"/>
      <c r="X282" s="9"/>
      <c r="Y282" s="9"/>
      <c r="Z282" s="9"/>
      <c r="AA282" s="9"/>
      <c r="AB282" s="9"/>
      <c r="AC282" s="9"/>
      <c r="AD282" s="9"/>
      <c r="AE282" s="9"/>
      <c r="AF282" s="9"/>
      <c r="AG282" s="9"/>
      <c r="AH282" s="9"/>
    </row>
    <row r="283" spans="1:34" x14ac:dyDescent="0.25">
      <c r="A283" s="9"/>
      <c r="B283" s="9"/>
      <c r="C283" s="9"/>
      <c r="D283" s="9"/>
      <c r="F283" s="9"/>
      <c r="G283" s="9"/>
      <c r="I283" s="9"/>
      <c r="J283" s="9"/>
      <c r="K283" s="9"/>
      <c r="L283" s="9"/>
      <c r="M283" s="9"/>
      <c r="N283" s="9"/>
      <c r="O283" s="9"/>
      <c r="P283" s="9"/>
      <c r="R283" s="9"/>
      <c r="S283" s="9"/>
      <c r="U283" s="9"/>
      <c r="V283" s="9"/>
      <c r="W283" s="17"/>
      <c r="X283" s="9"/>
      <c r="Y283" s="9"/>
      <c r="Z283" s="9"/>
      <c r="AA283" s="9"/>
      <c r="AB283" s="9"/>
      <c r="AC283" s="9"/>
      <c r="AD283" s="9"/>
      <c r="AE283" s="9"/>
      <c r="AF283" s="9"/>
      <c r="AG283" s="9"/>
      <c r="AH283" s="9"/>
    </row>
    <row r="284" spans="1:34" x14ac:dyDescent="0.25">
      <c r="A284" s="9"/>
      <c r="B284" s="9"/>
      <c r="C284" s="9"/>
      <c r="D284" s="9"/>
      <c r="F284" s="9"/>
      <c r="G284" s="9"/>
      <c r="I284" s="9"/>
      <c r="J284" s="9"/>
      <c r="K284" s="9"/>
      <c r="L284" s="9"/>
      <c r="M284" s="9"/>
      <c r="N284" s="9"/>
      <c r="O284" s="9"/>
      <c r="P284" s="9"/>
      <c r="R284" s="9"/>
      <c r="S284" s="9"/>
      <c r="U284" s="9"/>
      <c r="V284" s="9"/>
      <c r="W284" s="17"/>
      <c r="X284" s="9"/>
      <c r="Y284" s="9"/>
      <c r="Z284" s="9"/>
      <c r="AA284" s="9"/>
      <c r="AB284" s="9"/>
      <c r="AC284" s="9"/>
      <c r="AD284" s="9"/>
      <c r="AE284" s="9"/>
      <c r="AF284" s="9"/>
      <c r="AG284" s="9"/>
      <c r="AH284" s="9"/>
    </row>
    <row r="285" spans="1:34" x14ac:dyDescent="0.25">
      <c r="A285" s="9"/>
      <c r="B285" s="9"/>
      <c r="C285" s="9"/>
      <c r="D285" s="9"/>
      <c r="F285" s="9"/>
      <c r="G285" s="9"/>
      <c r="I285" s="9"/>
      <c r="J285" s="9"/>
      <c r="K285" s="9"/>
      <c r="L285" s="9"/>
      <c r="M285" s="9"/>
      <c r="N285" s="9"/>
      <c r="O285" s="9"/>
      <c r="P285" s="9"/>
      <c r="R285" s="9"/>
      <c r="S285" s="9"/>
      <c r="U285" s="9"/>
      <c r="V285" s="9"/>
      <c r="W285" s="17"/>
      <c r="X285" s="9"/>
      <c r="Y285" s="9"/>
      <c r="Z285" s="9"/>
      <c r="AA285" s="9"/>
      <c r="AB285" s="9"/>
      <c r="AC285" s="9"/>
      <c r="AD285" s="9"/>
      <c r="AE285" s="9"/>
      <c r="AF285" s="9"/>
      <c r="AG285" s="9"/>
      <c r="AH285" s="9"/>
    </row>
    <row r="286" spans="1:34" x14ac:dyDescent="0.25">
      <c r="A286" s="9"/>
      <c r="B286" s="9"/>
      <c r="C286" s="9"/>
      <c r="D286" s="9"/>
      <c r="F286" s="9"/>
      <c r="G286" s="9"/>
      <c r="I286" s="9"/>
      <c r="J286" s="9"/>
      <c r="K286" s="9"/>
      <c r="L286" s="9"/>
      <c r="M286" s="9"/>
      <c r="N286" s="9"/>
      <c r="O286" s="9"/>
      <c r="P286" s="9"/>
      <c r="R286" s="9"/>
      <c r="S286" s="9"/>
      <c r="U286" s="9"/>
      <c r="V286" s="9"/>
      <c r="W286" s="17"/>
      <c r="X286" s="9"/>
      <c r="Y286" s="9"/>
      <c r="Z286" s="9"/>
      <c r="AA286" s="9"/>
      <c r="AB286" s="9"/>
      <c r="AC286" s="9"/>
      <c r="AD286" s="9"/>
      <c r="AE286" s="9"/>
      <c r="AF286" s="9"/>
      <c r="AG286" s="9"/>
      <c r="AH286" s="9"/>
    </row>
    <row r="287" spans="1:34" x14ac:dyDescent="0.25">
      <c r="A287" s="9"/>
      <c r="B287" s="9"/>
      <c r="C287" s="9"/>
      <c r="D287" s="9"/>
      <c r="F287" s="9"/>
      <c r="G287" s="9"/>
      <c r="I287" s="9"/>
      <c r="J287" s="9"/>
      <c r="K287" s="9"/>
      <c r="L287" s="9"/>
      <c r="M287" s="9"/>
      <c r="N287" s="9"/>
      <c r="O287" s="9"/>
      <c r="P287" s="9"/>
      <c r="R287" s="9"/>
      <c r="S287" s="9"/>
      <c r="U287" s="9"/>
      <c r="V287" s="9"/>
      <c r="W287" s="17"/>
      <c r="X287" s="9"/>
      <c r="Y287" s="9"/>
      <c r="Z287" s="9"/>
      <c r="AA287" s="9"/>
      <c r="AB287" s="9"/>
      <c r="AC287" s="9"/>
      <c r="AD287" s="9"/>
      <c r="AE287" s="9"/>
      <c r="AF287" s="9"/>
      <c r="AG287" s="9"/>
      <c r="AH287" s="9"/>
    </row>
    <row r="288" spans="1:34" x14ac:dyDescent="0.25">
      <c r="A288" s="9"/>
      <c r="B288" s="9"/>
      <c r="C288" s="9"/>
      <c r="D288" s="9"/>
      <c r="F288" s="9"/>
      <c r="G288" s="9"/>
      <c r="I288" s="9"/>
      <c r="J288" s="9"/>
      <c r="K288" s="9"/>
      <c r="L288" s="9"/>
      <c r="M288" s="9"/>
      <c r="N288" s="9"/>
      <c r="O288" s="9"/>
      <c r="P288" s="9"/>
      <c r="R288" s="9"/>
      <c r="S288" s="9"/>
      <c r="U288" s="9"/>
      <c r="V288" s="9"/>
      <c r="W288" s="17"/>
      <c r="X288" s="9"/>
      <c r="Y288" s="9"/>
      <c r="Z288" s="9"/>
      <c r="AA288" s="9"/>
      <c r="AB288" s="9"/>
      <c r="AC288" s="9"/>
      <c r="AD288" s="9"/>
      <c r="AE288" s="9"/>
      <c r="AF288" s="9"/>
      <c r="AG288" s="9"/>
      <c r="AH288" s="9"/>
    </row>
    <row r="289" spans="1:34" x14ac:dyDescent="0.25">
      <c r="A289" s="9"/>
      <c r="B289" s="9"/>
      <c r="C289" s="9"/>
      <c r="D289" s="9"/>
      <c r="F289" s="9"/>
      <c r="G289" s="9"/>
      <c r="I289" s="9"/>
      <c r="J289" s="9"/>
      <c r="K289" s="9"/>
      <c r="L289" s="9"/>
      <c r="M289" s="9"/>
      <c r="N289" s="9"/>
      <c r="O289" s="9"/>
      <c r="P289" s="9"/>
      <c r="R289" s="9"/>
      <c r="S289" s="9"/>
      <c r="U289" s="9"/>
      <c r="V289" s="9"/>
      <c r="W289" s="17"/>
      <c r="X289" s="9"/>
      <c r="Y289" s="9"/>
      <c r="Z289" s="9"/>
      <c r="AA289" s="9"/>
      <c r="AB289" s="9"/>
      <c r="AC289" s="9"/>
      <c r="AD289" s="9"/>
      <c r="AE289" s="9"/>
      <c r="AF289" s="9"/>
      <c r="AG289" s="9"/>
      <c r="AH289" s="9"/>
    </row>
    <row r="290" spans="1:34" x14ac:dyDescent="0.25">
      <c r="A290" s="9"/>
      <c r="B290" s="9"/>
      <c r="C290" s="9"/>
      <c r="D290" s="9"/>
      <c r="F290" s="9"/>
      <c r="G290" s="9"/>
      <c r="I290" s="9"/>
      <c r="J290" s="9"/>
      <c r="K290" s="9"/>
      <c r="L290" s="9"/>
      <c r="M290" s="9"/>
      <c r="N290" s="9"/>
      <c r="O290" s="9"/>
      <c r="P290" s="9"/>
      <c r="R290" s="9"/>
      <c r="S290" s="9"/>
      <c r="U290" s="9"/>
      <c r="V290" s="9"/>
      <c r="W290" s="17"/>
      <c r="X290" s="9"/>
      <c r="Y290" s="9"/>
      <c r="Z290" s="9"/>
      <c r="AA290" s="9"/>
      <c r="AB290" s="9"/>
      <c r="AC290" s="9"/>
      <c r="AD290" s="9"/>
      <c r="AE290" s="9"/>
      <c r="AF290" s="9"/>
      <c r="AG290" s="9"/>
      <c r="AH290" s="9"/>
    </row>
    <row r="291" spans="1:34" x14ac:dyDescent="0.25">
      <c r="A291" s="9"/>
      <c r="B291" s="9"/>
      <c r="C291" s="9"/>
      <c r="D291" s="9"/>
      <c r="F291" s="9"/>
      <c r="G291" s="9"/>
      <c r="I291" s="9"/>
      <c r="J291" s="9"/>
      <c r="K291" s="9"/>
      <c r="L291" s="9"/>
      <c r="M291" s="9"/>
      <c r="N291" s="9"/>
      <c r="O291" s="9"/>
      <c r="P291" s="9"/>
      <c r="R291" s="9"/>
      <c r="S291" s="9"/>
      <c r="U291" s="9"/>
      <c r="V291" s="9"/>
      <c r="W291" s="17"/>
      <c r="X291" s="9"/>
      <c r="Y291" s="9"/>
      <c r="Z291" s="9"/>
      <c r="AA291" s="9"/>
      <c r="AB291" s="9"/>
      <c r="AC291" s="9"/>
      <c r="AD291" s="9"/>
      <c r="AE291" s="9"/>
      <c r="AF291" s="9"/>
      <c r="AG291" s="9"/>
      <c r="AH291" s="9"/>
    </row>
    <row r="292" spans="1:34" x14ac:dyDescent="0.25">
      <c r="A292" s="9"/>
      <c r="B292" s="9"/>
      <c r="C292" s="9"/>
      <c r="D292" s="9"/>
      <c r="F292" s="9"/>
      <c r="G292" s="9"/>
      <c r="I292" s="9"/>
      <c r="J292" s="9"/>
      <c r="K292" s="9"/>
      <c r="L292" s="9"/>
      <c r="M292" s="9"/>
      <c r="N292" s="9"/>
      <c r="O292" s="9"/>
      <c r="P292" s="9"/>
      <c r="R292" s="9"/>
      <c r="S292" s="9"/>
      <c r="U292" s="9"/>
      <c r="V292" s="9"/>
      <c r="W292" s="17"/>
      <c r="X292" s="9"/>
      <c r="Y292" s="9"/>
      <c r="Z292" s="9"/>
      <c r="AA292" s="9"/>
      <c r="AB292" s="9"/>
      <c r="AC292" s="9"/>
      <c r="AD292" s="9"/>
      <c r="AE292" s="9"/>
      <c r="AF292" s="9"/>
      <c r="AG292" s="9"/>
      <c r="AH292" s="9"/>
    </row>
    <row r="293" spans="1:34" x14ac:dyDescent="0.25">
      <c r="A293" s="9"/>
      <c r="B293" s="9"/>
      <c r="C293" s="9"/>
      <c r="D293" s="9"/>
      <c r="F293" s="9"/>
      <c r="G293" s="9"/>
      <c r="I293" s="9"/>
      <c r="J293" s="9"/>
      <c r="K293" s="9"/>
      <c r="L293" s="9"/>
      <c r="M293" s="9"/>
      <c r="N293" s="9"/>
      <c r="O293" s="9"/>
      <c r="P293" s="9"/>
      <c r="R293" s="9"/>
      <c r="S293" s="9"/>
      <c r="U293" s="9"/>
      <c r="V293" s="9"/>
      <c r="W293" s="17"/>
      <c r="X293" s="9"/>
      <c r="Y293" s="9"/>
      <c r="Z293" s="9"/>
      <c r="AA293" s="9"/>
      <c r="AB293" s="9"/>
      <c r="AC293" s="9"/>
      <c r="AD293" s="9"/>
      <c r="AE293" s="9"/>
      <c r="AF293" s="9"/>
      <c r="AG293" s="9"/>
      <c r="AH293" s="9"/>
    </row>
    <row r="294" spans="1:34" x14ac:dyDescent="0.25">
      <c r="A294" s="9"/>
      <c r="B294" s="9"/>
      <c r="C294" s="9"/>
      <c r="D294" s="9"/>
      <c r="F294" s="9"/>
      <c r="G294" s="9"/>
      <c r="I294" s="9"/>
      <c r="J294" s="9"/>
      <c r="K294" s="9"/>
      <c r="L294" s="9"/>
      <c r="M294" s="9"/>
      <c r="N294" s="9"/>
      <c r="O294" s="9"/>
      <c r="P294" s="9"/>
      <c r="R294" s="9"/>
      <c r="S294" s="9"/>
      <c r="U294" s="9"/>
      <c r="V294" s="9"/>
      <c r="W294" s="17"/>
      <c r="X294" s="9"/>
      <c r="Y294" s="9"/>
      <c r="Z294" s="9"/>
      <c r="AA294" s="9"/>
      <c r="AB294" s="9"/>
      <c r="AC294" s="9"/>
      <c r="AD294" s="9"/>
      <c r="AE294" s="9"/>
      <c r="AF294" s="9"/>
      <c r="AG294" s="9"/>
      <c r="AH294" s="9"/>
    </row>
    <row r="295" spans="1:34" x14ac:dyDescent="0.25">
      <c r="A295" s="9"/>
      <c r="B295" s="9"/>
      <c r="C295" s="9"/>
      <c r="D295" s="9"/>
      <c r="F295" s="9"/>
      <c r="G295" s="9"/>
      <c r="I295" s="9"/>
      <c r="J295" s="9"/>
      <c r="K295" s="9"/>
      <c r="L295" s="9"/>
      <c r="M295" s="9"/>
      <c r="N295" s="9"/>
      <c r="O295" s="9"/>
      <c r="P295" s="9"/>
      <c r="R295" s="9"/>
      <c r="S295" s="9"/>
      <c r="U295" s="9"/>
      <c r="V295" s="9"/>
      <c r="W295" s="17"/>
      <c r="X295" s="9"/>
      <c r="Y295" s="9"/>
      <c r="Z295" s="9"/>
      <c r="AA295" s="9"/>
      <c r="AB295" s="9"/>
      <c r="AC295" s="9"/>
      <c r="AD295" s="9"/>
      <c r="AE295" s="9"/>
      <c r="AF295" s="9"/>
      <c r="AG295" s="9"/>
      <c r="AH295" s="9"/>
    </row>
    <row r="296" spans="1:34" x14ac:dyDescent="0.25">
      <c r="A296" s="9"/>
      <c r="B296" s="9"/>
      <c r="C296" s="9"/>
      <c r="D296" s="9"/>
      <c r="F296" s="9"/>
      <c r="G296" s="9"/>
      <c r="I296" s="9"/>
      <c r="J296" s="9"/>
      <c r="K296" s="9"/>
      <c r="L296" s="9"/>
      <c r="M296" s="9"/>
      <c r="N296" s="9"/>
      <c r="O296" s="9"/>
      <c r="P296" s="9"/>
      <c r="R296" s="9"/>
      <c r="S296" s="9"/>
      <c r="U296" s="9"/>
      <c r="V296" s="9"/>
      <c r="W296" s="17"/>
      <c r="X296" s="9"/>
      <c r="Y296" s="9"/>
      <c r="Z296" s="9"/>
      <c r="AA296" s="9"/>
      <c r="AB296" s="9"/>
      <c r="AC296" s="9"/>
      <c r="AD296" s="9"/>
      <c r="AE296" s="9"/>
      <c r="AF296" s="9"/>
      <c r="AG296" s="9"/>
      <c r="AH296" s="9"/>
    </row>
    <row r="297" spans="1:34" x14ac:dyDescent="0.25">
      <c r="A297" s="9"/>
      <c r="B297" s="9"/>
      <c r="C297" s="9"/>
      <c r="D297" s="9"/>
      <c r="F297" s="9"/>
      <c r="G297" s="9"/>
      <c r="I297" s="9"/>
      <c r="J297" s="9"/>
      <c r="K297" s="9"/>
      <c r="L297" s="9"/>
      <c r="M297" s="9"/>
      <c r="N297" s="9"/>
      <c r="O297" s="9"/>
      <c r="P297" s="9"/>
      <c r="R297" s="9"/>
      <c r="S297" s="9"/>
      <c r="U297" s="9"/>
      <c r="V297" s="9"/>
      <c r="W297" s="17"/>
      <c r="X297" s="9"/>
      <c r="Y297" s="9"/>
      <c r="Z297" s="9"/>
      <c r="AA297" s="9"/>
      <c r="AB297" s="9"/>
      <c r="AC297" s="9"/>
      <c r="AD297" s="9"/>
      <c r="AE297" s="9"/>
      <c r="AF297" s="9"/>
      <c r="AG297" s="9"/>
      <c r="AH297" s="9"/>
    </row>
    <row r="298" spans="1:34" x14ac:dyDescent="0.25">
      <c r="A298" s="9"/>
      <c r="B298" s="9"/>
      <c r="C298" s="9"/>
      <c r="D298" s="9"/>
      <c r="F298" s="9"/>
      <c r="G298" s="9"/>
      <c r="I298" s="9"/>
      <c r="J298" s="9"/>
      <c r="K298" s="9"/>
      <c r="L298" s="9"/>
      <c r="M298" s="9"/>
      <c r="N298" s="9"/>
      <c r="O298" s="9"/>
      <c r="P298" s="9"/>
      <c r="R298" s="9"/>
      <c r="S298" s="9"/>
      <c r="U298" s="9"/>
      <c r="V298" s="9"/>
      <c r="W298" s="17"/>
      <c r="X298" s="9"/>
      <c r="Y298" s="9"/>
      <c r="Z298" s="9"/>
      <c r="AA298" s="9"/>
      <c r="AB298" s="9"/>
      <c r="AC298" s="9"/>
      <c r="AD298" s="9"/>
      <c r="AE298" s="9"/>
      <c r="AF298" s="9"/>
      <c r="AG298" s="9"/>
      <c r="AH298" s="9"/>
    </row>
    <row r="299" spans="1:34" x14ac:dyDescent="0.25">
      <c r="A299" s="9"/>
      <c r="B299" s="9"/>
      <c r="C299" s="9"/>
      <c r="D299" s="9"/>
      <c r="F299" s="9"/>
      <c r="G299" s="9"/>
      <c r="I299" s="9"/>
      <c r="J299" s="9"/>
      <c r="K299" s="9"/>
      <c r="L299" s="9"/>
      <c r="M299" s="9"/>
      <c r="N299" s="9"/>
      <c r="O299" s="9"/>
      <c r="P299" s="9"/>
      <c r="R299" s="9"/>
      <c r="S299" s="9"/>
      <c r="U299" s="9"/>
      <c r="V299" s="9"/>
      <c r="W299" s="17"/>
      <c r="X299" s="9"/>
      <c r="Y299" s="9"/>
      <c r="Z299" s="9"/>
      <c r="AA299" s="9"/>
      <c r="AB299" s="9"/>
      <c r="AC299" s="9"/>
      <c r="AD299" s="9"/>
      <c r="AE299" s="9"/>
      <c r="AF299" s="9"/>
      <c r="AG299" s="9"/>
      <c r="AH299" s="9"/>
    </row>
    <row r="300" spans="1:34" x14ac:dyDescent="0.25">
      <c r="A300" s="9"/>
      <c r="B300" s="9"/>
      <c r="C300" s="9"/>
      <c r="D300" s="9"/>
      <c r="F300" s="9"/>
      <c r="G300" s="9"/>
      <c r="I300" s="9"/>
      <c r="J300" s="9"/>
      <c r="K300" s="9"/>
      <c r="L300" s="9"/>
      <c r="M300" s="9"/>
      <c r="N300" s="9"/>
      <c r="O300" s="9"/>
      <c r="P300" s="9"/>
      <c r="R300" s="9"/>
      <c r="S300" s="9"/>
      <c r="U300" s="9"/>
      <c r="V300" s="9"/>
      <c r="W300" s="17"/>
      <c r="X300" s="9"/>
      <c r="Y300" s="9"/>
      <c r="Z300" s="9"/>
      <c r="AA300" s="9"/>
      <c r="AB300" s="9"/>
      <c r="AC300" s="9"/>
      <c r="AD300" s="9"/>
      <c r="AE300" s="9"/>
      <c r="AF300" s="9"/>
      <c r="AG300" s="9"/>
      <c r="AH300" s="9"/>
    </row>
    <row r="301" spans="1:34" x14ac:dyDescent="0.25">
      <c r="A301" s="9"/>
      <c r="B301" s="9"/>
      <c r="C301" s="9"/>
      <c r="D301" s="9"/>
      <c r="F301" s="9"/>
      <c r="G301" s="9"/>
      <c r="I301" s="9"/>
      <c r="J301" s="9"/>
      <c r="K301" s="9"/>
      <c r="L301" s="9"/>
      <c r="M301" s="9"/>
      <c r="N301" s="9"/>
      <c r="O301" s="9"/>
      <c r="P301" s="9"/>
      <c r="R301" s="9"/>
      <c r="S301" s="9"/>
      <c r="U301" s="9"/>
      <c r="V301" s="9"/>
      <c r="W301" s="17"/>
      <c r="X301" s="9"/>
      <c r="Y301" s="9"/>
      <c r="Z301" s="9"/>
      <c r="AA301" s="9"/>
      <c r="AB301" s="9"/>
      <c r="AC301" s="9"/>
      <c r="AD301" s="9"/>
      <c r="AE301" s="9"/>
      <c r="AF301" s="9"/>
      <c r="AG301" s="9"/>
      <c r="AH301" s="9"/>
    </row>
    <row r="302" spans="1:34" x14ac:dyDescent="0.25">
      <c r="A302" s="9"/>
      <c r="B302" s="9"/>
      <c r="C302" s="9"/>
      <c r="D302" s="9"/>
      <c r="F302" s="9"/>
      <c r="G302" s="9"/>
      <c r="I302" s="9"/>
      <c r="J302" s="9"/>
      <c r="K302" s="9"/>
      <c r="L302" s="9"/>
      <c r="M302" s="9"/>
      <c r="N302" s="9"/>
      <c r="O302" s="9"/>
      <c r="P302" s="9"/>
      <c r="R302" s="9"/>
      <c r="S302" s="9"/>
      <c r="U302" s="9"/>
      <c r="V302" s="9"/>
      <c r="W302" s="17"/>
      <c r="X302" s="9"/>
      <c r="Y302" s="9"/>
      <c r="Z302" s="9"/>
      <c r="AA302" s="9"/>
      <c r="AB302" s="9"/>
      <c r="AC302" s="9"/>
      <c r="AD302" s="9"/>
      <c r="AE302" s="9"/>
      <c r="AF302" s="9"/>
      <c r="AG302" s="9"/>
      <c r="AH302" s="9"/>
    </row>
    <row r="303" spans="1:34" x14ac:dyDescent="0.25">
      <c r="A303" s="9"/>
      <c r="B303" s="9"/>
      <c r="C303" s="9"/>
      <c r="D303" s="9"/>
      <c r="F303" s="9"/>
      <c r="G303" s="9"/>
      <c r="I303" s="9"/>
      <c r="J303" s="9"/>
      <c r="K303" s="9"/>
      <c r="L303" s="9"/>
      <c r="M303" s="9"/>
      <c r="N303" s="9"/>
      <c r="O303" s="9"/>
      <c r="P303" s="9"/>
      <c r="R303" s="9"/>
      <c r="S303" s="9"/>
      <c r="U303" s="9"/>
      <c r="V303" s="9"/>
      <c r="W303" s="17"/>
      <c r="X303" s="9"/>
      <c r="Y303" s="9"/>
      <c r="Z303" s="9"/>
      <c r="AA303" s="9"/>
      <c r="AB303" s="9"/>
      <c r="AC303" s="9"/>
      <c r="AD303" s="9"/>
      <c r="AE303" s="9"/>
      <c r="AF303" s="9"/>
      <c r="AG303" s="9"/>
      <c r="AH303" s="9"/>
    </row>
    <row r="304" spans="1:34" x14ac:dyDescent="0.25">
      <c r="A304" s="9"/>
      <c r="B304" s="9"/>
      <c r="C304" s="9"/>
      <c r="D304" s="9"/>
      <c r="F304" s="9"/>
      <c r="G304" s="9"/>
      <c r="I304" s="9"/>
      <c r="J304" s="9"/>
      <c r="K304" s="9"/>
      <c r="L304" s="9"/>
      <c r="M304" s="9"/>
      <c r="N304" s="9"/>
      <c r="O304" s="9"/>
      <c r="P304" s="9"/>
      <c r="R304" s="9"/>
      <c r="S304" s="9"/>
      <c r="U304" s="9"/>
      <c r="V304" s="9"/>
      <c r="W304" s="17"/>
      <c r="X304" s="9"/>
      <c r="Y304" s="9"/>
      <c r="Z304" s="9"/>
      <c r="AA304" s="9"/>
      <c r="AB304" s="9"/>
      <c r="AC304" s="9"/>
      <c r="AD304" s="9"/>
      <c r="AE304" s="9"/>
      <c r="AF304" s="9"/>
      <c r="AG304" s="9"/>
      <c r="AH304" s="9"/>
    </row>
    <row r="305" spans="1:34" x14ac:dyDescent="0.25">
      <c r="A305" s="9"/>
      <c r="B305" s="9"/>
      <c r="C305" s="9"/>
      <c r="D305" s="9"/>
      <c r="F305" s="9"/>
      <c r="G305" s="9"/>
      <c r="I305" s="9"/>
      <c r="J305" s="9"/>
      <c r="K305" s="9"/>
      <c r="L305" s="9"/>
      <c r="M305" s="9"/>
      <c r="N305" s="9"/>
      <c r="O305" s="9"/>
      <c r="P305" s="9"/>
      <c r="R305" s="9"/>
      <c r="S305" s="9"/>
      <c r="U305" s="9"/>
      <c r="V305" s="9"/>
      <c r="W305" s="17"/>
      <c r="X305" s="9"/>
      <c r="Y305" s="9"/>
      <c r="Z305" s="9"/>
      <c r="AA305" s="9"/>
      <c r="AB305" s="9"/>
      <c r="AC305" s="9"/>
      <c r="AD305" s="9"/>
      <c r="AE305" s="9"/>
      <c r="AF305" s="9"/>
      <c r="AG305" s="9"/>
      <c r="AH305" s="9"/>
    </row>
    <row r="306" spans="1:34" x14ac:dyDescent="0.25">
      <c r="A306" s="9"/>
      <c r="B306" s="9"/>
      <c r="C306" s="9"/>
      <c r="D306" s="9"/>
      <c r="F306" s="9"/>
      <c r="G306" s="9"/>
      <c r="I306" s="9"/>
      <c r="J306" s="9"/>
      <c r="K306" s="9"/>
      <c r="L306" s="9"/>
      <c r="M306" s="9"/>
      <c r="N306" s="9"/>
      <c r="O306" s="9"/>
      <c r="P306" s="9"/>
      <c r="R306" s="9"/>
      <c r="S306" s="9"/>
      <c r="U306" s="9"/>
      <c r="V306" s="9"/>
      <c r="W306" s="17"/>
      <c r="X306" s="9"/>
      <c r="Y306" s="9"/>
      <c r="Z306" s="9"/>
      <c r="AA306" s="9"/>
      <c r="AB306" s="9"/>
      <c r="AC306" s="9"/>
      <c r="AD306" s="9"/>
      <c r="AE306" s="9"/>
      <c r="AF306" s="9"/>
      <c r="AG306" s="9"/>
      <c r="AH306" s="9"/>
    </row>
    <row r="307" spans="1:34" x14ac:dyDescent="0.25">
      <c r="A307" s="9"/>
      <c r="B307" s="9"/>
      <c r="C307" s="9"/>
      <c r="D307" s="9"/>
      <c r="F307" s="9"/>
      <c r="G307" s="9"/>
      <c r="I307" s="9"/>
      <c r="J307" s="9"/>
      <c r="K307" s="9"/>
      <c r="L307" s="9"/>
      <c r="M307" s="9"/>
      <c r="N307" s="9"/>
      <c r="O307" s="9"/>
      <c r="P307" s="9"/>
      <c r="R307" s="9"/>
      <c r="S307" s="9"/>
      <c r="U307" s="9"/>
      <c r="V307" s="9"/>
      <c r="W307" s="17"/>
      <c r="X307" s="9"/>
      <c r="Y307" s="9"/>
      <c r="Z307" s="9"/>
      <c r="AA307" s="9"/>
      <c r="AB307" s="9"/>
      <c r="AC307" s="9"/>
      <c r="AD307" s="9"/>
      <c r="AE307" s="9"/>
      <c r="AF307" s="9"/>
      <c r="AG307" s="9"/>
      <c r="AH307" s="9"/>
    </row>
    <row r="308" spans="1:34" x14ac:dyDescent="0.25">
      <c r="A308" s="9"/>
      <c r="B308" s="9"/>
      <c r="C308" s="9"/>
      <c r="D308" s="9"/>
      <c r="F308" s="9"/>
      <c r="G308" s="9"/>
      <c r="I308" s="9"/>
      <c r="J308" s="9"/>
      <c r="K308" s="9"/>
      <c r="L308" s="9"/>
      <c r="M308" s="9"/>
      <c r="N308" s="9"/>
      <c r="O308" s="9"/>
      <c r="P308" s="9"/>
      <c r="R308" s="9"/>
      <c r="S308" s="9"/>
      <c r="U308" s="9"/>
      <c r="V308" s="9"/>
      <c r="W308" s="17"/>
      <c r="X308" s="9"/>
      <c r="Y308" s="9"/>
      <c r="Z308" s="9"/>
      <c r="AA308" s="9"/>
      <c r="AB308" s="9"/>
      <c r="AC308" s="9"/>
      <c r="AD308" s="9"/>
      <c r="AE308" s="9"/>
      <c r="AF308" s="9"/>
      <c r="AG308" s="9"/>
      <c r="AH308" s="9"/>
    </row>
    <row r="309" spans="1:34" x14ac:dyDescent="0.25">
      <c r="A309" s="9"/>
      <c r="B309" s="9"/>
      <c r="C309" s="9"/>
      <c r="D309" s="9"/>
      <c r="F309" s="9"/>
      <c r="G309" s="9"/>
      <c r="I309" s="9"/>
      <c r="J309" s="9"/>
      <c r="K309" s="9"/>
      <c r="L309" s="9"/>
      <c r="M309" s="9"/>
      <c r="N309" s="9"/>
      <c r="O309" s="9"/>
      <c r="P309" s="9"/>
      <c r="R309" s="9"/>
      <c r="S309" s="9"/>
      <c r="U309" s="9"/>
      <c r="V309" s="9"/>
      <c r="W309" s="17"/>
      <c r="X309" s="9"/>
      <c r="Y309" s="9"/>
      <c r="Z309" s="9"/>
      <c r="AA309" s="9"/>
      <c r="AB309" s="9"/>
      <c r="AC309" s="9"/>
      <c r="AD309" s="9"/>
      <c r="AE309" s="9"/>
      <c r="AF309" s="9"/>
      <c r="AG309" s="9"/>
      <c r="AH309" s="9"/>
    </row>
    <row r="310" spans="1:34" x14ac:dyDescent="0.25">
      <c r="A310" s="9"/>
      <c r="B310" s="9"/>
      <c r="C310" s="9"/>
      <c r="D310" s="9"/>
      <c r="F310" s="9"/>
      <c r="G310" s="9"/>
      <c r="I310" s="9"/>
      <c r="J310" s="9"/>
      <c r="K310" s="9"/>
      <c r="L310" s="9"/>
      <c r="M310" s="9"/>
      <c r="N310" s="9"/>
      <c r="O310" s="9"/>
      <c r="P310" s="9"/>
      <c r="R310" s="9"/>
      <c r="S310" s="9"/>
      <c r="U310" s="9"/>
      <c r="V310" s="9"/>
      <c r="W310" s="17"/>
      <c r="X310" s="9"/>
      <c r="Y310" s="9"/>
      <c r="Z310" s="9"/>
      <c r="AA310" s="9"/>
      <c r="AB310" s="9"/>
      <c r="AC310" s="9"/>
      <c r="AD310" s="9"/>
      <c r="AE310" s="9"/>
      <c r="AF310" s="9"/>
      <c r="AG310" s="9"/>
      <c r="AH310" s="9"/>
    </row>
    <row r="311" spans="1:34" x14ac:dyDescent="0.25">
      <c r="A311" s="9"/>
      <c r="B311" s="9"/>
      <c r="C311" s="9"/>
      <c r="D311" s="9"/>
      <c r="F311" s="9"/>
      <c r="G311" s="9"/>
      <c r="I311" s="9"/>
      <c r="J311" s="9"/>
      <c r="K311" s="9"/>
      <c r="L311" s="9"/>
      <c r="M311" s="9"/>
      <c r="N311" s="9"/>
      <c r="O311" s="9"/>
      <c r="P311" s="9"/>
      <c r="R311" s="9"/>
      <c r="S311" s="9"/>
      <c r="U311" s="9"/>
      <c r="V311" s="9"/>
      <c r="W311" s="17"/>
      <c r="X311" s="9"/>
      <c r="Y311" s="9"/>
      <c r="Z311" s="9"/>
      <c r="AA311" s="9"/>
      <c r="AB311" s="9"/>
      <c r="AC311" s="9"/>
      <c r="AD311" s="9"/>
      <c r="AE311" s="9"/>
      <c r="AF311" s="9"/>
      <c r="AG311" s="9"/>
      <c r="AH311" s="9"/>
    </row>
    <row r="312" spans="1:34" x14ac:dyDescent="0.25">
      <c r="A312" s="9"/>
      <c r="B312" s="9"/>
      <c r="C312" s="9"/>
      <c r="D312" s="9"/>
      <c r="F312" s="9"/>
      <c r="G312" s="9"/>
      <c r="I312" s="9"/>
      <c r="J312" s="9"/>
      <c r="K312" s="9"/>
      <c r="L312" s="9"/>
      <c r="M312" s="9"/>
      <c r="N312" s="9"/>
      <c r="O312" s="9"/>
      <c r="P312" s="9"/>
      <c r="R312" s="9"/>
      <c r="S312" s="9"/>
      <c r="U312" s="9"/>
      <c r="V312" s="9"/>
      <c r="W312" s="17"/>
      <c r="X312" s="9"/>
      <c r="Y312" s="9"/>
      <c r="Z312" s="9"/>
      <c r="AA312" s="9"/>
      <c r="AB312" s="9"/>
      <c r="AC312" s="9"/>
      <c r="AD312" s="9"/>
      <c r="AE312" s="9"/>
      <c r="AF312" s="9"/>
      <c r="AG312" s="9"/>
      <c r="AH312" s="9"/>
    </row>
    <row r="313" spans="1:34" x14ac:dyDescent="0.25">
      <c r="A313" s="9"/>
      <c r="B313" s="9"/>
      <c r="C313" s="9"/>
      <c r="D313" s="9"/>
      <c r="F313" s="9"/>
      <c r="G313" s="9"/>
      <c r="I313" s="9"/>
      <c r="J313" s="9"/>
      <c r="K313" s="9"/>
      <c r="L313" s="9"/>
      <c r="M313" s="9"/>
      <c r="N313" s="9"/>
      <c r="O313" s="9"/>
      <c r="P313" s="9"/>
      <c r="R313" s="9"/>
      <c r="S313" s="9"/>
      <c r="U313" s="9"/>
      <c r="V313" s="9"/>
      <c r="W313" s="17"/>
      <c r="X313" s="9"/>
      <c r="Y313" s="9"/>
      <c r="Z313" s="9"/>
      <c r="AA313" s="9"/>
      <c r="AB313" s="9"/>
      <c r="AC313" s="9"/>
      <c r="AD313" s="9"/>
      <c r="AE313" s="9"/>
      <c r="AF313" s="9"/>
      <c r="AG313" s="9"/>
      <c r="AH313" s="9"/>
    </row>
    <row r="314" spans="1:34" x14ac:dyDescent="0.25">
      <c r="A314" s="9"/>
      <c r="B314" s="9"/>
      <c r="C314" s="9"/>
      <c r="D314" s="9"/>
      <c r="F314" s="9"/>
      <c r="G314" s="9"/>
      <c r="I314" s="9"/>
      <c r="J314" s="9"/>
      <c r="K314" s="9"/>
      <c r="L314" s="9"/>
      <c r="M314" s="9"/>
      <c r="N314" s="9"/>
      <c r="O314" s="9"/>
      <c r="P314" s="9"/>
      <c r="R314" s="9"/>
      <c r="S314" s="9"/>
      <c r="U314" s="9"/>
      <c r="V314" s="9"/>
      <c r="W314" s="17"/>
      <c r="X314" s="9"/>
      <c r="Y314" s="9"/>
      <c r="Z314" s="9"/>
      <c r="AA314" s="9"/>
      <c r="AB314" s="9"/>
      <c r="AC314" s="9"/>
      <c r="AD314" s="9"/>
      <c r="AE314" s="9"/>
      <c r="AF314" s="9"/>
      <c r="AG314" s="9"/>
      <c r="AH314" s="9"/>
    </row>
    <row r="315" spans="1:34" x14ac:dyDescent="0.25">
      <c r="A315" s="9"/>
      <c r="B315" s="9"/>
      <c r="C315" s="9"/>
      <c r="D315" s="9"/>
      <c r="F315" s="9"/>
      <c r="G315" s="9"/>
      <c r="I315" s="9"/>
      <c r="J315" s="9"/>
      <c r="K315" s="9"/>
      <c r="L315" s="9"/>
      <c r="M315" s="9"/>
      <c r="N315" s="9"/>
      <c r="O315" s="9"/>
      <c r="P315" s="9"/>
      <c r="R315" s="9"/>
      <c r="S315" s="9"/>
      <c r="U315" s="9"/>
      <c r="V315" s="9"/>
      <c r="W315" s="17"/>
      <c r="X315" s="9"/>
      <c r="Y315" s="9"/>
      <c r="Z315" s="9"/>
      <c r="AA315" s="9"/>
      <c r="AB315" s="9"/>
      <c r="AC315" s="9"/>
      <c r="AD315" s="9"/>
      <c r="AE315" s="9"/>
      <c r="AF315" s="9"/>
      <c r="AG315" s="9"/>
      <c r="AH315" s="9"/>
    </row>
    <row r="316" spans="1:34" x14ac:dyDescent="0.25">
      <c r="A316" s="9"/>
      <c r="B316" s="9"/>
      <c r="C316" s="9"/>
      <c r="D316" s="9"/>
      <c r="F316" s="9"/>
      <c r="G316" s="9"/>
      <c r="I316" s="9"/>
      <c r="J316" s="9"/>
      <c r="K316" s="9"/>
      <c r="L316" s="9"/>
      <c r="M316" s="9"/>
      <c r="N316" s="9"/>
      <c r="O316" s="9"/>
      <c r="P316" s="9"/>
      <c r="R316" s="9"/>
      <c r="S316" s="9"/>
      <c r="U316" s="9"/>
      <c r="V316" s="9"/>
      <c r="W316" s="17"/>
      <c r="X316" s="9"/>
      <c r="Y316" s="9"/>
      <c r="Z316" s="9"/>
      <c r="AA316" s="9"/>
      <c r="AB316" s="9"/>
      <c r="AC316" s="9"/>
      <c r="AD316" s="9"/>
      <c r="AE316" s="9"/>
      <c r="AF316" s="9"/>
      <c r="AG316" s="9"/>
      <c r="AH316" s="9"/>
    </row>
    <row r="317" spans="1:34" x14ac:dyDescent="0.25">
      <c r="A317" s="9"/>
      <c r="B317" s="9"/>
      <c r="C317" s="9"/>
      <c r="D317" s="9"/>
      <c r="F317" s="9"/>
      <c r="G317" s="9"/>
      <c r="I317" s="9"/>
      <c r="J317" s="9"/>
      <c r="K317" s="9"/>
      <c r="L317" s="9"/>
      <c r="M317" s="9"/>
      <c r="N317" s="9"/>
      <c r="O317" s="9"/>
      <c r="P317" s="9"/>
      <c r="R317" s="9"/>
      <c r="S317" s="9"/>
      <c r="U317" s="9"/>
      <c r="V317" s="9"/>
      <c r="W317" s="17"/>
      <c r="X317" s="9"/>
      <c r="Y317" s="9"/>
      <c r="Z317" s="9"/>
      <c r="AA317" s="9"/>
      <c r="AB317" s="9"/>
      <c r="AC317" s="9"/>
      <c r="AD317" s="9"/>
      <c r="AE317" s="9"/>
      <c r="AF317" s="9"/>
      <c r="AG317" s="9"/>
      <c r="AH317" s="9"/>
    </row>
    <row r="318" spans="1:34" x14ac:dyDescent="0.25">
      <c r="A318" s="9"/>
      <c r="B318" s="9"/>
      <c r="C318" s="9"/>
      <c r="D318" s="9"/>
      <c r="F318" s="9"/>
      <c r="G318" s="9"/>
      <c r="I318" s="9"/>
      <c r="J318" s="9"/>
      <c r="K318" s="9"/>
      <c r="L318" s="9"/>
      <c r="M318" s="9"/>
      <c r="N318" s="9"/>
      <c r="O318" s="9"/>
      <c r="P318" s="9"/>
      <c r="R318" s="9"/>
      <c r="S318" s="9"/>
      <c r="U318" s="9"/>
      <c r="V318" s="9"/>
      <c r="W318" s="17"/>
      <c r="X318" s="9"/>
      <c r="Y318" s="9"/>
      <c r="Z318" s="9"/>
      <c r="AA318" s="9"/>
      <c r="AB318" s="9"/>
      <c r="AC318" s="9"/>
      <c r="AD318" s="9"/>
      <c r="AE318" s="9"/>
      <c r="AF318" s="9"/>
      <c r="AG318" s="9"/>
      <c r="AH318" s="9"/>
    </row>
    <row r="319" spans="1:34" x14ac:dyDescent="0.25">
      <c r="A319" s="9"/>
      <c r="B319" s="9"/>
      <c r="C319" s="9"/>
      <c r="D319" s="9"/>
      <c r="F319" s="9"/>
      <c r="G319" s="9"/>
      <c r="I319" s="9"/>
      <c r="J319" s="9"/>
      <c r="K319" s="9"/>
      <c r="L319" s="9"/>
      <c r="M319" s="9"/>
      <c r="N319" s="9"/>
      <c r="O319" s="9"/>
      <c r="P319" s="9"/>
      <c r="R319" s="9"/>
      <c r="S319" s="9"/>
      <c r="U319" s="9"/>
      <c r="V319" s="9"/>
      <c r="W319" s="17"/>
      <c r="X319" s="9"/>
      <c r="Y319" s="9"/>
      <c r="Z319" s="9"/>
      <c r="AA319" s="9"/>
      <c r="AB319" s="9"/>
      <c r="AC319" s="9"/>
      <c r="AD319" s="9"/>
      <c r="AE319" s="9"/>
      <c r="AF319" s="9"/>
      <c r="AG319" s="9"/>
      <c r="AH319" s="9"/>
    </row>
    <row r="320" spans="1:34" x14ac:dyDescent="0.25">
      <c r="A320" s="9"/>
      <c r="B320" s="9"/>
      <c r="C320" s="9"/>
      <c r="D320" s="9"/>
      <c r="F320" s="9"/>
      <c r="G320" s="9"/>
      <c r="I320" s="9"/>
      <c r="J320" s="9"/>
      <c r="K320" s="9"/>
      <c r="L320" s="9"/>
      <c r="M320" s="9"/>
      <c r="N320" s="9"/>
      <c r="O320" s="9"/>
      <c r="P320" s="9"/>
      <c r="R320" s="9"/>
      <c r="S320" s="9"/>
      <c r="U320" s="9"/>
      <c r="V320" s="9"/>
      <c r="W320" s="17"/>
      <c r="X320" s="9"/>
      <c r="Y320" s="9"/>
      <c r="Z320" s="9"/>
      <c r="AA320" s="9"/>
      <c r="AB320" s="9"/>
      <c r="AC320" s="9"/>
      <c r="AD320" s="9"/>
      <c r="AE320" s="9"/>
      <c r="AF320" s="9"/>
      <c r="AG320" s="9"/>
      <c r="AH320" s="9"/>
    </row>
    <row r="321" spans="1:34" x14ac:dyDescent="0.25">
      <c r="A321" s="9"/>
      <c r="B321" s="9"/>
      <c r="C321" s="9"/>
      <c r="D321" s="9"/>
      <c r="F321" s="9"/>
      <c r="G321" s="9"/>
      <c r="I321" s="9"/>
      <c r="J321" s="9"/>
      <c r="K321" s="9"/>
      <c r="L321" s="9"/>
      <c r="M321" s="9"/>
      <c r="N321" s="9"/>
      <c r="O321" s="9"/>
      <c r="P321" s="9"/>
      <c r="R321" s="9"/>
      <c r="S321" s="9"/>
      <c r="U321" s="9"/>
      <c r="V321" s="9"/>
      <c r="W321" s="17"/>
      <c r="X321" s="9"/>
      <c r="Y321" s="9"/>
      <c r="Z321" s="9"/>
      <c r="AA321" s="9"/>
      <c r="AB321" s="9"/>
      <c r="AC321" s="9"/>
      <c r="AD321" s="9"/>
      <c r="AE321" s="9"/>
      <c r="AF321" s="9"/>
      <c r="AG321" s="9"/>
      <c r="AH321" s="9"/>
    </row>
    <row r="322" spans="1:34" x14ac:dyDescent="0.25">
      <c r="A322" s="9"/>
      <c r="B322" s="9"/>
      <c r="C322" s="9"/>
      <c r="D322" s="9"/>
      <c r="F322" s="9"/>
      <c r="G322" s="9"/>
      <c r="I322" s="9"/>
      <c r="J322" s="9"/>
      <c r="K322" s="9"/>
      <c r="L322" s="9"/>
      <c r="M322" s="9"/>
      <c r="N322" s="9"/>
      <c r="O322" s="9"/>
      <c r="P322" s="9"/>
      <c r="R322" s="9"/>
      <c r="S322" s="9"/>
      <c r="U322" s="9"/>
      <c r="V322" s="9"/>
      <c r="W322" s="17"/>
      <c r="X322" s="9"/>
      <c r="Y322" s="9"/>
      <c r="Z322" s="9"/>
      <c r="AA322" s="9"/>
      <c r="AB322" s="9"/>
      <c r="AC322" s="9"/>
      <c r="AD322" s="9"/>
      <c r="AE322" s="9"/>
      <c r="AF322" s="9"/>
      <c r="AG322" s="9"/>
      <c r="AH322" s="9"/>
    </row>
    <row r="323" spans="1:34" x14ac:dyDescent="0.25">
      <c r="A323" s="9"/>
      <c r="B323" s="9"/>
      <c r="C323" s="9"/>
      <c r="D323" s="9"/>
      <c r="F323" s="9"/>
      <c r="G323" s="9"/>
      <c r="I323" s="9"/>
      <c r="J323" s="9"/>
      <c r="K323" s="9"/>
      <c r="L323" s="9"/>
      <c r="M323" s="9"/>
      <c r="N323" s="9"/>
      <c r="O323" s="9"/>
      <c r="P323" s="9"/>
      <c r="R323" s="9"/>
      <c r="S323" s="9"/>
      <c r="U323" s="9"/>
      <c r="V323" s="9"/>
      <c r="W323" s="17"/>
      <c r="X323" s="9"/>
      <c r="Y323" s="9"/>
      <c r="Z323" s="9"/>
      <c r="AA323" s="9"/>
      <c r="AB323" s="9"/>
      <c r="AC323" s="9"/>
      <c r="AD323" s="9"/>
      <c r="AE323" s="9"/>
      <c r="AF323" s="9"/>
      <c r="AG323" s="9"/>
      <c r="AH323" s="9"/>
    </row>
    <row r="324" spans="1:34" x14ac:dyDescent="0.25">
      <c r="A324" s="9"/>
      <c r="B324" s="9"/>
      <c r="C324" s="9"/>
      <c r="D324" s="9"/>
      <c r="F324" s="9"/>
      <c r="G324" s="9"/>
      <c r="I324" s="9"/>
      <c r="J324" s="9"/>
      <c r="K324" s="9"/>
      <c r="L324" s="9"/>
      <c r="M324" s="9"/>
      <c r="N324" s="9"/>
      <c r="O324" s="9"/>
      <c r="P324" s="9"/>
      <c r="R324" s="9"/>
      <c r="S324" s="9"/>
      <c r="U324" s="9"/>
      <c r="V324" s="9"/>
      <c r="W324" s="17"/>
      <c r="X324" s="9"/>
      <c r="Y324" s="9"/>
      <c r="Z324" s="9"/>
      <c r="AA324" s="9"/>
      <c r="AB324" s="9"/>
      <c r="AC324" s="9"/>
      <c r="AD324" s="9"/>
      <c r="AE324" s="9"/>
      <c r="AF324" s="9"/>
      <c r="AG324" s="9"/>
      <c r="AH324" s="9"/>
    </row>
    <row r="325" spans="1:34" x14ac:dyDescent="0.25">
      <c r="A325" s="9"/>
      <c r="B325" s="9"/>
      <c r="C325" s="9"/>
      <c r="D325" s="9"/>
      <c r="F325" s="9"/>
      <c r="G325" s="9"/>
      <c r="I325" s="9"/>
      <c r="J325" s="9"/>
      <c r="K325" s="9"/>
      <c r="L325" s="9"/>
      <c r="M325" s="9"/>
      <c r="N325" s="9"/>
      <c r="O325" s="9"/>
      <c r="P325" s="9"/>
      <c r="R325" s="9"/>
      <c r="S325" s="9"/>
      <c r="U325" s="9"/>
      <c r="V325" s="9"/>
      <c r="W325" s="17"/>
      <c r="X325" s="9"/>
      <c r="Y325" s="9"/>
      <c r="Z325" s="9"/>
      <c r="AA325" s="9"/>
      <c r="AB325" s="9"/>
      <c r="AC325" s="9"/>
      <c r="AD325" s="9"/>
      <c r="AE325" s="9"/>
      <c r="AF325" s="9"/>
      <c r="AG325" s="9"/>
      <c r="AH325" s="9"/>
    </row>
    <row r="326" spans="1:34" x14ac:dyDescent="0.25">
      <c r="A326" s="9"/>
      <c r="B326" s="9"/>
      <c r="C326" s="9"/>
      <c r="D326" s="9"/>
      <c r="F326" s="9"/>
      <c r="G326" s="9"/>
      <c r="I326" s="9"/>
      <c r="J326" s="9"/>
      <c r="K326" s="9"/>
      <c r="L326" s="9"/>
      <c r="M326" s="9"/>
      <c r="N326" s="9"/>
      <c r="O326" s="9"/>
      <c r="P326" s="9"/>
      <c r="R326" s="9"/>
      <c r="S326" s="9"/>
      <c r="U326" s="9"/>
      <c r="V326" s="9"/>
      <c r="W326" s="17"/>
      <c r="X326" s="9"/>
      <c r="Y326" s="9"/>
      <c r="Z326" s="9"/>
      <c r="AA326" s="9"/>
      <c r="AB326" s="9"/>
      <c r="AC326" s="9"/>
      <c r="AD326" s="9"/>
      <c r="AE326" s="9"/>
      <c r="AF326" s="9"/>
      <c r="AG326" s="9"/>
      <c r="AH326" s="9"/>
    </row>
    <row r="327" spans="1:34" x14ac:dyDescent="0.25">
      <c r="A327" s="9"/>
      <c r="B327" s="9"/>
      <c r="C327" s="9"/>
      <c r="D327" s="9"/>
      <c r="F327" s="9"/>
      <c r="G327" s="9"/>
      <c r="I327" s="9"/>
      <c r="J327" s="9"/>
      <c r="K327" s="9"/>
      <c r="L327" s="9"/>
      <c r="M327" s="9"/>
      <c r="N327" s="9"/>
      <c r="O327" s="9"/>
      <c r="P327" s="9"/>
      <c r="R327" s="9"/>
      <c r="S327" s="9"/>
      <c r="U327" s="9"/>
      <c r="V327" s="9"/>
      <c r="W327" s="17"/>
      <c r="X327" s="9"/>
      <c r="Y327" s="9"/>
      <c r="Z327" s="9"/>
      <c r="AA327" s="9"/>
      <c r="AB327" s="9"/>
      <c r="AC327" s="9"/>
      <c r="AD327" s="9"/>
      <c r="AE327" s="9"/>
      <c r="AF327" s="9"/>
      <c r="AG327" s="9"/>
      <c r="AH327" s="9"/>
    </row>
    <row r="328" spans="1:34" x14ac:dyDescent="0.25">
      <c r="A328" s="9"/>
      <c r="B328" s="9"/>
      <c r="C328" s="9"/>
      <c r="D328" s="9"/>
      <c r="F328" s="9"/>
      <c r="G328" s="9"/>
      <c r="I328" s="9"/>
      <c r="J328" s="9"/>
      <c r="K328" s="9"/>
      <c r="L328" s="9"/>
      <c r="M328" s="9"/>
      <c r="N328" s="9"/>
      <c r="O328" s="9"/>
      <c r="P328" s="9"/>
      <c r="R328" s="9"/>
      <c r="S328" s="9"/>
      <c r="U328" s="9"/>
      <c r="V328" s="9"/>
      <c r="W328" s="17"/>
      <c r="X328" s="9"/>
      <c r="Y328" s="9"/>
      <c r="Z328" s="9"/>
      <c r="AA328" s="9"/>
      <c r="AB328" s="9"/>
      <c r="AC328" s="9"/>
      <c r="AD328" s="9"/>
      <c r="AE328" s="9"/>
      <c r="AF328" s="9"/>
      <c r="AG328" s="9"/>
      <c r="AH328" s="9"/>
    </row>
    <row r="329" spans="1:34" x14ac:dyDescent="0.25">
      <c r="A329" s="9"/>
      <c r="B329" s="9"/>
      <c r="C329" s="9"/>
      <c r="D329" s="9"/>
      <c r="F329" s="9"/>
      <c r="G329" s="9"/>
      <c r="I329" s="9"/>
      <c r="J329" s="9"/>
      <c r="K329" s="9"/>
      <c r="L329" s="9"/>
      <c r="M329" s="9"/>
      <c r="N329" s="9"/>
      <c r="O329" s="9"/>
      <c r="P329" s="9"/>
      <c r="R329" s="9"/>
      <c r="S329" s="9"/>
      <c r="U329" s="9"/>
      <c r="V329" s="9"/>
      <c r="W329" s="17"/>
      <c r="X329" s="9"/>
      <c r="Y329" s="9"/>
      <c r="Z329" s="9"/>
      <c r="AA329" s="9"/>
      <c r="AB329" s="9"/>
      <c r="AC329" s="9"/>
      <c r="AD329" s="9"/>
      <c r="AE329" s="9"/>
      <c r="AF329" s="9"/>
      <c r="AG329" s="9"/>
      <c r="AH329" s="9"/>
    </row>
    <row r="330" spans="1:34" x14ac:dyDescent="0.25">
      <c r="A330" s="9"/>
      <c r="B330" s="9"/>
      <c r="C330" s="9"/>
      <c r="D330" s="9"/>
      <c r="F330" s="9"/>
      <c r="G330" s="9"/>
      <c r="I330" s="9"/>
      <c r="J330" s="9"/>
      <c r="K330" s="9"/>
      <c r="L330" s="9"/>
      <c r="M330" s="9"/>
      <c r="N330" s="9"/>
      <c r="O330" s="9"/>
      <c r="P330" s="9"/>
      <c r="R330" s="9"/>
      <c r="S330" s="9"/>
      <c r="U330" s="9"/>
      <c r="V330" s="9"/>
      <c r="W330" s="17"/>
      <c r="X330" s="9"/>
      <c r="Y330" s="9"/>
      <c r="Z330" s="9"/>
      <c r="AA330" s="9"/>
      <c r="AB330" s="9"/>
      <c r="AC330" s="9"/>
      <c r="AD330" s="9"/>
      <c r="AE330" s="9"/>
      <c r="AF330" s="9"/>
      <c r="AG330" s="9"/>
      <c r="AH330" s="9"/>
    </row>
    <row r="331" spans="1:34" x14ac:dyDescent="0.25">
      <c r="A331" s="9"/>
      <c r="B331" s="9"/>
      <c r="C331" s="9"/>
      <c r="D331" s="9"/>
      <c r="F331" s="9"/>
      <c r="G331" s="9"/>
      <c r="I331" s="9"/>
      <c r="J331" s="9"/>
      <c r="K331" s="9"/>
      <c r="L331" s="9"/>
      <c r="M331" s="9"/>
      <c r="N331" s="9"/>
      <c r="O331" s="9"/>
      <c r="P331" s="9"/>
      <c r="R331" s="9"/>
      <c r="S331" s="9"/>
      <c r="U331" s="9"/>
      <c r="V331" s="9"/>
      <c r="W331" s="17"/>
      <c r="X331" s="9"/>
      <c r="Y331" s="9"/>
      <c r="Z331" s="9"/>
      <c r="AA331" s="9"/>
      <c r="AB331" s="9"/>
      <c r="AC331" s="9"/>
      <c r="AD331" s="9"/>
      <c r="AE331" s="9"/>
      <c r="AF331" s="9"/>
      <c r="AG331" s="9"/>
      <c r="AH331" s="9"/>
    </row>
    <row r="332" spans="1:34" x14ac:dyDescent="0.25">
      <c r="A332" s="9"/>
      <c r="B332" s="9"/>
      <c r="C332" s="9"/>
      <c r="D332" s="9"/>
      <c r="F332" s="9"/>
      <c r="G332" s="9"/>
      <c r="I332" s="9"/>
      <c r="J332" s="9"/>
      <c r="K332" s="9"/>
      <c r="L332" s="9"/>
      <c r="M332" s="9"/>
      <c r="N332" s="9"/>
      <c r="O332" s="9"/>
      <c r="P332" s="9"/>
      <c r="R332" s="9"/>
      <c r="S332" s="9"/>
      <c r="U332" s="9"/>
      <c r="V332" s="9"/>
      <c r="W332" s="17"/>
      <c r="X332" s="9"/>
      <c r="Y332" s="9"/>
      <c r="Z332" s="9"/>
      <c r="AA332" s="9"/>
      <c r="AB332" s="9"/>
      <c r="AC332" s="9"/>
      <c r="AD332" s="9"/>
      <c r="AE332" s="9"/>
      <c r="AF332" s="9"/>
      <c r="AG332" s="9"/>
      <c r="AH332" s="9"/>
    </row>
    <row r="333" spans="1:34" x14ac:dyDescent="0.25">
      <c r="A333" s="9"/>
      <c r="B333" s="9"/>
      <c r="C333" s="9"/>
      <c r="D333" s="9"/>
      <c r="F333" s="9"/>
      <c r="G333" s="9"/>
      <c r="I333" s="9"/>
      <c r="J333" s="9"/>
      <c r="K333" s="9"/>
      <c r="L333" s="9"/>
      <c r="M333" s="9"/>
      <c r="N333" s="9"/>
      <c r="O333" s="9"/>
      <c r="P333" s="9"/>
      <c r="R333" s="9"/>
      <c r="S333" s="9"/>
      <c r="U333" s="9"/>
      <c r="V333" s="9"/>
      <c r="W333" s="17"/>
      <c r="X333" s="9"/>
      <c r="Y333" s="9"/>
      <c r="Z333" s="9"/>
      <c r="AA333" s="9"/>
      <c r="AB333" s="9"/>
      <c r="AC333" s="9"/>
      <c r="AD333" s="9"/>
      <c r="AE333" s="9"/>
      <c r="AF333" s="9"/>
      <c r="AG333" s="9"/>
      <c r="AH333" s="9"/>
    </row>
    <row r="334" spans="1:34" x14ac:dyDescent="0.25">
      <c r="A334" s="9"/>
      <c r="B334" s="9"/>
      <c r="C334" s="9"/>
      <c r="D334" s="9"/>
      <c r="F334" s="9"/>
      <c r="G334" s="9"/>
      <c r="I334" s="9"/>
      <c r="J334" s="9"/>
      <c r="K334" s="9"/>
      <c r="L334" s="9"/>
      <c r="M334" s="9"/>
      <c r="N334" s="9"/>
      <c r="O334" s="9"/>
      <c r="P334" s="9"/>
      <c r="R334" s="9"/>
      <c r="S334" s="9"/>
      <c r="U334" s="9"/>
      <c r="V334" s="9"/>
      <c r="W334" s="17"/>
      <c r="X334" s="9"/>
      <c r="Y334" s="9"/>
      <c r="Z334" s="9"/>
      <c r="AA334" s="9"/>
      <c r="AB334" s="9"/>
      <c r="AC334" s="9"/>
      <c r="AD334" s="9"/>
      <c r="AE334" s="9"/>
      <c r="AF334" s="9"/>
      <c r="AG334" s="9"/>
      <c r="AH334" s="9"/>
    </row>
    <row r="335" spans="1:34" x14ac:dyDescent="0.25">
      <c r="A335" s="9"/>
      <c r="B335" s="9"/>
      <c r="C335" s="9"/>
      <c r="D335" s="9"/>
      <c r="F335" s="9"/>
      <c r="G335" s="9"/>
      <c r="I335" s="9"/>
      <c r="J335" s="9"/>
      <c r="K335" s="9"/>
      <c r="L335" s="9"/>
      <c r="M335" s="9"/>
      <c r="N335" s="9"/>
      <c r="O335" s="9"/>
      <c r="P335" s="9"/>
      <c r="R335" s="9"/>
      <c r="S335" s="9"/>
      <c r="U335" s="9"/>
      <c r="V335" s="9"/>
      <c r="W335" s="17"/>
      <c r="X335" s="9"/>
      <c r="Y335" s="9"/>
      <c r="Z335" s="9"/>
      <c r="AA335" s="9"/>
      <c r="AB335" s="9"/>
      <c r="AC335" s="9"/>
      <c r="AD335" s="9"/>
      <c r="AE335" s="9"/>
      <c r="AF335" s="9"/>
      <c r="AG335" s="9"/>
      <c r="AH335" s="9"/>
    </row>
    <row r="336" spans="1:34" x14ac:dyDescent="0.25">
      <c r="A336" s="9"/>
      <c r="B336" s="9"/>
      <c r="C336" s="9"/>
      <c r="D336" s="9"/>
      <c r="F336" s="9"/>
      <c r="G336" s="9"/>
      <c r="I336" s="9"/>
      <c r="J336" s="9"/>
      <c r="K336" s="9"/>
      <c r="L336" s="9"/>
      <c r="M336" s="9"/>
      <c r="N336" s="9"/>
      <c r="O336" s="9"/>
      <c r="P336" s="9"/>
      <c r="R336" s="9"/>
      <c r="S336" s="9"/>
      <c r="U336" s="9"/>
      <c r="V336" s="9"/>
      <c r="W336" s="17"/>
      <c r="X336" s="9"/>
      <c r="Y336" s="9"/>
      <c r="Z336" s="9"/>
      <c r="AA336" s="9"/>
      <c r="AB336" s="9"/>
      <c r="AC336" s="9"/>
      <c r="AD336" s="9"/>
      <c r="AE336" s="9"/>
      <c r="AF336" s="9"/>
      <c r="AG336" s="9"/>
      <c r="AH336" s="9"/>
    </row>
    <row r="337" spans="1:34" x14ac:dyDescent="0.25">
      <c r="A337" s="9"/>
      <c r="B337" s="9"/>
      <c r="C337" s="9"/>
      <c r="D337" s="9"/>
      <c r="F337" s="9"/>
      <c r="G337" s="9"/>
      <c r="I337" s="9"/>
      <c r="J337" s="9"/>
      <c r="K337" s="9"/>
      <c r="L337" s="9"/>
      <c r="M337" s="9"/>
      <c r="N337" s="9"/>
      <c r="O337" s="9"/>
      <c r="P337" s="9"/>
      <c r="R337" s="9"/>
      <c r="S337" s="9"/>
      <c r="U337" s="9"/>
      <c r="V337" s="9"/>
      <c r="W337" s="17"/>
      <c r="X337" s="9"/>
      <c r="Y337" s="9"/>
      <c r="Z337" s="9"/>
      <c r="AA337" s="9"/>
      <c r="AB337" s="9"/>
      <c r="AC337" s="9"/>
      <c r="AD337" s="9"/>
      <c r="AE337" s="9"/>
      <c r="AF337" s="9"/>
      <c r="AG337" s="9"/>
      <c r="AH337" s="9"/>
    </row>
    <row r="338" spans="1:34" x14ac:dyDescent="0.25">
      <c r="A338" s="9"/>
      <c r="B338" s="9"/>
      <c r="C338" s="9"/>
      <c r="D338" s="9"/>
      <c r="F338" s="9"/>
      <c r="G338" s="9"/>
      <c r="I338" s="9"/>
      <c r="J338" s="9"/>
      <c r="K338" s="9"/>
      <c r="L338" s="9"/>
      <c r="M338" s="9"/>
      <c r="N338" s="9"/>
      <c r="O338" s="9"/>
      <c r="P338" s="9"/>
      <c r="R338" s="9"/>
      <c r="S338" s="9"/>
      <c r="U338" s="9"/>
      <c r="V338" s="9"/>
      <c r="W338" s="17"/>
      <c r="X338" s="9"/>
      <c r="Y338" s="9"/>
      <c r="Z338" s="9"/>
      <c r="AA338" s="9"/>
      <c r="AB338" s="9"/>
      <c r="AC338" s="9"/>
      <c r="AD338" s="9"/>
      <c r="AE338" s="9"/>
      <c r="AF338" s="9"/>
      <c r="AG338" s="9"/>
      <c r="AH338" s="9"/>
    </row>
    <row r="339" spans="1:34" x14ac:dyDescent="0.25">
      <c r="A339" s="9"/>
      <c r="B339" s="9"/>
      <c r="C339" s="9"/>
      <c r="D339" s="9"/>
      <c r="F339" s="9"/>
      <c r="G339" s="9"/>
      <c r="I339" s="9"/>
      <c r="J339" s="9"/>
      <c r="K339" s="9"/>
      <c r="L339" s="9"/>
      <c r="M339" s="9"/>
      <c r="N339" s="9"/>
      <c r="O339" s="9"/>
      <c r="P339" s="9"/>
      <c r="R339" s="9"/>
      <c r="S339" s="9"/>
      <c r="U339" s="9"/>
      <c r="V339" s="9"/>
      <c r="W339" s="17"/>
      <c r="X339" s="9"/>
      <c r="Y339" s="9"/>
      <c r="Z339" s="9"/>
      <c r="AA339" s="9"/>
      <c r="AB339" s="9"/>
      <c r="AC339" s="9"/>
      <c r="AD339" s="9"/>
      <c r="AE339" s="9"/>
      <c r="AF339" s="9"/>
      <c r="AG339" s="9"/>
      <c r="AH339" s="9"/>
    </row>
    <row r="340" spans="1:34" x14ac:dyDescent="0.25">
      <c r="A340" s="9"/>
      <c r="B340" s="9"/>
      <c r="C340" s="9"/>
      <c r="D340" s="9"/>
      <c r="F340" s="9"/>
      <c r="G340" s="9"/>
      <c r="I340" s="9"/>
      <c r="J340" s="9"/>
      <c r="K340" s="9"/>
      <c r="L340" s="9"/>
      <c r="M340" s="9"/>
      <c r="N340" s="9"/>
      <c r="O340" s="9"/>
      <c r="P340" s="9"/>
      <c r="R340" s="9"/>
      <c r="S340" s="9"/>
      <c r="U340" s="9"/>
      <c r="V340" s="9"/>
      <c r="W340" s="17"/>
      <c r="X340" s="9"/>
      <c r="Y340" s="9"/>
      <c r="Z340" s="9"/>
      <c r="AA340" s="9"/>
      <c r="AB340" s="9"/>
      <c r="AC340" s="9"/>
      <c r="AD340" s="9"/>
      <c r="AE340" s="9"/>
      <c r="AF340" s="9"/>
      <c r="AG340" s="9"/>
      <c r="AH340" s="9"/>
    </row>
    <row r="341" spans="1:34" x14ac:dyDescent="0.25">
      <c r="A341" s="9"/>
      <c r="B341" s="9"/>
      <c r="C341" s="9"/>
      <c r="D341" s="9"/>
      <c r="F341" s="9"/>
      <c r="G341" s="9"/>
      <c r="I341" s="9"/>
      <c r="J341" s="9"/>
      <c r="K341" s="9"/>
      <c r="L341" s="9"/>
      <c r="M341" s="9"/>
      <c r="N341" s="9"/>
      <c r="O341" s="9"/>
      <c r="P341" s="9"/>
      <c r="R341" s="9"/>
      <c r="S341" s="9"/>
      <c r="U341" s="9"/>
      <c r="V341" s="9"/>
      <c r="W341" s="17"/>
      <c r="X341" s="9"/>
      <c r="Y341" s="9"/>
      <c r="Z341" s="9"/>
      <c r="AA341" s="9"/>
      <c r="AB341" s="9"/>
      <c r="AC341" s="9"/>
      <c r="AD341" s="9"/>
      <c r="AE341" s="9"/>
      <c r="AF341" s="9"/>
      <c r="AG341" s="9"/>
      <c r="AH341" s="9"/>
    </row>
    <row r="342" spans="1:34" x14ac:dyDescent="0.25">
      <c r="A342" s="9"/>
      <c r="B342" s="9"/>
      <c r="C342" s="9"/>
      <c r="D342" s="9"/>
      <c r="F342" s="9"/>
      <c r="G342" s="9"/>
      <c r="I342" s="9"/>
      <c r="J342" s="9"/>
      <c r="K342" s="9"/>
      <c r="L342" s="9"/>
      <c r="M342" s="9"/>
      <c r="N342" s="9"/>
      <c r="O342" s="9"/>
      <c r="P342" s="9"/>
      <c r="R342" s="9"/>
      <c r="S342" s="9"/>
      <c r="U342" s="9"/>
      <c r="V342" s="9"/>
      <c r="W342" s="17"/>
      <c r="X342" s="9"/>
      <c r="Y342" s="9"/>
      <c r="Z342" s="9"/>
      <c r="AA342" s="9"/>
      <c r="AB342" s="9"/>
      <c r="AC342" s="9"/>
      <c r="AD342" s="9"/>
      <c r="AE342" s="9"/>
      <c r="AF342" s="9"/>
      <c r="AG342" s="9"/>
      <c r="AH342" s="9"/>
    </row>
    <row r="343" spans="1:34" x14ac:dyDescent="0.25">
      <c r="A343" s="9"/>
      <c r="B343" s="9"/>
      <c r="C343" s="9"/>
      <c r="D343" s="9"/>
      <c r="F343" s="9"/>
      <c r="G343" s="9"/>
      <c r="I343" s="9"/>
      <c r="J343" s="9"/>
      <c r="K343" s="9"/>
      <c r="L343" s="9"/>
      <c r="M343" s="9"/>
      <c r="N343" s="9"/>
      <c r="O343" s="9"/>
      <c r="P343" s="9"/>
      <c r="R343" s="9"/>
      <c r="S343" s="9"/>
      <c r="U343" s="9"/>
      <c r="V343" s="9"/>
      <c r="W343" s="17"/>
      <c r="X343" s="9"/>
      <c r="Y343" s="9"/>
      <c r="Z343" s="9"/>
      <c r="AA343" s="9"/>
      <c r="AB343" s="9"/>
      <c r="AC343" s="9"/>
      <c r="AD343" s="9"/>
      <c r="AE343" s="9"/>
      <c r="AF343" s="9"/>
      <c r="AG343" s="9"/>
      <c r="AH343" s="9"/>
    </row>
    <row r="344" spans="1:34" x14ac:dyDescent="0.25">
      <c r="A344" s="9"/>
      <c r="B344" s="9"/>
      <c r="C344" s="9"/>
      <c r="D344" s="9"/>
      <c r="F344" s="9"/>
      <c r="G344" s="9"/>
      <c r="I344" s="9"/>
      <c r="J344" s="9"/>
      <c r="K344" s="9"/>
      <c r="L344" s="9"/>
      <c r="M344" s="9"/>
      <c r="N344" s="9"/>
      <c r="O344" s="9"/>
      <c r="P344" s="9"/>
      <c r="R344" s="9"/>
      <c r="S344" s="9"/>
      <c r="U344" s="9"/>
      <c r="V344" s="9"/>
      <c r="W344" s="17"/>
      <c r="X344" s="9"/>
      <c r="Y344" s="9"/>
      <c r="Z344" s="9"/>
      <c r="AA344" s="9"/>
      <c r="AB344" s="9"/>
      <c r="AC344" s="9"/>
      <c r="AD344" s="9"/>
      <c r="AE344" s="9"/>
      <c r="AF344" s="9"/>
      <c r="AG344" s="9"/>
      <c r="AH344" s="9"/>
    </row>
    <row r="345" spans="1:34" x14ac:dyDescent="0.25">
      <c r="A345" s="9"/>
      <c r="B345" s="9"/>
      <c r="C345" s="9"/>
      <c r="D345" s="9"/>
      <c r="F345" s="9"/>
      <c r="G345" s="9"/>
      <c r="I345" s="9"/>
      <c r="J345" s="9"/>
      <c r="K345" s="9"/>
      <c r="L345" s="9"/>
      <c r="M345" s="9"/>
      <c r="N345" s="9"/>
      <c r="O345" s="9"/>
      <c r="P345" s="9"/>
      <c r="R345" s="9"/>
      <c r="S345" s="9"/>
      <c r="U345" s="9"/>
      <c r="V345" s="9"/>
      <c r="W345" s="17"/>
      <c r="X345" s="9"/>
      <c r="Y345" s="9"/>
      <c r="Z345" s="9"/>
      <c r="AA345" s="9"/>
      <c r="AB345" s="9"/>
      <c r="AC345" s="9"/>
      <c r="AD345" s="9"/>
      <c r="AE345" s="9"/>
      <c r="AF345" s="9"/>
      <c r="AG345" s="9"/>
      <c r="AH345" s="9"/>
    </row>
    <row r="346" spans="1:34" x14ac:dyDescent="0.25">
      <c r="A346" s="9"/>
      <c r="B346" s="9"/>
      <c r="C346" s="9"/>
      <c r="D346" s="9"/>
      <c r="F346" s="9"/>
      <c r="G346" s="9"/>
      <c r="I346" s="9"/>
      <c r="J346" s="9"/>
      <c r="K346" s="9"/>
      <c r="L346" s="9"/>
      <c r="M346" s="9"/>
      <c r="N346" s="9"/>
      <c r="O346" s="9"/>
      <c r="P346" s="9"/>
      <c r="R346" s="9"/>
      <c r="S346" s="9"/>
      <c r="U346" s="9"/>
      <c r="V346" s="9"/>
      <c r="W346" s="17"/>
      <c r="X346" s="9"/>
      <c r="Y346" s="9"/>
      <c r="Z346" s="9"/>
      <c r="AA346" s="9"/>
      <c r="AB346" s="9"/>
      <c r="AC346" s="9"/>
      <c r="AD346" s="9"/>
      <c r="AE346" s="9"/>
      <c r="AF346" s="9"/>
      <c r="AG346" s="9"/>
      <c r="AH346" s="9"/>
    </row>
    <row r="347" spans="1:34" x14ac:dyDescent="0.25">
      <c r="A347" s="9"/>
      <c r="B347" s="9"/>
      <c r="C347" s="9"/>
      <c r="D347" s="9"/>
      <c r="F347" s="9"/>
      <c r="G347" s="9"/>
      <c r="I347" s="9"/>
      <c r="J347" s="9"/>
      <c r="K347" s="9"/>
      <c r="L347" s="9"/>
      <c r="M347" s="9"/>
      <c r="N347" s="9"/>
      <c r="O347" s="9"/>
      <c r="P347" s="9"/>
      <c r="R347" s="9"/>
      <c r="S347" s="9"/>
      <c r="U347" s="9"/>
      <c r="V347" s="9"/>
      <c r="W347" s="17"/>
      <c r="X347" s="9"/>
      <c r="Y347" s="9"/>
      <c r="Z347" s="9"/>
      <c r="AA347" s="9"/>
      <c r="AB347" s="9"/>
      <c r="AC347" s="9"/>
      <c r="AD347" s="9"/>
      <c r="AE347" s="9"/>
      <c r="AF347" s="9"/>
      <c r="AG347" s="9"/>
      <c r="AH347" s="9"/>
    </row>
    <row r="348" spans="1:34" x14ac:dyDescent="0.25">
      <c r="A348" s="9"/>
      <c r="B348" s="9"/>
      <c r="C348" s="9"/>
      <c r="D348" s="9"/>
      <c r="F348" s="9"/>
      <c r="G348" s="9"/>
      <c r="I348" s="9"/>
      <c r="J348" s="9"/>
      <c r="K348" s="9"/>
      <c r="L348" s="9"/>
      <c r="M348" s="9"/>
      <c r="N348" s="9"/>
      <c r="O348" s="9"/>
      <c r="P348" s="9"/>
      <c r="R348" s="9"/>
      <c r="S348" s="9"/>
      <c r="U348" s="9"/>
      <c r="V348" s="9"/>
      <c r="W348" s="17"/>
      <c r="X348" s="9"/>
      <c r="Y348" s="9"/>
      <c r="Z348" s="9"/>
      <c r="AA348" s="9"/>
      <c r="AB348" s="9"/>
      <c r="AC348" s="9"/>
      <c r="AD348" s="9"/>
      <c r="AE348" s="9"/>
      <c r="AF348" s="9"/>
      <c r="AG348" s="9"/>
      <c r="AH348" s="9"/>
    </row>
    <row r="349" spans="1:34" x14ac:dyDescent="0.25">
      <c r="A349" s="9"/>
      <c r="B349" s="9"/>
      <c r="C349" s="9"/>
      <c r="D349" s="9"/>
      <c r="F349" s="9"/>
      <c r="G349" s="9"/>
      <c r="I349" s="9"/>
      <c r="J349" s="9"/>
      <c r="K349" s="9"/>
      <c r="L349" s="9"/>
      <c r="M349" s="9"/>
      <c r="N349" s="9"/>
      <c r="O349" s="9"/>
      <c r="P349" s="9"/>
      <c r="R349" s="9"/>
      <c r="S349" s="9"/>
      <c r="U349" s="9"/>
      <c r="V349" s="9"/>
      <c r="W349" s="17"/>
      <c r="X349" s="9"/>
      <c r="Y349" s="9"/>
      <c r="Z349" s="9"/>
      <c r="AA349" s="9"/>
      <c r="AB349" s="9"/>
      <c r="AC349" s="9"/>
      <c r="AD349" s="9"/>
      <c r="AE349" s="9"/>
      <c r="AF349" s="9"/>
      <c r="AG349" s="9"/>
      <c r="AH349" s="9"/>
    </row>
    <row r="350" spans="1:34" x14ac:dyDescent="0.25">
      <c r="A350" s="9"/>
      <c r="B350" s="9"/>
      <c r="C350" s="9"/>
      <c r="D350" s="9"/>
      <c r="F350" s="9"/>
      <c r="G350" s="9"/>
      <c r="I350" s="9"/>
      <c r="J350" s="9"/>
      <c r="K350" s="9"/>
      <c r="L350" s="9"/>
      <c r="M350" s="9"/>
      <c r="N350" s="9"/>
      <c r="O350" s="9"/>
      <c r="P350" s="9"/>
      <c r="R350" s="9"/>
      <c r="S350" s="9"/>
      <c r="U350" s="9"/>
      <c r="V350" s="9"/>
      <c r="W350" s="17"/>
      <c r="X350" s="9"/>
      <c r="Y350" s="9"/>
      <c r="Z350" s="9"/>
      <c r="AA350" s="9"/>
      <c r="AB350" s="9"/>
      <c r="AC350" s="9"/>
      <c r="AD350" s="9"/>
      <c r="AE350" s="9"/>
      <c r="AF350" s="9"/>
      <c r="AG350" s="9"/>
      <c r="AH350" s="9"/>
    </row>
    <row r="351" spans="1:34" x14ac:dyDescent="0.25">
      <c r="A351" s="9"/>
      <c r="B351" s="9"/>
      <c r="C351" s="9"/>
      <c r="D351" s="9"/>
      <c r="F351" s="9"/>
      <c r="G351" s="9"/>
      <c r="I351" s="9"/>
      <c r="J351" s="9"/>
      <c r="K351" s="9"/>
      <c r="L351" s="9"/>
      <c r="M351" s="9"/>
      <c r="N351" s="9"/>
      <c r="O351" s="9"/>
      <c r="P351" s="9"/>
      <c r="R351" s="9"/>
      <c r="S351" s="9"/>
      <c r="U351" s="9"/>
      <c r="V351" s="9"/>
      <c r="W351" s="17"/>
      <c r="X351" s="9"/>
      <c r="Y351" s="9"/>
      <c r="Z351" s="9"/>
      <c r="AA351" s="9"/>
      <c r="AB351" s="9"/>
      <c r="AC351" s="9"/>
      <c r="AD351" s="9"/>
      <c r="AE351" s="9"/>
      <c r="AF351" s="9"/>
      <c r="AG351" s="9"/>
      <c r="AH351" s="9"/>
    </row>
    <row r="352" spans="1:34" x14ac:dyDescent="0.25">
      <c r="A352" s="9"/>
      <c r="B352" s="9"/>
      <c r="C352" s="9"/>
      <c r="D352" s="9"/>
      <c r="F352" s="9"/>
      <c r="G352" s="9"/>
      <c r="I352" s="9"/>
      <c r="J352" s="9"/>
      <c r="K352" s="9"/>
      <c r="L352" s="9"/>
      <c r="M352" s="9"/>
      <c r="N352" s="9"/>
      <c r="O352" s="9"/>
      <c r="P352" s="9"/>
      <c r="R352" s="9"/>
      <c r="S352" s="9"/>
      <c r="U352" s="9"/>
      <c r="V352" s="9"/>
      <c r="W352" s="17"/>
      <c r="X352" s="9"/>
      <c r="Y352" s="9"/>
      <c r="Z352" s="9"/>
      <c r="AA352" s="9"/>
      <c r="AB352" s="9"/>
      <c r="AC352" s="9"/>
      <c r="AD352" s="9"/>
      <c r="AE352" s="9"/>
      <c r="AF352" s="9"/>
      <c r="AG352" s="9"/>
      <c r="AH352" s="9"/>
    </row>
    <row r="353" spans="1:34" x14ac:dyDescent="0.25">
      <c r="A353" s="9"/>
      <c r="B353" s="9"/>
      <c r="C353" s="9"/>
      <c r="D353" s="9"/>
      <c r="F353" s="9"/>
      <c r="G353" s="9"/>
      <c r="I353" s="9"/>
      <c r="J353" s="9"/>
      <c r="K353" s="9"/>
      <c r="L353" s="9"/>
      <c r="M353" s="9"/>
      <c r="N353" s="9"/>
      <c r="O353" s="9"/>
      <c r="P353" s="9"/>
      <c r="R353" s="9"/>
      <c r="S353" s="9"/>
      <c r="U353" s="9"/>
      <c r="V353" s="9"/>
      <c r="W353" s="17"/>
      <c r="X353" s="9"/>
      <c r="Y353" s="9"/>
      <c r="Z353" s="9"/>
      <c r="AA353" s="9"/>
      <c r="AB353" s="9"/>
      <c r="AC353" s="9"/>
      <c r="AD353" s="9"/>
      <c r="AE353" s="9"/>
      <c r="AF353" s="9"/>
      <c r="AG353" s="9"/>
      <c r="AH353" s="9"/>
    </row>
    <row r="354" spans="1:34" x14ac:dyDescent="0.25">
      <c r="A354" s="9"/>
      <c r="B354" s="9"/>
      <c r="C354" s="9"/>
      <c r="D354" s="9"/>
      <c r="F354" s="9"/>
      <c r="G354" s="9"/>
      <c r="I354" s="9"/>
      <c r="J354" s="9"/>
      <c r="K354" s="9"/>
      <c r="L354" s="9"/>
      <c r="M354" s="9"/>
      <c r="N354" s="9"/>
      <c r="O354" s="9"/>
      <c r="P354" s="9"/>
      <c r="R354" s="9"/>
      <c r="S354" s="9"/>
      <c r="U354" s="9"/>
      <c r="V354" s="9"/>
      <c r="W354" s="17"/>
      <c r="X354" s="9"/>
      <c r="Y354" s="9"/>
      <c r="Z354" s="9"/>
      <c r="AA354" s="9"/>
      <c r="AB354" s="9"/>
      <c r="AC354" s="9"/>
      <c r="AD354" s="9"/>
      <c r="AE354" s="9"/>
      <c r="AF354" s="9"/>
      <c r="AG354" s="9"/>
      <c r="AH354" s="9"/>
    </row>
    <row r="355" spans="1:34" x14ac:dyDescent="0.25">
      <c r="A355" s="9"/>
      <c r="B355" s="9"/>
      <c r="C355" s="9"/>
      <c r="D355" s="9"/>
      <c r="F355" s="9"/>
      <c r="G355" s="9"/>
      <c r="I355" s="9"/>
      <c r="J355" s="9"/>
      <c r="K355" s="9"/>
      <c r="L355" s="9"/>
      <c r="M355" s="9"/>
      <c r="N355" s="9"/>
      <c r="O355" s="9"/>
      <c r="P355" s="9"/>
      <c r="R355" s="9"/>
      <c r="S355" s="9"/>
      <c r="U355" s="9"/>
      <c r="V355" s="9"/>
      <c r="W355" s="17"/>
      <c r="X355" s="9"/>
      <c r="Y355" s="9"/>
      <c r="Z355" s="9"/>
      <c r="AA355" s="9"/>
      <c r="AB355" s="9"/>
      <c r="AC355" s="9"/>
      <c r="AD355" s="9"/>
      <c r="AE355" s="9"/>
      <c r="AF355" s="9"/>
      <c r="AG355" s="9"/>
      <c r="AH355" s="9"/>
    </row>
    <row r="356" spans="1:34" x14ac:dyDescent="0.25">
      <c r="A356" s="9"/>
      <c r="B356" s="9"/>
      <c r="C356" s="9"/>
      <c r="D356" s="9"/>
      <c r="F356" s="9"/>
      <c r="G356" s="9"/>
      <c r="I356" s="9"/>
      <c r="J356" s="9"/>
      <c r="K356" s="9"/>
      <c r="L356" s="9"/>
      <c r="M356" s="9"/>
      <c r="N356" s="9"/>
      <c r="O356" s="9"/>
      <c r="P356" s="9"/>
      <c r="R356" s="9"/>
      <c r="S356" s="9"/>
      <c r="U356" s="9"/>
      <c r="V356" s="9"/>
      <c r="W356" s="17"/>
      <c r="X356" s="9"/>
      <c r="Y356" s="9"/>
      <c r="Z356" s="9"/>
      <c r="AA356" s="9"/>
      <c r="AB356" s="9"/>
      <c r="AC356" s="9"/>
      <c r="AD356" s="9"/>
      <c r="AE356" s="9"/>
      <c r="AF356" s="9"/>
      <c r="AG356" s="9"/>
      <c r="AH356" s="9"/>
    </row>
    <row r="357" spans="1:34" x14ac:dyDescent="0.25">
      <c r="A357" s="9"/>
      <c r="B357" s="9"/>
      <c r="C357" s="9"/>
      <c r="D357" s="9"/>
      <c r="F357" s="9"/>
      <c r="G357" s="9"/>
      <c r="I357" s="9"/>
      <c r="J357" s="9"/>
      <c r="K357" s="9"/>
      <c r="L357" s="9"/>
      <c r="M357" s="9"/>
      <c r="N357" s="9"/>
      <c r="O357" s="9"/>
      <c r="P357" s="9"/>
      <c r="R357" s="9"/>
      <c r="S357" s="9"/>
      <c r="U357" s="9"/>
      <c r="V357" s="9"/>
      <c r="W357" s="17"/>
      <c r="X357" s="9"/>
      <c r="Y357" s="9"/>
      <c r="Z357" s="9"/>
      <c r="AA357" s="9"/>
      <c r="AB357" s="9"/>
      <c r="AC357" s="9"/>
      <c r="AD357" s="9"/>
      <c r="AE357" s="9"/>
      <c r="AF357" s="9"/>
      <c r="AG357" s="9"/>
      <c r="AH357" s="9"/>
    </row>
    <row r="358" spans="1:34" x14ac:dyDescent="0.25">
      <c r="A358" s="9"/>
      <c r="B358" s="9"/>
      <c r="C358" s="9"/>
      <c r="D358" s="9"/>
      <c r="F358" s="9"/>
      <c r="G358" s="9"/>
      <c r="I358" s="9"/>
      <c r="J358" s="9"/>
      <c r="K358" s="9"/>
      <c r="L358" s="9"/>
      <c r="M358" s="9"/>
      <c r="N358" s="9"/>
      <c r="O358" s="9"/>
      <c r="P358" s="9"/>
      <c r="R358" s="9"/>
      <c r="S358" s="9"/>
      <c r="U358" s="9"/>
      <c r="V358" s="9"/>
      <c r="W358" s="17"/>
      <c r="X358" s="9"/>
      <c r="Y358" s="9"/>
      <c r="Z358" s="9"/>
      <c r="AA358" s="9"/>
      <c r="AB358" s="9"/>
      <c r="AC358" s="9"/>
      <c r="AD358" s="9"/>
      <c r="AE358" s="9"/>
      <c r="AF358" s="9"/>
      <c r="AG358" s="9"/>
      <c r="AH358" s="9"/>
    </row>
    <row r="359" spans="1:34" x14ac:dyDescent="0.25">
      <c r="A359" s="9"/>
      <c r="B359" s="9"/>
      <c r="C359" s="9"/>
      <c r="D359" s="9"/>
      <c r="F359" s="9"/>
      <c r="G359" s="9"/>
      <c r="I359" s="9"/>
      <c r="J359" s="9"/>
      <c r="K359" s="9"/>
      <c r="L359" s="9"/>
      <c r="M359" s="9"/>
      <c r="N359" s="9"/>
      <c r="O359" s="9"/>
      <c r="P359" s="9"/>
      <c r="R359" s="9"/>
      <c r="S359" s="9"/>
      <c r="U359" s="9"/>
      <c r="V359" s="9"/>
      <c r="W359" s="17"/>
      <c r="X359" s="9"/>
      <c r="Y359" s="9"/>
      <c r="Z359" s="9"/>
      <c r="AA359" s="9"/>
      <c r="AB359" s="9"/>
      <c r="AC359" s="9"/>
      <c r="AD359" s="9"/>
      <c r="AE359" s="9"/>
      <c r="AF359" s="9"/>
      <c r="AG359" s="9"/>
      <c r="AH359" s="9"/>
    </row>
    <row r="360" spans="1:34" x14ac:dyDescent="0.25">
      <c r="A360" s="9"/>
      <c r="B360" s="9"/>
      <c r="C360" s="9"/>
      <c r="D360" s="9"/>
      <c r="F360" s="9"/>
      <c r="G360" s="9"/>
      <c r="I360" s="9"/>
      <c r="J360" s="9"/>
      <c r="K360" s="9"/>
      <c r="L360" s="9"/>
      <c r="M360" s="9"/>
      <c r="N360" s="9"/>
      <c r="O360" s="9"/>
      <c r="P360" s="9"/>
      <c r="R360" s="9"/>
      <c r="S360" s="9"/>
      <c r="U360" s="9"/>
      <c r="V360" s="9"/>
      <c r="W360" s="17"/>
      <c r="X360" s="9"/>
      <c r="Y360" s="9"/>
      <c r="Z360" s="9"/>
      <c r="AA360" s="9"/>
      <c r="AB360" s="9"/>
      <c r="AC360" s="9"/>
      <c r="AD360" s="9"/>
      <c r="AE360" s="9"/>
      <c r="AF360" s="9"/>
      <c r="AG360" s="9"/>
      <c r="AH360" s="9"/>
    </row>
    <row r="361" spans="1:34" x14ac:dyDescent="0.25">
      <c r="A361" s="9"/>
      <c r="B361" s="9"/>
      <c r="C361" s="9"/>
      <c r="D361" s="9"/>
      <c r="F361" s="9"/>
      <c r="G361" s="9"/>
      <c r="I361" s="9"/>
      <c r="J361" s="9"/>
      <c r="K361" s="9"/>
      <c r="L361" s="9"/>
      <c r="M361" s="9"/>
      <c r="N361" s="9"/>
      <c r="O361" s="9"/>
      <c r="P361" s="9"/>
      <c r="R361" s="9"/>
      <c r="S361" s="9"/>
      <c r="U361" s="9"/>
      <c r="V361" s="9"/>
      <c r="W361" s="17"/>
      <c r="X361" s="9"/>
      <c r="Y361" s="9"/>
      <c r="Z361" s="9"/>
      <c r="AA361" s="9"/>
      <c r="AB361" s="9"/>
      <c r="AC361" s="9"/>
      <c r="AD361" s="9"/>
      <c r="AE361" s="9"/>
      <c r="AF361" s="9"/>
      <c r="AG361" s="9"/>
      <c r="AH361" s="9"/>
    </row>
    <row r="362" spans="1:34" x14ac:dyDescent="0.25">
      <c r="A362" s="9"/>
      <c r="B362" s="9"/>
      <c r="C362" s="9"/>
      <c r="D362" s="9"/>
      <c r="F362" s="9"/>
      <c r="G362" s="9"/>
      <c r="I362" s="9"/>
      <c r="J362" s="9"/>
      <c r="K362" s="9"/>
      <c r="L362" s="9"/>
      <c r="M362" s="9"/>
      <c r="N362" s="9"/>
      <c r="O362" s="9"/>
      <c r="P362" s="9"/>
      <c r="R362" s="9"/>
      <c r="S362" s="9"/>
      <c r="U362" s="9"/>
      <c r="V362" s="9"/>
      <c r="W362" s="17"/>
      <c r="X362" s="9"/>
      <c r="Y362" s="9"/>
      <c r="Z362" s="9"/>
      <c r="AA362" s="9"/>
      <c r="AB362" s="9"/>
      <c r="AC362" s="9"/>
      <c r="AD362" s="9"/>
      <c r="AE362" s="9"/>
      <c r="AF362" s="9"/>
      <c r="AG362" s="9"/>
      <c r="AH362" s="9"/>
    </row>
    <row r="363" spans="1:34" x14ac:dyDescent="0.25">
      <c r="A363" s="9"/>
      <c r="B363" s="9"/>
      <c r="C363" s="9"/>
      <c r="D363" s="9"/>
      <c r="F363" s="9"/>
      <c r="G363" s="9"/>
      <c r="I363" s="9"/>
      <c r="J363" s="9"/>
      <c r="K363" s="9"/>
      <c r="L363" s="9"/>
      <c r="M363" s="9"/>
      <c r="N363" s="9"/>
      <c r="O363" s="9"/>
      <c r="P363" s="9"/>
      <c r="R363" s="9"/>
      <c r="S363" s="9"/>
      <c r="U363" s="9"/>
      <c r="V363" s="9"/>
      <c r="W363" s="17"/>
      <c r="X363" s="9"/>
      <c r="Y363" s="9"/>
      <c r="Z363" s="9"/>
      <c r="AA363" s="9"/>
      <c r="AB363" s="9"/>
      <c r="AC363" s="9"/>
      <c r="AD363" s="9"/>
      <c r="AE363" s="9"/>
      <c r="AF363" s="9"/>
      <c r="AG363" s="9"/>
      <c r="AH363" s="9"/>
    </row>
    <row r="364" spans="1:34" x14ac:dyDescent="0.25">
      <c r="A364" s="9"/>
      <c r="B364" s="9"/>
      <c r="C364" s="9"/>
      <c r="D364" s="9"/>
      <c r="F364" s="9"/>
      <c r="G364" s="9"/>
      <c r="I364" s="9"/>
      <c r="J364" s="9"/>
      <c r="K364" s="9"/>
      <c r="L364" s="9"/>
      <c r="M364" s="9"/>
      <c r="N364" s="9"/>
      <c r="O364" s="9"/>
      <c r="P364" s="9"/>
      <c r="R364" s="9"/>
      <c r="S364" s="9"/>
      <c r="U364" s="9"/>
      <c r="V364" s="9"/>
      <c r="W364" s="17"/>
      <c r="X364" s="9"/>
      <c r="Y364" s="9"/>
      <c r="Z364" s="9"/>
      <c r="AA364" s="9"/>
      <c r="AB364" s="9"/>
      <c r="AC364" s="9"/>
      <c r="AD364" s="9"/>
      <c r="AE364" s="9"/>
      <c r="AF364" s="9"/>
      <c r="AG364" s="9"/>
      <c r="AH364" s="9"/>
    </row>
    <row r="365" spans="1:34" x14ac:dyDescent="0.25">
      <c r="A365" s="9"/>
      <c r="B365" s="9"/>
      <c r="C365" s="9"/>
      <c r="D365" s="9"/>
      <c r="F365" s="9"/>
      <c r="G365" s="9"/>
      <c r="I365" s="9"/>
      <c r="J365" s="9"/>
      <c r="K365" s="9"/>
      <c r="L365" s="9"/>
      <c r="M365" s="9"/>
      <c r="N365" s="9"/>
      <c r="O365" s="9"/>
      <c r="P365" s="9"/>
      <c r="R365" s="9"/>
      <c r="S365" s="9"/>
      <c r="U365" s="9"/>
      <c r="V365" s="9"/>
      <c r="W365" s="17"/>
      <c r="X365" s="9"/>
      <c r="Y365" s="9"/>
      <c r="Z365" s="9"/>
      <c r="AA365" s="9"/>
      <c r="AB365" s="9"/>
      <c r="AC365" s="9"/>
      <c r="AD365" s="9"/>
      <c r="AE365" s="9"/>
      <c r="AF365" s="9"/>
      <c r="AG365" s="9"/>
      <c r="AH365" s="9"/>
    </row>
    <row r="366" spans="1:34" x14ac:dyDescent="0.25">
      <c r="A366" s="9"/>
      <c r="B366" s="9"/>
      <c r="C366" s="9"/>
      <c r="D366" s="9"/>
      <c r="F366" s="9"/>
      <c r="G366" s="9"/>
      <c r="I366" s="9"/>
      <c r="J366" s="9"/>
      <c r="K366" s="9"/>
      <c r="L366" s="9"/>
      <c r="M366" s="9"/>
      <c r="N366" s="9"/>
      <c r="O366" s="9"/>
      <c r="P366" s="9"/>
      <c r="R366" s="9"/>
      <c r="S366" s="9"/>
      <c r="U366" s="9"/>
      <c r="V366" s="9"/>
      <c r="W366" s="17"/>
      <c r="X366" s="9"/>
      <c r="Y366" s="9"/>
      <c r="Z366" s="9"/>
      <c r="AA366" s="9"/>
      <c r="AB366" s="9"/>
      <c r="AC366" s="9"/>
      <c r="AD366" s="9"/>
      <c r="AE366" s="9"/>
      <c r="AF366" s="9"/>
      <c r="AG366" s="9"/>
      <c r="AH366" s="9"/>
    </row>
    <row r="367" spans="1:34" x14ac:dyDescent="0.25">
      <c r="A367" s="9"/>
      <c r="B367" s="9"/>
      <c r="C367" s="9"/>
      <c r="D367" s="9"/>
      <c r="F367" s="9"/>
      <c r="G367" s="9"/>
      <c r="I367" s="9"/>
      <c r="J367" s="9"/>
      <c r="K367" s="9"/>
      <c r="L367" s="9"/>
      <c r="M367" s="9"/>
      <c r="N367" s="9"/>
      <c r="O367" s="9"/>
      <c r="P367" s="9"/>
      <c r="R367" s="9"/>
      <c r="S367" s="9"/>
      <c r="U367" s="9"/>
      <c r="V367" s="9"/>
      <c r="W367" s="17"/>
      <c r="X367" s="9"/>
      <c r="Y367" s="9"/>
      <c r="Z367" s="9"/>
      <c r="AA367" s="9"/>
      <c r="AB367" s="9"/>
      <c r="AC367" s="9"/>
      <c r="AD367" s="9"/>
      <c r="AE367" s="9"/>
      <c r="AF367" s="9"/>
      <c r="AG367" s="9"/>
      <c r="AH367" s="9"/>
    </row>
    <row r="368" spans="1:34" x14ac:dyDescent="0.25">
      <c r="A368" s="9"/>
      <c r="B368" s="9"/>
      <c r="C368" s="9"/>
      <c r="D368" s="9"/>
      <c r="F368" s="9"/>
      <c r="G368" s="9"/>
      <c r="I368" s="9"/>
      <c r="J368" s="9"/>
      <c r="K368" s="9"/>
      <c r="L368" s="9"/>
      <c r="M368" s="9"/>
      <c r="N368" s="9"/>
      <c r="O368" s="9"/>
      <c r="P368" s="9"/>
      <c r="R368" s="9"/>
      <c r="S368" s="9"/>
      <c r="U368" s="9"/>
      <c r="V368" s="9"/>
      <c r="W368" s="17"/>
      <c r="X368" s="9"/>
      <c r="Y368" s="9"/>
      <c r="Z368" s="9"/>
      <c r="AA368" s="9"/>
      <c r="AB368" s="9"/>
      <c r="AC368" s="9"/>
      <c r="AD368" s="9"/>
      <c r="AE368" s="9"/>
      <c r="AF368" s="9"/>
      <c r="AG368" s="9"/>
      <c r="AH368" s="9"/>
    </row>
    <row r="369" spans="1:34" x14ac:dyDescent="0.25">
      <c r="A369" s="9"/>
      <c r="B369" s="9"/>
      <c r="C369" s="9"/>
      <c r="D369" s="9"/>
      <c r="F369" s="9"/>
      <c r="G369" s="9"/>
      <c r="I369" s="9"/>
      <c r="J369" s="9"/>
      <c r="K369" s="9"/>
      <c r="L369" s="9"/>
      <c r="M369" s="9"/>
      <c r="N369" s="9"/>
      <c r="O369" s="9"/>
      <c r="P369" s="9"/>
      <c r="R369" s="9"/>
      <c r="S369" s="9"/>
      <c r="U369" s="9"/>
      <c r="V369" s="9"/>
      <c r="W369" s="17"/>
      <c r="X369" s="9"/>
      <c r="Y369" s="9"/>
      <c r="Z369" s="9"/>
      <c r="AA369" s="9"/>
      <c r="AB369" s="9"/>
      <c r="AC369" s="9"/>
      <c r="AD369" s="9"/>
      <c r="AE369" s="9"/>
      <c r="AF369" s="9"/>
      <c r="AG369" s="9"/>
      <c r="AH369" s="9"/>
    </row>
    <row r="370" spans="1:34" x14ac:dyDescent="0.25">
      <c r="A370" s="9"/>
      <c r="B370" s="9"/>
      <c r="C370" s="9"/>
      <c r="D370" s="9"/>
      <c r="F370" s="9"/>
      <c r="G370" s="9"/>
      <c r="I370" s="9"/>
      <c r="J370" s="9"/>
      <c r="K370" s="9"/>
      <c r="L370" s="9"/>
      <c r="M370" s="9"/>
      <c r="N370" s="9"/>
      <c r="O370" s="9"/>
      <c r="P370" s="9"/>
      <c r="R370" s="9"/>
      <c r="S370" s="9"/>
      <c r="U370" s="9"/>
      <c r="V370" s="9"/>
      <c r="W370" s="17"/>
      <c r="X370" s="9"/>
      <c r="Y370" s="9"/>
      <c r="Z370" s="9"/>
      <c r="AA370" s="9"/>
      <c r="AB370" s="9"/>
      <c r="AC370" s="9"/>
      <c r="AD370" s="9"/>
      <c r="AE370" s="9"/>
      <c r="AF370" s="9"/>
      <c r="AG370" s="9"/>
      <c r="AH370" s="9"/>
    </row>
    <row r="371" spans="1:34" x14ac:dyDescent="0.25">
      <c r="A371" s="9"/>
      <c r="B371" s="9"/>
      <c r="C371" s="9"/>
      <c r="D371" s="9"/>
      <c r="F371" s="9"/>
      <c r="G371" s="9"/>
      <c r="I371" s="9"/>
      <c r="J371" s="9"/>
      <c r="K371" s="9"/>
      <c r="L371" s="9"/>
      <c r="M371" s="9"/>
      <c r="N371" s="9"/>
      <c r="O371" s="9"/>
      <c r="P371" s="9"/>
      <c r="R371" s="9"/>
      <c r="S371" s="9"/>
      <c r="U371" s="9"/>
      <c r="V371" s="9"/>
      <c r="W371" s="17"/>
      <c r="X371" s="9"/>
      <c r="Y371" s="9"/>
      <c r="Z371" s="9"/>
      <c r="AA371" s="9"/>
      <c r="AB371" s="9"/>
      <c r="AC371" s="9"/>
      <c r="AD371" s="9"/>
      <c r="AE371" s="9"/>
      <c r="AF371" s="9"/>
      <c r="AG371" s="9"/>
      <c r="AH371" s="9"/>
    </row>
    <row r="372" spans="1:34" x14ac:dyDescent="0.25">
      <c r="A372" s="9"/>
      <c r="B372" s="9"/>
      <c r="C372" s="9"/>
      <c r="D372" s="9"/>
      <c r="F372" s="9"/>
      <c r="G372" s="9"/>
      <c r="I372" s="9"/>
      <c r="J372" s="9"/>
      <c r="K372" s="9"/>
      <c r="L372" s="9"/>
      <c r="M372" s="9"/>
      <c r="N372" s="9"/>
      <c r="O372" s="9"/>
      <c r="P372" s="9"/>
      <c r="R372" s="9"/>
      <c r="S372" s="9"/>
      <c r="U372" s="9"/>
      <c r="V372" s="9"/>
      <c r="W372" s="17"/>
      <c r="X372" s="9"/>
      <c r="Y372" s="9"/>
      <c r="Z372" s="9"/>
      <c r="AA372" s="9"/>
      <c r="AB372" s="9"/>
      <c r="AC372" s="9"/>
      <c r="AD372" s="9"/>
      <c r="AE372" s="9"/>
      <c r="AF372" s="9"/>
      <c r="AG372" s="9"/>
      <c r="AH372" s="9"/>
    </row>
    <row r="373" spans="1:34" x14ac:dyDescent="0.25">
      <c r="A373" s="9"/>
      <c r="B373" s="9"/>
      <c r="C373" s="9"/>
      <c r="D373" s="9"/>
      <c r="F373" s="9"/>
      <c r="G373" s="9"/>
      <c r="I373" s="9"/>
      <c r="J373" s="9"/>
      <c r="K373" s="9"/>
      <c r="L373" s="9"/>
      <c r="M373" s="9"/>
      <c r="N373" s="9"/>
      <c r="O373" s="9"/>
      <c r="P373" s="9"/>
      <c r="R373" s="9"/>
      <c r="S373" s="9"/>
      <c r="U373" s="9"/>
      <c r="V373" s="9"/>
      <c r="W373" s="17"/>
      <c r="X373" s="9"/>
      <c r="Y373" s="9"/>
      <c r="Z373" s="9"/>
      <c r="AA373" s="9"/>
      <c r="AB373" s="9"/>
      <c r="AC373" s="9"/>
      <c r="AD373" s="9"/>
      <c r="AE373" s="9"/>
      <c r="AF373" s="9"/>
      <c r="AG373" s="9"/>
      <c r="AH373" s="9"/>
    </row>
    <row r="374" spans="1:34" x14ac:dyDescent="0.25">
      <c r="A374" s="9"/>
      <c r="B374" s="9"/>
      <c r="C374" s="9"/>
      <c r="D374" s="9"/>
      <c r="F374" s="9"/>
      <c r="G374" s="9"/>
      <c r="I374" s="9"/>
      <c r="J374" s="9"/>
      <c r="K374" s="9"/>
      <c r="L374" s="9"/>
      <c r="M374" s="9"/>
      <c r="N374" s="9"/>
      <c r="O374" s="9"/>
      <c r="P374" s="9"/>
      <c r="R374" s="9"/>
      <c r="S374" s="9"/>
      <c r="U374" s="9"/>
      <c r="V374" s="9"/>
      <c r="W374" s="17"/>
      <c r="X374" s="9"/>
      <c r="Y374" s="9"/>
      <c r="Z374" s="9"/>
      <c r="AA374" s="9"/>
      <c r="AB374" s="9"/>
      <c r="AC374" s="9"/>
      <c r="AD374" s="9"/>
      <c r="AE374" s="9"/>
      <c r="AF374" s="9"/>
      <c r="AG374" s="9"/>
      <c r="AH374" s="9"/>
    </row>
    <row r="375" spans="1:34" x14ac:dyDescent="0.25">
      <c r="A375" s="9"/>
      <c r="B375" s="9"/>
      <c r="C375" s="9"/>
      <c r="D375" s="9"/>
      <c r="F375" s="9"/>
      <c r="G375" s="9"/>
      <c r="I375" s="9"/>
      <c r="J375" s="9"/>
      <c r="K375" s="9"/>
      <c r="L375" s="9"/>
      <c r="M375" s="9"/>
      <c r="N375" s="9"/>
      <c r="O375" s="9"/>
      <c r="P375" s="9"/>
      <c r="R375" s="9"/>
      <c r="S375" s="9"/>
      <c r="U375" s="9"/>
      <c r="V375" s="9"/>
      <c r="W375" s="17"/>
      <c r="X375" s="9"/>
      <c r="Y375" s="9"/>
      <c r="Z375" s="9"/>
      <c r="AA375" s="9"/>
      <c r="AB375" s="9"/>
      <c r="AC375" s="9"/>
      <c r="AD375" s="9"/>
      <c r="AE375" s="9"/>
      <c r="AF375" s="9"/>
      <c r="AG375" s="9"/>
      <c r="AH375" s="9"/>
    </row>
    <row r="376" spans="1:34" x14ac:dyDescent="0.25">
      <c r="A376" s="9"/>
      <c r="B376" s="9"/>
      <c r="C376" s="9"/>
      <c r="D376" s="9"/>
      <c r="F376" s="9"/>
      <c r="G376" s="9"/>
      <c r="I376" s="9"/>
      <c r="J376" s="9"/>
      <c r="K376" s="9"/>
      <c r="L376" s="9"/>
      <c r="M376" s="9"/>
      <c r="N376" s="9"/>
      <c r="O376" s="9"/>
      <c r="P376" s="9"/>
      <c r="R376" s="9"/>
      <c r="S376" s="9"/>
      <c r="U376" s="9"/>
      <c r="V376" s="9"/>
      <c r="W376" s="17"/>
      <c r="X376" s="9"/>
      <c r="Y376" s="9"/>
      <c r="Z376" s="9"/>
      <c r="AA376" s="9"/>
      <c r="AB376" s="9"/>
      <c r="AC376" s="9"/>
      <c r="AD376" s="9"/>
      <c r="AE376" s="9"/>
      <c r="AF376" s="9"/>
      <c r="AG376" s="9"/>
      <c r="AH376" s="9"/>
    </row>
    <row r="377" spans="1:34" x14ac:dyDescent="0.25">
      <c r="A377" s="9"/>
      <c r="B377" s="9"/>
      <c r="C377" s="9"/>
      <c r="D377" s="9"/>
      <c r="F377" s="9"/>
      <c r="G377" s="9"/>
      <c r="I377" s="9"/>
      <c r="J377" s="9"/>
      <c r="K377" s="9"/>
      <c r="L377" s="9"/>
      <c r="M377" s="9"/>
      <c r="N377" s="9"/>
      <c r="O377" s="9"/>
      <c r="P377" s="9"/>
      <c r="R377" s="9"/>
      <c r="S377" s="9"/>
      <c r="U377" s="9"/>
      <c r="V377" s="9"/>
      <c r="W377" s="17"/>
      <c r="X377" s="9"/>
      <c r="Y377" s="9"/>
      <c r="Z377" s="9"/>
      <c r="AA377" s="9"/>
      <c r="AB377" s="9"/>
      <c r="AC377" s="9"/>
      <c r="AD377" s="9"/>
      <c r="AE377" s="9"/>
      <c r="AF377" s="9"/>
      <c r="AG377" s="9"/>
      <c r="AH377" s="9"/>
    </row>
    <row r="378" spans="1:34" x14ac:dyDescent="0.25">
      <c r="A378" s="9"/>
      <c r="B378" s="9"/>
      <c r="C378" s="9"/>
      <c r="D378" s="9"/>
      <c r="F378" s="9"/>
      <c r="G378" s="9"/>
      <c r="I378" s="9"/>
      <c r="J378" s="9"/>
      <c r="K378" s="9"/>
      <c r="L378" s="9"/>
      <c r="M378" s="9"/>
      <c r="N378" s="9"/>
      <c r="O378" s="9"/>
      <c r="P378" s="9"/>
      <c r="R378" s="9"/>
      <c r="S378" s="9"/>
      <c r="U378" s="9"/>
      <c r="V378" s="9"/>
      <c r="W378" s="17"/>
      <c r="X378" s="9"/>
      <c r="Y378" s="9"/>
      <c r="Z378" s="9"/>
      <c r="AA378" s="9"/>
      <c r="AB378" s="9"/>
      <c r="AC378" s="9"/>
      <c r="AD378" s="9"/>
      <c r="AE378" s="9"/>
      <c r="AF378" s="9"/>
      <c r="AG378" s="9"/>
      <c r="AH378" s="9"/>
    </row>
    <row r="379" spans="1:34" x14ac:dyDescent="0.25">
      <c r="A379" s="9"/>
      <c r="B379" s="9"/>
      <c r="C379" s="9"/>
      <c r="D379" s="9"/>
      <c r="F379" s="9"/>
      <c r="G379" s="9"/>
      <c r="I379" s="9"/>
      <c r="J379" s="9"/>
      <c r="K379" s="9"/>
      <c r="L379" s="9"/>
      <c r="M379" s="9"/>
      <c r="N379" s="9"/>
      <c r="O379" s="9"/>
      <c r="P379" s="9"/>
      <c r="R379" s="9"/>
      <c r="S379" s="9"/>
      <c r="U379" s="9"/>
      <c r="V379" s="9"/>
      <c r="W379" s="17"/>
      <c r="X379" s="9"/>
      <c r="Y379" s="9"/>
      <c r="Z379" s="9"/>
      <c r="AA379" s="9"/>
      <c r="AB379" s="9"/>
      <c r="AC379" s="9"/>
      <c r="AD379" s="9"/>
      <c r="AE379" s="9"/>
      <c r="AF379" s="9"/>
      <c r="AG379" s="9"/>
      <c r="AH379" s="9"/>
    </row>
    <row r="380" spans="1:34" x14ac:dyDescent="0.25">
      <c r="A380" s="9"/>
      <c r="B380" s="9"/>
      <c r="C380" s="9"/>
      <c r="D380" s="9"/>
      <c r="F380" s="9"/>
      <c r="G380" s="9"/>
      <c r="I380" s="9"/>
      <c r="J380" s="9"/>
      <c r="K380" s="9"/>
      <c r="L380" s="9"/>
      <c r="M380" s="9"/>
      <c r="N380" s="9"/>
      <c r="O380" s="9"/>
      <c r="P380" s="9"/>
      <c r="R380" s="9"/>
      <c r="S380" s="9"/>
      <c r="U380" s="9"/>
      <c r="V380" s="9"/>
      <c r="W380" s="17"/>
      <c r="X380" s="9"/>
      <c r="Y380" s="9"/>
      <c r="Z380" s="9"/>
      <c r="AA380" s="9"/>
      <c r="AB380" s="9"/>
      <c r="AC380" s="9"/>
      <c r="AD380" s="9"/>
      <c r="AE380" s="9"/>
      <c r="AF380" s="9"/>
      <c r="AG380" s="9"/>
      <c r="AH380" s="9"/>
    </row>
    <row r="381" spans="1:34" x14ac:dyDescent="0.25">
      <c r="A381" s="9"/>
      <c r="B381" s="9"/>
      <c r="C381" s="9"/>
      <c r="D381" s="9"/>
      <c r="F381" s="9"/>
      <c r="G381" s="9"/>
      <c r="I381" s="9"/>
      <c r="J381" s="9"/>
      <c r="K381" s="9"/>
      <c r="L381" s="9"/>
      <c r="M381" s="9"/>
      <c r="N381" s="9"/>
      <c r="O381" s="9"/>
      <c r="P381" s="9"/>
      <c r="R381" s="9"/>
      <c r="S381" s="9"/>
      <c r="U381" s="9"/>
      <c r="V381" s="9"/>
      <c r="W381" s="17"/>
      <c r="X381" s="9"/>
      <c r="Y381" s="9"/>
      <c r="Z381" s="9"/>
      <c r="AA381" s="9"/>
      <c r="AB381" s="9"/>
      <c r="AC381" s="9"/>
      <c r="AD381" s="9"/>
      <c r="AE381" s="9"/>
      <c r="AF381" s="9"/>
      <c r="AG381" s="9"/>
      <c r="AH381" s="9"/>
    </row>
    <row r="382" spans="1:34" x14ac:dyDescent="0.25">
      <c r="A382" s="9"/>
      <c r="B382" s="9"/>
      <c r="C382" s="9"/>
      <c r="D382" s="9"/>
      <c r="F382" s="9"/>
      <c r="G382" s="9"/>
      <c r="I382" s="9"/>
      <c r="J382" s="9"/>
      <c r="K382" s="9"/>
      <c r="L382" s="9"/>
      <c r="M382" s="9"/>
      <c r="N382" s="9"/>
      <c r="O382" s="9"/>
      <c r="P382" s="9"/>
      <c r="R382" s="9"/>
      <c r="S382" s="9"/>
      <c r="U382" s="9"/>
      <c r="V382" s="9"/>
      <c r="W382" s="17"/>
      <c r="X382" s="9"/>
      <c r="Y382" s="9"/>
      <c r="Z382" s="9"/>
      <c r="AA382" s="9"/>
      <c r="AB382" s="9"/>
      <c r="AC382" s="9"/>
      <c r="AD382" s="9"/>
      <c r="AE382" s="9"/>
      <c r="AF382" s="9"/>
      <c r="AG382" s="9"/>
      <c r="AH382" s="9"/>
    </row>
    <row r="383" spans="1:34" x14ac:dyDescent="0.25">
      <c r="A383" s="9"/>
      <c r="B383" s="9"/>
      <c r="C383" s="9"/>
      <c r="D383" s="9"/>
      <c r="F383" s="9"/>
      <c r="G383" s="9"/>
      <c r="I383" s="9"/>
      <c r="J383" s="9"/>
      <c r="K383" s="9"/>
      <c r="L383" s="9"/>
      <c r="M383" s="9"/>
      <c r="N383" s="9"/>
      <c r="O383" s="9"/>
      <c r="P383" s="9"/>
      <c r="R383" s="9"/>
      <c r="S383" s="9"/>
      <c r="U383" s="9"/>
      <c r="V383" s="9"/>
      <c r="W383" s="17"/>
      <c r="X383" s="9"/>
      <c r="Y383" s="9"/>
      <c r="Z383" s="9"/>
      <c r="AA383" s="9"/>
      <c r="AB383" s="9"/>
      <c r="AC383" s="9"/>
      <c r="AD383" s="9"/>
      <c r="AE383" s="9"/>
      <c r="AF383" s="9"/>
      <c r="AG383" s="9"/>
      <c r="AH383" s="9"/>
    </row>
    <row r="384" spans="1:34" x14ac:dyDescent="0.25">
      <c r="A384" s="9"/>
      <c r="B384" s="9"/>
      <c r="C384" s="9"/>
      <c r="D384" s="9"/>
      <c r="F384" s="9"/>
      <c r="G384" s="9"/>
      <c r="I384" s="9"/>
      <c r="J384" s="9"/>
      <c r="K384" s="9"/>
      <c r="L384" s="9"/>
      <c r="M384" s="9"/>
      <c r="N384" s="9"/>
      <c r="O384" s="9"/>
      <c r="P384" s="9"/>
      <c r="R384" s="9"/>
      <c r="S384" s="9"/>
      <c r="U384" s="9"/>
      <c r="V384" s="9"/>
      <c r="W384" s="17"/>
      <c r="X384" s="9"/>
      <c r="Y384" s="9"/>
      <c r="Z384" s="9"/>
      <c r="AA384" s="9"/>
      <c r="AB384" s="9"/>
      <c r="AC384" s="9"/>
      <c r="AD384" s="9"/>
      <c r="AE384" s="9"/>
      <c r="AF384" s="9"/>
      <c r="AG384" s="9"/>
      <c r="AH384" s="9"/>
    </row>
    <row r="385" spans="1:34" x14ac:dyDescent="0.25">
      <c r="A385" s="9"/>
      <c r="B385" s="9"/>
      <c r="C385" s="9"/>
      <c r="D385" s="9"/>
      <c r="F385" s="9"/>
      <c r="G385" s="9"/>
      <c r="I385" s="9"/>
      <c r="J385" s="9"/>
      <c r="K385" s="9"/>
      <c r="L385" s="9"/>
      <c r="M385" s="9"/>
      <c r="N385" s="9"/>
      <c r="O385" s="9"/>
      <c r="P385" s="9"/>
      <c r="R385" s="9"/>
      <c r="S385" s="9"/>
      <c r="U385" s="9"/>
      <c r="V385" s="9"/>
      <c r="W385" s="17"/>
      <c r="X385" s="9"/>
      <c r="Y385" s="9"/>
      <c r="Z385" s="9"/>
      <c r="AA385" s="9"/>
      <c r="AB385" s="9"/>
      <c r="AC385" s="9"/>
      <c r="AD385" s="9"/>
      <c r="AE385" s="9"/>
      <c r="AF385" s="9"/>
      <c r="AG385" s="9"/>
      <c r="AH385" s="9"/>
    </row>
    <row r="386" spans="1:34" x14ac:dyDescent="0.25">
      <c r="A386" s="9"/>
      <c r="B386" s="9"/>
      <c r="C386" s="9"/>
      <c r="D386" s="9"/>
      <c r="F386" s="9"/>
      <c r="G386" s="9"/>
      <c r="I386" s="9"/>
      <c r="J386" s="9"/>
      <c r="K386" s="9"/>
      <c r="L386" s="9"/>
      <c r="M386" s="9"/>
      <c r="N386" s="9"/>
      <c r="O386" s="9"/>
      <c r="P386" s="9"/>
      <c r="R386" s="9"/>
      <c r="S386" s="9"/>
      <c r="U386" s="9"/>
      <c r="V386" s="9"/>
      <c r="W386" s="17"/>
      <c r="X386" s="9"/>
      <c r="Y386" s="9"/>
      <c r="Z386" s="9"/>
      <c r="AA386" s="9"/>
      <c r="AB386" s="9"/>
      <c r="AC386" s="9"/>
      <c r="AD386" s="9"/>
      <c r="AE386" s="9"/>
      <c r="AF386" s="9"/>
      <c r="AG386" s="9"/>
      <c r="AH386" s="9"/>
    </row>
    <row r="387" spans="1:34" x14ac:dyDescent="0.25">
      <c r="A387" s="9"/>
      <c r="B387" s="9"/>
      <c r="C387" s="9"/>
      <c r="D387" s="9"/>
      <c r="F387" s="9"/>
      <c r="G387" s="9"/>
      <c r="I387" s="9"/>
      <c r="J387" s="9"/>
      <c r="K387" s="9"/>
      <c r="L387" s="9"/>
      <c r="M387" s="9"/>
      <c r="N387" s="9"/>
      <c r="O387" s="9"/>
      <c r="P387" s="9"/>
      <c r="R387" s="9"/>
      <c r="S387" s="9"/>
      <c r="U387" s="9"/>
      <c r="V387" s="9"/>
      <c r="W387" s="17"/>
      <c r="X387" s="9"/>
      <c r="Y387" s="9"/>
      <c r="Z387" s="9"/>
      <c r="AA387" s="9"/>
      <c r="AB387" s="9"/>
      <c r="AC387" s="9"/>
      <c r="AD387" s="9"/>
      <c r="AE387" s="9"/>
      <c r="AF387" s="9"/>
      <c r="AG387" s="9"/>
      <c r="AH387" s="9"/>
    </row>
    <row r="388" spans="1:34" x14ac:dyDescent="0.25">
      <c r="A388" s="9"/>
      <c r="B388" s="9"/>
      <c r="C388" s="9"/>
      <c r="D388" s="9"/>
      <c r="F388" s="9"/>
      <c r="G388" s="9"/>
      <c r="I388" s="9"/>
      <c r="J388" s="9"/>
      <c r="K388" s="9"/>
      <c r="L388" s="9"/>
      <c r="M388" s="9"/>
      <c r="N388" s="9"/>
      <c r="O388" s="9"/>
      <c r="P388" s="9"/>
      <c r="R388" s="9"/>
      <c r="S388" s="9"/>
      <c r="U388" s="9"/>
      <c r="V388" s="9"/>
      <c r="W388" s="17"/>
      <c r="X388" s="9"/>
      <c r="Y388" s="9"/>
      <c r="Z388" s="9"/>
      <c r="AA388" s="9"/>
      <c r="AB388" s="9"/>
      <c r="AC388" s="9"/>
      <c r="AD388" s="9"/>
      <c r="AE388" s="9"/>
      <c r="AF388" s="9"/>
      <c r="AG388" s="9"/>
      <c r="AH388" s="9"/>
    </row>
    <row r="389" spans="1:34" x14ac:dyDescent="0.25">
      <c r="A389" s="9"/>
      <c r="B389" s="9"/>
      <c r="C389" s="9"/>
      <c r="D389" s="9"/>
      <c r="F389" s="9"/>
      <c r="G389" s="9"/>
      <c r="I389" s="9"/>
      <c r="J389" s="9"/>
      <c r="K389" s="9"/>
      <c r="L389" s="9"/>
      <c r="M389" s="9"/>
      <c r="N389" s="9"/>
      <c r="O389" s="9"/>
      <c r="P389" s="9"/>
      <c r="R389" s="9"/>
      <c r="S389" s="9"/>
      <c r="U389" s="9"/>
      <c r="V389" s="9"/>
      <c r="W389" s="17"/>
      <c r="X389" s="9"/>
      <c r="Y389" s="9"/>
      <c r="Z389" s="9"/>
      <c r="AA389" s="9"/>
      <c r="AB389" s="9"/>
      <c r="AC389" s="9"/>
      <c r="AD389" s="9"/>
      <c r="AE389" s="9"/>
      <c r="AF389" s="9"/>
      <c r="AG389" s="9"/>
      <c r="AH389" s="9"/>
    </row>
    <row r="390" spans="1:34" x14ac:dyDescent="0.25">
      <c r="A390" s="9"/>
      <c r="B390" s="9"/>
      <c r="C390" s="9"/>
      <c r="D390" s="9"/>
      <c r="F390" s="9"/>
      <c r="G390" s="9"/>
      <c r="I390" s="9"/>
      <c r="J390" s="9"/>
      <c r="K390" s="9"/>
      <c r="L390" s="9"/>
      <c r="M390" s="9"/>
      <c r="N390" s="9"/>
      <c r="O390" s="9"/>
      <c r="P390" s="9"/>
      <c r="R390" s="9"/>
      <c r="S390" s="9"/>
      <c r="U390" s="9"/>
      <c r="V390" s="9"/>
      <c r="W390" s="17"/>
      <c r="X390" s="9"/>
      <c r="Y390" s="9"/>
      <c r="Z390" s="9"/>
      <c r="AA390" s="9"/>
      <c r="AB390" s="9"/>
      <c r="AC390" s="9"/>
      <c r="AD390" s="9"/>
      <c r="AE390" s="9"/>
      <c r="AF390" s="9"/>
      <c r="AG390" s="9"/>
      <c r="AH390" s="9"/>
    </row>
    <row r="391" spans="1:34" x14ac:dyDescent="0.25">
      <c r="A391" s="9"/>
      <c r="B391" s="9"/>
      <c r="C391" s="9"/>
      <c r="D391" s="9"/>
      <c r="F391" s="9"/>
      <c r="G391" s="9"/>
      <c r="I391" s="9"/>
      <c r="J391" s="9"/>
      <c r="K391" s="9"/>
      <c r="L391" s="9"/>
      <c r="M391" s="9"/>
      <c r="N391" s="9"/>
      <c r="O391" s="9"/>
      <c r="P391" s="9"/>
      <c r="R391" s="9"/>
      <c r="S391" s="9"/>
      <c r="U391" s="9"/>
      <c r="V391" s="9"/>
      <c r="W391" s="17"/>
      <c r="X391" s="9"/>
      <c r="Y391" s="9"/>
      <c r="Z391" s="9"/>
      <c r="AA391" s="9"/>
      <c r="AB391" s="9"/>
      <c r="AC391" s="9"/>
      <c r="AD391" s="9"/>
      <c r="AE391" s="9"/>
      <c r="AF391" s="9"/>
      <c r="AG391" s="9"/>
      <c r="AH391" s="9"/>
    </row>
    <row r="392" spans="1:34" x14ac:dyDescent="0.25">
      <c r="A392" s="9"/>
      <c r="B392" s="9"/>
      <c r="C392" s="9"/>
      <c r="D392" s="9"/>
      <c r="F392" s="9"/>
      <c r="G392" s="9"/>
      <c r="I392" s="9"/>
      <c r="J392" s="9"/>
      <c r="K392" s="9"/>
      <c r="L392" s="9"/>
      <c r="M392" s="9"/>
      <c r="N392" s="9"/>
      <c r="O392" s="9"/>
      <c r="P392" s="9"/>
      <c r="R392" s="9"/>
      <c r="S392" s="9"/>
      <c r="U392" s="9"/>
      <c r="V392" s="9"/>
      <c r="W392" s="17"/>
      <c r="X392" s="9"/>
      <c r="Y392" s="9"/>
      <c r="Z392" s="9"/>
      <c r="AA392" s="9"/>
      <c r="AB392" s="9"/>
      <c r="AC392" s="9"/>
      <c r="AD392" s="9"/>
      <c r="AE392" s="9"/>
      <c r="AF392" s="9"/>
      <c r="AG392" s="9"/>
      <c r="AH392" s="9"/>
    </row>
    <row r="393" spans="1:34" x14ac:dyDescent="0.25">
      <c r="A393" s="9"/>
      <c r="B393" s="9"/>
      <c r="C393" s="9"/>
      <c r="D393" s="9"/>
      <c r="F393" s="9"/>
      <c r="G393" s="9"/>
      <c r="I393" s="9"/>
      <c r="J393" s="9"/>
      <c r="K393" s="9"/>
      <c r="L393" s="9"/>
      <c r="M393" s="9"/>
      <c r="N393" s="9"/>
      <c r="O393" s="9"/>
      <c r="P393" s="9"/>
      <c r="R393" s="9"/>
      <c r="S393" s="9"/>
      <c r="U393" s="9"/>
      <c r="V393" s="9"/>
      <c r="W393" s="17"/>
      <c r="X393" s="9"/>
      <c r="Y393" s="9"/>
      <c r="Z393" s="9"/>
      <c r="AA393" s="9"/>
      <c r="AB393" s="9"/>
      <c r="AC393" s="9"/>
      <c r="AD393" s="9"/>
      <c r="AE393" s="9"/>
      <c r="AF393" s="9"/>
      <c r="AG393" s="9"/>
      <c r="AH393" s="9"/>
    </row>
    <row r="394" spans="1:34" x14ac:dyDescent="0.25">
      <c r="A394" s="9"/>
      <c r="B394" s="9"/>
      <c r="C394" s="9"/>
      <c r="D394" s="9"/>
      <c r="F394" s="9"/>
      <c r="G394" s="9"/>
      <c r="I394" s="9"/>
      <c r="J394" s="9"/>
      <c r="K394" s="9"/>
      <c r="L394" s="9"/>
      <c r="M394" s="9"/>
      <c r="N394" s="9"/>
      <c r="O394" s="9"/>
      <c r="P394" s="9"/>
      <c r="R394" s="9"/>
      <c r="S394" s="9"/>
      <c r="U394" s="9"/>
      <c r="V394" s="9"/>
      <c r="W394" s="17"/>
      <c r="X394" s="9"/>
      <c r="Y394" s="9"/>
      <c r="Z394" s="9"/>
      <c r="AA394" s="9"/>
      <c r="AB394" s="9"/>
      <c r="AC394" s="9"/>
      <c r="AD394" s="9"/>
      <c r="AE394" s="9"/>
      <c r="AF394" s="9"/>
      <c r="AG394" s="9"/>
      <c r="AH394" s="9"/>
    </row>
    <row r="395" spans="1:34" x14ac:dyDescent="0.25">
      <c r="A395" s="9"/>
      <c r="B395" s="9"/>
      <c r="C395" s="9"/>
      <c r="D395" s="9"/>
      <c r="F395" s="9"/>
      <c r="G395" s="9"/>
      <c r="I395" s="9"/>
      <c r="J395" s="9"/>
      <c r="K395" s="9"/>
      <c r="L395" s="9"/>
      <c r="M395" s="9"/>
      <c r="N395" s="9"/>
      <c r="O395" s="9"/>
      <c r="P395" s="9"/>
      <c r="R395" s="9"/>
      <c r="S395" s="9"/>
      <c r="U395" s="9"/>
      <c r="V395" s="9"/>
      <c r="W395" s="17"/>
      <c r="X395" s="9"/>
      <c r="Y395" s="9"/>
      <c r="Z395" s="9"/>
      <c r="AA395" s="9"/>
      <c r="AB395" s="9"/>
      <c r="AC395" s="9"/>
      <c r="AD395" s="9"/>
      <c r="AE395" s="9"/>
      <c r="AF395" s="9"/>
      <c r="AG395" s="9"/>
      <c r="AH395" s="9"/>
    </row>
    <row r="396" spans="1:34" x14ac:dyDescent="0.25">
      <c r="A396" s="9"/>
      <c r="B396" s="9"/>
      <c r="C396" s="9"/>
      <c r="D396" s="9"/>
      <c r="F396" s="9"/>
      <c r="G396" s="9"/>
      <c r="I396" s="9"/>
      <c r="J396" s="9"/>
      <c r="K396" s="9"/>
      <c r="L396" s="9"/>
      <c r="M396" s="9"/>
      <c r="N396" s="9"/>
      <c r="O396" s="9"/>
      <c r="P396" s="9"/>
      <c r="R396" s="9"/>
      <c r="S396" s="9"/>
      <c r="U396" s="9"/>
      <c r="V396" s="9"/>
      <c r="W396" s="17"/>
      <c r="X396" s="9"/>
      <c r="Y396" s="9"/>
      <c r="Z396" s="9"/>
      <c r="AA396" s="9"/>
      <c r="AB396" s="9"/>
      <c r="AC396" s="9"/>
      <c r="AD396" s="9"/>
      <c r="AE396" s="9"/>
      <c r="AF396" s="9"/>
      <c r="AG396" s="9"/>
      <c r="AH396" s="9"/>
    </row>
    <row r="397" spans="1:34" x14ac:dyDescent="0.25">
      <c r="A397" s="9"/>
      <c r="B397" s="9"/>
      <c r="C397" s="9"/>
      <c r="D397" s="9"/>
      <c r="F397" s="9"/>
      <c r="G397" s="9"/>
      <c r="I397" s="9"/>
      <c r="J397" s="9"/>
      <c r="K397" s="9"/>
      <c r="L397" s="9"/>
      <c r="M397" s="9"/>
      <c r="N397" s="9"/>
      <c r="O397" s="9"/>
      <c r="P397" s="9"/>
      <c r="R397" s="9"/>
      <c r="S397" s="9"/>
      <c r="U397" s="9"/>
      <c r="V397" s="9"/>
      <c r="W397" s="17"/>
      <c r="X397" s="9"/>
      <c r="Y397" s="9"/>
      <c r="Z397" s="9"/>
      <c r="AA397" s="9"/>
      <c r="AB397" s="9"/>
      <c r="AC397" s="9"/>
      <c r="AD397" s="9"/>
      <c r="AE397" s="9"/>
      <c r="AF397" s="9"/>
      <c r="AG397" s="9"/>
      <c r="AH397" s="9"/>
    </row>
    <row r="398" spans="1:34" x14ac:dyDescent="0.25">
      <c r="A398" s="9"/>
      <c r="B398" s="9"/>
      <c r="C398" s="9"/>
      <c r="D398" s="9"/>
      <c r="F398" s="9"/>
      <c r="G398" s="9"/>
      <c r="I398" s="9"/>
      <c r="J398" s="9"/>
      <c r="K398" s="9"/>
      <c r="L398" s="9"/>
      <c r="M398" s="9"/>
      <c r="N398" s="9"/>
      <c r="O398" s="9"/>
      <c r="P398" s="9"/>
      <c r="R398" s="9"/>
      <c r="S398" s="9"/>
      <c r="U398" s="9"/>
      <c r="V398" s="9"/>
      <c r="W398" s="17"/>
      <c r="X398" s="9"/>
      <c r="Y398" s="9"/>
      <c r="Z398" s="9"/>
      <c r="AA398" s="9"/>
      <c r="AB398" s="9"/>
      <c r="AC398" s="9"/>
      <c r="AD398" s="9"/>
      <c r="AE398" s="9"/>
      <c r="AF398" s="9"/>
      <c r="AG398" s="9"/>
      <c r="AH398" s="9"/>
    </row>
    <row r="399" spans="1:34" x14ac:dyDescent="0.25">
      <c r="A399" s="9"/>
      <c r="B399" s="9"/>
      <c r="C399" s="9"/>
      <c r="D399" s="9"/>
      <c r="F399" s="9"/>
      <c r="G399" s="9"/>
      <c r="I399" s="9"/>
      <c r="J399" s="9"/>
      <c r="K399" s="9"/>
      <c r="L399" s="9"/>
      <c r="M399" s="9"/>
      <c r="N399" s="9"/>
      <c r="O399" s="9"/>
      <c r="P399" s="9"/>
      <c r="R399" s="9"/>
      <c r="S399" s="9"/>
      <c r="U399" s="9"/>
      <c r="V399" s="9"/>
      <c r="W399" s="17"/>
      <c r="X399" s="9"/>
      <c r="Y399" s="9"/>
      <c r="Z399" s="9"/>
      <c r="AA399" s="9"/>
      <c r="AB399" s="9"/>
      <c r="AC399" s="9"/>
      <c r="AD399" s="9"/>
      <c r="AE399" s="9"/>
      <c r="AF399" s="9"/>
      <c r="AG399" s="9"/>
      <c r="AH399" s="9"/>
    </row>
    <row r="400" spans="1:34" x14ac:dyDescent="0.25">
      <c r="A400" s="9"/>
      <c r="B400" s="9"/>
      <c r="C400" s="9"/>
      <c r="D400" s="9"/>
      <c r="F400" s="9"/>
      <c r="G400" s="9"/>
      <c r="I400" s="9"/>
      <c r="J400" s="9"/>
      <c r="K400" s="9"/>
      <c r="L400" s="9"/>
      <c r="M400" s="9"/>
      <c r="N400" s="9"/>
      <c r="O400" s="9"/>
      <c r="P400" s="9"/>
      <c r="R400" s="9"/>
      <c r="S400" s="9"/>
      <c r="U400" s="9"/>
      <c r="V400" s="9"/>
      <c r="W400" s="17"/>
      <c r="X400" s="9"/>
      <c r="Y400" s="9"/>
      <c r="Z400" s="9"/>
      <c r="AA400" s="9"/>
      <c r="AB400" s="9"/>
      <c r="AC400" s="9"/>
      <c r="AD400" s="9"/>
      <c r="AE400" s="9"/>
      <c r="AF400" s="9"/>
      <c r="AG400" s="9"/>
      <c r="AH400" s="9"/>
    </row>
    <row r="401" spans="1:34" x14ac:dyDescent="0.25">
      <c r="A401" s="9"/>
      <c r="B401" s="9"/>
      <c r="C401" s="9"/>
      <c r="D401" s="9"/>
      <c r="F401" s="9"/>
      <c r="G401" s="9"/>
      <c r="I401" s="9"/>
      <c r="J401" s="9"/>
      <c r="K401" s="9"/>
      <c r="L401" s="9"/>
      <c r="M401" s="9"/>
      <c r="N401" s="9"/>
      <c r="O401" s="9"/>
      <c r="P401" s="9"/>
      <c r="R401" s="9"/>
      <c r="S401" s="9"/>
      <c r="U401" s="9"/>
      <c r="V401" s="9"/>
      <c r="W401" s="17"/>
      <c r="X401" s="9"/>
      <c r="Y401" s="9"/>
      <c r="Z401" s="9"/>
      <c r="AA401" s="9"/>
      <c r="AB401" s="9"/>
      <c r="AC401" s="9"/>
      <c r="AD401" s="9"/>
      <c r="AE401" s="9"/>
      <c r="AF401" s="9"/>
      <c r="AG401" s="9"/>
      <c r="AH401" s="9"/>
    </row>
    <row r="402" spans="1:34" x14ac:dyDescent="0.25">
      <c r="A402" s="9"/>
      <c r="B402" s="9"/>
      <c r="C402" s="9"/>
      <c r="D402" s="9"/>
      <c r="F402" s="9"/>
      <c r="G402" s="9"/>
      <c r="I402" s="9"/>
      <c r="J402" s="9"/>
      <c r="K402" s="9"/>
      <c r="L402" s="9"/>
      <c r="M402" s="9"/>
      <c r="N402" s="9"/>
      <c r="O402" s="9"/>
      <c r="P402" s="9"/>
      <c r="R402" s="9"/>
      <c r="S402" s="9"/>
      <c r="U402" s="9"/>
      <c r="V402" s="9"/>
      <c r="W402" s="17"/>
      <c r="X402" s="9"/>
      <c r="Y402" s="9"/>
      <c r="Z402" s="9"/>
      <c r="AA402" s="9"/>
      <c r="AB402" s="9"/>
      <c r="AC402" s="9"/>
      <c r="AD402" s="9"/>
      <c r="AE402" s="9"/>
      <c r="AF402" s="9"/>
      <c r="AG402" s="9"/>
      <c r="AH402" s="9"/>
    </row>
    <row r="403" spans="1:34" x14ac:dyDescent="0.25">
      <c r="A403" s="9"/>
      <c r="B403" s="9"/>
      <c r="C403" s="9"/>
      <c r="D403" s="9"/>
      <c r="F403" s="9"/>
      <c r="G403" s="9"/>
      <c r="I403" s="9"/>
      <c r="J403" s="9"/>
      <c r="K403" s="9"/>
      <c r="L403" s="9"/>
      <c r="M403" s="9"/>
      <c r="N403" s="9"/>
      <c r="O403" s="9"/>
      <c r="P403" s="9"/>
      <c r="R403" s="9"/>
      <c r="S403" s="9"/>
      <c r="U403" s="9"/>
      <c r="V403" s="9"/>
      <c r="W403" s="17"/>
      <c r="X403" s="9"/>
      <c r="Y403" s="9"/>
      <c r="Z403" s="9"/>
      <c r="AA403" s="9"/>
      <c r="AB403" s="9"/>
      <c r="AC403" s="9"/>
      <c r="AD403" s="9"/>
      <c r="AE403" s="9"/>
      <c r="AF403" s="9"/>
      <c r="AG403" s="9"/>
      <c r="AH403" s="9"/>
    </row>
    <row r="404" spans="1:34" x14ac:dyDescent="0.25">
      <c r="A404" s="9"/>
      <c r="B404" s="9"/>
      <c r="C404" s="9"/>
      <c r="D404" s="9"/>
      <c r="F404" s="9"/>
      <c r="G404" s="9"/>
      <c r="I404" s="9"/>
      <c r="J404" s="9"/>
      <c r="K404" s="9"/>
      <c r="L404" s="9"/>
      <c r="M404" s="9"/>
      <c r="N404" s="9"/>
      <c r="O404" s="9"/>
      <c r="P404" s="9"/>
      <c r="R404" s="9"/>
      <c r="S404" s="9"/>
      <c r="U404" s="9"/>
      <c r="V404" s="9"/>
      <c r="W404" s="17"/>
      <c r="X404" s="9"/>
      <c r="Y404" s="9"/>
      <c r="Z404" s="9"/>
      <c r="AA404" s="9"/>
      <c r="AB404" s="9"/>
      <c r="AC404" s="9"/>
      <c r="AD404" s="9"/>
      <c r="AE404" s="9"/>
      <c r="AF404" s="9"/>
      <c r="AG404" s="9"/>
      <c r="AH404" s="9"/>
    </row>
    <row r="405" spans="1:34" x14ac:dyDescent="0.25">
      <c r="A405" s="9"/>
      <c r="B405" s="9"/>
      <c r="C405" s="9"/>
      <c r="D405" s="9"/>
      <c r="F405" s="9"/>
      <c r="G405" s="9"/>
      <c r="I405" s="9"/>
      <c r="J405" s="9"/>
      <c r="K405" s="9"/>
      <c r="L405" s="9"/>
      <c r="M405" s="9"/>
      <c r="N405" s="9"/>
      <c r="O405" s="9"/>
      <c r="P405" s="9"/>
      <c r="R405" s="9"/>
      <c r="S405" s="9"/>
      <c r="U405" s="9"/>
      <c r="V405" s="9"/>
      <c r="W405" s="17"/>
      <c r="X405" s="9"/>
      <c r="Y405" s="9"/>
      <c r="Z405" s="9"/>
      <c r="AA405" s="9"/>
      <c r="AB405" s="9"/>
      <c r="AC405" s="9"/>
      <c r="AD405" s="9"/>
      <c r="AE405" s="9"/>
      <c r="AF405" s="9"/>
      <c r="AG405" s="9"/>
      <c r="AH405" s="9"/>
    </row>
    <row r="406" spans="1:34" x14ac:dyDescent="0.25">
      <c r="A406" s="9"/>
      <c r="B406" s="9"/>
      <c r="C406" s="9"/>
      <c r="D406" s="9"/>
      <c r="F406" s="9"/>
      <c r="G406" s="9"/>
      <c r="I406" s="9"/>
      <c r="J406" s="9"/>
      <c r="K406" s="9"/>
      <c r="L406" s="9"/>
      <c r="M406" s="9"/>
      <c r="N406" s="9"/>
      <c r="O406" s="9"/>
      <c r="P406" s="9"/>
      <c r="R406" s="9"/>
      <c r="S406" s="9"/>
      <c r="U406" s="9"/>
      <c r="V406" s="9"/>
      <c r="W406" s="17"/>
      <c r="X406" s="9"/>
      <c r="Y406" s="9"/>
      <c r="Z406" s="9"/>
      <c r="AA406" s="9"/>
      <c r="AB406" s="9"/>
      <c r="AC406" s="9"/>
      <c r="AD406" s="9"/>
      <c r="AE406" s="9"/>
      <c r="AF406" s="9"/>
      <c r="AG406" s="9"/>
      <c r="AH406" s="9"/>
    </row>
    <row r="407" spans="1:34" x14ac:dyDescent="0.25">
      <c r="A407" s="9"/>
      <c r="B407" s="9"/>
      <c r="C407" s="9"/>
      <c r="D407" s="9"/>
      <c r="F407" s="9"/>
      <c r="G407" s="9"/>
      <c r="I407" s="9"/>
      <c r="J407" s="9"/>
      <c r="K407" s="9"/>
      <c r="L407" s="9"/>
      <c r="M407" s="9"/>
      <c r="N407" s="9"/>
      <c r="O407" s="9"/>
      <c r="P407" s="9"/>
      <c r="R407" s="9"/>
      <c r="S407" s="9"/>
      <c r="U407" s="9"/>
      <c r="V407" s="9"/>
      <c r="W407" s="17"/>
      <c r="X407" s="9"/>
      <c r="Y407" s="9"/>
      <c r="Z407" s="9"/>
      <c r="AA407" s="9"/>
      <c r="AB407" s="9"/>
      <c r="AC407" s="9"/>
      <c r="AD407" s="9"/>
      <c r="AE407" s="9"/>
      <c r="AF407" s="9"/>
      <c r="AG407" s="9"/>
      <c r="AH407" s="9"/>
    </row>
    <row r="408" spans="1:34" x14ac:dyDescent="0.25">
      <c r="A408" s="9"/>
      <c r="B408" s="9"/>
      <c r="C408" s="9"/>
      <c r="D408" s="9"/>
      <c r="F408" s="9"/>
      <c r="G408" s="9"/>
      <c r="I408" s="9"/>
      <c r="J408" s="9"/>
      <c r="K408" s="9"/>
      <c r="L408" s="9"/>
      <c r="M408" s="9"/>
      <c r="N408" s="9"/>
      <c r="O408" s="9"/>
      <c r="P408" s="9"/>
      <c r="R408" s="9"/>
      <c r="S408" s="9"/>
      <c r="U408" s="9"/>
      <c r="V408" s="9"/>
      <c r="W408" s="17"/>
      <c r="X408" s="9"/>
      <c r="Y408" s="9"/>
      <c r="Z408" s="9"/>
      <c r="AA408" s="9"/>
      <c r="AB408" s="9"/>
      <c r="AC408" s="9"/>
      <c r="AD408" s="9"/>
      <c r="AE408" s="9"/>
      <c r="AF408" s="9"/>
      <c r="AG408" s="9"/>
      <c r="AH408" s="9"/>
    </row>
    <row r="409" spans="1:34" x14ac:dyDescent="0.25">
      <c r="A409" s="9"/>
      <c r="B409" s="9"/>
      <c r="C409" s="9"/>
      <c r="D409" s="9"/>
      <c r="F409" s="9"/>
      <c r="G409" s="9"/>
      <c r="I409" s="9"/>
      <c r="J409" s="9"/>
      <c r="K409" s="9"/>
      <c r="L409" s="9"/>
      <c r="M409" s="9"/>
      <c r="N409" s="9"/>
      <c r="O409" s="9"/>
      <c r="P409" s="9"/>
      <c r="R409" s="9"/>
      <c r="S409" s="9"/>
      <c r="U409" s="9"/>
      <c r="V409" s="9"/>
      <c r="W409" s="17"/>
      <c r="X409" s="9"/>
      <c r="Y409" s="9"/>
      <c r="Z409" s="9"/>
      <c r="AA409" s="9"/>
      <c r="AB409" s="9"/>
      <c r="AC409" s="9"/>
      <c r="AD409" s="9"/>
      <c r="AE409" s="9"/>
      <c r="AF409" s="9"/>
      <c r="AG409" s="9"/>
      <c r="AH409" s="9"/>
    </row>
    <row r="410" spans="1:34" x14ac:dyDescent="0.25">
      <c r="A410" s="9"/>
      <c r="B410" s="9"/>
      <c r="C410" s="9"/>
      <c r="D410" s="9"/>
      <c r="F410" s="9"/>
      <c r="G410" s="9"/>
      <c r="I410" s="9"/>
      <c r="J410" s="9"/>
      <c r="K410" s="9"/>
      <c r="L410" s="9"/>
      <c r="M410" s="9"/>
      <c r="N410" s="9"/>
      <c r="O410" s="9"/>
      <c r="P410" s="9"/>
      <c r="R410" s="9"/>
      <c r="S410" s="9"/>
      <c r="U410" s="9"/>
      <c r="V410" s="9"/>
      <c r="W410" s="17"/>
      <c r="X410" s="9"/>
      <c r="Y410" s="9"/>
      <c r="Z410" s="9"/>
      <c r="AA410" s="9"/>
      <c r="AB410" s="9"/>
      <c r="AC410" s="9"/>
      <c r="AD410" s="9"/>
      <c r="AE410" s="9"/>
      <c r="AF410" s="9"/>
      <c r="AG410" s="9"/>
      <c r="AH410" s="9"/>
    </row>
    <row r="411" spans="1:34" x14ac:dyDescent="0.25">
      <c r="A411" s="9"/>
      <c r="B411" s="9"/>
      <c r="C411" s="9"/>
      <c r="D411" s="9"/>
      <c r="F411" s="9"/>
      <c r="G411" s="9"/>
      <c r="I411" s="9"/>
      <c r="J411" s="9"/>
      <c r="K411" s="9"/>
      <c r="L411" s="9"/>
      <c r="M411" s="9"/>
      <c r="N411" s="9"/>
      <c r="O411" s="9"/>
      <c r="P411" s="9"/>
      <c r="R411" s="9"/>
      <c r="S411" s="9"/>
      <c r="U411" s="9"/>
      <c r="V411" s="9"/>
      <c r="W411" s="17"/>
      <c r="X411" s="9"/>
      <c r="Y411" s="9"/>
      <c r="Z411" s="9"/>
      <c r="AA411" s="9"/>
      <c r="AB411" s="9"/>
      <c r="AC411" s="9"/>
      <c r="AD411" s="9"/>
      <c r="AE411" s="9"/>
      <c r="AF411" s="9"/>
      <c r="AG411" s="9"/>
      <c r="AH411" s="9"/>
    </row>
    <row r="412" spans="1:34" x14ac:dyDescent="0.25">
      <c r="A412" s="9"/>
      <c r="B412" s="9"/>
      <c r="C412" s="9"/>
      <c r="D412" s="9"/>
      <c r="F412" s="9"/>
      <c r="G412" s="9"/>
      <c r="I412" s="9"/>
      <c r="J412" s="9"/>
      <c r="K412" s="9"/>
      <c r="L412" s="9"/>
      <c r="M412" s="9"/>
      <c r="N412" s="9"/>
      <c r="O412" s="9"/>
      <c r="P412" s="9"/>
      <c r="R412" s="9"/>
      <c r="S412" s="9"/>
      <c r="U412" s="9"/>
      <c r="V412" s="9"/>
      <c r="W412" s="17"/>
      <c r="X412" s="9"/>
      <c r="Y412" s="9"/>
      <c r="Z412" s="9"/>
      <c r="AA412" s="9"/>
      <c r="AB412" s="9"/>
      <c r="AC412" s="9"/>
      <c r="AD412" s="9"/>
      <c r="AE412" s="9"/>
      <c r="AF412" s="9"/>
      <c r="AG412" s="9"/>
      <c r="AH412" s="9"/>
    </row>
    <row r="413" spans="1:34" x14ac:dyDescent="0.25">
      <c r="A413" s="9"/>
      <c r="B413" s="9"/>
      <c r="C413" s="9"/>
      <c r="D413" s="9"/>
      <c r="F413" s="9"/>
      <c r="G413" s="9"/>
      <c r="I413" s="9"/>
      <c r="J413" s="9"/>
      <c r="K413" s="9"/>
      <c r="L413" s="9"/>
      <c r="M413" s="9"/>
      <c r="N413" s="9"/>
      <c r="O413" s="9"/>
      <c r="P413" s="9"/>
      <c r="R413" s="9"/>
      <c r="S413" s="9"/>
      <c r="U413" s="9"/>
      <c r="V413" s="9"/>
      <c r="W413" s="17"/>
      <c r="X413" s="9"/>
      <c r="Y413" s="9"/>
      <c r="Z413" s="9"/>
      <c r="AA413" s="9"/>
      <c r="AB413" s="9"/>
      <c r="AC413" s="9"/>
      <c r="AD413" s="9"/>
      <c r="AE413" s="9"/>
      <c r="AF413" s="9"/>
      <c r="AG413" s="9"/>
      <c r="AH413" s="9"/>
    </row>
    <row r="414" spans="1:34" x14ac:dyDescent="0.25">
      <c r="A414" s="9"/>
      <c r="B414" s="9"/>
      <c r="C414" s="9"/>
      <c r="D414" s="9"/>
      <c r="F414" s="9"/>
      <c r="G414" s="9"/>
      <c r="I414" s="9"/>
      <c r="J414" s="9"/>
      <c r="K414" s="9"/>
      <c r="L414" s="9"/>
      <c r="M414" s="9"/>
      <c r="N414" s="9"/>
      <c r="O414" s="9"/>
      <c r="P414" s="9"/>
      <c r="R414" s="9"/>
      <c r="S414" s="9"/>
      <c r="U414" s="9"/>
      <c r="V414" s="9"/>
      <c r="W414" s="17"/>
      <c r="X414" s="9"/>
      <c r="Y414" s="9"/>
      <c r="Z414" s="9"/>
      <c r="AA414" s="9"/>
      <c r="AB414" s="9"/>
      <c r="AC414" s="9"/>
      <c r="AD414" s="9"/>
      <c r="AE414" s="9"/>
      <c r="AF414" s="9"/>
      <c r="AG414" s="9"/>
      <c r="AH414" s="9"/>
    </row>
    <row r="415" spans="1:34" x14ac:dyDescent="0.25">
      <c r="A415" s="9"/>
      <c r="B415" s="9"/>
      <c r="C415" s="9"/>
      <c r="D415" s="9"/>
      <c r="F415" s="9"/>
      <c r="G415" s="9"/>
      <c r="I415" s="9"/>
      <c r="J415" s="9"/>
      <c r="K415" s="9"/>
      <c r="L415" s="9"/>
      <c r="M415" s="9"/>
      <c r="N415" s="9"/>
      <c r="O415" s="9"/>
      <c r="P415" s="9"/>
      <c r="R415" s="9"/>
      <c r="S415" s="9"/>
      <c r="U415" s="9"/>
      <c r="V415" s="9"/>
      <c r="W415" s="17"/>
      <c r="X415" s="9"/>
      <c r="Y415" s="9"/>
      <c r="Z415" s="9"/>
      <c r="AA415" s="9"/>
      <c r="AB415" s="9"/>
      <c r="AC415" s="9"/>
      <c r="AD415" s="9"/>
      <c r="AE415" s="9"/>
      <c r="AF415" s="9"/>
      <c r="AG415" s="9"/>
      <c r="AH415" s="9"/>
    </row>
    <row r="416" spans="1:34" x14ac:dyDescent="0.25">
      <c r="A416" s="9"/>
      <c r="B416" s="9"/>
      <c r="C416" s="9"/>
      <c r="D416" s="9"/>
      <c r="F416" s="9"/>
      <c r="G416" s="9"/>
      <c r="I416" s="9"/>
      <c r="J416" s="9"/>
      <c r="K416" s="9"/>
      <c r="L416" s="9"/>
      <c r="M416" s="9"/>
      <c r="N416" s="9"/>
      <c r="O416" s="9"/>
      <c r="P416" s="9"/>
      <c r="R416" s="9"/>
      <c r="S416" s="9"/>
      <c r="U416" s="9"/>
      <c r="V416" s="9"/>
      <c r="W416" s="17"/>
      <c r="X416" s="9"/>
      <c r="Y416" s="9"/>
      <c r="Z416" s="9"/>
      <c r="AA416" s="9"/>
      <c r="AB416" s="9"/>
      <c r="AC416" s="9"/>
      <c r="AD416" s="9"/>
      <c r="AE416" s="9"/>
      <c r="AF416" s="9"/>
      <c r="AG416" s="9"/>
      <c r="AH416" s="9"/>
    </row>
    <row r="417" spans="1:34" x14ac:dyDescent="0.25">
      <c r="A417" s="9"/>
      <c r="B417" s="9"/>
      <c r="C417" s="9"/>
      <c r="D417" s="9"/>
      <c r="F417" s="9"/>
      <c r="G417" s="9"/>
      <c r="I417" s="9"/>
      <c r="J417" s="9"/>
      <c r="K417" s="9"/>
      <c r="L417" s="9"/>
      <c r="M417" s="9"/>
      <c r="N417" s="9"/>
      <c r="O417" s="9"/>
      <c r="P417" s="9"/>
      <c r="R417" s="9"/>
      <c r="S417" s="9"/>
      <c r="U417" s="9"/>
      <c r="V417" s="9"/>
      <c r="W417" s="17"/>
      <c r="X417" s="9"/>
      <c r="Y417" s="9"/>
      <c r="Z417" s="9"/>
      <c r="AA417" s="9"/>
      <c r="AB417" s="9"/>
      <c r="AC417" s="9"/>
      <c r="AD417" s="9"/>
      <c r="AE417" s="9"/>
      <c r="AF417" s="9"/>
      <c r="AG417" s="9"/>
      <c r="AH417" s="9"/>
    </row>
    <row r="418" spans="1:34" x14ac:dyDescent="0.25">
      <c r="A418" s="9"/>
      <c r="B418" s="9"/>
      <c r="C418" s="9"/>
      <c r="D418" s="9"/>
      <c r="F418" s="9"/>
      <c r="G418" s="9"/>
      <c r="I418" s="9"/>
      <c r="J418" s="9"/>
      <c r="K418" s="9"/>
      <c r="L418" s="9"/>
      <c r="M418" s="9"/>
      <c r="N418" s="9"/>
      <c r="O418" s="9"/>
      <c r="P418" s="9"/>
      <c r="R418" s="9"/>
      <c r="S418" s="9"/>
      <c r="U418" s="9"/>
      <c r="V418" s="9"/>
      <c r="W418" s="17"/>
      <c r="X418" s="9"/>
      <c r="Y418" s="9"/>
      <c r="Z418" s="9"/>
      <c r="AA418" s="9"/>
      <c r="AB418" s="9"/>
      <c r="AC418" s="9"/>
      <c r="AD418" s="9"/>
      <c r="AE418" s="9"/>
      <c r="AF418" s="9"/>
      <c r="AG418" s="9"/>
      <c r="AH418" s="9"/>
    </row>
    <row r="419" spans="1:34" x14ac:dyDescent="0.25">
      <c r="A419" s="9"/>
      <c r="B419" s="9"/>
      <c r="C419" s="9"/>
      <c r="D419" s="9"/>
      <c r="F419" s="9"/>
      <c r="G419" s="9"/>
      <c r="I419" s="9"/>
      <c r="J419" s="9"/>
      <c r="K419" s="9"/>
      <c r="L419" s="9"/>
      <c r="M419" s="9"/>
      <c r="N419" s="9"/>
      <c r="O419" s="9"/>
      <c r="P419" s="9"/>
      <c r="R419" s="9"/>
      <c r="S419" s="9"/>
      <c r="U419" s="9"/>
      <c r="V419" s="9"/>
      <c r="W419" s="17"/>
      <c r="X419" s="9"/>
      <c r="Y419" s="9"/>
      <c r="Z419" s="9"/>
      <c r="AA419" s="9"/>
      <c r="AB419" s="9"/>
      <c r="AC419" s="9"/>
      <c r="AD419" s="9"/>
      <c r="AE419" s="9"/>
      <c r="AF419" s="9"/>
      <c r="AG419" s="9"/>
      <c r="AH419" s="9"/>
    </row>
    <row r="420" spans="1:34" x14ac:dyDescent="0.25">
      <c r="A420" s="9"/>
      <c r="B420" s="9"/>
      <c r="C420" s="9"/>
      <c r="D420" s="9"/>
      <c r="F420" s="9"/>
      <c r="G420" s="9"/>
      <c r="I420" s="9"/>
      <c r="J420" s="9"/>
      <c r="K420" s="9"/>
      <c r="L420" s="9"/>
      <c r="M420" s="9"/>
      <c r="N420" s="9"/>
      <c r="O420" s="9"/>
      <c r="P420" s="9"/>
      <c r="R420" s="9"/>
      <c r="S420" s="9"/>
      <c r="U420" s="9"/>
      <c r="V420" s="9"/>
      <c r="W420" s="17"/>
      <c r="X420" s="9"/>
      <c r="Y420" s="9"/>
      <c r="Z420" s="9"/>
      <c r="AA420" s="9"/>
      <c r="AB420" s="9"/>
      <c r="AC420" s="9"/>
      <c r="AD420" s="9"/>
      <c r="AE420" s="9"/>
      <c r="AF420" s="9"/>
      <c r="AG420" s="9"/>
      <c r="AH420" s="9"/>
    </row>
    <row r="421" spans="1:34" x14ac:dyDescent="0.25">
      <c r="A421" s="9"/>
      <c r="B421" s="9"/>
      <c r="C421" s="9"/>
      <c r="D421" s="9"/>
      <c r="F421" s="9"/>
      <c r="G421" s="9"/>
      <c r="I421" s="9"/>
      <c r="J421" s="9"/>
      <c r="K421" s="9"/>
      <c r="L421" s="9"/>
      <c r="M421" s="9"/>
      <c r="N421" s="9"/>
      <c r="O421" s="9"/>
      <c r="P421" s="9"/>
      <c r="R421" s="9"/>
      <c r="S421" s="9"/>
      <c r="U421" s="9"/>
      <c r="V421" s="9"/>
      <c r="W421" s="17"/>
      <c r="X421" s="9"/>
      <c r="Y421" s="9"/>
      <c r="Z421" s="9"/>
      <c r="AA421" s="9"/>
      <c r="AB421" s="9"/>
      <c r="AC421" s="9"/>
      <c r="AD421" s="9"/>
      <c r="AE421" s="9"/>
      <c r="AF421" s="9"/>
      <c r="AG421" s="9"/>
      <c r="AH421" s="9"/>
    </row>
    <row r="422" spans="1:34" x14ac:dyDescent="0.25">
      <c r="A422" s="9"/>
      <c r="B422" s="9"/>
      <c r="C422" s="9"/>
      <c r="D422" s="9"/>
      <c r="F422" s="9"/>
      <c r="G422" s="9"/>
      <c r="I422" s="9"/>
      <c r="J422" s="9"/>
      <c r="K422" s="9"/>
      <c r="L422" s="9"/>
      <c r="M422" s="9"/>
      <c r="N422" s="9"/>
      <c r="O422" s="9"/>
      <c r="P422" s="9"/>
      <c r="R422" s="9"/>
      <c r="S422" s="9"/>
      <c r="U422" s="9"/>
      <c r="V422" s="9"/>
      <c r="W422" s="17"/>
      <c r="X422" s="9"/>
      <c r="Y422" s="9"/>
      <c r="Z422" s="9"/>
      <c r="AA422" s="9"/>
      <c r="AB422" s="9"/>
      <c r="AC422" s="9"/>
      <c r="AD422" s="9"/>
      <c r="AE422" s="9"/>
      <c r="AF422" s="9"/>
      <c r="AG422" s="9"/>
      <c r="AH422" s="9"/>
    </row>
    <row r="423" spans="1:34" x14ac:dyDescent="0.25">
      <c r="A423" s="9"/>
      <c r="B423" s="9"/>
      <c r="C423" s="9"/>
      <c r="D423" s="9"/>
      <c r="F423" s="9"/>
      <c r="G423" s="9"/>
      <c r="I423" s="9"/>
      <c r="J423" s="9"/>
      <c r="K423" s="9"/>
      <c r="L423" s="9"/>
      <c r="M423" s="9"/>
      <c r="N423" s="9"/>
      <c r="O423" s="9"/>
      <c r="P423" s="9"/>
      <c r="R423" s="9"/>
      <c r="S423" s="9"/>
      <c r="U423" s="9"/>
      <c r="V423" s="9"/>
      <c r="W423" s="17"/>
      <c r="X423" s="9"/>
      <c r="Y423" s="9"/>
      <c r="Z423" s="9"/>
      <c r="AA423" s="9"/>
      <c r="AB423" s="9"/>
      <c r="AC423" s="9"/>
      <c r="AD423" s="9"/>
      <c r="AE423" s="9"/>
      <c r="AF423" s="9"/>
      <c r="AG423" s="9"/>
      <c r="AH423" s="9"/>
    </row>
    <row r="424" spans="1:34" x14ac:dyDescent="0.25">
      <c r="A424" s="9"/>
      <c r="B424" s="9"/>
      <c r="C424" s="9"/>
      <c r="D424" s="9"/>
      <c r="F424" s="9"/>
      <c r="G424" s="9"/>
      <c r="I424" s="9"/>
      <c r="J424" s="9"/>
      <c r="K424" s="9"/>
      <c r="L424" s="9"/>
      <c r="M424" s="9"/>
      <c r="N424" s="9"/>
      <c r="O424" s="9"/>
      <c r="P424" s="9"/>
      <c r="R424" s="9"/>
      <c r="S424" s="9"/>
      <c r="U424" s="9"/>
      <c r="V424" s="9"/>
      <c r="W424" s="17"/>
      <c r="X424" s="9"/>
      <c r="Y424" s="9"/>
      <c r="Z424" s="9"/>
      <c r="AA424" s="9"/>
      <c r="AB424" s="9"/>
      <c r="AC424" s="9"/>
      <c r="AD424" s="9"/>
      <c r="AE424" s="9"/>
      <c r="AF424" s="9"/>
      <c r="AG424" s="9"/>
      <c r="AH424" s="9"/>
    </row>
    <row r="425" spans="1:34" x14ac:dyDescent="0.25">
      <c r="A425" s="9"/>
      <c r="B425" s="9"/>
      <c r="C425" s="9"/>
      <c r="D425" s="9"/>
      <c r="F425" s="9"/>
      <c r="G425" s="9"/>
      <c r="I425" s="9"/>
      <c r="J425" s="9"/>
      <c r="K425" s="9"/>
      <c r="L425" s="9"/>
      <c r="M425" s="9"/>
      <c r="N425" s="9"/>
      <c r="O425" s="9"/>
      <c r="P425" s="9"/>
      <c r="R425" s="9"/>
      <c r="S425" s="9"/>
      <c r="U425" s="9"/>
      <c r="V425" s="9"/>
      <c r="W425" s="17"/>
      <c r="X425" s="9"/>
      <c r="Y425" s="9"/>
      <c r="Z425" s="9"/>
      <c r="AA425" s="9"/>
      <c r="AB425" s="9"/>
      <c r="AC425" s="9"/>
      <c r="AD425" s="9"/>
      <c r="AE425" s="9"/>
      <c r="AF425" s="9"/>
      <c r="AG425" s="9"/>
      <c r="AH425" s="9"/>
    </row>
    <row r="426" spans="1:34" x14ac:dyDescent="0.25">
      <c r="A426" s="9"/>
      <c r="B426" s="9"/>
      <c r="C426" s="9"/>
      <c r="D426" s="9"/>
      <c r="F426" s="9"/>
      <c r="G426" s="9"/>
      <c r="I426" s="9"/>
      <c r="J426" s="9"/>
      <c r="K426" s="9"/>
      <c r="L426" s="9"/>
      <c r="M426" s="9"/>
      <c r="N426" s="9"/>
      <c r="O426" s="9"/>
      <c r="P426" s="9"/>
      <c r="R426" s="9"/>
      <c r="S426" s="9"/>
      <c r="U426" s="9"/>
      <c r="V426" s="9"/>
      <c r="W426" s="17"/>
      <c r="X426" s="9"/>
      <c r="Y426" s="9"/>
      <c r="Z426" s="9"/>
      <c r="AA426" s="9"/>
      <c r="AB426" s="9"/>
      <c r="AC426" s="9"/>
      <c r="AD426" s="9"/>
      <c r="AE426" s="9"/>
      <c r="AF426" s="9"/>
      <c r="AG426" s="9"/>
      <c r="AH426" s="9"/>
    </row>
    <row r="427" spans="1:34" x14ac:dyDescent="0.25">
      <c r="A427" s="9"/>
      <c r="B427" s="9"/>
      <c r="C427" s="9"/>
      <c r="D427" s="9"/>
      <c r="F427" s="9"/>
      <c r="G427" s="9"/>
      <c r="I427" s="9"/>
      <c r="J427" s="9"/>
      <c r="K427" s="9"/>
      <c r="L427" s="9"/>
      <c r="M427" s="9"/>
      <c r="N427" s="9"/>
      <c r="O427" s="9"/>
      <c r="P427" s="9"/>
      <c r="R427" s="9"/>
      <c r="S427" s="9"/>
      <c r="U427" s="9"/>
      <c r="V427" s="9"/>
      <c r="W427" s="17"/>
      <c r="X427" s="9"/>
      <c r="Y427" s="9"/>
      <c r="Z427" s="9"/>
      <c r="AA427" s="9"/>
      <c r="AB427" s="9"/>
      <c r="AC427" s="9"/>
      <c r="AD427" s="9"/>
      <c r="AE427" s="9"/>
      <c r="AF427" s="9"/>
      <c r="AG427" s="9"/>
      <c r="AH427" s="9"/>
    </row>
    <row r="428" spans="1:34" x14ac:dyDescent="0.25">
      <c r="A428" s="9"/>
      <c r="B428" s="9"/>
      <c r="C428" s="9"/>
      <c r="D428" s="9"/>
      <c r="F428" s="9"/>
      <c r="G428" s="9"/>
      <c r="I428" s="9"/>
      <c r="J428" s="9"/>
      <c r="K428" s="9"/>
      <c r="L428" s="9"/>
      <c r="M428" s="9"/>
      <c r="N428" s="9"/>
      <c r="O428" s="9"/>
      <c r="P428" s="9"/>
      <c r="R428" s="9"/>
      <c r="S428" s="9"/>
      <c r="U428" s="9"/>
      <c r="V428" s="9"/>
      <c r="W428" s="17"/>
      <c r="X428" s="9"/>
      <c r="Y428" s="9"/>
      <c r="Z428" s="9"/>
      <c r="AA428" s="9"/>
      <c r="AB428" s="9"/>
      <c r="AC428" s="9"/>
      <c r="AD428" s="9"/>
      <c r="AE428" s="9"/>
      <c r="AF428" s="9"/>
      <c r="AG428" s="9"/>
      <c r="AH428" s="9"/>
    </row>
    <row r="429" spans="1:34" x14ac:dyDescent="0.25">
      <c r="A429" s="9"/>
      <c r="B429" s="9"/>
      <c r="C429" s="9"/>
      <c r="D429" s="9"/>
      <c r="F429" s="9"/>
      <c r="G429" s="9"/>
      <c r="I429" s="9"/>
      <c r="J429" s="9"/>
      <c r="K429" s="9"/>
      <c r="L429" s="9"/>
      <c r="M429" s="9"/>
      <c r="N429" s="9"/>
      <c r="O429" s="9"/>
      <c r="P429" s="9"/>
      <c r="R429" s="9"/>
      <c r="S429" s="9"/>
      <c r="U429" s="9"/>
      <c r="V429" s="9"/>
      <c r="W429" s="17"/>
      <c r="X429" s="9"/>
      <c r="Y429" s="9"/>
      <c r="Z429" s="9"/>
      <c r="AA429" s="9"/>
      <c r="AB429" s="9"/>
      <c r="AC429" s="9"/>
      <c r="AD429" s="9"/>
      <c r="AE429" s="9"/>
      <c r="AF429" s="9"/>
      <c r="AG429" s="9"/>
      <c r="AH429" s="9"/>
    </row>
    <row r="430" spans="1:34" x14ac:dyDescent="0.25">
      <c r="A430" s="9"/>
      <c r="B430" s="9"/>
      <c r="C430" s="9"/>
      <c r="D430" s="9"/>
      <c r="F430" s="9"/>
      <c r="G430" s="9"/>
      <c r="I430" s="9"/>
      <c r="J430" s="9"/>
      <c r="K430" s="9"/>
      <c r="L430" s="9"/>
      <c r="M430" s="9"/>
      <c r="N430" s="9"/>
      <c r="O430" s="9"/>
      <c r="P430" s="9"/>
      <c r="R430" s="9"/>
      <c r="S430" s="9"/>
      <c r="U430" s="9"/>
      <c r="V430" s="9"/>
      <c r="W430" s="17"/>
      <c r="X430" s="9"/>
      <c r="Y430" s="9"/>
      <c r="Z430" s="9"/>
      <c r="AA430" s="9"/>
      <c r="AB430" s="9"/>
      <c r="AC430" s="9"/>
      <c r="AD430" s="9"/>
      <c r="AE430" s="9"/>
      <c r="AF430" s="9"/>
      <c r="AG430" s="9"/>
      <c r="AH430" s="9"/>
    </row>
    <row r="431" spans="1:34" x14ac:dyDescent="0.25">
      <c r="A431" s="9"/>
      <c r="B431" s="9"/>
      <c r="C431" s="9"/>
      <c r="D431" s="9"/>
      <c r="F431" s="9"/>
      <c r="G431" s="9"/>
      <c r="I431" s="9"/>
      <c r="J431" s="9"/>
      <c r="K431" s="9"/>
      <c r="L431" s="9"/>
      <c r="M431" s="9"/>
      <c r="N431" s="9"/>
      <c r="O431" s="9"/>
      <c r="P431" s="9"/>
      <c r="R431" s="9"/>
      <c r="S431" s="9"/>
      <c r="U431" s="9"/>
      <c r="V431" s="9"/>
      <c r="W431" s="17"/>
      <c r="X431" s="9"/>
      <c r="Y431" s="9"/>
      <c r="Z431" s="9"/>
      <c r="AA431" s="9"/>
      <c r="AB431" s="9"/>
      <c r="AC431" s="9"/>
      <c r="AD431" s="9"/>
      <c r="AE431" s="9"/>
      <c r="AF431" s="9"/>
      <c r="AG431" s="9"/>
      <c r="AH431" s="9"/>
    </row>
    <row r="432" spans="1:34" x14ac:dyDescent="0.25">
      <c r="A432" s="9"/>
      <c r="B432" s="9"/>
      <c r="C432" s="9"/>
      <c r="D432" s="9"/>
      <c r="F432" s="9"/>
      <c r="G432" s="9"/>
      <c r="I432" s="9"/>
      <c r="J432" s="9"/>
      <c r="K432" s="9"/>
      <c r="L432" s="9"/>
      <c r="M432" s="9"/>
      <c r="N432" s="9"/>
      <c r="O432" s="9"/>
      <c r="P432" s="9"/>
      <c r="R432" s="9"/>
      <c r="S432" s="9"/>
      <c r="U432" s="9"/>
      <c r="V432" s="9"/>
      <c r="W432" s="17"/>
      <c r="X432" s="9"/>
      <c r="Y432" s="9"/>
      <c r="Z432" s="9"/>
      <c r="AA432" s="9"/>
      <c r="AB432" s="9"/>
      <c r="AC432" s="9"/>
      <c r="AD432" s="9"/>
      <c r="AE432" s="9"/>
      <c r="AF432" s="9"/>
      <c r="AG432" s="9"/>
      <c r="AH432" s="9"/>
    </row>
    <row r="433" spans="1:34" x14ac:dyDescent="0.25">
      <c r="A433" s="9"/>
      <c r="B433" s="9"/>
      <c r="C433" s="9"/>
      <c r="D433" s="9"/>
      <c r="F433" s="9"/>
      <c r="G433" s="9"/>
      <c r="I433" s="9"/>
      <c r="J433" s="9"/>
      <c r="K433" s="9"/>
      <c r="L433" s="9"/>
      <c r="M433" s="9"/>
      <c r="N433" s="9"/>
      <c r="O433" s="9"/>
      <c r="P433" s="9"/>
      <c r="R433" s="9"/>
      <c r="S433" s="9"/>
      <c r="U433" s="9"/>
      <c r="V433" s="9"/>
      <c r="W433" s="17"/>
      <c r="X433" s="9"/>
      <c r="Y433" s="9"/>
      <c r="Z433" s="9"/>
      <c r="AA433" s="9"/>
      <c r="AB433" s="9"/>
      <c r="AC433" s="9"/>
      <c r="AD433" s="9"/>
      <c r="AE433" s="9"/>
      <c r="AF433" s="9"/>
      <c r="AG433" s="9"/>
      <c r="AH433" s="9"/>
    </row>
    <row r="434" spans="1:34" x14ac:dyDescent="0.25">
      <c r="A434" s="9"/>
      <c r="B434" s="9"/>
      <c r="C434" s="9"/>
      <c r="D434" s="9"/>
      <c r="F434" s="9"/>
      <c r="G434" s="9"/>
      <c r="I434" s="9"/>
      <c r="J434" s="9"/>
      <c r="K434" s="9"/>
      <c r="L434" s="9"/>
      <c r="M434" s="9"/>
      <c r="N434" s="9"/>
      <c r="O434" s="9"/>
      <c r="P434" s="9"/>
      <c r="R434" s="9"/>
      <c r="S434" s="9"/>
      <c r="U434" s="9"/>
      <c r="V434" s="9"/>
      <c r="W434" s="17"/>
      <c r="X434" s="9"/>
      <c r="Y434" s="9"/>
      <c r="Z434" s="9"/>
      <c r="AA434" s="9"/>
      <c r="AB434" s="9"/>
      <c r="AC434" s="9"/>
      <c r="AD434" s="9"/>
      <c r="AE434" s="9"/>
      <c r="AF434" s="9"/>
      <c r="AG434" s="9"/>
      <c r="AH434" s="9"/>
    </row>
    <row r="435" spans="1:34" x14ac:dyDescent="0.25">
      <c r="A435" s="9"/>
      <c r="B435" s="9"/>
      <c r="C435" s="9"/>
      <c r="D435" s="9"/>
      <c r="F435" s="9"/>
      <c r="G435" s="9"/>
      <c r="I435" s="9"/>
      <c r="J435" s="9"/>
      <c r="K435" s="9"/>
      <c r="L435" s="9"/>
      <c r="M435" s="9"/>
      <c r="N435" s="9"/>
      <c r="O435" s="9"/>
      <c r="P435" s="9"/>
      <c r="R435" s="9"/>
      <c r="S435" s="9"/>
      <c r="U435" s="9"/>
      <c r="V435" s="9"/>
      <c r="W435" s="17"/>
      <c r="X435" s="9"/>
      <c r="Y435" s="9"/>
      <c r="Z435" s="9"/>
      <c r="AA435" s="9"/>
      <c r="AB435" s="9"/>
      <c r="AC435" s="9"/>
      <c r="AD435" s="9"/>
      <c r="AE435" s="9"/>
      <c r="AF435" s="9"/>
      <c r="AG435" s="9"/>
      <c r="AH435" s="9"/>
    </row>
    <row r="436" spans="1:34" x14ac:dyDescent="0.25">
      <c r="A436" s="9"/>
      <c r="B436" s="9"/>
      <c r="C436" s="9"/>
      <c r="D436" s="9"/>
      <c r="F436" s="9"/>
      <c r="G436" s="9"/>
      <c r="I436" s="9"/>
      <c r="J436" s="9"/>
      <c r="K436" s="9"/>
      <c r="L436" s="9"/>
      <c r="M436" s="9"/>
      <c r="N436" s="9"/>
      <c r="O436" s="9"/>
      <c r="P436" s="9"/>
      <c r="R436" s="9"/>
      <c r="S436" s="9"/>
      <c r="U436" s="9"/>
      <c r="V436" s="9"/>
      <c r="W436" s="17"/>
      <c r="X436" s="9"/>
      <c r="Y436" s="9"/>
      <c r="Z436" s="9"/>
      <c r="AA436" s="9"/>
      <c r="AB436" s="9"/>
      <c r="AC436" s="9"/>
      <c r="AD436" s="9"/>
      <c r="AE436" s="9"/>
      <c r="AF436" s="9"/>
      <c r="AG436" s="9"/>
      <c r="AH436" s="9"/>
    </row>
    <row r="437" spans="1:34" x14ac:dyDescent="0.25">
      <c r="A437" s="9"/>
      <c r="B437" s="9"/>
      <c r="C437" s="9"/>
      <c r="D437" s="9"/>
      <c r="F437" s="9"/>
      <c r="G437" s="9"/>
      <c r="I437" s="9"/>
      <c r="J437" s="9"/>
      <c r="K437" s="9"/>
      <c r="L437" s="9"/>
      <c r="M437" s="9"/>
      <c r="N437" s="9"/>
      <c r="O437" s="9"/>
      <c r="P437" s="9"/>
      <c r="R437" s="9"/>
      <c r="S437" s="9"/>
      <c r="U437" s="9"/>
      <c r="V437" s="9"/>
      <c r="W437" s="17"/>
      <c r="X437" s="9"/>
      <c r="Y437" s="9"/>
      <c r="Z437" s="9"/>
      <c r="AA437" s="9"/>
      <c r="AB437" s="9"/>
      <c r="AC437" s="9"/>
      <c r="AD437" s="9"/>
      <c r="AE437" s="9"/>
      <c r="AF437" s="9"/>
      <c r="AG437" s="9"/>
      <c r="AH437" s="9"/>
    </row>
    <row r="438" spans="1:34" x14ac:dyDescent="0.25">
      <c r="A438" s="9"/>
      <c r="B438" s="9"/>
      <c r="C438" s="9"/>
      <c r="D438" s="9"/>
      <c r="F438" s="9"/>
      <c r="G438" s="9"/>
      <c r="I438" s="9"/>
      <c r="J438" s="9"/>
      <c r="K438" s="9"/>
      <c r="L438" s="9"/>
      <c r="M438" s="9"/>
      <c r="N438" s="9"/>
      <c r="O438" s="9"/>
      <c r="P438" s="9"/>
      <c r="R438" s="9"/>
      <c r="S438" s="9"/>
      <c r="U438" s="9"/>
      <c r="V438" s="9"/>
      <c r="W438" s="17"/>
      <c r="X438" s="9"/>
      <c r="Y438" s="9"/>
      <c r="Z438" s="9"/>
      <c r="AA438" s="9"/>
      <c r="AB438" s="9"/>
      <c r="AC438" s="9"/>
      <c r="AD438" s="9"/>
      <c r="AE438" s="9"/>
      <c r="AF438" s="9"/>
      <c r="AG438" s="9"/>
      <c r="AH438" s="9"/>
    </row>
    <row r="439" spans="1:34" x14ac:dyDescent="0.25">
      <c r="A439" s="9"/>
      <c r="B439" s="9"/>
      <c r="C439" s="9"/>
      <c r="D439" s="9"/>
      <c r="F439" s="9"/>
      <c r="G439" s="9"/>
      <c r="I439" s="9"/>
      <c r="J439" s="9"/>
      <c r="K439" s="9"/>
      <c r="L439" s="9"/>
      <c r="M439" s="9"/>
      <c r="N439" s="9"/>
      <c r="O439" s="9"/>
      <c r="P439" s="9"/>
      <c r="R439" s="9"/>
      <c r="S439" s="9"/>
      <c r="U439" s="9"/>
      <c r="V439" s="9"/>
      <c r="W439" s="17"/>
      <c r="X439" s="9"/>
      <c r="Y439" s="9"/>
      <c r="Z439" s="9"/>
      <c r="AA439" s="9"/>
      <c r="AB439" s="9"/>
      <c r="AC439" s="9"/>
      <c r="AD439" s="9"/>
      <c r="AE439" s="9"/>
      <c r="AF439" s="9"/>
      <c r="AG439" s="9"/>
      <c r="AH439" s="9"/>
    </row>
    <row r="440" spans="1:34" x14ac:dyDescent="0.25">
      <c r="A440" s="9"/>
      <c r="B440" s="9"/>
      <c r="C440" s="9"/>
      <c r="D440" s="9"/>
      <c r="F440" s="9"/>
      <c r="G440" s="9"/>
      <c r="I440" s="9"/>
      <c r="J440" s="9"/>
      <c r="K440" s="9"/>
      <c r="L440" s="9"/>
      <c r="M440" s="9"/>
      <c r="N440" s="9"/>
      <c r="O440" s="9"/>
      <c r="P440" s="9"/>
      <c r="R440" s="9"/>
      <c r="S440" s="9"/>
      <c r="U440" s="9"/>
      <c r="V440" s="9"/>
      <c r="W440" s="17"/>
      <c r="X440" s="9"/>
      <c r="Y440" s="9"/>
      <c r="Z440" s="9"/>
      <c r="AA440" s="9"/>
      <c r="AB440" s="9"/>
      <c r="AC440" s="9"/>
      <c r="AD440" s="9"/>
      <c r="AE440" s="9"/>
      <c r="AF440" s="9"/>
      <c r="AG440" s="9"/>
      <c r="AH440" s="9"/>
    </row>
    <row r="441" spans="1:34" x14ac:dyDescent="0.25">
      <c r="A441" s="9"/>
      <c r="B441" s="9"/>
      <c r="C441" s="9"/>
      <c r="D441" s="9"/>
      <c r="F441" s="9"/>
      <c r="G441" s="9"/>
      <c r="I441" s="9"/>
      <c r="J441" s="9"/>
      <c r="K441" s="9"/>
      <c r="L441" s="9"/>
      <c r="M441" s="9"/>
      <c r="N441" s="9"/>
      <c r="O441" s="9"/>
      <c r="P441" s="9"/>
      <c r="R441" s="9"/>
      <c r="S441" s="9"/>
      <c r="U441" s="9"/>
      <c r="V441" s="9"/>
      <c r="W441" s="17"/>
      <c r="X441" s="9"/>
      <c r="Y441" s="9"/>
      <c r="Z441" s="9"/>
      <c r="AA441" s="9"/>
      <c r="AB441" s="9"/>
      <c r="AC441" s="9"/>
      <c r="AD441" s="9"/>
      <c r="AE441" s="9"/>
      <c r="AF441" s="9"/>
      <c r="AG441" s="9"/>
      <c r="AH441" s="9"/>
    </row>
    <row r="442" spans="1:34" x14ac:dyDescent="0.25">
      <c r="A442" s="9"/>
      <c r="B442" s="9"/>
      <c r="C442" s="9"/>
      <c r="D442" s="9"/>
      <c r="F442" s="9"/>
      <c r="G442" s="9"/>
      <c r="I442" s="9"/>
      <c r="J442" s="9"/>
      <c r="K442" s="9"/>
      <c r="L442" s="9"/>
      <c r="M442" s="9"/>
      <c r="N442" s="9"/>
      <c r="O442" s="9"/>
      <c r="P442" s="9"/>
      <c r="R442" s="9"/>
      <c r="S442" s="9"/>
      <c r="U442" s="9"/>
      <c r="V442" s="9"/>
      <c r="W442" s="17"/>
      <c r="X442" s="9"/>
      <c r="Y442" s="9"/>
      <c r="Z442" s="9"/>
      <c r="AA442" s="9"/>
      <c r="AB442" s="9"/>
      <c r="AC442" s="9"/>
      <c r="AD442" s="9"/>
      <c r="AE442" s="9"/>
      <c r="AF442" s="9"/>
      <c r="AG442" s="9"/>
      <c r="AH442" s="9"/>
    </row>
    <row r="443" spans="1:34" x14ac:dyDescent="0.25">
      <c r="A443" s="9"/>
      <c r="B443" s="9"/>
      <c r="C443" s="9"/>
      <c r="D443" s="9"/>
      <c r="F443" s="9"/>
      <c r="G443" s="9"/>
      <c r="I443" s="9"/>
      <c r="J443" s="9"/>
      <c r="K443" s="9"/>
      <c r="L443" s="9"/>
      <c r="M443" s="9"/>
      <c r="N443" s="9"/>
      <c r="O443" s="9"/>
      <c r="P443" s="9"/>
      <c r="R443" s="9"/>
      <c r="S443" s="9"/>
      <c r="U443" s="9"/>
      <c r="V443" s="9"/>
      <c r="W443" s="17"/>
      <c r="X443" s="9"/>
      <c r="Y443" s="9"/>
      <c r="Z443" s="9"/>
      <c r="AA443" s="9"/>
      <c r="AB443" s="9"/>
      <c r="AC443" s="9"/>
      <c r="AD443" s="9"/>
      <c r="AE443" s="9"/>
      <c r="AF443" s="9"/>
      <c r="AG443" s="9"/>
      <c r="AH443" s="9"/>
    </row>
    <row r="444" spans="1:34" x14ac:dyDescent="0.25">
      <c r="A444" s="9"/>
      <c r="B444" s="9"/>
      <c r="C444" s="9"/>
      <c r="D444" s="9"/>
      <c r="F444" s="9"/>
      <c r="G444" s="9"/>
      <c r="I444" s="9"/>
      <c r="J444" s="9"/>
      <c r="K444" s="9"/>
      <c r="L444" s="9"/>
      <c r="M444" s="9"/>
      <c r="N444" s="9"/>
      <c r="O444" s="9"/>
      <c r="P444" s="9"/>
      <c r="R444" s="9"/>
      <c r="S444" s="9"/>
      <c r="U444" s="9"/>
      <c r="V444" s="9"/>
      <c r="W444" s="17"/>
      <c r="X444" s="9"/>
      <c r="Y444" s="9"/>
      <c r="Z444" s="9"/>
      <c r="AA444" s="9"/>
      <c r="AB444" s="9"/>
      <c r="AC444" s="9"/>
      <c r="AD444" s="9"/>
      <c r="AE444" s="9"/>
      <c r="AF444" s="9"/>
      <c r="AG444" s="9"/>
      <c r="AH444" s="9"/>
    </row>
    <row r="445" spans="1:34" x14ac:dyDescent="0.25">
      <c r="A445" s="9"/>
      <c r="B445" s="9"/>
      <c r="C445" s="9"/>
      <c r="D445" s="9"/>
      <c r="F445" s="9"/>
      <c r="G445" s="9"/>
      <c r="I445" s="9"/>
      <c r="J445" s="9"/>
      <c r="K445" s="9"/>
      <c r="L445" s="9"/>
      <c r="M445" s="9"/>
      <c r="N445" s="9"/>
      <c r="O445" s="9"/>
      <c r="P445" s="9"/>
      <c r="R445" s="9"/>
      <c r="S445" s="9"/>
      <c r="U445" s="9"/>
      <c r="V445" s="9"/>
      <c r="W445" s="17"/>
      <c r="X445" s="9"/>
      <c r="Y445" s="9"/>
      <c r="Z445" s="9"/>
      <c r="AA445" s="9"/>
      <c r="AB445" s="9"/>
      <c r="AC445" s="9"/>
      <c r="AD445" s="9"/>
      <c r="AE445" s="9"/>
      <c r="AF445" s="9"/>
      <c r="AG445" s="9"/>
      <c r="AH445" s="9"/>
    </row>
    <row r="446" spans="1:34" x14ac:dyDescent="0.25">
      <c r="A446" s="9"/>
      <c r="B446" s="9"/>
      <c r="C446" s="9"/>
      <c r="D446" s="9"/>
      <c r="F446" s="9"/>
      <c r="G446" s="9"/>
      <c r="I446" s="9"/>
      <c r="J446" s="9"/>
      <c r="K446" s="9"/>
      <c r="L446" s="9"/>
      <c r="M446" s="9"/>
      <c r="N446" s="9"/>
      <c r="O446" s="9"/>
      <c r="P446" s="9"/>
      <c r="R446" s="9"/>
      <c r="S446" s="9"/>
      <c r="U446" s="9"/>
      <c r="V446" s="9"/>
      <c r="W446" s="17"/>
      <c r="X446" s="9"/>
      <c r="Y446" s="9"/>
      <c r="Z446" s="9"/>
      <c r="AA446" s="9"/>
      <c r="AB446" s="9"/>
      <c r="AC446" s="9"/>
      <c r="AD446" s="9"/>
      <c r="AE446" s="9"/>
      <c r="AF446" s="9"/>
      <c r="AG446" s="9"/>
      <c r="AH446" s="9"/>
    </row>
    <row r="447" spans="1:34" x14ac:dyDescent="0.25">
      <c r="A447" s="9"/>
      <c r="B447" s="9"/>
      <c r="C447" s="9"/>
      <c r="D447" s="9"/>
      <c r="F447" s="9"/>
      <c r="G447" s="9"/>
      <c r="I447" s="9"/>
      <c r="J447" s="9"/>
      <c r="K447" s="9"/>
      <c r="L447" s="9"/>
      <c r="M447" s="9"/>
      <c r="N447" s="9"/>
      <c r="O447" s="9"/>
      <c r="P447" s="9"/>
      <c r="R447" s="9"/>
      <c r="S447" s="9"/>
      <c r="U447" s="9"/>
      <c r="V447" s="9"/>
      <c r="W447" s="17"/>
      <c r="X447" s="9"/>
      <c r="Y447" s="9"/>
      <c r="Z447" s="9"/>
      <c r="AA447" s="9"/>
      <c r="AB447" s="9"/>
      <c r="AC447" s="9"/>
      <c r="AD447" s="9"/>
      <c r="AE447" s="9"/>
      <c r="AF447" s="9"/>
      <c r="AG447" s="9"/>
      <c r="AH447" s="9"/>
    </row>
    <row r="448" spans="1:34" x14ac:dyDescent="0.25">
      <c r="A448" s="9"/>
      <c r="B448" s="9"/>
      <c r="C448" s="9"/>
      <c r="D448" s="9"/>
      <c r="F448" s="9"/>
      <c r="G448" s="9"/>
      <c r="I448" s="9"/>
      <c r="J448" s="9"/>
      <c r="K448" s="9"/>
      <c r="L448" s="9"/>
      <c r="M448" s="9"/>
      <c r="N448" s="9"/>
      <c r="O448" s="9"/>
      <c r="P448" s="9"/>
      <c r="R448" s="9"/>
      <c r="S448" s="9"/>
      <c r="U448" s="9"/>
      <c r="V448" s="9"/>
      <c r="W448" s="17"/>
      <c r="X448" s="9"/>
      <c r="Y448" s="9"/>
      <c r="Z448" s="9"/>
      <c r="AA448" s="9"/>
      <c r="AB448" s="9"/>
      <c r="AC448" s="9"/>
      <c r="AD448" s="9"/>
      <c r="AE448" s="9"/>
      <c r="AF448" s="9"/>
      <c r="AG448" s="9"/>
      <c r="AH448" s="9"/>
    </row>
    <row r="449" spans="1:34" x14ac:dyDescent="0.25">
      <c r="A449" s="9"/>
      <c r="B449" s="9"/>
      <c r="C449" s="9"/>
      <c r="D449" s="9"/>
      <c r="F449" s="9"/>
      <c r="G449" s="9"/>
      <c r="I449" s="9"/>
      <c r="J449" s="9"/>
      <c r="K449" s="9"/>
      <c r="L449" s="9"/>
      <c r="M449" s="9"/>
      <c r="N449" s="9"/>
      <c r="O449" s="9"/>
      <c r="P449" s="9"/>
      <c r="R449" s="9"/>
      <c r="S449" s="9"/>
      <c r="U449" s="9"/>
      <c r="V449" s="9"/>
      <c r="W449" s="17"/>
      <c r="X449" s="9"/>
      <c r="Y449" s="9"/>
      <c r="Z449" s="9"/>
      <c r="AA449" s="9"/>
      <c r="AB449" s="9"/>
      <c r="AC449" s="9"/>
      <c r="AD449" s="9"/>
      <c r="AE449" s="9"/>
      <c r="AF449" s="9"/>
      <c r="AG449" s="9"/>
      <c r="AH449" s="9"/>
    </row>
    <row r="450" spans="1:34" x14ac:dyDescent="0.25">
      <c r="A450" s="9"/>
      <c r="B450" s="9"/>
      <c r="C450" s="9"/>
      <c r="D450" s="9"/>
      <c r="F450" s="9"/>
      <c r="G450" s="9"/>
      <c r="I450" s="9"/>
      <c r="J450" s="9"/>
      <c r="K450" s="9"/>
      <c r="L450" s="9"/>
      <c r="M450" s="9"/>
      <c r="N450" s="9"/>
      <c r="O450" s="9"/>
      <c r="P450" s="9"/>
      <c r="R450" s="9"/>
      <c r="S450" s="9"/>
      <c r="U450" s="9"/>
      <c r="V450" s="9"/>
      <c r="W450" s="17"/>
      <c r="X450" s="9"/>
      <c r="Y450" s="9"/>
      <c r="Z450" s="9"/>
      <c r="AA450" s="9"/>
      <c r="AB450" s="9"/>
      <c r="AC450" s="9"/>
      <c r="AD450" s="9"/>
      <c r="AE450" s="9"/>
      <c r="AF450" s="9"/>
      <c r="AG450" s="9"/>
      <c r="AH450" s="9"/>
    </row>
    <row r="451" spans="1:34" x14ac:dyDescent="0.25">
      <c r="A451" s="9"/>
      <c r="B451" s="9"/>
      <c r="C451" s="9"/>
      <c r="D451" s="9"/>
      <c r="F451" s="9"/>
      <c r="G451" s="9"/>
      <c r="I451" s="9"/>
      <c r="J451" s="9"/>
      <c r="K451" s="9"/>
      <c r="L451" s="9"/>
      <c r="M451" s="9"/>
      <c r="N451" s="9"/>
      <c r="O451" s="9"/>
      <c r="P451" s="9"/>
      <c r="R451" s="9"/>
      <c r="S451" s="9"/>
      <c r="U451" s="9"/>
      <c r="V451" s="9"/>
      <c r="W451" s="17"/>
      <c r="X451" s="9"/>
      <c r="Y451" s="9"/>
      <c r="Z451" s="9"/>
      <c r="AA451" s="9"/>
      <c r="AB451" s="9"/>
      <c r="AC451" s="9"/>
      <c r="AD451" s="9"/>
      <c r="AE451" s="9"/>
      <c r="AF451" s="9"/>
      <c r="AG451" s="9"/>
      <c r="AH451" s="9"/>
    </row>
    <row r="452" spans="1:34" x14ac:dyDescent="0.25">
      <c r="A452" s="9"/>
      <c r="B452" s="9"/>
      <c r="C452" s="9"/>
      <c r="D452" s="9"/>
      <c r="F452" s="9"/>
      <c r="G452" s="9"/>
      <c r="I452" s="9"/>
      <c r="J452" s="9"/>
      <c r="K452" s="9"/>
      <c r="L452" s="9"/>
      <c r="M452" s="9"/>
      <c r="N452" s="9"/>
      <c r="O452" s="9"/>
      <c r="P452" s="9"/>
      <c r="R452" s="9"/>
      <c r="S452" s="9"/>
      <c r="U452" s="9"/>
      <c r="V452" s="9"/>
      <c r="W452" s="17"/>
      <c r="X452" s="9"/>
      <c r="Y452" s="9"/>
      <c r="Z452" s="9"/>
      <c r="AA452" s="9"/>
      <c r="AB452" s="9"/>
      <c r="AC452" s="9"/>
      <c r="AD452" s="9"/>
      <c r="AE452" s="9"/>
      <c r="AF452" s="9"/>
      <c r="AG452" s="9"/>
      <c r="AH452" s="9"/>
    </row>
    <row r="453" spans="1:34" x14ac:dyDescent="0.25">
      <c r="A453" s="9"/>
      <c r="B453" s="9"/>
      <c r="C453" s="9"/>
      <c r="D453" s="9"/>
      <c r="F453" s="9"/>
      <c r="G453" s="9"/>
      <c r="I453" s="9"/>
      <c r="J453" s="9"/>
      <c r="K453" s="9"/>
      <c r="L453" s="9"/>
      <c r="M453" s="9"/>
      <c r="N453" s="9"/>
      <c r="O453" s="9"/>
      <c r="P453" s="9"/>
      <c r="R453" s="9"/>
      <c r="S453" s="9"/>
      <c r="U453" s="9"/>
      <c r="V453" s="9"/>
      <c r="W453" s="17"/>
      <c r="X453" s="9"/>
      <c r="Y453" s="9"/>
      <c r="Z453" s="9"/>
      <c r="AA453" s="9"/>
      <c r="AB453" s="9"/>
      <c r="AC453" s="9"/>
      <c r="AD453" s="9"/>
      <c r="AE453" s="9"/>
      <c r="AF453" s="9"/>
      <c r="AG453" s="9"/>
      <c r="AH453" s="9"/>
    </row>
    <row r="454" spans="1:34" x14ac:dyDescent="0.25">
      <c r="A454" s="9"/>
      <c r="B454" s="9"/>
      <c r="C454" s="9"/>
      <c r="D454" s="9"/>
      <c r="F454" s="9"/>
      <c r="G454" s="9"/>
      <c r="I454" s="9"/>
      <c r="J454" s="9"/>
      <c r="K454" s="9"/>
      <c r="L454" s="9"/>
      <c r="M454" s="9"/>
      <c r="N454" s="9"/>
      <c r="O454" s="9"/>
      <c r="P454" s="9"/>
      <c r="R454" s="9"/>
      <c r="S454" s="9"/>
      <c r="U454" s="9"/>
      <c r="V454" s="9"/>
      <c r="W454" s="17"/>
      <c r="X454" s="9"/>
      <c r="Y454" s="9"/>
      <c r="Z454" s="9"/>
      <c r="AA454" s="9"/>
      <c r="AB454" s="9"/>
      <c r="AC454" s="9"/>
      <c r="AD454" s="9"/>
      <c r="AE454" s="9"/>
      <c r="AF454" s="9"/>
      <c r="AG454" s="9"/>
      <c r="AH454" s="9"/>
    </row>
    <row r="455" spans="1:34" x14ac:dyDescent="0.25">
      <c r="A455" s="9"/>
      <c r="B455" s="9"/>
      <c r="C455" s="9"/>
      <c r="D455" s="9"/>
      <c r="F455" s="9"/>
      <c r="G455" s="9"/>
      <c r="I455" s="9"/>
      <c r="J455" s="9"/>
      <c r="K455" s="9"/>
      <c r="L455" s="9"/>
      <c r="M455" s="9"/>
      <c r="N455" s="9"/>
      <c r="O455" s="9"/>
      <c r="P455" s="9"/>
      <c r="R455" s="9"/>
      <c r="S455" s="9"/>
      <c r="U455" s="9"/>
      <c r="V455" s="9"/>
      <c r="W455" s="17"/>
      <c r="X455" s="9"/>
      <c r="Y455" s="9"/>
      <c r="Z455" s="9"/>
      <c r="AA455" s="9"/>
      <c r="AB455" s="9"/>
      <c r="AC455" s="9"/>
      <c r="AD455" s="9"/>
      <c r="AE455" s="9"/>
      <c r="AF455" s="9"/>
      <c r="AG455" s="9"/>
      <c r="AH455" s="9"/>
    </row>
    <row r="456" spans="1:34" x14ac:dyDescent="0.25">
      <c r="A456" s="9"/>
      <c r="B456" s="9"/>
      <c r="C456" s="9"/>
      <c r="D456" s="9"/>
      <c r="F456" s="9"/>
      <c r="G456" s="9"/>
      <c r="I456" s="9"/>
      <c r="J456" s="9"/>
      <c r="K456" s="9"/>
      <c r="L456" s="9"/>
      <c r="M456" s="9"/>
      <c r="N456" s="9"/>
      <c r="O456" s="9"/>
      <c r="P456" s="9"/>
      <c r="R456" s="9"/>
      <c r="S456" s="9"/>
      <c r="U456" s="9"/>
      <c r="V456" s="9"/>
      <c r="W456" s="17"/>
      <c r="X456" s="9"/>
      <c r="Y456" s="9"/>
      <c r="Z456" s="9"/>
      <c r="AA456" s="9"/>
      <c r="AB456" s="9"/>
      <c r="AC456" s="9"/>
      <c r="AD456" s="9"/>
      <c r="AE456" s="9"/>
      <c r="AF456" s="9"/>
      <c r="AG456" s="9"/>
      <c r="AH456" s="9"/>
    </row>
    <row r="457" spans="1:34" x14ac:dyDescent="0.25">
      <c r="A457" s="9"/>
      <c r="B457" s="9"/>
      <c r="C457" s="9"/>
      <c r="D457" s="9"/>
      <c r="F457" s="9"/>
      <c r="G457" s="9"/>
      <c r="I457" s="9"/>
      <c r="J457" s="9"/>
      <c r="K457" s="9"/>
      <c r="L457" s="9"/>
      <c r="M457" s="9"/>
      <c r="N457" s="9"/>
      <c r="O457" s="9"/>
      <c r="P457" s="9"/>
      <c r="R457" s="9"/>
      <c r="S457" s="9"/>
      <c r="U457" s="9"/>
      <c r="V457" s="9"/>
      <c r="W457" s="17"/>
      <c r="X457" s="9"/>
      <c r="Y457" s="9"/>
      <c r="Z457" s="9"/>
      <c r="AA457" s="9"/>
      <c r="AB457" s="9"/>
      <c r="AC457" s="9"/>
      <c r="AD457" s="9"/>
      <c r="AE457" s="9"/>
      <c r="AF457" s="9"/>
      <c r="AG457" s="9"/>
      <c r="AH457" s="9"/>
    </row>
    <row r="458" spans="1:34" x14ac:dyDescent="0.25">
      <c r="A458" s="9"/>
      <c r="B458" s="9"/>
      <c r="C458" s="9"/>
      <c r="D458" s="9"/>
      <c r="F458" s="9"/>
      <c r="G458" s="9"/>
      <c r="I458" s="9"/>
      <c r="J458" s="9"/>
      <c r="K458" s="9"/>
      <c r="L458" s="9"/>
      <c r="M458" s="9"/>
      <c r="N458" s="9"/>
      <c r="O458" s="9"/>
      <c r="P458" s="9"/>
      <c r="R458" s="9"/>
      <c r="S458" s="9"/>
      <c r="U458" s="9"/>
      <c r="V458" s="9"/>
      <c r="W458" s="17"/>
      <c r="X458" s="9"/>
      <c r="Y458" s="9"/>
      <c r="Z458" s="9"/>
      <c r="AA458" s="9"/>
      <c r="AB458" s="9"/>
      <c r="AC458" s="9"/>
      <c r="AD458" s="9"/>
      <c r="AE458" s="9"/>
      <c r="AF458" s="9"/>
      <c r="AG458" s="9"/>
      <c r="AH458" s="9"/>
    </row>
    <row r="459" spans="1:34" x14ac:dyDescent="0.25">
      <c r="A459" s="9"/>
      <c r="B459" s="9"/>
      <c r="C459" s="9"/>
      <c r="D459" s="9"/>
      <c r="F459" s="9"/>
      <c r="G459" s="9"/>
      <c r="I459" s="9"/>
      <c r="J459" s="9"/>
      <c r="K459" s="9"/>
      <c r="L459" s="9"/>
      <c r="M459" s="9"/>
      <c r="N459" s="9"/>
      <c r="O459" s="9"/>
      <c r="P459" s="9"/>
      <c r="R459" s="9"/>
      <c r="S459" s="9"/>
      <c r="U459" s="9"/>
      <c r="V459" s="9"/>
      <c r="W459" s="17"/>
      <c r="X459" s="9"/>
      <c r="Y459" s="9"/>
      <c r="Z459" s="9"/>
      <c r="AA459" s="9"/>
      <c r="AB459" s="9"/>
      <c r="AC459" s="9"/>
      <c r="AD459" s="9"/>
      <c r="AE459" s="9"/>
      <c r="AF459" s="9"/>
      <c r="AG459" s="9"/>
      <c r="AH459" s="9"/>
    </row>
    <row r="460" spans="1:34" x14ac:dyDescent="0.25">
      <c r="A460" s="9"/>
      <c r="B460" s="9"/>
      <c r="C460" s="9"/>
      <c r="D460" s="9"/>
      <c r="F460" s="9"/>
      <c r="G460" s="9"/>
      <c r="I460" s="9"/>
      <c r="J460" s="9"/>
      <c r="K460" s="9"/>
      <c r="L460" s="9"/>
      <c r="M460" s="9"/>
      <c r="N460" s="9"/>
      <c r="O460" s="9"/>
      <c r="P460" s="9"/>
      <c r="R460" s="9"/>
      <c r="S460" s="9"/>
      <c r="U460" s="9"/>
      <c r="V460" s="9"/>
      <c r="W460" s="17"/>
      <c r="X460" s="9"/>
      <c r="Y460" s="9"/>
      <c r="Z460" s="9"/>
      <c r="AA460" s="9"/>
      <c r="AB460" s="9"/>
      <c r="AC460" s="9"/>
      <c r="AD460" s="9"/>
      <c r="AE460" s="9"/>
      <c r="AF460" s="9"/>
      <c r="AG460" s="9"/>
      <c r="AH460" s="9"/>
    </row>
    <row r="461" spans="1:34" x14ac:dyDescent="0.25">
      <c r="A461" s="9"/>
      <c r="B461" s="9"/>
      <c r="C461" s="9"/>
      <c r="D461" s="9"/>
      <c r="F461" s="9"/>
      <c r="G461" s="9"/>
      <c r="I461" s="9"/>
      <c r="J461" s="9"/>
      <c r="K461" s="9"/>
      <c r="L461" s="9"/>
      <c r="M461" s="9"/>
      <c r="N461" s="9"/>
      <c r="O461" s="9"/>
      <c r="P461" s="9"/>
      <c r="R461" s="9"/>
      <c r="S461" s="9"/>
      <c r="U461" s="9"/>
      <c r="V461" s="9"/>
      <c r="W461" s="17"/>
      <c r="X461" s="9"/>
      <c r="Y461" s="9"/>
      <c r="Z461" s="9"/>
      <c r="AA461" s="9"/>
      <c r="AB461" s="9"/>
      <c r="AC461" s="9"/>
      <c r="AD461" s="9"/>
      <c r="AE461" s="9"/>
      <c r="AF461" s="9"/>
      <c r="AG461" s="9"/>
      <c r="AH461" s="9"/>
    </row>
    <row r="462" spans="1:34" x14ac:dyDescent="0.25">
      <c r="A462" s="9"/>
      <c r="B462" s="9"/>
      <c r="C462" s="9"/>
      <c r="D462" s="9"/>
      <c r="F462" s="9"/>
      <c r="G462" s="9"/>
      <c r="I462" s="9"/>
      <c r="J462" s="9"/>
      <c r="K462" s="9"/>
      <c r="L462" s="9"/>
      <c r="M462" s="9"/>
      <c r="N462" s="9"/>
      <c r="O462" s="9"/>
      <c r="P462" s="9"/>
      <c r="R462" s="9"/>
      <c r="S462" s="9"/>
      <c r="U462" s="9"/>
      <c r="V462" s="9"/>
      <c r="W462" s="17"/>
      <c r="X462" s="9"/>
      <c r="Y462" s="9"/>
      <c r="Z462" s="9"/>
      <c r="AA462" s="9"/>
      <c r="AB462" s="9"/>
      <c r="AC462" s="9"/>
      <c r="AD462" s="9"/>
      <c r="AE462" s="9"/>
      <c r="AF462" s="9"/>
      <c r="AG462" s="9"/>
      <c r="AH462" s="9"/>
    </row>
    <row r="463" spans="1:34" x14ac:dyDescent="0.25">
      <c r="A463" s="9"/>
      <c r="B463" s="9"/>
      <c r="C463" s="9"/>
      <c r="D463" s="9"/>
      <c r="F463" s="9"/>
      <c r="G463" s="9"/>
      <c r="I463" s="9"/>
      <c r="J463" s="9"/>
      <c r="K463" s="9"/>
      <c r="L463" s="9"/>
      <c r="M463" s="9"/>
      <c r="N463" s="9"/>
      <c r="O463" s="9"/>
      <c r="P463" s="9"/>
      <c r="R463" s="9"/>
      <c r="S463" s="9"/>
      <c r="U463" s="9"/>
      <c r="V463" s="9"/>
      <c r="W463" s="17"/>
      <c r="X463" s="9"/>
      <c r="Y463" s="9"/>
      <c r="Z463" s="9"/>
      <c r="AA463" s="9"/>
      <c r="AB463" s="9"/>
      <c r="AC463" s="9"/>
      <c r="AD463" s="9"/>
      <c r="AE463" s="9"/>
      <c r="AF463" s="9"/>
      <c r="AG463" s="9"/>
      <c r="AH463" s="9"/>
    </row>
    <row r="464" spans="1:34" x14ac:dyDescent="0.25">
      <c r="A464" s="9"/>
      <c r="B464" s="9"/>
      <c r="C464" s="9"/>
      <c r="D464" s="9"/>
      <c r="F464" s="9"/>
      <c r="G464" s="9"/>
      <c r="I464" s="9"/>
      <c r="J464" s="9"/>
      <c r="K464" s="9"/>
      <c r="L464" s="9"/>
      <c r="M464" s="9"/>
      <c r="N464" s="9"/>
      <c r="O464" s="9"/>
      <c r="P464" s="9"/>
      <c r="R464" s="9"/>
      <c r="S464" s="9"/>
      <c r="U464" s="9"/>
      <c r="V464" s="9"/>
      <c r="W464" s="17"/>
      <c r="X464" s="9"/>
      <c r="Y464" s="9"/>
      <c r="Z464" s="9"/>
      <c r="AA464" s="9"/>
      <c r="AB464" s="9"/>
      <c r="AC464" s="9"/>
      <c r="AD464" s="9"/>
      <c r="AE464" s="9"/>
      <c r="AF464" s="9"/>
      <c r="AG464" s="9"/>
      <c r="AH464" s="9"/>
    </row>
    <row r="465" spans="1:34" x14ac:dyDescent="0.25">
      <c r="A465" s="9"/>
      <c r="B465" s="9"/>
      <c r="C465" s="9"/>
      <c r="D465" s="9"/>
      <c r="F465" s="9"/>
      <c r="G465" s="9"/>
      <c r="I465" s="9"/>
      <c r="J465" s="9"/>
      <c r="K465" s="9"/>
      <c r="L465" s="9"/>
      <c r="M465" s="9"/>
      <c r="N465" s="9"/>
      <c r="O465" s="9"/>
      <c r="P465" s="9"/>
      <c r="R465" s="9"/>
      <c r="S465" s="9"/>
      <c r="U465" s="9"/>
      <c r="V465" s="9"/>
      <c r="W465" s="17"/>
      <c r="X465" s="9"/>
      <c r="Y465" s="9"/>
      <c r="Z465" s="9"/>
      <c r="AA465" s="9"/>
      <c r="AB465" s="9"/>
      <c r="AC465" s="9"/>
      <c r="AD465" s="9"/>
      <c r="AE465" s="9"/>
      <c r="AF465" s="9"/>
      <c r="AG465" s="9"/>
      <c r="AH465" s="9"/>
    </row>
    <row r="466" spans="1:34" x14ac:dyDescent="0.25">
      <c r="A466" s="9"/>
      <c r="B466" s="9"/>
      <c r="C466" s="9"/>
      <c r="D466" s="9"/>
      <c r="F466" s="9"/>
      <c r="G466" s="9"/>
      <c r="I466" s="9"/>
      <c r="J466" s="9"/>
      <c r="K466" s="9"/>
      <c r="L466" s="9"/>
      <c r="M466" s="9"/>
      <c r="N466" s="9"/>
      <c r="O466" s="9"/>
      <c r="P466" s="9"/>
      <c r="R466" s="9"/>
      <c r="S466" s="9"/>
      <c r="U466" s="9"/>
      <c r="V466" s="9"/>
      <c r="W466" s="17"/>
      <c r="X466" s="9"/>
      <c r="Y466" s="9"/>
      <c r="Z466" s="9"/>
      <c r="AA466" s="9"/>
      <c r="AB466" s="9"/>
      <c r="AC466" s="9"/>
      <c r="AD466" s="9"/>
      <c r="AE466" s="9"/>
      <c r="AF466" s="9"/>
      <c r="AG466" s="9"/>
      <c r="AH466" s="9"/>
    </row>
    <row r="467" spans="1:34" x14ac:dyDescent="0.25">
      <c r="A467" s="9"/>
      <c r="B467" s="9"/>
      <c r="C467" s="9"/>
      <c r="D467" s="9"/>
      <c r="F467" s="9"/>
      <c r="G467" s="9"/>
      <c r="I467" s="9"/>
      <c r="J467" s="9"/>
      <c r="K467" s="9"/>
      <c r="L467" s="9"/>
      <c r="M467" s="9"/>
      <c r="N467" s="9"/>
      <c r="O467" s="9"/>
      <c r="P467" s="9"/>
      <c r="R467" s="9"/>
      <c r="S467" s="9"/>
      <c r="U467" s="9"/>
      <c r="V467" s="9"/>
      <c r="W467" s="17"/>
      <c r="X467" s="9"/>
      <c r="Y467" s="9"/>
      <c r="Z467" s="9"/>
      <c r="AA467" s="9"/>
      <c r="AB467" s="9"/>
      <c r="AC467" s="9"/>
      <c r="AD467" s="9"/>
      <c r="AE467" s="9"/>
      <c r="AF467" s="9"/>
      <c r="AG467" s="9"/>
      <c r="AH467" s="9"/>
    </row>
    <row r="468" spans="1:34" x14ac:dyDescent="0.25">
      <c r="A468" s="9"/>
      <c r="B468" s="9"/>
      <c r="C468" s="9"/>
      <c r="D468" s="9"/>
      <c r="F468" s="9"/>
      <c r="G468" s="9"/>
      <c r="I468" s="9"/>
      <c r="J468" s="9"/>
      <c r="K468" s="9"/>
      <c r="L468" s="9"/>
      <c r="M468" s="9"/>
      <c r="N468" s="9"/>
      <c r="O468" s="9"/>
      <c r="P468" s="9"/>
      <c r="R468" s="9"/>
      <c r="S468" s="9"/>
      <c r="U468" s="9"/>
      <c r="V468" s="9"/>
      <c r="W468" s="17"/>
      <c r="X468" s="9"/>
      <c r="Y468" s="9"/>
      <c r="Z468" s="9"/>
      <c r="AA468" s="9"/>
      <c r="AB468" s="9"/>
      <c r="AC468" s="9"/>
      <c r="AD468" s="9"/>
      <c r="AE468" s="9"/>
      <c r="AF468" s="9"/>
      <c r="AG468" s="9"/>
      <c r="AH468" s="9"/>
    </row>
    <row r="469" spans="1:34" x14ac:dyDescent="0.25">
      <c r="A469" s="9"/>
      <c r="B469" s="9"/>
      <c r="C469" s="9"/>
      <c r="D469" s="9"/>
      <c r="F469" s="9"/>
      <c r="G469" s="9"/>
      <c r="I469" s="9"/>
      <c r="J469" s="9"/>
      <c r="K469" s="9"/>
      <c r="L469" s="9"/>
      <c r="M469" s="9"/>
      <c r="N469" s="9"/>
      <c r="O469" s="9"/>
      <c r="P469" s="9"/>
      <c r="R469" s="9"/>
      <c r="S469" s="9"/>
      <c r="U469" s="9"/>
      <c r="V469" s="9"/>
      <c r="W469" s="17"/>
      <c r="X469" s="9"/>
      <c r="Y469" s="9"/>
      <c r="Z469" s="9"/>
      <c r="AA469" s="9"/>
      <c r="AB469" s="9"/>
      <c r="AC469" s="9"/>
      <c r="AD469" s="9"/>
      <c r="AE469" s="9"/>
      <c r="AF469" s="9"/>
      <c r="AG469" s="9"/>
      <c r="AH469" s="9"/>
    </row>
    <row r="470" spans="1:34" x14ac:dyDescent="0.25">
      <c r="A470" s="9"/>
      <c r="B470" s="9"/>
      <c r="C470" s="9"/>
      <c r="D470" s="9"/>
      <c r="F470" s="9"/>
      <c r="G470" s="9"/>
      <c r="I470" s="9"/>
      <c r="J470" s="9"/>
      <c r="K470" s="9"/>
      <c r="L470" s="9"/>
      <c r="M470" s="9"/>
      <c r="N470" s="9"/>
      <c r="O470" s="9"/>
      <c r="P470" s="9"/>
      <c r="R470" s="9"/>
      <c r="S470" s="9"/>
      <c r="U470" s="9"/>
      <c r="V470" s="9"/>
      <c r="W470" s="17"/>
      <c r="X470" s="9"/>
      <c r="Y470" s="9"/>
      <c r="Z470" s="9"/>
      <c r="AA470" s="9"/>
      <c r="AB470" s="9"/>
      <c r="AC470" s="9"/>
      <c r="AD470" s="9"/>
      <c r="AE470" s="9"/>
      <c r="AF470" s="9"/>
      <c r="AG470" s="9"/>
      <c r="AH470" s="9"/>
    </row>
    <row r="471" spans="1:34" x14ac:dyDescent="0.25">
      <c r="A471" s="9"/>
      <c r="B471" s="9"/>
      <c r="C471" s="9"/>
      <c r="D471" s="9"/>
      <c r="F471" s="9"/>
      <c r="G471" s="9"/>
      <c r="I471" s="9"/>
      <c r="J471" s="9"/>
      <c r="K471" s="9"/>
      <c r="L471" s="9"/>
      <c r="M471" s="9"/>
      <c r="N471" s="9"/>
      <c r="O471" s="9"/>
      <c r="P471" s="9"/>
      <c r="R471" s="9"/>
      <c r="S471" s="9"/>
      <c r="U471" s="9"/>
      <c r="V471" s="9"/>
      <c r="W471" s="17"/>
      <c r="X471" s="9"/>
      <c r="Y471" s="9"/>
      <c r="Z471" s="9"/>
      <c r="AA471" s="9"/>
      <c r="AB471" s="9"/>
      <c r="AC471" s="9"/>
      <c r="AD471" s="9"/>
      <c r="AE471" s="9"/>
      <c r="AF471" s="9"/>
      <c r="AG471" s="9"/>
      <c r="AH471" s="9"/>
    </row>
    <row r="472" spans="1:34" x14ac:dyDescent="0.25">
      <c r="A472" s="9"/>
      <c r="B472" s="9"/>
      <c r="C472" s="9"/>
      <c r="D472" s="9"/>
      <c r="F472" s="9"/>
      <c r="G472" s="9"/>
      <c r="I472" s="9"/>
      <c r="J472" s="9"/>
      <c r="K472" s="9"/>
      <c r="L472" s="9"/>
      <c r="M472" s="9"/>
      <c r="N472" s="9"/>
      <c r="O472" s="9"/>
      <c r="P472" s="9"/>
      <c r="R472" s="9"/>
      <c r="S472" s="9"/>
      <c r="U472" s="9"/>
      <c r="V472" s="9"/>
      <c r="W472" s="17"/>
      <c r="X472" s="9"/>
      <c r="Y472" s="9"/>
      <c r="Z472" s="9"/>
      <c r="AA472" s="9"/>
      <c r="AB472" s="9"/>
      <c r="AC472" s="9"/>
      <c r="AD472" s="9"/>
      <c r="AE472" s="9"/>
      <c r="AF472" s="9"/>
      <c r="AG472" s="9"/>
      <c r="AH472" s="9"/>
    </row>
    <row r="473" spans="1:34" x14ac:dyDescent="0.25">
      <c r="A473" s="9"/>
      <c r="B473" s="9"/>
      <c r="C473" s="9"/>
      <c r="D473" s="9"/>
      <c r="F473" s="9"/>
      <c r="G473" s="9"/>
      <c r="I473" s="9"/>
      <c r="J473" s="9"/>
      <c r="K473" s="9"/>
      <c r="L473" s="9"/>
      <c r="M473" s="9"/>
      <c r="N473" s="9"/>
      <c r="O473" s="9"/>
      <c r="P473" s="9"/>
      <c r="R473" s="9"/>
      <c r="S473" s="9"/>
      <c r="U473" s="9"/>
      <c r="V473" s="9"/>
      <c r="W473" s="17"/>
      <c r="X473" s="9"/>
      <c r="Y473" s="9"/>
      <c r="Z473" s="9"/>
      <c r="AA473" s="9"/>
      <c r="AB473" s="9"/>
      <c r="AC473" s="9"/>
      <c r="AD473" s="9"/>
      <c r="AE473" s="9"/>
      <c r="AF473" s="9"/>
      <c r="AG473" s="9"/>
      <c r="AH473" s="9"/>
    </row>
    <row r="474" spans="1:34" x14ac:dyDescent="0.25">
      <c r="A474" s="9"/>
      <c r="B474" s="9"/>
      <c r="C474" s="9"/>
      <c r="D474" s="9"/>
      <c r="F474" s="9"/>
      <c r="G474" s="9"/>
      <c r="I474" s="9"/>
      <c r="J474" s="9"/>
      <c r="K474" s="9"/>
      <c r="L474" s="9"/>
      <c r="M474" s="9"/>
      <c r="N474" s="9"/>
      <c r="O474" s="9"/>
      <c r="P474" s="9"/>
      <c r="R474" s="9"/>
      <c r="S474" s="9"/>
      <c r="U474" s="9"/>
      <c r="V474" s="9"/>
      <c r="W474" s="17"/>
      <c r="X474" s="9"/>
      <c r="Y474" s="9"/>
      <c r="Z474" s="9"/>
      <c r="AA474" s="9"/>
      <c r="AB474" s="9"/>
      <c r="AC474" s="9"/>
      <c r="AD474" s="9"/>
      <c r="AE474" s="9"/>
      <c r="AF474" s="9"/>
      <c r="AG474" s="9"/>
      <c r="AH474" s="9"/>
    </row>
    <row r="475" spans="1:34" x14ac:dyDescent="0.25">
      <c r="A475" s="9"/>
      <c r="B475" s="9"/>
      <c r="C475" s="9"/>
      <c r="D475" s="9"/>
      <c r="F475" s="9"/>
      <c r="G475" s="9"/>
      <c r="I475" s="9"/>
      <c r="J475" s="9"/>
      <c r="K475" s="9"/>
      <c r="L475" s="9"/>
      <c r="M475" s="9"/>
      <c r="N475" s="9"/>
      <c r="O475" s="9"/>
      <c r="P475" s="9"/>
      <c r="R475" s="9"/>
      <c r="S475" s="9"/>
      <c r="U475" s="9"/>
      <c r="V475" s="9"/>
      <c r="W475" s="17"/>
      <c r="X475" s="9"/>
      <c r="Y475" s="9"/>
      <c r="Z475" s="9"/>
      <c r="AA475" s="9"/>
      <c r="AB475" s="9"/>
      <c r="AC475" s="9"/>
      <c r="AD475" s="9"/>
      <c r="AE475" s="9"/>
      <c r="AF475" s="9"/>
      <c r="AG475" s="9"/>
      <c r="AH475" s="9"/>
    </row>
    <row r="476" spans="1:34" x14ac:dyDescent="0.25">
      <c r="A476" s="9"/>
      <c r="B476" s="9"/>
      <c r="C476" s="9"/>
      <c r="D476" s="9"/>
      <c r="F476" s="9"/>
      <c r="G476" s="9"/>
      <c r="I476" s="9"/>
      <c r="J476" s="9"/>
      <c r="K476" s="9"/>
      <c r="L476" s="9"/>
      <c r="M476" s="9"/>
      <c r="N476" s="9"/>
      <c r="O476" s="9"/>
      <c r="P476" s="9"/>
      <c r="R476" s="9"/>
      <c r="S476" s="9"/>
      <c r="U476" s="9"/>
      <c r="V476" s="9"/>
      <c r="W476" s="17"/>
      <c r="X476" s="9"/>
      <c r="Y476" s="9"/>
      <c r="Z476" s="9"/>
      <c r="AA476" s="9"/>
      <c r="AB476" s="9"/>
      <c r="AC476" s="9"/>
      <c r="AD476" s="9"/>
      <c r="AE476" s="9"/>
      <c r="AF476" s="9"/>
      <c r="AG476" s="9"/>
      <c r="AH476" s="9"/>
    </row>
    <row r="477" spans="1:34" x14ac:dyDescent="0.25">
      <c r="A477" s="9"/>
      <c r="B477" s="9"/>
      <c r="C477" s="9"/>
      <c r="D477" s="9"/>
      <c r="F477" s="9"/>
      <c r="G477" s="9"/>
      <c r="I477" s="9"/>
      <c r="J477" s="9"/>
      <c r="K477" s="9"/>
      <c r="L477" s="9"/>
      <c r="M477" s="9"/>
      <c r="N477" s="9"/>
      <c r="O477" s="9"/>
      <c r="P477" s="9"/>
      <c r="R477" s="9"/>
      <c r="S477" s="9"/>
      <c r="U477" s="9"/>
      <c r="V477" s="9"/>
      <c r="W477" s="17"/>
      <c r="X477" s="9"/>
      <c r="Y477" s="9"/>
      <c r="Z477" s="9"/>
      <c r="AA477" s="9"/>
      <c r="AB477" s="9"/>
      <c r="AC477" s="9"/>
      <c r="AD477" s="9"/>
      <c r="AE477" s="9"/>
      <c r="AF477" s="9"/>
      <c r="AG477" s="9"/>
      <c r="AH477" s="9"/>
    </row>
    <row r="478" spans="1:34" x14ac:dyDescent="0.25">
      <c r="A478" s="9"/>
      <c r="B478" s="9"/>
      <c r="C478" s="9"/>
      <c r="D478" s="9"/>
      <c r="F478" s="9"/>
      <c r="G478" s="9"/>
      <c r="I478" s="9"/>
      <c r="J478" s="9"/>
      <c r="K478" s="9"/>
      <c r="L478" s="9"/>
      <c r="M478" s="9"/>
      <c r="N478" s="9"/>
      <c r="O478" s="9"/>
      <c r="P478" s="9"/>
      <c r="R478" s="9"/>
      <c r="S478" s="9"/>
      <c r="U478" s="9"/>
      <c r="V478" s="9"/>
      <c r="W478" s="17"/>
      <c r="X478" s="9"/>
      <c r="Y478" s="9"/>
      <c r="Z478" s="9"/>
      <c r="AA478" s="9"/>
      <c r="AB478" s="9"/>
      <c r="AC478" s="9"/>
      <c r="AD478" s="9"/>
      <c r="AE478" s="9"/>
      <c r="AF478" s="9"/>
      <c r="AG478" s="9"/>
      <c r="AH478" s="9"/>
    </row>
    <row r="479" spans="1:34" x14ac:dyDescent="0.25">
      <c r="A479" s="9"/>
      <c r="B479" s="9"/>
      <c r="C479" s="9"/>
      <c r="D479" s="9"/>
      <c r="F479" s="9"/>
      <c r="G479" s="9"/>
      <c r="I479" s="9"/>
      <c r="J479" s="9"/>
      <c r="K479" s="9"/>
      <c r="L479" s="9"/>
      <c r="M479" s="9"/>
      <c r="N479" s="9"/>
      <c r="O479" s="9"/>
      <c r="P479" s="9"/>
      <c r="R479" s="9"/>
      <c r="S479" s="9"/>
      <c r="U479" s="9"/>
      <c r="V479" s="9"/>
      <c r="W479" s="17"/>
      <c r="X479" s="9"/>
      <c r="Y479" s="9"/>
      <c r="Z479" s="9"/>
      <c r="AA479" s="9"/>
      <c r="AB479" s="9"/>
      <c r="AC479" s="9"/>
      <c r="AD479" s="9"/>
      <c r="AE479" s="9"/>
      <c r="AF479" s="9"/>
      <c r="AG479" s="9"/>
      <c r="AH479" s="9"/>
    </row>
    <row r="480" spans="1:34" x14ac:dyDescent="0.25">
      <c r="A480" s="9"/>
      <c r="B480" s="9"/>
      <c r="C480" s="9"/>
      <c r="D480" s="9"/>
      <c r="F480" s="9"/>
      <c r="G480" s="9"/>
      <c r="I480" s="9"/>
      <c r="J480" s="9"/>
      <c r="K480" s="9"/>
      <c r="L480" s="9"/>
      <c r="M480" s="9"/>
      <c r="N480" s="9"/>
      <c r="O480" s="9"/>
      <c r="P480" s="9"/>
      <c r="R480" s="9"/>
      <c r="S480" s="9"/>
      <c r="U480" s="9"/>
      <c r="V480" s="9"/>
      <c r="W480" s="17"/>
      <c r="X480" s="9"/>
      <c r="Y480" s="9"/>
      <c r="Z480" s="9"/>
      <c r="AA480" s="9"/>
      <c r="AB480" s="9"/>
      <c r="AC480" s="9"/>
      <c r="AD480" s="9"/>
      <c r="AE480" s="9"/>
      <c r="AF480" s="9"/>
      <c r="AG480" s="9"/>
      <c r="AH480" s="9"/>
    </row>
    <row r="481" spans="1:34" x14ac:dyDescent="0.25">
      <c r="A481" s="9"/>
      <c r="B481" s="9"/>
      <c r="C481" s="9"/>
      <c r="D481" s="9"/>
      <c r="F481" s="9"/>
      <c r="G481" s="9"/>
      <c r="I481" s="9"/>
      <c r="J481" s="9"/>
      <c r="K481" s="9"/>
      <c r="L481" s="9"/>
      <c r="M481" s="9"/>
      <c r="N481" s="9"/>
      <c r="O481" s="9"/>
      <c r="P481" s="9"/>
      <c r="R481" s="9"/>
      <c r="S481" s="9"/>
      <c r="U481" s="9"/>
      <c r="V481" s="9"/>
      <c r="W481" s="17"/>
      <c r="X481" s="9"/>
      <c r="Y481" s="9"/>
      <c r="Z481" s="9"/>
      <c r="AA481" s="9"/>
      <c r="AB481" s="9"/>
      <c r="AC481" s="9"/>
      <c r="AD481" s="9"/>
      <c r="AE481" s="9"/>
      <c r="AF481" s="9"/>
      <c r="AG481" s="9"/>
      <c r="AH481" s="9"/>
    </row>
    <row r="482" spans="1:34" x14ac:dyDescent="0.25">
      <c r="A482" s="9"/>
      <c r="B482" s="9"/>
      <c r="C482" s="9"/>
      <c r="D482" s="9"/>
      <c r="F482" s="9"/>
      <c r="G482" s="9"/>
      <c r="I482" s="9"/>
      <c r="J482" s="9"/>
      <c r="K482" s="9"/>
      <c r="L482" s="9"/>
      <c r="M482" s="9"/>
      <c r="N482" s="9"/>
      <c r="O482" s="9"/>
      <c r="P482" s="9"/>
      <c r="R482" s="9"/>
      <c r="S482" s="9"/>
      <c r="U482" s="9"/>
      <c r="V482" s="9"/>
      <c r="W482" s="17"/>
      <c r="X482" s="9"/>
      <c r="Y482" s="9"/>
      <c r="Z482" s="9"/>
      <c r="AA482" s="9"/>
      <c r="AB482" s="9"/>
      <c r="AC482" s="9"/>
      <c r="AD482" s="9"/>
      <c r="AE482" s="9"/>
      <c r="AF482" s="9"/>
      <c r="AG482" s="9"/>
      <c r="AH482" s="9"/>
    </row>
    <row r="483" spans="1:34" x14ac:dyDescent="0.25">
      <c r="A483" s="9"/>
      <c r="B483" s="9"/>
      <c r="C483" s="9"/>
      <c r="D483" s="9"/>
      <c r="F483" s="9"/>
      <c r="G483" s="9"/>
      <c r="I483" s="9"/>
      <c r="J483" s="9"/>
      <c r="K483" s="9"/>
      <c r="L483" s="9"/>
      <c r="M483" s="9"/>
      <c r="N483" s="9"/>
      <c r="O483" s="9"/>
      <c r="P483" s="9"/>
      <c r="R483" s="9"/>
      <c r="S483" s="9"/>
      <c r="U483" s="9"/>
      <c r="V483" s="9"/>
      <c r="W483" s="17"/>
      <c r="X483" s="9"/>
      <c r="Y483" s="9"/>
      <c r="Z483" s="9"/>
      <c r="AA483" s="9"/>
      <c r="AB483" s="9"/>
      <c r="AC483" s="9"/>
      <c r="AD483" s="9"/>
      <c r="AE483" s="9"/>
      <c r="AF483" s="9"/>
      <c r="AG483" s="9"/>
      <c r="AH483" s="9"/>
    </row>
    <row r="484" spans="1:34" x14ac:dyDescent="0.25">
      <c r="A484" s="9"/>
      <c r="B484" s="9"/>
      <c r="C484" s="9"/>
      <c r="D484" s="9"/>
      <c r="F484" s="9"/>
      <c r="G484" s="9"/>
      <c r="I484" s="9"/>
      <c r="J484" s="9"/>
      <c r="K484" s="9"/>
      <c r="L484" s="9"/>
      <c r="M484" s="9"/>
      <c r="N484" s="9"/>
      <c r="O484" s="9"/>
      <c r="P484" s="9"/>
      <c r="R484" s="9"/>
      <c r="S484" s="9"/>
      <c r="U484" s="9"/>
      <c r="V484" s="9"/>
      <c r="W484" s="17"/>
      <c r="X484" s="9"/>
      <c r="Y484" s="9"/>
      <c r="Z484" s="9"/>
      <c r="AA484" s="9"/>
      <c r="AB484" s="9"/>
      <c r="AC484" s="9"/>
      <c r="AD484" s="9"/>
      <c r="AE484" s="9"/>
      <c r="AF484" s="9"/>
      <c r="AG484" s="9"/>
      <c r="AH484" s="9"/>
    </row>
    <row r="485" spans="1:34" x14ac:dyDescent="0.25">
      <c r="A485" s="9"/>
      <c r="B485" s="9"/>
      <c r="C485" s="9"/>
      <c r="D485" s="9"/>
      <c r="F485" s="9"/>
      <c r="G485" s="9"/>
      <c r="I485" s="9"/>
      <c r="J485" s="9"/>
      <c r="K485" s="9"/>
      <c r="L485" s="9"/>
      <c r="M485" s="9"/>
      <c r="N485" s="9"/>
      <c r="O485" s="9"/>
      <c r="P485" s="9"/>
      <c r="R485" s="9"/>
      <c r="S485" s="9"/>
      <c r="U485" s="9"/>
      <c r="V485" s="9"/>
      <c r="W485" s="17"/>
      <c r="X485" s="9"/>
      <c r="Y485" s="9"/>
      <c r="Z485" s="9"/>
      <c r="AA485" s="9"/>
      <c r="AB485" s="9"/>
      <c r="AC485" s="9"/>
      <c r="AD485" s="9"/>
      <c r="AE485" s="9"/>
      <c r="AF485" s="9"/>
      <c r="AG485" s="9"/>
      <c r="AH485" s="9"/>
    </row>
    <row r="486" spans="1:34" x14ac:dyDescent="0.25">
      <c r="A486" s="9"/>
      <c r="B486" s="9"/>
      <c r="C486" s="9"/>
      <c r="D486" s="9"/>
      <c r="F486" s="9"/>
      <c r="G486" s="9"/>
      <c r="I486" s="9"/>
      <c r="J486" s="9"/>
      <c r="K486" s="9"/>
      <c r="L486" s="9"/>
      <c r="M486" s="9"/>
      <c r="N486" s="9"/>
      <c r="O486" s="9"/>
      <c r="P486" s="9"/>
      <c r="R486" s="9"/>
      <c r="S486" s="9"/>
      <c r="U486" s="9"/>
      <c r="V486" s="9"/>
      <c r="W486" s="17"/>
      <c r="X486" s="9"/>
      <c r="Y486" s="9"/>
      <c r="Z486" s="9"/>
      <c r="AA486" s="9"/>
      <c r="AB486" s="9"/>
      <c r="AC486" s="9"/>
      <c r="AD486" s="9"/>
      <c r="AE486" s="9"/>
      <c r="AF486" s="9"/>
      <c r="AG486" s="9"/>
      <c r="AH486" s="9"/>
    </row>
    <row r="487" spans="1:34" x14ac:dyDescent="0.25">
      <c r="A487" s="9"/>
      <c r="B487" s="9"/>
      <c r="C487" s="9"/>
      <c r="D487" s="9"/>
      <c r="F487" s="9"/>
      <c r="G487" s="9"/>
      <c r="I487" s="9"/>
      <c r="J487" s="9"/>
      <c r="K487" s="9"/>
      <c r="L487" s="9"/>
      <c r="M487" s="9"/>
      <c r="N487" s="9"/>
      <c r="O487" s="9"/>
      <c r="P487" s="9"/>
      <c r="R487" s="9"/>
      <c r="S487" s="9"/>
      <c r="U487" s="9"/>
      <c r="V487" s="9"/>
      <c r="W487" s="17"/>
      <c r="X487" s="9"/>
      <c r="Y487" s="9"/>
      <c r="Z487" s="9"/>
      <c r="AA487" s="9"/>
      <c r="AB487" s="9"/>
      <c r="AC487" s="9"/>
      <c r="AD487" s="9"/>
      <c r="AE487" s="9"/>
      <c r="AF487" s="9"/>
      <c r="AG487" s="9"/>
      <c r="AH487" s="9"/>
    </row>
    <row r="488" spans="1:34" x14ac:dyDescent="0.25">
      <c r="A488" s="9"/>
      <c r="B488" s="9"/>
      <c r="C488" s="9"/>
      <c r="D488" s="9"/>
      <c r="F488" s="9"/>
      <c r="G488" s="9"/>
      <c r="I488" s="9"/>
      <c r="J488" s="9"/>
      <c r="K488" s="9"/>
      <c r="L488" s="9"/>
      <c r="M488" s="9"/>
      <c r="N488" s="9"/>
      <c r="O488" s="9"/>
      <c r="P488" s="9"/>
      <c r="R488" s="9"/>
      <c r="S488" s="9"/>
      <c r="U488" s="9"/>
      <c r="V488" s="9"/>
      <c r="W488" s="17"/>
      <c r="X488" s="9"/>
      <c r="Y488" s="9"/>
      <c r="Z488" s="9"/>
      <c r="AA488" s="9"/>
      <c r="AB488" s="9"/>
      <c r="AC488" s="9"/>
      <c r="AD488" s="9"/>
      <c r="AE488" s="9"/>
      <c r="AF488" s="9"/>
      <c r="AG488" s="9"/>
      <c r="AH488" s="9"/>
    </row>
    <row r="489" spans="1:34" x14ac:dyDescent="0.25">
      <c r="A489" s="9"/>
      <c r="B489" s="9"/>
      <c r="C489" s="9"/>
      <c r="D489" s="9"/>
      <c r="F489" s="9"/>
      <c r="G489" s="9"/>
      <c r="I489" s="9"/>
      <c r="J489" s="9"/>
      <c r="K489" s="9"/>
      <c r="L489" s="9"/>
      <c r="M489" s="9"/>
      <c r="N489" s="9"/>
      <c r="O489" s="9"/>
      <c r="P489" s="9"/>
      <c r="R489" s="9"/>
      <c r="S489" s="9"/>
      <c r="U489" s="9"/>
      <c r="V489" s="9"/>
      <c r="W489" s="17"/>
      <c r="X489" s="9"/>
      <c r="Y489" s="9"/>
      <c r="Z489" s="9"/>
      <c r="AA489" s="9"/>
      <c r="AB489" s="9"/>
      <c r="AC489" s="9"/>
      <c r="AD489" s="9"/>
      <c r="AE489" s="9"/>
      <c r="AF489" s="9"/>
      <c r="AG489" s="9"/>
      <c r="AH489" s="9"/>
    </row>
    <row r="490" spans="1:34" x14ac:dyDescent="0.25">
      <c r="A490" s="9"/>
      <c r="B490" s="9"/>
      <c r="C490" s="9"/>
      <c r="D490" s="9"/>
      <c r="F490" s="9"/>
      <c r="G490" s="9"/>
      <c r="I490" s="9"/>
      <c r="J490" s="9"/>
      <c r="K490" s="9"/>
      <c r="L490" s="9"/>
      <c r="M490" s="9"/>
      <c r="N490" s="9"/>
      <c r="O490" s="9"/>
      <c r="P490" s="9"/>
      <c r="R490" s="9"/>
      <c r="S490" s="9"/>
      <c r="U490" s="9"/>
      <c r="V490" s="9"/>
      <c r="W490" s="17"/>
      <c r="X490" s="9"/>
      <c r="Y490" s="9"/>
      <c r="Z490" s="9"/>
      <c r="AA490" s="9"/>
      <c r="AB490" s="9"/>
      <c r="AC490" s="9"/>
      <c r="AD490" s="9"/>
      <c r="AE490" s="9"/>
      <c r="AF490" s="9"/>
      <c r="AG490" s="9"/>
      <c r="AH490" s="9"/>
    </row>
    <row r="491" spans="1:34" x14ac:dyDescent="0.25">
      <c r="A491" s="9"/>
      <c r="B491" s="9"/>
      <c r="C491" s="9"/>
      <c r="D491" s="9"/>
      <c r="F491" s="9"/>
      <c r="G491" s="9"/>
      <c r="I491" s="9"/>
      <c r="J491" s="9"/>
      <c r="K491" s="9"/>
      <c r="L491" s="9"/>
      <c r="M491" s="9"/>
      <c r="N491" s="9"/>
      <c r="O491" s="9"/>
      <c r="P491" s="9"/>
      <c r="R491" s="9"/>
      <c r="S491" s="9"/>
      <c r="U491" s="9"/>
      <c r="V491" s="9"/>
      <c r="W491" s="17"/>
      <c r="X491" s="9"/>
      <c r="Y491" s="9"/>
      <c r="Z491" s="9"/>
      <c r="AA491" s="9"/>
      <c r="AB491" s="9"/>
      <c r="AC491" s="9"/>
      <c r="AD491" s="9"/>
      <c r="AE491" s="9"/>
      <c r="AF491" s="9"/>
      <c r="AG491" s="9"/>
      <c r="AH491" s="9"/>
    </row>
    <row r="492" spans="1:34" x14ac:dyDescent="0.25">
      <c r="A492" s="9"/>
      <c r="B492" s="9"/>
      <c r="C492" s="9"/>
      <c r="D492" s="9"/>
      <c r="F492" s="9"/>
      <c r="G492" s="9"/>
      <c r="I492" s="9"/>
      <c r="J492" s="9"/>
      <c r="K492" s="9"/>
      <c r="L492" s="9"/>
      <c r="M492" s="9"/>
      <c r="N492" s="9"/>
      <c r="O492" s="9"/>
      <c r="P492" s="9"/>
      <c r="R492" s="9"/>
      <c r="S492" s="9"/>
      <c r="U492" s="9"/>
      <c r="V492" s="9"/>
      <c r="W492" s="17"/>
      <c r="X492" s="9"/>
      <c r="Y492" s="9"/>
      <c r="Z492" s="9"/>
      <c r="AA492" s="9"/>
      <c r="AB492" s="9"/>
      <c r="AC492" s="9"/>
      <c r="AD492" s="9"/>
      <c r="AE492" s="9"/>
      <c r="AF492" s="9"/>
      <c r="AG492" s="9"/>
      <c r="AH492" s="9"/>
    </row>
    <row r="493" spans="1:34" x14ac:dyDescent="0.25">
      <c r="A493" s="9"/>
      <c r="B493" s="9"/>
      <c r="C493" s="9"/>
      <c r="D493" s="9"/>
      <c r="F493" s="9"/>
      <c r="G493" s="9"/>
      <c r="I493" s="9"/>
      <c r="J493" s="9"/>
      <c r="K493" s="9"/>
      <c r="L493" s="9"/>
      <c r="M493" s="9"/>
      <c r="N493" s="9"/>
      <c r="O493" s="9"/>
      <c r="P493" s="9"/>
      <c r="R493" s="9"/>
      <c r="S493" s="9"/>
      <c r="U493" s="9"/>
      <c r="V493" s="9"/>
      <c r="W493" s="17"/>
      <c r="X493" s="9"/>
      <c r="Y493" s="9"/>
      <c r="Z493" s="9"/>
      <c r="AA493" s="9"/>
      <c r="AB493" s="9"/>
      <c r="AC493" s="9"/>
      <c r="AD493" s="9"/>
      <c r="AE493" s="9"/>
      <c r="AF493" s="9"/>
      <c r="AG493" s="9"/>
      <c r="AH493" s="9"/>
    </row>
    <row r="494" spans="1:34" x14ac:dyDescent="0.25">
      <c r="A494" s="9"/>
      <c r="B494" s="9"/>
      <c r="C494" s="9"/>
      <c r="D494" s="9"/>
      <c r="F494" s="9"/>
      <c r="G494" s="9"/>
      <c r="I494" s="9"/>
      <c r="J494" s="9"/>
      <c r="K494" s="9"/>
      <c r="L494" s="9"/>
      <c r="M494" s="9"/>
      <c r="N494" s="9"/>
      <c r="O494" s="9"/>
      <c r="P494" s="9"/>
      <c r="R494" s="9"/>
      <c r="S494" s="9"/>
      <c r="U494" s="9"/>
      <c r="V494" s="9"/>
      <c r="W494" s="17"/>
      <c r="X494" s="9"/>
      <c r="Y494" s="9"/>
      <c r="Z494" s="9"/>
      <c r="AA494" s="9"/>
      <c r="AB494" s="9"/>
      <c r="AC494" s="9"/>
      <c r="AD494" s="9"/>
      <c r="AE494" s="9"/>
      <c r="AF494" s="9"/>
      <c r="AG494" s="9"/>
      <c r="AH494" s="9"/>
    </row>
    <row r="495" spans="1:34" x14ac:dyDescent="0.25">
      <c r="A495" s="9"/>
      <c r="B495" s="9"/>
      <c r="C495" s="9"/>
      <c r="D495" s="9"/>
      <c r="F495" s="9"/>
      <c r="G495" s="9"/>
      <c r="I495" s="9"/>
      <c r="J495" s="9"/>
      <c r="K495" s="9"/>
      <c r="L495" s="9"/>
      <c r="M495" s="9"/>
      <c r="N495" s="9"/>
      <c r="O495" s="9"/>
      <c r="P495" s="9"/>
      <c r="R495" s="9"/>
      <c r="S495" s="9"/>
      <c r="U495" s="9"/>
      <c r="V495" s="9"/>
      <c r="W495" s="17"/>
      <c r="X495" s="9"/>
      <c r="Y495" s="9"/>
      <c r="Z495" s="9"/>
      <c r="AA495" s="9"/>
      <c r="AB495" s="9"/>
      <c r="AC495" s="9"/>
      <c r="AD495" s="9"/>
      <c r="AE495" s="9"/>
      <c r="AF495" s="9"/>
      <c r="AG495" s="9"/>
      <c r="AH495" s="9"/>
    </row>
    <row r="496" spans="1:34" x14ac:dyDescent="0.25">
      <c r="A496" s="9"/>
      <c r="B496" s="9"/>
      <c r="C496" s="9"/>
      <c r="D496" s="9"/>
      <c r="F496" s="9"/>
      <c r="G496" s="9"/>
      <c r="I496" s="9"/>
      <c r="J496" s="9"/>
      <c r="K496" s="9"/>
      <c r="L496" s="9"/>
      <c r="M496" s="9"/>
      <c r="N496" s="9"/>
      <c r="O496" s="9"/>
      <c r="P496" s="9"/>
      <c r="R496" s="9"/>
      <c r="S496" s="9"/>
      <c r="U496" s="9"/>
      <c r="V496" s="9"/>
      <c r="W496" s="17"/>
      <c r="X496" s="9"/>
      <c r="Y496" s="9"/>
      <c r="Z496" s="9"/>
      <c r="AA496" s="9"/>
      <c r="AB496" s="9"/>
      <c r="AC496" s="9"/>
      <c r="AD496" s="9"/>
      <c r="AE496" s="9"/>
      <c r="AF496" s="9"/>
      <c r="AG496" s="9"/>
      <c r="AH496" s="9"/>
    </row>
    <row r="497" spans="1:34" x14ac:dyDescent="0.25">
      <c r="A497" s="9"/>
      <c r="B497" s="9"/>
      <c r="C497" s="9"/>
      <c r="D497" s="9"/>
      <c r="F497" s="9"/>
      <c r="G497" s="9"/>
      <c r="I497" s="9"/>
      <c r="J497" s="9"/>
      <c r="K497" s="9"/>
      <c r="L497" s="9"/>
      <c r="M497" s="9"/>
      <c r="N497" s="9"/>
      <c r="O497" s="9"/>
      <c r="P497" s="9"/>
      <c r="R497" s="9"/>
      <c r="S497" s="9"/>
      <c r="U497" s="9"/>
      <c r="V497" s="9"/>
      <c r="W497" s="17"/>
      <c r="X497" s="9"/>
      <c r="Y497" s="9"/>
      <c r="Z497" s="9"/>
      <c r="AA497" s="9"/>
      <c r="AB497" s="9"/>
      <c r="AC497" s="9"/>
      <c r="AD497" s="9"/>
      <c r="AE497" s="9"/>
      <c r="AF497" s="9"/>
      <c r="AG497" s="9"/>
      <c r="AH497" s="9"/>
    </row>
    <row r="498" spans="1:34" x14ac:dyDescent="0.25">
      <c r="A498" s="9"/>
      <c r="B498" s="9"/>
      <c r="C498" s="9"/>
      <c r="D498" s="9"/>
      <c r="F498" s="9"/>
      <c r="G498" s="9"/>
      <c r="I498" s="9"/>
      <c r="J498" s="9"/>
      <c r="K498" s="9"/>
      <c r="L498" s="9"/>
      <c r="M498" s="9"/>
      <c r="N498" s="9"/>
      <c r="O498" s="9"/>
      <c r="P498" s="9"/>
      <c r="R498" s="9"/>
      <c r="S498" s="9"/>
      <c r="U498" s="9"/>
      <c r="V498" s="9"/>
      <c r="W498" s="17"/>
      <c r="X498" s="9"/>
      <c r="Y498" s="9"/>
      <c r="Z498" s="9"/>
      <c r="AA498" s="9"/>
      <c r="AB498" s="9"/>
      <c r="AC498" s="9"/>
      <c r="AD498" s="9"/>
      <c r="AE498" s="9"/>
      <c r="AF498" s="9"/>
      <c r="AG498" s="9"/>
      <c r="AH498" s="9"/>
    </row>
    <row r="499" spans="1:34" x14ac:dyDescent="0.25">
      <c r="A499" s="9"/>
      <c r="B499" s="9"/>
      <c r="C499" s="9"/>
      <c r="D499" s="9"/>
      <c r="F499" s="9"/>
      <c r="G499" s="9"/>
      <c r="I499" s="9"/>
      <c r="J499" s="9"/>
      <c r="K499" s="9"/>
      <c r="L499" s="9"/>
      <c r="M499" s="9"/>
      <c r="N499" s="9"/>
      <c r="O499" s="9"/>
      <c r="P499" s="9"/>
      <c r="R499" s="9"/>
      <c r="S499" s="9"/>
      <c r="U499" s="9"/>
      <c r="V499" s="9"/>
      <c r="W499" s="17"/>
      <c r="X499" s="9"/>
      <c r="Y499" s="9"/>
      <c r="Z499" s="9"/>
      <c r="AA499" s="9"/>
      <c r="AB499" s="9"/>
      <c r="AC499" s="9"/>
      <c r="AD499" s="9"/>
      <c r="AE499" s="9"/>
      <c r="AF499" s="9"/>
      <c r="AG499" s="9"/>
      <c r="AH499" s="9"/>
    </row>
    <row r="500" spans="1:34" x14ac:dyDescent="0.25">
      <c r="A500" s="9"/>
      <c r="B500" s="9"/>
      <c r="C500" s="9"/>
      <c r="D500" s="9"/>
      <c r="F500" s="9"/>
      <c r="G500" s="9"/>
      <c r="I500" s="9"/>
      <c r="J500" s="9"/>
      <c r="K500" s="9"/>
      <c r="L500" s="9"/>
      <c r="M500" s="9"/>
      <c r="N500" s="9"/>
      <c r="O500" s="9"/>
      <c r="P500" s="9"/>
      <c r="R500" s="9"/>
      <c r="S500" s="9"/>
      <c r="U500" s="9"/>
      <c r="V500" s="9"/>
      <c r="W500" s="17"/>
      <c r="X500" s="9"/>
      <c r="Y500" s="9"/>
      <c r="Z500" s="9"/>
      <c r="AA500" s="9"/>
      <c r="AB500" s="9"/>
      <c r="AC500" s="9"/>
      <c r="AD500" s="9"/>
      <c r="AE500" s="9"/>
      <c r="AF500" s="9"/>
      <c r="AG500" s="9"/>
      <c r="AH500" s="9"/>
    </row>
    <row r="501" spans="1:34" x14ac:dyDescent="0.25">
      <c r="A501" s="9"/>
      <c r="B501" s="9"/>
      <c r="C501" s="9"/>
      <c r="D501" s="9"/>
      <c r="F501" s="9"/>
      <c r="G501" s="9"/>
      <c r="I501" s="9"/>
      <c r="J501" s="9"/>
      <c r="K501" s="9"/>
      <c r="L501" s="9"/>
      <c r="M501" s="9"/>
      <c r="N501" s="9"/>
      <c r="O501" s="9"/>
      <c r="P501" s="9"/>
      <c r="R501" s="9"/>
      <c r="S501" s="9"/>
      <c r="U501" s="9"/>
      <c r="V501" s="9"/>
      <c r="W501" s="17"/>
      <c r="X501" s="9"/>
      <c r="Y501" s="9"/>
      <c r="Z501" s="9"/>
      <c r="AA501" s="9"/>
      <c r="AB501" s="9"/>
      <c r="AC501" s="9"/>
      <c r="AD501" s="9"/>
      <c r="AE501" s="9"/>
      <c r="AF501" s="9"/>
      <c r="AG501" s="9"/>
      <c r="AH501" s="9"/>
    </row>
    <row r="502" spans="1:34" x14ac:dyDescent="0.25">
      <c r="A502" s="9"/>
      <c r="B502" s="9"/>
      <c r="C502" s="9"/>
      <c r="D502" s="9"/>
      <c r="F502" s="9"/>
      <c r="G502" s="9"/>
      <c r="I502" s="9"/>
      <c r="J502" s="9"/>
      <c r="K502" s="9"/>
      <c r="L502" s="9"/>
      <c r="M502" s="9"/>
      <c r="N502" s="9"/>
      <c r="O502" s="9"/>
      <c r="P502" s="9"/>
      <c r="R502" s="9"/>
      <c r="S502" s="9"/>
      <c r="U502" s="9"/>
      <c r="V502" s="9"/>
      <c r="W502" s="17"/>
      <c r="X502" s="9"/>
      <c r="Y502" s="9"/>
      <c r="Z502" s="9"/>
      <c r="AA502" s="9"/>
      <c r="AB502" s="9"/>
      <c r="AC502" s="9"/>
      <c r="AD502" s="9"/>
      <c r="AE502" s="9"/>
      <c r="AF502" s="9"/>
      <c r="AG502" s="9"/>
      <c r="AH502" s="9"/>
    </row>
    <row r="503" spans="1:34" x14ac:dyDescent="0.25">
      <c r="A503" s="9"/>
      <c r="B503" s="9"/>
      <c r="C503" s="9"/>
      <c r="D503" s="9"/>
      <c r="F503" s="9"/>
      <c r="G503" s="9"/>
      <c r="I503" s="9"/>
      <c r="J503" s="9"/>
      <c r="K503" s="9"/>
      <c r="L503" s="9"/>
      <c r="M503" s="9"/>
      <c r="N503" s="9"/>
      <c r="O503" s="9"/>
      <c r="P503" s="9"/>
      <c r="R503" s="9"/>
      <c r="S503" s="9"/>
      <c r="U503" s="9"/>
      <c r="V503" s="9"/>
      <c r="W503" s="17"/>
      <c r="X503" s="9"/>
      <c r="Y503" s="9"/>
      <c r="Z503" s="9"/>
      <c r="AA503" s="9"/>
      <c r="AB503" s="9"/>
      <c r="AC503" s="9"/>
      <c r="AD503" s="9"/>
      <c r="AE503" s="9"/>
      <c r="AF503" s="9"/>
      <c r="AG503" s="9"/>
      <c r="AH503" s="9"/>
    </row>
    <row r="504" spans="1:34" x14ac:dyDescent="0.25">
      <c r="A504" s="9"/>
      <c r="B504" s="9"/>
      <c r="C504" s="9"/>
      <c r="D504" s="9"/>
      <c r="F504" s="9"/>
      <c r="G504" s="9"/>
      <c r="I504" s="9"/>
      <c r="J504" s="9"/>
      <c r="K504" s="9"/>
      <c r="L504" s="9"/>
      <c r="M504" s="9"/>
      <c r="N504" s="9"/>
      <c r="O504" s="9"/>
      <c r="P504" s="9"/>
      <c r="R504" s="9"/>
      <c r="S504" s="9"/>
      <c r="U504" s="9"/>
      <c r="V504" s="9"/>
      <c r="W504" s="17"/>
      <c r="X504" s="9"/>
      <c r="Y504" s="9"/>
      <c r="Z504" s="9"/>
      <c r="AA504" s="9"/>
      <c r="AB504" s="9"/>
      <c r="AC504" s="9"/>
      <c r="AD504" s="9"/>
      <c r="AE504" s="9"/>
      <c r="AF504" s="9"/>
      <c r="AG504" s="9"/>
      <c r="AH504" s="9"/>
    </row>
    <row r="505" spans="1:34" x14ac:dyDescent="0.25">
      <c r="A505" s="9"/>
      <c r="B505" s="9"/>
      <c r="C505" s="9"/>
      <c r="D505" s="9"/>
      <c r="F505" s="9"/>
      <c r="G505" s="9"/>
      <c r="I505" s="9"/>
      <c r="J505" s="9"/>
      <c r="K505" s="9"/>
      <c r="L505" s="9"/>
      <c r="M505" s="9"/>
      <c r="N505" s="9"/>
      <c r="O505" s="9"/>
      <c r="P505" s="9"/>
      <c r="R505" s="9"/>
      <c r="S505" s="9"/>
      <c r="U505" s="9"/>
      <c r="V505" s="9"/>
      <c r="W505" s="17"/>
      <c r="X505" s="9"/>
      <c r="Y505" s="9"/>
      <c r="Z505" s="9"/>
      <c r="AA505" s="9"/>
      <c r="AB505" s="9"/>
      <c r="AC505" s="9"/>
      <c r="AD505" s="9"/>
      <c r="AE505" s="9"/>
      <c r="AF505" s="9"/>
      <c r="AG505" s="9"/>
      <c r="AH505" s="9"/>
    </row>
    <row r="506" spans="1:34" x14ac:dyDescent="0.25">
      <c r="A506" s="9"/>
      <c r="B506" s="9"/>
      <c r="C506" s="9"/>
      <c r="D506" s="9"/>
      <c r="F506" s="9"/>
      <c r="G506" s="9"/>
      <c r="I506" s="9"/>
      <c r="J506" s="9"/>
      <c r="K506" s="9"/>
      <c r="L506" s="9"/>
      <c r="M506" s="9"/>
      <c r="N506" s="9"/>
      <c r="O506" s="9"/>
      <c r="P506" s="9"/>
      <c r="R506" s="9"/>
      <c r="S506" s="9"/>
      <c r="U506" s="9"/>
      <c r="V506" s="9"/>
      <c r="W506" s="17"/>
      <c r="X506" s="9"/>
      <c r="Y506" s="9"/>
      <c r="Z506" s="9"/>
      <c r="AA506" s="9"/>
      <c r="AB506" s="9"/>
      <c r="AC506" s="9"/>
      <c r="AD506" s="9"/>
      <c r="AE506" s="9"/>
      <c r="AF506" s="9"/>
      <c r="AG506" s="9"/>
      <c r="AH506" s="9"/>
    </row>
    <row r="507" spans="1:34" x14ac:dyDescent="0.25">
      <c r="A507" s="9"/>
      <c r="B507" s="9"/>
      <c r="C507" s="9"/>
      <c r="D507" s="9"/>
      <c r="F507" s="9"/>
      <c r="G507" s="9"/>
      <c r="I507" s="9"/>
      <c r="J507" s="9"/>
      <c r="K507" s="9"/>
      <c r="L507" s="9"/>
      <c r="M507" s="9"/>
      <c r="N507" s="9"/>
      <c r="O507" s="9"/>
      <c r="P507" s="9"/>
      <c r="R507" s="9"/>
      <c r="S507" s="9"/>
      <c r="U507" s="9"/>
      <c r="V507" s="9"/>
      <c r="W507" s="17"/>
      <c r="X507" s="9"/>
      <c r="Y507" s="9"/>
      <c r="Z507" s="9"/>
      <c r="AA507" s="9"/>
      <c r="AB507" s="9"/>
      <c r="AC507" s="9"/>
      <c r="AD507" s="9"/>
      <c r="AE507" s="9"/>
      <c r="AF507" s="9"/>
      <c r="AG507" s="9"/>
      <c r="AH507" s="9"/>
    </row>
    <row r="508" spans="1:34" x14ac:dyDescent="0.25">
      <c r="A508" s="9"/>
      <c r="B508" s="9"/>
      <c r="C508" s="9"/>
      <c r="D508" s="9"/>
      <c r="F508" s="9"/>
      <c r="G508" s="9"/>
      <c r="I508" s="9"/>
      <c r="J508" s="9"/>
      <c r="K508" s="9"/>
      <c r="L508" s="9"/>
      <c r="M508" s="9"/>
      <c r="N508" s="9"/>
      <c r="O508" s="9"/>
      <c r="P508" s="9"/>
      <c r="R508" s="9"/>
      <c r="S508" s="9"/>
      <c r="U508" s="9"/>
      <c r="V508" s="9"/>
      <c r="W508" s="17"/>
      <c r="X508" s="9"/>
      <c r="Y508" s="9"/>
      <c r="Z508" s="9"/>
      <c r="AA508" s="9"/>
      <c r="AB508" s="9"/>
      <c r="AC508" s="9"/>
      <c r="AD508" s="9"/>
      <c r="AE508" s="9"/>
      <c r="AF508" s="9"/>
      <c r="AG508" s="9"/>
      <c r="AH508" s="9"/>
    </row>
    <row r="509" spans="1:34" x14ac:dyDescent="0.25">
      <c r="A509" s="9"/>
      <c r="B509" s="9"/>
      <c r="C509" s="9"/>
      <c r="D509" s="9"/>
      <c r="F509" s="9"/>
      <c r="G509" s="9"/>
      <c r="I509" s="9"/>
      <c r="J509" s="9"/>
      <c r="K509" s="9"/>
      <c r="L509" s="9"/>
      <c r="M509" s="9"/>
      <c r="N509" s="9"/>
      <c r="O509" s="9"/>
      <c r="P509" s="9"/>
      <c r="R509" s="9"/>
      <c r="S509" s="9"/>
      <c r="U509" s="9"/>
      <c r="V509" s="9"/>
      <c r="W509" s="17"/>
      <c r="X509" s="9"/>
      <c r="Y509" s="9"/>
      <c r="Z509" s="9"/>
      <c r="AA509" s="9"/>
      <c r="AB509" s="9"/>
      <c r="AC509" s="9"/>
      <c r="AD509" s="9"/>
      <c r="AE509" s="9"/>
      <c r="AF509" s="9"/>
      <c r="AG509" s="9"/>
      <c r="AH509" s="9"/>
    </row>
    <row r="510" spans="1:34" x14ac:dyDescent="0.25">
      <c r="A510" s="9"/>
      <c r="B510" s="9"/>
      <c r="C510" s="9"/>
      <c r="D510" s="9"/>
      <c r="F510" s="9"/>
      <c r="G510" s="9"/>
      <c r="I510" s="9"/>
      <c r="J510" s="9"/>
      <c r="K510" s="9"/>
      <c r="L510" s="9"/>
      <c r="M510" s="9"/>
      <c r="N510" s="9"/>
      <c r="O510" s="9"/>
      <c r="P510" s="9"/>
      <c r="R510" s="9"/>
      <c r="S510" s="9"/>
      <c r="U510" s="9"/>
      <c r="V510" s="9"/>
      <c r="W510" s="17"/>
      <c r="X510" s="9"/>
      <c r="Y510" s="9"/>
      <c r="Z510" s="9"/>
      <c r="AA510" s="9"/>
      <c r="AB510" s="9"/>
      <c r="AC510" s="9"/>
      <c r="AD510" s="9"/>
      <c r="AE510" s="9"/>
      <c r="AF510" s="9"/>
      <c r="AG510" s="9"/>
      <c r="AH510" s="9"/>
    </row>
    <row r="511" spans="1:34" x14ac:dyDescent="0.25">
      <c r="A511" s="9"/>
      <c r="B511" s="9"/>
      <c r="C511" s="9"/>
      <c r="D511" s="9"/>
      <c r="F511" s="9"/>
      <c r="G511" s="9"/>
      <c r="I511" s="9"/>
      <c r="J511" s="9"/>
      <c r="K511" s="9"/>
      <c r="L511" s="9"/>
      <c r="M511" s="9"/>
      <c r="N511" s="9"/>
      <c r="O511" s="9"/>
      <c r="P511" s="9"/>
      <c r="R511" s="9"/>
      <c r="S511" s="9"/>
      <c r="U511" s="9"/>
      <c r="V511" s="9"/>
      <c r="W511" s="17"/>
      <c r="X511" s="9"/>
      <c r="Y511" s="9"/>
      <c r="Z511" s="9"/>
      <c r="AA511" s="9"/>
      <c r="AB511" s="9"/>
      <c r="AC511" s="9"/>
      <c r="AD511" s="9"/>
      <c r="AE511" s="9"/>
      <c r="AF511" s="9"/>
      <c r="AG511" s="9"/>
      <c r="AH511" s="9"/>
    </row>
    <row r="512" spans="1:34" x14ac:dyDescent="0.25">
      <c r="A512" s="9"/>
      <c r="B512" s="9"/>
      <c r="C512" s="9"/>
      <c r="D512" s="9"/>
      <c r="F512" s="9"/>
      <c r="G512" s="9"/>
      <c r="I512" s="9"/>
      <c r="J512" s="9"/>
      <c r="K512" s="9"/>
      <c r="L512" s="9"/>
      <c r="M512" s="9"/>
      <c r="N512" s="9"/>
      <c r="O512" s="9"/>
      <c r="P512" s="9"/>
      <c r="R512" s="9"/>
      <c r="S512" s="9"/>
      <c r="U512" s="9"/>
      <c r="V512" s="9"/>
      <c r="W512" s="17"/>
      <c r="X512" s="9"/>
      <c r="Y512" s="9"/>
      <c r="Z512" s="9"/>
      <c r="AA512" s="9"/>
      <c r="AB512" s="9"/>
      <c r="AC512" s="9"/>
      <c r="AD512" s="9"/>
      <c r="AE512" s="9"/>
      <c r="AF512" s="9"/>
      <c r="AG512" s="9"/>
      <c r="AH512" s="9"/>
    </row>
    <row r="513" spans="1:34" x14ac:dyDescent="0.25">
      <c r="A513" s="9"/>
      <c r="B513" s="9"/>
      <c r="C513" s="9"/>
      <c r="D513" s="9"/>
      <c r="F513" s="9"/>
      <c r="G513" s="9"/>
      <c r="I513" s="9"/>
      <c r="J513" s="9"/>
      <c r="K513" s="9"/>
      <c r="L513" s="9"/>
      <c r="M513" s="9"/>
      <c r="N513" s="9"/>
      <c r="O513" s="9"/>
      <c r="P513" s="9"/>
      <c r="R513" s="9"/>
      <c r="S513" s="9"/>
      <c r="U513" s="9"/>
      <c r="V513" s="9"/>
      <c r="W513" s="17"/>
      <c r="X513" s="9"/>
      <c r="Y513" s="9"/>
      <c r="Z513" s="9"/>
      <c r="AA513" s="9"/>
      <c r="AB513" s="9"/>
      <c r="AC513" s="9"/>
      <c r="AD513" s="9"/>
      <c r="AE513" s="9"/>
      <c r="AF513" s="9"/>
      <c r="AG513" s="9"/>
      <c r="AH513" s="9"/>
    </row>
    <row r="514" spans="1:34" x14ac:dyDescent="0.25">
      <c r="A514" s="9"/>
      <c r="B514" s="9"/>
      <c r="C514" s="9"/>
      <c r="D514" s="9"/>
      <c r="F514" s="9"/>
      <c r="G514" s="9"/>
      <c r="I514" s="9"/>
      <c r="J514" s="9"/>
      <c r="K514" s="9"/>
      <c r="L514" s="9"/>
      <c r="M514" s="9"/>
      <c r="N514" s="9"/>
      <c r="O514" s="9"/>
      <c r="P514" s="9"/>
      <c r="R514" s="9"/>
      <c r="S514" s="9"/>
      <c r="U514" s="9"/>
      <c r="V514" s="9"/>
      <c r="W514" s="17"/>
      <c r="X514" s="9"/>
      <c r="Y514" s="9"/>
      <c r="Z514" s="9"/>
      <c r="AA514" s="9"/>
      <c r="AB514" s="9"/>
      <c r="AC514" s="9"/>
      <c r="AD514" s="9"/>
      <c r="AE514" s="9"/>
      <c r="AF514" s="9"/>
      <c r="AG514" s="9"/>
      <c r="AH514" s="9"/>
    </row>
    <row r="515" spans="1:34" x14ac:dyDescent="0.25">
      <c r="A515" s="9"/>
      <c r="B515" s="9"/>
      <c r="C515" s="9"/>
      <c r="D515" s="9"/>
      <c r="F515" s="9"/>
      <c r="G515" s="9"/>
      <c r="I515" s="9"/>
      <c r="J515" s="9"/>
      <c r="K515" s="9"/>
      <c r="L515" s="9"/>
      <c r="M515" s="9"/>
      <c r="N515" s="9"/>
      <c r="O515" s="9"/>
      <c r="P515" s="9"/>
      <c r="R515" s="9"/>
      <c r="S515" s="9"/>
      <c r="U515" s="9"/>
      <c r="V515" s="9"/>
      <c r="W515" s="17"/>
      <c r="X515" s="9"/>
      <c r="Y515" s="9"/>
      <c r="Z515" s="9"/>
      <c r="AA515" s="9"/>
      <c r="AB515" s="9"/>
      <c r="AC515" s="9"/>
      <c r="AD515" s="9"/>
      <c r="AE515" s="9"/>
      <c r="AF515" s="9"/>
      <c r="AG515" s="9"/>
      <c r="AH515" s="9"/>
    </row>
    <row r="516" spans="1:34" x14ac:dyDescent="0.25">
      <c r="A516" s="9"/>
      <c r="B516" s="9"/>
      <c r="C516" s="9"/>
      <c r="D516" s="9"/>
      <c r="F516" s="9"/>
      <c r="G516" s="9"/>
      <c r="I516" s="9"/>
      <c r="J516" s="9"/>
      <c r="K516" s="9"/>
      <c r="L516" s="9"/>
      <c r="M516" s="9"/>
      <c r="N516" s="9"/>
      <c r="O516" s="9"/>
      <c r="P516" s="9"/>
      <c r="R516" s="9"/>
      <c r="S516" s="9"/>
      <c r="U516" s="9"/>
      <c r="V516" s="9"/>
      <c r="W516" s="17"/>
      <c r="X516" s="9"/>
      <c r="Y516" s="9"/>
      <c r="Z516" s="9"/>
      <c r="AA516" s="9"/>
      <c r="AB516" s="9"/>
      <c r="AC516" s="9"/>
      <c r="AD516" s="9"/>
      <c r="AE516" s="9"/>
      <c r="AF516" s="9"/>
      <c r="AG516" s="9"/>
      <c r="AH516" s="9"/>
    </row>
    <row r="517" spans="1:34" x14ac:dyDescent="0.25">
      <c r="A517" s="9"/>
      <c r="B517" s="9"/>
      <c r="C517" s="9"/>
      <c r="D517" s="9"/>
      <c r="F517" s="9"/>
      <c r="G517" s="9"/>
      <c r="I517" s="9"/>
      <c r="J517" s="9"/>
      <c r="K517" s="9"/>
      <c r="L517" s="9"/>
      <c r="M517" s="9"/>
      <c r="N517" s="9"/>
      <c r="O517" s="9"/>
      <c r="P517" s="9"/>
      <c r="R517" s="9"/>
      <c r="S517" s="9"/>
      <c r="U517" s="9"/>
      <c r="V517" s="9"/>
      <c r="W517" s="17"/>
      <c r="X517" s="9"/>
      <c r="Y517" s="9"/>
      <c r="Z517" s="9"/>
      <c r="AA517" s="9"/>
      <c r="AB517" s="9"/>
      <c r="AC517" s="9"/>
      <c r="AD517" s="9"/>
      <c r="AE517" s="9"/>
      <c r="AF517" s="9"/>
      <c r="AG517" s="9"/>
      <c r="AH517" s="9"/>
    </row>
    <row r="518" spans="1:34" x14ac:dyDescent="0.25">
      <c r="A518" s="9"/>
      <c r="B518" s="9"/>
      <c r="C518" s="9"/>
      <c r="D518" s="9"/>
      <c r="F518" s="9"/>
      <c r="G518" s="9"/>
      <c r="I518" s="9"/>
      <c r="J518" s="9"/>
      <c r="K518" s="9"/>
      <c r="L518" s="9"/>
      <c r="M518" s="9"/>
      <c r="N518" s="9"/>
      <c r="O518" s="9"/>
      <c r="P518" s="9"/>
      <c r="R518" s="9"/>
      <c r="S518" s="9"/>
      <c r="U518" s="9"/>
      <c r="V518" s="9"/>
      <c r="W518" s="17"/>
      <c r="X518" s="9"/>
      <c r="Y518" s="9"/>
      <c r="Z518" s="9"/>
      <c r="AA518" s="9"/>
      <c r="AB518" s="9"/>
      <c r="AC518" s="9"/>
      <c r="AD518" s="9"/>
      <c r="AE518" s="9"/>
      <c r="AF518" s="9"/>
      <c r="AG518" s="9"/>
      <c r="AH518" s="9"/>
    </row>
    <row r="519" spans="1:34" x14ac:dyDescent="0.25">
      <c r="A519" s="9"/>
      <c r="B519" s="9"/>
      <c r="C519" s="9"/>
      <c r="D519" s="9"/>
      <c r="F519" s="9"/>
      <c r="G519" s="9"/>
      <c r="I519" s="9"/>
      <c r="J519" s="9"/>
      <c r="K519" s="9"/>
      <c r="L519" s="9"/>
      <c r="M519" s="9"/>
      <c r="N519" s="9"/>
      <c r="O519" s="9"/>
      <c r="P519" s="9"/>
      <c r="R519" s="9"/>
      <c r="S519" s="9"/>
      <c r="U519" s="9"/>
      <c r="V519" s="9"/>
      <c r="W519" s="17"/>
      <c r="X519" s="9"/>
      <c r="Y519" s="9"/>
      <c r="Z519" s="9"/>
      <c r="AA519" s="9"/>
      <c r="AB519" s="9"/>
      <c r="AC519" s="9"/>
      <c r="AD519" s="9"/>
      <c r="AE519" s="9"/>
      <c r="AF519" s="9"/>
      <c r="AG519" s="9"/>
      <c r="AH519" s="9"/>
    </row>
    <row r="520" spans="1:34" x14ac:dyDescent="0.25">
      <c r="A520" s="9"/>
      <c r="B520" s="9"/>
      <c r="C520" s="9"/>
      <c r="D520" s="9"/>
      <c r="F520" s="9"/>
      <c r="G520" s="9"/>
      <c r="I520" s="9"/>
      <c r="J520" s="9"/>
      <c r="K520" s="9"/>
      <c r="L520" s="9"/>
      <c r="M520" s="9"/>
      <c r="N520" s="9"/>
      <c r="O520" s="9"/>
      <c r="P520" s="9"/>
      <c r="R520" s="9"/>
      <c r="S520" s="9"/>
      <c r="U520" s="9"/>
      <c r="V520" s="9"/>
      <c r="W520" s="17"/>
      <c r="X520" s="9"/>
      <c r="Y520" s="9"/>
      <c r="Z520" s="9"/>
      <c r="AA520" s="9"/>
      <c r="AB520" s="9"/>
      <c r="AC520" s="9"/>
      <c r="AD520" s="9"/>
      <c r="AE520" s="9"/>
      <c r="AF520" s="9"/>
      <c r="AG520" s="9"/>
      <c r="AH520" s="9"/>
    </row>
    <row r="521" spans="1:34" x14ac:dyDescent="0.25">
      <c r="A521" s="9"/>
      <c r="B521" s="9"/>
      <c r="C521" s="9"/>
      <c r="D521" s="9"/>
      <c r="F521" s="9"/>
      <c r="G521" s="9"/>
      <c r="I521" s="9"/>
      <c r="J521" s="9"/>
      <c r="K521" s="9"/>
      <c r="L521" s="9"/>
      <c r="M521" s="9"/>
      <c r="N521" s="9"/>
      <c r="O521" s="9"/>
      <c r="P521" s="9"/>
      <c r="R521" s="9"/>
      <c r="S521" s="9"/>
      <c r="U521" s="9"/>
      <c r="V521" s="9"/>
      <c r="W521" s="17"/>
      <c r="X521" s="9"/>
      <c r="Y521" s="9"/>
      <c r="Z521" s="9"/>
      <c r="AA521" s="9"/>
      <c r="AB521" s="9"/>
      <c r="AC521" s="9"/>
      <c r="AD521" s="9"/>
      <c r="AE521" s="9"/>
      <c r="AF521" s="9"/>
      <c r="AG521" s="9"/>
      <c r="AH521" s="9"/>
    </row>
    <row r="522" spans="1:34" x14ac:dyDescent="0.25">
      <c r="A522" s="9"/>
      <c r="B522" s="9"/>
      <c r="C522" s="9"/>
      <c r="D522" s="9"/>
      <c r="F522" s="9"/>
      <c r="G522" s="9"/>
      <c r="I522" s="9"/>
      <c r="J522" s="9"/>
      <c r="K522" s="9"/>
      <c r="L522" s="9"/>
      <c r="M522" s="9"/>
      <c r="N522" s="9"/>
      <c r="O522" s="9"/>
      <c r="P522" s="9"/>
      <c r="R522" s="9"/>
      <c r="S522" s="9"/>
      <c r="U522" s="9"/>
      <c r="V522" s="9"/>
      <c r="W522" s="17"/>
      <c r="X522" s="9"/>
      <c r="Y522" s="9"/>
      <c r="Z522" s="9"/>
      <c r="AA522" s="9"/>
      <c r="AB522" s="9"/>
      <c r="AC522" s="9"/>
      <c r="AD522" s="9"/>
      <c r="AE522" s="9"/>
      <c r="AF522" s="9"/>
      <c r="AG522" s="9"/>
      <c r="AH522" s="9"/>
    </row>
    <row r="523" spans="1:34" x14ac:dyDescent="0.25">
      <c r="A523" s="9"/>
      <c r="B523" s="9"/>
      <c r="C523" s="9"/>
      <c r="D523" s="9"/>
      <c r="F523" s="9"/>
      <c r="G523" s="9"/>
      <c r="I523" s="9"/>
      <c r="J523" s="9"/>
      <c r="K523" s="9"/>
      <c r="L523" s="9"/>
      <c r="M523" s="9"/>
      <c r="N523" s="9"/>
      <c r="O523" s="9"/>
      <c r="P523" s="9"/>
      <c r="R523" s="9"/>
      <c r="S523" s="9"/>
      <c r="U523" s="9"/>
      <c r="V523" s="9"/>
      <c r="W523" s="17"/>
      <c r="X523" s="9"/>
      <c r="Y523" s="9"/>
      <c r="Z523" s="9"/>
      <c r="AA523" s="9"/>
      <c r="AB523" s="9"/>
      <c r="AC523" s="9"/>
      <c r="AD523" s="9"/>
      <c r="AE523" s="9"/>
      <c r="AF523" s="9"/>
      <c r="AG523" s="9"/>
      <c r="AH523" s="9"/>
    </row>
    <row r="524" spans="1:34" x14ac:dyDescent="0.25">
      <c r="A524" s="9"/>
      <c r="B524" s="9"/>
      <c r="C524" s="9"/>
      <c r="D524" s="9"/>
      <c r="F524" s="9"/>
      <c r="G524" s="9"/>
      <c r="I524" s="9"/>
      <c r="J524" s="9"/>
      <c r="K524" s="9"/>
      <c r="L524" s="9"/>
      <c r="M524" s="9"/>
      <c r="N524" s="9"/>
      <c r="O524" s="9"/>
      <c r="P524" s="9"/>
      <c r="R524" s="9"/>
      <c r="S524" s="9"/>
      <c r="U524" s="9"/>
      <c r="V524" s="9"/>
      <c r="W524" s="17"/>
      <c r="X524" s="9"/>
      <c r="Y524" s="9"/>
      <c r="Z524" s="9"/>
      <c r="AA524" s="9"/>
      <c r="AB524" s="9"/>
      <c r="AC524" s="9"/>
      <c r="AD524" s="9"/>
      <c r="AE524" s="9"/>
      <c r="AF524" s="9"/>
      <c r="AG524" s="9"/>
      <c r="AH524" s="9"/>
    </row>
    <row r="525" spans="1:34" x14ac:dyDescent="0.25">
      <c r="A525" s="9"/>
      <c r="B525" s="9"/>
      <c r="C525" s="9"/>
      <c r="D525" s="9"/>
      <c r="F525" s="9"/>
      <c r="G525" s="9"/>
      <c r="I525" s="9"/>
      <c r="J525" s="9"/>
      <c r="K525" s="9"/>
      <c r="L525" s="9"/>
      <c r="M525" s="9"/>
      <c r="N525" s="9"/>
      <c r="O525" s="9"/>
      <c r="P525" s="9"/>
      <c r="R525" s="9"/>
      <c r="S525" s="9"/>
      <c r="U525" s="9"/>
      <c r="V525" s="9"/>
      <c r="W525" s="17"/>
      <c r="X525" s="9"/>
      <c r="Y525" s="9"/>
      <c r="Z525" s="9"/>
      <c r="AA525" s="9"/>
      <c r="AB525" s="9"/>
      <c r="AC525" s="9"/>
      <c r="AD525" s="9"/>
      <c r="AE525" s="9"/>
      <c r="AF525" s="9"/>
      <c r="AG525" s="9"/>
      <c r="AH525" s="9"/>
    </row>
    <row r="526" spans="1:34" x14ac:dyDescent="0.25">
      <c r="A526" s="9"/>
      <c r="B526" s="9"/>
      <c r="C526" s="9"/>
      <c r="D526" s="9"/>
      <c r="F526" s="9"/>
      <c r="G526" s="9"/>
      <c r="I526" s="9"/>
      <c r="J526" s="9"/>
      <c r="K526" s="9"/>
      <c r="L526" s="9"/>
      <c r="M526" s="9"/>
      <c r="N526" s="9"/>
      <c r="O526" s="9"/>
      <c r="P526" s="9"/>
      <c r="R526" s="9"/>
      <c r="S526" s="9"/>
      <c r="U526" s="9"/>
      <c r="V526" s="9"/>
      <c r="W526" s="17"/>
      <c r="X526" s="9"/>
      <c r="Y526" s="9"/>
      <c r="Z526" s="9"/>
      <c r="AA526" s="9"/>
      <c r="AB526" s="9"/>
      <c r="AC526" s="9"/>
      <c r="AD526" s="9"/>
      <c r="AE526" s="9"/>
      <c r="AF526" s="9"/>
      <c r="AG526" s="9"/>
      <c r="AH526" s="9"/>
    </row>
    <row r="527" spans="1:34" x14ac:dyDescent="0.25">
      <c r="A527" s="9"/>
      <c r="B527" s="9"/>
      <c r="C527" s="9"/>
      <c r="D527" s="9"/>
      <c r="F527" s="9"/>
      <c r="G527" s="9"/>
      <c r="I527" s="9"/>
      <c r="J527" s="9"/>
      <c r="K527" s="9"/>
      <c r="L527" s="9"/>
      <c r="M527" s="9"/>
      <c r="N527" s="9"/>
      <c r="O527" s="9"/>
      <c r="P527" s="9"/>
      <c r="R527" s="9"/>
      <c r="S527" s="9"/>
      <c r="U527" s="9"/>
      <c r="V527" s="9"/>
      <c r="W527" s="17"/>
      <c r="X527" s="9"/>
      <c r="Y527" s="9"/>
      <c r="Z527" s="9"/>
      <c r="AA527" s="9"/>
      <c r="AB527" s="9"/>
      <c r="AC527" s="9"/>
      <c r="AD527" s="9"/>
      <c r="AE527" s="9"/>
      <c r="AF527" s="9"/>
      <c r="AG527" s="9"/>
      <c r="AH527" s="9"/>
    </row>
    <row r="528" spans="1:34" x14ac:dyDescent="0.25">
      <c r="A528" s="9"/>
      <c r="B528" s="9"/>
      <c r="C528" s="9"/>
      <c r="D528" s="9"/>
      <c r="F528" s="9"/>
      <c r="G528" s="9"/>
      <c r="I528" s="9"/>
      <c r="J528" s="9"/>
      <c r="K528" s="9"/>
      <c r="L528" s="9"/>
      <c r="M528" s="9"/>
      <c r="N528" s="9"/>
      <c r="O528" s="9"/>
      <c r="P528" s="9"/>
      <c r="R528" s="9"/>
      <c r="S528" s="9"/>
      <c r="U528" s="9"/>
      <c r="V528" s="9"/>
      <c r="W528" s="17"/>
      <c r="X528" s="9"/>
      <c r="Y528" s="9"/>
      <c r="Z528" s="9"/>
      <c r="AA528" s="9"/>
      <c r="AB528" s="9"/>
      <c r="AC528" s="9"/>
      <c r="AD528" s="9"/>
      <c r="AE528" s="9"/>
      <c r="AF528" s="9"/>
      <c r="AG528" s="9"/>
      <c r="AH528" s="9"/>
    </row>
    <row r="529" spans="1:34" x14ac:dyDescent="0.25">
      <c r="A529" s="9"/>
      <c r="B529" s="9"/>
      <c r="C529" s="9"/>
      <c r="D529" s="9"/>
      <c r="F529" s="9"/>
      <c r="G529" s="9"/>
      <c r="I529" s="9"/>
      <c r="J529" s="9"/>
      <c r="K529" s="9"/>
      <c r="L529" s="9"/>
      <c r="M529" s="9"/>
      <c r="N529" s="9"/>
      <c r="O529" s="9"/>
      <c r="P529" s="9"/>
      <c r="R529" s="9"/>
      <c r="S529" s="9"/>
      <c r="U529" s="9"/>
      <c r="V529" s="9"/>
      <c r="W529" s="17"/>
      <c r="X529" s="9"/>
      <c r="Y529" s="9"/>
      <c r="Z529" s="9"/>
      <c r="AA529" s="9"/>
      <c r="AB529" s="9"/>
      <c r="AC529" s="9"/>
      <c r="AD529" s="9"/>
      <c r="AE529" s="9"/>
      <c r="AF529" s="9"/>
      <c r="AG529" s="9"/>
      <c r="AH529" s="9"/>
    </row>
    <row r="530" spans="1:34" x14ac:dyDescent="0.25">
      <c r="A530" s="9"/>
      <c r="B530" s="9"/>
      <c r="C530" s="9"/>
      <c r="D530" s="9"/>
      <c r="F530" s="9"/>
      <c r="G530" s="9"/>
      <c r="I530" s="9"/>
      <c r="J530" s="9"/>
      <c r="K530" s="9"/>
      <c r="L530" s="9"/>
      <c r="M530" s="9"/>
      <c r="N530" s="9"/>
      <c r="O530" s="9"/>
      <c r="P530" s="9"/>
      <c r="R530" s="9"/>
      <c r="S530" s="9"/>
      <c r="U530" s="9"/>
      <c r="V530" s="9"/>
      <c r="W530" s="17"/>
      <c r="X530" s="9"/>
      <c r="Y530" s="9"/>
      <c r="Z530" s="9"/>
      <c r="AA530" s="9"/>
      <c r="AB530" s="9"/>
      <c r="AC530" s="9"/>
      <c r="AD530" s="9"/>
      <c r="AE530" s="9"/>
      <c r="AF530" s="9"/>
      <c r="AG530" s="9"/>
      <c r="AH530" s="9"/>
    </row>
    <row r="531" spans="1:34" x14ac:dyDescent="0.25">
      <c r="A531" s="9"/>
      <c r="B531" s="9"/>
      <c r="C531" s="9"/>
      <c r="D531" s="9"/>
      <c r="F531" s="9"/>
      <c r="G531" s="9"/>
      <c r="I531" s="9"/>
      <c r="J531" s="9"/>
      <c r="K531" s="9"/>
      <c r="L531" s="9"/>
      <c r="M531" s="9"/>
      <c r="N531" s="9"/>
      <c r="O531" s="9"/>
      <c r="P531" s="9"/>
      <c r="R531" s="9"/>
      <c r="S531" s="9"/>
      <c r="U531" s="9"/>
      <c r="V531" s="9"/>
      <c r="W531" s="17"/>
      <c r="X531" s="9"/>
      <c r="Y531" s="9"/>
      <c r="Z531" s="9"/>
      <c r="AA531" s="9"/>
      <c r="AB531" s="9"/>
      <c r="AC531" s="9"/>
      <c r="AD531" s="9"/>
      <c r="AE531" s="9"/>
      <c r="AF531" s="9"/>
      <c r="AG531" s="9"/>
      <c r="AH531" s="9"/>
    </row>
    <row r="532" spans="1:34" x14ac:dyDescent="0.25">
      <c r="A532" s="9"/>
      <c r="B532" s="9"/>
      <c r="C532" s="9"/>
      <c r="D532" s="9"/>
      <c r="F532" s="9"/>
      <c r="G532" s="9"/>
      <c r="I532" s="9"/>
      <c r="J532" s="9"/>
      <c r="K532" s="9"/>
      <c r="L532" s="9"/>
      <c r="M532" s="9"/>
      <c r="N532" s="9"/>
      <c r="O532" s="9"/>
      <c r="P532" s="9"/>
      <c r="R532" s="9"/>
      <c r="S532" s="9"/>
      <c r="U532" s="9"/>
      <c r="V532" s="9"/>
      <c r="W532" s="17"/>
      <c r="X532" s="9"/>
      <c r="Y532" s="9"/>
      <c r="Z532" s="9"/>
      <c r="AA532" s="9"/>
      <c r="AB532" s="9"/>
      <c r="AC532" s="9"/>
      <c r="AD532" s="9"/>
      <c r="AE532" s="9"/>
      <c r="AF532" s="9"/>
      <c r="AG532" s="9"/>
      <c r="AH532" s="9"/>
    </row>
    <row r="533" spans="1:34" x14ac:dyDescent="0.25">
      <c r="A533" s="9"/>
      <c r="B533" s="9"/>
      <c r="C533" s="9"/>
      <c r="D533" s="9"/>
      <c r="F533" s="9"/>
      <c r="G533" s="9"/>
      <c r="I533" s="9"/>
      <c r="J533" s="9"/>
      <c r="K533" s="9"/>
      <c r="L533" s="9"/>
      <c r="M533" s="9"/>
      <c r="N533" s="9"/>
      <c r="O533" s="9"/>
      <c r="P533" s="9"/>
      <c r="R533" s="9"/>
      <c r="S533" s="9"/>
      <c r="U533" s="9"/>
      <c r="V533" s="9"/>
      <c r="W533" s="17"/>
      <c r="X533" s="9"/>
      <c r="Y533" s="9"/>
      <c r="Z533" s="9"/>
      <c r="AA533" s="9"/>
      <c r="AB533" s="9"/>
      <c r="AC533" s="9"/>
      <c r="AD533" s="9"/>
      <c r="AE533" s="9"/>
      <c r="AF533" s="9"/>
      <c r="AG533" s="9"/>
      <c r="AH533" s="9"/>
    </row>
    <row r="534" spans="1:34" x14ac:dyDescent="0.25">
      <c r="A534" s="9"/>
      <c r="B534" s="9"/>
      <c r="C534" s="9"/>
      <c r="D534" s="9"/>
      <c r="F534" s="9"/>
      <c r="G534" s="9"/>
      <c r="I534" s="9"/>
      <c r="J534" s="9"/>
      <c r="K534" s="9"/>
      <c r="L534" s="9"/>
      <c r="M534" s="9"/>
      <c r="N534" s="9"/>
      <c r="O534" s="9"/>
      <c r="P534" s="9"/>
      <c r="R534" s="9"/>
      <c r="S534" s="9"/>
      <c r="U534" s="9"/>
      <c r="V534" s="9"/>
      <c r="W534" s="17"/>
      <c r="X534" s="9"/>
      <c r="Y534" s="9"/>
      <c r="Z534" s="9"/>
      <c r="AA534" s="9"/>
      <c r="AB534" s="9"/>
      <c r="AC534" s="9"/>
      <c r="AD534" s="9"/>
      <c r="AE534" s="9"/>
      <c r="AF534" s="9"/>
      <c r="AG534" s="9"/>
      <c r="AH534" s="9"/>
    </row>
    <row r="535" spans="1:34" x14ac:dyDescent="0.25">
      <c r="A535" s="9"/>
      <c r="B535" s="9"/>
      <c r="C535" s="9"/>
      <c r="D535" s="9"/>
      <c r="F535" s="9"/>
      <c r="G535" s="9"/>
      <c r="I535" s="9"/>
      <c r="J535" s="9"/>
      <c r="K535" s="9"/>
      <c r="L535" s="9"/>
      <c r="M535" s="9"/>
      <c r="N535" s="9"/>
      <c r="O535" s="9"/>
      <c r="P535" s="9"/>
      <c r="R535" s="9"/>
      <c r="S535" s="9"/>
      <c r="U535" s="9"/>
      <c r="V535" s="9"/>
      <c r="W535" s="17"/>
      <c r="X535" s="9"/>
      <c r="Y535" s="9"/>
      <c r="Z535" s="9"/>
      <c r="AA535" s="9"/>
      <c r="AB535" s="9"/>
      <c r="AC535" s="9"/>
      <c r="AD535" s="9"/>
      <c r="AE535" s="9"/>
      <c r="AF535" s="9"/>
      <c r="AG535" s="9"/>
      <c r="AH535" s="9"/>
    </row>
    <row r="536" spans="1:34" x14ac:dyDescent="0.25">
      <c r="A536" s="9"/>
      <c r="B536" s="9"/>
      <c r="C536" s="9"/>
      <c r="D536" s="9"/>
      <c r="F536" s="9"/>
      <c r="G536" s="9"/>
      <c r="I536" s="9"/>
      <c r="J536" s="9"/>
      <c r="K536" s="9"/>
      <c r="L536" s="9"/>
      <c r="M536" s="9"/>
      <c r="N536" s="9"/>
      <c r="O536" s="9"/>
      <c r="P536" s="9"/>
      <c r="R536" s="9"/>
      <c r="S536" s="9"/>
      <c r="U536" s="9"/>
      <c r="V536" s="9"/>
      <c r="W536" s="17"/>
      <c r="X536" s="9"/>
      <c r="Y536" s="9"/>
      <c r="Z536" s="9"/>
      <c r="AA536" s="9"/>
      <c r="AB536" s="9"/>
      <c r="AC536" s="9"/>
      <c r="AD536" s="9"/>
      <c r="AE536" s="9"/>
      <c r="AF536" s="9"/>
      <c r="AG536" s="9"/>
      <c r="AH536" s="9"/>
    </row>
    <row r="537" spans="1:34" x14ac:dyDescent="0.25">
      <c r="A537" s="9"/>
      <c r="B537" s="9"/>
      <c r="C537" s="9"/>
      <c r="D537" s="9"/>
      <c r="F537" s="9"/>
      <c r="G537" s="9"/>
      <c r="I537" s="9"/>
      <c r="J537" s="9"/>
      <c r="K537" s="9"/>
      <c r="L537" s="9"/>
      <c r="M537" s="9"/>
      <c r="N537" s="9"/>
      <c r="O537" s="9"/>
      <c r="P537" s="9"/>
      <c r="R537" s="9"/>
      <c r="S537" s="9"/>
      <c r="U537" s="9"/>
      <c r="V537" s="9"/>
      <c r="W537" s="17"/>
      <c r="X537" s="9"/>
      <c r="Y537" s="9"/>
      <c r="Z537" s="9"/>
      <c r="AA537" s="9"/>
      <c r="AB537" s="9"/>
      <c r="AC537" s="9"/>
      <c r="AD537" s="9"/>
      <c r="AE537" s="9"/>
      <c r="AF537" s="9"/>
      <c r="AG537" s="9"/>
      <c r="AH537" s="9"/>
    </row>
    <row r="538" spans="1:34" x14ac:dyDescent="0.25">
      <c r="A538" s="9"/>
      <c r="B538" s="9"/>
      <c r="C538" s="9"/>
      <c r="D538" s="9"/>
      <c r="F538" s="9"/>
      <c r="G538" s="9"/>
      <c r="I538" s="9"/>
      <c r="J538" s="9"/>
      <c r="K538" s="9"/>
      <c r="L538" s="9"/>
      <c r="M538" s="9"/>
      <c r="N538" s="9"/>
      <c r="O538" s="9"/>
      <c r="P538" s="9"/>
      <c r="R538" s="9"/>
      <c r="S538" s="9"/>
      <c r="U538" s="9"/>
      <c r="V538" s="9"/>
      <c r="W538" s="17"/>
      <c r="X538" s="9"/>
      <c r="Y538" s="9"/>
      <c r="Z538" s="9"/>
      <c r="AA538" s="9"/>
      <c r="AB538" s="9"/>
      <c r="AC538" s="9"/>
      <c r="AD538" s="9"/>
      <c r="AE538" s="9"/>
      <c r="AF538" s="9"/>
      <c r="AG538" s="9"/>
      <c r="AH538" s="9"/>
    </row>
    <row r="539" spans="1:34" x14ac:dyDescent="0.25">
      <c r="A539" s="9"/>
      <c r="B539" s="9"/>
      <c r="C539" s="9"/>
      <c r="D539" s="9"/>
      <c r="F539" s="9"/>
      <c r="G539" s="9"/>
      <c r="I539" s="9"/>
      <c r="J539" s="9"/>
      <c r="K539" s="9"/>
      <c r="L539" s="9"/>
      <c r="M539" s="9"/>
      <c r="N539" s="9"/>
      <c r="O539" s="9"/>
      <c r="P539" s="9"/>
      <c r="R539" s="9"/>
      <c r="S539" s="9"/>
      <c r="U539" s="9"/>
      <c r="V539" s="9"/>
      <c r="W539" s="17"/>
      <c r="X539" s="9"/>
      <c r="Y539" s="9"/>
      <c r="Z539" s="9"/>
      <c r="AA539" s="9"/>
      <c r="AB539" s="9"/>
      <c r="AC539" s="9"/>
      <c r="AD539" s="9"/>
      <c r="AE539" s="9"/>
      <c r="AF539" s="9"/>
      <c r="AG539" s="9"/>
      <c r="AH539" s="9"/>
    </row>
    <row r="540" spans="1:34" x14ac:dyDescent="0.25">
      <c r="A540" s="9"/>
      <c r="B540" s="9"/>
      <c r="C540" s="9"/>
      <c r="D540" s="9"/>
      <c r="F540" s="9"/>
      <c r="G540" s="9"/>
      <c r="I540" s="9"/>
      <c r="J540" s="9"/>
      <c r="K540" s="9"/>
      <c r="L540" s="9"/>
      <c r="M540" s="9"/>
      <c r="N540" s="9"/>
      <c r="O540" s="9"/>
      <c r="P540" s="9"/>
      <c r="R540" s="9"/>
      <c r="S540" s="9"/>
      <c r="U540" s="9"/>
      <c r="V540" s="9"/>
      <c r="W540" s="17"/>
      <c r="X540" s="9"/>
      <c r="Y540" s="9"/>
      <c r="Z540" s="9"/>
      <c r="AA540" s="9"/>
      <c r="AB540" s="9"/>
      <c r="AC540" s="9"/>
      <c r="AD540" s="9"/>
      <c r="AE540" s="9"/>
      <c r="AF540" s="9"/>
      <c r="AG540" s="9"/>
      <c r="AH540" s="9"/>
    </row>
    <row r="541" spans="1:34" x14ac:dyDescent="0.25">
      <c r="A541" s="9"/>
      <c r="B541" s="9"/>
      <c r="C541" s="9"/>
      <c r="D541" s="9"/>
      <c r="F541" s="9"/>
      <c r="G541" s="9"/>
      <c r="I541" s="9"/>
      <c r="J541" s="9"/>
      <c r="K541" s="9"/>
      <c r="L541" s="9"/>
      <c r="M541" s="9"/>
      <c r="N541" s="9"/>
      <c r="O541" s="9"/>
      <c r="P541" s="9"/>
      <c r="R541" s="9"/>
      <c r="S541" s="9"/>
      <c r="U541" s="9"/>
      <c r="V541" s="9"/>
      <c r="W541" s="17"/>
      <c r="X541" s="9"/>
      <c r="Y541" s="9"/>
      <c r="Z541" s="9"/>
      <c r="AA541" s="9"/>
      <c r="AB541" s="9"/>
      <c r="AC541" s="9"/>
      <c r="AD541" s="9"/>
      <c r="AE541" s="9"/>
      <c r="AF541" s="9"/>
      <c r="AG541" s="9"/>
      <c r="AH541" s="9"/>
    </row>
    <row r="542" spans="1:34" x14ac:dyDescent="0.25">
      <c r="A542" s="9"/>
      <c r="B542" s="9"/>
      <c r="C542" s="9"/>
      <c r="D542" s="9"/>
      <c r="F542" s="9"/>
      <c r="G542" s="9"/>
      <c r="I542" s="9"/>
      <c r="J542" s="9"/>
      <c r="K542" s="9"/>
      <c r="L542" s="9"/>
      <c r="M542" s="9"/>
      <c r="N542" s="9"/>
      <c r="O542" s="9"/>
      <c r="P542" s="9"/>
      <c r="R542" s="9"/>
      <c r="S542" s="9"/>
      <c r="U542" s="9"/>
      <c r="V542" s="9"/>
      <c r="W542" s="17"/>
      <c r="X542" s="9"/>
      <c r="Y542" s="9"/>
      <c r="Z542" s="9"/>
      <c r="AA542" s="9"/>
      <c r="AB542" s="9"/>
      <c r="AC542" s="9"/>
      <c r="AD542" s="9"/>
      <c r="AE542" s="9"/>
      <c r="AF542" s="9"/>
      <c r="AG542" s="9"/>
      <c r="AH542" s="9"/>
    </row>
    <row r="543" spans="1:34" x14ac:dyDescent="0.25">
      <c r="A543" s="9"/>
      <c r="B543" s="9"/>
      <c r="C543" s="9"/>
      <c r="D543" s="9"/>
      <c r="F543" s="9"/>
      <c r="G543" s="9"/>
      <c r="I543" s="9"/>
      <c r="J543" s="9"/>
      <c r="K543" s="9"/>
      <c r="L543" s="9"/>
      <c r="M543" s="9"/>
      <c r="N543" s="9"/>
      <c r="O543" s="9"/>
      <c r="P543" s="9"/>
      <c r="R543" s="9"/>
      <c r="S543" s="9"/>
      <c r="U543" s="9"/>
      <c r="V543" s="9"/>
      <c r="W543" s="17"/>
      <c r="X543" s="9"/>
      <c r="Y543" s="9"/>
      <c r="Z543" s="9"/>
      <c r="AA543" s="9"/>
      <c r="AB543" s="9"/>
      <c r="AC543" s="9"/>
      <c r="AD543" s="9"/>
      <c r="AE543" s="9"/>
      <c r="AF543" s="9"/>
      <c r="AG543" s="9"/>
      <c r="AH543" s="9"/>
    </row>
    <row r="544" spans="1:34" x14ac:dyDescent="0.25">
      <c r="A544" s="9"/>
      <c r="B544" s="9"/>
      <c r="C544" s="9"/>
      <c r="D544" s="9"/>
      <c r="F544" s="9"/>
      <c r="G544" s="9"/>
      <c r="I544" s="9"/>
      <c r="J544" s="9"/>
      <c r="K544" s="9"/>
      <c r="L544" s="9"/>
      <c r="M544" s="9"/>
      <c r="N544" s="9"/>
      <c r="O544" s="9"/>
      <c r="P544" s="9"/>
      <c r="R544" s="9"/>
      <c r="S544" s="9"/>
      <c r="U544" s="9"/>
      <c r="V544" s="9"/>
      <c r="W544" s="17"/>
      <c r="X544" s="9"/>
      <c r="Y544" s="9"/>
      <c r="Z544" s="9"/>
      <c r="AA544" s="9"/>
      <c r="AB544" s="9"/>
      <c r="AC544" s="9"/>
      <c r="AD544" s="9"/>
      <c r="AE544" s="9"/>
      <c r="AF544" s="9"/>
      <c r="AG544" s="9"/>
      <c r="AH544" s="9"/>
    </row>
    <row r="545" spans="1:34" x14ac:dyDescent="0.25">
      <c r="A545" s="9"/>
      <c r="B545" s="9"/>
      <c r="C545" s="9"/>
      <c r="D545" s="9"/>
      <c r="F545" s="9"/>
      <c r="G545" s="9"/>
      <c r="I545" s="9"/>
      <c r="J545" s="9"/>
      <c r="K545" s="9"/>
      <c r="L545" s="9"/>
      <c r="M545" s="9"/>
      <c r="N545" s="9"/>
      <c r="O545" s="9"/>
      <c r="P545" s="9"/>
      <c r="R545" s="9"/>
      <c r="S545" s="9"/>
      <c r="U545" s="9"/>
      <c r="V545" s="9"/>
      <c r="W545" s="17"/>
      <c r="X545" s="9"/>
      <c r="Y545" s="9"/>
      <c r="Z545" s="9"/>
      <c r="AA545" s="9"/>
      <c r="AB545" s="9"/>
      <c r="AC545" s="9"/>
      <c r="AD545" s="9"/>
      <c r="AE545" s="9"/>
      <c r="AF545" s="9"/>
      <c r="AG545" s="9"/>
      <c r="AH545" s="9"/>
    </row>
    <row r="546" spans="1:34" x14ac:dyDescent="0.25">
      <c r="A546" s="9"/>
      <c r="B546" s="9"/>
      <c r="C546" s="9"/>
      <c r="D546" s="9"/>
      <c r="F546" s="9"/>
      <c r="G546" s="9"/>
      <c r="I546" s="9"/>
      <c r="J546" s="9"/>
      <c r="K546" s="9"/>
      <c r="L546" s="9"/>
      <c r="M546" s="9"/>
      <c r="N546" s="9"/>
      <c r="O546" s="9"/>
      <c r="P546" s="9"/>
      <c r="R546" s="9"/>
      <c r="S546" s="9"/>
      <c r="U546" s="9"/>
      <c r="V546" s="9"/>
      <c r="W546" s="17"/>
      <c r="X546" s="9"/>
      <c r="Y546" s="9"/>
      <c r="Z546" s="9"/>
      <c r="AA546" s="9"/>
      <c r="AB546" s="9"/>
      <c r="AC546" s="9"/>
      <c r="AD546" s="9"/>
      <c r="AE546" s="9"/>
      <c r="AF546" s="9"/>
      <c r="AG546" s="9"/>
      <c r="AH546" s="9"/>
    </row>
    <row r="547" spans="1:34" x14ac:dyDescent="0.25">
      <c r="A547" s="9"/>
      <c r="B547" s="9"/>
      <c r="C547" s="9"/>
      <c r="D547" s="9"/>
      <c r="F547" s="9"/>
      <c r="G547" s="9"/>
      <c r="I547" s="9"/>
      <c r="J547" s="9"/>
      <c r="K547" s="9"/>
      <c r="L547" s="9"/>
      <c r="M547" s="9"/>
      <c r="N547" s="9"/>
      <c r="O547" s="9"/>
      <c r="P547" s="9"/>
      <c r="R547" s="9"/>
      <c r="S547" s="9"/>
      <c r="U547" s="9"/>
      <c r="V547" s="9"/>
      <c r="W547" s="17"/>
      <c r="X547" s="9"/>
      <c r="Y547" s="9"/>
      <c r="Z547" s="9"/>
      <c r="AA547" s="9"/>
      <c r="AB547" s="9"/>
      <c r="AC547" s="9"/>
      <c r="AD547" s="9"/>
      <c r="AE547" s="9"/>
      <c r="AF547" s="9"/>
      <c r="AG547" s="9"/>
      <c r="AH547" s="9"/>
    </row>
    <row r="548" spans="1:34" x14ac:dyDescent="0.25">
      <c r="A548" s="9"/>
      <c r="B548" s="9"/>
      <c r="C548" s="9"/>
      <c r="D548" s="9"/>
      <c r="F548" s="9"/>
      <c r="G548" s="9"/>
      <c r="I548" s="9"/>
      <c r="J548" s="9"/>
      <c r="K548" s="9"/>
      <c r="L548" s="9"/>
      <c r="M548" s="9"/>
      <c r="N548" s="9"/>
      <c r="O548" s="9"/>
      <c r="P548" s="9"/>
      <c r="R548" s="9"/>
      <c r="S548" s="9"/>
      <c r="U548" s="9"/>
      <c r="V548" s="9"/>
      <c r="W548" s="17"/>
      <c r="X548" s="9"/>
      <c r="Y548" s="9"/>
      <c r="Z548" s="9"/>
      <c r="AA548" s="9"/>
      <c r="AB548" s="9"/>
      <c r="AC548" s="9"/>
      <c r="AD548" s="9"/>
      <c r="AE548" s="9"/>
      <c r="AF548" s="9"/>
      <c r="AG548" s="9"/>
      <c r="AH548" s="9"/>
    </row>
    <row r="549" spans="1:34" x14ac:dyDescent="0.25">
      <c r="A549" s="9"/>
      <c r="B549" s="9"/>
      <c r="C549" s="9"/>
      <c r="D549" s="9"/>
      <c r="F549" s="9"/>
      <c r="G549" s="9"/>
      <c r="I549" s="9"/>
      <c r="J549" s="9"/>
      <c r="K549" s="9"/>
      <c r="L549" s="9"/>
      <c r="M549" s="9"/>
      <c r="N549" s="9"/>
      <c r="O549" s="9"/>
      <c r="P549" s="9"/>
      <c r="R549" s="9"/>
      <c r="S549" s="9"/>
      <c r="U549" s="9"/>
      <c r="V549" s="9"/>
      <c r="W549" s="17"/>
      <c r="X549" s="9"/>
      <c r="Y549" s="9"/>
      <c r="Z549" s="9"/>
      <c r="AA549" s="9"/>
      <c r="AB549" s="9"/>
      <c r="AC549" s="9"/>
      <c r="AD549" s="9"/>
      <c r="AE549" s="9"/>
      <c r="AF549" s="9"/>
      <c r="AG549" s="9"/>
      <c r="AH549" s="9"/>
    </row>
    <row r="550" spans="1:34" x14ac:dyDescent="0.25">
      <c r="A550" s="9"/>
      <c r="B550" s="9"/>
      <c r="C550" s="9"/>
      <c r="D550" s="9"/>
      <c r="F550" s="9"/>
      <c r="G550" s="9"/>
      <c r="I550" s="9"/>
      <c r="J550" s="9"/>
      <c r="K550" s="9"/>
      <c r="L550" s="9"/>
      <c r="M550" s="9"/>
      <c r="N550" s="9"/>
      <c r="O550" s="9"/>
      <c r="P550" s="9"/>
      <c r="R550" s="9"/>
      <c r="S550" s="9"/>
      <c r="U550" s="9"/>
      <c r="V550" s="9"/>
      <c r="W550" s="17"/>
      <c r="X550" s="9"/>
      <c r="Y550" s="9"/>
      <c r="Z550" s="9"/>
      <c r="AA550" s="9"/>
      <c r="AB550" s="9"/>
      <c r="AC550" s="9"/>
      <c r="AD550" s="9"/>
      <c r="AE550" s="9"/>
      <c r="AF550" s="9"/>
      <c r="AG550" s="9"/>
      <c r="AH550" s="9"/>
    </row>
    <row r="551" spans="1:34" x14ac:dyDescent="0.25">
      <c r="A551" s="9"/>
      <c r="B551" s="9"/>
      <c r="C551" s="9"/>
      <c r="D551" s="9"/>
      <c r="F551" s="9"/>
      <c r="G551" s="9"/>
      <c r="I551" s="9"/>
      <c r="J551" s="9"/>
      <c r="K551" s="9"/>
      <c r="L551" s="9"/>
      <c r="M551" s="9"/>
      <c r="N551" s="9"/>
      <c r="O551" s="9"/>
      <c r="P551" s="9"/>
      <c r="R551" s="9"/>
      <c r="S551" s="9"/>
      <c r="U551" s="9"/>
      <c r="V551" s="9"/>
      <c r="W551" s="17"/>
      <c r="X551" s="9"/>
      <c r="Y551" s="9"/>
      <c r="Z551" s="9"/>
      <c r="AA551" s="9"/>
      <c r="AB551" s="9"/>
      <c r="AC551" s="9"/>
      <c r="AD551" s="9"/>
      <c r="AE551" s="9"/>
      <c r="AF551" s="9"/>
      <c r="AG551" s="9"/>
      <c r="AH551" s="9"/>
    </row>
    <row r="552" spans="1:34" x14ac:dyDescent="0.25">
      <c r="A552" s="9"/>
      <c r="B552" s="9"/>
      <c r="C552" s="9"/>
      <c r="D552" s="9"/>
      <c r="F552" s="9"/>
      <c r="G552" s="9"/>
      <c r="I552" s="9"/>
      <c r="J552" s="9"/>
      <c r="K552" s="9"/>
      <c r="L552" s="9"/>
      <c r="M552" s="9"/>
      <c r="N552" s="9"/>
      <c r="O552" s="9"/>
      <c r="P552" s="9"/>
      <c r="R552" s="9"/>
      <c r="S552" s="9"/>
      <c r="U552" s="9"/>
      <c r="V552" s="9"/>
      <c r="W552" s="17"/>
      <c r="X552" s="9"/>
      <c r="Y552" s="9"/>
      <c r="Z552" s="9"/>
      <c r="AA552" s="9"/>
      <c r="AB552" s="9"/>
      <c r="AC552" s="9"/>
      <c r="AD552" s="9"/>
      <c r="AE552" s="9"/>
      <c r="AF552" s="9"/>
      <c r="AG552" s="9"/>
      <c r="AH552" s="9"/>
    </row>
    <row r="553" spans="1:34" x14ac:dyDescent="0.25">
      <c r="A553" s="9"/>
      <c r="B553" s="9"/>
      <c r="C553" s="9"/>
      <c r="D553" s="9"/>
      <c r="F553" s="9"/>
      <c r="G553" s="9"/>
      <c r="I553" s="9"/>
      <c r="J553" s="9"/>
      <c r="K553" s="9"/>
      <c r="L553" s="9"/>
      <c r="M553" s="9"/>
      <c r="N553" s="9"/>
      <c r="O553" s="9"/>
      <c r="P553" s="9"/>
      <c r="R553" s="9"/>
      <c r="S553" s="9"/>
      <c r="U553" s="9"/>
      <c r="V553" s="9"/>
      <c r="W553" s="17"/>
      <c r="X553" s="9"/>
      <c r="Y553" s="9"/>
      <c r="Z553" s="9"/>
      <c r="AA553" s="9"/>
      <c r="AB553" s="9"/>
      <c r="AC553" s="9"/>
      <c r="AD553" s="9"/>
      <c r="AE553" s="9"/>
      <c r="AF553" s="9"/>
      <c r="AG553" s="9"/>
      <c r="AH553" s="9"/>
    </row>
    <row r="554" spans="1:34" x14ac:dyDescent="0.25">
      <c r="A554" s="9"/>
      <c r="B554" s="9"/>
      <c r="C554" s="9"/>
      <c r="D554" s="9"/>
      <c r="F554" s="9"/>
      <c r="G554" s="9"/>
      <c r="I554" s="9"/>
      <c r="J554" s="9"/>
      <c r="K554" s="9"/>
      <c r="L554" s="9"/>
      <c r="M554" s="9"/>
      <c r="N554" s="9"/>
      <c r="O554" s="9"/>
      <c r="P554" s="9"/>
      <c r="R554" s="9"/>
      <c r="S554" s="9"/>
      <c r="U554" s="9"/>
      <c r="V554" s="9"/>
      <c r="W554" s="17"/>
      <c r="X554" s="9"/>
      <c r="Y554" s="9"/>
      <c r="Z554" s="9"/>
      <c r="AA554" s="9"/>
      <c r="AB554" s="9"/>
      <c r="AC554" s="9"/>
      <c r="AD554" s="9"/>
      <c r="AE554" s="9"/>
      <c r="AF554" s="9"/>
      <c r="AG554" s="9"/>
      <c r="AH554" s="9"/>
    </row>
    <row r="555" spans="1:34" x14ac:dyDescent="0.25">
      <c r="A555" s="9"/>
      <c r="B555" s="9"/>
      <c r="C555" s="9"/>
      <c r="D555" s="9"/>
      <c r="F555" s="9"/>
      <c r="G555" s="9"/>
      <c r="I555" s="9"/>
      <c r="J555" s="9"/>
      <c r="K555" s="9"/>
      <c r="L555" s="9"/>
      <c r="M555" s="9"/>
      <c r="N555" s="9"/>
      <c r="O555" s="9"/>
      <c r="P555" s="9"/>
      <c r="R555" s="9"/>
      <c r="S555" s="9"/>
      <c r="U555" s="9"/>
      <c r="V555" s="9"/>
      <c r="W555" s="17"/>
      <c r="X555" s="9"/>
      <c r="Y555" s="9"/>
      <c r="Z555" s="9"/>
      <c r="AA555" s="9"/>
      <c r="AB555" s="9"/>
      <c r="AC555" s="9"/>
      <c r="AD555" s="9"/>
      <c r="AE555" s="9"/>
      <c r="AF555" s="9"/>
      <c r="AG555" s="9"/>
      <c r="AH555" s="9"/>
    </row>
    <row r="556" spans="1:34" x14ac:dyDescent="0.25">
      <c r="A556" s="9"/>
      <c r="B556" s="9"/>
      <c r="C556" s="9"/>
      <c r="D556" s="9"/>
      <c r="F556" s="9"/>
      <c r="G556" s="9"/>
      <c r="I556" s="9"/>
      <c r="J556" s="9"/>
      <c r="K556" s="9"/>
      <c r="L556" s="9"/>
      <c r="M556" s="9"/>
      <c r="N556" s="9"/>
      <c r="O556" s="9"/>
      <c r="P556" s="9"/>
      <c r="R556" s="9"/>
      <c r="S556" s="9"/>
      <c r="U556" s="9"/>
      <c r="V556" s="9"/>
      <c r="W556" s="17"/>
      <c r="X556" s="9"/>
      <c r="Y556" s="9"/>
      <c r="Z556" s="9"/>
      <c r="AA556" s="9"/>
      <c r="AB556" s="9"/>
      <c r="AC556" s="9"/>
      <c r="AD556" s="9"/>
      <c r="AE556" s="9"/>
      <c r="AF556" s="9"/>
      <c r="AG556" s="9"/>
      <c r="AH556" s="9"/>
    </row>
    <row r="557" spans="1:34" x14ac:dyDescent="0.25">
      <c r="A557" s="9"/>
      <c r="B557" s="9"/>
      <c r="C557" s="9"/>
      <c r="D557" s="9"/>
      <c r="F557" s="9"/>
      <c r="G557" s="9"/>
      <c r="I557" s="9"/>
      <c r="J557" s="9"/>
      <c r="K557" s="9"/>
      <c r="L557" s="9"/>
      <c r="M557" s="9"/>
      <c r="N557" s="9"/>
      <c r="O557" s="9"/>
      <c r="P557" s="9"/>
      <c r="R557" s="9"/>
      <c r="S557" s="9"/>
      <c r="U557" s="9"/>
      <c r="V557" s="9"/>
      <c r="W557" s="17"/>
      <c r="X557" s="9"/>
      <c r="Y557" s="9"/>
      <c r="Z557" s="9"/>
      <c r="AA557" s="9"/>
      <c r="AB557" s="9"/>
      <c r="AC557" s="9"/>
      <c r="AD557" s="9"/>
      <c r="AE557" s="9"/>
      <c r="AF557" s="9"/>
      <c r="AG557" s="9"/>
      <c r="AH557" s="9"/>
    </row>
    <row r="558" spans="1:34" x14ac:dyDescent="0.25">
      <c r="A558" s="9"/>
      <c r="B558" s="9"/>
      <c r="C558" s="9"/>
      <c r="D558" s="9"/>
      <c r="F558" s="9"/>
      <c r="G558" s="9"/>
      <c r="I558" s="9"/>
      <c r="J558" s="9"/>
      <c r="K558" s="9"/>
      <c r="L558" s="9"/>
      <c r="M558" s="9"/>
      <c r="N558" s="9"/>
      <c r="O558" s="9"/>
      <c r="P558" s="9"/>
      <c r="R558" s="9"/>
      <c r="S558" s="9"/>
      <c r="U558" s="9"/>
      <c r="V558" s="9"/>
      <c r="W558" s="17"/>
      <c r="X558" s="9"/>
      <c r="Y558" s="9"/>
      <c r="Z558" s="9"/>
      <c r="AA558" s="9"/>
      <c r="AB558" s="9"/>
      <c r="AC558" s="9"/>
      <c r="AD558" s="9"/>
      <c r="AE558" s="9"/>
      <c r="AF558" s="9"/>
      <c r="AG558" s="9"/>
      <c r="AH558" s="9"/>
    </row>
    <row r="559" spans="1:34" x14ac:dyDescent="0.25">
      <c r="A559" s="9"/>
      <c r="B559" s="9"/>
      <c r="C559" s="9"/>
      <c r="D559" s="9"/>
      <c r="F559" s="9"/>
      <c r="G559" s="9"/>
      <c r="I559" s="9"/>
      <c r="J559" s="9"/>
      <c r="K559" s="9"/>
      <c r="L559" s="9"/>
      <c r="M559" s="9"/>
      <c r="N559" s="9"/>
      <c r="O559" s="9"/>
      <c r="P559" s="9"/>
      <c r="R559" s="9"/>
      <c r="S559" s="9"/>
      <c r="U559" s="9"/>
      <c r="V559" s="9"/>
      <c r="W559" s="17"/>
      <c r="X559" s="9"/>
      <c r="Y559" s="9"/>
      <c r="Z559" s="9"/>
      <c r="AA559" s="9"/>
      <c r="AB559" s="9"/>
      <c r="AC559" s="9"/>
      <c r="AD559" s="9"/>
      <c r="AE559" s="9"/>
      <c r="AF559" s="9"/>
      <c r="AG559" s="9"/>
      <c r="AH559" s="9"/>
    </row>
    <row r="560" spans="1:34" x14ac:dyDescent="0.25">
      <c r="A560" s="9"/>
      <c r="B560" s="9"/>
      <c r="C560" s="9"/>
      <c r="D560" s="9"/>
      <c r="F560" s="9"/>
      <c r="G560" s="9"/>
      <c r="I560" s="9"/>
      <c r="J560" s="9"/>
      <c r="K560" s="9"/>
      <c r="L560" s="9"/>
      <c r="M560" s="9"/>
      <c r="N560" s="9"/>
      <c r="O560" s="9"/>
      <c r="P560" s="9"/>
      <c r="R560" s="9"/>
      <c r="S560" s="9"/>
      <c r="U560" s="9"/>
      <c r="V560" s="9"/>
      <c r="W560" s="17"/>
      <c r="X560" s="9"/>
      <c r="Y560" s="9"/>
      <c r="Z560" s="9"/>
      <c r="AA560" s="9"/>
      <c r="AB560" s="9"/>
      <c r="AC560" s="9"/>
      <c r="AD560" s="9"/>
      <c r="AE560" s="9"/>
      <c r="AF560" s="9"/>
      <c r="AG560" s="9"/>
      <c r="AH560" s="9"/>
    </row>
    <row r="561" spans="1:34" x14ac:dyDescent="0.25">
      <c r="A561" s="9"/>
      <c r="B561" s="9"/>
      <c r="C561" s="9"/>
      <c r="D561" s="9"/>
      <c r="F561" s="9"/>
      <c r="G561" s="9"/>
      <c r="I561" s="9"/>
      <c r="J561" s="9"/>
      <c r="K561" s="9"/>
      <c r="L561" s="9"/>
      <c r="M561" s="9"/>
      <c r="N561" s="9"/>
      <c r="O561" s="9"/>
      <c r="P561" s="9"/>
      <c r="R561" s="9"/>
      <c r="S561" s="9"/>
      <c r="U561" s="9"/>
      <c r="V561" s="9"/>
      <c r="W561" s="17"/>
      <c r="X561" s="9"/>
      <c r="Y561" s="9"/>
      <c r="Z561" s="9"/>
      <c r="AA561" s="9"/>
      <c r="AB561" s="9"/>
      <c r="AC561" s="9"/>
      <c r="AD561" s="9"/>
      <c r="AE561" s="9"/>
      <c r="AF561" s="9"/>
      <c r="AG561" s="9"/>
      <c r="AH561" s="9"/>
    </row>
    <row r="562" spans="1:34" x14ac:dyDescent="0.25">
      <c r="A562" s="9"/>
      <c r="B562" s="9"/>
      <c r="C562" s="9"/>
      <c r="D562" s="9"/>
      <c r="F562" s="9"/>
      <c r="G562" s="9"/>
      <c r="I562" s="9"/>
      <c r="J562" s="9"/>
      <c r="K562" s="9"/>
      <c r="L562" s="9"/>
      <c r="M562" s="9"/>
      <c r="N562" s="9"/>
      <c r="O562" s="9"/>
      <c r="P562" s="9"/>
      <c r="R562" s="9"/>
      <c r="S562" s="9"/>
      <c r="U562" s="9"/>
      <c r="V562" s="9"/>
      <c r="W562" s="17"/>
      <c r="X562" s="9"/>
      <c r="Y562" s="9"/>
      <c r="Z562" s="9"/>
      <c r="AA562" s="9"/>
      <c r="AB562" s="9"/>
      <c r="AC562" s="9"/>
      <c r="AD562" s="9"/>
      <c r="AE562" s="9"/>
      <c r="AF562" s="9"/>
      <c r="AG562" s="9"/>
      <c r="AH562" s="9"/>
    </row>
    <row r="563" spans="1:34" x14ac:dyDescent="0.25">
      <c r="A563" s="9"/>
      <c r="B563" s="9"/>
      <c r="C563" s="9"/>
      <c r="D563" s="9"/>
      <c r="F563" s="9"/>
      <c r="G563" s="9"/>
      <c r="I563" s="9"/>
      <c r="J563" s="9"/>
      <c r="K563" s="9"/>
      <c r="L563" s="9"/>
      <c r="M563" s="9"/>
      <c r="N563" s="9"/>
      <c r="O563" s="9"/>
      <c r="P563" s="9"/>
      <c r="R563" s="9"/>
      <c r="S563" s="9"/>
      <c r="U563" s="9"/>
      <c r="V563" s="9"/>
      <c r="W563" s="17"/>
      <c r="X563" s="9"/>
      <c r="Y563" s="9"/>
      <c r="Z563" s="9"/>
      <c r="AA563" s="9"/>
      <c r="AB563" s="9"/>
      <c r="AC563" s="9"/>
      <c r="AD563" s="9"/>
      <c r="AE563" s="9"/>
      <c r="AF563" s="9"/>
      <c r="AG563" s="9"/>
      <c r="AH563" s="9"/>
    </row>
    <row r="564" spans="1:34" x14ac:dyDescent="0.25">
      <c r="A564" s="9"/>
      <c r="B564" s="9"/>
      <c r="C564" s="9"/>
      <c r="D564" s="9"/>
      <c r="F564" s="9"/>
      <c r="G564" s="9"/>
      <c r="I564" s="9"/>
      <c r="J564" s="9"/>
      <c r="K564" s="9"/>
      <c r="L564" s="9"/>
      <c r="M564" s="9"/>
      <c r="N564" s="9"/>
      <c r="O564" s="9"/>
      <c r="P564" s="9"/>
      <c r="R564" s="9"/>
      <c r="S564" s="9"/>
      <c r="U564" s="9"/>
      <c r="V564" s="9"/>
      <c r="W564" s="17"/>
      <c r="X564" s="9"/>
      <c r="Y564" s="9"/>
      <c r="Z564" s="9"/>
      <c r="AA564" s="9"/>
      <c r="AB564" s="9"/>
      <c r="AC564" s="9"/>
      <c r="AD564" s="9"/>
      <c r="AE564" s="9"/>
      <c r="AF564" s="9"/>
      <c r="AG564" s="9"/>
      <c r="AH564" s="9"/>
    </row>
    <row r="565" spans="1:34" x14ac:dyDescent="0.25">
      <c r="A565" s="9"/>
      <c r="B565" s="9"/>
      <c r="C565" s="9"/>
      <c r="D565" s="9"/>
      <c r="F565" s="9"/>
      <c r="G565" s="9"/>
      <c r="I565" s="9"/>
      <c r="J565" s="9"/>
      <c r="K565" s="9"/>
      <c r="L565" s="9"/>
      <c r="M565" s="9"/>
      <c r="N565" s="9"/>
      <c r="O565" s="9"/>
      <c r="P565" s="9"/>
      <c r="R565" s="9"/>
      <c r="S565" s="9"/>
      <c r="U565" s="9"/>
      <c r="V565" s="9"/>
      <c r="W565" s="17"/>
      <c r="X565" s="9"/>
      <c r="Y565" s="9"/>
      <c r="Z565" s="9"/>
      <c r="AA565" s="9"/>
      <c r="AB565" s="9"/>
      <c r="AC565" s="9"/>
      <c r="AD565" s="9"/>
      <c r="AE565" s="9"/>
      <c r="AF565" s="9"/>
      <c r="AG565" s="9"/>
      <c r="AH565" s="9"/>
    </row>
    <row r="566" spans="1:34" x14ac:dyDescent="0.25">
      <c r="A566" s="9"/>
      <c r="B566" s="9"/>
      <c r="C566" s="9"/>
      <c r="D566" s="9"/>
      <c r="F566" s="9"/>
      <c r="G566" s="9"/>
      <c r="I566" s="9"/>
      <c r="J566" s="9"/>
      <c r="K566" s="9"/>
      <c r="L566" s="9"/>
      <c r="M566" s="9"/>
      <c r="N566" s="9"/>
      <c r="O566" s="9"/>
      <c r="P566" s="9"/>
      <c r="R566" s="9"/>
      <c r="S566" s="9"/>
      <c r="U566" s="9"/>
      <c r="V566" s="9"/>
      <c r="W566" s="17"/>
      <c r="X566" s="9"/>
      <c r="Y566" s="9"/>
      <c r="Z566" s="9"/>
      <c r="AA566" s="9"/>
      <c r="AB566" s="9"/>
      <c r="AC566" s="9"/>
      <c r="AD566" s="9"/>
      <c r="AE566" s="9"/>
      <c r="AF566" s="9"/>
      <c r="AG566" s="9"/>
      <c r="AH566" s="9"/>
    </row>
    <row r="567" spans="1:34" x14ac:dyDescent="0.25">
      <c r="A567" s="9"/>
      <c r="B567" s="9"/>
      <c r="C567" s="9"/>
      <c r="D567" s="9"/>
      <c r="F567" s="9"/>
      <c r="G567" s="9"/>
      <c r="I567" s="9"/>
      <c r="J567" s="9"/>
      <c r="K567" s="9"/>
      <c r="L567" s="9"/>
      <c r="M567" s="9"/>
      <c r="N567" s="9"/>
      <c r="O567" s="9"/>
      <c r="P567" s="9"/>
      <c r="R567" s="9"/>
      <c r="S567" s="9"/>
      <c r="U567" s="9"/>
      <c r="V567" s="9"/>
      <c r="W567" s="17"/>
      <c r="X567" s="9"/>
      <c r="Y567" s="9"/>
      <c r="Z567" s="9"/>
      <c r="AA567" s="9"/>
      <c r="AB567" s="9"/>
      <c r="AC567" s="9"/>
      <c r="AD567" s="9"/>
      <c r="AE567" s="9"/>
      <c r="AF567" s="9"/>
      <c r="AG567" s="9"/>
      <c r="AH567" s="9"/>
    </row>
    <row r="568" spans="1:34" x14ac:dyDescent="0.25">
      <c r="A568" s="9"/>
      <c r="B568" s="9"/>
      <c r="C568" s="9"/>
      <c r="D568" s="9"/>
      <c r="F568" s="9"/>
      <c r="G568" s="9"/>
      <c r="I568" s="9"/>
      <c r="J568" s="9"/>
      <c r="K568" s="9"/>
      <c r="L568" s="9"/>
      <c r="M568" s="9"/>
      <c r="N568" s="9"/>
      <c r="O568" s="9"/>
      <c r="P568" s="9"/>
      <c r="R568" s="9"/>
      <c r="S568" s="9"/>
      <c r="U568" s="9"/>
      <c r="V568" s="9"/>
      <c r="W568" s="17"/>
      <c r="X568" s="9"/>
      <c r="Y568" s="9"/>
      <c r="Z568" s="9"/>
      <c r="AA568" s="9"/>
      <c r="AB568" s="9"/>
      <c r="AC568" s="9"/>
      <c r="AD568" s="9"/>
      <c r="AE568" s="9"/>
      <c r="AF568" s="9"/>
      <c r="AG568" s="9"/>
      <c r="AH568" s="9"/>
    </row>
    <row r="569" spans="1:34" x14ac:dyDescent="0.25">
      <c r="A569" s="9"/>
      <c r="B569" s="9"/>
      <c r="C569" s="9"/>
      <c r="D569" s="9"/>
      <c r="F569" s="9"/>
      <c r="G569" s="9"/>
      <c r="I569" s="9"/>
      <c r="J569" s="9"/>
      <c r="K569" s="9"/>
      <c r="L569" s="9"/>
      <c r="M569" s="9"/>
      <c r="N569" s="9"/>
      <c r="O569" s="9"/>
      <c r="P569" s="9"/>
      <c r="R569" s="9"/>
      <c r="S569" s="9"/>
      <c r="U569" s="9"/>
      <c r="V569" s="9"/>
      <c r="W569" s="17"/>
      <c r="X569" s="9"/>
      <c r="Y569" s="9"/>
      <c r="Z569" s="9"/>
      <c r="AA569" s="9"/>
      <c r="AB569" s="9"/>
      <c r="AC569" s="9"/>
      <c r="AD569" s="9"/>
      <c r="AE569" s="9"/>
      <c r="AF569" s="9"/>
      <c r="AG569" s="9"/>
      <c r="AH569" s="9"/>
    </row>
    <row r="570" spans="1:34" x14ac:dyDescent="0.25">
      <c r="A570" s="9"/>
      <c r="B570" s="9"/>
      <c r="C570" s="9"/>
      <c r="D570" s="9"/>
      <c r="F570" s="9"/>
      <c r="G570" s="9"/>
      <c r="I570" s="9"/>
      <c r="J570" s="9"/>
      <c r="K570" s="9"/>
      <c r="L570" s="9"/>
      <c r="M570" s="9"/>
      <c r="N570" s="9"/>
      <c r="O570" s="9"/>
      <c r="P570" s="9"/>
      <c r="R570" s="9"/>
      <c r="S570" s="9"/>
      <c r="U570" s="9"/>
      <c r="V570" s="9"/>
      <c r="W570" s="17"/>
      <c r="X570" s="9"/>
      <c r="Y570" s="9"/>
      <c r="Z570" s="9"/>
      <c r="AA570" s="9"/>
      <c r="AB570" s="9"/>
      <c r="AC570" s="9"/>
      <c r="AD570" s="9"/>
      <c r="AE570" s="9"/>
      <c r="AF570" s="9"/>
      <c r="AG570" s="9"/>
      <c r="AH570" s="9"/>
    </row>
    <row r="571" spans="1:34" x14ac:dyDescent="0.25">
      <c r="A571" s="9"/>
      <c r="B571" s="9"/>
      <c r="C571" s="9"/>
      <c r="D571" s="9"/>
      <c r="F571" s="9"/>
      <c r="G571" s="9"/>
      <c r="I571" s="9"/>
      <c r="J571" s="9"/>
      <c r="K571" s="9"/>
      <c r="L571" s="9"/>
      <c r="M571" s="9"/>
      <c r="N571" s="9"/>
      <c r="O571" s="9"/>
      <c r="P571" s="9"/>
      <c r="R571" s="9"/>
      <c r="S571" s="9"/>
      <c r="U571" s="9"/>
      <c r="V571" s="9"/>
      <c r="W571" s="17"/>
      <c r="X571" s="9"/>
      <c r="Y571" s="9"/>
      <c r="Z571" s="9"/>
      <c r="AA571" s="9"/>
      <c r="AB571" s="9"/>
      <c r="AC571" s="9"/>
      <c r="AD571" s="9"/>
      <c r="AE571" s="9"/>
      <c r="AF571" s="9"/>
      <c r="AG571" s="9"/>
      <c r="AH571" s="9"/>
    </row>
    <row r="572" spans="1:34" x14ac:dyDescent="0.25">
      <c r="A572" s="9"/>
      <c r="B572" s="9"/>
      <c r="C572" s="9"/>
      <c r="D572" s="9"/>
      <c r="F572" s="9"/>
      <c r="G572" s="9"/>
      <c r="I572" s="9"/>
      <c r="J572" s="9"/>
      <c r="K572" s="9"/>
      <c r="L572" s="9"/>
      <c r="M572" s="9"/>
      <c r="N572" s="9"/>
      <c r="O572" s="9"/>
      <c r="P572" s="9"/>
      <c r="R572" s="9"/>
      <c r="S572" s="9"/>
      <c r="U572" s="9"/>
      <c r="V572" s="9"/>
      <c r="W572" s="17"/>
      <c r="X572" s="9"/>
      <c r="Y572" s="9"/>
      <c r="Z572" s="9"/>
      <c r="AA572" s="9"/>
      <c r="AB572" s="9"/>
      <c r="AC572" s="9"/>
      <c r="AD572" s="9"/>
      <c r="AE572" s="9"/>
      <c r="AF572" s="9"/>
      <c r="AG572" s="9"/>
      <c r="AH572" s="9"/>
    </row>
    <row r="573" spans="1:34" x14ac:dyDescent="0.25">
      <c r="A573" s="9"/>
      <c r="B573" s="9"/>
      <c r="C573" s="9"/>
      <c r="D573" s="9"/>
      <c r="F573" s="9"/>
      <c r="G573" s="9"/>
      <c r="I573" s="9"/>
      <c r="J573" s="9"/>
      <c r="K573" s="9"/>
      <c r="L573" s="9"/>
      <c r="M573" s="9"/>
      <c r="N573" s="9"/>
      <c r="O573" s="9"/>
      <c r="P573" s="9"/>
      <c r="R573" s="9"/>
      <c r="S573" s="9"/>
      <c r="U573" s="9"/>
      <c r="V573" s="9"/>
      <c r="W573" s="17"/>
      <c r="X573" s="9"/>
      <c r="Y573" s="9"/>
      <c r="Z573" s="9"/>
      <c r="AA573" s="9"/>
      <c r="AB573" s="9"/>
      <c r="AC573" s="9"/>
      <c r="AD573" s="9"/>
      <c r="AE573" s="9"/>
      <c r="AF573" s="9"/>
      <c r="AG573" s="9"/>
      <c r="AH573" s="9"/>
    </row>
    <row r="574" spans="1:34" x14ac:dyDescent="0.25">
      <c r="A574" s="9"/>
      <c r="B574" s="9"/>
      <c r="C574" s="9"/>
      <c r="D574" s="9"/>
      <c r="F574" s="9"/>
      <c r="G574" s="9"/>
      <c r="I574" s="9"/>
      <c r="J574" s="9"/>
      <c r="K574" s="9"/>
      <c r="L574" s="9"/>
      <c r="M574" s="9"/>
      <c r="N574" s="9"/>
      <c r="O574" s="9"/>
      <c r="P574" s="9"/>
      <c r="R574" s="9"/>
      <c r="S574" s="9"/>
      <c r="U574" s="9"/>
      <c r="V574" s="9"/>
      <c r="W574" s="17"/>
      <c r="X574" s="9"/>
      <c r="Y574" s="9"/>
      <c r="Z574" s="9"/>
      <c r="AA574" s="9"/>
      <c r="AB574" s="9"/>
      <c r="AC574" s="9"/>
      <c r="AD574" s="9"/>
      <c r="AE574" s="9"/>
      <c r="AF574" s="9"/>
      <c r="AG574" s="9"/>
      <c r="AH574" s="9"/>
    </row>
    <row r="575" spans="1:34" x14ac:dyDescent="0.25">
      <c r="A575" s="9"/>
      <c r="B575" s="9"/>
      <c r="C575" s="9"/>
      <c r="D575" s="9"/>
      <c r="F575" s="9"/>
      <c r="G575" s="9"/>
      <c r="I575" s="9"/>
      <c r="J575" s="9"/>
      <c r="K575" s="9"/>
      <c r="L575" s="9"/>
      <c r="M575" s="9"/>
      <c r="N575" s="9"/>
      <c r="O575" s="9"/>
      <c r="P575" s="9"/>
      <c r="R575" s="9"/>
      <c r="S575" s="9"/>
      <c r="U575" s="9"/>
      <c r="V575" s="9"/>
      <c r="W575" s="17"/>
      <c r="X575" s="9"/>
      <c r="Y575" s="9"/>
      <c r="Z575" s="9"/>
      <c r="AA575" s="9"/>
      <c r="AB575" s="9"/>
      <c r="AC575" s="9"/>
      <c r="AD575" s="9"/>
      <c r="AE575" s="9"/>
      <c r="AF575" s="9"/>
      <c r="AG575" s="9"/>
      <c r="AH575" s="9"/>
    </row>
    <row r="576" spans="1:34" x14ac:dyDescent="0.25">
      <c r="A576" s="9"/>
      <c r="B576" s="9"/>
      <c r="C576" s="9"/>
      <c r="D576" s="9"/>
      <c r="F576" s="9"/>
      <c r="G576" s="9"/>
      <c r="I576" s="9"/>
      <c r="J576" s="9"/>
      <c r="K576" s="9"/>
      <c r="L576" s="9"/>
      <c r="M576" s="9"/>
      <c r="N576" s="9"/>
      <c r="O576" s="9"/>
      <c r="P576" s="9"/>
      <c r="R576" s="9"/>
      <c r="S576" s="9"/>
      <c r="U576" s="9"/>
      <c r="V576" s="9"/>
      <c r="W576" s="17"/>
      <c r="X576" s="9"/>
      <c r="Y576" s="9"/>
      <c r="Z576" s="9"/>
      <c r="AA576" s="9"/>
      <c r="AB576" s="9"/>
      <c r="AC576" s="9"/>
      <c r="AD576" s="9"/>
      <c r="AE576" s="9"/>
      <c r="AF576" s="9"/>
      <c r="AG576" s="9"/>
      <c r="AH576" s="9"/>
    </row>
    <row r="577" spans="1:34" x14ac:dyDescent="0.25">
      <c r="A577" s="9"/>
      <c r="B577" s="9"/>
      <c r="C577" s="9"/>
      <c r="D577" s="9"/>
      <c r="F577" s="9"/>
      <c r="G577" s="9"/>
      <c r="I577" s="9"/>
      <c r="J577" s="9"/>
      <c r="K577" s="9"/>
      <c r="L577" s="9"/>
      <c r="M577" s="9"/>
      <c r="N577" s="9"/>
      <c r="O577" s="9"/>
      <c r="P577" s="9"/>
      <c r="R577" s="9"/>
      <c r="S577" s="9"/>
      <c r="U577" s="9"/>
      <c r="V577" s="9"/>
      <c r="W577" s="17"/>
      <c r="X577" s="9"/>
      <c r="Y577" s="9"/>
      <c r="Z577" s="9"/>
      <c r="AA577" s="9"/>
      <c r="AB577" s="9"/>
      <c r="AC577" s="9"/>
      <c r="AD577" s="9"/>
      <c r="AE577" s="9"/>
      <c r="AF577" s="9"/>
      <c r="AG577" s="9"/>
      <c r="AH577" s="9"/>
    </row>
    <row r="578" spans="1:34" x14ac:dyDescent="0.25">
      <c r="A578" s="9"/>
      <c r="B578" s="9"/>
      <c r="C578" s="9"/>
      <c r="D578" s="9"/>
      <c r="F578" s="9"/>
      <c r="G578" s="9"/>
      <c r="I578" s="9"/>
      <c r="J578" s="9"/>
      <c r="K578" s="9"/>
      <c r="L578" s="9"/>
      <c r="M578" s="9"/>
      <c r="N578" s="9"/>
      <c r="O578" s="9"/>
      <c r="P578" s="9"/>
      <c r="R578" s="9"/>
      <c r="S578" s="9"/>
      <c r="U578" s="9"/>
      <c r="V578" s="9"/>
      <c r="W578" s="17"/>
      <c r="X578" s="9"/>
      <c r="Y578" s="9"/>
      <c r="Z578" s="9"/>
      <c r="AA578" s="9"/>
      <c r="AB578" s="9"/>
      <c r="AC578" s="9"/>
      <c r="AD578" s="9"/>
      <c r="AE578" s="9"/>
      <c r="AF578" s="9"/>
      <c r="AG578" s="9"/>
      <c r="AH578" s="9"/>
    </row>
    <row r="579" spans="1:34" x14ac:dyDescent="0.25">
      <c r="A579" s="9"/>
      <c r="B579" s="9"/>
      <c r="C579" s="9"/>
      <c r="D579" s="9"/>
      <c r="F579" s="9"/>
      <c r="G579" s="9"/>
      <c r="I579" s="9"/>
      <c r="J579" s="9"/>
      <c r="K579" s="9"/>
      <c r="L579" s="9"/>
      <c r="M579" s="9"/>
      <c r="N579" s="9"/>
      <c r="O579" s="9"/>
      <c r="P579" s="9"/>
      <c r="R579" s="9"/>
      <c r="S579" s="9"/>
      <c r="U579" s="9"/>
      <c r="V579" s="9"/>
      <c r="W579" s="17"/>
      <c r="X579" s="9"/>
      <c r="Y579" s="9"/>
      <c r="Z579" s="9"/>
      <c r="AA579" s="9"/>
      <c r="AB579" s="9"/>
      <c r="AC579" s="9"/>
      <c r="AD579" s="9"/>
      <c r="AE579" s="9"/>
      <c r="AF579" s="9"/>
      <c r="AG579" s="9"/>
      <c r="AH579" s="9"/>
    </row>
    <row r="580" spans="1:34" x14ac:dyDescent="0.25">
      <c r="A580" s="9"/>
      <c r="B580" s="9"/>
      <c r="C580" s="9"/>
      <c r="D580" s="9"/>
      <c r="F580" s="9"/>
      <c r="G580" s="9"/>
      <c r="I580" s="9"/>
      <c r="J580" s="9"/>
      <c r="K580" s="9"/>
      <c r="L580" s="9"/>
      <c r="M580" s="9"/>
      <c r="N580" s="9"/>
      <c r="O580" s="9"/>
      <c r="P580" s="9"/>
      <c r="R580" s="9"/>
      <c r="S580" s="9"/>
      <c r="U580" s="9"/>
      <c r="V580" s="9"/>
      <c r="W580" s="17"/>
      <c r="X580" s="9"/>
      <c r="Y580" s="9"/>
      <c r="Z580" s="9"/>
      <c r="AA580" s="9"/>
      <c r="AB580" s="9"/>
      <c r="AC580" s="9"/>
      <c r="AD580" s="9"/>
      <c r="AE580" s="9"/>
      <c r="AF580" s="9"/>
      <c r="AG580" s="9"/>
      <c r="AH580" s="9"/>
    </row>
    <row r="581" spans="1:34" x14ac:dyDescent="0.25">
      <c r="A581" s="9"/>
      <c r="B581" s="9"/>
      <c r="C581" s="9"/>
      <c r="D581" s="9"/>
      <c r="F581" s="9"/>
      <c r="G581" s="9"/>
      <c r="I581" s="9"/>
      <c r="J581" s="9"/>
      <c r="K581" s="9"/>
      <c r="L581" s="9"/>
      <c r="M581" s="9"/>
      <c r="N581" s="9"/>
      <c r="O581" s="9"/>
      <c r="P581" s="9"/>
      <c r="R581" s="9"/>
      <c r="S581" s="9"/>
      <c r="U581" s="9"/>
      <c r="V581" s="9"/>
      <c r="W581" s="17"/>
      <c r="X581" s="9"/>
      <c r="Y581" s="9"/>
      <c r="Z581" s="9"/>
      <c r="AA581" s="9"/>
      <c r="AB581" s="9"/>
      <c r="AC581" s="9"/>
      <c r="AD581" s="9"/>
      <c r="AE581" s="9"/>
      <c r="AF581" s="9"/>
      <c r="AG581" s="9"/>
      <c r="AH581" s="9"/>
    </row>
    <row r="582" spans="1:34" x14ac:dyDescent="0.25">
      <c r="A582" s="9"/>
      <c r="B582" s="9"/>
      <c r="C582" s="9"/>
      <c r="D582" s="9"/>
      <c r="F582" s="9"/>
      <c r="G582" s="9"/>
      <c r="I582" s="9"/>
      <c r="J582" s="9"/>
      <c r="K582" s="9"/>
      <c r="L582" s="9"/>
      <c r="M582" s="9"/>
      <c r="N582" s="9"/>
      <c r="O582" s="9"/>
      <c r="P582" s="9"/>
      <c r="R582" s="9"/>
      <c r="S582" s="9"/>
      <c r="U582" s="9"/>
      <c r="V582" s="9"/>
      <c r="W582" s="17"/>
      <c r="X582" s="9"/>
      <c r="Y582" s="9"/>
      <c r="Z582" s="9"/>
      <c r="AA582" s="9"/>
      <c r="AB582" s="9"/>
      <c r="AC582" s="9"/>
      <c r="AD582" s="9"/>
      <c r="AE582" s="9"/>
      <c r="AF582" s="9"/>
      <c r="AG582" s="9"/>
      <c r="AH582" s="9"/>
    </row>
    <row r="583" spans="1:34" x14ac:dyDescent="0.25">
      <c r="A583" s="9"/>
      <c r="B583" s="9"/>
      <c r="C583" s="9"/>
      <c r="D583" s="9"/>
      <c r="F583" s="9"/>
      <c r="G583" s="9"/>
      <c r="I583" s="9"/>
      <c r="J583" s="9"/>
      <c r="K583" s="9"/>
      <c r="L583" s="9"/>
      <c r="M583" s="9"/>
      <c r="N583" s="9"/>
      <c r="O583" s="9"/>
      <c r="P583" s="9"/>
      <c r="R583" s="9"/>
      <c r="S583" s="9"/>
      <c r="U583" s="9"/>
      <c r="V583" s="9"/>
      <c r="W583" s="17"/>
      <c r="X583" s="9"/>
      <c r="Y583" s="9"/>
      <c r="Z583" s="9"/>
      <c r="AA583" s="9"/>
      <c r="AB583" s="9"/>
      <c r="AC583" s="9"/>
      <c r="AD583" s="9"/>
      <c r="AE583" s="9"/>
      <c r="AF583" s="9"/>
      <c r="AG583" s="9"/>
      <c r="AH583" s="9"/>
    </row>
    <row r="584" spans="1:34" x14ac:dyDescent="0.25">
      <c r="A584" s="9"/>
      <c r="B584" s="9"/>
      <c r="C584" s="9"/>
      <c r="D584" s="9"/>
      <c r="F584" s="9"/>
      <c r="G584" s="9"/>
      <c r="I584" s="9"/>
      <c r="J584" s="9"/>
      <c r="K584" s="9"/>
      <c r="L584" s="9"/>
      <c r="M584" s="9"/>
      <c r="N584" s="9"/>
      <c r="O584" s="9"/>
      <c r="P584" s="9"/>
      <c r="R584" s="9"/>
      <c r="S584" s="9"/>
      <c r="U584" s="9"/>
      <c r="V584" s="9"/>
      <c r="W584" s="17"/>
      <c r="X584" s="9"/>
      <c r="Y584" s="9"/>
      <c r="Z584" s="9"/>
      <c r="AA584" s="9"/>
      <c r="AB584" s="9"/>
      <c r="AC584" s="9"/>
      <c r="AD584" s="9"/>
      <c r="AE584" s="9"/>
      <c r="AF584" s="9"/>
      <c r="AG584" s="9"/>
      <c r="AH584" s="9"/>
    </row>
    <row r="585" spans="1:34" x14ac:dyDescent="0.25">
      <c r="A585" s="9"/>
      <c r="B585" s="9"/>
      <c r="C585" s="9"/>
      <c r="D585" s="9"/>
      <c r="F585" s="9"/>
      <c r="G585" s="9"/>
      <c r="I585" s="9"/>
      <c r="J585" s="9"/>
      <c r="K585" s="9"/>
      <c r="L585" s="9"/>
      <c r="M585" s="9"/>
      <c r="N585" s="9"/>
      <c r="O585" s="9"/>
      <c r="P585" s="9"/>
      <c r="R585" s="9"/>
      <c r="S585" s="9"/>
      <c r="U585" s="9"/>
      <c r="V585" s="9"/>
      <c r="W585" s="17"/>
      <c r="X585" s="9"/>
      <c r="Y585" s="9"/>
      <c r="Z585" s="9"/>
      <c r="AA585" s="9"/>
      <c r="AB585" s="9"/>
      <c r="AC585" s="9"/>
      <c r="AD585" s="9"/>
      <c r="AE585" s="9"/>
      <c r="AF585" s="9"/>
      <c r="AG585" s="9"/>
      <c r="AH585" s="9"/>
    </row>
    <row r="586" spans="1:34" x14ac:dyDescent="0.25">
      <c r="A586" s="9"/>
      <c r="B586" s="9"/>
      <c r="C586" s="9"/>
      <c r="D586" s="9"/>
      <c r="F586" s="9"/>
      <c r="G586" s="9"/>
      <c r="I586" s="9"/>
      <c r="J586" s="9"/>
      <c r="K586" s="9"/>
      <c r="L586" s="9"/>
      <c r="M586" s="9"/>
      <c r="N586" s="9"/>
      <c r="O586" s="9"/>
      <c r="P586" s="9"/>
      <c r="R586" s="9"/>
      <c r="S586" s="9"/>
      <c r="U586" s="9"/>
      <c r="V586" s="9"/>
      <c r="W586" s="17"/>
      <c r="X586" s="9"/>
      <c r="Y586" s="9"/>
      <c r="Z586" s="9"/>
      <c r="AA586" s="9"/>
      <c r="AB586" s="9"/>
      <c r="AC586" s="9"/>
      <c r="AD586" s="9"/>
      <c r="AE586" s="9"/>
      <c r="AF586" s="9"/>
      <c r="AG586" s="9"/>
      <c r="AH586" s="9"/>
    </row>
    <row r="587" spans="1:34" x14ac:dyDescent="0.25">
      <c r="A587" s="9"/>
      <c r="B587" s="9"/>
      <c r="C587" s="9"/>
      <c r="D587" s="9"/>
      <c r="F587" s="9"/>
      <c r="G587" s="9"/>
      <c r="I587" s="9"/>
      <c r="J587" s="9"/>
      <c r="K587" s="9"/>
      <c r="L587" s="9"/>
      <c r="M587" s="9"/>
      <c r="N587" s="9"/>
      <c r="O587" s="9"/>
      <c r="P587" s="9"/>
      <c r="R587" s="9"/>
      <c r="S587" s="9"/>
      <c r="U587" s="9"/>
      <c r="V587" s="9"/>
      <c r="W587" s="17"/>
      <c r="X587" s="9"/>
      <c r="Y587" s="9"/>
      <c r="Z587" s="9"/>
      <c r="AA587" s="9"/>
      <c r="AB587" s="9"/>
      <c r="AC587" s="9"/>
      <c r="AD587" s="9"/>
      <c r="AE587" s="9"/>
      <c r="AF587" s="9"/>
      <c r="AG587" s="9"/>
      <c r="AH587" s="9"/>
    </row>
    <row r="588" spans="1:34" x14ac:dyDescent="0.25">
      <c r="A588" s="9"/>
      <c r="B588" s="9"/>
      <c r="C588" s="9"/>
      <c r="D588" s="9"/>
      <c r="F588" s="9"/>
      <c r="G588" s="9"/>
      <c r="I588" s="9"/>
      <c r="J588" s="9"/>
      <c r="K588" s="9"/>
      <c r="L588" s="9"/>
      <c r="M588" s="9"/>
      <c r="N588" s="9"/>
      <c r="O588" s="9"/>
      <c r="P588" s="9"/>
      <c r="R588" s="9"/>
      <c r="S588" s="9"/>
      <c r="U588" s="9"/>
      <c r="V588" s="9"/>
      <c r="W588" s="17"/>
      <c r="X588" s="9"/>
      <c r="Y588" s="9"/>
      <c r="Z588" s="9"/>
      <c r="AA588" s="9"/>
      <c r="AB588" s="9"/>
      <c r="AC588" s="9"/>
      <c r="AD588" s="9"/>
      <c r="AE588" s="9"/>
      <c r="AF588" s="9"/>
      <c r="AG588" s="9"/>
      <c r="AH588" s="9"/>
    </row>
    <row r="589" spans="1:34" x14ac:dyDescent="0.25">
      <c r="A589" s="9"/>
      <c r="B589" s="9"/>
      <c r="C589" s="9"/>
      <c r="D589" s="9"/>
      <c r="F589" s="9"/>
      <c r="G589" s="9"/>
      <c r="I589" s="9"/>
      <c r="J589" s="9"/>
      <c r="K589" s="9"/>
      <c r="L589" s="9"/>
      <c r="M589" s="9"/>
      <c r="N589" s="9"/>
      <c r="O589" s="9"/>
      <c r="P589" s="9"/>
      <c r="R589" s="9"/>
      <c r="S589" s="9"/>
      <c r="U589" s="9"/>
      <c r="V589" s="9"/>
      <c r="W589" s="17"/>
      <c r="X589" s="9"/>
      <c r="Y589" s="9"/>
      <c r="Z589" s="9"/>
      <c r="AA589" s="9"/>
      <c r="AB589" s="9"/>
      <c r="AC589" s="9"/>
      <c r="AD589" s="9"/>
      <c r="AE589" s="9"/>
      <c r="AF589" s="9"/>
      <c r="AG589" s="9"/>
      <c r="AH589" s="9"/>
    </row>
    <row r="590" spans="1:34" x14ac:dyDescent="0.25">
      <c r="A590" s="9"/>
      <c r="B590" s="9"/>
      <c r="C590" s="9"/>
      <c r="D590" s="9"/>
      <c r="F590" s="9"/>
      <c r="G590" s="9"/>
      <c r="I590" s="9"/>
      <c r="J590" s="9"/>
      <c r="K590" s="9"/>
      <c r="L590" s="9"/>
      <c r="M590" s="9"/>
      <c r="N590" s="9"/>
      <c r="O590" s="9"/>
      <c r="P590" s="9"/>
      <c r="R590" s="9"/>
      <c r="S590" s="9"/>
      <c r="U590" s="9"/>
      <c r="V590" s="9"/>
      <c r="W590" s="17"/>
      <c r="X590" s="9"/>
      <c r="Y590" s="9"/>
      <c r="Z590" s="9"/>
      <c r="AA590" s="9"/>
      <c r="AB590" s="9"/>
      <c r="AC590" s="9"/>
      <c r="AD590" s="9"/>
      <c r="AE590" s="9"/>
      <c r="AF590" s="9"/>
      <c r="AG590" s="9"/>
      <c r="AH590" s="9"/>
    </row>
    <row r="591" spans="1:34" x14ac:dyDescent="0.25">
      <c r="A591" s="9"/>
      <c r="B591" s="9"/>
      <c r="C591" s="9"/>
      <c r="D591" s="9"/>
      <c r="F591" s="9"/>
      <c r="G591" s="9"/>
      <c r="I591" s="9"/>
      <c r="J591" s="9"/>
      <c r="K591" s="9"/>
      <c r="L591" s="9"/>
      <c r="M591" s="9"/>
      <c r="N591" s="9"/>
      <c r="O591" s="9"/>
      <c r="P591" s="9"/>
      <c r="R591" s="9"/>
      <c r="S591" s="9"/>
      <c r="U591" s="9"/>
      <c r="V591" s="9"/>
      <c r="W591" s="17"/>
      <c r="X591" s="9"/>
      <c r="Y591" s="9"/>
      <c r="Z591" s="9"/>
      <c r="AA591" s="9"/>
      <c r="AB591" s="9"/>
      <c r="AC591" s="9"/>
      <c r="AD591" s="9"/>
      <c r="AE591" s="9"/>
      <c r="AF591" s="9"/>
      <c r="AG591" s="9"/>
      <c r="AH591" s="9"/>
    </row>
    <row r="592" spans="1:34" x14ac:dyDescent="0.25">
      <c r="A592" s="9"/>
      <c r="B592" s="9"/>
      <c r="C592" s="9"/>
      <c r="D592" s="9"/>
      <c r="F592" s="9"/>
      <c r="G592" s="9"/>
      <c r="I592" s="9"/>
      <c r="J592" s="9"/>
      <c r="K592" s="9"/>
      <c r="L592" s="9"/>
      <c r="M592" s="9"/>
      <c r="N592" s="9"/>
      <c r="O592" s="9"/>
      <c r="P592" s="9"/>
      <c r="R592" s="9"/>
      <c r="S592" s="9"/>
      <c r="U592" s="9"/>
      <c r="V592" s="9"/>
      <c r="W592" s="17"/>
      <c r="X592" s="9"/>
      <c r="Y592" s="9"/>
      <c r="Z592" s="9"/>
      <c r="AA592" s="9"/>
      <c r="AB592" s="9"/>
      <c r="AC592" s="9"/>
      <c r="AD592" s="9"/>
      <c r="AE592" s="9"/>
      <c r="AF592" s="9"/>
      <c r="AG592" s="9"/>
      <c r="AH592" s="9"/>
    </row>
    <row r="593" spans="1:34" x14ac:dyDescent="0.25">
      <c r="A593" s="9"/>
      <c r="B593" s="9"/>
      <c r="C593" s="9"/>
      <c r="D593" s="9"/>
      <c r="F593" s="9"/>
      <c r="G593" s="9"/>
      <c r="I593" s="9"/>
      <c r="J593" s="9"/>
      <c r="K593" s="9"/>
      <c r="L593" s="9"/>
      <c r="M593" s="9"/>
      <c r="N593" s="9"/>
      <c r="O593" s="9"/>
      <c r="P593" s="9"/>
      <c r="R593" s="9"/>
      <c r="S593" s="9"/>
      <c r="U593" s="9"/>
      <c r="V593" s="9"/>
      <c r="W593" s="17"/>
      <c r="X593" s="9"/>
      <c r="Y593" s="9"/>
      <c r="Z593" s="9"/>
      <c r="AA593" s="9"/>
      <c r="AB593" s="9"/>
      <c r="AC593" s="9"/>
      <c r="AD593" s="9"/>
      <c r="AE593" s="9"/>
      <c r="AF593" s="9"/>
      <c r="AG593" s="9"/>
      <c r="AH593" s="9"/>
    </row>
    <row r="594" spans="1:34" x14ac:dyDescent="0.25">
      <c r="A594" s="9"/>
      <c r="B594" s="9"/>
      <c r="C594" s="9"/>
      <c r="D594" s="9"/>
      <c r="F594" s="9"/>
      <c r="G594" s="9"/>
      <c r="I594" s="9"/>
      <c r="J594" s="9"/>
      <c r="K594" s="9"/>
      <c r="L594" s="9"/>
      <c r="M594" s="9"/>
      <c r="N594" s="9"/>
      <c r="O594" s="9"/>
      <c r="P594" s="9"/>
      <c r="R594" s="9"/>
      <c r="S594" s="9"/>
      <c r="U594" s="9"/>
      <c r="V594" s="9"/>
      <c r="W594" s="17"/>
      <c r="X594" s="9"/>
      <c r="Y594" s="9"/>
      <c r="Z594" s="9"/>
      <c r="AA594" s="9"/>
      <c r="AB594" s="9"/>
      <c r="AC594" s="9"/>
      <c r="AD594" s="9"/>
      <c r="AE594" s="9"/>
      <c r="AF594" s="9"/>
      <c r="AG594" s="9"/>
      <c r="AH594" s="9"/>
    </row>
    <row r="595" spans="1:34" x14ac:dyDescent="0.25">
      <c r="A595" s="9"/>
      <c r="B595" s="9"/>
      <c r="C595" s="9"/>
      <c r="D595" s="9"/>
      <c r="F595" s="9"/>
      <c r="G595" s="9"/>
      <c r="I595" s="9"/>
      <c r="J595" s="9"/>
      <c r="K595" s="9"/>
      <c r="L595" s="9"/>
      <c r="M595" s="9"/>
      <c r="N595" s="9"/>
      <c r="O595" s="9"/>
      <c r="P595" s="9"/>
      <c r="R595" s="9"/>
      <c r="S595" s="9"/>
      <c r="U595" s="9"/>
      <c r="V595" s="9"/>
      <c r="W595" s="17"/>
      <c r="X595" s="9"/>
      <c r="Y595" s="9"/>
      <c r="Z595" s="9"/>
      <c r="AA595" s="9"/>
      <c r="AB595" s="9"/>
      <c r="AC595" s="9"/>
      <c r="AD595" s="9"/>
      <c r="AE595" s="9"/>
      <c r="AF595" s="9"/>
      <c r="AG595" s="9"/>
      <c r="AH595" s="9"/>
    </row>
    <row r="596" spans="1:34" x14ac:dyDescent="0.25">
      <c r="A596" s="9"/>
      <c r="B596" s="9"/>
      <c r="C596" s="9"/>
      <c r="D596" s="9"/>
      <c r="F596" s="9"/>
      <c r="G596" s="9"/>
      <c r="I596" s="9"/>
      <c r="J596" s="9"/>
      <c r="K596" s="9"/>
      <c r="L596" s="9"/>
      <c r="M596" s="9"/>
      <c r="N596" s="9"/>
      <c r="O596" s="9"/>
      <c r="P596" s="9"/>
      <c r="R596" s="9"/>
      <c r="S596" s="9"/>
      <c r="U596" s="9"/>
      <c r="V596" s="9"/>
      <c r="W596" s="17"/>
      <c r="X596" s="9"/>
      <c r="Y596" s="9"/>
      <c r="Z596" s="9"/>
      <c r="AA596" s="9"/>
      <c r="AB596" s="9"/>
      <c r="AC596" s="9"/>
      <c r="AD596" s="9"/>
      <c r="AE596" s="9"/>
      <c r="AF596" s="9"/>
      <c r="AG596" s="9"/>
      <c r="AH596" s="9"/>
    </row>
    <row r="597" spans="1:34" x14ac:dyDescent="0.25">
      <c r="A597" s="9"/>
      <c r="B597" s="9"/>
      <c r="C597" s="9"/>
      <c r="D597" s="9"/>
      <c r="F597" s="9"/>
      <c r="G597" s="9"/>
      <c r="I597" s="9"/>
      <c r="J597" s="9"/>
      <c r="K597" s="9"/>
      <c r="L597" s="9"/>
      <c r="M597" s="9"/>
      <c r="N597" s="9"/>
      <c r="O597" s="9"/>
      <c r="P597" s="9"/>
      <c r="R597" s="9"/>
      <c r="S597" s="9"/>
      <c r="U597" s="9"/>
      <c r="V597" s="9"/>
      <c r="W597" s="17"/>
      <c r="X597" s="9"/>
      <c r="Y597" s="9"/>
      <c r="Z597" s="9"/>
      <c r="AA597" s="9"/>
      <c r="AB597" s="9"/>
      <c r="AC597" s="9"/>
      <c r="AD597" s="9"/>
      <c r="AE597" s="9"/>
      <c r="AF597" s="9"/>
      <c r="AG597" s="9"/>
      <c r="AH597" s="9"/>
    </row>
    <row r="598" spans="1:34" x14ac:dyDescent="0.25">
      <c r="A598" s="9"/>
      <c r="B598" s="9"/>
      <c r="C598" s="9"/>
      <c r="D598" s="9"/>
      <c r="F598" s="9"/>
      <c r="G598" s="9"/>
      <c r="I598" s="9"/>
      <c r="J598" s="9"/>
      <c r="K598" s="9"/>
      <c r="L598" s="9"/>
      <c r="M598" s="9"/>
      <c r="N598" s="9"/>
      <c r="O598" s="9"/>
      <c r="P598" s="9"/>
      <c r="R598" s="9"/>
      <c r="S598" s="9"/>
      <c r="U598" s="9"/>
      <c r="V598" s="9"/>
      <c r="W598" s="17"/>
      <c r="X598" s="9"/>
      <c r="Y598" s="9"/>
      <c r="Z598" s="9"/>
      <c r="AA598" s="9"/>
      <c r="AB598" s="9"/>
      <c r="AC598" s="9"/>
      <c r="AD598" s="9"/>
      <c r="AE598" s="9"/>
      <c r="AF598" s="9"/>
      <c r="AG598" s="9"/>
      <c r="AH598" s="9"/>
    </row>
    <row r="599" spans="1:34" x14ac:dyDescent="0.25">
      <c r="A599" s="9"/>
      <c r="B599" s="9"/>
      <c r="C599" s="9"/>
      <c r="D599" s="9"/>
      <c r="F599" s="9"/>
      <c r="G599" s="9"/>
      <c r="I599" s="9"/>
      <c r="J599" s="9"/>
      <c r="K599" s="9"/>
      <c r="L599" s="9"/>
      <c r="M599" s="9"/>
      <c r="N599" s="9"/>
      <c r="O599" s="9"/>
      <c r="P599" s="9"/>
      <c r="R599" s="9"/>
      <c r="S599" s="9"/>
      <c r="U599" s="9"/>
      <c r="V599" s="9"/>
      <c r="W599" s="17"/>
      <c r="X599" s="9"/>
      <c r="Y599" s="9"/>
      <c r="Z599" s="9"/>
      <c r="AA599" s="9"/>
      <c r="AB599" s="9"/>
      <c r="AC599" s="9"/>
      <c r="AD599" s="9"/>
      <c r="AE599" s="9"/>
      <c r="AF599" s="9"/>
      <c r="AG599" s="9"/>
      <c r="AH599" s="9"/>
    </row>
    <row r="600" spans="1:34" x14ac:dyDescent="0.25">
      <c r="A600" s="9"/>
      <c r="B600" s="9"/>
      <c r="C600" s="9"/>
      <c r="D600" s="9"/>
      <c r="F600" s="9"/>
      <c r="G600" s="9"/>
      <c r="I600" s="9"/>
      <c r="J600" s="9"/>
      <c r="K600" s="9"/>
      <c r="L600" s="9"/>
      <c r="M600" s="9"/>
      <c r="N600" s="9"/>
      <c r="O600" s="9"/>
      <c r="P600" s="9"/>
      <c r="R600" s="9"/>
      <c r="S600" s="9"/>
      <c r="U600" s="9"/>
      <c r="V600" s="9"/>
      <c r="W600" s="17"/>
      <c r="X600" s="9"/>
      <c r="Y600" s="9"/>
      <c r="Z600" s="9"/>
      <c r="AA600" s="9"/>
      <c r="AB600" s="9"/>
      <c r="AC600" s="9"/>
      <c r="AD600" s="9"/>
      <c r="AE600" s="9"/>
      <c r="AF600" s="9"/>
      <c r="AG600" s="9"/>
      <c r="AH600" s="9"/>
    </row>
    <row r="601" spans="1:34" x14ac:dyDescent="0.25">
      <c r="A601" s="9"/>
      <c r="B601" s="9"/>
      <c r="C601" s="9"/>
      <c r="D601" s="9"/>
      <c r="F601" s="9"/>
      <c r="G601" s="9"/>
      <c r="I601" s="9"/>
      <c r="J601" s="9"/>
      <c r="K601" s="9"/>
      <c r="L601" s="9"/>
      <c r="M601" s="9"/>
      <c r="N601" s="9"/>
      <c r="O601" s="9"/>
      <c r="P601" s="9"/>
      <c r="R601" s="9"/>
      <c r="S601" s="9"/>
      <c r="U601" s="9"/>
      <c r="V601" s="9"/>
      <c r="W601" s="17"/>
      <c r="X601" s="9"/>
      <c r="Y601" s="9"/>
      <c r="Z601" s="9"/>
      <c r="AA601" s="9"/>
      <c r="AB601" s="9"/>
      <c r="AC601" s="9"/>
      <c r="AD601" s="9"/>
      <c r="AE601" s="9"/>
      <c r="AF601" s="9"/>
      <c r="AG601" s="9"/>
      <c r="AH601" s="9"/>
    </row>
    <row r="602" spans="1:34" x14ac:dyDescent="0.25">
      <c r="A602" s="9"/>
      <c r="B602" s="9"/>
      <c r="C602" s="9"/>
      <c r="D602" s="9"/>
      <c r="F602" s="9"/>
      <c r="G602" s="9"/>
      <c r="I602" s="9"/>
      <c r="J602" s="9"/>
      <c r="K602" s="9"/>
      <c r="L602" s="9"/>
      <c r="M602" s="9"/>
      <c r="N602" s="9"/>
      <c r="O602" s="9"/>
      <c r="P602" s="9"/>
      <c r="R602" s="9"/>
      <c r="S602" s="9"/>
      <c r="U602" s="9"/>
      <c r="V602" s="9"/>
      <c r="W602" s="17"/>
      <c r="X602" s="9"/>
      <c r="Y602" s="9"/>
      <c r="Z602" s="9"/>
      <c r="AA602" s="9"/>
      <c r="AB602" s="9"/>
      <c r="AC602" s="9"/>
      <c r="AD602" s="9"/>
      <c r="AE602" s="9"/>
      <c r="AF602" s="9"/>
      <c r="AG602" s="9"/>
      <c r="AH602" s="9"/>
    </row>
    <row r="603" spans="1:34" x14ac:dyDescent="0.25">
      <c r="A603" s="9"/>
      <c r="B603" s="9"/>
      <c r="C603" s="9"/>
      <c r="D603" s="9"/>
      <c r="F603" s="9"/>
      <c r="G603" s="9"/>
      <c r="I603" s="9"/>
      <c r="J603" s="9"/>
      <c r="K603" s="9"/>
      <c r="L603" s="9"/>
      <c r="M603" s="9"/>
      <c r="N603" s="9"/>
      <c r="O603" s="9"/>
      <c r="P603" s="9"/>
      <c r="R603" s="9"/>
      <c r="S603" s="9"/>
      <c r="U603" s="9"/>
      <c r="V603" s="9"/>
      <c r="W603" s="17"/>
      <c r="X603" s="9"/>
      <c r="Y603" s="9"/>
      <c r="Z603" s="9"/>
      <c r="AA603" s="9"/>
      <c r="AB603" s="9"/>
      <c r="AC603" s="9"/>
      <c r="AD603" s="9"/>
      <c r="AE603" s="9"/>
      <c r="AF603" s="9"/>
      <c r="AG603" s="9"/>
      <c r="AH603" s="9"/>
    </row>
    <row r="604" spans="1:34" x14ac:dyDescent="0.25">
      <c r="A604" s="9"/>
      <c r="B604" s="9"/>
      <c r="C604" s="9"/>
      <c r="D604" s="9"/>
      <c r="F604" s="9"/>
      <c r="G604" s="9"/>
      <c r="I604" s="9"/>
      <c r="J604" s="9"/>
      <c r="K604" s="9"/>
      <c r="L604" s="9"/>
      <c r="M604" s="9"/>
      <c r="N604" s="9"/>
      <c r="O604" s="9"/>
      <c r="P604" s="9"/>
      <c r="R604" s="9"/>
      <c r="S604" s="9"/>
      <c r="U604" s="9"/>
      <c r="V604" s="9"/>
      <c r="W604" s="17"/>
      <c r="X604" s="9"/>
      <c r="Y604" s="9"/>
      <c r="Z604" s="9"/>
      <c r="AA604" s="9"/>
      <c r="AB604" s="9"/>
      <c r="AC604" s="9"/>
      <c r="AD604" s="9"/>
      <c r="AE604" s="9"/>
      <c r="AF604" s="9"/>
      <c r="AG604" s="9"/>
      <c r="AH604" s="9"/>
    </row>
    <row r="605" spans="1:34" x14ac:dyDescent="0.25">
      <c r="A605" s="9"/>
      <c r="B605" s="9"/>
      <c r="C605" s="9"/>
      <c r="D605" s="9"/>
      <c r="F605" s="9"/>
      <c r="G605" s="9"/>
      <c r="I605" s="9"/>
      <c r="J605" s="9"/>
      <c r="K605" s="9"/>
      <c r="L605" s="9"/>
      <c r="M605" s="9"/>
      <c r="N605" s="9"/>
      <c r="O605" s="9"/>
      <c r="P605" s="9"/>
      <c r="R605" s="9"/>
      <c r="S605" s="9"/>
      <c r="U605" s="9"/>
      <c r="V605" s="9"/>
      <c r="W605" s="17"/>
      <c r="X605" s="9"/>
      <c r="Y605" s="9"/>
      <c r="Z605" s="9"/>
      <c r="AA605" s="9"/>
      <c r="AB605" s="9"/>
      <c r="AC605" s="9"/>
      <c r="AD605" s="9"/>
      <c r="AE605" s="9"/>
      <c r="AF605" s="9"/>
      <c r="AG605" s="9"/>
      <c r="AH605" s="9"/>
    </row>
    <row r="606" spans="1:34" x14ac:dyDescent="0.25">
      <c r="A606" s="9"/>
      <c r="B606" s="9"/>
      <c r="C606" s="9"/>
      <c r="D606" s="9"/>
      <c r="F606" s="9"/>
      <c r="G606" s="9"/>
      <c r="I606" s="9"/>
      <c r="J606" s="9"/>
      <c r="K606" s="9"/>
      <c r="L606" s="9"/>
      <c r="M606" s="9"/>
      <c r="N606" s="9"/>
      <c r="O606" s="9"/>
      <c r="P606" s="9"/>
      <c r="R606" s="9"/>
      <c r="S606" s="9"/>
      <c r="U606" s="9"/>
      <c r="V606" s="9"/>
      <c r="W606" s="17"/>
      <c r="X606" s="9"/>
      <c r="Y606" s="9"/>
      <c r="Z606" s="9"/>
      <c r="AA606" s="9"/>
      <c r="AB606" s="9"/>
      <c r="AC606" s="9"/>
      <c r="AD606" s="9"/>
      <c r="AE606" s="9"/>
      <c r="AF606" s="9"/>
      <c r="AG606" s="9"/>
      <c r="AH606" s="9"/>
    </row>
    <row r="607" spans="1:34" x14ac:dyDescent="0.25">
      <c r="A607" s="9"/>
      <c r="B607" s="9"/>
      <c r="C607" s="9"/>
      <c r="D607" s="9"/>
      <c r="F607" s="9"/>
      <c r="G607" s="9"/>
      <c r="I607" s="9"/>
      <c r="J607" s="9"/>
      <c r="K607" s="9"/>
      <c r="L607" s="9"/>
      <c r="M607" s="9"/>
      <c r="N607" s="9"/>
      <c r="O607" s="9"/>
      <c r="P607" s="9"/>
      <c r="R607" s="9"/>
      <c r="S607" s="9"/>
      <c r="U607" s="9"/>
      <c r="V607" s="9"/>
      <c r="W607" s="17"/>
      <c r="X607" s="9"/>
      <c r="Y607" s="9"/>
      <c r="Z607" s="9"/>
      <c r="AA607" s="9"/>
      <c r="AB607" s="9"/>
      <c r="AC607" s="9"/>
      <c r="AD607" s="9"/>
      <c r="AE607" s="9"/>
      <c r="AF607" s="9"/>
      <c r="AG607" s="9"/>
      <c r="AH607" s="9"/>
    </row>
    <row r="608" spans="1:34" x14ac:dyDescent="0.25">
      <c r="A608" s="9"/>
      <c r="B608" s="9"/>
      <c r="C608" s="9"/>
      <c r="D608" s="9"/>
      <c r="F608" s="9"/>
      <c r="G608" s="9"/>
      <c r="I608" s="9"/>
      <c r="J608" s="9"/>
      <c r="K608" s="9"/>
      <c r="L608" s="9"/>
      <c r="M608" s="9"/>
      <c r="N608" s="9"/>
      <c r="O608" s="9"/>
      <c r="P608" s="9"/>
      <c r="R608" s="9"/>
      <c r="S608" s="9"/>
      <c r="U608" s="9"/>
      <c r="V608" s="9"/>
      <c r="W608" s="17"/>
      <c r="X608" s="9"/>
      <c r="Y608" s="9"/>
      <c r="Z608" s="9"/>
      <c r="AA608" s="9"/>
      <c r="AB608" s="9"/>
      <c r="AC608" s="9"/>
      <c r="AD608" s="9"/>
      <c r="AE608" s="9"/>
      <c r="AF608" s="9"/>
      <c r="AG608" s="9"/>
      <c r="AH608" s="9"/>
    </row>
    <row r="609" spans="1:34" x14ac:dyDescent="0.25">
      <c r="A609" s="9"/>
      <c r="B609" s="9"/>
      <c r="C609" s="9"/>
      <c r="D609" s="9"/>
      <c r="F609" s="9"/>
      <c r="G609" s="9"/>
      <c r="I609" s="9"/>
      <c r="J609" s="9"/>
      <c r="K609" s="9"/>
      <c r="L609" s="9"/>
      <c r="M609" s="9"/>
      <c r="N609" s="9"/>
      <c r="O609" s="9"/>
      <c r="P609" s="9"/>
      <c r="R609" s="9"/>
      <c r="S609" s="9"/>
      <c r="U609" s="9"/>
      <c r="V609" s="9"/>
      <c r="W609" s="17"/>
      <c r="X609" s="9"/>
      <c r="Y609" s="9"/>
      <c r="Z609" s="9"/>
      <c r="AA609" s="9"/>
      <c r="AB609" s="9"/>
      <c r="AC609" s="9"/>
      <c r="AD609" s="9"/>
      <c r="AE609" s="9"/>
      <c r="AF609" s="9"/>
      <c r="AG609" s="9"/>
      <c r="AH609" s="9"/>
    </row>
    <row r="610" spans="1:34" x14ac:dyDescent="0.25">
      <c r="A610" s="9"/>
      <c r="B610" s="9"/>
      <c r="C610" s="9"/>
      <c r="D610" s="9"/>
      <c r="F610" s="9"/>
      <c r="G610" s="9"/>
      <c r="I610" s="9"/>
      <c r="J610" s="9"/>
      <c r="K610" s="9"/>
      <c r="L610" s="9"/>
      <c r="M610" s="9"/>
      <c r="N610" s="9"/>
      <c r="O610" s="9"/>
      <c r="P610" s="9"/>
      <c r="R610" s="9"/>
      <c r="S610" s="9"/>
      <c r="U610" s="9"/>
      <c r="V610" s="9"/>
      <c r="W610" s="17"/>
      <c r="X610" s="9"/>
      <c r="Y610" s="9"/>
      <c r="Z610" s="9"/>
      <c r="AA610" s="9"/>
      <c r="AB610" s="9"/>
      <c r="AC610" s="9"/>
      <c r="AD610" s="9"/>
      <c r="AE610" s="9"/>
      <c r="AF610" s="9"/>
      <c r="AG610" s="9"/>
      <c r="AH610" s="9"/>
    </row>
    <row r="611" spans="1:34" x14ac:dyDescent="0.25">
      <c r="A611" s="9"/>
      <c r="B611" s="9"/>
      <c r="C611" s="9"/>
      <c r="D611" s="9"/>
      <c r="F611" s="9"/>
      <c r="G611" s="9"/>
      <c r="I611" s="9"/>
      <c r="J611" s="9"/>
      <c r="K611" s="9"/>
      <c r="L611" s="9"/>
      <c r="M611" s="9"/>
      <c r="N611" s="9"/>
      <c r="O611" s="9"/>
      <c r="P611" s="9"/>
      <c r="R611" s="9"/>
      <c r="S611" s="9"/>
      <c r="U611" s="9"/>
      <c r="V611" s="9"/>
      <c r="W611" s="17"/>
      <c r="X611" s="9"/>
      <c r="Y611" s="9"/>
      <c r="Z611" s="9"/>
      <c r="AA611" s="9"/>
      <c r="AB611" s="9"/>
      <c r="AC611" s="9"/>
      <c r="AD611" s="9"/>
      <c r="AE611" s="9"/>
      <c r="AF611" s="9"/>
      <c r="AG611" s="9"/>
      <c r="AH611" s="9"/>
    </row>
    <row r="612" spans="1:34" x14ac:dyDescent="0.25">
      <c r="A612" s="9"/>
      <c r="B612" s="9"/>
      <c r="C612" s="9"/>
      <c r="D612" s="9"/>
      <c r="F612" s="9"/>
      <c r="G612" s="9"/>
      <c r="I612" s="9"/>
      <c r="J612" s="9"/>
      <c r="K612" s="9"/>
      <c r="L612" s="9"/>
      <c r="M612" s="9"/>
      <c r="N612" s="9"/>
      <c r="O612" s="9"/>
      <c r="P612" s="9"/>
      <c r="R612" s="9"/>
      <c r="S612" s="9"/>
      <c r="U612" s="9"/>
      <c r="V612" s="9"/>
      <c r="W612" s="17"/>
      <c r="X612" s="9"/>
      <c r="Y612" s="9"/>
      <c r="Z612" s="9"/>
      <c r="AA612" s="9"/>
      <c r="AB612" s="9"/>
      <c r="AC612" s="9"/>
      <c r="AD612" s="9"/>
      <c r="AE612" s="9"/>
      <c r="AF612" s="9"/>
      <c r="AG612" s="9"/>
      <c r="AH612" s="9"/>
    </row>
    <row r="613" spans="1:34" x14ac:dyDescent="0.25">
      <c r="A613" s="9"/>
      <c r="B613" s="9"/>
      <c r="C613" s="9"/>
      <c r="D613" s="9"/>
      <c r="F613" s="9"/>
      <c r="G613" s="9"/>
      <c r="I613" s="9"/>
      <c r="J613" s="9"/>
      <c r="K613" s="9"/>
      <c r="L613" s="9"/>
      <c r="M613" s="9"/>
      <c r="N613" s="9"/>
      <c r="O613" s="9"/>
      <c r="P613" s="9"/>
      <c r="R613" s="9"/>
      <c r="S613" s="9"/>
      <c r="U613" s="9"/>
      <c r="V613" s="9"/>
      <c r="W613" s="17"/>
      <c r="X613" s="9"/>
      <c r="Y613" s="9"/>
      <c r="Z613" s="9"/>
      <c r="AA613" s="9"/>
      <c r="AB613" s="9"/>
      <c r="AC613" s="9"/>
      <c r="AD613" s="9"/>
      <c r="AE613" s="9"/>
      <c r="AF613" s="9"/>
      <c r="AG613" s="9"/>
      <c r="AH613" s="9"/>
    </row>
    <row r="614" spans="1:34" x14ac:dyDescent="0.25">
      <c r="A614" s="9"/>
      <c r="B614" s="9"/>
      <c r="C614" s="9"/>
      <c r="D614" s="9"/>
      <c r="F614" s="9"/>
      <c r="G614" s="9"/>
      <c r="I614" s="9"/>
      <c r="J614" s="9"/>
      <c r="K614" s="9"/>
      <c r="L614" s="9"/>
      <c r="M614" s="9"/>
      <c r="N614" s="9"/>
      <c r="O614" s="9"/>
      <c r="P614" s="9"/>
      <c r="R614" s="9"/>
      <c r="S614" s="9"/>
      <c r="U614" s="9"/>
      <c r="V614" s="9"/>
      <c r="W614" s="17"/>
      <c r="X614" s="9"/>
      <c r="Y614" s="9"/>
      <c r="Z614" s="9"/>
      <c r="AA614" s="9"/>
      <c r="AB614" s="9"/>
      <c r="AC614" s="9"/>
      <c r="AD614" s="9"/>
      <c r="AE614" s="9"/>
      <c r="AF614" s="9"/>
      <c r="AG614" s="9"/>
      <c r="AH614" s="9"/>
    </row>
    <row r="615" spans="1:34" x14ac:dyDescent="0.25">
      <c r="A615" s="9"/>
      <c r="B615" s="9"/>
      <c r="C615" s="9"/>
      <c r="D615" s="9"/>
      <c r="F615" s="9"/>
      <c r="G615" s="9"/>
      <c r="I615" s="9"/>
      <c r="J615" s="9"/>
      <c r="K615" s="9"/>
      <c r="L615" s="9"/>
      <c r="M615" s="9"/>
      <c r="N615" s="9"/>
      <c r="O615" s="9"/>
      <c r="P615" s="9"/>
      <c r="R615" s="9"/>
      <c r="S615" s="9"/>
      <c r="U615" s="9"/>
      <c r="V615" s="9"/>
      <c r="W615" s="17"/>
      <c r="X615" s="9"/>
      <c r="Y615" s="9"/>
      <c r="Z615" s="9"/>
      <c r="AA615" s="9"/>
      <c r="AB615" s="9"/>
      <c r="AC615" s="9"/>
      <c r="AD615" s="9"/>
      <c r="AE615" s="9"/>
      <c r="AF615" s="9"/>
      <c r="AG615" s="9"/>
      <c r="AH615" s="9"/>
    </row>
    <row r="616" spans="1:34" x14ac:dyDescent="0.25">
      <c r="A616" s="9"/>
      <c r="B616" s="9"/>
      <c r="C616" s="9"/>
      <c r="D616" s="9"/>
      <c r="F616" s="9"/>
      <c r="G616" s="9"/>
      <c r="I616" s="9"/>
      <c r="J616" s="9"/>
      <c r="K616" s="9"/>
      <c r="L616" s="9"/>
      <c r="M616" s="9"/>
      <c r="N616" s="9"/>
      <c r="O616" s="9"/>
      <c r="P616" s="9"/>
      <c r="R616" s="9"/>
      <c r="S616" s="9"/>
      <c r="U616" s="9"/>
      <c r="V616" s="9"/>
      <c r="W616" s="17"/>
      <c r="X616" s="9"/>
      <c r="Y616" s="9"/>
      <c r="Z616" s="9"/>
      <c r="AA616" s="9"/>
      <c r="AB616" s="9"/>
      <c r="AC616" s="9"/>
      <c r="AD616" s="9"/>
      <c r="AE616" s="9"/>
      <c r="AF616" s="9"/>
      <c r="AG616" s="9"/>
      <c r="AH616" s="9"/>
    </row>
    <row r="617" spans="1:34" x14ac:dyDescent="0.25">
      <c r="A617" s="9"/>
      <c r="B617" s="9"/>
      <c r="C617" s="9"/>
      <c r="D617" s="9"/>
      <c r="F617" s="9"/>
      <c r="G617" s="9"/>
      <c r="I617" s="9"/>
      <c r="J617" s="9"/>
      <c r="K617" s="9"/>
      <c r="L617" s="9"/>
      <c r="M617" s="9"/>
      <c r="N617" s="9"/>
      <c r="O617" s="9"/>
      <c r="P617" s="9"/>
      <c r="R617" s="9"/>
      <c r="S617" s="9"/>
      <c r="U617" s="9"/>
      <c r="V617" s="9"/>
      <c r="W617" s="17"/>
      <c r="X617" s="9"/>
      <c r="Y617" s="9"/>
      <c r="Z617" s="9"/>
      <c r="AA617" s="9"/>
      <c r="AB617" s="9"/>
      <c r="AC617" s="9"/>
      <c r="AD617" s="9"/>
      <c r="AE617" s="9"/>
      <c r="AF617" s="9"/>
      <c r="AG617" s="9"/>
      <c r="AH617" s="9"/>
    </row>
    <row r="618" spans="1:34" x14ac:dyDescent="0.25">
      <c r="A618" s="9"/>
      <c r="B618" s="9"/>
      <c r="C618" s="9"/>
      <c r="D618" s="9"/>
      <c r="F618" s="9"/>
      <c r="G618" s="9"/>
      <c r="I618" s="9"/>
      <c r="J618" s="9"/>
      <c r="K618" s="9"/>
      <c r="L618" s="9"/>
      <c r="M618" s="9"/>
      <c r="N618" s="9"/>
      <c r="O618" s="9"/>
      <c r="P618" s="9"/>
      <c r="R618" s="9"/>
      <c r="S618" s="9"/>
      <c r="U618" s="9"/>
      <c r="V618" s="9"/>
      <c r="W618" s="17"/>
      <c r="X618" s="9"/>
      <c r="Y618" s="9"/>
      <c r="Z618" s="9"/>
      <c r="AA618" s="9"/>
      <c r="AB618" s="9"/>
      <c r="AC618" s="9"/>
      <c r="AD618" s="9"/>
      <c r="AE618" s="9"/>
      <c r="AF618" s="9"/>
      <c r="AG618" s="9"/>
      <c r="AH618" s="9"/>
    </row>
    <row r="619" spans="1:34" x14ac:dyDescent="0.25">
      <c r="A619" s="9"/>
      <c r="B619" s="9"/>
      <c r="C619" s="9"/>
      <c r="D619" s="9"/>
      <c r="F619" s="9"/>
      <c r="G619" s="9"/>
      <c r="I619" s="9"/>
      <c r="J619" s="9"/>
      <c r="K619" s="9"/>
      <c r="L619" s="9"/>
      <c r="M619" s="9"/>
      <c r="N619" s="9"/>
      <c r="O619" s="9"/>
      <c r="P619" s="9"/>
      <c r="R619" s="9"/>
      <c r="S619" s="9"/>
      <c r="U619" s="9"/>
      <c r="V619" s="9"/>
      <c r="W619" s="17"/>
      <c r="X619" s="9"/>
      <c r="Y619" s="9"/>
      <c r="Z619" s="9"/>
      <c r="AA619" s="9"/>
      <c r="AB619" s="9"/>
      <c r="AC619" s="9"/>
      <c r="AD619" s="9"/>
      <c r="AE619" s="9"/>
      <c r="AF619" s="9"/>
      <c r="AG619" s="9"/>
      <c r="AH619" s="9"/>
    </row>
    <row r="620" spans="1:34" x14ac:dyDescent="0.25">
      <c r="A620" s="9"/>
      <c r="B620" s="9"/>
      <c r="C620" s="9"/>
      <c r="D620" s="9"/>
      <c r="F620" s="9"/>
      <c r="G620" s="9"/>
      <c r="I620" s="9"/>
      <c r="J620" s="9"/>
      <c r="K620" s="9"/>
      <c r="L620" s="9"/>
      <c r="M620" s="9"/>
      <c r="N620" s="9"/>
      <c r="O620" s="9"/>
      <c r="P620" s="9"/>
      <c r="R620" s="9"/>
      <c r="S620" s="9"/>
      <c r="U620" s="9"/>
      <c r="V620" s="9"/>
      <c r="W620" s="17"/>
      <c r="X620" s="9"/>
      <c r="Y620" s="9"/>
      <c r="Z620" s="9"/>
      <c r="AA620" s="9"/>
      <c r="AB620" s="9"/>
      <c r="AC620" s="9"/>
      <c r="AD620" s="9"/>
      <c r="AE620" s="9"/>
      <c r="AF620" s="9"/>
      <c r="AG620" s="9"/>
      <c r="AH620" s="9"/>
    </row>
    <row r="621" spans="1:34" x14ac:dyDescent="0.25">
      <c r="A621" s="9"/>
      <c r="B621" s="9"/>
      <c r="C621" s="9"/>
      <c r="D621" s="9"/>
      <c r="F621" s="9"/>
      <c r="G621" s="9"/>
      <c r="I621" s="9"/>
      <c r="J621" s="9"/>
      <c r="K621" s="9"/>
      <c r="L621" s="9"/>
      <c r="M621" s="9"/>
      <c r="N621" s="9"/>
      <c r="O621" s="9"/>
      <c r="P621" s="9"/>
      <c r="R621" s="9"/>
      <c r="S621" s="9"/>
      <c r="U621" s="9"/>
      <c r="V621" s="9"/>
      <c r="W621" s="17"/>
      <c r="X621" s="9"/>
      <c r="Y621" s="9"/>
      <c r="Z621" s="9"/>
      <c r="AA621" s="9"/>
      <c r="AB621" s="9"/>
      <c r="AC621" s="9"/>
      <c r="AD621" s="9"/>
      <c r="AE621" s="9"/>
      <c r="AF621" s="9"/>
      <c r="AG621" s="9"/>
      <c r="AH621" s="9"/>
    </row>
    <row r="622" spans="1:34" x14ac:dyDescent="0.25">
      <c r="A622" s="9"/>
      <c r="B622" s="9"/>
      <c r="C622" s="9"/>
      <c r="D622" s="9"/>
      <c r="F622" s="9"/>
      <c r="G622" s="9"/>
      <c r="I622" s="9"/>
      <c r="J622" s="9"/>
      <c r="K622" s="9"/>
      <c r="L622" s="9"/>
      <c r="M622" s="9"/>
      <c r="N622" s="9"/>
      <c r="O622" s="9"/>
      <c r="P622" s="9"/>
      <c r="R622" s="9"/>
      <c r="S622" s="9"/>
      <c r="U622" s="9"/>
      <c r="V622" s="9"/>
      <c r="W622" s="17"/>
      <c r="X622" s="9"/>
      <c r="Y622" s="9"/>
      <c r="Z622" s="9"/>
      <c r="AA622" s="9"/>
      <c r="AB622" s="9"/>
      <c r="AC622" s="9"/>
      <c r="AD622" s="9"/>
      <c r="AE622" s="9"/>
      <c r="AF622" s="9"/>
      <c r="AG622" s="9"/>
      <c r="AH622" s="9"/>
    </row>
    <row r="623" spans="1:34" x14ac:dyDescent="0.25">
      <c r="A623" s="9"/>
      <c r="B623" s="9"/>
      <c r="C623" s="9"/>
      <c r="D623" s="9"/>
      <c r="F623" s="9"/>
      <c r="G623" s="9"/>
      <c r="I623" s="9"/>
      <c r="J623" s="9"/>
      <c r="K623" s="9"/>
      <c r="L623" s="9"/>
      <c r="M623" s="9"/>
      <c r="N623" s="9"/>
      <c r="O623" s="9"/>
      <c r="P623" s="9"/>
      <c r="R623" s="9"/>
      <c r="S623" s="9"/>
      <c r="U623" s="9"/>
      <c r="V623" s="9"/>
      <c r="W623" s="17"/>
      <c r="X623" s="9"/>
      <c r="Y623" s="9"/>
      <c r="Z623" s="9"/>
      <c r="AA623" s="9"/>
      <c r="AB623" s="9"/>
      <c r="AC623" s="9"/>
      <c r="AD623" s="9"/>
      <c r="AE623" s="9"/>
      <c r="AF623" s="9"/>
      <c r="AG623" s="9"/>
      <c r="AH623" s="9"/>
    </row>
    <row r="624" spans="1:34" x14ac:dyDescent="0.25">
      <c r="A624" s="9"/>
      <c r="B624" s="9"/>
      <c r="C624" s="9"/>
      <c r="D624" s="9"/>
      <c r="F624" s="9"/>
      <c r="G624" s="9"/>
      <c r="I624" s="9"/>
      <c r="J624" s="9"/>
      <c r="K624" s="9"/>
      <c r="L624" s="9"/>
      <c r="M624" s="9"/>
      <c r="N624" s="9"/>
      <c r="O624" s="9"/>
      <c r="P624" s="9"/>
      <c r="R624" s="9"/>
      <c r="S624" s="9"/>
      <c r="U624" s="9"/>
      <c r="V624" s="9"/>
      <c r="W624" s="17"/>
      <c r="X624" s="9"/>
      <c r="Y624" s="9"/>
      <c r="Z624" s="9"/>
      <c r="AA624" s="9"/>
      <c r="AB624" s="9"/>
      <c r="AC624" s="9"/>
      <c r="AD624" s="9"/>
      <c r="AE624" s="9"/>
      <c r="AF624" s="9"/>
      <c r="AG624" s="9"/>
      <c r="AH624" s="9"/>
    </row>
    <row r="625" spans="1:34" x14ac:dyDescent="0.25">
      <c r="A625" s="9"/>
      <c r="B625" s="9"/>
      <c r="C625" s="9"/>
      <c r="D625" s="9"/>
      <c r="F625" s="9"/>
      <c r="G625" s="9"/>
      <c r="I625" s="9"/>
      <c r="J625" s="9"/>
      <c r="K625" s="9"/>
      <c r="L625" s="9"/>
      <c r="M625" s="9"/>
      <c r="N625" s="9"/>
      <c r="O625" s="9"/>
      <c r="P625" s="9"/>
      <c r="R625" s="9"/>
      <c r="S625" s="9"/>
      <c r="U625" s="9"/>
      <c r="V625" s="9"/>
      <c r="W625" s="17"/>
      <c r="X625" s="9"/>
      <c r="Y625" s="9"/>
      <c r="Z625" s="9"/>
      <c r="AA625" s="9"/>
      <c r="AB625" s="9"/>
      <c r="AC625" s="9"/>
      <c r="AD625" s="9"/>
      <c r="AE625" s="9"/>
      <c r="AF625" s="9"/>
      <c r="AG625" s="9"/>
      <c r="AH625" s="9"/>
    </row>
    <row r="626" spans="1:34" x14ac:dyDescent="0.25">
      <c r="A626" s="9"/>
      <c r="B626" s="9"/>
      <c r="C626" s="9"/>
      <c r="D626" s="9"/>
      <c r="F626" s="9"/>
      <c r="G626" s="9"/>
      <c r="I626" s="9"/>
      <c r="J626" s="9"/>
      <c r="K626" s="9"/>
      <c r="L626" s="9"/>
      <c r="M626" s="9"/>
      <c r="N626" s="9"/>
      <c r="O626" s="9"/>
      <c r="P626" s="9"/>
      <c r="R626" s="9"/>
      <c r="S626" s="9"/>
      <c r="U626" s="9"/>
      <c r="V626" s="9"/>
      <c r="W626" s="17"/>
      <c r="X626" s="9"/>
      <c r="Y626" s="9"/>
      <c r="Z626" s="9"/>
      <c r="AA626" s="9"/>
      <c r="AB626" s="9"/>
      <c r="AC626" s="9"/>
      <c r="AD626" s="9"/>
      <c r="AE626" s="9"/>
      <c r="AF626" s="9"/>
      <c r="AG626" s="9"/>
      <c r="AH626" s="9"/>
    </row>
    <row r="627" spans="1:34" x14ac:dyDescent="0.25">
      <c r="A627" s="9"/>
      <c r="B627" s="9"/>
      <c r="C627" s="9"/>
      <c r="D627" s="9"/>
      <c r="F627" s="9"/>
      <c r="G627" s="9"/>
      <c r="I627" s="9"/>
      <c r="J627" s="9"/>
      <c r="K627" s="9"/>
      <c r="L627" s="9"/>
      <c r="M627" s="9"/>
      <c r="N627" s="9"/>
      <c r="O627" s="9"/>
      <c r="P627" s="9"/>
      <c r="R627" s="9"/>
      <c r="S627" s="9"/>
      <c r="U627" s="9"/>
      <c r="V627" s="9"/>
      <c r="W627" s="17"/>
      <c r="X627" s="9"/>
      <c r="Y627" s="9"/>
      <c r="Z627" s="9"/>
      <c r="AA627" s="9"/>
      <c r="AB627" s="9"/>
      <c r="AC627" s="9"/>
      <c r="AD627" s="9"/>
      <c r="AE627" s="9"/>
      <c r="AF627" s="9"/>
      <c r="AG627" s="9"/>
      <c r="AH627" s="9"/>
    </row>
    <row r="628" spans="1:34" x14ac:dyDescent="0.25">
      <c r="A628" s="9"/>
      <c r="B628" s="9"/>
      <c r="C628" s="9"/>
      <c r="D628" s="9"/>
      <c r="F628" s="9"/>
      <c r="G628" s="9"/>
      <c r="I628" s="9"/>
      <c r="J628" s="9"/>
      <c r="K628" s="9"/>
      <c r="L628" s="9"/>
      <c r="M628" s="9"/>
      <c r="N628" s="9"/>
      <c r="O628" s="9"/>
      <c r="P628" s="9"/>
      <c r="R628" s="9"/>
      <c r="S628" s="9"/>
      <c r="U628" s="9"/>
      <c r="V628" s="9"/>
      <c r="W628" s="17"/>
      <c r="X628" s="9"/>
      <c r="Y628" s="9"/>
      <c r="Z628" s="9"/>
      <c r="AA628" s="9"/>
      <c r="AB628" s="9"/>
      <c r="AC628" s="9"/>
      <c r="AD628" s="9"/>
      <c r="AE628" s="9"/>
      <c r="AF628" s="9"/>
      <c r="AG628" s="9"/>
      <c r="AH628" s="9"/>
    </row>
    <row r="629" spans="1:34" x14ac:dyDescent="0.25">
      <c r="A629" s="9"/>
      <c r="B629" s="9"/>
      <c r="C629" s="9"/>
      <c r="D629" s="9"/>
      <c r="F629" s="9"/>
      <c r="G629" s="9"/>
      <c r="I629" s="9"/>
      <c r="J629" s="9"/>
      <c r="K629" s="9"/>
      <c r="L629" s="9"/>
      <c r="M629" s="9"/>
      <c r="N629" s="9"/>
      <c r="O629" s="9"/>
      <c r="P629" s="9"/>
      <c r="R629" s="9"/>
      <c r="S629" s="9"/>
      <c r="U629" s="9"/>
      <c r="V629" s="9"/>
      <c r="W629" s="17"/>
      <c r="X629" s="9"/>
      <c r="Y629" s="9"/>
      <c r="Z629" s="9"/>
      <c r="AA629" s="9"/>
      <c r="AB629" s="9"/>
      <c r="AC629" s="9"/>
      <c r="AD629" s="9"/>
      <c r="AE629" s="9"/>
      <c r="AF629" s="9"/>
      <c r="AG629" s="9"/>
      <c r="AH629" s="9"/>
    </row>
    <row r="630" spans="1:34" x14ac:dyDescent="0.25">
      <c r="A630" s="9"/>
      <c r="B630" s="9"/>
      <c r="C630" s="9"/>
      <c r="D630" s="9"/>
      <c r="F630" s="9"/>
      <c r="G630" s="9"/>
      <c r="I630" s="9"/>
      <c r="J630" s="9"/>
      <c r="K630" s="9"/>
      <c r="L630" s="9"/>
      <c r="M630" s="9"/>
      <c r="N630" s="9"/>
      <c r="O630" s="9"/>
      <c r="P630" s="9"/>
      <c r="R630" s="9"/>
      <c r="S630" s="9"/>
      <c r="U630" s="9"/>
      <c r="V630" s="9"/>
      <c r="W630" s="17"/>
      <c r="X630" s="9"/>
      <c r="Y630" s="9"/>
      <c r="Z630" s="9"/>
      <c r="AA630" s="9"/>
      <c r="AB630" s="9"/>
      <c r="AC630" s="9"/>
      <c r="AD630" s="9"/>
      <c r="AE630" s="9"/>
      <c r="AF630" s="9"/>
      <c r="AG630" s="9"/>
      <c r="AH630" s="9"/>
    </row>
    <row r="631" spans="1:34" x14ac:dyDescent="0.25">
      <c r="A631" s="9"/>
      <c r="B631" s="9"/>
      <c r="C631" s="9"/>
      <c r="D631" s="9"/>
      <c r="F631" s="9"/>
      <c r="G631" s="9"/>
      <c r="I631" s="9"/>
      <c r="J631" s="9"/>
      <c r="K631" s="9"/>
      <c r="L631" s="9"/>
      <c r="M631" s="9"/>
      <c r="N631" s="9"/>
      <c r="O631" s="9"/>
      <c r="P631" s="9"/>
      <c r="R631" s="9"/>
      <c r="S631" s="9"/>
      <c r="U631" s="9"/>
      <c r="V631" s="9"/>
      <c r="W631" s="17"/>
      <c r="X631" s="9"/>
      <c r="Y631" s="9"/>
      <c r="Z631" s="9"/>
      <c r="AA631" s="9"/>
      <c r="AB631" s="9"/>
      <c r="AC631" s="9"/>
      <c r="AD631" s="9"/>
      <c r="AE631" s="9"/>
      <c r="AF631" s="9"/>
      <c r="AG631" s="9"/>
      <c r="AH631" s="9"/>
    </row>
    <row r="632" spans="1:34" x14ac:dyDescent="0.25">
      <c r="A632" s="9"/>
      <c r="B632" s="9"/>
      <c r="C632" s="9"/>
      <c r="D632" s="9"/>
      <c r="F632" s="9"/>
      <c r="G632" s="9"/>
      <c r="I632" s="9"/>
      <c r="J632" s="9"/>
      <c r="K632" s="9"/>
      <c r="L632" s="9"/>
      <c r="M632" s="9"/>
      <c r="N632" s="9"/>
      <c r="O632" s="9"/>
      <c r="P632" s="9"/>
      <c r="R632" s="9"/>
      <c r="S632" s="9"/>
      <c r="U632" s="9"/>
      <c r="V632" s="9"/>
      <c r="W632" s="17"/>
      <c r="X632" s="9"/>
      <c r="Y632" s="9"/>
      <c r="Z632" s="9"/>
      <c r="AA632" s="9"/>
      <c r="AB632" s="9"/>
      <c r="AC632" s="9"/>
      <c r="AD632" s="9"/>
      <c r="AE632" s="9"/>
      <c r="AF632" s="9"/>
      <c r="AG632" s="9"/>
      <c r="AH632" s="9"/>
    </row>
    <row r="633" spans="1:34" x14ac:dyDescent="0.25">
      <c r="A633" s="9"/>
      <c r="B633" s="9"/>
      <c r="C633" s="9"/>
      <c r="D633" s="9"/>
      <c r="F633" s="9"/>
      <c r="G633" s="9"/>
      <c r="I633" s="9"/>
      <c r="J633" s="9"/>
      <c r="K633" s="9"/>
      <c r="L633" s="9"/>
      <c r="M633" s="9"/>
      <c r="N633" s="9"/>
      <c r="O633" s="9"/>
      <c r="P633" s="9"/>
      <c r="R633" s="9"/>
      <c r="S633" s="9"/>
      <c r="U633" s="9"/>
      <c r="V633" s="9"/>
      <c r="W633" s="17"/>
      <c r="X633" s="9"/>
      <c r="Y633" s="9"/>
      <c r="Z633" s="9"/>
      <c r="AA633" s="9"/>
      <c r="AB633" s="9"/>
      <c r="AC633" s="9"/>
      <c r="AD633" s="9"/>
      <c r="AE633" s="9"/>
      <c r="AF633" s="9"/>
      <c r="AG633" s="9"/>
      <c r="AH633" s="9"/>
    </row>
    <row r="634" spans="1:34" x14ac:dyDescent="0.25">
      <c r="A634" s="9"/>
      <c r="B634" s="9"/>
      <c r="C634" s="9"/>
      <c r="D634" s="9"/>
      <c r="F634" s="9"/>
      <c r="G634" s="9"/>
      <c r="I634" s="9"/>
      <c r="J634" s="9"/>
      <c r="K634" s="9"/>
      <c r="L634" s="9"/>
      <c r="M634" s="9"/>
      <c r="N634" s="9"/>
      <c r="O634" s="9"/>
      <c r="P634" s="9"/>
      <c r="R634" s="9"/>
      <c r="S634" s="9"/>
      <c r="U634" s="9"/>
      <c r="V634" s="9"/>
      <c r="W634" s="17"/>
      <c r="X634" s="9"/>
      <c r="Y634" s="9"/>
      <c r="Z634" s="9"/>
      <c r="AA634" s="9"/>
      <c r="AB634" s="9"/>
      <c r="AC634" s="9"/>
      <c r="AD634" s="9"/>
      <c r="AE634" s="9"/>
      <c r="AF634" s="9"/>
      <c r="AG634" s="9"/>
      <c r="AH634" s="9"/>
    </row>
    <row r="635" spans="1:34" x14ac:dyDescent="0.25">
      <c r="A635" s="9"/>
      <c r="B635" s="9"/>
      <c r="C635" s="9"/>
      <c r="D635" s="9"/>
      <c r="F635" s="9"/>
      <c r="G635" s="9"/>
      <c r="I635" s="9"/>
      <c r="J635" s="9"/>
      <c r="K635" s="9"/>
      <c r="L635" s="9"/>
      <c r="M635" s="9"/>
      <c r="N635" s="9"/>
      <c r="O635" s="9"/>
      <c r="P635" s="9"/>
      <c r="R635" s="9"/>
      <c r="S635" s="9"/>
      <c r="U635" s="9"/>
      <c r="V635" s="9"/>
      <c r="W635" s="17"/>
      <c r="X635" s="9"/>
      <c r="Y635" s="9"/>
      <c r="Z635" s="9"/>
      <c r="AA635" s="9"/>
      <c r="AB635" s="9"/>
      <c r="AC635" s="9"/>
      <c r="AD635" s="9"/>
      <c r="AE635" s="9"/>
      <c r="AF635" s="9"/>
      <c r="AG635" s="9"/>
      <c r="AH635" s="9"/>
    </row>
    <row r="636" spans="1:34" x14ac:dyDescent="0.25">
      <c r="A636" s="9"/>
      <c r="B636" s="9"/>
      <c r="C636" s="9"/>
      <c r="D636" s="9"/>
      <c r="F636" s="9"/>
      <c r="G636" s="9"/>
      <c r="I636" s="9"/>
      <c r="J636" s="9"/>
      <c r="K636" s="9"/>
      <c r="L636" s="9"/>
      <c r="M636" s="9"/>
      <c r="N636" s="9"/>
      <c r="O636" s="9"/>
      <c r="P636" s="9"/>
      <c r="R636" s="9"/>
      <c r="S636" s="9"/>
      <c r="U636" s="9"/>
      <c r="V636" s="9"/>
      <c r="W636" s="17"/>
      <c r="X636" s="9"/>
      <c r="Y636" s="9"/>
      <c r="Z636" s="9"/>
      <c r="AA636" s="9"/>
      <c r="AB636" s="9"/>
      <c r="AC636" s="9"/>
      <c r="AD636" s="9"/>
      <c r="AE636" s="9"/>
      <c r="AF636" s="9"/>
      <c r="AG636" s="9"/>
      <c r="AH636" s="9"/>
    </row>
    <row r="637" spans="1:34" x14ac:dyDescent="0.25">
      <c r="A637" s="9"/>
      <c r="B637" s="9"/>
      <c r="C637" s="9"/>
      <c r="D637" s="9"/>
      <c r="F637" s="9"/>
      <c r="G637" s="9"/>
      <c r="I637" s="9"/>
      <c r="J637" s="9"/>
      <c r="K637" s="9"/>
      <c r="L637" s="9"/>
      <c r="M637" s="9"/>
      <c r="N637" s="9"/>
      <c r="O637" s="9"/>
      <c r="P637" s="9"/>
      <c r="R637" s="9"/>
      <c r="S637" s="9"/>
      <c r="U637" s="9"/>
      <c r="V637" s="9"/>
      <c r="W637" s="17"/>
      <c r="X637" s="9"/>
      <c r="Y637" s="9"/>
      <c r="Z637" s="9"/>
      <c r="AA637" s="9"/>
      <c r="AB637" s="9"/>
      <c r="AC637" s="9"/>
      <c r="AD637" s="9"/>
      <c r="AE637" s="9"/>
      <c r="AF637" s="9"/>
      <c r="AG637" s="9"/>
      <c r="AH637" s="9"/>
    </row>
    <row r="638" spans="1:34" x14ac:dyDescent="0.25">
      <c r="A638" s="9"/>
      <c r="B638" s="9"/>
      <c r="C638" s="9"/>
      <c r="D638" s="9"/>
      <c r="F638" s="9"/>
      <c r="G638" s="9"/>
      <c r="I638" s="9"/>
      <c r="J638" s="9"/>
      <c r="K638" s="9"/>
      <c r="L638" s="9"/>
      <c r="M638" s="9"/>
      <c r="N638" s="9"/>
      <c r="O638" s="9"/>
      <c r="P638" s="9"/>
      <c r="R638" s="9"/>
      <c r="S638" s="9"/>
      <c r="U638" s="9"/>
      <c r="V638" s="9"/>
      <c r="W638" s="17"/>
      <c r="X638" s="9"/>
      <c r="Y638" s="9"/>
      <c r="Z638" s="9"/>
      <c r="AA638" s="9"/>
      <c r="AB638" s="9"/>
      <c r="AC638" s="9"/>
      <c r="AD638" s="9"/>
      <c r="AE638" s="9"/>
      <c r="AF638" s="9"/>
      <c r="AG638" s="9"/>
      <c r="AH638" s="9"/>
    </row>
    <row r="639" spans="1:34" x14ac:dyDescent="0.25">
      <c r="A639" s="9"/>
      <c r="B639" s="9"/>
      <c r="C639" s="9"/>
      <c r="D639" s="9"/>
      <c r="F639" s="9"/>
      <c r="G639" s="9"/>
      <c r="I639" s="9"/>
      <c r="J639" s="9"/>
      <c r="K639" s="9"/>
      <c r="L639" s="9"/>
      <c r="M639" s="9"/>
      <c r="N639" s="9"/>
      <c r="O639" s="9"/>
      <c r="P639" s="9"/>
      <c r="R639" s="9"/>
      <c r="S639" s="9"/>
      <c r="U639" s="9"/>
      <c r="V639" s="9"/>
      <c r="W639" s="17"/>
      <c r="X639" s="9"/>
      <c r="Y639" s="9"/>
      <c r="Z639" s="9"/>
      <c r="AA639" s="9"/>
      <c r="AB639" s="9"/>
      <c r="AC639" s="9"/>
      <c r="AD639" s="9"/>
      <c r="AE639" s="9"/>
      <c r="AF639" s="9"/>
      <c r="AG639" s="9"/>
      <c r="AH639" s="9"/>
    </row>
    <row r="640" spans="1:34" x14ac:dyDescent="0.25">
      <c r="A640" s="9"/>
      <c r="B640" s="9"/>
      <c r="C640" s="9"/>
      <c r="D640" s="9"/>
      <c r="F640" s="9"/>
      <c r="G640" s="9"/>
      <c r="I640" s="9"/>
      <c r="J640" s="9"/>
      <c r="K640" s="9"/>
      <c r="L640" s="9"/>
      <c r="M640" s="9"/>
      <c r="N640" s="9"/>
      <c r="O640" s="9"/>
      <c r="P640" s="9"/>
      <c r="R640" s="9"/>
      <c r="S640" s="9"/>
      <c r="U640" s="9"/>
      <c r="V640" s="9"/>
      <c r="W640" s="17"/>
      <c r="X640" s="9"/>
      <c r="Y640" s="9"/>
      <c r="Z640" s="9"/>
      <c r="AA640" s="9"/>
      <c r="AB640" s="9"/>
      <c r="AC640" s="9"/>
      <c r="AD640" s="9"/>
      <c r="AE640" s="9"/>
      <c r="AF640" s="9"/>
      <c r="AG640" s="9"/>
      <c r="AH640" s="9"/>
    </row>
    <row r="641" spans="1:34" x14ac:dyDescent="0.25">
      <c r="A641" s="9"/>
      <c r="B641" s="9"/>
      <c r="C641" s="9"/>
      <c r="D641" s="9"/>
      <c r="F641" s="9"/>
      <c r="G641" s="9"/>
      <c r="I641" s="9"/>
      <c r="J641" s="9"/>
      <c r="K641" s="9"/>
      <c r="L641" s="9"/>
      <c r="M641" s="9"/>
      <c r="N641" s="9"/>
      <c r="O641" s="9"/>
      <c r="P641" s="9"/>
      <c r="R641" s="9"/>
      <c r="S641" s="9"/>
      <c r="U641" s="9"/>
      <c r="V641" s="9"/>
      <c r="W641" s="17"/>
      <c r="X641" s="9"/>
      <c r="Y641" s="9"/>
      <c r="Z641" s="9"/>
      <c r="AA641" s="9"/>
      <c r="AB641" s="9"/>
      <c r="AC641" s="9"/>
      <c r="AD641" s="9"/>
      <c r="AE641" s="9"/>
      <c r="AF641" s="9"/>
      <c r="AG641" s="9"/>
      <c r="AH641" s="9"/>
    </row>
    <row r="642" spans="1:34" x14ac:dyDescent="0.25">
      <c r="A642" s="9"/>
      <c r="B642" s="9"/>
      <c r="C642" s="9"/>
      <c r="D642" s="9"/>
      <c r="F642" s="9"/>
      <c r="G642" s="9"/>
      <c r="I642" s="9"/>
      <c r="J642" s="9"/>
      <c r="K642" s="9"/>
      <c r="L642" s="9"/>
      <c r="M642" s="9"/>
      <c r="N642" s="9"/>
      <c r="O642" s="9"/>
      <c r="P642" s="9"/>
      <c r="R642" s="9"/>
      <c r="S642" s="9"/>
      <c r="U642" s="9"/>
      <c r="V642" s="9"/>
      <c r="W642" s="17"/>
      <c r="X642" s="9"/>
      <c r="Y642" s="9"/>
      <c r="Z642" s="9"/>
      <c r="AA642" s="9"/>
      <c r="AB642" s="9"/>
      <c r="AC642" s="9"/>
      <c r="AD642" s="9"/>
      <c r="AE642" s="9"/>
      <c r="AF642" s="9"/>
      <c r="AG642" s="9"/>
      <c r="AH642" s="9"/>
    </row>
    <row r="643" spans="1:34" x14ac:dyDescent="0.25">
      <c r="A643" s="9"/>
      <c r="B643" s="9"/>
      <c r="C643" s="9"/>
      <c r="D643" s="9"/>
      <c r="F643" s="9"/>
      <c r="G643" s="9"/>
      <c r="I643" s="9"/>
      <c r="J643" s="9"/>
      <c r="K643" s="9"/>
      <c r="L643" s="9"/>
      <c r="M643" s="9"/>
      <c r="N643" s="9"/>
      <c r="O643" s="9"/>
      <c r="P643" s="9"/>
      <c r="R643" s="9"/>
      <c r="S643" s="9"/>
      <c r="U643" s="9"/>
      <c r="V643" s="9"/>
      <c r="W643" s="17"/>
      <c r="X643" s="9"/>
      <c r="Y643" s="9"/>
      <c r="Z643" s="9"/>
      <c r="AA643" s="9"/>
      <c r="AB643" s="9"/>
      <c r="AC643" s="9"/>
      <c r="AD643" s="9"/>
      <c r="AE643" s="9"/>
      <c r="AF643" s="9"/>
      <c r="AG643" s="9"/>
      <c r="AH643" s="9"/>
    </row>
    <row r="644" spans="1:34" x14ac:dyDescent="0.25">
      <c r="A644" s="9"/>
      <c r="B644" s="9"/>
      <c r="C644" s="9"/>
      <c r="D644" s="9"/>
      <c r="F644" s="9"/>
      <c r="G644" s="9"/>
      <c r="I644" s="9"/>
      <c r="J644" s="9"/>
      <c r="K644" s="9"/>
      <c r="L644" s="9"/>
      <c r="M644" s="9"/>
      <c r="N644" s="9"/>
      <c r="O644" s="9"/>
      <c r="P644" s="9"/>
      <c r="R644" s="9"/>
      <c r="S644" s="9"/>
      <c r="U644" s="9"/>
      <c r="V644" s="9"/>
      <c r="W644" s="17"/>
      <c r="X644" s="9"/>
      <c r="Y644" s="9"/>
      <c r="Z644" s="9"/>
      <c r="AA644" s="9"/>
      <c r="AB644" s="9"/>
      <c r="AC644" s="9"/>
      <c r="AD644" s="9"/>
      <c r="AE644" s="9"/>
      <c r="AF644" s="9"/>
      <c r="AG644" s="9"/>
      <c r="AH644" s="9"/>
    </row>
    <row r="645" spans="1:34" x14ac:dyDescent="0.25">
      <c r="A645" s="9"/>
      <c r="B645" s="9"/>
      <c r="C645" s="9"/>
      <c r="D645" s="9"/>
      <c r="F645" s="9"/>
      <c r="G645" s="9"/>
      <c r="I645" s="9"/>
      <c r="J645" s="9"/>
      <c r="K645" s="9"/>
      <c r="L645" s="9"/>
      <c r="M645" s="9"/>
      <c r="N645" s="9"/>
      <c r="O645" s="9"/>
      <c r="P645" s="9"/>
      <c r="R645" s="9"/>
      <c r="S645" s="9"/>
      <c r="U645" s="9"/>
      <c r="V645" s="9"/>
      <c r="W645" s="17"/>
      <c r="X645" s="9"/>
      <c r="Y645" s="9"/>
      <c r="Z645" s="9"/>
      <c r="AA645" s="9"/>
      <c r="AB645" s="9"/>
      <c r="AC645" s="9"/>
      <c r="AD645" s="9"/>
      <c r="AE645" s="9"/>
      <c r="AF645" s="9"/>
      <c r="AG645" s="9"/>
      <c r="AH645" s="9"/>
    </row>
    <row r="646" spans="1:34" x14ac:dyDescent="0.25">
      <c r="A646" s="9"/>
      <c r="B646" s="9"/>
      <c r="C646" s="9"/>
      <c r="D646" s="9"/>
      <c r="F646" s="9"/>
      <c r="G646" s="9"/>
      <c r="I646" s="9"/>
      <c r="J646" s="9"/>
      <c r="K646" s="9"/>
      <c r="L646" s="9"/>
      <c r="M646" s="9"/>
      <c r="N646" s="9"/>
      <c r="O646" s="9"/>
      <c r="P646" s="9"/>
      <c r="R646" s="9"/>
      <c r="S646" s="9"/>
      <c r="U646" s="9"/>
      <c r="V646" s="9"/>
      <c r="W646" s="17"/>
      <c r="X646" s="9"/>
      <c r="Y646" s="9"/>
      <c r="Z646" s="9"/>
      <c r="AA646" s="9"/>
      <c r="AB646" s="9"/>
      <c r="AC646" s="9"/>
      <c r="AD646" s="9"/>
      <c r="AE646" s="9"/>
      <c r="AF646" s="9"/>
      <c r="AG646" s="9"/>
      <c r="AH646" s="9"/>
    </row>
    <row r="647" spans="1:34" x14ac:dyDescent="0.25">
      <c r="A647" s="9"/>
      <c r="B647" s="9"/>
      <c r="C647" s="9"/>
      <c r="D647" s="9"/>
      <c r="F647" s="9"/>
      <c r="G647" s="9"/>
      <c r="I647" s="9"/>
      <c r="J647" s="9"/>
      <c r="K647" s="9"/>
      <c r="L647" s="9"/>
      <c r="M647" s="9"/>
      <c r="N647" s="9"/>
      <c r="O647" s="9"/>
      <c r="P647" s="9"/>
      <c r="R647" s="9"/>
      <c r="S647" s="9"/>
      <c r="U647" s="9"/>
      <c r="V647" s="9"/>
      <c r="W647" s="17"/>
      <c r="X647" s="9"/>
      <c r="Y647" s="9"/>
      <c r="Z647" s="9"/>
      <c r="AA647" s="9"/>
      <c r="AB647" s="9"/>
      <c r="AC647" s="9"/>
      <c r="AD647" s="9"/>
      <c r="AE647" s="9"/>
      <c r="AF647" s="9"/>
      <c r="AG647" s="9"/>
      <c r="AH647" s="9"/>
    </row>
    <row r="648" spans="1:34" x14ac:dyDescent="0.25">
      <c r="A648" s="9"/>
      <c r="B648" s="9"/>
      <c r="C648" s="9"/>
      <c r="D648" s="9"/>
      <c r="F648" s="9"/>
      <c r="G648" s="9"/>
      <c r="I648" s="9"/>
      <c r="J648" s="9"/>
      <c r="K648" s="9"/>
      <c r="L648" s="9"/>
      <c r="M648" s="9"/>
      <c r="N648" s="9"/>
      <c r="O648" s="9"/>
      <c r="P648" s="9"/>
      <c r="R648" s="9"/>
      <c r="S648" s="9"/>
      <c r="U648" s="9"/>
      <c r="V648" s="9"/>
      <c r="W648" s="17"/>
      <c r="X648" s="9"/>
      <c r="Y648" s="9"/>
      <c r="Z648" s="9"/>
      <c r="AA648" s="9"/>
      <c r="AB648" s="9"/>
      <c r="AC648" s="9"/>
      <c r="AD648" s="9"/>
      <c r="AE648" s="9"/>
      <c r="AF648" s="9"/>
      <c r="AG648" s="9"/>
      <c r="AH648" s="9"/>
    </row>
    <row r="649" spans="1:34" x14ac:dyDescent="0.25">
      <c r="A649" s="9"/>
      <c r="B649" s="9"/>
      <c r="C649" s="9"/>
      <c r="D649" s="9"/>
      <c r="F649" s="9"/>
      <c r="G649" s="9"/>
      <c r="I649" s="9"/>
      <c r="J649" s="9"/>
      <c r="K649" s="9"/>
      <c r="L649" s="9"/>
      <c r="M649" s="9"/>
      <c r="N649" s="9"/>
      <c r="O649" s="9"/>
      <c r="P649" s="9"/>
      <c r="R649" s="9"/>
      <c r="S649" s="9"/>
      <c r="U649" s="9"/>
      <c r="V649" s="9"/>
      <c r="W649" s="17"/>
      <c r="X649" s="9"/>
      <c r="Y649" s="9"/>
      <c r="Z649" s="9"/>
      <c r="AA649" s="9"/>
      <c r="AB649" s="9"/>
      <c r="AC649" s="9"/>
      <c r="AD649" s="9"/>
      <c r="AE649" s="9"/>
      <c r="AF649" s="9"/>
      <c r="AG649" s="9"/>
      <c r="AH649" s="9"/>
    </row>
    <row r="650" spans="1:34" x14ac:dyDescent="0.25">
      <c r="A650" s="9"/>
      <c r="B650" s="9"/>
      <c r="C650" s="9"/>
      <c r="D650" s="9"/>
      <c r="F650" s="9"/>
      <c r="G650" s="9"/>
      <c r="I650" s="9"/>
      <c r="J650" s="9"/>
      <c r="K650" s="9"/>
      <c r="L650" s="9"/>
      <c r="M650" s="9"/>
      <c r="N650" s="9"/>
      <c r="O650" s="9"/>
      <c r="P650" s="9"/>
      <c r="R650" s="9"/>
      <c r="S650" s="9"/>
      <c r="U650" s="9"/>
      <c r="V650" s="9"/>
      <c r="W650" s="17"/>
      <c r="X650" s="9"/>
      <c r="Y650" s="9"/>
      <c r="Z650" s="9"/>
      <c r="AA650" s="9"/>
      <c r="AB650" s="9"/>
      <c r="AC650" s="9"/>
      <c r="AD650" s="9"/>
      <c r="AE650" s="9"/>
      <c r="AF650" s="9"/>
      <c r="AG650" s="9"/>
      <c r="AH650" s="9"/>
    </row>
    <row r="651" spans="1:34" x14ac:dyDescent="0.25">
      <c r="A651" s="9"/>
      <c r="B651" s="9"/>
      <c r="C651" s="9"/>
      <c r="D651" s="9"/>
      <c r="F651" s="9"/>
      <c r="G651" s="9"/>
      <c r="I651" s="9"/>
      <c r="J651" s="9"/>
      <c r="K651" s="9"/>
      <c r="L651" s="9"/>
      <c r="M651" s="9"/>
      <c r="N651" s="9"/>
      <c r="O651" s="9"/>
      <c r="P651" s="9"/>
      <c r="R651" s="9"/>
      <c r="S651" s="9"/>
      <c r="U651" s="9"/>
      <c r="V651" s="9"/>
      <c r="W651" s="17"/>
      <c r="X651" s="9"/>
      <c r="Y651" s="9"/>
      <c r="Z651" s="9"/>
      <c r="AA651" s="9"/>
      <c r="AB651" s="9"/>
      <c r="AC651" s="9"/>
      <c r="AD651" s="9"/>
      <c r="AE651" s="9"/>
      <c r="AF651" s="9"/>
      <c r="AG651" s="9"/>
      <c r="AH651" s="9"/>
    </row>
    <row r="652" spans="1:34" x14ac:dyDescent="0.25">
      <c r="A652" s="9"/>
      <c r="B652" s="9"/>
      <c r="C652" s="9"/>
      <c r="D652" s="9"/>
      <c r="F652" s="9"/>
      <c r="G652" s="9"/>
      <c r="I652" s="9"/>
      <c r="J652" s="9"/>
      <c r="K652" s="9"/>
      <c r="L652" s="9"/>
      <c r="M652" s="9"/>
      <c r="N652" s="9"/>
      <c r="O652" s="9"/>
      <c r="P652" s="9"/>
      <c r="R652" s="9"/>
      <c r="S652" s="9"/>
      <c r="U652" s="9"/>
      <c r="V652" s="9"/>
      <c r="W652" s="17"/>
      <c r="X652" s="9"/>
      <c r="Y652" s="9"/>
      <c r="Z652" s="9"/>
      <c r="AA652" s="9"/>
      <c r="AB652" s="9"/>
      <c r="AC652" s="9"/>
      <c r="AD652" s="9"/>
      <c r="AE652" s="9"/>
      <c r="AF652" s="9"/>
      <c r="AG652" s="9"/>
      <c r="AH652" s="9"/>
    </row>
    <row r="653" spans="1:34" x14ac:dyDescent="0.25">
      <c r="A653" s="9"/>
      <c r="B653" s="9"/>
      <c r="C653" s="9"/>
      <c r="D653" s="9"/>
      <c r="F653" s="9"/>
      <c r="G653" s="9"/>
      <c r="I653" s="9"/>
      <c r="J653" s="9"/>
      <c r="K653" s="9"/>
      <c r="L653" s="9"/>
      <c r="M653" s="9"/>
      <c r="N653" s="9"/>
      <c r="O653" s="9"/>
      <c r="P653" s="9"/>
      <c r="R653" s="9"/>
      <c r="S653" s="9"/>
      <c r="U653" s="9"/>
      <c r="V653" s="9"/>
      <c r="W653" s="17"/>
      <c r="X653" s="9"/>
      <c r="Y653" s="9"/>
      <c r="Z653" s="9"/>
      <c r="AA653" s="9"/>
      <c r="AB653" s="9"/>
      <c r="AC653" s="9"/>
      <c r="AD653" s="9"/>
      <c r="AE653" s="9"/>
      <c r="AF653" s="9"/>
      <c r="AG653" s="9"/>
      <c r="AH653" s="9"/>
    </row>
    <row r="654" spans="1:34" x14ac:dyDescent="0.25">
      <c r="A654" s="9"/>
      <c r="B654" s="9"/>
      <c r="C654" s="9"/>
      <c r="D654" s="9"/>
      <c r="F654" s="9"/>
      <c r="G654" s="9"/>
      <c r="I654" s="9"/>
      <c r="J654" s="9"/>
      <c r="K654" s="9"/>
      <c r="L654" s="9"/>
      <c r="M654" s="9"/>
      <c r="N654" s="9"/>
      <c r="O654" s="9"/>
      <c r="P654" s="9"/>
      <c r="R654" s="9"/>
      <c r="S654" s="9"/>
      <c r="U654" s="9"/>
      <c r="V654" s="9"/>
      <c r="W654" s="17"/>
      <c r="X654" s="9"/>
      <c r="Y654" s="9"/>
      <c r="Z654" s="9"/>
      <c r="AA654" s="9"/>
      <c r="AB654" s="9"/>
      <c r="AC654" s="9"/>
      <c r="AD654" s="9"/>
      <c r="AE654" s="9"/>
      <c r="AF654" s="9"/>
      <c r="AG654" s="9"/>
      <c r="AH654" s="9"/>
    </row>
    <row r="655" spans="1:34" x14ac:dyDescent="0.25">
      <c r="A655" s="9"/>
      <c r="B655" s="9"/>
      <c r="C655" s="9"/>
      <c r="D655" s="9"/>
      <c r="F655" s="9"/>
      <c r="G655" s="9"/>
      <c r="I655" s="9"/>
      <c r="J655" s="9"/>
      <c r="K655" s="9"/>
      <c r="L655" s="9"/>
      <c r="M655" s="9"/>
      <c r="N655" s="9"/>
      <c r="O655" s="9"/>
      <c r="P655" s="9"/>
      <c r="R655" s="9"/>
      <c r="S655" s="9"/>
      <c r="U655" s="9"/>
      <c r="V655" s="9"/>
      <c r="W655" s="17"/>
      <c r="X655" s="9"/>
      <c r="Y655" s="9"/>
      <c r="Z655" s="9"/>
      <c r="AA655" s="9"/>
      <c r="AB655" s="9"/>
      <c r="AC655" s="9"/>
      <c r="AD655" s="9"/>
      <c r="AE655" s="9"/>
      <c r="AF655" s="9"/>
      <c r="AG655" s="9"/>
      <c r="AH655" s="9"/>
    </row>
    <row r="656" spans="1:34" x14ac:dyDescent="0.25">
      <c r="A656" s="9"/>
      <c r="B656" s="9"/>
      <c r="C656" s="9"/>
      <c r="D656" s="9"/>
      <c r="F656" s="9"/>
      <c r="G656" s="9"/>
      <c r="I656" s="9"/>
      <c r="J656" s="9"/>
      <c r="K656" s="9"/>
      <c r="L656" s="9"/>
      <c r="M656" s="9"/>
      <c r="N656" s="9"/>
      <c r="O656" s="9"/>
      <c r="P656" s="9"/>
      <c r="R656" s="9"/>
      <c r="S656" s="9"/>
      <c r="U656" s="9"/>
      <c r="V656" s="9"/>
      <c r="W656" s="17"/>
      <c r="X656" s="9"/>
      <c r="Y656" s="9"/>
      <c r="Z656" s="9"/>
      <c r="AA656" s="9"/>
      <c r="AB656" s="9"/>
      <c r="AC656" s="9"/>
      <c r="AD656" s="9"/>
      <c r="AE656" s="9"/>
      <c r="AF656" s="9"/>
      <c r="AG656" s="9"/>
      <c r="AH656" s="9"/>
    </row>
    <row r="657" spans="1:34" x14ac:dyDescent="0.25">
      <c r="A657" s="9"/>
      <c r="B657" s="9"/>
      <c r="C657" s="9"/>
      <c r="D657" s="9"/>
      <c r="F657" s="9"/>
      <c r="G657" s="9"/>
      <c r="I657" s="9"/>
      <c r="J657" s="9"/>
      <c r="K657" s="9"/>
      <c r="L657" s="9"/>
      <c r="M657" s="9"/>
      <c r="N657" s="9"/>
      <c r="O657" s="9"/>
      <c r="P657" s="9"/>
      <c r="R657" s="9"/>
      <c r="S657" s="9"/>
      <c r="U657" s="9"/>
      <c r="V657" s="9"/>
      <c r="W657" s="17"/>
      <c r="X657" s="9"/>
      <c r="Y657" s="9"/>
      <c r="Z657" s="9"/>
      <c r="AA657" s="9"/>
      <c r="AB657" s="9"/>
      <c r="AC657" s="9"/>
      <c r="AD657" s="9"/>
      <c r="AE657" s="9"/>
      <c r="AF657" s="9"/>
      <c r="AG657" s="9"/>
      <c r="AH657" s="9"/>
    </row>
    <row r="658" spans="1:34" x14ac:dyDescent="0.25">
      <c r="A658" s="9"/>
      <c r="B658" s="9"/>
      <c r="C658" s="9"/>
      <c r="D658" s="9"/>
      <c r="F658" s="9"/>
      <c r="G658" s="9"/>
      <c r="I658" s="9"/>
      <c r="J658" s="9"/>
      <c r="K658" s="9"/>
      <c r="L658" s="9"/>
      <c r="M658" s="9"/>
      <c r="N658" s="9"/>
      <c r="O658" s="9"/>
      <c r="P658" s="9"/>
      <c r="R658" s="9"/>
      <c r="S658" s="9"/>
      <c r="U658" s="9"/>
      <c r="V658" s="9"/>
      <c r="W658" s="17"/>
      <c r="X658" s="9"/>
      <c r="Y658" s="9"/>
      <c r="Z658" s="9"/>
      <c r="AA658" s="9"/>
      <c r="AB658" s="9"/>
      <c r="AC658" s="9"/>
      <c r="AD658" s="9"/>
      <c r="AE658" s="9"/>
      <c r="AF658" s="9"/>
      <c r="AG658" s="9"/>
      <c r="AH658" s="9"/>
    </row>
    <row r="659" spans="1:34" x14ac:dyDescent="0.25">
      <c r="A659" s="9"/>
      <c r="B659" s="9"/>
      <c r="C659" s="9"/>
      <c r="D659" s="9"/>
      <c r="F659" s="9"/>
      <c r="G659" s="9"/>
      <c r="I659" s="9"/>
      <c r="J659" s="9"/>
      <c r="K659" s="9"/>
      <c r="L659" s="9"/>
      <c r="M659" s="9"/>
      <c r="N659" s="9"/>
      <c r="O659" s="9"/>
      <c r="P659" s="9"/>
      <c r="R659" s="9"/>
      <c r="S659" s="9"/>
      <c r="U659" s="9"/>
      <c r="V659" s="9"/>
      <c r="W659" s="17"/>
      <c r="X659" s="9"/>
      <c r="Y659" s="9"/>
      <c r="Z659" s="9"/>
      <c r="AA659" s="9"/>
      <c r="AB659" s="9"/>
      <c r="AC659" s="9"/>
      <c r="AD659" s="9"/>
      <c r="AE659" s="9"/>
      <c r="AF659" s="9"/>
      <c r="AG659" s="9"/>
      <c r="AH659" s="9"/>
    </row>
    <row r="660" spans="1:34" x14ac:dyDescent="0.25">
      <c r="A660" s="9"/>
      <c r="B660" s="9"/>
      <c r="C660" s="9"/>
      <c r="D660" s="9"/>
      <c r="F660" s="9"/>
      <c r="G660" s="9"/>
      <c r="I660" s="9"/>
      <c r="J660" s="9"/>
      <c r="K660" s="9"/>
      <c r="L660" s="9"/>
      <c r="M660" s="9"/>
      <c r="N660" s="9"/>
      <c r="O660" s="9"/>
      <c r="P660" s="9"/>
      <c r="R660" s="9"/>
      <c r="S660" s="9"/>
      <c r="U660" s="9"/>
      <c r="V660" s="9"/>
      <c r="W660" s="17"/>
      <c r="X660" s="9"/>
      <c r="Y660" s="9"/>
      <c r="Z660" s="9"/>
      <c r="AA660" s="9"/>
      <c r="AB660" s="9"/>
      <c r="AC660" s="9"/>
      <c r="AD660" s="9"/>
      <c r="AE660" s="9"/>
      <c r="AF660" s="9"/>
      <c r="AG660" s="9"/>
      <c r="AH660" s="9"/>
    </row>
    <row r="661" spans="1:34" x14ac:dyDescent="0.25">
      <c r="A661" s="9"/>
      <c r="B661" s="9"/>
      <c r="C661" s="9"/>
      <c r="D661" s="9"/>
      <c r="F661" s="9"/>
      <c r="G661" s="9"/>
      <c r="I661" s="9"/>
      <c r="J661" s="9"/>
      <c r="K661" s="9"/>
      <c r="L661" s="9"/>
      <c r="M661" s="9"/>
      <c r="N661" s="9"/>
      <c r="O661" s="9"/>
      <c r="P661" s="9"/>
      <c r="R661" s="9"/>
      <c r="S661" s="9"/>
      <c r="U661" s="9"/>
      <c r="V661" s="9"/>
      <c r="W661" s="17"/>
      <c r="X661" s="9"/>
      <c r="Y661" s="9"/>
      <c r="Z661" s="9"/>
      <c r="AA661" s="9"/>
      <c r="AB661" s="9"/>
      <c r="AC661" s="9"/>
      <c r="AD661" s="9"/>
      <c r="AE661" s="9"/>
      <c r="AF661" s="9"/>
      <c r="AG661" s="9"/>
      <c r="AH661" s="9"/>
    </row>
    <row r="662" spans="1:34" x14ac:dyDescent="0.25">
      <c r="A662" s="9"/>
      <c r="B662" s="9"/>
      <c r="C662" s="9"/>
      <c r="D662" s="9"/>
      <c r="F662" s="9"/>
      <c r="G662" s="9"/>
      <c r="I662" s="9"/>
      <c r="J662" s="9"/>
      <c r="K662" s="9"/>
      <c r="L662" s="9"/>
      <c r="M662" s="9"/>
      <c r="N662" s="9"/>
      <c r="O662" s="9"/>
      <c r="P662" s="9"/>
      <c r="R662" s="9"/>
      <c r="S662" s="9"/>
      <c r="U662" s="9"/>
      <c r="V662" s="9"/>
      <c r="W662" s="17"/>
      <c r="X662" s="9"/>
      <c r="Y662" s="9"/>
      <c r="Z662" s="9"/>
      <c r="AA662" s="9"/>
      <c r="AB662" s="9"/>
      <c r="AC662" s="9"/>
      <c r="AD662" s="9"/>
      <c r="AE662" s="9"/>
      <c r="AF662" s="9"/>
      <c r="AG662" s="9"/>
      <c r="AH662" s="9"/>
    </row>
    <row r="663" spans="1:34" x14ac:dyDescent="0.25">
      <c r="A663" s="9"/>
      <c r="B663" s="9"/>
      <c r="C663" s="9"/>
      <c r="D663" s="9"/>
      <c r="F663" s="9"/>
      <c r="G663" s="9"/>
      <c r="I663" s="9"/>
      <c r="J663" s="9"/>
      <c r="K663" s="9"/>
      <c r="L663" s="9"/>
      <c r="M663" s="9"/>
      <c r="N663" s="9"/>
      <c r="O663" s="9"/>
      <c r="P663" s="9"/>
      <c r="R663" s="9"/>
      <c r="S663" s="9"/>
      <c r="U663" s="9"/>
      <c r="V663" s="9"/>
      <c r="W663" s="17"/>
      <c r="X663" s="9"/>
      <c r="Y663" s="9"/>
      <c r="Z663" s="9"/>
      <c r="AA663" s="9"/>
      <c r="AB663" s="9"/>
      <c r="AC663" s="9"/>
      <c r="AD663" s="9"/>
      <c r="AE663" s="9"/>
      <c r="AF663" s="9"/>
      <c r="AG663" s="9"/>
      <c r="AH663" s="9"/>
    </row>
    <row r="664" spans="1:34" x14ac:dyDescent="0.25">
      <c r="A664" s="9"/>
      <c r="B664" s="9"/>
      <c r="C664" s="9"/>
      <c r="D664" s="9"/>
      <c r="F664" s="9"/>
      <c r="G664" s="9"/>
      <c r="I664" s="9"/>
      <c r="J664" s="9"/>
      <c r="K664" s="9"/>
      <c r="L664" s="9"/>
      <c r="M664" s="9"/>
      <c r="N664" s="9"/>
      <c r="O664" s="9"/>
      <c r="P664" s="9"/>
      <c r="R664" s="9"/>
      <c r="S664" s="9"/>
      <c r="U664" s="9"/>
      <c r="V664" s="9"/>
      <c r="W664" s="17"/>
      <c r="X664" s="9"/>
      <c r="Y664" s="9"/>
      <c r="Z664" s="9"/>
      <c r="AA664" s="9"/>
      <c r="AB664" s="9"/>
      <c r="AC664" s="9"/>
      <c r="AD664" s="9"/>
      <c r="AE664" s="9"/>
      <c r="AF664" s="9"/>
      <c r="AG664" s="9"/>
      <c r="AH664" s="9"/>
    </row>
    <row r="665" spans="1:34" x14ac:dyDescent="0.25">
      <c r="A665" s="9"/>
      <c r="B665" s="9"/>
      <c r="C665" s="9"/>
      <c r="D665" s="9"/>
      <c r="F665" s="9"/>
      <c r="G665" s="9"/>
      <c r="I665" s="9"/>
      <c r="J665" s="9"/>
      <c r="K665" s="9"/>
      <c r="L665" s="9"/>
      <c r="M665" s="9"/>
      <c r="N665" s="9"/>
      <c r="O665" s="9"/>
      <c r="P665" s="9"/>
      <c r="R665" s="9"/>
      <c r="S665" s="9"/>
      <c r="U665" s="9"/>
      <c r="V665" s="9"/>
      <c r="W665" s="17"/>
      <c r="X665" s="9"/>
      <c r="Y665" s="9"/>
      <c r="Z665" s="9"/>
      <c r="AA665" s="9"/>
      <c r="AB665" s="9"/>
      <c r="AC665" s="9"/>
      <c r="AD665" s="9"/>
      <c r="AE665" s="9"/>
      <c r="AF665" s="9"/>
      <c r="AG665" s="9"/>
      <c r="AH665" s="9"/>
    </row>
    <row r="666" spans="1:34" x14ac:dyDescent="0.25">
      <c r="A666" s="9"/>
      <c r="B666" s="9"/>
      <c r="C666" s="9"/>
      <c r="D666" s="9"/>
      <c r="F666" s="9"/>
      <c r="G666" s="9"/>
      <c r="I666" s="9"/>
      <c r="J666" s="9"/>
      <c r="K666" s="9"/>
      <c r="L666" s="9"/>
      <c r="M666" s="9"/>
      <c r="N666" s="9"/>
      <c r="O666" s="9"/>
      <c r="P666" s="9"/>
      <c r="R666" s="9"/>
      <c r="S666" s="9"/>
      <c r="U666" s="9"/>
      <c r="V666" s="9"/>
      <c r="W666" s="17"/>
      <c r="X666" s="9"/>
      <c r="Y666" s="9"/>
      <c r="Z666" s="9"/>
      <c r="AA666" s="9"/>
      <c r="AB666" s="9"/>
      <c r="AC666" s="9"/>
      <c r="AD666" s="9"/>
      <c r="AE666" s="9"/>
      <c r="AF666" s="9"/>
      <c r="AG666" s="9"/>
      <c r="AH666" s="9"/>
    </row>
    <row r="667" spans="1:34" x14ac:dyDescent="0.25">
      <c r="A667" s="9"/>
      <c r="B667" s="9"/>
      <c r="C667" s="9"/>
      <c r="D667" s="9"/>
      <c r="F667" s="9"/>
      <c r="G667" s="9"/>
      <c r="I667" s="9"/>
      <c r="J667" s="9"/>
      <c r="K667" s="9"/>
      <c r="L667" s="9"/>
      <c r="M667" s="9"/>
      <c r="N667" s="9"/>
      <c r="O667" s="9"/>
      <c r="P667" s="9"/>
      <c r="R667" s="9"/>
      <c r="S667" s="9"/>
      <c r="U667" s="9"/>
      <c r="V667" s="9"/>
      <c r="W667" s="17"/>
      <c r="X667" s="9"/>
      <c r="Y667" s="9"/>
      <c r="Z667" s="9"/>
      <c r="AA667" s="9"/>
      <c r="AB667" s="9"/>
      <c r="AC667" s="9"/>
      <c r="AD667" s="9"/>
      <c r="AE667" s="9"/>
      <c r="AF667" s="9"/>
      <c r="AG667" s="9"/>
      <c r="AH667" s="9"/>
    </row>
    <row r="668" spans="1:34" x14ac:dyDescent="0.25">
      <c r="A668" s="9"/>
      <c r="B668" s="9"/>
      <c r="C668" s="9"/>
      <c r="D668" s="9"/>
      <c r="F668" s="9"/>
      <c r="G668" s="9"/>
      <c r="I668" s="9"/>
      <c r="J668" s="9"/>
      <c r="K668" s="9"/>
      <c r="L668" s="9"/>
      <c r="M668" s="9"/>
      <c r="N668" s="9"/>
      <c r="O668" s="9"/>
      <c r="P668" s="9"/>
      <c r="R668" s="9"/>
      <c r="S668" s="9"/>
      <c r="U668" s="9"/>
      <c r="V668" s="9"/>
      <c r="W668" s="17"/>
      <c r="X668" s="9"/>
      <c r="Y668" s="9"/>
      <c r="Z668" s="9"/>
      <c r="AA668" s="9"/>
      <c r="AB668" s="9"/>
      <c r="AC668" s="9"/>
      <c r="AD668" s="9"/>
      <c r="AE668" s="9"/>
      <c r="AF668" s="9"/>
      <c r="AG668" s="9"/>
      <c r="AH668" s="9"/>
    </row>
    <row r="669" spans="1:34" x14ac:dyDescent="0.25">
      <c r="A669" s="9"/>
      <c r="B669" s="9"/>
      <c r="C669" s="9"/>
      <c r="D669" s="9"/>
      <c r="F669" s="9"/>
      <c r="G669" s="9"/>
      <c r="I669" s="9"/>
      <c r="J669" s="9"/>
      <c r="K669" s="9"/>
      <c r="L669" s="9"/>
      <c r="M669" s="9"/>
      <c r="N669" s="9"/>
      <c r="O669" s="9"/>
      <c r="P669" s="9"/>
      <c r="R669" s="9"/>
      <c r="S669" s="9"/>
      <c r="U669" s="9"/>
      <c r="V669" s="9"/>
      <c r="W669" s="17"/>
      <c r="X669" s="9"/>
      <c r="Y669" s="9"/>
      <c r="Z669" s="9"/>
      <c r="AA669" s="9"/>
      <c r="AB669" s="9"/>
      <c r="AC669" s="9"/>
      <c r="AD669" s="9"/>
      <c r="AE669" s="9"/>
      <c r="AF669" s="9"/>
      <c r="AG669" s="9"/>
      <c r="AH669" s="9"/>
    </row>
    <row r="670" spans="1:34" x14ac:dyDescent="0.25">
      <c r="A670" s="9"/>
      <c r="B670" s="9"/>
      <c r="C670" s="9"/>
      <c r="D670" s="9"/>
      <c r="F670" s="9"/>
      <c r="G670" s="9"/>
      <c r="I670" s="9"/>
      <c r="J670" s="9"/>
      <c r="K670" s="9"/>
      <c r="L670" s="9"/>
      <c r="M670" s="9"/>
      <c r="N670" s="9"/>
      <c r="O670" s="9"/>
      <c r="P670" s="9"/>
      <c r="R670" s="9"/>
      <c r="S670" s="9"/>
      <c r="U670" s="9"/>
      <c r="V670" s="9"/>
      <c r="W670" s="17"/>
      <c r="X670" s="9"/>
      <c r="Y670" s="9"/>
      <c r="Z670" s="9"/>
      <c r="AA670" s="9"/>
      <c r="AB670" s="9"/>
      <c r="AC670" s="9"/>
      <c r="AD670" s="9"/>
      <c r="AE670" s="9"/>
      <c r="AF670" s="9"/>
      <c r="AG670" s="9"/>
      <c r="AH670" s="9"/>
    </row>
    <row r="671" spans="1:34" x14ac:dyDescent="0.25">
      <c r="A671" s="9"/>
      <c r="B671" s="9"/>
      <c r="C671" s="9"/>
      <c r="D671" s="9"/>
      <c r="F671" s="9"/>
      <c r="G671" s="9"/>
      <c r="I671" s="9"/>
      <c r="J671" s="9"/>
      <c r="K671" s="9"/>
      <c r="L671" s="9"/>
      <c r="M671" s="9"/>
      <c r="N671" s="9"/>
      <c r="O671" s="9"/>
      <c r="P671" s="9"/>
      <c r="R671" s="9"/>
      <c r="S671" s="9"/>
      <c r="U671" s="9"/>
      <c r="V671" s="9"/>
      <c r="W671" s="17"/>
      <c r="X671" s="9"/>
      <c r="Y671" s="9"/>
      <c r="Z671" s="9"/>
      <c r="AA671" s="9"/>
      <c r="AB671" s="9"/>
      <c r="AC671" s="9"/>
      <c r="AD671" s="9"/>
      <c r="AE671" s="9"/>
      <c r="AF671" s="9"/>
      <c r="AG671" s="9"/>
      <c r="AH671" s="9"/>
    </row>
    <row r="672" spans="1:34" x14ac:dyDescent="0.25">
      <c r="A672" s="9"/>
      <c r="B672" s="9"/>
      <c r="C672" s="9"/>
      <c r="D672" s="9"/>
      <c r="F672" s="9"/>
      <c r="G672" s="9"/>
      <c r="I672" s="9"/>
      <c r="J672" s="9"/>
      <c r="K672" s="9"/>
      <c r="L672" s="9"/>
      <c r="M672" s="9"/>
      <c r="N672" s="9"/>
      <c r="O672" s="9"/>
      <c r="P672" s="9"/>
      <c r="R672" s="9"/>
      <c r="S672" s="9"/>
      <c r="U672" s="9"/>
      <c r="V672" s="9"/>
      <c r="W672" s="17"/>
      <c r="X672" s="9"/>
      <c r="Y672" s="9"/>
      <c r="Z672" s="9"/>
      <c r="AA672" s="9"/>
      <c r="AB672" s="9"/>
      <c r="AC672" s="9"/>
      <c r="AD672" s="9"/>
      <c r="AE672" s="9"/>
      <c r="AF672" s="9"/>
      <c r="AG672" s="9"/>
      <c r="AH672" s="9"/>
    </row>
    <row r="673" spans="1:34" x14ac:dyDescent="0.25">
      <c r="A673" s="9"/>
      <c r="B673" s="9"/>
      <c r="C673" s="9"/>
      <c r="D673" s="9"/>
      <c r="F673" s="9"/>
      <c r="G673" s="9"/>
      <c r="I673" s="9"/>
      <c r="J673" s="9"/>
      <c r="K673" s="9"/>
      <c r="L673" s="9"/>
      <c r="M673" s="9"/>
      <c r="N673" s="9"/>
      <c r="O673" s="9"/>
      <c r="P673" s="9"/>
      <c r="R673" s="9"/>
      <c r="S673" s="9"/>
      <c r="U673" s="9"/>
      <c r="V673" s="9"/>
      <c r="W673" s="17"/>
      <c r="X673" s="9"/>
      <c r="Y673" s="9"/>
      <c r="Z673" s="9"/>
      <c r="AA673" s="9"/>
      <c r="AB673" s="9"/>
      <c r="AC673" s="9"/>
      <c r="AD673" s="9"/>
      <c r="AE673" s="9"/>
      <c r="AF673" s="9"/>
      <c r="AG673" s="9"/>
      <c r="AH673" s="9"/>
    </row>
    <row r="674" spans="1:34" x14ac:dyDescent="0.25">
      <c r="A674" s="9"/>
      <c r="B674" s="9"/>
      <c r="C674" s="9"/>
      <c r="D674" s="9"/>
      <c r="F674" s="9"/>
      <c r="G674" s="9"/>
      <c r="I674" s="9"/>
      <c r="J674" s="9"/>
      <c r="K674" s="9"/>
      <c r="L674" s="9"/>
      <c r="M674" s="9"/>
      <c r="N674" s="9"/>
      <c r="O674" s="9"/>
      <c r="P674" s="9"/>
      <c r="R674" s="9"/>
      <c r="S674" s="9"/>
      <c r="U674" s="9"/>
      <c r="V674" s="9"/>
      <c r="W674" s="17"/>
      <c r="X674" s="9"/>
      <c r="Y674" s="9"/>
      <c r="Z674" s="9"/>
      <c r="AA674" s="9"/>
      <c r="AB674" s="9"/>
      <c r="AC674" s="9"/>
      <c r="AD674" s="9"/>
      <c r="AE674" s="9"/>
      <c r="AF674" s="9"/>
      <c r="AG674" s="9"/>
      <c r="AH674" s="9"/>
    </row>
    <row r="675" spans="1:34" x14ac:dyDescent="0.25">
      <c r="A675" s="9"/>
      <c r="B675" s="9"/>
      <c r="C675" s="9"/>
      <c r="D675" s="9"/>
      <c r="F675" s="9"/>
      <c r="G675" s="9"/>
      <c r="I675" s="9"/>
      <c r="J675" s="9"/>
      <c r="K675" s="9"/>
      <c r="L675" s="9"/>
      <c r="M675" s="9"/>
      <c r="N675" s="9"/>
      <c r="O675" s="9"/>
      <c r="P675" s="9"/>
      <c r="R675" s="9"/>
      <c r="S675" s="9"/>
      <c r="U675" s="9"/>
      <c r="V675" s="9"/>
      <c r="W675" s="17"/>
      <c r="X675" s="9"/>
      <c r="Y675" s="9"/>
      <c r="Z675" s="9"/>
      <c r="AA675" s="9"/>
      <c r="AB675" s="9"/>
      <c r="AC675" s="9"/>
      <c r="AD675" s="9"/>
      <c r="AE675" s="9"/>
      <c r="AF675" s="9"/>
      <c r="AG675" s="9"/>
      <c r="AH675" s="9"/>
    </row>
    <row r="676" spans="1:34" x14ac:dyDescent="0.25">
      <c r="A676" s="9"/>
      <c r="B676" s="9"/>
      <c r="C676" s="9"/>
      <c r="D676" s="9"/>
      <c r="F676" s="9"/>
      <c r="G676" s="9"/>
      <c r="I676" s="9"/>
      <c r="J676" s="9"/>
      <c r="K676" s="9"/>
      <c r="L676" s="9"/>
      <c r="M676" s="9"/>
      <c r="N676" s="9"/>
      <c r="O676" s="9"/>
      <c r="P676" s="9"/>
      <c r="R676" s="9"/>
      <c r="S676" s="9"/>
      <c r="U676" s="9"/>
      <c r="V676" s="9"/>
      <c r="W676" s="17"/>
      <c r="X676" s="9"/>
      <c r="Y676" s="9"/>
      <c r="Z676" s="9"/>
      <c r="AA676" s="9"/>
      <c r="AB676" s="9"/>
      <c r="AC676" s="9"/>
      <c r="AD676" s="9"/>
      <c r="AE676" s="9"/>
      <c r="AF676" s="9"/>
      <c r="AG676" s="9"/>
      <c r="AH676" s="9"/>
    </row>
    <row r="677" spans="1:34" x14ac:dyDescent="0.25">
      <c r="A677" s="9"/>
      <c r="B677" s="9"/>
      <c r="C677" s="9"/>
      <c r="D677" s="9"/>
      <c r="F677" s="9"/>
      <c r="G677" s="9"/>
      <c r="I677" s="9"/>
      <c r="J677" s="9"/>
      <c r="K677" s="9"/>
      <c r="L677" s="9"/>
      <c r="M677" s="9"/>
      <c r="N677" s="9"/>
      <c r="O677" s="9"/>
      <c r="P677" s="9"/>
      <c r="R677" s="9"/>
      <c r="S677" s="9"/>
      <c r="U677" s="9"/>
      <c r="V677" s="9"/>
      <c r="W677" s="17"/>
      <c r="X677" s="9"/>
      <c r="Y677" s="9"/>
      <c r="Z677" s="9"/>
      <c r="AA677" s="9"/>
      <c r="AB677" s="9"/>
      <c r="AC677" s="9"/>
      <c r="AD677" s="9"/>
      <c r="AE677" s="9"/>
      <c r="AF677" s="9"/>
      <c r="AG677" s="9"/>
      <c r="AH677" s="9"/>
    </row>
    <row r="678" spans="1:34" x14ac:dyDescent="0.25">
      <c r="A678" s="9"/>
      <c r="B678" s="9"/>
      <c r="C678" s="9"/>
      <c r="D678" s="9"/>
      <c r="F678" s="9"/>
      <c r="G678" s="9"/>
      <c r="I678" s="9"/>
      <c r="J678" s="9"/>
      <c r="K678" s="9"/>
      <c r="L678" s="9"/>
      <c r="M678" s="9"/>
      <c r="N678" s="9"/>
      <c r="O678" s="9"/>
      <c r="P678" s="9"/>
      <c r="R678" s="9"/>
      <c r="S678" s="9"/>
      <c r="U678" s="9"/>
      <c r="V678" s="9"/>
      <c r="W678" s="17"/>
      <c r="X678" s="9"/>
      <c r="Y678" s="9"/>
      <c r="Z678" s="9"/>
      <c r="AA678" s="9"/>
      <c r="AB678" s="9"/>
      <c r="AC678" s="9"/>
      <c r="AD678" s="9"/>
      <c r="AE678" s="9"/>
      <c r="AF678" s="9"/>
      <c r="AG678" s="9"/>
      <c r="AH678" s="9"/>
    </row>
    <row r="679" spans="1:34" x14ac:dyDescent="0.25">
      <c r="A679" s="9"/>
      <c r="B679" s="9"/>
      <c r="C679" s="9"/>
      <c r="D679" s="9"/>
      <c r="F679" s="9"/>
      <c r="G679" s="9"/>
      <c r="I679" s="9"/>
      <c r="J679" s="9"/>
      <c r="K679" s="9"/>
      <c r="L679" s="9"/>
      <c r="M679" s="9"/>
      <c r="N679" s="9"/>
      <c r="O679" s="9"/>
      <c r="P679" s="9"/>
      <c r="R679" s="9"/>
      <c r="S679" s="9"/>
      <c r="U679" s="9"/>
      <c r="V679" s="9"/>
      <c r="W679" s="17"/>
      <c r="X679" s="9"/>
      <c r="Y679" s="9"/>
      <c r="Z679" s="9"/>
      <c r="AA679" s="9"/>
      <c r="AB679" s="9"/>
      <c r="AC679" s="9"/>
      <c r="AD679" s="9"/>
      <c r="AE679" s="9"/>
      <c r="AF679" s="9"/>
      <c r="AG679" s="9"/>
      <c r="AH679" s="9"/>
    </row>
    <row r="680" spans="1:34" x14ac:dyDescent="0.25">
      <c r="A680" s="9"/>
      <c r="B680" s="9"/>
      <c r="C680" s="9"/>
      <c r="D680" s="9"/>
      <c r="F680" s="9"/>
      <c r="G680" s="9"/>
      <c r="I680" s="9"/>
      <c r="J680" s="9"/>
      <c r="K680" s="9"/>
      <c r="L680" s="9"/>
      <c r="M680" s="9"/>
      <c r="N680" s="9"/>
      <c r="O680" s="9"/>
      <c r="P680" s="9"/>
      <c r="R680" s="9"/>
      <c r="S680" s="9"/>
      <c r="U680" s="9"/>
      <c r="V680" s="9"/>
      <c r="W680" s="17"/>
      <c r="X680" s="9"/>
      <c r="Y680" s="9"/>
      <c r="Z680" s="9"/>
      <c r="AA680" s="9"/>
      <c r="AB680" s="9"/>
      <c r="AC680" s="9"/>
      <c r="AD680" s="9"/>
      <c r="AE680" s="9"/>
      <c r="AF680" s="9"/>
      <c r="AG680" s="9"/>
      <c r="AH680" s="9"/>
    </row>
    <row r="681" spans="1:34" x14ac:dyDescent="0.25">
      <c r="A681" s="9"/>
      <c r="B681" s="9"/>
      <c r="C681" s="9"/>
      <c r="D681" s="9"/>
      <c r="F681" s="9"/>
      <c r="G681" s="9"/>
      <c r="I681" s="9"/>
      <c r="J681" s="9"/>
      <c r="K681" s="9"/>
      <c r="L681" s="9"/>
      <c r="M681" s="9"/>
      <c r="N681" s="9"/>
      <c r="O681" s="9"/>
      <c r="P681" s="9"/>
      <c r="R681" s="9"/>
      <c r="S681" s="9"/>
      <c r="U681" s="9"/>
      <c r="V681" s="9"/>
      <c r="W681" s="17"/>
      <c r="X681" s="9"/>
      <c r="Y681" s="9"/>
      <c r="Z681" s="9"/>
      <c r="AA681" s="9"/>
      <c r="AB681" s="9"/>
      <c r="AC681" s="9"/>
      <c r="AD681" s="9"/>
      <c r="AE681" s="9"/>
      <c r="AF681" s="9"/>
      <c r="AG681" s="9"/>
      <c r="AH681" s="9"/>
    </row>
    <row r="682" spans="1:34" x14ac:dyDescent="0.25">
      <c r="A682" s="9"/>
      <c r="B682" s="9"/>
      <c r="C682" s="9"/>
      <c r="D682" s="9"/>
      <c r="F682" s="9"/>
      <c r="G682" s="9"/>
      <c r="I682" s="9"/>
      <c r="J682" s="9"/>
      <c r="K682" s="9"/>
      <c r="L682" s="9"/>
      <c r="M682" s="9"/>
      <c r="N682" s="9"/>
      <c r="O682" s="9"/>
      <c r="P682" s="9"/>
      <c r="R682" s="9"/>
      <c r="S682" s="9"/>
      <c r="U682" s="9"/>
      <c r="V682" s="9"/>
      <c r="W682" s="17"/>
      <c r="X682" s="9"/>
      <c r="Y682" s="9"/>
      <c r="Z682" s="9"/>
      <c r="AA682" s="9"/>
      <c r="AB682" s="9"/>
      <c r="AC682" s="9"/>
      <c r="AD682" s="9"/>
      <c r="AE682" s="9"/>
      <c r="AF682" s="9"/>
      <c r="AG682" s="9"/>
      <c r="AH682" s="9"/>
    </row>
    <row r="683" spans="1:34" x14ac:dyDescent="0.25">
      <c r="A683" s="9"/>
      <c r="B683" s="9"/>
      <c r="C683" s="9"/>
      <c r="D683" s="9"/>
      <c r="F683" s="9"/>
      <c r="G683" s="9"/>
      <c r="I683" s="9"/>
      <c r="J683" s="9"/>
      <c r="K683" s="9"/>
      <c r="L683" s="9"/>
      <c r="M683" s="9"/>
      <c r="N683" s="9"/>
      <c r="O683" s="9"/>
      <c r="P683" s="9"/>
      <c r="R683" s="9"/>
      <c r="S683" s="9"/>
      <c r="U683" s="9"/>
      <c r="V683" s="9"/>
      <c r="W683" s="17"/>
      <c r="X683" s="9"/>
      <c r="Y683" s="9"/>
      <c r="Z683" s="9"/>
      <c r="AA683" s="9"/>
      <c r="AB683" s="9"/>
      <c r="AC683" s="9"/>
      <c r="AD683" s="9"/>
      <c r="AE683" s="9"/>
      <c r="AF683" s="9"/>
      <c r="AG683" s="9"/>
      <c r="AH683" s="9"/>
    </row>
    <row r="684" spans="1:34" x14ac:dyDescent="0.25">
      <c r="A684" s="9"/>
      <c r="B684" s="9"/>
      <c r="C684" s="9"/>
      <c r="D684" s="9"/>
      <c r="F684" s="9"/>
      <c r="G684" s="9"/>
      <c r="I684" s="9"/>
      <c r="J684" s="9"/>
      <c r="K684" s="9"/>
      <c r="L684" s="9"/>
      <c r="M684" s="9"/>
      <c r="N684" s="9"/>
      <c r="O684" s="9"/>
      <c r="P684" s="9"/>
      <c r="R684" s="9"/>
      <c r="S684" s="9"/>
      <c r="U684" s="9"/>
      <c r="V684" s="9"/>
      <c r="W684" s="17"/>
      <c r="X684" s="9"/>
      <c r="Y684" s="9"/>
      <c r="Z684" s="9"/>
      <c r="AA684" s="9"/>
      <c r="AB684" s="9"/>
      <c r="AC684" s="9"/>
      <c r="AD684" s="9"/>
      <c r="AE684" s="9"/>
      <c r="AF684" s="9"/>
      <c r="AG684" s="9"/>
      <c r="AH684" s="9"/>
    </row>
    <row r="685" spans="1:34" x14ac:dyDescent="0.25">
      <c r="A685" s="9"/>
      <c r="B685" s="9"/>
      <c r="C685" s="9"/>
      <c r="D685" s="9"/>
      <c r="F685" s="9"/>
      <c r="G685" s="9"/>
      <c r="I685" s="9"/>
      <c r="J685" s="9"/>
      <c r="K685" s="9"/>
      <c r="L685" s="9"/>
      <c r="M685" s="9"/>
      <c r="N685" s="9"/>
      <c r="O685" s="9"/>
      <c r="P685" s="9"/>
      <c r="R685" s="9"/>
      <c r="S685" s="9"/>
      <c r="U685" s="9"/>
      <c r="V685" s="9"/>
      <c r="W685" s="17"/>
      <c r="X685" s="9"/>
      <c r="Y685" s="9"/>
      <c r="Z685" s="9"/>
      <c r="AA685" s="9"/>
      <c r="AB685" s="9"/>
      <c r="AC685" s="9"/>
      <c r="AD685" s="9"/>
      <c r="AE685" s="9"/>
      <c r="AF685" s="9"/>
      <c r="AG685" s="9"/>
      <c r="AH685" s="9"/>
    </row>
    <row r="686" spans="1:34" x14ac:dyDescent="0.25">
      <c r="A686" s="9"/>
      <c r="B686" s="9"/>
      <c r="C686" s="9"/>
      <c r="D686" s="9"/>
      <c r="F686" s="9"/>
      <c r="G686" s="9"/>
      <c r="I686" s="9"/>
      <c r="J686" s="9"/>
      <c r="K686" s="9"/>
      <c r="L686" s="9"/>
      <c r="M686" s="9"/>
      <c r="N686" s="9"/>
      <c r="O686" s="9"/>
      <c r="P686" s="9"/>
      <c r="R686" s="9"/>
      <c r="S686" s="9"/>
      <c r="U686" s="9"/>
      <c r="V686" s="9"/>
      <c r="W686" s="17"/>
      <c r="X686" s="9"/>
      <c r="Y686" s="9"/>
      <c r="Z686" s="9"/>
      <c r="AA686" s="9"/>
      <c r="AB686" s="9"/>
      <c r="AC686" s="9"/>
      <c r="AD686" s="9"/>
      <c r="AE686" s="9"/>
      <c r="AF686" s="9"/>
      <c r="AG686" s="9"/>
      <c r="AH686" s="9"/>
    </row>
    <row r="687" spans="1:34" x14ac:dyDescent="0.25">
      <c r="A687" s="9"/>
      <c r="B687" s="9"/>
      <c r="C687" s="9"/>
      <c r="D687" s="9"/>
      <c r="F687" s="9"/>
      <c r="G687" s="9"/>
      <c r="I687" s="9"/>
      <c r="J687" s="9"/>
      <c r="K687" s="9"/>
      <c r="L687" s="9"/>
      <c r="M687" s="9"/>
      <c r="N687" s="9"/>
      <c r="O687" s="9"/>
      <c r="P687" s="9"/>
      <c r="R687" s="9"/>
      <c r="S687" s="9"/>
      <c r="U687" s="9"/>
      <c r="V687" s="9"/>
      <c r="W687" s="17"/>
      <c r="X687" s="9"/>
      <c r="Y687" s="9"/>
      <c r="Z687" s="9"/>
      <c r="AA687" s="9"/>
      <c r="AB687" s="9"/>
      <c r="AC687" s="9"/>
      <c r="AD687" s="9"/>
      <c r="AE687" s="9"/>
      <c r="AF687" s="9"/>
      <c r="AG687" s="9"/>
      <c r="AH687" s="9"/>
    </row>
    <row r="688" spans="1:34" x14ac:dyDescent="0.25">
      <c r="A688" s="9"/>
      <c r="B688" s="9"/>
      <c r="C688" s="9"/>
      <c r="D688" s="9"/>
      <c r="F688" s="9"/>
      <c r="G688" s="9"/>
      <c r="I688" s="9"/>
      <c r="J688" s="9"/>
      <c r="K688" s="9"/>
      <c r="L688" s="9"/>
      <c r="M688" s="9"/>
      <c r="N688" s="9"/>
      <c r="O688" s="9"/>
      <c r="P688" s="9"/>
      <c r="R688" s="9"/>
      <c r="S688" s="9"/>
      <c r="U688" s="9"/>
      <c r="V688" s="9"/>
      <c r="W688" s="17"/>
      <c r="X688" s="9"/>
      <c r="Y688" s="9"/>
      <c r="Z688" s="9"/>
      <c r="AA688" s="9"/>
      <c r="AB688" s="9"/>
      <c r="AC688" s="9"/>
      <c r="AD688" s="9"/>
      <c r="AE688" s="9"/>
      <c r="AF688" s="9"/>
      <c r="AG688" s="9"/>
      <c r="AH688" s="9"/>
    </row>
    <row r="689" spans="1:34" x14ac:dyDescent="0.25">
      <c r="A689" s="9"/>
      <c r="B689" s="9"/>
      <c r="C689" s="9"/>
      <c r="D689" s="9"/>
      <c r="F689" s="9"/>
      <c r="G689" s="9"/>
      <c r="I689" s="9"/>
      <c r="J689" s="9"/>
      <c r="K689" s="9"/>
      <c r="L689" s="9"/>
      <c r="M689" s="9"/>
      <c r="N689" s="9"/>
      <c r="O689" s="9"/>
      <c r="P689" s="9"/>
      <c r="R689" s="9"/>
      <c r="S689" s="9"/>
      <c r="U689" s="9"/>
      <c r="V689" s="9"/>
      <c r="W689" s="17"/>
      <c r="X689" s="9"/>
      <c r="Y689" s="9"/>
      <c r="Z689" s="9"/>
      <c r="AA689" s="9"/>
      <c r="AB689" s="9"/>
      <c r="AC689" s="9"/>
      <c r="AD689" s="9"/>
      <c r="AE689" s="9"/>
      <c r="AF689" s="9"/>
      <c r="AG689" s="9"/>
      <c r="AH689" s="9"/>
    </row>
    <row r="690" spans="1:34" x14ac:dyDescent="0.25">
      <c r="A690" s="9"/>
      <c r="B690" s="9"/>
      <c r="C690" s="9"/>
      <c r="D690" s="9"/>
      <c r="F690" s="9"/>
      <c r="G690" s="9"/>
      <c r="I690" s="9"/>
      <c r="J690" s="9"/>
      <c r="K690" s="9"/>
      <c r="L690" s="9"/>
      <c r="M690" s="9"/>
      <c r="N690" s="9"/>
      <c r="O690" s="9"/>
      <c r="P690" s="9"/>
      <c r="R690" s="9"/>
      <c r="S690" s="9"/>
      <c r="U690" s="9"/>
      <c r="V690" s="9"/>
      <c r="W690" s="17"/>
      <c r="X690" s="9"/>
      <c r="Y690" s="9"/>
      <c r="Z690" s="9"/>
      <c r="AA690" s="9"/>
      <c r="AB690" s="9"/>
      <c r="AC690" s="9"/>
      <c r="AD690" s="9"/>
      <c r="AE690" s="9"/>
      <c r="AF690" s="9"/>
      <c r="AG690" s="9"/>
      <c r="AH690" s="9"/>
    </row>
    <row r="691" spans="1:34" x14ac:dyDescent="0.25">
      <c r="A691" s="9"/>
      <c r="B691" s="9"/>
      <c r="C691" s="9"/>
      <c r="D691" s="9"/>
      <c r="F691" s="9"/>
      <c r="G691" s="9"/>
      <c r="I691" s="9"/>
      <c r="J691" s="9"/>
      <c r="K691" s="9"/>
      <c r="L691" s="9"/>
      <c r="M691" s="9"/>
      <c r="N691" s="9"/>
      <c r="O691" s="9"/>
      <c r="P691" s="9"/>
      <c r="R691" s="9"/>
      <c r="S691" s="9"/>
      <c r="U691" s="9"/>
      <c r="V691" s="9"/>
      <c r="W691" s="17"/>
      <c r="X691" s="9"/>
      <c r="Y691" s="9"/>
      <c r="Z691" s="9"/>
      <c r="AA691" s="9"/>
      <c r="AB691" s="9"/>
      <c r="AC691" s="9"/>
      <c r="AD691" s="9"/>
      <c r="AE691" s="9"/>
      <c r="AF691" s="9"/>
      <c r="AG691" s="9"/>
      <c r="AH691" s="9"/>
    </row>
    <row r="692" spans="1:34" x14ac:dyDescent="0.25">
      <c r="A692" s="9"/>
      <c r="B692" s="9"/>
      <c r="C692" s="9"/>
      <c r="D692" s="9"/>
      <c r="F692" s="9"/>
      <c r="G692" s="9"/>
      <c r="I692" s="9"/>
      <c r="J692" s="9"/>
      <c r="K692" s="9"/>
      <c r="L692" s="9"/>
      <c r="M692" s="9"/>
      <c r="N692" s="9"/>
      <c r="O692" s="9"/>
      <c r="P692" s="9"/>
      <c r="R692" s="9"/>
      <c r="S692" s="9"/>
      <c r="U692" s="9"/>
      <c r="V692" s="9"/>
      <c r="W692" s="17"/>
      <c r="X692" s="9"/>
      <c r="Y692" s="9"/>
      <c r="Z692" s="9"/>
      <c r="AA692" s="9"/>
      <c r="AB692" s="9"/>
      <c r="AC692" s="9"/>
      <c r="AD692" s="9"/>
      <c r="AE692" s="9"/>
      <c r="AF692" s="9"/>
      <c r="AG692" s="9"/>
      <c r="AH692" s="9"/>
    </row>
    <row r="693" spans="1:34" x14ac:dyDescent="0.25">
      <c r="A693" s="9"/>
      <c r="B693" s="9"/>
      <c r="C693" s="9"/>
      <c r="D693" s="9"/>
      <c r="F693" s="9"/>
      <c r="G693" s="9"/>
      <c r="I693" s="9"/>
      <c r="J693" s="9"/>
      <c r="K693" s="9"/>
      <c r="L693" s="9"/>
      <c r="M693" s="9"/>
      <c r="N693" s="9"/>
      <c r="O693" s="9"/>
      <c r="P693" s="9"/>
      <c r="R693" s="9"/>
      <c r="S693" s="9"/>
      <c r="U693" s="9"/>
      <c r="V693" s="9"/>
      <c r="W693" s="17"/>
      <c r="X693" s="9"/>
      <c r="Y693" s="9"/>
      <c r="Z693" s="9"/>
      <c r="AA693" s="9"/>
      <c r="AB693" s="9"/>
      <c r="AC693" s="9"/>
      <c r="AD693" s="9"/>
      <c r="AE693" s="9"/>
      <c r="AF693" s="9"/>
      <c r="AG693" s="9"/>
      <c r="AH693" s="9"/>
    </row>
    <row r="694" spans="1:34" x14ac:dyDescent="0.25">
      <c r="A694" s="9"/>
      <c r="B694" s="9"/>
      <c r="C694" s="9"/>
      <c r="D694" s="9"/>
      <c r="F694" s="9"/>
      <c r="G694" s="9"/>
      <c r="I694" s="9"/>
      <c r="J694" s="9"/>
      <c r="K694" s="9"/>
      <c r="L694" s="9"/>
      <c r="M694" s="9"/>
      <c r="N694" s="9"/>
      <c r="O694" s="9"/>
      <c r="P694" s="9"/>
      <c r="R694" s="9"/>
      <c r="S694" s="9"/>
      <c r="U694" s="9"/>
      <c r="V694" s="9"/>
      <c r="W694" s="17"/>
      <c r="X694" s="9"/>
      <c r="Y694" s="9"/>
      <c r="Z694" s="9"/>
      <c r="AA694" s="9"/>
      <c r="AB694" s="9"/>
      <c r="AC694" s="9"/>
      <c r="AD694" s="9"/>
      <c r="AE694" s="9"/>
      <c r="AF694" s="9"/>
      <c r="AG694" s="9"/>
      <c r="AH694" s="9"/>
    </row>
    <row r="695" spans="1:34" x14ac:dyDescent="0.25">
      <c r="A695" s="9"/>
      <c r="B695" s="9"/>
      <c r="C695" s="9"/>
      <c r="D695" s="9"/>
      <c r="F695" s="9"/>
      <c r="G695" s="9"/>
      <c r="I695" s="9"/>
      <c r="J695" s="9"/>
      <c r="K695" s="9"/>
      <c r="L695" s="9"/>
      <c r="M695" s="9"/>
      <c r="N695" s="9"/>
      <c r="O695" s="9"/>
      <c r="P695" s="9"/>
      <c r="R695" s="9"/>
      <c r="S695" s="9"/>
      <c r="U695" s="9"/>
      <c r="V695" s="9"/>
      <c r="W695" s="17"/>
      <c r="X695" s="9"/>
      <c r="Y695" s="9"/>
      <c r="Z695" s="9"/>
      <c r="AA695" s="9"/>
      <c r="AB695" s="9"/>
      <c r="AC695" s="9"/>
      <c r="AD695" s="9"/>
      <c r="AE695" s="9"/>
      <c r="AF695" s="9"/>
      <c r="AG695" s="9"/>
      <c r="AH695" s="9"/>
    </row>
    <row r="696" spans="1:34" x14ac:dyDescent="0.25">
      <c r="A696" s="9"/>
      <c r="B696" s="9"/>
      <c r="C696" s="9"/>
      <c r="D696" s="9"/>
      <c r="F696" s="9"/>
      <c r="G696" s="9"/>
      <c r="I696" s="9"/>
      <c r="J696" s="9"/>
      <c r="K696" s="9"/>
      <c r="L696" s="9"/>
      <c r="M696" s="9"/>
      <c r="N696" s="9"/>
      <c r="O696" s="9"/>
      <c r="P696" s="9"/>
      <c r="R696" s="9"/>
      <c r="S696" s="9"/>
      <c r="U696" s="9"/>
      <c r="V696" s="9"/>
      <c r="W696" s="17"/>
      <c r="X696" s="9"/>
      <c r="Y696" s="9"/>
      <c r="Z696" s="9"/>
      <c r="AA696" s="9"/>
      <c r="AB696" s="9"/>
      <c r="AC696" s="9"/>
      <c r="AD696" s="9"/>
      <c r="AE696" s="9"/>
      <c r="AF696" s="9"/>
      <c r="AG696" s="9"/>
      <c r="AH696" s="9"/>
    </row>
    <row r="697" spans="1:34" x14ac:dyDescent="0.25">
      <c r="A697" s="9"/>
      <c r="B697" s="9"/>
      <c r="C697" s="9"/>
      <c r="D697" s="9"/>
      <c r="F697" s="9"/>
      <c r="G697" s="9"/>
      <c r="I697" s="9"/>
      <c r="J697" s="9"/>
      <c r="K697" s="9"/>
      <c r="L697" s="9"/>
      <c r="M697" s="9"/>
      <c r="N697" s="9"/>
      <c r="O697" s="9"/>
      <c r="P697" s="9"/>
      <c r="R697" s="9"/>
      <c r="S697" s="9"/>
      <c r="U697" s="9"/>
      <c r="V697" s="9"/>
      <c r="W697" s="17"/>
      <c r="X697" s="9"/>
      <c r="Y697" s="9"/>
      <c r="Z697" s="9"/>
      <c r="AA697" s="9"/>
      <c r="AB697" s="9"/>
      <c r="AC697" s="9"/>
      <c r="AD697" s="9"/>
      <c r="AE697" s="9"/>
      <c r="AF697" s="9"/>
      <c r="AG697" s="9"/>
      <c r="AH697" s="9"/>
    </row>
    <row r="698" spans="1:34" x14ac:dyDescent="0.25">
      <c r="A698" s="9"/>
      <c r="B698" s="9"/>
      <c r="C698" s="9"/>
      <c r="D698" s="9"/>
      <c r="F698" s="9"/>
      <c r="G698" s="9"/>
      <c r="I698" s="9"/>
      <c r="J698" s="9"/>
      <c r="K698" s="9"/>
      <c r="L698" s="9"/>
      <c r="M698" s="9"/>
      <c r="N698" s="9"/>
      <c r="O698" s="9"/>
      <c r="P698" s="9"/>
      <c r="R698" s="9"/>
      <c r="S698" s="9"/>
      <c r="U698" s="9"/>
      <c r="V698" s="9"/>
      <c r="W698" s="17"/>
      <c r="X698" s="9"/>
      <c r="Y698" s="9"/>
      <c r="Z698" s="9"/>
      <c r="AA698" s="9"/>
      <c r="AB698" s="9"/>
      <c r="AC698" s="9"/>
      <c r="AD698" s="9"/>
      <c r="AE698" s="9"/>
      <c r="AF698" s="9"/>
      <c r="AG698" s="9"/>
      <c r="AH698" s="9"/>
    </row>
    <row r="699" spans="1:34" x14ac:dyDescent="0.25">
      <c r="A699" s="9"/>
      <c r="B699" s="9"/>
      <c r="C699" s="9"/>
      <c r="D699" s="9"/>
      <c r="F699" s="9"/>
      <c r="G699" s="9"/>
      <c r="I699" s="9"/>
      <c r="J699" s="9"/>
      <c r="K699" s="9"/>
      <c r="L699" s="9"/>
      <c r="M699" s="9"/>
      <c r="N699" s="9"/>
      <c r="O699" s="9"/>
      <c r="P699" s="9"/>
      <c r="R699" s="9"/>
      <c r="S699" s="9"/>
      <c r="U699" s="9"/>
      <c r="V699" s="9"/>
      <c r="W699" s="17"/>
      <c r="X699" s="9"/>
      <c r="Y699" s="9"/>
      <c r="Z699" s="9"/>
      <c r="AA699" s="9"/>
      <c r="AB699" s="9"/>
      <c r="AC699" s="9"/>
      <c r="AD699" s="9"/>
      <c r="AE699" s="9"/>
      <c r="AF699" s="9"/>
      <c r="AG699" s="9"/>
      <c r="AH699" s="9"/>
    </row>
    <row r="700" spans="1:34" x14ac:dyDescent="0.25">
      <c r="A700" s="9"/>
      <c r="B700" s="9"/>
      <c r="C700" s="9"/>
      <c r="D700" s="9"/>
      <c r="F700" s="9"/>
      <c r="G700" s="9"/>
      <c r="I700" s="9"/>
      <c r="J700" s="9"/>
      <c r="K700" s="9"/>
      <c r="L700" s="9"/>
      <c r="M700" s="9"/>
      <c r="N700" s="9"/>
      <c r="O700" s="9"/>
      <c r="P700" s="9"/>
      <c r="R700" s="9"/>
      <c r="S700" s="9"/>
      <c r="U700" s="9"/>
      <c r="V700" s="9"/>
      <c r="W700" s="17"/>
      <c r="X700" s="9"/>
      <c r="Y700" s="9"/>
      <c r="Z700" s="9"/>
      <c r="AA700" s="9"/>
      <c r="AB700" s="9"/>
      <c r="AC700" s="9"/>
      <c r="AD700" s="9"/>
      <c r="AE700" s="9"/>
      <c r="AF700" s="9"/>
      <c r="AG700" s="9"/>
      <c r="AH700" s="9"/>
    </row>
    <row r="701" spans="1:34" x14ac:dyDescent="0.25">
      <c r="A701" s="9"/>
      <c r="B701" s="9"/>
      <c r="C701" s="9"/>
      <c r="D701" s="9"/>
      <c r="F701" s="9"/>
      <c r="G701" s="9"/>
      <c r="I701" s="9"/>
      <c r="J701" s="9"/>
      <c r="K701" s="9"/>
      <c r="L701" s="9"/>
      <c r="M701" s="9"/>
      <c r="N701" s="9"/>
      <c r="O701" s="9"/>
      <c r="P701" s="9"/>
      <c r="R701" s="9"/>
      <c r="S701" s="9"/>
      <c r="U701" s="9"/>
      <c r="V701" s="9"/>
      <c r="W701" s="17"/>
      <c r="X701" s="9"/>
      <c r="Y701" s="9"/>
      <c r="Z701" s="9"/>
      <c r="AA701" s="9"/>
      <c r="AB701" s="9"/>
      <c r="AC701" s="9"/>
      <c r="AD701" s="9"/>
      <c r="AE701" s="9"/>
      <c r="AF701" s="9"/>
      <c r="AG701" s="9"/>
      <c r="AH701" s="9"/>
    </row>
    <row r="702" spans="1:34" x14ac:dyDescent="0.25">
      <c r="A702" s="9"/>
      <c r="B702" s="9"/>
      <c r="C702" s="9"/>
      <c r="D702" s="9"/>
      <c r="F702" s="9"/>
      <c r="G702" s="9"/>
      <c r="I702" s="9"/>
      <c r="J702" s="9"/>
      <c r="K702" s="9"/>
      <c r="L702" s="9"/>
      <c r="M702" s="9"/>
      <c r="N702" s="9"/>
      <c r="O702" s="9"/>
      <c r="P702" s="9"/>
      <c r="R702" s="9"/>
      <c r="S702" s="9"/>
      <c r="U702" s="9"/>
      <c r="V702" s="9"/>
      <c r="W702" s="17"/>
      <c r="X702" s="9"/>
      <c r="Y702" s="9"/>
      <c r="Z702" s="9"/>
      <c r="AA702" s="9"/>
      <c r="AB702" s="9"/>
      <c r="AC702" s="9"/>
      <c r="AD702" s="9"/>
      <c r="AE702" s="9"/>
      <c r="AF702" s="9"/>
      <c r="AG702" s="9"/>
      <c r="AH702" s="9"/>
    </row>
    <row r="703" spans="1:34" x14ac:dyDescent="0.25">
      <c r="A703" s="9"/>
      <c r="B703" s="9"/>
      <c r="C703" s="9"/>
      <c r="D703" s="9"/>
      <c r="F703" s="9"/>
      <c r="G703" s="9"/>
      <c r="I703" s="9"/>
      <c r="J703" s="9"/>
      <c r="K703" s="9"/>
      <c r="L703" s="9"/>
      <c r="M703" s="9"/>
      <c r="N703" s="9"/>
      <c r="O703" s="9"/>
      <c r="P703" s="9"/>
      <c r="R703" s="9"/>
      <c r="S703" s="9"/>
      <c r="U703" s="9"/>
      <c r="V703" s="9"/>
      <c r="W703" s="17"/>
      <c r="X703" s="9"/>
      <c r="Y703" s="9"/>
      <c r="Z703" s="9"/>
      <c r="AA703" s="9"/>
      <c r="AB703" s="9"/>
      <c r="AC703" s="9"/>
      <c r="AD703" s="9"/>
      <c r="AE703" s="9"/>
      <c r="AF703" s="9"/>
      <c r="AG703" s="9"/>
      <c r="AH703" s="9"/>
    </row>
    <row r="704" spans="1:34" x14ac:dyDescent="0.25">
      <c r="A704" s="9"/>
      <c r="B704" s="9"/>
      <c r="C704" s="9"/>
      <c r="D704" s="9"/>
      <c r="F704" s="9"/>
      <c r="G704" s="9"/>
      <c r="I704" s="9"/>
      <c r="J704" s="9"/>
      <c r="K704" s="9"/>
      <c r="L704" s="9"/>
      <c r="M704" s="9"/>
      <c r="N704" s="9"/>
      <c r="O704" s="9"/>
      <c r="P704" s="9"/>
      <c r="R704" s="9"/>
      <c r="S704" s="9"/>
      <c r="U704" s="9"/>
      <c r="V704" s="9"/>
      <c r="W704" s="17"/>
      <c r="X704" s="9"/>
      <c r="Y704" s="9"/>
      <c r="Z704" s="9"/>
      <c r="AA704" s="9"/>
      <c r="AB704" s="9"/>
      <c r="AC704" s="9"/>
      <c r="AD704" s="9"/>
      <c r="AE704" s="9"/>
      <c r="AF704" s="9"/>
      <c r="AG704" s="9"/>
      <c r="AH704" s="9"/>
    </row>
    <row r="705" spans="1:34" x14ac:dyDescent="0.25">
      <c r="A705" s="9"/>
      <c r="B705" s="9"/>
      <c r="C705" s="9"/>
      <c r="D705" s="9"/>
      <c r="F705" s="9"/>
      <c r="G705" s="9"/>
      <c r="I705" s="9"/>
      <c r="J705" s="9"/>
      <c r="K705" s="9"/>
      <c r="L705" s="9"/>
      <c r="M705" s="9"/>
      <c r="N705" s="9"/>
      <c r="O705" s="9"/>
      <c r="P705" s="9"/>
      <c r="R705" s="9"/>
      <c r="S705" s="9"/>
      <c r="U705" s="9"/>
      <c r="V705" s="9"/>
      <c r="W705" s="17"/>
      <c r="X705" s="9"/>
      <c r="Y705" s="9"/>
      <c r="Z705" s="9"/>
      <c r="AA705" s="9"/>
      <c r="AB705" s="9"/>
      <c r="AC705" s="9"/>
      <c r="AD705" s="9"/>
      <c r="AE705" s="9"/>
      <c r="AF705" s="9"/>
      <c r="AG705" s="9"/>
      <c r="AH705" s="9"/>
    </row>
    <row r="706" spans="1:34" x14ac:dyDescent="0.25">
      <c r="A706" s="9"/>
      <c r="B706" s="9"/>
      <c r="C706" s="9"/>
      <c r="D706" s="9"/>
      <c r="F706" s="9"/>
      <c r="G706" s="9"/>
      <c r="I706" s="9"/>
      <c r="J706" s="9"/>
      <c r="K706" s="9"/>
      <c r="L706" s="9"/>
      <c r="M706" s="9"/>
      <c r="N706" s="9"/>
      <c r="O706" s="9"/>
      <c r="P706" s="9"/>
      <c r="R706" s="9"/>
      <c r="S706" s="9"/>
      <c r="U706" s="9"/>
      <c r="V706" s="9"/>
      <c r="W706" s="17"/>
      <c r="X706" s="9"/>
      <c r="Y706" s="9"/>
      <c r="Z706" s="9"/>
      <c r="AA706" s="9"/>
      <c r="AB706" s="9"/>
      <c r="AC706" s="9"/>
      <c r="AD706" s="9"/>
      <c r="AE706" s="9"/>
      <c r="AF706" s="9"/>
      <c r="AG706" s="9"/>
      <c r="AH706" s="9"/>
    </row>
    <row r="707" spans="1:34" x14ac:dyDescent="0.25">
      <c r="A707" s="9"/>
      <c r="B707" s="9"/>
      <c r="C707" s="9"/>
      <c r="D707" s="9"/>
      <c r="F707" s="9"/>
      <c r="G707" s="9"/>
      <c r="I707" s="9"/>
      <c r="J707" s="9"/>
      <c r="K707" s="9"/>
      <c r="L707" s="9"/>
      <c r="M707" s="9"/>
      <c r="N707" s="9"/>
      <c r="O707" s="9"/>
      <c r="P707" s="9"/>
      <c r="R707" s="9"/>
      <c r="S707" s="9"/>
      <c r="U707" s="9"/>
      <c r="V707" s="9"/>
      <c r="W707" s="17"/>
      <c r="X707" s="9"/>
      <c r="Y707" s="9"/>
      <c r="Z707" s="9"/>
      <c r="AA707" s="9"/>
      <c r="AB707" s="9"/>
      <c r="AC707" s="9"/>
      <c r="AD707" s="9"/>
      <c r="AE707" s="9"/>
      <c r="AF707" s="9"/>
      <c r="AG707" s="9"/>
      <c r="AH707" s="9"/>
    </row>
    <row r="708" spans="1:34" x14ac:dyDescent="0.25">
      <c r="A708" s="9"/>
      <c r="B708" s="9"/>
      <c r="C708" s="9"/>
      <c r="D708" s="9"/>
      <c r="F708" s="9"/>
      <c r="G708" s="9"/>
      <c r="I708" s="9"/>
      <c r="J708" s="9"/>
      <c r="K708" s="9"/>
      <c r="L708" s="9"/>
      <c r="M708" s="9"/>
      <c r="N708" s="9"/>
      <c r="O708" s="9"/>
      <c r="P708" s="9"/>
      <c r="R708" s="9"/>
      <c r="S708" s="9"/>
      <c r="U708" s="9"/>
      <c r="V708" s="9"/>
      <c r="W708" s="17"/>
      <c r="X708" s="9"/>
      <c r="Y708" s="9"/>
      <c r="Z708" s="9"/>
      <c r="AA708" s="9"/>
      <c r="AB708" s="9"/>
      <c r="AC708" s="9"/>
      <c r="AD708" s="9"/>
      <c r="AE708" s="9"/>
      <c r="AF708" s="9"/>
      <c r="AG708" s="9"/>
      <c r="AH708" s="9"/>
    </row>
    <row r="709" spans="1:34" x14ac:dyDescent="0.25">
      <c r="A709" s="9"/>
      <c r="B709" s="9"/>
      <c r="C709" s="9"/>
      <c r="D709" s="9"/>
      <c r="F709" s="9"/>
      <c r="G709" s="9"/>
      <c r="I709" s="9"/>
      <c r="J709" s="9"/>
      <c r="K709" s="9"/>
      <c r="L709" s="9"/>
      <c r="M709" s="9"/>
      <c r="N709" s="9"/>
      <c r="O709" s="9"/>
      <c r="P709" s="9"/>
      <c r="R709" s="9"/>
      <c r="S709" s="9"/>
      <c r="U709" s="9"/>
      <c r="V709" s="9"/>
      <c r="W709" s="17"/>
      <c r="X709" s="9"/>
      <c r="Y709" s="9"/>
      <c r="Z709" s="9"/>
      <c r="AA709" s="9"/>
      <c r="AB709" s="9"/>
      <c r="AC709" s="9"/>
      <c r="AD709" s="9"/>
      <c r="AE709" s="9"/>
      <c r="AF709" s="9"/>
      <c r="AG709" s="9"/>
      <c r="AH709" s="9"/>
    </row>
    <row r="710" spans="1:34" x14ac:dyDescent="0.25">
      <c r="A710" s="9"/>
      <c r="B710" s="9"/>
      <c r="C710" s="9"/>
      <c r="D710" s="9"/>
      <c r="F710" s="9"/>
      <c r="G710" s="9"/>
      <c r="I710" s="9"/>
      <c r="J710" s="9"/>
      <c r="K710" s="9"/>
      <c r="L710" s="9"/>
      <c r="M710" s="9"/>
      <c r="N710" s="9"/>
      <c r="O710" s="9"/>
      <c r="P710" s="9"/>
      <c r="R710" s="9"/>
      <c r="S710" s="9"/>
      <c r="U710" s="9"/>
      <c r="V710" s="9"/>
      <c r="W710" s="17"/>
      <c r="X710" s="9"/>
      <c r="Y710" s="9"/>
      <c r="Z710" s="9"/>
      <c r="AA710" s="9"/>
      <c r="AB710" s="9"/>
      <c r="AC710" s="9"/>
      <c r="AD710" s="9"/>
      <c r="AE710" s="9"/>
      <c r="AF710" s="9"/>
      <c r="AG710" s="9"/>
      <c r="AH710" s="9"/>
    </row>
    <row r="711" spans="1:34" x14ac:dyDescent="0.25">
      <c r="A711" s="9"/>
      <c r="B711" s="9"/>
      <c r="C711" s="9"/>
      <c r="D711" s="9"/>
      <c r="F711" s="9"/>
      <c r="G711" s="9"/>
      <c r="I711" s="9"/>
      <c r="J711" s="9"/>
      <c r="K711" s="9"/>
      <c r="L711" s="9"/>
      <c r="M711" s="9"/>
      <c r="N711" s="9"/>
      <c r="O711" s="9"/>
      <c r="P711" s="9"/>
      <c r="R711" s="9"/>
      <c r="S711" s="9"/>
      <c r="U711" s="9"/>
      <c r="V711" s="9"/>
      <c r="W711" s="17"/>
      <c r="X711" s="9"/>
      <c r="Y711" s="9"/>
      <c r="Z711" s="9"/>
      <c r="AA711" s="9"/>
      <c r="AB711" s="9"/>
      <c r="AC711" s="9"/>
      <c r="AD711" s="9"/>
      <c r="AE711" s="9"/>
      <c r="AF711" s="9"/>
      <c r="AG711" s="9"/>
      <c r="AH711" s="9"/>
    </row>
    <row r="712" spans="1:34" x14ac:dyDescent="0.25">
      <c r="A712" s="9"/>
      <c r="B712" s="9"/>
      <c r="C712" s="9"/>
      <c r="D712" s="9"/>
      <c r="F712" s="9"/>
      <c r="G712" s="9"/>
      <c r="I712" s="9"/>
      <c r="J712" s="9"/>
      <c r="K712" s="9"/>
      <c r="L712" s="9"/>
      <c r="M712" s="9"/>
      <c r="N712" s="9"/>
      <c r="O712" s="9"/>
      <c r="P712" s="9"/>
      <c r="R712" s="9"/>
      <c r="S712" s="9"/>
      <c r="U712" s="9"/>
      <c r="V712" s="9"/>
      <c r="W712" s="17"/>
      <c r="X712" s="9"/>
      <c r="Y712" s="9"/>
      <c r="Z712" s="9"/>
      <c r="AA712" s="9"/>
      <c r="AB712" s="9"/>
      <c r="AC712" s="9"/>
      <c r="AD712" s="9"/>
      <c r="AE712" s="9"/>
      <c r="AF712" s="9"/>
      <c r="AG712" s="9"/>
      <c r="AH712" s="9"/>
    </row>
    <row r="713" spans="1:34" x14ac:dyDescent="0.25">
      <c r="A713" s="9"/>
      <c r="B713" s="9"/>
      <c r="C713" s="9"/>
      <c r="D713" s="9"/>
      <c r="F713" s="9"/>
      <c r="G713" s="9"/>
      <c r="I713" s="9"/>
      <c r="J713" s="9"/>
      <c r="K713" s="9"/>
      <c r="L713" s="9"/>
      <c r="M713" s="9"/>
      <c r="N713" s="9"/>
      <c r="O713" s="9"/>
      <c r="P713" s="9"/>
      <c r="R713" s="9"/>
      <c r="S713" s="9"/>
      <c r="U713" s="9"/>
      <c r="V713" s="9"/>
      <c r="W713" s="17"/>
      <c r="X713" s="9"/>
      <c r="Y713" s="9"/>
      <c r="Z713" s="9"/>
      <c r="AA713" s="9"/>
      <c r="AB713" s="9"/>
      <c r="AC713" s="9"/>
      <c r="AD713" s="9"/>
      <c r="AE713" s="9"/>
      <c r="AF713" s="9"/>
      <c r="AG713" s="9"/>
      <c r="AH713" s="9"/>
    </row>
    <row r="714" spans="1:34" x14ac:dyDescent="0.25">
      <c r="A714" s="9"/>
      <c r="B714" s="9"/>
      <c r="C714" s="9"/>
      <c r="D714" s="9"/>
      <c r="F714" s="9"/>
      <c r="G714" s="9"/>
      <c r="I714" s="9"/>
      <c r="J714" s="9"/>
      <c r="K714" s="9"/>
      <c r="L714" s="9"/>
      <c r="M714" s="9"/>
      <c r="N714" s="9"/>
      <c r="O714" s="9"/>
      <c r="P714" s="9"/>
      <c r="R714" s="9"/>
      <c r="S714" s="9"/>
      <c r="U714" s="9"/>
      <c r="V714" s="9"/>
      <c r="W714" s="17"/>
      <c r="X714" s="9"/>
      <c r="Y714" s="9"/>
      <c r="Z714" s="9"/>
      <c r="AA714" s="9"/>
      <c r="AB714" s="9"/>
      <c r="AC714" s="9"/>
      <c r="AD714" s="9"/>
      <c r="AE714" s="9"/>
      <c r="AF714" s="9"/>
      <c r="AG714" s="9"/>
      <c r="AH714" s="9"/>
    </row>
    <row r="715" spans="1:34" x14ac:dyDescent="0.25">
      <c r="A715" s="9"/>
      <c r="B715" s="9"/>
      <c r="C715" s="9"/>
      <c r="D715" s="9"/>
      <c r="F715" s="9"/>
      <c r="G715" s="9"/>
      <c r="I715" s="9"/>
      <c r="J715" s="9"/>
      <c r="K715" s="9"/>
      <c r="L715" s="9"/>
      <c r="M715" s="9"/>
      <c r="N715" s="9"/>
      <c r="O715" s="9"/>
      <c r="P715" s="9"/>
      <c r="R715" s="9"/>
      <c r="S715" s="9"/>
      <c r="U715" s="9"/>
      <c r="V715" s="9"/>
      <c r="W715" s="17"/>
      <c r="X715" s="9"/>
      <c r="Y715" s="9"/>
      <c r="Z715" s="9"/>
      <c r="AA715" s="9"/>
      <c r="AB715" s="9"/>
      <c r="AC715" s="9"/>
      <c r="AD715" s="9"/>
      <c r="AE715" s="9"/>
      <c r="AF715" s="9"/>
      <c r="AG715" s="9"/>
      <c r="AH715" s="9"/>
    </row>
    <row r="716" spans="1:34" x14ac:dyDescent="0.25">
      <c r="A716" s="9"/>
      <c r="B716" s="9"/>
      <c r="C716" s="9"/>
      <c r="D716" s="9"/>
      <c r="F716" s="9"/>
      <c r="G716" s="9"/>
      <c r="I716" s="9"/>
      <c r="J716" s="9"/>
      <c r="K716" s="9"/>
      <c r="L716" s="9"/>
      <c r="M716" s="9"/>
      <c r="N716" s="9"/>
      <c r="O716" s="9"/>
      <c r="P716" s="9"/>
      <c r="R716" s="9"/>
      <c r="S716" s="9"/>
      <c r="U716" s="9"/>
      <c r="V716" s="9"/>
      <c r="W716" s="17"/>
      <c r="X716" s="9"/>
      <c r="Y716" s="9"/>
      <c r="Z716" s="9"/>
      <c r="AA716" s="9"/>
      <c r="AB716" s="9"/>
      <c r="AC716" s="9"/>
      <c r="AD716" s="9"/>
      <c r="AE716" s="9"/>
      <c r="AF716" s="9"/>
      <c r="AG716" s="9"/>
      <c r="AH716" s="9"/>
    </row>
    <row r="717" spans="1:34" x14ac:dyDescent="0.25">
      <c r="A717" s="9"/>
      <c r="B717" s="9"/>
      <c r="C717" s="9"/>
      <c r="D717" s="9"/>
      <c r="F717" s="9"/>
      <c r="G717" s="9"/>
      <c r="I717" s="9"/>
      <c r="J717" s="9"/>
      <c r="K717" s="9"/>
      <c r="L717" s="9"/>
      <c r="M717" s="9"/>
      <c r="N717" s="9"/>
      <c r="O717" s="9"/>
      <c r="P717" s="9"/>
      <c r="R717" s="9"/>
      <c r="S717" s="9"/>
      <c r="U717" s="9"/>
      <c r="V717" s="9"/>
      <c r="W717" s="17"/>
      <c r="X717" s="9"/>
      <c r="Y717" s="9"/>
      <c r="Z717" s="9"/>
      <c r="AA717" s="9"/>
      <c r="AB717" s="9"/>
      <c r="AC717" s="9"/>
      <c r="AD717" s="9"/>
      <c r="AE717" s="9"/>
      <c r="AF717" s="9"/>
      <c r="AG717" s="9"/>
      <c r="AH717" s="9"/>
    </row>
    <row r="718" spans="1:34" x14ac:dyDescent="0.25">
      <c r="A718" s="9"/>
      <c r="B718" s="9"/>
      <c r="C718" s="9"/>
      <c r="D718" s="9"/>
      <c r="F718" s="9"/>
      <c r="G718" s="9"/>
      <c r="I718" s="9"/>
      <c r="J718" s="9"/>
      <c r="K718" s="9"/>
      <c r="L718" s="9"/>
      <c r="M718" s="9"/>
      <c r="N718" s="9"/>
      <c r="O718" s="9"/>
      <c r="P718" s="9"/>
      <c r="R718" s="9"/>
      <c r="S718" s="9"/>
      <c r="U718" s="9"/>
      <c r="V718" s="9"/>
      <c r="W718" s="17"/>
      <c r="X718" s="9"/>
      <c r="Y718" s="9"/>
      <c r="Z718" s="9"/>
      <c r="AA718" s="9"/>
      <c r="AB718" s="9"/>
      <c r="AC718" s="9"/>
      <c r="AD718" s="9"/>
      <c r="AE718" s="9"/>
      <c r="AF718" s="9"/>
      <c r="AG718" s="9"/>
      <c r="AH718" s="9"/>
    </row>
    <row r="719" spans="1:34" x14ac:dyDescent="0.25">
      <c r="A719" s="9"/>
      <c r="B719" s="9"/>
      <c r="C719" s="9"/>
      <c r="D719" s="9"/>
      <c r="F719" s="9"/>
      <c r="G719" s="9"/>
      <c r="I719" s="9"/>
      <c r="J719" s="9"/>
      <c r="K719" s="9"/>
      <c r="L719" s="9"/>
      <c r="M719" s="9"/>
      <c r="N719" s="9"/>
      <c r="O719" s="9"/>
      <c r="P719" s="9"/>
      <c r="R719" s="9"/>
      <c r="S719" s="9"/>
      <c r="U719" s="9"/>
      <c r="V719" s="9"/>
      <c r="W719" s="17"/>
      <c r="X719" s="9"/>
      <c r="Y719" s="9"/>
      <c r="Z719" s="9"/>
      <c r="AA719" s="9"/>
      <c r="AB719" s="9"/>
      <c r="AC719" s="9"/>
      <c r="AD719" s="9"/>
      <c r="AE719" s="9"/>
      <c r="AF719" s="9"/>
      <c r="AG719" s="9"/>
      <c r="AH719" s="9"/>
    </row>
    <row r="720" spans="1:34" x14ac:dyDescent="0.25">
      <c r="A720" s="9"/>
      <c r="B720" s="9"/>
      <c r="C720" s="9"/>
      <c r="D720" s="9"/>
      <c r="F720" s="9"/>
      <c r="G720" s="9"/>
      <c r="I720" s="9"/>
      <c r="J720" s="9"/>
      <c r="K720" s="9"/>
      <c r="L720" s="9"/>
      <c r="M720" s="9"/>
      <c r="N720" s="9"/>
      <c r="O720" s="9"/>
      <c r="P720" s="9"/>
      <c r="R720" s="9"/>
      <c r="S720" s="9"/>
      <c r="U720" s="9"/>
      <c r="V720" s="9"/>
      <c r="W720" s="17"/>
      <c r="X720" s="9"/>
      <c r="Y720" s="9"/>
      <c r="Z720" s="9"/>
      <c r="AA720" s="9"/>
      <c r="AB720" s="9"/>
      <c r="AC720" s="9"/>
      <c r="AD720" s="9"/>
      <c r="AE720" s="9"/>
      <c r="AF720" s="9"/>
      <c r="AG720" s="9"/>
      <c r="AH720" s="9"/>
    </row>
    <row r="721" spans="1:34" x14ac:dyDescent="0.25">
      <c r="A721" s="9"/>
      <c r="B721" s="9"/>
      <c r="C721" s="9"/>
      <c r="D721" s="9"/>
      <c r="F721" s="9"/>
      <c r="G721" s="9"/>
      <c r="I721" s="9"/>
      <c r="J721" s="9"/>
      <c r="K721" s="9"/>
      <c r="L721" s="9"/>
      <c r="M721" s="9"/>
      <c r="N721" s="9"/>
      <c r="O721" s="9"/>
      <c r="P721" s="9"/>
      <c r="R721" s="9"/>
      <c r="S721" s="9"/>
      <c r="U721" s="9"/>
      <c r="V721" s="9"/>
      <c r="W721" s="17"/>
      <c r="X721" s="9"/>
      <c r="Y721" s="9"/>
      <c r="Z721" s="9"/>
      <c r="AA721" s="9"/>
      <c r="AB721" s="9"/>
      <c r="AC721" s="9"/>
      <c r="AD721" s="9"/>
      <c r="AE721" s="9"/>
      <c r="AF721" s="9"/>
      <c r="AG721" s="9"/>
      <c r="AH721" s="9"/>
    </row>
    <row r="722" spans="1:34" x14ac:dyDescent="0.25">
      <c r="A722" s="9"/>
      <c r="B722" s="9"/>
      <c r="C722" s="9"/>
      <c r="D722" s="9"/>
      <c r="F722" s="9"/>
      <c r="G722" s="9"/>
      <c r="I722" s="9"/>
      <c r="J722" s="9"/>
      <c r="K722" s="9"/>
      <c r="L722" s="9"/>
      <c r="M722" s="9"/>
      <c r="N722" s="9"/>
      <c r="O722" s="9"/>
      <c r="P722" s="9"/>
      <c r="R722" s="9"/>
      <c r="S722" s="9"/>
      <c r="U722" s="9"/>
      <c r="V722" s="9"/>
      <c r="W722" s="17"/>
      <c r="X722" s="9"/>
      <c r="Y722" s="9"/>
      <c r="Z722" s="9"/>
      <c r="AA722" s="9"/>
      <c r="AB722" s="9"/>
      <c r="AC722" s="9"/>
      <c r="AD722" s="9"/>
      <c r="AE722" s="9"/>
      <c r="AF722" s="9"/>
      <c r="AG722" s="9"/>
      <c r="AH722" s="9"/>
    </row>
    <row r="723" spans="1:34" x14ac:dyDescent="0.25">
      <c r="A723" s="9"/>
      <c r="B723" s="9"/>
      <c r="C723" s="9"/>
      <c r="D723" s="9"/>
      <c r="F723" s="9"/>
      <c r="G723" s="9"/>
      <c r="I723" s="9"/>
      <c r="J723" s="9"/>
      <c r="K723" s="9"/>
      <c r="L723" s="9"/>
      <c r="M723" s="9"/>
      <c r="N723" s="9"/>
      <c r="O723" s="9"/>
      <c r="P723" s="9"/>
      <c r="R723" s="9"/>
      <c r="S723" s="9"/>
      <c r="U723" s="9"/>
      <c r="V723" s="9"/>
      <c r="W723" s="17"/>
      <c r="X723" s="9"/>
      <c r="Y723" s="9"/>
      <c r="Z723" s="9"/>
      <c r="AA723" s="9"/>
      <c r="AB723" s="9"/>
      <c r="AC723" s="9"/>
      <c r="AD723" s="9"/>
      <c r="AE723" s="9"/>
      <c r="AF723" s="9"/>
      <c r="AG723" s="9"/>
      <c r="AH723" s="9"/>
    </row>
    <row r="724" spans="1:34" x14ac:dyDescent="0.25">
      <c r="A724" s="9"/>
      <c r="B724" s="9"/>
      <c r="C724" s="9"/>
      <c r="D724" s="9"/>
      <c r="F724" s="9"/>
      <c r="G724" s="9"/>
      <c r="I724" s="9"/>
      <c r="J724" s="9"/>
      <c r="K724" s="9"/>
      <c r="L724" s="9"/>
      <c r="M724" s="9"/>
      <c r="N724" s="9"/>
      <c r="O724" s="9"/>
      <c r="P724" s="9"/>
      <c r="R724" s="9"/>
      <c r="S724" s="9"/>
      <c r="U724" s="9"/>
      <c r="V724" s="9"/>
      <c r="W724" s="17"/>
      <c r="X724" s="9"/>
      <c r="Y724" s="9"/>
      <c r="Z724" s="9"/>
      <c r="AA724" s="9"/>
      <c r="AB724" s="9"/>
      <c r="AC724" s="9"/>
      <c r="AD724" s="9"/>
      <c r="AE724" s="9"/>
      <c r="AF724" s="9"/>
      <c r="AG724" s="9"/>
      <c r="AH724" s="9"/>
    </row>
    <row r="725" spans="1:34" x14ac:dyDescent="0.25">
      <c r="A725" s="9"/>
      <c r="B725" s="9"/>
      <c r="C725" s="9"/>
      <c r="D725" s="9"/>
      <c r="F725" s="9"/>
      <c r="G725" s="9"/>
      <c r="I725" s="9"/>
      <c r="J725" s="9"/>
      <c r="K725" s="9"/>
      <c r="L725" s="9"/>
      <c r="M725" s="9"/>
      <c r="N725" s="9"/>
      <c r="O725" s="9"/>
      <c r="P725" s="9"/>
      <c r="R725" s="9"/>
      <c r="S725" s="9"/>
      <c r="U725" s="9"/>
      <c r="V725" s="9"/>
      <c r="W725" s="17"/>
      <c r="X725" s="9"/>
      <c r="Y725" s="9"/>
      <c r="Z725" s="9"/>
      <c r="AA725" s="9"/>
      <c r="AB725" s="9"/>
      <c r="AC725" s="9"/>
      <c r="AD725" s="9"/>
      <c r="AE725" s="9"/>
      <c r="AF725" s="9"/>
      <c r="AG725" s="9"/>
      <c r="AH725" s="9"/>
    </row>
    <row r="726" spans="1:34" x14ac:dyDescent="0.25">
      <c r="A726" s="9"/>
      <c r="B726" s="9"/>
      <c r="C726" s="9"/>
      <c r="D726" s="9"/>
      <c r="F726" s="9"/>
      <c r="G726" s="9"/>
      <c r="I726" s="9"/>
      <c r="J726" s="9"/>
      <c r="K726" s="9"/>
      <c r="L726" s="9"/>
      <c r="M726" s="9"/>
      <c r="N726" s="9"/>
      <c r="O726" s="9"/>
      <c r="P726" s="9"/>
      <c r="R726" s="9"/>
      <c r="S726" s="9"/>
      <c r="U726" s="9"/>
      <c r="V726" s="9"/>
      <c r="W726" s="17"/>
      <c r="X726" s="9"/>
      <c r="Y726" s="9"/>
      <c r="Z726" s="9"/>
      <c r="AA726" s="9"/>
      <c r="AB726" s="9"/>
      <c r="AC726" s="9"/>
      <c r="AD726" s="9"/>
      <c r="AE726" s="9"/>
      <c r="AF726" s="9"/>
      <c r="AG726" s="9"/>
      <c r="AH726" s="9"/>
    </row>
    <row r="727" spans="1:34" x14ac:dyDescent="0.25">
      <c r="A727" s="9"/>
      <c r="B727" s="9"/>
      <c r="C727" s="9"/>
      <c r="D727" s="9"/>
      <c r="F727" s="9"/>
      <c r="G727" s="9"/>
      <c r="I727" s="9"/>
      <c r="J727" s="9"/>
      <c r="K727" s="9"/>
      <c r="L727" s="9"/>
      <c r="M727" s="9"/>
      <c r="N727" s="9"/>
      <c r="O727" s="9"/>
      <c r="P727" s="9"/>
      <c r="R727" s="9"/>
      <c r="S727" s="9"/>
      <c r="U727" s="9"/>
      <c r="V727" s="9"/>
      <c r="W727" s="17"/>
      <c r="X727" s="9"/>
      <c r="Y727" s="9"/>
      <c r="Z727" s="9"/>
      <c r="AA727" s="9"/>
      <c r="AB727" s="9"/>
      <c r="AC727" s="9"/>
      <c r="AD727" s="9"/>
      <c r="AE727" s="9"/>
      <c r="AF727" s="9"/>
      <c r="AG727" s="9"/>
      <c r="AH727" s="9"/>
    </row>
    <row r="728" spans="1:34" x14ac:dyDescent="0.25">
      <c r="A728" s="9"/>
      <c r="B728" s="9"/>
      <c r="C728" s="9"/>
      <c r="D728" s="9"/>
      <c r="F728" s="9"/>
      <c r="G728" s="9"/>
      <c r="I728" s="9"/>
      <c r="J728" s="9"/>
      <c r="K728" s="9"/>
      <c r="L728" s="9"/>
      <c r="M728" s="9"/>
      <c r="N728" s="9"/>
      <c r="O728" s="9"/>
      <c r="P728" s="9"/>
      <c r="R728" s="9"/>
      <c r="S728" s="9"/>
      <c r="U728" s="9"/>
      <c r="V728" s="9"/>
      <c r="W728" s="17"/>
      <c r="X728" s="9"/>
      <c r="Y728" s="9"/>
      <c r="Z728" s="9"/>
      <c r="AA728" s="9"/>
      <c r="AB728" s="9"/>
      <c r="AC728" s="9"/>
      <c r="AD728" s="9"/>
      <c r="AE728" s="9"/>
      <c r="AF728" s="9"/>
      <c r="AG728" s="9"/>
      <c r="AH728" s="9"/>
    </row>
    <row r="729" spans="1:34" x14ac:dyDescent="0.25">
      <c r="A729" s="9"/>
      <c r="B729" s="9"/>
      <c r="C729" s="9"/>
      <c r="D729" s="9"/>
      <c r="F729" s="9"/>
      <c r="G729" s="9"/>
      <c r="I729" s="9"/>
      <c r="J729" s="9"/>
      <c r="K729" s="9"/>
      <c r="L729" s="9"/>
      <c r="M729" s="9"/>
      <c r="N729" s="9"/>
      <c r="O729" s="9"/>
      <c r="P729" s="9"/>
      <c r="R729" s="9"/>
      <c r="S729" s="9"/>
      <c r="U729" s="9"/>
      <c r="V729" s="9"/>
      <c r="W729" s="17"/>
      <c r="X729" s="9"/>
      <c r="Y729" s="9"/>
      <c r="Z729" s="9"/>
      <c r="AA729" s="9"/>
      <c r="AB729" s="9"/>
      <c r="AC729" s="9"/>
      <c r="AD729" s="9"/>
      <c r="AE729" s="9"/>
      <c r="AF729" s="9"/>
      <c r="AG729" s="9"/>
      <c r="AH729" s="9"/>
    </row>
    <row r="730" spans="1:34" x14ac:dyDescent="0.25">
      <c r="A730" s="9"/>
      <c r="B730" s="9"/>
      <c r="C730" s="9"/>
      <c r="D730" s="9"/>
      <c r="F730" s="9"/>
      <c r="G730" s="9"/>
      <c r="I730" s="9"/>
      <c r="J730" s="9"/>
      <c r="K730" s="9"/>
      <c r="L730" s="9"/>
      <c r="M730" s="9"/>
      <c r="N730" s="9"/>
      <c r="O730" s="9"/>
      <c r="P730" s="9"/>
      <c r="R730" s="9"/>
      <c r="S730" s="9"/>
      <c r="U730" s="9"/>
      <c r="V730" s="9"/>
      <c r="W730" s="17"/>
      <c r="X730" s="9"/>
      <c r="Y730" s="9"/>
      <c r="Z730" s="9"/>
      <c r="AA730" s="9"/>
      <c r="AB730" s="9"/>
      <c r="AC730" s="9"/>
      <c r="AD730" s="9"/>
      <c r="AE730" s="9"/>
      <c r="AF730" s="9"/>
      <c r="AG730" s="9"/>
      <c r="AH730" s="9"/>
    </row>
    <row r="731" spans="1:34" x14ac:dyDescent="0.25">
      <c r="A731" s="9"/>
      <c r="B731" s="9"/>
      <c r="C731" s="9"/>
      <c r="D731" s="9"/>
      <c r="F731" s="9"/>
      <c r="G731" s="9"/>
      <c r="I731" s="9"/>
      <c r="J731" s="9"/>
      <c r="K731" s="9"/>
      <c r="L731" s="9"/>
      <c r="M731" s="9"/>
      <c r="N731" s="9"/>
      <c r="O731" s="9"/>
      <c r="P731" s="9"/>
      <c r="R731" s="9"/>
      <c r="S731" s="9"/>
      <c r="U731" s="9"/>
      <c r="V731" s="9"/>
      <c r="W731" s="17"/>
      <c r="X731" s="9"/>
      <c r="Y731" s="9"/>
      <c r="Z731" s="9"/>
      <c r="AA731" s="9"/>
      <c r="AB731" s="9"/>
      <c r="AC731" s="9"/>
      <c r="AD731" s="9"/>
      <c r="AE731" s="9"/>
      <c r="AF731" s="9"/>
      <c r="AG731" s="9"/>
      <c r="AH731" s="9"/>
    </row>
    <row r="732" spans="1:34" x14ac:dyDescent="0.25">
      <c r="A732" s="9"/>
      <c r="B732" s="9"/>
      <c r="C732" s="9"/>
      <c r="D732" s="9"/>
      <c r="F732" s="9"/>
      <c r="G732" s="9"/>
      <c r="I732" s="9"/>
      <c r="J732" s="9"/>
      <c r="K732" s="9"/>
      <c r="L732" s="9"/>
      <c r="M732" s="9"/>
      <c r="N732" s="9"/>
      <c r="O732" s="9"/>
      <c r="P732" s="9"/>
      <c r="R732" s="9"/>
      <c r="S732" s="9"/>
      <c r="U732" s="9"/>
      <c r="V732" s="9"/>
      <c r="W732" s="17"/>
      <c r="X732" s="9"/>
      <c r="Y732" s="9"/>
      <c r="Z732" s="9"/>
      <c r="AA732" s="9"/>
      <c r="AB732" s="9"/>
      <c r="AC732" s="9"/>
      <c r="AD732" s="9"/>
      <c r="AE732" s="9"/>
      <c r="AF732" s="9"/>
      <c r="AG732" s="9"/>
      <c r="AH732" s="9"/>
    </row>
    <row r="733" spans="1:34" x14ac:dyDescent="0.25">
      <c r="A733" s="9"/>
      <c r="B733" s="9"/>
      <c r="C733" s="9"/>
      <c r="D733" s="9"/>
      <c r="F733" s="9"/>
      <c r="G733" s="9"/>
      <c r="I733" s="9"/>
      <c r="J733" s="9"/>
      <c r="K733" s="9"/>
      <c r="L733" s="9"/>
      <c r="M733" s="9"/>
      <c r="N733" s="9"/>
      <c r="O733" s="9"/>
      <c r="P733" s="9"/>
      <c r="R733" s="9"/>
      <c r="S733" s="9"/>
      <c r="U733" s="9"/>
      <c r="V733" s="9"/>
      <c r="W733" s="17"/>
      <c r="X733" s="9"/>
      <c r="Y733" s="9"/>
      <c r="Z733" s="9"/>
      <c r="AA733" s="9"/>
      <c r="AB733" s="9"/>
      <c r="AC733" s="9"/>
      <c r="AD733" s="9"/>
      <c r="AE733" s="9"/>
      <c r="AF733" s="9"/>
      <c r="AG733" s="9"/>
      <c r="AH733" s="9"/>
    </row>
    <row r="734" spans="1:34" x14ac:dyDescent="0.25">
      <c r="A734" s="9"/>
      <c r="B734" s="9"/>
      <c r="C734" s="9"/>
      <c r="D734" s="9"/>
      <c r="F734" s="9"/>
      <c r="G734" s="9"/>
      <c r="I734" s="9"/>
      <c r="J734" s="9"/>
      <c r="K734" s="9"/>
      <c r="L734" s="9"/>
      <c r="M734" s="9"/>
      <c r="N734" s="9"/>
      <c r="O734" s="9"/>
      <c r="P734" s="9"/>
      <c r="R734" s="9"/>
      <c r="S734" s="9"/>
      <c r="U734" s="9"/>
      <c r="V734" s="9"/>
      <c r="W734" s="17"/>
      <c r="X734" s="9"/>
      <c r="Y734" s="9"/>
      <c r="Z734" s="9"/>
      <c r="AA734" s="9"/>
      <c r="AB734" s="9"/>
      <c r="AC734" s="9"/>
      <c r="AD734" s="9"/>
      <c r="AE734" s="9"/>
      <c r="AF734" s="9"/>
      <c r="AG734" s="9"/>
      <c r="AH734" s="9"/>
    </row>
    <row r="735" spans="1:34" x14ac:dyDescent="0.25">
      <c r="A735" s="9"/>
      <c r="B735" s="9"/>
      <c r="C735" s="9"/>
      <c r="D735" s="9"/>
      <c r="F735" s="9"/>
      <c r="G735" s="9"/>
      <c r="I735" s="9"/>
      <c r="J735" s="9"/>
      <c r="K735" s="9"/>
      <c r="L735" s="9"/>
      <c r="M735" s="9"/>
      <c r="N735" s="9"/>
      <c r="O735" s="9"/>
      <c r="P735" s="9"/>
      <c r="R735" s="9"/>
      <c r="S735" s="9"/>
      <c r="U735" s="9"/>
      <c r="V735" s="9"/>
      <c r="W735" s="17"/>
      <c r="X735" s="9"/>
      <c r="Y735" s="9"/>
      <c r="Z735" s="9"/>
      <c r="AA735" s="9"/>
      <c r="AB735" s="9"/>
      <c r="AC735" s="9"/>
      <c r="AD735" s="9"/>
      <c r="AE735" s="9"/>
      <c r="AF735" s="9"/>
      <c r="AG735" s="9"/>
      <c r="AH735" s="9"/>
    </row>
    <row r="736" spans="1:34" x14ac:dyDescent="0.25">
      <c r="A736" s="9"/>
      <c r="B736" s="9"/>
      <c r="C736" s="9"/>
      <c r="D736" s="9"/>
      <c r="F736" s="9"/>
      <c r="G736" s="9"/>
      <c r="I736" s="9"/>
      <c r="J736" s="9"/>
      <c r="K736" s="9"/>
      <c r="L736" s="9"/>
      <c r="M736" s="9"/>
      <c r="N736" s="9"/>
      <c r="O736" s="9"/>
      <c r="P736" s="9"/>
      <c r="R736" s="9"/>
      <c r="S736" s="9"/>
      <c r="U736" s="9"/>
      <c r="V736" s="9"/>
      <c r="W736" s="17"/>
      <c r="X736" s="9"/>
      <c r="Y736" s="9"/>
      <c r="Z736" s="9"/>
      <c r="AA736" s="9"/>
      <c r="AB736" s="9"/>
      <c r="AC736" s="9"/>
      <c r="AD736" s="9"/>
      <c r="AE736" s="9"/>
      <c r="AF736" s="9"/>
      <c r="AG736" s="9"/>
      <c r="AH736" s="9"/>
    </row>
    <row r="737" spans="1:34" x14ac:dyDescent="0.25">
      <c r="A737" s="9"/>
      <c r="B737" s="9"/>
      <c r="C737" s="9"/>
      <c r="D737" s="9"/>
      <c r="F737" s="9"/>
      <c r="G737" s="9"/>
      <c r="I737" s="9"/>
      <c r="J737" s="9"/>
      <c r="K737" s="9"/>
      <c r="L737" s="9"/>
      <c r="M737" s="9"/>
      <c r="N737" s="9"/>
      <c r="O737" s="9"/>
      <c r="P737" s="9"/>
      <c r="R737" s="9"/>
      <c r="S737" s="9"/>
      <c r="U737" s="9"/>
      <c r="V737" s="9"/>
      <c r="W737" s="17"/>
      <c r="X737" s="9"/>
      <c r="Y737" s="9"/>
      <c r="Z737" s="9"/>
      <c r="AA737" s="9"/>
      <c r="AB737" s="9"/>
      <c r="AC737" s="9"/>
      <c r="AD737" s="9"/>
      <c r="AE737" s="9"/>
      <c r="AF737" s="9"/>
      <c r="AG737" s="9"/>
      <c r="AH737" s="9"/>
    </row>
    <row r="738" spans="1:34" x14ac:dyDescent="0.25">
      <c r="A738" s="9"/>
      <c r="B738" s="9"/>
      <c r="C738" s="9"/>
      <c r="D738" s="9"/>
      <c r="F738" s="9"/>
      <c r="G738" s="9"/>
      <c r="I738" s="9"/>
      <c r="J738" s="9"/>
      <c r="K738" s="9"/>
      <c r="L738" s="9"/>
      <c r="M738" s="9"/>
      <c r="N738" s="9"/>
      <c r="O738" s="9"/>
      <c r="P738" s="9"/>
      <c r="R738" s="9"/>
      <c r="S738" s="9"/>
      <c r="U738" s="9"/>
      <c r="V738" s="9"/>
      <c r="W738" s="17"/>
      <c r="X738" s="9"/>
      <c r="Y738" s="9"/>
      <c r="Z738" s="9"/>
      <c r="AA738" s="9"/>
      <c r="AB738" s="9"/>
      <c r="AC738" s="9"/>
      <c r="AD738" s="9"/>
      <c r="AE738" s="9"/>
      <c r="AF738" s="9"/>
      <c r="AG738" s="9"/>
      <c r="AH738" s="9"/>
    </row>
    <row r="739" spans="1:34" x14ac:dyDescent="0.25">
      <c r="A739" s="9"/>
      <c r="B739" s="9"/>
      <c r="C739" s="9"/>
      <c r="D739" s="9"/>
      <c r="F739" s="9"/>
      <c r="G739" s="9"/>
      <c r="I739" s="9"/>
      <c r="J739" s="9"/>
      <c r="K739" s="9"/>
      <c r="L739" s="9"/>
      <c r="M739" s="9"/>
      <c r="N739" s="9"/>
      <c r="O739" s="9"/>
      <c r="P739" s="9"/>
      <c r="R739" s="9"/>
      <c r="S739" s="9"/>
      <c r="U739" s="9"/>
      <c r="V739" s="9"/>
      <c r="W739" s="17"/>
      <c r="X739" s="9"/>
      <c r="Y739" s="9"/>
      <c r="Z739" s="9"/>
      <c r="AA739" s="9"/>
      <c r="AB739" s="9"/>
      <c r="AC739" s="9"/>
      <c r="AD739" s="9"/>
      <c r="AE739" s="9"/>
      <c r="AF739" s="9"/>
      <c r="AG739" s="9"/>
      <c r="AH739" s="9"/>
    </row>
    <row r="740" spans="1:34" x14ac:dyDescent="0.25">
      <c r="A740" s="9"/>
      <c r="B740" s="9"/>
      <c r="C740" s="9"/>
      <c r="D740" s="9"/>
      <c r="F740" s="9"/>
      <c r="G740" s="9"/>
      <c r="I740" s="9"/>
      <c r="J740" s="9"/>
      <c r="K740" s="9"/>
      <c r="L740" s="9"/>
      <c r="M740" s="9"/>
      <c r="N740" s="9"/>
      <c r="O740" s="9"/>
      <c r="P740" s="9"/>
      <c r="R740" s="9"/>
      <c r="S740" s="9"/>
      <c r="U740" s="9"/>
      <c r="V740" s="9"/>
      <c r="W740" s="17"/>
      <c r="X740" s="9"/>
      <c r="Y740" s="9"/>
      <c r="Z740" s="9"/>
      <c r="AA740" s="9"/>
      <c r="AB740" s="9"/>
      <c r="AC740" s="9"/>
      <c r="AD740" s="9"/>
      <c r="AE740" s="9"/>
      <c r="AF740" s="9"/>
      <c r="AG740" s="9"/>
      <c r="AH740" s="9"/>
    </row>
    <row r="741" spans="1:34" x14ac:dyDescent="0.25">
      <c r="A741" s="9"/>
      <c r="B741" s="9"/>
      <c r="C741" s="9"/>
      <c r="D741" s="9"/>
      <c r="F741" s="9"/>
      <c r="G741" s="9"/>
      <c r="I741" s="9"/>
      <c r="J741" s="9"/>
      <c r="K741" s="9"/>
      <c r="L741" s="9"/>
      <c r="M741" s="9"/>
      <c r="N741" s="9"/>
      <c r="O741" s="9"/>
      <c r="P741" s="9"/>
      <c r="R741" s="9"/>
      <c r="S741" s="9"/>
      <c r="U741" s="9"/>
      <c r="V741" s="9"/>
      <c r="W741" s="17"/>
      <c r="X741" s="9"/>
      <c r="Y741" s="9"/>
      <c r="Z741" s="9"/>
      <c r="AA741" s="9"/>
      <c r="AB741" s="9"/>
      <c r="AC741" s="9"/>
      <c r="AD741" s="9"/>
      <c r="AE741" s="9"/>
      <c r="AF741" s="9"/>
      <c r="AG741" s="9"/>
      <c r="AH741" s="9"/>
    </row>
    <row r="742" spans="1:34" x14ac:dyDescent="0.25">
      <c r="A742" s="9"/>
      <c r="B742" s="9"/>
      <c r="C742" s="9"/>
      <c r="D742" s="9"/>
      <c r="F742" s="9"/>
      <c r="G742" s="9"/>
      <c r="I742" s="9"/>
      <c r="J742" s="9"/>
      <c r="K742" s="9"/>
      <c r="L742" s="9"/>
      <c r="M742" s="9"/>
      <c r="N742" s="9"/>
      <c r="O742" s="9"/>
      <c r="P742" s="9"/>
      <c r="R742" s="9"/>
      <c r="S742" s="9"/>
      <c r="U742" s="9"/>
      <c r="V742" s="9"/>
      <c r="W742" s="17"/>
      <c r="X742" s="9"/>
      <c r="Y742" s="9"/>
      <c r="Z742" s="9"/>
      <c r="AA742" s="9"/>
      <c r="AB742" s="9"/>
      <c r="AC742" s="9"/>
      <c r="AD742" s="9"/>
      <c r="AE742" s="9"/>
      <c r="AF742" s="9"/>
      <c r="AG742" s="9"/>
      <c r="AH742" s="9"/>
    </row>
    <row r="743" spans="1:34" x14ac:dyDescent="0.25">
      <c r="A743" s="9"/>
      <c r="B743" s="9"/>
      <c r="C743" s="9"/>
      <c r="D743" s="9"/>
      <c r="F743" s="9"/>
      <c r="G743" s="9"/>
      <c r="I743" s="9"/>
      <c r="J743" s="9"/>
      <c r="K743" s="9"/>
      <c r="L743" s="9"/>
      <c r="M743" s="9"/>
      <c r="N743" s="9"/>
      <c r="O743" s="9"/>
      <c r="P743" s="9"/>
      <c r="R743" s="9"/>
      <c r="S743" s="9"/>
      <c r="U743" s="9"/>
      <c r="V743" s="9"/>
      <c r="W743" s="17"/>
      <c r="X743" s="9"/>
      <c r="Y743" s="9"/>
      <c r="Z743" s="9"/>
      <c r="AA743" s="9"/>
      <c r="AB743" s="9"/>
      <c r="AC743" s="9"/>
      <c r="AD743" s="9"/>
      <c r="AE743" s="9"/>
      <c r="AF743" s="9"/>
      <c r="AG743" s="9"/>
      <c r="AH743" s="9"/>
    </row>
    <row r="744" spans="1:34" x14ac:dyDescent="0.25">
      <c r="A744" s="9"/>
      <c r="B744" s="9"/>
      <c r="C744" s="9"/>
      <c r="D744" s="9"/>
      <c r="F744" s="9"/>
      <c r="G744" s="9"/>
      <c r="I744" s="9"/>
      <c r="J744" s="9"/>
      <c r="K744" s="9"/>
      <c r="L744" s="9"/>
      <c r="M744" s="9"/>
      <c r="N744" s="9"/>
      <c r="O744" s="9"/>
      <c r="P744" s="9"/>
      <c r="R744" s="9"/>
      <c r="S744" s="9"/>
      <c r="U744" s="9"/>
      <c r="V744" s="9"/>
      <c r="W744" s="17"/>
      <c r="X744" s="9"/>
      <c r="Y744" s="9"/>
      <c r="Z744" s="9"/>
      <c r="AA744" s="9"/>
      <c r="AB744" s="9"/>
      <c r="AC744" s="9"/>
      <c r="AD744" s="9"/>
      <c r="AE744" s="9"/>
      <c r="AF744" s="9"/>
      <c r="AG744" s="9"/>
      <c r="AH744" s="9"/>
    </row>
    <row r="745" spans="1:34" x14ac:dyDescent="0.25">
      <c r="A745" s="9"/>
      <c r="B745" s="9"/>
      <c r="C745" s="9"/>
      <c r="D745" s="9"/>
      <c r="F745" s="9"/>
      <c r="G745" s="9"/>
      <c r="I745" s="9"/>
      <c r="J745" s="9"/>
      <c r="K745" s="9"/>
      <c r="L745" s="9"/>
      <c r="M745" s="9"/>
      <c r="N745" s="9"/>
      <c r="O745" s="9"/>
      <c r="P745" s="9"/>
      <c r="R745" s="9"/>
      <c r="S745" s="9"/>
      <c r="U745" s="9"/>
      <c r="V745" s="9"/>
      <c r="W745" s="17"/>
      <c r="X745" s="9"/>
      <c r="Y745" s="9"/>
      <c r="Z745" s="9"/>
      <c r="AA745" s="9"/>
      <c r="AB745" s="9"/>
      <c r="AC745" s="9"/>
      <c r="AD745" s="9"/>
      <c r="AE745" s="9"/>
      <c r="AF745" s="9"/>
      <c r="AG745" s="9"/>
      <c r="AH745" s="9"/>
    </row>
    <row r="746" spans="1:34" x14ac:dyDescent="0.25">
      <c r="A746" s="9"/>
      <c r="B746" s="9"/>
      <c r="C746" s="9"/>
      <c r="D746" s="9"/>
      <c r="F746" s="9"/>
      <c r="G746" s="9"/>
      <c r="I746" s="9"/>
      <c r="J746" s="9"/>
      <c r="K746" s="9"/>
      <c r="L746" s="9"/>
      <c r="M746" s="9"/>
      <c r="N746" s="9"/>
      <c r="O746" s="9"/>
      <c r="P746" s="9"/>
      <c r="R746" s="9"/>
      <c r="S746" s="9"/>
      <c r="U746" s="9"/>
      <c r="V746" s="9"/>
      <c r="W746" s="17"/>
      <c r="X746" s="9"/>
      <c r="Y746" s="9"/>
      <c r="Z746" s="9"/>
      <c r="AA746" s="9"/>
      <c r="AB746" s="9"/>
      <c r="AC746" s="9"/>
      <c r="AD746" s="9"/>
      <c r="AE746" s="9"/>
      <c r="AF746" s="9"/>
      <c r="AG746" s="9"/>
      <c r="AH746" s="9"/>
    </row>
    <row r="747" spans="1:34" x14ac:dyDescent="0.25">
      <c r="A747" s="9"/>
      <c r="B747" s="9"/>
      <c r="C747" s="9"/>
      <c r="D747" s="9"/>
      <c r="F747" s="9"/>
      <c r="G747" s="9"/>
      <c r="I747" s="9"/>
      <c r="J747" s="9"/>
      <c r="K747" s="9"/>
      <c r="L747" s="9"/>
      <c r="M747" s="9"/>
      <c r="N747" s="9"/>
      <c r="O747" s="9"/>
      <c r="P747" s="9"/>
      <c r="R747" s="9"/>
      <c r="S747" s="9"/>
      <c r="U747" s="9"/>
      <c r="V747" s="9"/>
      <c r="W747" s="17"/>
      <c r="X747" s="9"/>
      <c r="Y747" s="9"/>
      <c r="Z747" s="9"/>
      <c r="AA747" s="9"/>
      <c r="AB747" s="9"/>
      <c r="AC747" s="9"/>
      <c r="AD747" s="9"/>
      <c r="AE747" s="9"/>
      <c r="AF747" s="9"/>
      <c r="AG747" s="9"/>
      <c r="AH747" s="9"/>
    </row>
    <row r="748" spans="1:34" x14ac:dyDescent="0.25">
      <c r="A748" s="9"/>
      <c r="B748" s="9"/>
      <c r="C748" s="9"/>
      <c r="D748" s="9"/>
      <c r="F748" s="9"/>
      <c r="G748" s="9"/>
      <c r="I748" s="9"/>
      <c r="J748" s="9"/>
      <c r="K748" s="9"/>
      <c r="L748" s="9"/>
      <c r="M748" s="9"/>
      <c r="N748" s="9"/>
      <c r="O748" s="9"/>
      <c r="P748" s="9"/>
      <c r="R748" s="9"/>
      <c r="S748" s="9"/>
      <c r="U748" s="9"/>
      <c r="V748" s="9"/>
      <c r="W748" s="17"/>
      <c r="X748" s="9"/>
      <c r="Y748" s="9"/>
      <c r="Z748" s="9"/>
      <c r="AA748" s="9"/>
      <c r="AB748" s="9"/>
      <c r="AC748" s="9"/>
      <c r="AD748" s="9"/>
      <c r="AE748" s="9"/>
      <c r="AF748" s="9"/>
      <c r="AG748" s="9"/>
      <c r="AH748" s="9"/>
    </row>
    <row r="749" spans="1:34" x14ac:dyDescent="0.25">
      <c r="A749" s="9"/>
      <c r="B749" s="9"/>
      <c r="C749" s="9"/>
      <c r="D749" s="9"/>
      <c r="F749" s="9"/>
      <c r="G749" s="9"/>
      <c r="I749" s="9"/>
      <c r="J749" s="9"/>
      <c r="K749" s="9"/>
      <c r="L749" s="9"/>
      <c r="M749" s="9"/>
      <c r="N749" s="9"/>
      <c r="O749" s="9"/>
      <c r="P749" s="9"/>
      <c r="R749" s="9"/>
      <c r="S749" s="9"/>
      <c r="U749" s="9"/>
      <c r="V749" s="9"/>
      <c r="W749" s="17"/>
      <c r="X749" s="9"/>
      <c r="Y749" s="9"/>
      <c r="Z749" s="9"/>
      <c r="AA749" s="9"/>
      <c r="AB749" s="9"/>
      <c r="AC749" s="9"/>
      <c r="AD749" s="9"/>
      <c r="AE749" s="9"/>
      <c r="AF749" s="9"/>
      <c r="AG749" s="9"/>
      <c r="AH749" s="9"/>
    </row>
    <row r="750" spans="1:34" x14ac:dyDescent="0.25">
      <c r="A750" s="9"/>
      <c r="B750" s="9"/>
      <c r="C750" s="9"/>
      <c r="D750" s="9"/>
      <c r="F750" s="9"/>
      <c r="G750" s="9"/>
      <c r="I750" s="9"/>
      <c r="J750" s="9"/>
      <c r="K750" s="9"/>
      <c r="L750" s="9"/>
      <c r="M750" s="9"/>
      <c r="N750" s="9"/>
      <c r="O750" s="9"/>
      <c r="P750" s="9"/>
      <c r="R750" s="9"/>
      <c r="S750" s="9"/>
      <c r="U750" s="9"/>
      <c r="V750" s="9"/>
      <c r="W750" s="17"/>
      <c r="X750" s="9"/>
      <c r="Y750" s="9"/>
      <c r="Z750" s="9"/>
      <c r="AA750" s="9"/>
      <c r="AB750" s="9"/>
      <c r="AC750" s="9"/>
      <c r="AD750" s="9"/>
      <c r="AE750" s="9"/>
      <c r="AF750" s="9"/>
      <c r="AG750" s="9"/>
      <c r="AH750" s="9"/>
    </row>
    <row r="751" spans="1:34" x14ac:dyDescent="0.25">
      <c r="A751" s="9"/>
      <c r="B751" s="9"/>
      <c r="C751" s="9"/>
      <c r="D751" s="9"/>
      <c r="F751" s="9"/>
      <c r="G751" s="9"/>
      <c r="I751" s="9"/>
      <c r="J751" s="9"/>
      <c r="K751" s="9"/>
      <c r="L751" s="9"/>
      <c r="M751" s="9"/>
      <c r="N751" s="9"/>
      <c r="O751" s="9"/>
      <c r="P751" s="9"/>
      <c r="R751" s="9"/>
      <c r="S751" s="9"/>
      <c r="U751" s="9"/>
      <c r="V751" s="9"/>
      <c r="W751" s="17"/>
      <c r="X751" s="9"/>
      <c r="Y751" s="9"/>
      <c r="Z751" s="9"/>
      <c r="AA751" s="9"/>
      <c r="AB751" s="9"/>
      <c r="AC751" s="9"/>
      <c r="AD751" s="9"/>
      <c r="AE751" s="9"/>
      <c r="AF751" s="9"/>
      <c r="AG751" s="9"/>
      <c r="AH751" s="9"/>
    </row>
    <row r="752" spans="1:34" x14ac:dyDescent="0.25">
      <c r="A752" s="9"/>
      <c r="B752" s="9"/>
      <c r="C752" s="9"/>
      <c r="D752" s="9"/>
      <c r="F752" s="9"/>
      <c r="G752" s="9"/>
      <c r="I752" s="9"/>
      <c r="J752" s="9"/>
      <c r="K752" s="9"/>
      <c r="L752" s="9"/>
      <c r="M752" s="9"/>
      <c r="N752" s="9"/>
      <c r="O752" s="9"/>
      <c r="P752" s="9"/>
      <c r="R752" s="9"/>
      <c r="S752" s="9"/>
      <c r="U752" s="9"/>
      <c r="V752" s="9"/>
      <c r="W752" s="17"/>
      <c r="X752" s="9"/>
      <c r="Y752" s="9"/>
      <c r="Z752" s="9"/>
      <c r="AA752" s="9"/>
      <c r="AB752" s="9"/>
      <c r="AC752" s="9"/>
      <c r="AD752" s="9"/>
      <c r="AE752" s="9"/>
      <c r="AF752" s="9"/>
      <c r="AG752" s="9"/>
      <c r="AH752" s="9"/>
    </row>
    <row r="753" spans="1:34" x14ac:dyDescent="0.25">
      <c r="A753" s="9"/>
      <c r="B753" s="9"/>
      <c r="C753" s="9"/>
      <c r="D753" s="9"/>
      <c r="F753" s="9"/>
      <c r="G753" s="9"/>
      <c r="I753" s="9"/>
      <c r="J753" s="9"/>
      <c r="K753" s="9"/>
      <c r="L753" s="9"/>
      <c r="M753" s="9"/>
      <c r="N753" s="9"/>
      <c r="O753" s="9"/>
      <c r="P753" s="9"/>
      <c r="R753" s="9"/>
      <c r="S753" s="9"/>
      <c r="U753" s="9"/>
      <c r="V753" s="9"/>
      <c r="W753" s="17"/>
      <c r="X753" s="9"/>
      <c r="Y753" s="9"/>
      <c r="Z753" s="9"/>
      <c r="AA753" s="9"/>
      <c r="AB753" s="9"/>
      <c r="AC753" s="9"/>
      <c r="AD753" s="9"/>
      <c r="AE753" s="9"/>
      <c r="AF753" s="9"/>
      <c r="AG753" s="9"/>
      <c r="AH753" s="9"/>
    </row>
    <row r="754" spans="1:34" x14ac:dyDescent="0.25">
      <c r="A754" s="9"/>
      <c r="B754" s="9"/>
      <c r="C754" s="9"/>
      <c r="D754" s="9"/>
      <c r="F754" s="9"/>
      <c r="G754" s="9"/>
      <c r="I754" s="9"/>
      <c r="J754" s="9"/>
      <c r="K754" s="9"/>
      <c r="L754" s="9"/>
      <c r="M754" s="9"/>
      <c r="N754" s="9"/>
      <c r="O754" s="9"/>
      <c r="P754" s="9"/>
      <c r="R754" s="9"/>
      <c r="S754" s="9"/>
      <c r="U754" s="9"/>
      <c r="V754" s="9"/>
      <c r="W754" s="17"/>
      <c r="X754" s="9"/>
      <c r="Y754" s="9"/>
      <c r="Z754" s="9"/>
      <c r="AA754" s="9"/>
      <c r="AB754" s="9"/>
      <c r="AC754" s="9"/>
      <c r="AD754" s="9"/>
      <c r="AE754" s="9"/>
      <c r="AF754" s="9"/>
      <c r="AG754" s="9"/>
      <c r="AH754" s="9"/>
    </row>
    <row r="755" spans="1:34" x14ac:dyDescent="0.25">
      <c r="A755" s="9"/>
      <c r="B755" s="9"/>
      <c r="C755" s="9"/>
      <c r="D755" s="9"/>
      <c r="F755" s="9"/>
      <c r="G755" s="9"/>
      <c r="I755" s="9"/>
      <c r="J755" s="9"/>
      <c r="K755" s="9"/>
      <c r="L755" s="9"/>
      <c r="M755" s="9"/>
      <c r="N755" s="9"/>
      <c r="O755" s="9"/>
      <c r="P755" s="9"/>
      <c r="R755" s="9"/>
      <c r="S755" s="9"/>
      <c r="U755" s="9"/>
      <c r="V755" s="9"/>
      <c r="W755" s="17"/>
      <c r="X755" s="9"/>
      <c r="Y755" s="9"/>
      <c r="Z755" s="9"/>
      <c r="AA755" s="9"/>
      <c r="AB755" s="9"/>
      <c r="AC755" s="9"/>
      <c r="AD755" s="9"/>
      <c r="AE755" s="9"/>
      <c r="AF755" s="9"/>
      <c r="AG755" s="9"/>
      <c r="AH755" s="9"/>
    </row>
    <row r="756" spans="1:34" x14ac:dyDescent="0.25">
      <c r="A756" s="9"/>
      <c r="B756" s="9"/>
      <c r="C756" s="9"/>
      <c r="D756" s="9"/>
      <c r="F756" s="9"/>
      <c r="G756" s="9"/>
      <c r="I756" s="9"/>
      <c r="J756" s="9"/>
      <c r="K756" s="9"/>
      <c r="L756" s="9"/>
      <c r="M756" s="9"/>
      <c r="N756" s="9"/>
      <c r="O756" s="9"/>
      <c r="P756" s="9"/>
      <c r="R756" s="9"/>
      <c r="S756" s="9"/>
      <c r="U756" s="9"/>
      <c r="V756" s="9"/>
      <c r="W756" s="17"/>
      <c r="X756" s="9"/>
      <c r="Y756" s="9"/>
      <c r="Z756" s="9"/>
      <c r="AA756" s="9"/>
      <c r="AB756" s="9"/>
      <c r="AC756" s="9"/>
      <c r="AD756" s="9"/>
      <c r="AE756" s="9"/>
      <c r="AF756" s="9"/>
      <c r="AG756" s="9"/>
      <c r="AH756" s="9"/>
    </row>
    <row r="757" spans="1:34" x14ac:dyDescent="0.25">
      <c r="A757" s="9"/>
      <c r="B757" s="9"/>
      <c r="C757" s="9"/>
      <c r="D757" s="9"/>
      <c r="F757" s="9"/>
      <c r="G757" s="9"/>
      <c r="I757" s="9"/>
      <c r="J757" s="9"/>
      <c r="K757" s="9"/>
      <c r="L757" s="9"/>
      <c r="M757" s="9"/>
      <c r="N757" s="9"/>
      <c r="O757" s="9"/>
      <c r="P757" s="9"/>
      <c r="R757" s="9"/>
      <c r="S757" s="9"/>
      <c r="U757" s="9"/>
      <c r="V757" s="9"/>
      <c r="W757" s="17"/>
      <c r="X757" s="9"/>
      <c r="Y757" s="9"/>
      <c r="Z757" s="9"/>
      <c r="AA757" s="9"/>
      <c r="AB757" s="9"/>
      <c r="AC757" s="9"/>
      <c r="AD757" s="9"/>
      <c r="AE757" s="9"/>
      <c r="AF757" s="9"/>
      <c r="AG757" s="9"/>
      <c r="AH757" s="9"/>
    </row>
    <row r="758" spans="1:34" x14ac:dyDescent="0.25">
      <c r="A758" s="9"/>
      <c r="B758" s="9"/>
      <c r="C758" s="9"/>
      <c r="D758" s="9"/>
      <c r="F758" s="9"/>
      <c r="G758" s="9"/>
      <c r="I758" s="9"/>
      <c r="J758" s="9"/>
      <c r="K758" s="9"/>
      <c r="L758" s="9"/>
      <c r="M758" s="9"/>
      <c r="N758" s="9"/>
      <c r="O758" s="9"/>
      <c r="P758" s="9"/>
      <c r="R758" s="9"/>
      <c r="S758" s="9"/>
      <c r="U758" s="9"/>
      <c r="V758" s="9"/>
      <c r="W758" s="17"/>
      <c r="X758" s="9"/>
      <c r="Y758" s="9"/>
      <c r="Z758" s="9"/>
      <c r="AA758" s="9"/>
      <c r="AB758" s="9"/>
      <c r="AC758" s="9"/>
      <c r="AD758" s="9"/>
      <c r="AE758" s="9"/>
      <c r="AF758" s="9"/>
      <c r="AG758" s="9"/>
      <c r="AH758" s="9"/>
    </row>
    <row r="759" spans="1:34" x14ac:dyDescent="0.25">
      <c r="A759" s="9"/>
      <c r="B759" s="9"/>
      <c r="C759" s="9"/>
      <c r="D759" s="9"/>
      <c r="F759" s="9"/>
      <c r="G759" s="9"/>
      <c r="I759" s="9"/>
      <c r="J759" s="9"/>
      <c r="K759" s="9"/>
      <c r="L759" s="9"/>
      <c r="M759" s="9"/>
      <c r="N759" s="9"/>
      <c r="O759" s="9"/>
      <c r="P759" s="9"/>
      <c r="R759" s="9"/>
      <c r="S759" s="9"/>
      <c r="U759" s="9"/>
      <c r="V759" s="9"/>
      <c r="W759" s="17"/>
      <c r="X759" s="9"/>
      <c r="Y759" s="9"/>
      <c r="Z759" s="9"/>
      <c r="AA759" s="9"/>
      <c r="AB759" s="9"/>
      <c r="AC759" s="9"/>
      <c r="AD759" s="9"/>
      <c r="AE759" s="9"/>
      <c r="AF759" s="9"/>
      <c r="AG759" s="9"/>
      <c r="AH759" s="9"/>
    </row>
    <row r="760" spans="1:34" x14ac:dyDescent="0.25">
      <c r="A760" s="9"/>
      <c r="B760" s="9"/>
      <c r="C760" s="9"/>
      <c r="D760" s="9"/>
      <c r="F760" s="9"/>
      <c r="G760" s="9"/>
      <c r="I760" s="9"/>
      <c r="J760" s="9"/>
      <c r="K760" s="9"/>
      <c r="L760" s="9"/>
      <c r="M760" s="9"/>
      <c r="N760" s="9"/>
      <c r="O760" s="9"/>
      <c r="P760" s="9"/>
      <c r="R760" s="9"/>
      <c r="S760" s="9"/>
      <c r="U760" s="9"/>
      <c r="V760" s="9"/>
      <c r="W760" s="17"/>
      <c r="X760" s="9"/>
      <c r="Y760" s="9"/>
      <c r="Z760" s="9"/>
      <c r="AA760" s="9"/>
      <c r="AB760" s="9"/>
      <c r="AC760" s="9"/>
      <c r="AD760" s="9"/>
      <c r="AE760" s="9"/>
      <c r="AF760" s="9"/>
      <c r="AG760" s="9"/>
      <c r="AH760" s="9"/>
    </row>
    <row r="761" spans="1:34" x14ac:dyDescent="0.25">
      <c r="A761" s="9"/>
      <c r="B761" s="9"/>
      <c r="C761" s="9"/>
      <c r="D761" s="9"/>
      <c r="F761" s="9"/>
      <c r="G761" s="9"/>
      <c r="I761" s="9"/>
      <c r="J761" s="9"/>
      <c r="K761" s="9"/>
      <c r="L761" s="9"/>
      <c r="M761" s="9"/>
      <c r="N761" s="9"/>
      <c r="O761" s="9"/>
      <c r="P761" s="9"/>
      <c r="R761" s="9"/>
      <c r="S761" s="9"/>
      <c r="U761" s="9"/>
      <c r="V761" s="9"/>
      <c r="W761" s="17"/>
      <c r="X761" s="9"/>
      <c r="Y761" s="9"/>
      <c r="Z761" s="9"/>
      <c r="AA761" s="9"/>
      <c r="AB761" s="9"/>
      <c r="AC761" s="9"/>
      <c r="AD761" s="9"/>
      <c r="AE761" s="9"/>
      <c r="AF761" s="9"/>
      <c r="AG761" s="9"/>
      <c r="AH761" s="9"/>
    </row>
    <row r="762" spans="1:34" x14ac:dyDescent="0.25">
      <c r="A762" s="9"/>
      <c r="B762" s="9"/>
      <c r="C762" s="9"/>
      <c r="D762" s="9"/>
      <c r="F762" s="9"/>
      <c r="G762" s="9"/>
      <c r="I762" s="9"/>
      <c r="J762" s="9"/>
      <c r="K762" s="9"/>
      <c r="L762" s="9"/>
      <c r="M762" s="9"/>
      <c r="N762" s="9"/>
      <c r="O762" s="9"/>
      <c r="P762" s="9"/>
      <c r="R762" s="9"/>
      <c r="S762" s="9"/>
      <c r="U762" s="9"/>
      <c r="V762" s="9"/>
      <c r="W762" s="17"/>
      <c r="X762" s="9"/>
      <c r="Y762" s="9"/>
      <c r="Z762" s="9"/>
      <c r="AA762" s="9"/>
      <c r="AB762" s="9"/>
      <c r="AC762" s="9"/>
      <c r="AD762" s="9"/>
      <c r="AE762" s="9"/>
      <c r="AF762" s="9"/>
      <c r="AG762" s="9"/>
      <c r="AH762" s="9"/>
    </row>
    <row r="763" spans="1:34" x14ac:dyDescent="0.25">
      <c r="A763" s="9"/>
      <c r="B763" s="9"/>
      <c r="C763" s="9"/>
      <c r="D763" s="9"/>
      <c r="F763" s="9"/>
      <c r="G763" s="9"/>
      <c r="I763" s="9"/>
      <c r="J763" s="9"/>
      <c r="K763" s="9"/>
      <c r="L763" s="9"/>
      <c r="M763" s="9"/>
      <c r="N763" s="9"/>
      <c r="O763" s="9"/>
      <c r="P763" s="9"/>
      <c r="R763" s="9"/>
      <c r="S763" s="9"/>
      <c r="U763" s="9"/>
      <c r="V763" s="9"/>
      <c r="W763" s="17"/>
      <c r="X763" s="9"/>
      <c r="Y763" s="9"/>
      <c r="Z763" s="9"/>
      <c r="AA763" s="9"/>
      <c r="AB763" s="9"/>
      <c r="AC763" s="9"/>
      <c r="AD763" s="9"/>
      <c r="AE763" s="9"/>
      <c r="AF763" s="9"/>
      <c r="AG763" s="9"/>
      <c r="AH763" s="9"/>
    </row>
    <row r="764" spans="1:34" x14ac:dyDescent="0.25">
      <c r="A764" s="9"/>
      <c r="B764" s="9"/>
      <c r="C764" s="9"/>
      <c r="D764" s="9"/>
      <c r="F764" s="9"/>
      <c r="G764" s="9"/>
      <c r="I764" s="9"/>
      <c r="J764" s="9"/>
      <c r="K764" s="9"/>
      <c r="L764" s="9"/>
      <c r="M764" s="9"/>
      <c r="N764" s="9"/>
      <c r="O764" s="9"/>
      <c r="P764" s="9"/>
      <c r="R764" s="9"/>
      <c r="S764" s="9"/>
      <c r="U764" s="9"/>
      <c r="V764" s="9"/>
      <c r="W764" s="17"/>
      <c r="X764" s="9"/>
      <c r="Y764" s="9"/>
      <c r="Z764" s="9"/>
      <c r="AA764" s="9"/>
      <c r="AB764" s="9"/>
      <c r="AC764" s="9"/>
      <c r="AD764" s="9"/>
      <c r="AE764" s="9"/>
      <c r="AF764" s="9"/>
      <c r="AG764" s="9"/>
      <c r="AH764" s="9"/>
    </row>
    <row r="765" spans="1:34" x14ac:dyDescent="0.25">
      <c r="A765" s="9"/>
      <c r="B765" s="9"/>
      <c r="C765" s="9"/>
      <c r="D765" s="9"/>
      <c r="F765" s="9"/>
      <c r="G765" s="9"/>
      <c r="I765" s="9"/>
      <c r="J765" s="9"/>
      <c r="K765" s="9"/>
      <c r="L765" s="9"/>
      <c r="M765" s="9"/>
      <c r="N765" s="9"/>
      <c r="O765" s="9"/>
      <c r="P765" s="9"/>
      <c r="R765" s="9"/>
      <c r="S765" s="9"/>
      <c r="U765" s="9"/>
      <c r="V765" s="9"/>
      <c r="W765" s="17"/>
      <c r="X765" s="9"/>
      <c r="Y765" s="9"/>
      <c r="Z765" s="9"/>
      <c r="AA765" s="9"/>
      <c r="AB765" s="9"/>
      <c r="AC765" s="9"/>
      <c r="AD765" s="9"/>
      <c r="AE765" s="9"/>
      <c r="AF765" s="9"/>
      <c r="AG765" s="9"/>
      <c r="AH765" s="9"/>
    </row>
    <row r="766" spans="1:34" x14ac:dyDescent="0.25">
      <c r="A766" s="9"/>
      <c r="B766" s="9"/>
      <c r="C766" s="9"/>
      <c r="D766" s="9"/>
      <c r="F766" s="9"/>
      <c r="G766" s="9"/>
      <c r="I766" s="9"/>
      <c r="J766" s="9"/>
      <c r="K766" s="9"/>
      <c r="L766" s="9"/>
      <c r="M766" s="9"/>
      <c r="N766" s="9"/>
      <c r="O766" s="9"/>
      <c r="P766" s="9"/>
      <c r="R766" s="9"/>
      <c r="S766" s="9"/>
      <c r="U766" s="9"/>
      <c r="V766" s="9"/>
      <c r="W766" s="17"/>
      <c r="X766" s="9"/>
      <c r="Y766" s="9"/>
      <c r="Z766" s="9"/>
      <c r="AA766" s="9"/>
      <c r="AB766" s="9"/>
      <c r="AC766" s="9"/>
      <c r="AD766" s="9"/>
      <c r="AE766" s="9"/>
      <c r="AF766" s="9"/>
      <c r="AG766" s="9"/>
      <c r="AH766" s="9"/>
    </row>
    <row r="767" spans="1:34" x14ac:dyDescent="0.25">
      <c r="A767" s="9"/>
      <c r="B767" s="9"/>
      <c r="C767" s="9"/>
      <c r="D767" s="9"/>
      <c r="F767" s="9"/>
      <c r="G767" s="9"/>
      <c r="I767" s="9"/>
      <c r="J767" s="9"/>
      <c r="K767" s="9"/>
      <c r="L767" s="9"/>
      <c r="M767" s="9"/>
      <c r="N767" s="9"/>
      <c r="O767" s="9"/>
      <c r="P767" s="9"/>
      <c r="R767" s="9"/>
      <c r="S767" s="9"/>
      <c r="U767" s="9"/>
      <c r="V767" s="9"/>
      <c r="W767" s="17"/>
      <c r="X767" s="9"/>
      <c r="Y767" s="9"/>
      <c r="Z767" s="9"/>
      <c r="AA767" s="9"/>
      <c r="AB767" s="9"/>
      <c r="AC767" s="9"/>
      <c r="AD767" s="9"/>
      <c r="AE767" s="9"/>
      <c r="AF767" s="9"/>
      <c r="AG767" s="9"/>
      <c r="AH767" s="9"/>
    </row>
    <row r="768" spans="1:34" x14ac:dyDescent="0.25">
      <c r="A768" s="9"/>
      <c r="B768" s="9"/>
      <c r="C768" s="9"/>
      <c r="D768" s="9"/>
      <c r="F768" s="9"/>
      <c r="G768" s="9"/>
      <c r="I768" s="9"/>
      <c r="J768" s="9"/>
      <c r="K768" s="9"/>
      <c r="L768" s="9"/>
      <c r="M768" s="9"/>
      <c r="N768" s="9"/>
      <c r="O768" s="9"/>
      <c r="P768" s="9"/>
      <c r="R768" s="9"/>
      <c r="S768" s="9"/>
      <c r="U768" s="9"/>
      <c r="V768" s="9"/>
      <c r="W768" s="17"/>
      <c r="X768" s="9"/>
      <c r="Y768" s="9"/>
      <c r="Z768" s="9"/>
      <c r="AA768" s="9"/>
      <c r="AB768" s="9"/>
      <c r="AC768" s="9"/>
      <c r="AD768" s="9"/>
      <c r="AE768" s="9"/>
      <c r="AF768" s="9"/>
      <c r="AG768" s="9"/>
      <c r="AH768" s="9"/>
    </row>
    <row r="769" spans="1:34" x14ac:dyDescent="0.25">
      <c r="A769" s="9"/>
      <c r="B769" s="9"/>
      <c r="C769" s="9"/>
      <c r="D769" s="9"/>
      <c r="F769" s="9"/>
      <c r="G769" s="9"/>
      <c r="I769" s="9"/>
      <c r="J769" s="9"/>
      <c r="K769" s="9"/>
      <c r="L769" s="9"/>
      <c r="M769" s="9"/>
      <c r="N769" s="9"/>
      <c r="O769" s="9"/>
      <c r="P769" s="9"/>
      <c r="R769" s="9"/>
      <c r="S769" s="9"/>
      <c r="U769" s="9"/>
      <c r="V769" s="9"/>
      <c r="W769" s="17"/>
      <c r="X769" s="9"/>
      <c r="Y769" s="9"/>
      <c r="Z769" s="9"/>
      <c r="AA769" s="9"/>
      <c r="AB769" s="9"/>
      <c r="AC769" s="9"/>
      <c r="AD769" s="9"/>
      <c r="AE769" s="9"/>
      <c r="AF769" s="9"/>
      <c r="AG769" s="9"/>
      <c r="AH769" s="9"/>
    </row>
    <row r="770" spans="1:34" x14ac:dyDescent="0.25">
      <c r="A770" s="9"/>
      <c r="B770" s="9"/>
      <c r="C770" s="9"/>
      <c r="D770" s="9"/>
      <c r="F770" s="9"/>
      <c r="G770" s="9"/>
      <c r="I770" s="9"/>
      <c r="J770" s="9"/>
      <c r="K770" s="9"/>
      <c r="L770" s="9"/>
      <c r="M770" s="9"/>
      <c r="N770" s="9"/>
      <c r="O770" s="9"/>
      <c r="P770" s="9"/>
      <c r="R770" s="9"/>
      <c r="S770" s="9"/>
      <c r="U770" s="9"/>
      <c r="V770" s="9"/>
      <c r="W770" s="17"/>
      <c r="X770" s="9"/>
      <c r="Y770" s="9"/>
      <c r="Z770" s="9"/>
      <c r="AA770" s="9"/>
      <c r="AB770" s="9"/>
      <c r="AC770" s="9"/>
      <c r="AD770" s="9"/>
      <c r="AE770" s="9"/>
      <c r="AF770" s="9"/>
      <c r="AG770" s="9"/>
      <c r="AH770" s="9"/>
    </row>
    <row r="771" spans="1:34" x14ac:dyDescent="0.25">
      <c r="A771" s="9"/>
      <c r="B771" s="9"/>
      <c r="C771" s="9"/>
      <c r="D771" s="9"/>
      <c r="F771" s="9"/>
      <c r="G771" s="9"/>
      <c r="I771" s="9"/>
      <c r="J771" s="9"/>
      <c r="K771" s="9"/>
      <c r="L771" s="9"/>
      <c r="M771" s="9"/>
      <c r="N771" s="9"/>
      <c r="O771" s="9"/>
      <c r="P771" s="9"/>
      <c r="R771" s="9"/>
      <c r="S771" s="9"/>
      <c r="U771" s="9"/>
      <c r="V771" s="9"/>
      <c r="W771" s="17"/>
      <c r="X771" s="9"/>
      <c r="Y771" s="9"/>
      <c r="Z771" s="9"/>
      <c r="AA771" s="9"/>
      <c r="AB771" s="9"/>
      <c r="AC771" s="9"/>
      <c r="AD771" s="9"/>
      <c r="AE771" s="9"/>
      <c r="AF771" s="9"/>
      <c r="AG771" s="9"/>
      <c r="AH771" s="9"/>
    </row>
    <row r="772" spans="1:34" x14ac:dyDescent="0.25">
      <c r="A772" s="9"/>
      <c r="B772" s="9"/>
      <c r="C772" s="9"/>
      <c r="D772" s="9"/>
      <c r="F772" s="9"/>
      <c r="G772" s="9"/>
      <c r="I772" s="9"/>
      <c r="J772" s="9"/>
      <c r="K772" s="9"/>
      <c r="L772" s="9"/>
      <c r="M772" s="9"/>
      <c r="N772" s="9"/>
      <c r="O772" s="9"/>
      <c r="P772" s="9"/>
      <c r="R772" s="9"/>
      <c r="S772" s="9"/>
      <c r="U772" s="9"/>
      <c r="V772" s="9"/>
      <c r="W772" s="17"/>
      <c r="X772" s="9"/>
      <c r="Y772" s="9"/>
      <c r="Z772" s="9"/>
      <c r="AA772" s="9"/>
      <c r="AB772" s="9"/>
      <c r="AC772" s="9"/>
      <c r="AD772" s="9"/>
      <c r="AE772" s="9"/>
      <c r="AF772" s="9"/>
      <c r="AG772" s="9"/>
      <c r="AH772" s="9"/>
    </row>
    <row r="773" spans="1:34" x14ac:dyDescent="0.25">
      <c r="A773" s="9"/>
      <c r="B773" s="9"/>
      <c r="C773" s="9"/>
      <c r="D773" s="9"/>
      <c r="F773" s="9"/>
      <c r="G773" s="9"/>
      <c r="I773" s="9"/>
      <c r="J773" s="9"/>
      <c r="K773" s="9"/>
      <c r="L773" s="9"/>
      <c r="M773" s="9"/>
      <c r="N773" s="9"/>
      <c r="O773" s="9"/>
      <c r="P773" s="9"/>
      <c r="R773" s="9"/>
      <c r="S773" s="9"/>
      <c r="U773" s="9"/>
      <c r="V773" s="9"/>
      <c r="W773" s="17"/>
      <c r="X773" s="9"/>
      <c r="Y773" s="9"/>
      <c r="Z773" s="9"/>
      <c r="AA773" s="9"/>
      <c r="AB773" s="9"/>
      <c r="AC773" s="9"/>
      <c r="AD773" s="9"/>
      <c r="AE773" s="9"/>
      <c r="AF773" s="9"/>
      <c r="AG773" s="9"/>
      <c r="AH773" s="9"/>
    </row>
    <row r="774" spans="1:34" x14ac:dyDescent="0.25">
      <c r="A774" s="9"/>
      <c r="B774" s="9"/>
      <c r="C774" s="9"/>
      <c r="D774" s="9"/>
      <c r="F774" s="9"/>
      <c r="G774" s="9"/>
      <c r="I774" s="9"/>
      <c r="J774" s="9"/>
      <c r="K774" s="9"/>
      <c r="L774" s="9"/>
      <c r="M774" s="9"/>
      <c r="N774" s="9"/>
      <c r="O774" s="9"/>
      <c r="P774" s="9"/>
      <c r="R774" s="9"/>
      <c r="S774" s="9"/>
      <c r="U774" s="9"/>
      <c r="V774" s="9"/>
      <c r="W774" s="17"/>
      <c r="X774" s="9"/>
      <c r="Y774" s="9"/>
      <c r="Z774" s="9"/>
      <c r="AA774" s="9"/>
      <c r="AB774" s="9"/>
      <c r="AC774" s="9"/>
      <c r="AD774" s="9"/>
      <c r="AE774" s="9"/>
      <c r="AF774" s="9"/>
      <c r="AG774" s="9"/>
      <c r="AH774" s="9"/>
    </row>
    <row r="775" spans="1:34" x14ac:dyDescent="0.25">
      <c r="A775" s="9"/>
      <c r="B775" s="9"/>
      <c r="C775" s="9"/>
      <c r="D775" s="9"/>
      <c r="F775" s="9"/>
      <c r="G775" s="9"/>
      <c r="I775" s="9"/>
      <c r="J775" s="9"/>
      <c r="K775" s="9"/>
      <c r="L775" s="9"/>
      <c r="M775" s="9"/>
      <c r="N775" s="9"/>
      <c r="O775" s="9"/>
      <c r="P775" s="9"/>
      <c r="R775" s="9"/>
      <c r="S775" s="9"/>
      <c r="U775" s="9"/>
      <c r="V775" s="9"/>
      <c r="W775" s="17"/>
      <c r="X775" s="9"/>
      <c r="Y775" s="9"/>
      <c r="Z775" s="9"/>
      <c r="AA775" s="9"/>
      <c r="AB775" s="9"/>
      <c r="AC775" s="9"/>
      <c r="AD775" s="9"/>
      <c r="AE775" s="9"/>
      <c r="AF775" s="9"/>
      <c r="AG775" s="9"/>
      <c r="AH775" s="9"/>
    </row>
    <row r="776" spans="1:34" x14ac:dyDescent="0.25">
      <c r="A776" s="9"/>
      <c r="B776" s="9"/>
      <c r="C776" s="9"/>
      <c r="D776" s="9"/>
      <c r="F776" s="9"/>
      <c r="G776" s="9"/>
      <c r="I776" s="9"/>
      <c r="J776" s="9"/>
      <c r="K776" s="9"/>
      <c r="L776" s="9"/>
      <c r="M776" s="9"/>
      <c r="N776" s="9"/>
      <c r="O776" s="9"/>
      <c r="P776" s="9"/>
      <c r="R776" s="9"/>
      <c r="S776" s="9"/>
      <c r="U776" s="9"/>
      <c r="V776" s="9"/>
      <c r="W776" s="17"/>
      <c r="X776" s="9"/>
      <c r="Y776" s="9"/>
      <c r="Z776" s="9"/>
      <c r="AA776" s="9"/>
      <c r="AB776" s="9"/>
      <c r="AC776" s="9"/>
      <c r="AD776" s="9"/>
      <c r="AE776" s="9"/>
      <c r="AF776" s="9"/>
      <c r="AG776" s="9"/>
      <c r="AH776" s="9"/>
    </row>
    <row r="777" spans="1:34" x14ac:dyDescent="0.25">
      <c r="A777" s="9"/>
      <c r="B777" s="9"/>
      <c r="C777" s="9"/>
      <c r="D777" s="9"/>
      <c r="F777" s="9"/>
      <c r="G777" s="9"/>
      <c r="I777" s="9"/>
      <c r="J777" s="9"/>
      <c r="K777" s="9"/>
      <c r="L777" s="9"/>
      <c r="M777" s="9"/>
      <c r="N777" s="9"/>
      <c r="O777" s="9"/>
      <c r="P777" s="9"/>
      <c r="R777" s="9"/>
      <c r="S777" s="9"/>
      <c r="U777" s="9"/>
      <c r="V777" s="9"/>
      <c r="W777" s="17"/>
      <c r="X777" s="9"/>
      <c r="Y777" s="9"/>
      <c r="Z777" s="9"/>
      <c r="AA777" s="9"/>
      <c r="AB777" s="9"/>
      <c r="AC777" s="9"/>
      <c r="AD777" s="9"/>
      <c r="AE777" s="9"/>
      <c r="AF777" s="9"/>
      <c r="AG777" s="9"/>
      <c r="AH777" s="9"/>
    </row>
    <row r="778" spans="1:34" x14ac:dyDescent="0.25">
      <c r="A778" s="9"/>
      <c r="B778" s="9"/>
      <c r="C778" s="9"/>
      <c r="D778" s="9"/>
      <c r="F778" s="9"/>
      <c r="G778" s="9"/>
      <c r="I778" s="9"/>
      <c r="J778" s="9"/>
      <c r="K778" s="9"/>
      <c r="L778" s="9"/>
      <c r="M778" s="9"/>
      <c r="N778" s="9"/>
      <c r="O778" s="9"/>
      <c r="P778" s="9"/>
      <c r="R778" s="9"/>
      <c r="S778" s="9"/>
      <c r="U778" s="9"/>
      <c r="V778" s="9"/>
      <c r="W778" s="17"/>
      <c r="X778" s="9"/>
      <c r="Y778" s="9"/>
      <c r="Z778" s="9"/>
      <c r="AA778" s="9"/>
      <c r="AB778" s="9"/>
      <c r="AC778" s="9"/>
      <c r="AD778" s="9"/>
      <c r="AE778" s="9"/>
      <c r="AF778" s="9"/>
      <c r="AG778" s="9"/>
      <c r="AH778" s="9"/>
    </row>
    <row r="779" spans="1:34" x14ac:dyDescent="0.25">
      <c r="A779" s="9"/>
      <c r="B779" s="9"/>
      <c r="C779" s="9"/>
      <c r="D779" s="9"/>
      <c r="F779" s="9"/>
      <c r="G779" s="9"/>
      <c r="I779" s="9"/>
      <c r="J779" s="9"/>
      <c r="K779" s="9"/>
      <c r="L779" s="9"/>
      <c r="M779" s="9"/>
      <c r="N779" s="9"/>
      <c r="O779" s="9"/>
      <c r="P779" s="9"/>
      <c r="R779" s="9"/>
      <c r="S779" s="9"/>
      <c r="U779" s="9"/>
      <c r="V779" s="9"/>
      <c r="W779" s="17"/>
      <c r="X779" s="9"/>
      <c r="Y779" s="9"/>
      <c r="Z779" s="9"/>
      <c r="AA779" s="9"/>
      <c r="AB779" s="9"/>
      <c r="AC779" s="9"/>
      <c r="AD779" s="9"/>
      <c r="AE779" s="9"/>
      <c r="AF779" s="9"/>
      <c r="AG779" s="9"/>
      <c r="AH779" s="9"/>
    </row>
    <row r="780" spans="1:34" x14ac:dyDescent="0.25">
      <c r="A780" s="9"/>
      <c r="B780" s="9"/>
      <c r="C780" s="9"/>
      <c r="D780" s="9"/>
      <c r="F780" s="9"/>
      <c r="G780" s="9"/>
      <c r="I780" s="9"/>
      <c r="J780" s="9"/>
      <c r="K780" s="9"/>
      <c r="L780" s="9"/>
      <c r="M780" s="9"/>
      <c r="N780" s="9"/>
      <c r="O780" s="9"/>
      <c r="P780" s="9"/>
      <c r="R780" s="9"/>
      <c r="S780" s="9"/>
      <c r="U780" s="9"/>
      <c r="V780" s="9"/>
      <c r="W780" s="17"/>
      <c r="X780" s="9"/>
      <c r="Y780" s="9"/>
      <c r="Z780" s="9"/>
      <c r="AA780" s="9"/>
      <c r="AB780" s="9"/>
      <c r="AC780" s="9"/>
      <c r="AD780" s="9"/>
      <c r="AE780" s="9"/>
      <c r="AF780" s="9"/>
      <c r="AG780" s="9"/>
      <c r="AH780" s="9"/>
    </row>
    <row r="781" spans="1:34" x14ac:dyDescent="0.25">
      <c r="A781" s="9"/>
      <c r="B781" s="9"/>
      <c r="C781" s="9"/>
      <c r="D781" s="9"/>
      <c r="F781" s="9"/>
      <c r="G781" s="9"/>
      <c r="I781" s="9"/>
      <c r="J781" s="9"/>
      <c r="K781" s="9"/>
      <c r="L781" s="9"/>
      <c r="M781" s="9"/>
      <c r="N781" s="9"/>
      <c r="O781" s="9"/>
      <c r="P781" s="9"/>
      <c r="R781" s="9"/>
      <c r="S781" s="9"/>
      <c r="U781" s="9"/>
      <c r="V781" s="9"/>
      <c r="W781" s="17"/>
      <c r="X781" s="9"/>
      <c r="Y781" s="9"/>
      <c r="Z781" s="9"/>
      <c r="AA781" s="9"/>
      <c r="AB781" s="9"/>
      <c r="AC781" s="9"/>
      <c r="AD781" s="9"/>
      <c r="AE781" s="9"/>
      <c r="AF781" s="9"/>
      <c r="AG781" s="9"/>
      <c r="AH781" s="9"/>
    </row>
    <row r="782" spans="1:34" x14ac:dyDescent="0.25">
      <c r="A782" s="9"/>
      <c r="B782" s="9"/>
      <c r="C782" s="9"/>
      <c r="D782" s="9"/>
      <c r="F782" s="9"/>
      <c r="G782" s="9"/>
      <c r="I782" s="9"/>
      <c r="J782" s="9"/>
      <c r="K782" s="9"/>
      <c r="L782" s="9"/>
      <c r="M782" s="9"/>
      <c r="N782" s="9"/>
      <c r="O782" s="9"/>
      <c r="P782" s="9"/>
      <c r="R782" s="9"/>
      <c r="S782" s="9"/>
      <c r="U782" s="9"/>
      <c r="V782" s="9"/>
      <c r="W782" s="17"/>
      <c r="X782" s="9"/>
      <c r="Y782" s="9"/>
      <c r="Z782" s="9"/>
      <c r="AA782" s="9"/>
      <c r="AB782" s="9"/>
      <c r="AC782" s="9"/>
      <c r="AD782" s="9"/>
      <c r="AE782" s="9"/>
      <c r="AF782" s="9"/>
      <c r="AG782" s="9"/>
      <c r="AH782" s="9"/>
    </row>
    <row r="783" spans="1:34" x14ac:dyDescent="0.25">
      <c r="A783" s="9"/>
      <c r="B783" s="9"/>
      <c r="C783" s="9"/>
      <c r="D783" s="9"/>
      <c r="F783" s="9"/>
      <c r="G783" s="9"/>
      <c r="I783" s="9"/>
      <c r="J783" s="9"/>
      <c r="K783" s="9"/>
      <c r="L783" s="9"/>
      <c r="M783" s="9"/>
      <c r="N783" s="9"/>
      <c r="O783" s="9"/>
      <c r="P783" s="9"/>
      <c r="R783" s="9"/>
      <c r="S783" s="9"/>
      <c r="U783" s="9"/>
      <c r="V783" s="9"/>
      <c r="W783" s="17"/>
      <c r="X783" s="9"/>
      <c r="Y783" s="9"/>
      <c r="Z783" s="9"/>
      <c r="AA783" s="9"/>
      <c r="AB783" s="9"/>
      <c r="AC783" s="9"/>
      <c r="AD783" s="9"/>
      <c r="AE783" s="9"/>
      <c r="AF783" s="9"/>
      <c r="AG783" s="9"/>
      <c r="AH783" s="9"/>
    </row>
    <row r="784" spans="1:34" x14ac:dyDescent="0.25">
      <c r="A784" s="9"/>
      <c r="B784" s="9"/>
      <c r="C784" s="9"/>
      <c r="D784" s="9"/>
      <c r="F784" s="9"/>
      <c r="G784" s="9"/>
      <c r="I784" s="9"/>
      <c r="J784" s="9"/>
      <c r="K784" s="9"/>
      <c r="L784" s="9"/>
      <c r="M784" s="9"/>
      <c r="N784" s="9"/>
      <c r="O784" s="9"/>
      <c r="P784" s="9"/>
      <c r="R784" s="9"/>
      <c r="S784" s="9"/>
      <c r="U784" s="9"/>
      <c r="V784" s="9"/>
      <c r="W784" s="17"/>
      <c r="X784" s="9"/>
      <c r="Y784" s="9"/>
      <c r="Z784" s="9"/>
      <c r="AA784" s="9"/>
      <c r="AB784" s="9"/>
      <c r="AC784" s="9"/>
      <c r="AD784" s="9"/>
      <c r="AE784" s="9"/>
      <c r="AF784" s="9"/>
      <c r="AG784" s="9"/>
      <c r="AH784" s="9"/>
    </row>
    <row r="785" spans="1:34" x14ac:dyDescent="0.25">
      <c r="A785" s="9"/>
      <c r="B785" s="9"/>
      <c r="C785" s="9"/>
      <c r="D785" s="9"/>
      <c r="F785" s="9"/>
      <c r="G785" s="9"/>
      <c r="I785" s="9"/>
      <c r="J785" s="9"/>
      <c r="K785" s="9"/>
      <c r="L785" s="9"/>
      <c r="M785" s="9"/>
      <c r="N785" s="9"/>
      <c r="O785" s="9"/>
      <c r="P785" s="9"/>
      <c r="R785" s="9"/>
      <c r="S785" s="9"/>
      <c r="U785" s="9"/>
      <c r="V785" s="9"/>
      <c r="W785" s="17"/>
      <c r="X785" s="9"/>
      <c r="Y785" s="9"/>
      <c r="Z785" s="9"/>
      <c r="AA785" s="9"/>
      <c r="AB785" s="9"/>
      <c r="AC785" s="9"/>
      <c r="AD785" s="9"/>
      <c r="AE785" s="9"/>
      <c r="AF785" s="9"/>
      <c r="AG785" s="9"/>
      <c r="AH785" s="9"/>
    </row>
    <row r="786" spans="1:34" x14ac:dyDescent="0.25">
      <c r="A786" s="9"/>
      <c r="B786" s="9"/>
      <c r="C786" s="9"/>
      <c r="D786" s="9"/>
      <c r="F786" s="9"/>
      <c r="G786" s="9"/>
      <c r="I786" s="9"/>
      <c r="J786" s="9"/>
      <c r="K786" s="9"/>
      <c r="L786" s="9"/>
      <c r="M786" s="9"/>
      <c r="N786" s="9"/>
      <c r="O786" s="9"/>
      <c r="P786" s="9"/>
      <c r="R786" s="9"/>
      <c r="S786" s="9"/>
      <c r="U786" s="9"/>
      <c r="V786" s="9"/>
      <c r="W786" s="17"/>
      <c r="X786" s="9"/>
      <c r="Y786" s="9"/>
      <c r="Z786" s="9"/>
      <c r="AA786" s="9"/>
      <c r="AB786" s="9"/>
      <c r="AC786" s="9"/>
      <c r="AD786" s="9"/>
      <c r="AE786" s="9"/>
      <c r="AF786" s="9"/>
      <c r="AG786" s="9"/>
      <c r="AH786" s="9"/>
    </row>
    <row r="787" spans="1:34" x14ac:dyDescent="0.25">
      <c r="A787" s="9"/>
      <c r="B787" s="9"/>
      <c r="C787" s="9"/>
      <c r="D787" s="9"/>
      <c r="F787" s="9"/>
      <c r="G787" s="9"/>
      <c r="I787" s="9"/>
      <c r="J787" s="9"/>
      <c r="K787" s="9"/>
      <c r="L787" s="9"/>
      <c r="M787" s="9"/>
      <c r="N787" s="9"/>
      <c r="O787" s="9"/>
      <c r="P787" s="9"/>
      <c r="R787" s="9"/>
      <c r="S787" s="9"/>
      <c r="U787" s="9"/>
      <c r="V787" s="9"/>
      <c r="W787" s="17"/>
      <c r="X787" s="9"/>
      <c r="Y787" s="9"/>
      <c r="Z787" s="9"/>
      <c r="AA787" s="9"/>
      <c r="AB787" s="9"/>
      <c r="AC787" s="9"/>
      <c r="AD787" s="9"/>
      <c r="AE787" s="9"/>
      <c r="AF787" s="9"/>
      <c r="AG787" s="9"/>
      <c r="AH787" s="9"/>
    </row>
    <row r="788" spans="1:34" x14ac:dyDescent="0.25">
      <c r="A788" s="9"/>
      <c r="B788" s="9"/>
      <c r="C788" s="9"/>
      <c r="D788" s="9"/>
      <c r="F788" s="9"/>
      <c r="G788" s="9"/>
      <c r="I788" s="9"/>
      <c r="J788" s="9"/>
      <c r="K788" s="9"/>
      <c r="L788" s="9"/>
      <c r="M788" s="9"/>
      <c r="N788" s="9"/>
      <c r="O788" s="9"/>
      <c r="P788" s="9"/>
      <c r="R788" s="9"/>
      <c r="S788" s="9"/>
      <c r="U788" s="9"/>
      <c r="V788" s="9"/>
      <c r="W788" s="17"/>
      <c r="X788" s="9"/>
      <c r="Y788" s="9"/>
      <c r="Z788" s="9"/>
      <c r="AA788" s="9"/>
      <c r="AB788" s="9"/>
      <c r="AC788" s="9"/>
      <c r="AD788" s="9"/>
      <c r="AE788" s="9"/>
      <c r="AF788" s="9"/>
      <c r="AG788" s="9"/>
      <c r="AH788" s="9"/>
    </row>
    <row r="789" spans="1:34" x14ac:dyDescent="0.25">
      <c r="A789" s="9"/>
      <c r="B789" s="9"/>
      <c r="C789" s="9"/>
      <c r="D789" s="9"/>
      <c r="F789" s="9"/>
      <c r="G789" s="9"/>
      <c r="I789" s="9"/>
      <c r="J789" s="9"/>
      <c r="K789" s="9"/>
      <c r="L789" s="9"/>
      <c r="M789" s="9"/>
      <c r="N789" s="9"/>
      <c r="O789" s="9"/>
      <c r="P789" s="9"/>
      <c r="R789" s="9"/>
      <c r="S789" s="9"/>
      <c r="U789" s="9"/>
      <c r="V789" s="9"/>
      <c r="W789" s="17"/>
      <c r="X789" s="9"/>
      <c r="Y789" s="9"/>
      <c r="Z789" s="9"/>
      <c r="AA789" s="9"/>
      <c r="AB789" s="9"/>
      <c r="AC789" s="9"/>
      <c r="AD789" s="9"/>
      <c r="AE789" s="9"/>
      <c r="AF789" s="9"/>
      <c r="AG789" s="9"/>
      <c r="AH789" s="9"/>
    </row>
    <row r="790" spans="1:34" x14ac:dyDescent="0.25">
      <c r="A790" s="9"/>
      <c r="B790" s="9"/>
      <c r="C790" s="9"/>
      <c r="D790" s="9"/>
      <c r="F790" s="9"/>
      <c r="G790" s="9"/>
      <c r="I790" s="9"/>
      <c r="J790" s="9"/>
      <c r="K790" s="9"/>
      <c r="L790" s="9"/>
      <c r="M790" s="9"/>
      <c r="N790" s="9"/>
      <c r="O790" s="9"/>
      <c r="P790" s="9"/>
      <c r="R790" s="9"/>
      <c r="S790" s="9"/>
      <c r="U790" s="9"/>
      <c r="V790" s="9"/>
      <c r="W790" s="17"/>
      <c r="X790" s="9"/>
      <c r="Y790" s="9"/>
      <c r="Z790" s="9"/>
      <c r="AA790" s="9"/>
      <c r="AB790" s="9"/>
      <c r="AC790" s="9"/>
      <c r="AD790" s="9"/>
      <c r="AE790" s="9"/>
      <c r="AF790" s="9"/>
      <c r="AG790" s="9"/>
      <c r="AH790" s="9"/>
    </row>
    <row r="791" spans="1:34" x14ac:dyDescent="0.25">
      <c r="A791" s="9"/>
      <c r="B791" s="9"/>
      <c r="C791" s="9"/>
      <c r="D791" s="9"/>
      <c r="F791" s="9"/>
      <c r="G791" s="9"/>
      <c r="I791" s="9"/>
      <c r="J791" s="9"/>
      <c r="K791" s="9"/>
      <c r="L791" s="9"/>
      <c r="M791" s="9"/>
      <c r="N791" s="9"/>
      <c r="O791" s="9"/>
      <c r="P791" s="9"/>
      <c r="R791" s="9"/>
      <c r="S791" s="9"/>
      <c r="U791" s="9"/>
      <c r="V791" s="9"/>
      <c r="W791" s="17"/>
      <c r="X791" s="9"/>
      <c r="Y791" s="9"/>
      <c r="Z791" s="9"/>
      <c r="AA791" s="9"/>
      <c r="AB791" s="9"/>
      <c r="AC791" s="9"/>
      <c r="AD791" s="9"/>
      <c r="AE791" s="9"/>
      <c r="AF791" s="9"/>
      <c r="AG791" s="9"/>
      <c r="AH791" s="9"/>
    </row>
    <row r="792" spans="1:34" x14ac:dyDescent="0.25">
      <c r="A792" s="9"/>
      <c r="B792" s="9"/>
      <c r="C792" s="9"/>
      <c r="D792" s="9"/>
      <c r="F792" s="9"/>
      <c r="G792" s="9"/>
      <c r="I792" s="9"/>
      <c r="J792" s="9"/>
      <c r="K792" s="9"/>
      <c r="L792" s="9"/>
      <c r="M792" s="9"/>
      <c r="N792" s="9"/>
      <c r="O792" s="9"/>
      <c r="P792" s="9"/>
      <c r="R792" s="9"/>
      <c r="S792" s="9"/>
      <c r="U792" s="9"/>
      <c r="V792" s="9"/>
      <c r="W792" s="17"/>
      <c r="X792" s="9"/>
      <c r="Y792" s="9"/>
      <c r="Z792" s="9"/>
      <c r="AA792" s="9"/>
      <c r="AB792" s="9"/>
      <c r="AC792" s="9"/>
      <c r="AD792" s="9"/>
      <c r="AE792" s="9"/>
      <c r="AF792" s="9"/>
      <c r="AG792" s="9"/>
      <c r="AH792" s="9"/>
    </row>
    <row r="793" spans="1:34" x14ac:dyDescent="0.25">
      <c r="A793" s="9"/>
      <c r="B793" s="9"/>
      <c r="C793" s="9"/>
      <c r="D793" s="9"/>
      <c r="F793" s="9"/>
      <c r="G793" s="9"/>
      <c r="I793" s="9"/>
      <c r="J793" s="9"/>
      <c r="K793" s="9"/>
      <c r="L793" s="9"/>
      <c r="M793" s="9"/>
      <c r="N793" s="9"/>
      <c r="O793" s="9"/>
      <c r="P793" s="9"/>
      <c r="R793" s="9"/>
      <c r="S793" s="9"/>
      <c r="U793" s="9"/>
      <c r="V793" s="9"/>
      <c r="W793" s="17"/>
      <c r="X793" s="9"/>
      <c r="Y793" s="9"/>
      <c r="Z793" s="9"/>
      <c r="AA793" s="9"/>
      <c r="AB793" s="9"/>
      <c r="AC793" s="9"/>
      <c r="AD793" s="9"/>
      <c r="AE793" s="9"/>
      <c r="AF793" s="9"/>
      <c r="AG793" s="9"/>
      <c r="AH793" s="9"/>
    </row>
    <row r="794" spans="1:34" x14ac:dyDescent="0.25">
      <c r="A794" s="9"/>
      <c r="B794" s="9"/>
      <c r="C794" s="9"/>
      <c r="D794" s="9"/>
      <c r="F794" s="9"/>
      <c r="G794" s="9"/>
      <c r="I794" s="9"/>
      <c r="J794" s="9"/>
      <c r="K794" s="9"/>
      <c r="L794" s="9"/>
      <c r="M794" s="9"/>
      <c r="N794" s="9"/>
      <c r="O794" s="9"/>
      <c r="P794" s="9"/>
      <c r="R794" s="9"/>
      <c r="S794" s="9"/>
      <c r="U794" s="9"/>
      <c r="V794" s="9"/>
      <c r="W794" s="17"/>
      <c r="X794" s="9"/>
      <c r="Y794" s="9"/>
      <c r="Z794" s="9"/>
      <c r="AA794" s="9"/>
      <c r="AB794" s="9"/>
      <c r="AC794" s="9"/>
      <c r="AD794" s="9"/>
      <c r="AE794" s="9"/>
      <c r="AF794" s="9"/>
      <c r="AG794" s="9"/>
      <c r="AH794" s="9"/>
    </row>
    <row r="795" spans="1:34" x14ac:dyDescent="0.25">
      <c r="A795" s="9"/>
      <c r="B795" s="9"/>
      <c r="C795" s="9"/>
      <c r="D795" s="9"/>
      <c r="F795" s="9"/>
      <c r="G795" s="9"/>
      <c r="I795" s="9"/>
      <c r="J795" s="9"/>
      <c r="K795" s="9"/>
      <c r="L795" s="9"/>
      <c r="M795" s="9"/>
      <c r="N795" s="9"/>
      <c r="O795" s="9"/>
      <c r="P795" s="9"/>
      <c r="R795" s="9"/>
      <c r="S795" s="9"/>
      <c r="U795" s="9"/>
      <c r="V795" s="9"/>
      <c r="W795" s="17"/>
      <c r="X795" s="9"/>
      <c r="Y795" s="9"/>
      <c r="Z795" s="9"/>
      <c r="AA795" s="9"/>
      <c r="AB795" s="9"/>
      <c r="AC795" s="9"/>
      <c r="AD795" s="9"/>
      <c r="AE795" s="9"/>
      <c r="AF795" s="9"/>
      <c r="AG795" s="9"/>
      <c r="AH795" s="9"/>
    </row>
    <row r="796" spans="1:34" x14ac:dyDescent="0.25">
      <c r="A796" s="9"/>
      <c r="B796" s="9"/>
      <c r="C796" s="9"/>
      <c r="D796" s="9"/>
      <c r="F796" s="9"/>
      <c r="G796" s="9"/>
      <c r="I796" s="9"/>
      <c r="J796" s="9"/>
      <c r="K796" s="9"/>
      <c r="L796" s="9"/>
      <c r="M796" s="9"/>
      <c r="N796" s="9"/>
      <c r="O796" s="9"/>
      <c r="P796" s="9"/>
      <c r="R796" s="9"/>
      <c r="S796" s="9"/>
      <c r="U796" s="9"/>
      <c r="V796" s="9"/>
      <c r="W796" s="17"/>
      <c r="X796" s="9"/>
      <c r="Y796" s="9"/>
      <c r="Z796" s="9"/>
      <c r="AA796" s="9"/>
      <c r="AB796" s="9"/>
      <c r="AC796" s="9"/>
      <c r="AD796" s="9"/>
      <c r="AE796" s="9"/>
      <c r="AF796" s="9"/>
      <c r="AG796" s="9"/>
      <c r="AH796" s="9"/>
    </row>
    <row r="797" spans="1:34" x14ac:dyDescent="0.25">
      <c r="A797" s="9"/>
      <c r="B797" s="9"/>
      <c r="C797" s="9"/>
      <c r="D797" s="9"/>
      <c r="F797" s="9"/>
      <c r="G797" s="9"/>
      <c r="I797" s="9"/>
      <c r="J797" s="9"/>
      <c r="K797" s="9"/>
      <c r="L797" s="9"/>
      <c r="M797" s="9"/>
      <c r="N797" s="9"/>
      <c r="O797" s="9"/>
      <c r="P797" s="9"/>
      <c r="R797" s="9"/>
      <c r="S797" s="9"/>
      <c r="U797" s="9"/>
      <c r="V797" s="9"/>
      <c r="W797" s="17"/>
      <c r="X797" s="9"/>
      <c r="Y797" s="9"/>
      <c r="Z797" s="9"/>
      <c r="AA797" s="9"/>
      <c r="AB797" s="9"/>
      <c r="AC797" s="9"/>
      <c r="AD797" s="9"/>
      <c r="AE797" s="9"/>
      <c r="AF797" s="9"/>
      <c r="AG797" s="9"/>
      <c r="AH797" s="9"/>
    </row>
    <row r="798" spans="1:34" x14ac:dyDescent="0.25">
      <c r="A798" s="9"/>
      <c r="B798" s="9"/>
      <c r="C798" s="9"/>
      <c r="D798" s="9"/>
      <c r="F798" s="9"/>
      <c r="G798" s="9"/>
      <c r="I798" s="9"/>
      <c r="J798" s="9"/>
      <c r="K798" s="9"/>
      <c r="L798" s="9"/>
      <c r="M798" s="9"/>
      <c r="N798" s="9"/>
      <c r="O798" s="9"/>
      <c r="P798" s="9"/>
      <c r="R798" s="9"/>
      <c r="S798" s="9"/>
      <c r="U798" s="9"/>
      <c r="V798" s="9"/>
      <c r="W798" s="17"/>
      <c r="X798" s="9"/>
      <c r="Y798" s="9"/>
      <c r="Z798" s="9"/>
      <c r="AA798" s="9"/>
      <c r="AB798" s="9"/>
      <c r="AC798" s="9"/>
      <c r="AD798" s="9"/>
      <c r="AE798" s="9"/>
      <c r="AF798" s="9"/>
      <c r="AG798" s="9"/>
      <c r="AH798" s="9"/>
    </row>
    <row r="799" spans="1:34" x14ac:dyDescent="0.25">
      <c r="A799" s="9"/>
      <c r="B799" s="9"/>
      <c r="C799" s="9"/>
      <c r="D799" s="9"/>
      <c r="F799" s="9"/>
      <c r="G799" s="9"/>
      <c r="I799" s="9"/>
      <c r="J799" s="9"/>
      <c r="K799" s="9"/>
      <c r="L799" s="9"/>
      <c r="M799" s="9"/>
      <c r="N799" s="9"/>
      <c r="O799" s="9"/>
      <c r="P799" s="9"/>
      <c r="R799" s="9"/>
      <c r="S799" s="9"/>
      <c r="U799" s="9"/>
      <c r="V799" s="9"/>
      <c r="W799" s="17"/>
      <c r="X799" s="9"/>
      <c r="Y799" s="9"/>
      <c r="Z799" s="9"/>
      <c r="AA799" s="9"/>
      <c r="AB799" s="9"/>
      <c r="AC799" s="9"/>
      <c r="AD799" s="9"/>
      <c r="AE799" s="9"/>
      <c r="AF799" s="9"/>
      <c r="AG799" s="9"/>
      <c r="AH799" s="9"/>
    </row>
    <row r="800" spans="1:34" x14ac:dyDescent="0.25">
      <c r="A800" s="9"/>
      <c r="B800" s="9"/>
      <c r="C800" s="9"/>
      <c r="D800" s="9"/>
      <c r="F800" s="9"/>
      <c r="G800" s="9"/>
      <c r="I800" s="9"/>
      <c r="J800" s="9"/>
      <c r="K800" s="9"/>
      <c r="L800" s="9"/>
      <c r="M800" s="9"/>
      <c r="N800" s="9"/>
      <c r="O800" s="9"/>
      <c r="P800" s="9"/>
      <c r="R800" s="9"/>
      <c r="S800" s="9"/>
      <c r="U800" s="9"/>
      <c r="V800" s="9"/>
      <c r="W800" s="17"/>
      <c r="X800" s="9"/>
      <c r="Y800" s="9"/>
      <c r="Z800" s="9"/>
      <c r="AA800" s="9"/>
      <c r="AB800" s="9"/>
      <c r="AC800" s="9"/>
      <c r="AD800" s="9"/>
      <c r="AE800" s="9"/>
      <c r="AF800" s="9"/>
      <c r="AG800" s="9"/>
      <c r="AH800" s="9"/>
    </row>
    <row r="801" spans="1:34" x14ac:dyDescent="0.25">
      <c r="A801" s="9"/>
      <c r="B801" s="9"/>
      <c r="C801" s="9"/>
      <c r="D801" s="9"/>
      <c r="F801" s="9"/>
      <c r="G801" s="9"/>
      <c r="I801" s="9"/>
      <c r="J801" s="9"/>
      <c r="K801" s="9"/>
      <c r="L801" s="9"/>
      <c r="M801" s="9"/>
      <c r="N801" s="9"/>
      <c r="O801" s="9"/>
      <c r="P801" s="9"/>
      <c r="R801" s="9"/>
      <c r="S801" s="9"/>
      <c r="U801" s="9"/>
      <c r="V801" s="9"/>
      <c r="W801" s="17"/>
      <c r="X801" s="9"/>
      <c r="Y801" s="9"/>
      <c r="Z801" s="9"/>
      <c r="AA801" s="9"/>
      <c r="AB801" s="9"/>
      <c r="AC801" s="9"/>
      <c r="AD801" s="9"/>
      <c r="AE801" s="9"/>
      <c r="AF801" s="9"/>
      <c r="AG801" s="9"/>
      <c r="AH801" s="9"/>
    </row>
    <row r="802" spans="1:34" x14ac:dyDescent="0.25">
      <c r="A802" s="9"/>
      <c r="B802" s="9"/>
      <c r="C802" s="9"/>
      <c r="D802" s="9"/>
      <c r="F802" s="9"/>
      <c r="G802" s="9"/>
      <c r="I802" s="9"/>
      <c r="J802" s="9"/>
      <c r="K802" s="9"/>
      <c r="L802" s="9"/>
      <c r="M802" s="9"/>
      <c r="N802" s="9"/>
      <c r="O802" s="9"/>
      <c r="P802" s="9"/>
      <c r="R802" s="9"/>
      <c r="S802" s="9"/>
      <c r="U802" s="9"/>
      <c r="V802" s="9"/>
      <c r="W802" s="17"/>
      <c r="X802" s="9"/>
      <c r="Y802" s="9"/>
      <c r="Z802" s="9"/>
      <c r="AA802" s="9"/>
      <c r="AB802" s="9"/>
      <c r="AC802" s="9"/>
      <c r="AD802" s="9"/>
      <c r="AE802" s="9"/>
      <c r="AF802" s="9"/>
      <c r="AG802" s="9"/>
      <c r="AH802" s="9"/>
    </row>
    <row r="803" spans="1:34" x14ac:dyDescent="0.25">
      <c r="A803" s="9"/>
      <c r="B803" s="9"/>
      <c r="C803" s="9"/>
      <c r="D803" s="9"/>
      <c r="F803" s="9"/>
      <c r="G803" s="9"/>
      <c r="I803" s="9"/>
      <c r="J803" s="9"/>
      <c r="K803" s="9"/>
      <c r="L803" s="9"/>
      <c r="M803" s="9"/>
      <c r="N803" s="9"/>
      <c r="O803" s="9"/>
      <c r="P803" s="9"/>
      <c r="R803" s="9"/>
      <c r="S803" s="9"/>
      <c r="U803" s="9"/>
      <c r="V803" s="9"/>
      <c r="W803" s="17"/>
      <c r="X803" s="9"/>
      <c r="Y803" s="9"/>
      <c r="Z803" s="9"/>
      <c r="AA803" s="9"/>
      <c r="AB803" s="9"/>
      <c r="AC803" s="9"/>
      <c r="AD803" s="9"/>
      <c r="AE803" s="9"/>
      <c r="AF803" s="9"/>
      <c r="AG803" s="9"/>
      <c r="AH803" s="9"/>
    </row>
    <row r="804" spans="1:34" x14ac:dyDescent="0.25">
      <c r="A804" s="9"/>
      <c r="B804" s="9"/>
      <c r="C804" s="9"/>
      <c r="D804" s="9"/>
      <c r="F804" s="9"/>
      <c r="G804" s="9"/>
      <c r="I804" s="9"/>
      <c r="J804" s="9"/>
      <c r="K804" s="9"/>
      <c r="L804" s="9"/>
      <c r="M804" s="9"/>
      <c r="N804" s="9"/>
      <c r="O804" s="9"/>
      <c r="P804" s="9"/>
      <c r="R804" s="9"/>
      <c r="S804" s="9"/>
      <c r="U804" s="9"/>
      <c r="V804" s="9"/>
      <c r="W804" s="17"/>
      <c r="X804" s="9"/>
      <c r="Y804" s="9"/>
      <c r="Z804" s="9"/>
      <c r="AA804" s="9"/>
      <c r="AB804" s="9"/>
      <c r="AC804" s="9"/>
      <c r="AD804" s="9"/>
      <c r="AE804" s="9"/>
      <c r="AF804" s="9"/>
      <c r="AG804" s="9"/>
      <c r="AH804" s="9"/>
    </row>
    <row r="805" spans="1:34" x14ac:dyDescent="0.25">
      <c r="A805" s="9"/>
      <c r="B805" s="9"/>
      <c r="C805" s="9"/>
      <c r="D805" s="9"/>
      <c r="F805" s="9"/>
      <c r="G805" s="9"/>
      <c r="I805" s="9"/>
      <c r="J805" s="9"/>
      <c r="K805" s="9"/>
      <c r="L805" s="9"/>
      <c r="M805" s="9"/>
      <c r="N805" s="9"/>
      <c r="O805" s="9"/>
      <c r="P805" s="9"/>
      <c r="R805" s="9"/>
      <c r="S805" s="9"/>
      <c r="U805" s="9"/>
      <c r="V805" s="9"/>
      <c r="W805" s="17"/>
      <c r="X805" s="9"/>
      <c r="Y805" s="9"/>
      <c r="Z805" s="9"/>
      <c r="AA805" s="9"/>
      <c r="AB805" s="9"/>
      <c r="AC805" s="9"/>
      <c r="AD805" s="9"/>
      <c r="AE805" s="9"/>
      <c r="AF805" s="9"/>
      <c r="AG805" s="9"/>
      <c r="AH805" s="9"/>
    </row>
    <row r="806" spans="1:34" x14ac:dyDescent="0.25">
      <c r="A806" s="9"/>
      <c r="B806" s="9"/>
      <c r="C806" s="9"/>
      <c r="D806" s="9"/>
      <c r="F806" s="9"/>
      <c r="G806" s="9"/>
      <c r="I806" s="9"/>
      <c r="J806" s="9"/>
      <c r="K806" s="9"/>
      <c r="L806" s="9"/>
      <c r="M806" s="9"/>
      <c r="N806" s="9"/>
      <c r="O806" s="9"/>
      <c r="P806" s="9"/>
      <c r="R806" s="9"/>
      <c r="S806" s="9"/>
      <c r="U806" s="9"/>
      <c r="V806" s="9"/>
      <c r="W806" s="17"/>
      <c r="X806" s="9"/>
      <c r="Y806" s="9"/>
      <c r="Z806" s="9"/>
      <c r="AA806" s="9"/>
      <c r="AB806" s="9"/>
      <c r="AC806" s="9"/>
      <c r="AD806" s="9"/>
      <c r="AE806" s="9"/>
      <c r="AF806" s="9"/>
      <c r="AG806" s="9"/>
      <c r="AH806" s="9"/>
    </row>
    <row r="807" spans="1:34" x14ac:dyDescent="0.25">
      <c r="A807" s="9"/>
      <c r="B807" s="9"/>
      <c r="C807" s="9"/>
      <c r="D807" s="9"/>
      <c r="F807" s="9"/>
      <c r="G807" s="9"/>
      <c r="I807" s="9"/>
      <c r="J807" s="9"/>
      <c r="K807" s="9"/>
      <c r="L807" s="9"/>
      <c r="M807" s="9"/>
      <c r="N807" s="9"/>
      <c r="O807" s="9"/>
      <c r="P807" s="9"/>
      <c r="R807" s="9"/>
      <c r="S807" s="9"/>
      <c r="U807" s="9"/>
      <c r="V807" s="9"/>
      <c r="W807" s="17"/>
      <c r="X807" s="9"/>
      <c r="Y807" s="9"/>
      <c r="Z807" s="9"/>
      <c r="AA807" s="9"/>
      <c r="AB807" s="9"/>
      <c r="AC807" s="9"/>
      <c r="AD807" s="9"/>
      <c r="AE807" s="9"/>
      <c r="AF807" s="9"/>
      <c r="AG807" s="9"/>
      <c r="AH807" s="9"/>
    </row>
    <row r="808" spans="1:34" x14ac:dyDescent="0.25">
      <c r="A808" s="9"/>
      <c r="B808" s="9"/>
      <c r="C808" s="9"/>
      <c r="D808" s="9"/>
      <c r="F808" s="9"/>
      <c r="G808" s="9"/>
      <c r="I808" s="9"/>
      <c r="J808" s="9"/>
      <c r="K808" s="9"/>
      <c r="L808" s="9"/>
      <c r="M808" s="9"/>
      <c r="N808" s="9"/>
      <c r="O808" s="9"/>
      <c r="P808" s="9"/>
      <c r="R808" s="9"/>
      <c r="S808" s="9"/>
      <c r="U808" s="9"/>
      <c r="V808" s="9"/>
      <c r="W808" s="17"/>
      <c r="X808" s="9"/>
      <c r="Y808" s="9"/>
      <c r="Z808" s="9"/>
      <c r="AA808" s="9"/>
      <c r="AB808" s="9"/>
      <c r="AC808" s="9"/>
      <c r="AD808" s="9"/>
      <c r="AE808" s="9"/>
      <c r="AF808" s="9"/>
      <c r="AG808" s="9"/>
      <c r="AH808" s="9"/>
    </row>
    <row r="809" spans="1:34" x14ac:dyDescent="0.25">
      <c r="A809" s="9"/>
      <c r="B809" s="9"/>
      <c r="C809" s="9"/>
      <c r="D809" s="9"/>
      <c r="F809" s="9"/>
      <c r="G809" s="9"/>
      <c r="I809" s="9"/>
      <c r="J809" s="9"/>
      <c r="K809" s="9"/>
      <c r="L809" s="9"/>
      <c r="M809" s="9"/>
      <c r="N809" s="9"/>
      <c r="O809" s="9"/>
      <c r="P809" s="9"/>
      <c r="R809" s="9"/>
      <c r="S809" s="9"/>
      <c r="U809" s="9"/>
      <c r="V809" s="9"/>
      <c r="W809" s="17"/>
      <c r="X809" s="9"/>
      <c r="Y809" s="9"/>
      <c r="Z809" s="9"/>
      <c r="AA809" s="9"/>
      <c r="AB809" s="9"/>
      <c r="AC809" s="9"/>
      <c r="AD809" s="9"/>
      <c r="AE809" s="9"/>
      <c r="AF809" s="9"/>
      <c r="AG809" s="9"/>
      <c r="AH809" s="9"/>
    </row>
    <row r="810" spans="1:34" x14ac:dyDescent="0.25">
      <c r="A810" s="9"/>
      <c r="B810" s="9"/>
      <c r="C810" s="9"/>
      <c r="D810" s="9"/>
      <c r="F810" s="9"/>
      <c r="G810" s="9"/>
      <c r="I810" s="9"/>
      <c r="J810" s="9"/>
      <c r="K810" s="9"/>
      <c r="L810" s="9"/>
      <c r="M810" s="9"/>
      <c r="N810" s="9"/>
      <c r="O810" s="9"/>
      <c r="P810" s="9"/>
      <c r="R810" s="9"/>
      <c r="S810" s="9"/>
      <c r="U810" s="9"/>
      <c r="V810" s="9"/>
      <c r="W810" s="17"/>
      <c r="X810" s="9"/>
      <c r="Y810" s="9"/>
      <c r="Z810" s="9"/>
      <c r="AA810" s="9"/>
      <c r="AB810" s="9"/>
      <c r="AC810" s="9"/>
      <c r="AD810" s="9"/>
      <c r="AE810" s="9"/>
      <c r="AF810" s="9"/>
      <c r="AG810" s="9"/>
      <c r="AH810" s="9"/>
    </row>
    <row r="811" spans="1:34" x14ac:dyDescent="0.25">
      <c r="A811" s="9"/>
      <c r="B811" s="9"/>
      <c r="C811" s="9"/>
      <c r="D811" s="9"/>
      <c r="F811" s="9"/>
      <c r="G811" s="9"/>
      <c r="I811" s="9"/>
      <c r="J811" s="9"/>
      <c r="K811" s="9"/>
      <c r="L811" s="9"/>
      <c r="M811" s="9"/>
      <c r="N811" s="9"/>
      <c r="O811" s="9"/>
      <c r="P811" s="9"/>
      <c r="R811" s="9"/>
      <c r="S811" s="9"/>
      <c r="U811" s="9"/>
      <c r="V811" s="9"/>
      <c r="W811" s="17"/>
      <c r="X811" s="9"/>
      <c r="Y811" s="9"/>
      <c r="Z811" s="9"/>
      <c r="AA811" s="9"/>
      <c r="AB811" s="9"/>
      <c r="AC811" s="9"/>
      <c r="AD811" s="9"/>
      <c r="AE811" s="9"/>
      <c r="AF811" s="9"/>
      <c r="AG811" s="9"/>
      <c r="AH811" s="9"/>
    </row>
    <row r="812" spans="1:34" x14ac:dyDescent="0.25">
      <c r="A812" s="9"/>
      <c r="B812" s="9"/>
      <c r="C812" s="9"/>
      <c r="D812" s="9"/>
      <c r="F812" s="9"/>
      <c r="G812" s="9"/>
      <c r="I812" s="9"/>
      <c r="J812" s="9"/>
      <c r="K812" s="9"/>
      <c r="L812" s="9"/>
      <c r="M812" s="9"/>
      <c r="N812" s="9"/>
      <c r="O812" s="9"/>
      <c r="P812" s="9"/>
      <c r="R812" s="9"/>
      <c r="S812" s="9"/>
      <c r="U812" s="9"/>
      <c r="V812" s="9"/>
      <c r="W812" s="17"/>
      <c r="X812" s="9"/>
      <c r="Y812" s="9"/>
      <c r="Z812" s="9"/>
      <c r="AA812" s="9"/>
      <c r="AB812" s="9"/>
      <c r="AC812" s="9"/>
      <c r="AD812" s="9"/>
      <c r="AE812" s="9"/>
      <c r="AF812" s="9"/>
      <c r="AG812" s="9"/>
      <c r="AH812" s="9"/>
    </row>
    <row r="813" spans="1:34" x14ac:dyDescent="0.25">
      <c r="A813" s="9"/>
      <c r="B813" s="9"/>
      <c r="C813" s="9"/>
      <c r="D813" s="9"/>
      <c r="F813" s="9"/>
      <c r="G813" s="9"/>
      <c r="I813" s="9"/>
      <c r="J813" s="9"/>
      <c r="K813" s="9"/>
      <c r="L813" s="9"/>
      <c r="M813" s="9"/>
      <c r="N813" s="9"/>
      <c r="O813" s="9"/>
      <c r="P813" s="9"/>
      <c r="R813" s="9"/>
      <c r="S813" s="9"/>
      <c r="U813" s="9"/>
      <c r="V813" s="9"/>
      <c r="W813" s="17"/>
      <c r="X813" s="9"/>
      <c r="Y813" s="9"/>
      <c r="Z813" s="9"/>
      <c r="AA813" s="9"/>
      <c r="AB813" s="9"/>
      <c r="AC813" s="9"/>
      <c r="AD813" s="9"/>
      <c r="AE813" s="9"/>
      <c r="AF813" s="9"/>
      <c r="AG813" s="9"/>
      <c r="AH813" s="9"/>
    </row>
    <row r="814" spans="1:34" x14ac:dyDescent="0.25">
      <c r="A814" s="9"/>
      <c r="B814" s="9"/>
      <c r="C814" s="9"/>
      <c r="D814" s="9"/>
      <c r="F814" s="9"/>
      <c r="G814" s="9"/>
      <c r="I814" s="9"/>
      <c r="J814" s="9"/>
      <c r="K814" s="9"/>
      <c r="L814" s="9"/>
      <c r="M814" s="9"/>
      <c r="N814" s="9"/>
      <c r="O814" s="9"/>
      <c r="P814" s="9"/>
      <c r="R814" s="9"/>
      <c r="S814" s="9"/>
      <c r="U814" s="9"/>
      <c r="V814" s="9"/>
      <c r="W814" s="17"/>
      <c r="X814" s="9"/>
      <c r="Y814" s="9"/>
      <c r="Z814" s="9"/>
      <c r="AA814" s="9"/>
      <c r="AB814" s="9"/>
      <c r="AC814" s="9"/>
      <c r="AD814" s="9"/>
      <c r="AE814" s="9"/>
      <c r="AF814" s="9"/>
      <c r="AG814" s="9"/>
      <c r="AH814" s="9"/>
    </row>
    <row r="815" spans="1:34" x14ac:dyDescent="0.25">
      <c r="A815" s="9"/>
      <c r="B815" s="9"/>
      <c r="C815" s="9"/>
      <c r="D815" s="9"/>
      <c r="F815" s="9"/>
      <c r="G815" s="9"/>
      <c r="I815" s="9"/>
      <c r="J815" s="9"/>
      <c r="K815" s="9"/>
      <c r="L815" s="9"/>
      <c r="M815" s="9"/>
      <c r="N815" s="9"/>
      <c r="O815" s="9"/>
      <c r="P815" s="9"/>
      <c r="R815" s="9"/>
      <c r="S815" s="9"/>
      <c r="U815" s="9"/>
      <c r="V815" s="9"/>
      <c r="W815" s="17"/>
      <c r="X815" s="9"/>
      <c r="Y815" s="9"/>
      <c r="Z815" s="9"/>
      <c r="AA815" s="9"/>
      <c r="AB815" s="9"/>
      <c r="AC815" s="9"/>
      <c r="AD815" s="9"/>
      <c r="AE815" s="9"/>
      <c r="AF815" s="9"/>
      <c r="AG815" s="9"/>
      <c r="AH815" s="9"/>
    </row>
    <row r="816" spans="1:34" x14ac:dyDescent="0.25">
      <c r="A816" s="9"/>
      <c r="B816" s="9"/>
      <c r="C816" s="9"/>
      <c r="D816" s="9"/>
      <c r="F816" s="9"/>
      <c r="G816" s="9"/>
      <c r="I816" s="9"/>
      <c r="J816" s="9"/>
      <c r="K816" s="9"/>
      <c r="L816" s="9"/>
      <c r="M816" s="9"/>
      <c r="N816" s="9"/>
      <c r="O816" s="9"/>
      <c r="P816" s="9"/>
      <c r="R816" s="9"/>
      <c r="S816" s="9"/>
      <c r="U816" s="9"/>
      <c r="V816" s="9"/>
      <c r="W816" s="17"/>
      <c r="X816" s="9"/>
      <c r="Y816" s="9"/>
      <c r="Z816" s="9"/>
      <c r="AA816" s="9"/>
      <c r="AB816" s="9"/>
      <c r="AC816" s="9"/>
      <c r="AD816" s="9"/>
      <c r="AE816" s="9"/>
      <c r="AF816" s="9"/>
      <c r="AG816" s="9"/>
      <c r="AH816" s="9"/>
    </row>
    <row r="817" spans="1:34" x14ac:dyDescent="0.25">
      <c r="A817" s="9"/>
      <c r="B817" s="9"/>
      <c r="C817" s="9"/>
      <c r="D817" s="9"/>
      <c r="F817" s="9"/>
      <c r="G817" s="9"/>
      <c r="I817" s="9"/>
      <c r="J817" s="9"/>
      <c r="K817" s="9"/>
      <c r="L817" s="9"/>
      <c r="M817" s="9"/>
      <c r="N817" s="9"/>
      <c r="O817" s="9"/>
      <c r="P817" s="9"/>
      <c r="R817" s="9"/>
      <c r="S817" s="9"/>
      <c r="U817" s="9"/>
      <c r="V817" s="9"/>
      <c r="W817" s="17"/>
      <c r="X817" s="9"/>
      <c r="Y817" s="9"/>
      <c r="Z817" s="9"/>
      <c r="AA817" s="9"/>
      <c r="AB817" s="9"/>
      <c r="AC817" s="9"/>
      <c r="AD817" s="9"/>
      <c r="AE817" s="9"/>
      <c r="AF817" s="9"/>
      <c r="AG817" s="9"/>
      <c r="AH817" s="9"/>
    </row>
    <row r="818" spans="1:34" x14ac:dyDescent="0.25">
      <c r="A818" s="9"/>
      <c r="B818" s="9"/>
      <c r="C818" s="9"/>
      <c r="D818" s="9"/>
      <c r="F818" s="9"/>
      <c r="G818" s="9"/>
      <c r="I818" s="9"/>
      <c r="J818" s="9"/>
      <c r="K818" s="9"/>
      <c r="L818" s="9"/>
      <c r="M818" s="9"/>
      <c r="N818" s="9"/>
      <c r="O818" s="9"/>
      <c r="P818" s="9"/>
      <c r="R818" s="9"/>
      <c r="S818" s="9"/>
      <c r="U818" s="9"/>
      <c r="V818" s="9"/>
      <c r="W818" s="17"/>
      <c r="X818" s="9"/>
      <c r="Y818" s="9"/>
      <c r="Z818" s="9"/>
      <c r="AA818" s="9"/>
      <c r="AB818" s="9"/>
      <c r="AC818" s="9"/>
      <c r="AD818" s="9"/>
      <c r="AE818" s="9"/>
      <c r="AF818" s="9"/>
      <c r="AG818" s="9"/>
      <c r="AH818" s="9"/>
    </row>
    <row r="819" spans="1:34" x14ac:dyDescent="0.25">
      <c r="A819" s="9"/>
      <c r="B819" s="9"/>
      <c r="C819" s="9"/>
      <c r="D819" s="9"/>
      <c r="F819" s="9"/>
      <c r="G819" s="9"/>
      <c r="I819" s="9"/>
      <c r="J819" s="9"/>
      <c r="K819" s="9"/>
      <c r="L819" s="9"/>
      <c r="M819" s="9"/>
      <c r="N819" s="9"/>
      <c r="O819" s="9"/>
      <c r="P819" s="9"/>
      <c r="R819" s="9"/>
      <c r="S819" s="9"/>
      <c r="U819" s="9"/>
      <c r="V819" s="9"/>
      <c r="W819" s="17"/>
      <c r="X819" s="9"/>
      <c r="Y819" s="9"/>
      <c r="Z819" s="9"/>
      <c r="AA819" s="9"/>
      <c r="AB819" s="9"/>
      <c r="AC819" s="9"/>
      <c r="AD819" s="9"/>
      <c r="AE819" s="9"/>
      <c r="AF819" s="9"/>
      <c r="AG819" s="9"/>
      <c r="AH819" s="9"/>
    </row>
    <row r="820" spans="1:34" x14ac:dyDescent="0.25">
      <c r="A820" s="9"/>
      <c r="B820" s="9"/>
      <c r="C820" s="9"/>
      <c r="D820" s="9"/>
      <c r="F820" s="9"/>
      <c r="G820" s="9"/>
      <c r="I820" s="9"/>
      <c r="J820" s="9"/>
      <c r="K820" s="9"/>
      <c r="L820" s="9"/>
      <c r="M820" s="9"/>
      <c r="N820" s="9"/>
      <c r="O820" s="9"/>
      <c r="P820" s="9"/>
      <c r="R820" s="9"/>
      <c r="S820" s="9"/>
      <c r="U820" s="9"/>
      <c r="V820" s="9"/>
      <c r="W820" s="17"/>
      <c r="X820" s="9"/>
      <c r="Y820" s="9"/>
      <c r="Z820" s="9"/>
      <c r="AA820" s="9"/>
      <c r="AB820" s="9"/>
      <c r="AC820" s="9"/>
      <c r="AD820" s="9"/>
      <c r="AE820" s="9"/>
      <c r="AF820" s="9"/>
      <c r="AG820" s="9"/>
      <c r="AH820" s="9"/>
    </row>
    <row r="821" spans="1:34" x14ac:dyDescent="0.25">
      <c r="A821" s="9"/>
      <c r="B821" s="9"/>
      <c r="C821" s="9"/>
      <c r="D821" s="9"/>
      <c r="F821" s="9"/>
      <c r="G821" s="9"/>
      <c r="I821" s="9"/>
      <c r="J821" s="9"/>
      <c r="K821" s="9"/>
      <c r="L821" s="9"/>
      <c r="M821" s="9"/>
      <c r="N821" s="9"/>
      <c r="O821" s="9"/>
      <c r="P821" s="9"/>
      <c r="R821" s="9"/>
      <c r="S821" s="9"/>
      <c r="U821" s="9"/>
      <c r="V821" s="9"/>
      <c r="W821" s="17"/>
      <c r="X821" s="9"/>
      <c r="Y821" s="9"/>
      <c r="Z821" s="9"/>
      <c r="AA821" s="9"/>
      <c r="AB821" s="9"/>
      <c r="AC821" s="9"/>
      <c r="AD821" s="9"/>
      <c r="AE821" s="9"/>
      <c r="AF821" s="9"/>
      <c r="AG821" s="9"/>
      <c r="AH821" s="9"/>
    </row>
    <row r="822" spans="1:34" x14ac:dyDescent="0.25">
      <c r="A822" s="9"/>
      <c r="B822" s="9"/>
      <c r="C822" s="9"/>
      <c r="D822" s="9"/>
      <c r="F822" s="9"/>
      <c r="G822" s="9"/>
      <c r="I822" s="9"/>
      <c r="J822" s="9"/>
      <c r="K822" s="9"/>
      <c r="L822" s="9"/>
      <c r="M822" s="9"/>
      <c r="N822" s="9"/>
      <c r="O822" s="9"/>
      <c r="P822" s="9"/>
      <c r="R822" s="9"/>
      <c r="S822" s="9"/>
      <c r="U822" s="9"/>
      <c r="V822" s="9"/>
      <c r="W822" s="17"/>
      <c r="X822" s="9"/>
      <c r="Y822" s="9"/>
      <c r="Z822" s="9"/>
      <c r="AA822" s="9"/>
      <c r="AB822" s="9"/>
      <c r="AC822" s="9"/>
      <c r="AD822" s="9"/>
      <c r="AE822" s="9"/>
      <c r="AF822" s="9"/>
      <c r="AG822" s="9"/>
      <c r="AH822" s="9"/>
    </row>
    <row r="823" spans="1:34" x14ac:dyDescent="0.25">
      <c r="A823" s="9"/>
      <c r="B823" s="9"/>
      <c r="C823" s="9"/>
      <c r="D823" s="9"/>
      <c r="F823" s="9"/>
      <c r="G823" s="9"/>
      <c r="I823" s="9"/>
      <c r="J823" s="9"/>
      <c r="K823" s="9"/>
      <c r="L823" s="9"/>
      <c r="M823" s="9"/>
      <c r="N823" s="9"/>
      <c r="O823" s="9"/>
      <c r="P823" s="9"/>
      <c r="R823" s="9"/>
      <c r="S823" s="9"/>
      <c r="U823" s="9"/>
      <c r="V823" s="9"/>
      <c r="W823" s="17"/>
      <c r="X823" s="9"/>
      <c r="Y823" s="9"/>
      <c r="Z823" s="9"/>
      <c r="AA823" s="9"/>
      <c r="AB823" s="9"/>
      <c r="AC823" s="9"/>
      <c r="AD823" s="9"/>
      <c r="AE823" s="9"/>
      <c r="AF823" s="9"/>
      <c r="AG823" s="9"/>
      <c r="AH823" s="9"/>
    </row>
    <row r="824" spans="1:34" x14ac:dyDescent="0.25">
      <c r="A824" s="9"/>
      <c r="B824" s="9"/>
      <c r="C824" s="9"/>
      <c r="D824" s="9"/>
      <c r="F824" s="9"/>
      <c r="G824" s="9"/>
      <c r="I824" s="9"/>
      <c r="J824" s="9"/>
      <c r="K824" s="9"/>
      <c r="L824" s="9"/>
      <c r="M824" s="9"/>
      <c r="N824" s="9"/>
      <c r="O824" s="9"/>
      <c r="P824" s="9"/>
      <c r="R824" s="9"/>
      <c r="S824" s="9"/>
      <c r="U824" s="9"/>
      <c r="V824" s="9"/>
      <c r="W824" s="17"/>
      <c r="X824" s="9"/>
      <c r="Y824" s="9"/>
      <c r="Z824" s="9"/>
      <c r="AA824" s="9"/>
      <c r="AB824" s="9"/>
      <c r="AC824" s="9"/>
      <c r="AD824" s="9"/>
      <c r="AE824" s="9"/>
      <c r="AF824" s="9"/>
      <c r="AG824" s="9"/>
      <c r="AH824" s="9"/>
    </row>
    <row r="825" spans="1:34" x14ac:dyDescent="0.25">
      <c r="A825" s="9"/>
      <c r="B825" s="9"/>
      <c r="C825" s="9"/>
      <c r="D825" s="9"/>
      <c r="F825" s="9"/>
      <c r="G825" s="9"/>
      <c r="I825" s="9"/>
      <c r="J825" s="9"/>
      <c r="K825" s="9"/>
      <c r="L825" s="9"/>
      <c r="M825" s="9"/>
      <c r="N825" s="9"/>
      <c r="O825" s="9"/>
      <c r="P825" s="9"/>
      <c r="R825" s="9"/>
      <c r="S825" s="9"/>
      <c r="U825" s="9"/>
      <c r="V825" s="9"/>
      <c r="W825" s="17"/>
      <c r="X825" s="9"/>
      <c r="Y825" s="9"/>
      <c r="Z825" s="9"/>
      <c r="AA825" s="9"/>
      <c r="AB825" s="9"/>
      <c r="AC825" s="9"/>
      <c r="AD825" s="9"/>
      <c r="AE825" s="9"/>
      <c r="AF825" s="9"/>
      <c r="AG825" s="9"/>
      <c r="AH825" s="9"/>
    </row>
    <row r="826" spans="1:34" x14ac:dyDescent="0.25">
      <c r="A826" s="9"/>
      <c r="B826" s="9"/>
      <c r="C826" s="9"/>
      <c r="D826" s="9"/>
      <c r="F826" s="9"/>
      <c r="G826" s="9"/>
      <c r="I826" s="9"/>
      <c r="J826" s="9"/>
      <c r="K826" s="9"/>
      <c r="L826" s="9"/>
      <c r="M826" s="9"/>
      <c r="N826" s="9"/>
      <c r="O826" s="9"/>
      <c r="P826" s="9"/>
      <c r="R826" s="9"/>
      <c r="S826" s="9"/>
      <c r="U826" s="9"/>
      <c r="V826" s="9"/>
      <c r="W826" s="17"/>
      <c r="X826" s="9"/>
      <c r="Y826" s="9"/>
      <c r="Z826" s="9"/>
      <c r="AA826" s="9"/>
      <c r="AB826" s="9"/>
      <c r="AC826" s="9"/>
      <c r="AD826" s="9"/>
      <c r="AE826" s="9"/>
      <c r="AF826" s="9"/>
      <c r="AG826" s="9"/>
      <c r="AH826" s="9"/>
    </row>
    <row r="827" spans="1:34" x14ac:dyDescent="0.25">
      <c r="A827" s="9"/>
      <c r="B827" s="9"/>
      <c r="C827" s="9"/>
      <c r="D827" s="9"/>
      <c r="F827" s="9"/>
      <c r="G827" s="9"/>
      <c r="I827" s="9"/>
      <c r="J827" s="9"/>
      <c r="K827" s="9"/>
      <c r="L827" s="9"/>
      <c r="M827" s="9"/>
      <c r="N827" s="9"/>
      <c r="O827" s="9"/>
      <c r="P827" s="9"/>
      <c r="R827" s="9"/>
      <c r="S827" s="9"/>
      <c r="U827" s="9"/>
      <c r="V827" s="9"/>
      <c r="W827" s="17"/>
      <c r="X827" s="9"/>
      <c r="Y827" s="9"/>
      <c r="Z827" s="9"/>
      <c r="AA827" s="9"/>
      <c r="AB827" s="9"/>
      <c r="AC827" s="9"/>
      <c r="AD827" s="9"/>
      <c r="AE827" s="9"/>
      <c r="AF827" s="9"/>
      <c r="AG827" s="9"/>
      <c r="AH827" s="9"/>
    </row>
    <row r="828" spans="1:34" x14ac:dyDescent="0.25">
      <c r="A828" s="9"/>
      <c r="B828" s="9"/>
      <c r="C828" s="9"/>
      <c r="D828" s="9"/>
      <c r="F828" s="9"/>
      <c r="G828" s="9"/>
      <c r="I828" s="9"/>
      <c r="J828" s="9"/>
      <c r="K828" s="9"/>
      <c r="L828" s="9"/>
      <c r="M828" s="9"/>
      <c r="N828" s="9"/>
      <c r="O828" s="9"/>
      <c r="P828" s="9"/>
      <c r="R828" s="9"/>
      <c r="S828" s="9"/>
      <c r="U828" s="9"/>
      <c r="V828" s="9"/>
      <c r="W828" s="17"/>
      <c r="X828" s="9"/>
      <c r="Y828" s="9"/>
      <c r="Z828" s="9"/>
      <c r="AA828" s="9"/>
      <c r="AB828" s="9"/>
      <c r="AC828" s="9"/>
      <c r="AD828" s="9"/>
      <c r="AE828" s="9"/>
      <c r="AF828" s="9"/>
      <c r="AG828" s="9"/>
      <c r="AH828" s="9"/>
    </row>
    <row r="829" spans="1:34" x14ac:dyDescent="0.25">
      <c r="A829" s="9"/>
      <c r="B829" s="9"/>
      <c r="C829" s="9"/>
      <c r="D829" s="9"/>
      <c r="F829" s="9"/>
      <c r="G829" s="9"/>
      <c r="I829" s="9"/>
      <c r="J829" s="9"/>
      <c r="K829" s="9"/>
      <c r="L829" s="9"/>
      <c r="M829" s="9"/>
      <c r="N829" s="9"/>
      <c r="O829" s="9"/>
      <c r="P829" s="9"/>
      <c r="R829" s="9"/>
      <c r="S829" s="9"/>
      <c r="U829" s="9"/>
      <c r="V829" s="9"/>
      <c r="W829" s="17"/>
      <c r="X829" s="9"/>
      <c r="Y829" s="9"/>
      <c r="Z829" s="9"/>
      <c r="AA829" s="9"/>
      <c r="AB829" s="9"/>
      <c r="AC829" s="9"/>
      <c r="AD829" s="9"/>
      <c r="AE829" s="9"/>
      <c r="AF829" s="9"/>
      <c r="AG829" s="9"/>
      <c r="AH829" s="9"/>
    </row>
    <row r="830" spans="1:34" x14ac:dyDescent="0.25">
      <c r="A830" s="9"/>
      <c r="B830" s="9"/>
      <c r="C830" s="9"/>
      <c r="D830" s="9"/>
      <c r="F830" s="9"/>
      <c r="G830" s="9"/>
      <c r="I830" s="9"/>
      <c r="J830" s="9"/>
      <c r="K830" s="9"/>
      <c r="L830" s="9"/>
      <c r="M830" s="9"/>
      <c r="N830" s="9"/>
      <c r="O830" s="9"/>
      <c r="P830" s="9"/>
      <c r="R830" s="9"/>
      <c r="S830" s="9"/>
      <c r="U830" s="9"/>
      <c r="V830" s="9"/>
      <c r="W830" s="17"/>
      <c r="X830" s="9"/>
      <c r="Y830" s="9"/>
      <c r="Z830" s="9"/>
      <c r="AA830" s="9"/>
      <c r="AB830" s="9"/>
      <c r="AC830" s="9"/>
      <c r="AD830" s="9"/>
      <c r="AE830" s="9"/>
      <c r="AF830" s="9"/>
      <c r="AG830" s="9"/>
      <c r="AH830" s="9"/>
    </row>
    <row r="831" spans="1:34" x14ac:dyDescent="0.25">
      <c r="A831" s="9"/>
      <c r="B831" s="9"/>
      <c r="C831" s="9"/>
      <c r="D831" s="9"/>
      <c r="F831" s="9"/>
      <c r="G831" s="9"/>
      <c r="I831" s="9"/>
      <c r="J831" s="9"/>
      <c r="K831" s="9"/>
      <c r="L831" s="9"/>
      <c r="M831" s="9"/>
      <c r="N831" s="9"/>
      <c r="O831" s="9"/>
      <c r="P831" s="9"/>
      <c r="R831" s="9"/>
      <c r="S831" s="9"/>
      <c r="U831" s="9"/>
      <c r="V831" s="9"/>
      <c r="W831" s="17"/>
      <c r="X831" s="9"/>
      <c r="Y831" s="9"/>
      <c r="Z831" s="9"/>
      <c r="AA831" s="9"/>
      <c r="AB831" s="9"/>
      <c r="AC831" s="9"/>
      <c r="AD831" s="9"/>
      <c r="AE831" s="9"/>
      <c r="AF831" s="9"/>
      <c r="AG831" s="9"/>
      <c r="AH831" s="9"/>
    </row>
    <row r="832" spans="1:34" x14ac:dyDescent="0.25">
      <c r="A832" s="9"/>
      <c r="B832" s="9"/>
      <c r="C832" s="9"/>
      <c r="D832" s="9"/>
      <c r="F832" s="9"/>
      <c r="G832" s="9"/>
      <c r="I832" s="9"/>
      <c r="J832" s="9"/>
      <c r="K832" s="9"/>
      <c r="L832" s="9"/>
      <c r="M832" s="9"/>
      <c r="N832" s="9"/>
      <c r="O832" s="9"/>
      <c r="P832" s="9"/>
      <c r="R832" s="9"/>
      <c r="S832" s="9"/>
      <c r="U832" s="9"/>
      <c r="V832" s="9"/>
      <c r="W832" s="17"/>
      <c r="X832" s="9"/>
      <c r="Y832" s="9"/>
      <c r="Z832" s="9"/>
      <c r="AA832" s="9"/>
      <c r="AB832" s="9"/>
      <c r="AC832" s="9"/>
      <c r="AD832" s="9"/>
      <c r="AE832" s="9"/>
      <c r="AF832" s="9"/>
      <c r="AG832" s="9"/>
      <c r="AH832" s="9"/>
    </row>
    <row r="833" spans="1:34" x14ac:dyDescent="0.25">
      <c r="A833" s="9"/>
      <c r="B833" s="9"/>
      <c r="C833" s="9"/>
      <c r="D833" s="9"/>
      <c r="F833" s="9"/>
      <c r="G833" s="9"/>
      <c r="I833" s="9"/>
      <c r="J833" s="9"/>
      <c r="K833" s="9"/>
      <c r="L833" s="9"/>
      <c r="M833" s="9"/>
      <c r="N833" s="9"/>
      <c r="O833" s="9"/>
      <c r="P833" s="9"/>
      <c r="R833" s="9"/>
      <c r="S833" s="9"/>
      <c r="U833" s="9"/>
      <c r="V833" s="9"/>
      <c r="W833" s="17"/>
      <c r="X833" s="9"/>
      <c r="Y833" s="9"/>
      <c r="Z833" s="9"/>
      <c r="AA833" s="9"/>
      <c r="AB833" s="9"/>
      <c r="AC833" s="9"/>
      <c r="AD833" s="9"/>
      <c r="AE833" s="9"/>
      <c r="AF833" s="9"/>
      <c r="AG833" s="9"/>
      <c r="AH833" s="9"/>
    </row>
    <row r="834" spans="1:34" x14ac:dyDescent="0.25">
      <c r="A834" s="9"/>
      <c r="B834" s="9"/>
      <c r="C834" s="9"/>
      <c r="D834" s="9"/>
      <c r="F834" s="9"/>
      <c r="G834" s="9"/>
      <c r="I834" s="9"/>
      <c r="J834" s="9"/>
      <c r="K834" s="9"/>
      <c r="L834" s="9"/>
      <c r="M834" s="9"/>
      <c r="N834" s="9"/>
      <c r="O834" s="9"/>
      <c r="P834" s="9"/>
      <c r="R834" s="9"/>
      <c r="S834" s="9"/>
      <c r="U834" s="9"/>
      <c r="V834" s="9"/>
      <c r="W834" s="17"/>
      <c r="X834" s="9"/>
      <c r="Y834" s="9"/>
      <c r="Z834" s="9"/>
      <c r="AA834" s="9"/>
      <c r="AB834" s="9"/>
      <c r="AC834" s="9"/>
      <c r="AD834" s="9"/>
      <c r="AE834" s="9"/>
      <c r="AF834" s="9"/>
      <c r="AG834" s="9"/>
      <c r="AH834" s="9"/>
    </row>
    <row r="835" spans="1:34" x14ac:dyDescent="0.25">
      <c r="A835" s="9"/>
      <c r="B835" s="9"/>
      <c r="C835" s="9"/>
      <c r="D835" s="9"/>
      <c r="F835" s="9"/>
      <c r="G835" s="9"/>
      <c r="I835" s="9"/>
      <c r="J835" s="9"/>
      <c r="K835" s="9"/>
      <c r="L835" s="9"/>
      <c r="M835" s="9"/>
      <c r="N835" s="9"/>
      <c r="O835" s="9"/>
      <c r="P835" s="9"/>
      <c r="R835" s="9"/>
      <c r="S835" s="9"/>
      <c r="U835" s="9"/>
      <c r="V835" s="9"/>
      <c r="W835" s="17"/>
      <c r="X835" s="9"/>
      <c r="Y835" s="9"/>
      <c r="Z835" s="9"/>
      <c r="AA835" s="9"/>
      <c r="AB835" s="9"/>
      <c r="AC835" s="9"/>
      <c r="AD835" s="9"/>
      <c r="AE835" s="9"/>
      <c r="AF835" s="9"/>
      <c r="AG835" s="9"/>
      <c r="AH835" s="9"/>
    </row>
    <row r="836" spans="1:34" x14ac:dyDescent="0.25">
      <c r="A836" s="9"/>
      <c r="B836" s="9"/>
      <c r="C836" s="9"/>
      <c r="D836" s="9"/>
      <c r="F836" s="9"/>
      <c r="G836" s="9"/>
      <c r="I836" s="9"/>
      <c r="J836" s="9"/>
      <c r="K836" s="9"/>
      <c r="L836" s="9"/>
      <c r="M836" s="9"/>
      <c r="N836" s="9"/>
      <c r="O836" s="9"/>
      <c r="P836" s="9"/>
      <c r="R836" s="9"/>
      <c r="S836" s="9"/>
      <c r="U836" s="9"/>
      <c r="V836" s="9"/>
      <c r="W836" s="17"/>
      <c r="X836" s="9"/>
      <c r="Y836" s="9"/>
      <c r="Z836" s="9"/>
      <c r="AA836" s="9"/>
      <c r="AB836" s="9"/>
      <c r="AC836" s="9"/>
      <c r="AD836" s="9"/>
      <c r="AE836" s="9"/>
      <c r="AF836" s="9"/>
      <c r="AG836" s="9"/>
      <c r="AH836" s="9"/>
    </row>
    <row r="837" spans="1:34" x14ac:dyDescent="0.25">
      <c r="A837" s="9"/>
      <c r="B837" s="9"/>
      <c r="C837" s="9"/>
      <c r="D837" s="9"/>
      <c r="F837" s="9"/>
      <c r="G837" s="9"/>
      <c r="I837" s="9"/>
      <c r="J837" s="9"/>
      <c r="K837" s="9"/>
      <c r="L837" s="9"/>
      <c r="M837" s="9"/>
      <c r="N837" s="9"/>
      <c r="O837" s="9"/>
      <c r="P837" s="9"/>
      <c r="R837" s="9"/>
      <c r="S837" s="9"/>
      <c r="U837" s="9"/>
      <c r="V837" s="9"/>
      <c r="W837" s="17"/>
      <c r="X837" s="9"/>
      <c r="Y837" s="9"/>
      <c r="Z837" s="9"/>
      <c r="AA837" s="9"/>
      <c r="AB837" s="9"/>
      <c r="AC837" s="9"/>
      <c r="AD837" s="9"/>
      <c r="AE837" s="9"/>
      <c r="AF837" s="9"/>
      <c r="AG837" s="9"/>
      <c r="AH837" s="9"/>
    </row>
    <row r="838" spans="1:34" x14ac:dyDescent="0.25">
      <c r="A838" s="9"/>
      <c r="B838" s="9"/>
      <c r="C838" s="9"/>
      <c r="D838" s="9"/>
      <c r="F838" s="9"/>
      <c r="G838" s="9"/>
      <c r="I838" s="9"/>
      <c r="J838" s="9"/>
      <c r="K838" s="9"/>
      <c r="L838" s="9"/>
      <c r="M838" s="9"/>
      <c r="N838" s="9"/>
      <c r="O838" s="9"/>
      <c r="P838" s="9"/>
      <c r="R838" s="9"/>
      <c r="S838" s="9"/>
      <c r="U838" s="9"/>
      <c r="V838" s="9"/>
      <c r="W838" s="17"/>
      <c r="X838" s="9"/>
      <c r="Y838" s="9"/>
      <c r="Z838" s="9"/>
      <c r="AA838" s="9"/>
      <c r="AB838" s="9"/>
      <c r="AC838" s="9"/>
      <c r="AD838" s="9"/>
      <c r="AE838" s="9"/>
      <c r="AF838" s="9"/>
      <c r="AG838" s="9"/>
      <c r="AH838" s="9"/>
    </row>
    <row r="839" spans="1:34" x14ac:dyDescent="0.25">
      <c r="A839" s="9"/>
      <c r="B839" s="9"/>
      <c r="C839" s="9"/>
      <c r="D839" s="9"/>
      <c r="F839" s="9"/>
      <c r="G839" s="9"/>
      <c r="I839" s="9"/>
      <c r="J839" s="9"/>
      <c r="K839" s="9"/>
      <c r="L839" s="9"/>
      <c r="M839" s="9"/>
      <c r="N839" s="9"/>
      <c r="O839" s="9"/>
      <c r="P839" s="9"/>
      <c r="R839" s="9"/>
      <c r="S839" s="9"/>
      <c r="U839" s="9"/>
      <c r="V839" s="9"/>
      <c r="W839" s="17"/>
      <c r="X839" s="9"/>
      <c r="Y839" s="9"/>
      <c r="Z839" s="9"/>
      <c r="AA839" s="9"/>
      <c r="AB839" s="9"/>
      <c r="AC839" s="9"/>
      <c r="AD839" s="9"/>
      <c r="AE839" s="9"/>
      <c r="AF839" s="9"/>
      <c r="AG839" s="9"/>
      <c r="AH839" s="9"/>
    </row>
    <row r="840" spans="1:34" x14ac:dyDescent="0.25">
      <c r="A840" s="9"/>
      <c r="B840" s="9"/>
      <c r="C840" s="9"/>
      <c r="D840" s="9"/>
      <c r="F840" s="9"/>
      <c r="G840" s="9"/>
      <c r="I840" s="9"/>
      <c r="J840" s="9"/>
      <c r="K840" s="9"/>
      <c r="L840" s="9"/>
      <c r="M840" s="9"/>
      <c r="N840" s="9"/>
      <c r="O840" s="9"/>
      <c r="P840" s="9"/>
      <c r="R840" s="9"/>
      <c r="S840" s="9"/>
      <c r="U840" s="9"/>
      <c r="V840" s="9"/>
      <c r="W840" s="17"/>
      <c r="X840" s="9"/>
      <c r="Y840" s="9"/>
      <c r="Z840" s="9"/>
      <c r="AA840" s="9"/>
      <c r="AB840" s="9"/>
      <c r="AC840" s="9"/>
      <c r="AD840" s="9"/>
      <c r="AE840" s="9"/>
      <c r="AF840" s="9"/>
      <c r="AG840" s="9"/>
      <c r="AH840" s="9"/>
    </row>
    <row r="841" spans="1:34" x14ac:dyDescent="0.25">
      <c r="A841" s="9"/>
      <c r="B841" s="9"/>
      <c r="C841" s="9"/>
      <c r="D841" s="9"/>
      <c r="F841" s="9"/>
      <c r="G841" s="9"/>
      <c r="I841" s="9"/>
      <c r="J841" s="9"/>
      <c r="K841" s="9"/>
      <c r="L841" s="9"/>
      <c r="M841" s="9"/>
      <c r="N841" s="9"/>
      <c r="O841" s="9"/>
      <c r="P841" s="9"/>
      <c r="R841" s="9"/>
      <c r="S841" s="9"/>
      <c r="U841" s="9"/>
      <c r="V841" s="9"/>
      <c r="W841" s="17"/>
      <c r="X841" s="9"/>
      <c r="Y841" s="9"/>
      <c r="Z841" s="9"/>
      <c r="AA841" s="9"/>
      <c r="AB841" s="9"/>
      <c r="AC841" s="9"/>
      <c r="AD841" s="9"/>
      <c r="AE841" s="9"/>
      <c r="AF841" s="9"/>
      <c r="AG841" s="9"/>
      <c r="AH841" s="9"/>
    </row>
    <row r="842" spans="1:34" x14ac:dyDescent="0.25">
      <c r="A842" s="9"/>
      <c r="B842" s="9"/>
      <c r="C842" s="9"/>
      <c r="D842" s="9"/>
      <c r="F842" s="9"/>
      <c r="G842" s="9"/>
      <c r="I842" s="9"/>
      <c r="J842" s="9"/>
      <c r="K842" s="9"/>
      <c r="L842" s="9"/>
      <c r="M842" s="9"/>
      <c r="N842" s="9"/>
      <c r="O842" s="9"/>
      <c r="P842" s="9"/>
      <c r="R842" s="9"/>
      <c r="S842" s="9"/>
      <c r="U842" s="9"/>
      <c r="V842" s="9"/>
      <c r="W842" s="17"/>
      <c r="X842" s="9"/>
      <c r="Y842" s="9"/>
      <c r="Z842" s="9"/>
      <c r="AA842" s="9"/>
      <c r="AB842" s="9"/>
      <c r="AC842" s="9"/>
      <c r="AD842" s="9"/>
      <c r="AE842" s="9"/>
      <c r="AF842" s="9"/>
      <c r="AG842" s="9"/>
      <c r="AH842" s="9"/>
    </row>
    <row r="843" spans="1:34" x14ac:dyDescent="0.25">
      <c r="A843" s="9"/>
      <c r="B843" s="9"/>
      <c r="C843" s="9"/>
      <c r="D843" s="9"/>
      <c r="F843" s="9"/>
      <c r="G843" s="9"/>
      <c r="I843" s="9"/>
      <c r="J843" s="9"/>
      <c r="K843" s="9"/>
      <c r="L843" s="9"/>
      <c r="M843" s="9"/>
      <c r="N843" s="9"/>
      <c r="O843" s="9"/>
      <c r="P843" s="9"/>
      <c r="R843" s="9"/>
      <c r="S843" s="9"/>
      <c r="U843" s="9"/>
      <c r="V843" s="9"/>
      <c r="W843" s="17"/>
      <c r="X843" s="9"/>
      <c r="Y843" s="9"/>
      <c r="Z843" s="9"/>
      <c r="AA843" s="9"/>
      <c r="AB843" s="9"/>
      <c r="AC843" s="9"/>
      <c r="AD843" s="9"/>
      <c r="AE843" s="9"/>
      <c r="AF843" s="9"/>
      <c r="AG843" s="9"/>
      <c r="AH843" s="9"/>
    </row>
    <row r="844" spans="1:34" x14ac:dyDescent="0.25">
      <c r="A844" s="9"/>
      <c r="B844" s="9"/>
      <c r="C844" s="9"/>
      <c r="D844" s="9"/>
      <c r="F844" s="9"/>
      <c r="G844" s="9"/>
      <c r="I844" s="9"/>
      <c r="J844" s="9"/>
      <c r="K844" s="9"/>
      <c r="L844" s="9"/>
      <c r="M844" s="9"/>
      <c r="N844" s="9"/>
      <c r="O844" s="9"/>
      <c r="P844" s="9"/>
      <c r="R844" s="9"/>
      <c r="S844" s="9"/>
      <c r="U844" s="9"/>
      <c r="V844" s="9"/>
      <c r="W844" s="17"/>
      <c r="X844" s="9"/>
      <c r="Y844" s="9"/>
      <c r="Z844" s="9"/>
      <c r="AA844" s="9"/>
      <c r="AB844" s="9"/>
      <c r="AC844" s="9"/>
      <c r="AD844" s="9"/>
      <c r="AE844" s="9"/>
      <c r="AF844" s="9"/>
      <c r="AG844" s="9"/>
      <c r="AH844" s="9"/>
    </row>
    <row r="845" spans="1:34" x14ac:dyDescent="0.25">
      <c r="A845" s="9"/>
      <c r="B845" s="9"/>
      <c r="C845" s="9"/>
      <c r="D845" s="9"/>
      <c r="F845" s="9"/>
      <c r="G845" s="9"/>
      <c r="I845" s="9"/>
      <c r="J845" s="9"/>
      <c r="K845" s="9"/>
      <c r="L845" s="9"/>
      <c r="M845" s="9"/>
      <c r="N845" s="9"/>
      <c r="O845" s="9"/>
      <c r="P845" s="9"/>
      <c r="R845" s="9"/>
      <c r="S845" s="9"/>
      <c r="U845" s="9"/>
      <c r="V845" s="9"/>
      <c r="W845" s="17"/>
      <c r="X845" s="9"/>
      <c r="Y845" s="9"/>
      <c r="Z845" s="9"/>
      <c r="AA845" s="9"/>
      <c r="AB845" s="9"/>
      <c r="AC845" s="9"/>
      <c r="AD845" s="9"/>
      <c r="AE845" s="9"/>
      <c r="AF845" s="9"/>
      <c r="AG845" s="9"/>
      <c r="AH845" s="9"/>
    </row>
    <row r="846" spans="1:34" x14ac:dyDescent="0.25">
      <c r="A846" s="9"/>
      <c r="B846" s="9"/>
      <c r="C846" s="9"/>
      <c r="D846" s="9"/>
      <c r="F846" s="9"/>
      <c r="G846" s="9"/>
      <c r="I846" s="9"/>
      <c r="J846" s="9"/>
      <c r="K846" s="9"/>
      <c r="L846" s="9"/>
      <c r="M846" s="9"/>
      <c r="N846" s="9"/>
      <c r="O846" s="9"/>
      <c r="P846" s="9"/>
      <c r="R846" s="9"/>
      <c r="S846" s="9"/>
      <c r="U846" s="9"/>
      <c r="V846" s="9"/>
      <c r="W846" s="17"/>
      <c r="X846" s="9"/>
      <c r="Y846" s="9"/>
      <c r="Z846" s="9"/>
      <c r="AA846" s="9"/>
      <c r="AB846" s="9"/>
      <c r="AC846" s="9"/>
      <c r="AD846" s="9"/>
      <c r="AE846" s="9"/>
      <c r="AF846" s="9"/>
      <c r="AG846" s="9"/>
      <c r="AH846" s="9"/>
    </row>
    <row r="847" spans="1:34" x14ac:dyDescent="0.25">
      <c r="A847" s="9"/>
      <c r="B847" s="9"/>
      <c r="C847" s="9"/>
      <c r="D847" s="9"/>
      <c r="F847" s="9"/>
      <c r="G847" s="9"/>
      <c r="I847" s="9"/>
      <c r="J847" s="9"/>
      <c r="K847" s="9"/>
      <c r="L847" s="9"/>
      <c r="M847" s="9"/>
      <c r="N847" s="9"/>
      <c r="O847" s="9"/>
      <c r="P847" s="9"/>
      <c r="R847" s="9"/>
      <c r="S847" s="9"/>
      <c r="U847" s="9"/>
      <c r="V847" s="9"/>
      <c r="W847" s="17"/>
      <c r="X847" s="9"/>
      <c r="Y847" s="9"/>
      <c r="Z847" s="9"/>
      <c r="AA847" s="9"/>
      <c r="AB847" s="9"/>
      <c r="AC847" s="9"/>
      <c r="AD847" s="9"/>
      <c r="AE847" s="9"/>
      <c r="AF847" s="9"/>
      <c r="AG847" s="9"/>
      <c r="AH847" s="9"/>
    </row>
    <row r="848" spans="1:34" x14ac:dyDescent="0.25">
      <c r="A848" s="9"/>
      <c r="B848" s="9"/>
      <c r="C848" s="9"/>
      <c r="D848" s="9"/>
      <c r="F848" s="9"/>
      <c r="G848" s="9"/>
      <c r="I848" s="9"/>
      <c r="J848" s="9"/>
      <c r="K848" s="9"/>
      <c r="L848" s="9"/>
      <c r="M848" s="9"/>
      <c r="N848" s="9"/>
      <c r="O848" s="9"/>
      <c r="P848" s="9"/>
      <c r="R848" s="9"/>
      <c r="S848" s="9"/>
      <c r="U848" s="9"/>
      <c r="V848" s="9"/>
      <c r="W848" s="17"/>
      <c r="X848" s="9"/>
      <c r="Y848" s="9"/>
      <c r="Z848" s="9"/>
      <c r="AA848" s="9"/>
      <c r="AB848" s="9"/>
      <c r="AC848" s="9"/>
      <c r="AD848" s="9"/>
      <c r="AE848" s="9"/>
      <c r="AF848" s="9"/>
      <c r="AG848" s="9"/>
      <c r="AH848" s="9"/>
    </row>
    <row r="849" spans="1:34" x14ac:dyDescent="0.25">
      <c r="A849" s="9"/>
      <c r="B849" s="9"/>
      <c r="C849" s="9"/>
      <c r="D849" s="9"/>
      <c r="F849" s="9"/>
      <c r="G849" s="9"/>
      <c r="I849" s="9"/>
      <c r="J849" s="9"/>
      <c r="K849" s="9"/>
      <c r="L849" s="9"/>
      <c r="M849" s="9"/>
      <c r="N849" s="9"/>
      <c r="O849" s="9"/>
      <c r="P849" s="9"/>
      <c r="R849" s="9"/>
      <c r="S849" s="9"/>
      <c r="U849" s="9"/>
      <c r="V849" s="9"/>
      <c r="W849" s="17"/>
      <c r="X849" s="9"/>
      <c r="Y849" s="9"/>
      <c r="Z849" s="9"/>
      <c r="AA849" s="9"/>
      <c r="AB849" s="9"/>
      <c r="AC849" s="9"/>
      <c r="AD849" s="9"/>
      <c r="AE849" s="9"/>
      <c r="AF849" s="9"/>
      <c r="AG849" s="9"/>
      <c r="AH849" s="9"/>
    </row>
    <row r="850" spans="1:34" x14ac:dyDescent="0.25">
      <c r="A850" s="9"/>
      <c r="B850" s="9"/>
      <c r="C850" s="9"/>
      <c r="D850" s="9"/>
      <c r="F850" s="9"/>
      <c r="G850" s="9"/>
      <c r="I850" s="9"/>
      <c r="J850" s="9"/>
      <c r="K850" s="9"/>
      <c r="L850" s="9"/>
      <c r="M850" s="9"/>
      <c r="N850" s="9"/>
      <c r="O850" s="9"/>
      <c r="P850" s="9"/>
      <c r="R850" s="9"/>
      <c r="S850" s="9"/>
      <c r="U850" s="9"/>
      <c r="V850" s="9"/>
      <c r="W850" s="17"/>
      <c r="X850" s="9"/>
      <c r="Y850" s="9"/>
      <c r="Z850" s="9"/>
      <c r="AA850" s="9"/>
      <c r="AB850" s="9"/>
      <c r="AC850" s="9"/>
      <c r="AD850" s="9"/>
      <c r="AE850" s="9"/>
      <c r="AF850" s="9"/>
      <c r="AG850" s="9"/>
      <c r="AH850" s="9"/>
    </row>
    <row r="851" spans="1:34" x14ac:dyDescent="0.25">
      <c r="A851" s="9"/>
      <c r="B851" s="9"/>
      <c r="C851" s="9"/>
      <c r="D851" s="9"/>
      <c r="F851" s="9"/>
      <c r="G851" s="9"/>
      <c r="I851" s="9"/>
      <c r="J851" s="9"/>
      <c r="K851" s="9"/>
      <c r="L851" s="9"/>
      <c r="M851" s="9"/>
      <c r="N851" s="9"/>
      <c r="O851" s="9"/>
      <c r="P851" s="9"/>
      <c r="R851" s="9"/>
      <c r="S851" s="9"/>
      <c r="U851" s="9"/>
      <c r="V851" s="9"/>
      <c r="W851" s="17"/>
      <c r="X851" s="9"/>
      <c r="Y851" s="9"/>
      <c r="Z851" s="9"/>
      <c r="AA851" s="9"/>
      <c r="AB851" s="9"/>
      <c r="AC851" s="9"/>
      <c r="AD851" s="9"/>
      <c r="AE851" s="9"/>
      <c r="AF851" s="9"/>
      <c r="AG851" s="9"/>
      <c r="AH851" s="9"/>
    </row>
    <row r="852" spans="1:34" x14ac:dyDescent="0.25">
      <c r="A852" s="9"/>
      <c r="B852" s="9"/>
      <c r="C852" s="9"/>
      <c r="D852" s="9"/>
      <c r="F852" s="9"/>
      <c r="G852" s="9"/>
      <c r="I852" s="9"/>
      <c r="J852" s="9"/>
      <c r="K852" s="9"/>
      <c r="L852" s="9"/>
      <c r="M852" s="9"/>
      <c r="N852" s="9"/>
      <c r="O852" s="9"/>
      <c r="P852" s="9"/>
      <c r="R852" s="9"/>
      <c r="S852" s="9"/>
      <c r="U852" s="9"/>
      <c r="V852" s="9"/>
      <c r="W852" s="17"/>
      <c r="X852" s="9"/>
      <c r="Y852" s="9"/>
      <c r="Z852" s="9"/>
      <c r="AA852" s="9"/>
      <c r="AB852" s="9"/>
      <c r="AC852" s="9"/>
      <c r="AD852" s="9"/>
      <c r="AE852" s="9"/>
      <c r="AF852" s="9"/>
      <c r="AG852" s="9"/>
      <c r="AH852" s="9"/>
    </row>
    <row r="853" spans="1:34" x14ac:dyDescent="0.25">
      <c r="A853" s="9"/>
      <c r="B853" s="9"/>
      <c r="C853" s="9"/>
      <c r="D853" s="9"/>
      <c r="F853" s="9"/>
      <c r="G853" s="9"/>
      <c r="I853" s="9"/>
      <c r="J853" s="9"/>
      <c r="K853" s="9"/>
      <c r="L853" s="9"/>
      <c r="M853" s="9"/>
      <c r="N853" s="9"/>
      <c r="O853" s="9"/>
      <c r="P853" s="9"/>
      <c r="R853" s="9"/>
      <c r="S853" s="9"/>
      <c r="U853" s="9"/>
      <c r="V853" s="9"/>
      <c r="W853" s="17"/>
      <c r="X853" s="9"/>
      <c r="Y853" s="9"/>
      <c r="Z853" s="9"/>
      <c r="AA853" s="9"/>
      <c r="AB853" s="9"/>
      <c r="AC853" s="9"/>
      <c r="AD853" s="9"/>
      <c r="AE853" s="9"/>
      <c r="AF853" s="9"/>
      <c r="AG853" s="9"/>
      <c r="AH853" s="9"/>
    </row>
    <row r="854" spans="1:34" x14ac:dyDescent="0.25">
      <c r="A854" s="9"/>
      <c r="B854" s="9"/>
      <c r="C854" s="9"/>
      <c r="D854" s="9"/>
      <c r="F854" s="9"/>
      <c r="G854" s="9"/>
      <c r="I854" s="9"/>
      <c r="J854" s="9"/>
      <c r="K854" s="9"/>
      <c r="L854" s="9"/>
      <c r="M854" s="9"/>
      <c r="N854" s="9"/>
      <c r="O854" s="9"/>
      <c r="P854" s="9"/>
      <c r="R854" s="9"/>
      <c r="S854" s="9"/>
      <c r="U854" s="9"/>
      <c r="V854" s="9"/>
      <c r="W854" s="17"/>
      <c r="X854" s="9"/>
      <c r="Y854" s="9"/>
      <c r="Z854" s="9"/>
      <c r="AA854" s="9"/>
      <c r="AB854" s="9"/>
      <c r="AC854" s="9"/>
      <c r="AD854" s="9"/>
      <c r="AE854" s="9"/>
      <c r="AF854" s="9"/>
      <c r="AG854" s="9"/>
      <c r="AH854" s="9"/>
    </row>
    <row r="855" spans="1:34" x14ac:dyDescent="0.25">
      <c r="A855" s="9"/>
      <c r="B855" s="9"/>
      <c r="C855" s="9"/>
      <c r="D855" s="9"/>
      <c r="F855" s="9"/>
      <c r="G855" s="9"/>
      <c r="I855" s="9"/>
      <c r="J855" s="9"/>
      <c r="K855" s="9"/>
      <c r="L855" s="9"/>
      <c r="M855" s="9"/>
      <c r="N855" s="9"/>
      <c r="O855" s="9"/>
      <c r="P855" s="9"/>
      <c r="R855" s="9"/>
      <c r="S855" s="9"/>
      <c r="U855" s="9"/>
      <c r="V855" s="9"/>
      <c r="W855" s="17"/>
      <c r="X855" s="9"/>
      <c r="Y855" s="9"/>
      <c r="Z855" s="9"/>
      <c r="AA855" s="9"/>
      <c r="AB855" s="9"/>
      <c r="AC855" s="9"/>
      <c r="AD855" s="9"/>
      <c r="AE855" s="9"/>
      <c r="AF855" s="9"/>
      <c r="AG855" s="9"/>
      <c r="AH855" s="9"/>
    </row>
    <row r="856" spans="1:34" x14ac:dyDescent="0.25">
      <c r="A856" s="9"/>
      <c r="B856" s="9"/>
      <c r="C856" s="9"/>
      <c r="D856" s="9"/>
      <c r="F856" s="9"/>
      <c r="G856" s="9"/>
      <c r="I856" s="9"/>
      <c r="J856" s="9"/>
      <c r="K856" s="9"/>
      <c r="L856" s="9"/>
      <c r="M856" s="9"/>
      <c r="N856" s="9"/>
      <c r="O856" s="9"/>
      <c r="P856" s="9"/>
      <c r="R856" s="9"/>
      <c r="S856" s="9"/>
      <c r="U856" s="9"/>
      <c r="V856" s="9"/>
      <c r="W856" s="17"/>
      <c r="X856" s="9"/>
      <c r="Y856" s="9"/>
      <c r="Z856" s="9"/>
      <c r="AA856" s="9"/>
      <c r="AB856" s="9"/>
      <c r="AC856" s="9"/>
      <c r="AD856" s="9"/>
      <c r="AE856" s="9"/>
      <c r="AF856" s="9"/>
      <c r="AG856" s="9"/>
      <c r="AH856" s="9"/>
    </row>
    <row r="857" spans="1:34" x14ac:dyDescent="0.25">
      <c r="A857" s="9"/>
      <c r="B857" s="9"/>
      <c r="C857" s="9"/>
      <c r="D857" s="9"/>
      <c r="F857" s="9"/>
      <c r="G857" s="9"/>
      <c r="I857" s="9"/>
      <c r="J857" s="9"/>
      <c r="K857" s="9"/>
      <c r="L857" s="9"/>
      <c r="M857" s="9"/>
      <c r="N857" s="9"/>
      <c r="O857" s="9"/>
      <c r="P857" s="9"/>
      <c r="R857" s="9"/>
      <c r="S857" s="9"/>
      <c r="U857" s="9"/>
      <c r="V857" s="9"/>
      <c r="W857" s="17"/>
      <c r="X857" s="9"/>
      <c r="Y857" s="9"/>
      <c r="Z857" s="9"/>
      <c r="AA857" s="9"/>
      <c r="AB857" s="9"/>
      <c r="AC857" s="9"/>
      <c r="AD857" s="9"/>
      <c r="AE857" s="9"/>
      <c r="AF857" s="9"/>
      <c r="AG857" s="9"/>
      <c r="AH857" s="9"/>
    </row>
    <row r="858" spans="1:34" x14ac:dyDescent="0.25">
      <c r="A858" s="9"/>
      <c r="B858" s="9"/>
      <c r="C858" s="9"/>
      <c r="D858" s="9"/>
      <c r="F858" s="9"/>
      <c r="G858" s="9"/>
      <c r="I858" s="9"/>
      <c r="J858" s="9"/>
      <c r="K858" s="9"/>
      <c r="L858" s="9"/>
      <c r="M858" s="9"/>
      <c r="N858" s="9"/>
      <c r="O858" s="9"/>
      <c r="P858" s="9"/>
      <c r="R858" s="9"/>
      <c r="S858" s="9"/>
      <c r="U858" s="9"/>
      <c r="V858" s="9"/>
      <c r="W858" s="17"/>
      <c r="X858" s="9"/>
      <c r="Y858" s="9"/>
      <c r="Z858" s="9"/>
      <c r="AA858" s="9"/>
      <c r="AB858" s="9"/>
      <c r="AC858" s="9"/>
      <c r="AD858" s="9"/>
      <c r="AE858" s="9"/>
      <c r="AF858" s="9"/>
      <c r="AG858" s="9"/>
      <c r="AH858" s="9"/>
    </row>
    <row r="859" spans="1:34" x14ac:dyDescent="0.25">
      <c r="A859" s="9"/>
      <c r="B859" s="9"/>
      <c r="C859" s="9"/>
      <c r="D859" s="9"/>
      <c r="F859" s="9"/>
      <c r="G859" s="9"/>
      <c r="I859" s="9"/>
      <c r="J859" s="9"/>
      <c r="K859" s="9"/>
      <c r="L859" s="9"/>
      <c r="M859" s="9"/>
      <c r="N859" s="9"/>
      <c r="O859" s="9"/>
      <c r="P859" s="9"/>
      <c r="R859" s="9"/>
      <c r="S859" s="9"/>
      <c r="U859" s="9"/>
      <c r="V859" s="9"/>
      <c r="W859" s="17"/>
      <c r="X859" s="9"/>
      <c r="Y859" s="9"/>
      <c r="Z859" s="9"/>
      <c r="AA859" s="9"/>
      <c r="AB859" s="9"/>
      <c r="AC859" s="9"/>
      <c r="AD859" s="9"/>
      <c r="AE859" s="9"/>
      <c r="AF859" s="9"/>
      <c r="AG859" s="9"/>
      <c r="AH859" s="9"/>
    </row>
    <row r="860" spans="1:34" x14ac:dyDescent="0.25">
      <c r="A860" s="9"/>
      <c r="B860" s="9"/>
      <c r="C860" s="9"/>
      <c r="D860" s="9"/>
      <c r="F860" s="9"/>
      <c r="G860" s="9"/>
      <c r="I860" s="9"/>
      <c r="J860" s="9"/>
      <c r="K860" s="9"/>
      <c r="L860" s="9"/>
      <c r="M860" s="9"/>
      <c r="N860" s="9"/>
      <c r="O860" s="9"/>
      <c r="P860" s="9"/>
      <c r="R860" s="9"/>
      <c r="S860" s="9"/>
      <c r="U860" s="9"/>
      <c r="V860" s="9"/>
      <c r="W860" s="17"/>
      <c r="X860" s="9"/>
      <c r="Y860" s="9"/>
      <c r="Z860" s="9"/>
      <c r="AA860" s="9"/>
      <c r="AB860" s="9"/>
      <c r="AC860" s="9"/>
      <c r="AD860" s="9"/>
      <c r="AE860" s="9"/>
      <c r="AF860" s="9"/>
      <c r="AG860" s="9"/>
      <c r="AH860" s="9"/>
    </row>
    <row r="861" spans="1:34" x14ac:dyDescent="0.25">
      <c r="A861" s="9"/>
      <c r="B861" s="9"/>
      <c r="C861" s="9"/>
      <c r="D861" s="9"/>
      <c r="F861" s="9"/>
      <c r="G861" s="9"/>
      <c r="I861" s="9"/>
      <c r="J861" s="9"/>
      <c r="K861" s="9"/>
      <c r="L861" s="9"/>
      <c r="M861" s="9"/>
      <c r="N861" s="9"/>
      <c r="O861" s="9"/>
      <c r="P861" s="9"/>
      <c r="R861" s="9"/>
      <c r="S861" s="9"/>
      <c r="U861" s="9"/>
      <c r="V861" s="9"/>
      <c r="W861" s="17"/>
      <c r="X861" s="9"/>
      <c r="Y861" s="9"/>
      <c r="Z861" s="9"/>
      <c r="AA861" s="9"/>
      <c r="AB861" s="9"/>
      <c r="AC861" s="9"/>
      <c r="AD861" s="9"/>
      <c r="AE861" s="9"/>
      <c r="AF861" s="9"/>
      <c r="AG861" s="9"/>
      <c r="AH861" s="9"/>
    </row>
    <row r="862" spans="1:34" x14ac:dyDescent="0.25">
      <c r="A862" s="9"/>
      <c r="B862" s="9"/>
      <c r="C862" s="9"/>
      <c r="D862" s="9"/>
      <c r="F862" s="9"/>
      <c r="G862" s="9"/>
      <c r="I862" s="9"/>
      <c r="J862" s="9"/>
      <c r="K862" s="9"/>
      <c r="L862" s="9"/>
      <c r="M862" s="9"/>
      <c r="N862" s="9"/>
      <c r="O862" s="9"/>
      <c r="P862" s="9"/>
      <c r="R862" s="9"/>
      <c r="S862" s="9"/>
      <c r="U862" s="9"/>
      <c r="V862" s="9"/>
      <c r="W862" s="17"/>
      <c r="X862" s="9"/>
      <c r="Y862" s="9"/>
      <c r="Z862" s="9"/>
      <c r="AA862" s="9"/>
      <c r="AB862" s="9"/>
      <c r="AC862" s="9"/>
      <c r="AD862" s="9"/>
      <c r="AE862" s="9"/>
      <c r="AF862" s="9"/>
      <c r="AG862" s="9"/>
      <c r="AH862" s="9"/>
    </row>
    <row r="863" spans="1:34" x14ac:dyDescent="0.25">
      <c r="A863" s="9"/>
      <c r="B863" s="9"/>
      <c r="C863" s="9"/>
      <c r="D863" s="9"/>
      <c r="F863" s="9"/>
      <c r="G863" s="9"/>
      <c r="I863" s="9"/>
      <c r="J863" s="9"/>
      <c r="K863" s="9"/>
      <c r="L863" s="9"/>
      <c r="M863" s="9"/>
      <c r="N863" s="9"/>
      <c r="O863" s="9"/>
      <c r="P863" s="9"/>
      <c r="R863" s="9"/>
      <c r="S863" s="9"/>
      <c r="U863" s="9"/>
      <c r="V863" s="9"/>
      <c r="W863" s="17"/>
      <c r="X863" s="9"/>
      <c r="Y863" s="9"/>
      <c r="Z863" s="9"/>
      <c r="AA863" s="9"/>
      <c r="AB863" s="9"/>
      <c r="AC863" s="9"/>
      <c r="AD863" s="9"/>
      <c r="AE863" s="9"/>
      <c r="AF863" s="9"/>
      <c r="AG863" s="9"/>
      <c r="AH863" s="9"/>
    </row>
    <row r="864" spans="1:34" x14ac:dyDescent="0.25">
      <c r="A864" s="9"/>
      <c r="B864" s="9"/>
      <c r="C864" s="9"/>
      <c r="D864" s="9"/>
      <c r="F864" s="9"/>
      <c r="G864" s="9"/>
      <c r="I864" s="9"/>
      <c r="J864" s="9"/>
      <c r="K864" s="9"/>
      <c r="L864" s="9"/>
      <c r="M864" s="9"/>
      <c r="N864" s="9"/>
      <c r="O864" s="9"/>
      <c r="P864" s="9"/>
      <c r="R864" s="9"/>
      <c r="S864" s="9"/>
      <c r="U864" s="9"/>
      <c r="V864" s="9"/>
      <c r="W864" s="17"/>
      <c r="X864" s="9"/>
      <c r="Y864" s="9"/>
      <c r="Z864" s="9"/>
      <c r="AA864" s="9"/>
      <c r="AB864" s="9"/>
      <c r="AC864" s="9"/>
      <c r="AD864" s="9"/>
      <c r="AE864" s="9"/>
      <c r="AF864" s="9"/>
      <c r="AG864" s="9"/>
      <c r="AH864" s="9"/>
    </row>
    <row r="865" spans="1:34" x14ac:dyDescent="0.25">
      <c r="A865" s="9"/>
      <c r="B865" s="9"/>
      <c r="C865" s="9"/>
      <c r="D865" s="9"/>
      <c r="F865" s="9"/>
      <c r="G865" s="9"/>
      <c r="I865" s="9"/>
      <c r="J865" s="9"/>
      <c r="K865" s="9"/>
      <c r="L865" s="9"/>
      <c r="M865" s="9"/>
      <c r="N865" s="9"/>
      <c r="O865" s="9"/>
      <c r="P865" s="9"/>
      <c r="R865" s="9"/>
      <c r="S865" s="9"/>
      <c r="U865" s="9"/>
      <c r="V865" s="9"/>
      <c r="W865" s="17"/>
      <c r="X865" s="9"/>
      <c r="Y865" s="9"/>
      <c r="Z865" s="9"/>
      <c r="AA865" s="9"/>
      <c r="AB865" s="9"/>
      <c r="AC865" s="9"/>
      <c r="AD865" s="9"/>
      <c r="AE865" s="9"/>
      <c r="AF865" s="9"/>
      <c r="AG865" s="9"/>
      <c r="AH865" s="9"/>
    </row>
    <row r="866" spans="1:34" x14ac:dyDescent="0.25">
      <c r="A866" s="9"/>
      <c r="B866" s="9"/>
      <c r="C866" s="9"/>
      <c r="D866" s="9"/>
      <c r="F866" s="9"/>
      <c r="G866" s="9"/>
      <c r="I866" s="9"/>
      <c r="J866" s="9"/>
      <c r="K866" s="9"/>
      <c r="L866" s="9"/>
      <c r="M866" s="9"/>
      <c r="N866" s="9"/>
      <c r="O866" s="9"/>
      <c r="P866" s="9"/>
      <c r="R866" s="9"/>
      <c r="S866" s="9"/>
      <c r="U866" s="9"/>
      <c r="V866" s="9"/>
      <c r="W866" s="17"/>
      <c r="X866" s="9"/>
      <c r="Y866" s="9"/>
      <c r="Z866" s="9"/>
      <c r="AA866" s="9"/>
      <c r="AB866" s="9"/>
      <c r="AC866" s="9"/>
      <c r="AD866" s="9"/>
      <c r="AE866" s="9"/>
      <c r="AF866" s="9"/>
      <c r="AG866" s="9"/>
      <c r="AH866" s="9"/>
    </row>
    <row r="867" spans="1:34" x14ac:dyDescent="0.25">
      <c r="A867" s="9"/>
      <c r="B867" s="9"/>
      <c r="C867" s="9"/>
      <c r="D867" s="9"/>
      <c r="F867" s="9"/>
      <c r="G867" s="9"/>
      <c r="I867" s="9"/>
      <c r="J867" s="9"/>
      <c r="K867" s="9"/>
      <c r="L867" s="9"/>
      <c r="M867" s="9"/>
      <c r="N867" s="9"/>
      <c r="O867" s="9"/>
      <c r="P867" s="9"/>
      <c r="R867" s="9"/>
      <c r="S867" s="9"/>
      <c r="U867" s="9"/>
      <c r="V867" s="9"/>
      <c r="W867" s="17"/>
      <c r="X867" s="9"/>
      <c r="Y867" s="9"/>
      <c r="Z867" s="9"/>
      <c r="AA867" s="9"/>
      <c r="AB867" s="9"/>
      <c r="AC867" s="9"/>
      <c r="AD867" s="9"/>
      <c r="AE867" s="9"/>
      <c r="AF867" s="9"/>
      <c r="AG867" s="9"/>
      <c r="AH867" s="9"/>
    </row>
    <row r="868" spans="1:34" x14ac:dyDescent="0.25">
      <c r="A868" s="9"/>
      <c r="B868" s="9"/>
      <c r="C868" s="9"/>
      <c r="D868" s="9"/>
      <c r="F868" s="9"/>
      <c r="G868" s="9"/>
      <c r="I868" s="9"/>
      <c r="J868" s="9"/>
      <c r="K868" s="9"/>
      <c r="L868" s="9"/>
      <c r="M868" s="9"/>
      <c r="N868" s="9"/>
      <c r="O868" s="9"/>
      <c r="P868" s="9"/>
      <c r="R868" s="9"/>
      <c r="S868" s="9"/>
      <c r="U868" s="9"/>
      <c r="V868" s="9"/>
      <c r="W868" s="17"/>
      <c r="X868" s="9"/>
      <c r="Y868" s="9"/>
      <c r="Z868" s="9"/>
      <c r="AA868" s="9"/>
      <c r="AB868" s="9"/>
      <c r="AC868" s="9"/>
      <c r="AD868" s="9"/>
      <c r="AE868" s="9"/>
      <c r="AF868" s="9"/>
      <c r="AG868" s="9"/>
      <c r="AH868" s="9"/>
    </row>
    <row r="869" spans="1:34" x14ac:dyDescent="0.25">
      <c r="A869" s="9"/>
      <c r="B869" s="9"/>
      <c r="C869" s="9"/>
      <c r="D869" s="9"/>
      <c r="F869" s="9"/>
      <c r="G869" s="9"/>
      <c r="I869" s="9"/>
      <c r="J869" s="9"/>
      <c r="K869" s="9"/>
      <c r="L869" s="9"/>
      <c r="M869" s="9"/>
      <c r="N869" s="9"/>
      <c r="O869" s="9"/>
      <c r="P869" s="9"/>
      <c r="R869" s="9"/>
      <c r="S869" s="9"/>
      <c r="U869" s="9"/>
      <c r="V869" s="9"/>
      <c r="W869" s="17"/>
      <c r="X869" s="9"/>
      <c r="Y869" s="9"/>
      <c r="Z869" s="9"/>
      <c r="AA869" s="9"/>
      <c r="AB869" s="9"/>
      <c r="AC869" s="9"/>
      <c r="AD869" s="9"/>
      <c r="AE869" s="9"/>
      <c r="AF869" s="9"/>
      <c r="AG869" s="9"/>
      <c r="AH869" s="9"/>
    </row>
    <row r="870" spans="1:34" x14ac:dyDescent="0.25">
      <c r="A870" s="9"/>
      <c r="B870" s="9"/>
      <c r="C870" s="9"/>
      <c r="D870" s="9"/>
      <c r="F870" s="9"/>
      <c r="G870" s="9"/>
      <c r="I870" s="9"/>
      <c r="J870" s="9"/>
      <c r="K870" s="9"/>
      <c r="L870" s="9"/>
      <c r="M870" s="9"/>
      <c r="N870" s="9"/>
      <c r="O870" s="9"/>
      <c r="P870" s="9"/>
      <c r="R870" s="9"/>
      <c r="S870" s="9"/>
      <c r="U870" s="9"/>
      <c r="V870" s="9"/>
      <c r="W870" s="17"/>
      <c r="X870" s="9"/>
      <c r="Y870" s="9"/>
      <c r="Z870" s="9"/>
      <c r="AA870" s="9"/>
      <c r="AB870" s="9"/>
      <c r="AC870" s="9"/>
      <c r="AD870" s="9"/>
      <c r="AE870" s="9"/>
      <c r="AF870" s="9"/>
      <c r="AG870" s="9"/>
      <c r="AH870" s="9"/>
    </row>
    <row r="871" spans="1:34" x14ac:dyDescent="0.25">
      <c r="A871" s="9"/>
      <c r="B871" s="9"/>
      <c r="C871" s="9"/>
      <c r="D871" s="9"/>
      <c r="F871" s="9"/>
      <c r="G871" s="9"/>
      <c r="I871" s="9"/>
      <c r="J871" s="9"/>
      <c r="K871" s="9"/>
      <c r="L871" s="9"/>
      <c r="M871" s="9"/>
      <c r="N871" s="9"/>
      <c r="O871" s="9"/>
      <c r="P871" s="9"/>
      <c r="R871" s="9"/>
      <c r="S871" s="9"/>
      <c r="U871" s="9"/>
      <c r="V871" s="9"/>
      <c r="W871" s="17"/>
      <c r="X871" s="9"/>
      <c r="Y871" s="9"/>
      <c r="Z871" s="9"/>
      <c r="AA871" s="9"/>
      <c r="AB871" s="9"/>
      <c r="AC871" s="9"/>
      <c r="AD871" s="9"/>
      <c r="AE871" s="9"/>
      <c r="AF871" s="9"/>
      <c r="AG871" s="9"/>
      <c r="AH871" s="9"/>
    </row>
    <row r="872" spans="1:34" x14ac:dyDescent="0.25">
      <c r="A872" s="9"/>
      <c r="B872" s="9"/>
      <c r="C872" s="9"/>
      <c r="D872" s="9"/>
      <c r="F872" s="9"/>
      <c r="G872" s="9"/>
      <c r="I872" s="9"/>
      <c r="J872" s="9"/>
      <c r="K872" s="9"/>
      <c r="L872" s="9"/>
      <c r="M872" s="9"/>
      <c r="N872" s="9"/>
      <c r="O872" s="9"/>
      <c r="P872" s="9"/>
      <c r="R872" s="9"/>
      <c r="S872" s="9"/>
      <c r="U872" s="9"/>
      <c r="V872" s="9"/>
      <c r="W872" s="17"/>
      <c r="X872" s="9"/>
      <c r="Y872" s="9"/>
      <c r="Z872" s="9"/>
      <c r="AA872" s="9"/>
      <c r="AB872" s="9"/>
      <c r="AC872" s="9"/>
      <c r="AD872" s="9"/>
      <c r="AE872" s="9"/>
      <c r="AF872" s="9"/>
      <c r="AG872" s="9"/>
      <c r="AH872" s="9"/>
    </row>
    <row r="873" spans="1:34" x14ac:dyDescent="0.25">
      <c r="A873" s="9"/>
      <c r="B873" s="9"/>
      <c r="C873" s="9"/>
      <c r="D873" s="9"/>
      <c r="F873" s="9"/>
      <c r="G873" s="9"/>
      <c r="I873" s="9"/>
      <c r="J873" s="9"/>
      <c r="K873" s="9"/>
      <c r="L873" s="9"/>
      <c r="M873" s="9"/>
      <c r="N873" s="9"/>
      <c r="O873" s="9"/>
      <c r="P873" s="9"/>
      <c r="R873" s="9"/>
      <c r="S873" s="9"/>
      <c r="U873" s="9"/>
      <c r="V873" s="9"/>
      <c r="W873" s="17"/>
      <c r="X873" s="9"/>
      <c r="Y873" s="9"/>
      <c r="Z873" s="9"/>
      <c r="AA873" s="9"/>
      <c r="AB873" s="9"/>
      <c r="AC873" s="9"/>
      <c r="AD873" s="9"/>
      <c r="AE873" s="9"/>
      <c r="AF873" s="9"/>
      <c r="AG873" s="9"/>
      <c r="AH873" s="9"/>
    </row>
    <row r="874" spans="1:34" x14ac:dyDescent="0.25">
      <c r="A874" s="9"/>
      <c r="B874" s="9"/>
      <c r="C874" s="9"/>
      <c r="D874" s="9"/>
      <c r="F874" s="9"/>
      <c r="G874" s="9"/>
      <c r="I874" s="9"/>
      <c r="J874" s="9"/>
      <c r="K874" s="9"/>
      <c r="L874" s="9"/>
      <c r="M874" s="9"/>
      <c r="N874" s="9"/>
      <c r="O874" s="9"/>
      <c r="P874" s="9"/>
      <c r="R874" s="9"/>
      <c r="S874" s="9"/>
      <c r="U874" s="9"/>
      <c r="V874" s="9"/>
      <c r="W874" s="17"/>
      <c r="X874" s="9"/>
      <c r="Y874" s="9"/>
      <c r="Z874" s="9"/>
      <c r="AA874" s="9"/>
      <c r="AB874" s="9"/>
      <c r="AC874" s="9"/>
      <c r="AD874" s="9"/>
      <c r="AE874" s="9"/>
      <c r="AF874" s="9"/>
      <c r="AG874" s="9"/>
      <c r="AH874" s="9"/>
    </row>
    <row r="875" spans="1:34" x14ac:dyDescent="0.25">
      <c r="A875" s="9"/>
      <c r="B875" s="9"/>
      <c r="C875" s="9"/>
      <c r="D875" s="9"/>
      <c r="F875" s="9"/>
      <c r="G875" s="9"/>
      <c r="I875" s="9"/>
      <c r="J875" s="9"/>
      <c r="K875" s="9"/>
      <c r="L875" s="9"/>
      <c r="M875" s="9"/>
      <c r="N875" s="9"/>
      <c r="O875" s="9"/>
      <c r="P875" s="9"/>
      <c r="R875" s="9"/>
      <c r="S875" s="9"/>
      <c r="U875" s="9"/>
      <c r="V875" s="9"/>
      <c r="W875" s="17"/>
      <c r="X875" s="9"/>
      <c r="Y875" s="9"/>
      <c r="Z875" s="9"/>
      <c r="AA875" s="9"/>
      <c r="AB875" s="9"/>
      <c r="AC875" s="9"/>
      <c r="AD875" s="9"/>
      <c r="AE875" s="9"/>
      <c r="AF875" s="9"/>
      <c r="AG875" s="9"/>
      <c r="AH875" s="9"/>
    </row>
    <row r="876" spans="1:34" x14ac:dyDescent="0.25">
      <c r="A876" s="9"/>
      <c r="B876" s="9"/>
      <c r="C876" s="9"/>
      <c r="D876" s="9"/>
      <c r="F876" s="9"/>
      <c r="G876" s="9"/>
      <c r="I876" s="9"/>
      <c r="J876" s="9"/>
      <c r="K876" s="9"/>
      <c r="L876" s="9"/>
      <c r="M876" s="9"/>
      <c r="N876" s="9"/>
      <c r="O876" s="9"/>
      <c r="P876" s="9"/>
      <c r="R876" s="9"/>
      <c r="S876" s="9"/>
      <c r="U876" s="9"/>
      <c r="V876" s="9"/>
      <c r="W876" s="17"/>
      <c r="X876" s="9"/>
      <c r="Y876" s="9"/>
      <c r="Z876" s="9"/>
      <c r="AA876" s="9"/>
      <c r="AB876" s="9"/>
      <c r="AC876" s="9"/>
      <c r="AD876" s="9"/>
      <c r="AE876" s="9"/>
      <c r="AF876" s="9"/>
      <c r="AG876" s="9"/>
      <c r="AH876" s="9"/>
    </row>
    <row r="877" spans="1:34" x14ac:dyDescent="0.25">
      <c r="A877" s="9"/>
      <c r="B877" s="9"/>
      <c r="C877" s="9"/>
      <c r="D877" s="9"/>
      <c r="F877" s="9"/>
      <c r="G877" s="9"/>
      <c r="I877" s="9"/>
      <c r="J877" s="9"/>
      <c r="K877" s="9"/>
      <c r="L877" s="9"/>
      <c r="M877" s="9"/>
      <c r="N877" s="9"/>
      <c r="O877" s="9"/>
      <c r="P877" s="9"/>
      <c r="R877" s="9"/>
      <c r="S877" s="9"/>
      <c r="U877" s="9"/>
      <c r="V877" s="9"/>
      <c r="W877" s="17"/>
      <c r="X877" s="9"/>
      <c r="Y877" s="9"/>
      <c r="Z877" s="9"/>
      <c r="AA877" s="9"/>
      <c r="AB877" s="9"/>
      <c r="AC877" s="9"/>
      <c r="AD877" s="9"/>
      <c r="AE877" s="9"/>
      <c r="AF877" s="9"/>
      <c r="AG877" s="9"/>
      <c r="AH877" s="9"/>
    </row>
    <row r="878" spans="1:34" x14ac:dyDescent="0.25">
      <c r="A878" s="9"/>
      <c r="B878" s="9"/>
      <c r="C878" s="9"/>
      <c r="D878" s="9"/>
      <c r="F878" s="9"/>
      <c r="G878" s="9"/>
      <c r="I878" s="9"/>
      <c r="J878" s="9"/>
      <c r="K878" s="9"/>
      <c r="L878" s="9"/>
      <c r="M878" s="9"/>
      <c r="N878" s="9"/>
      <c r="O878" s="9"/>
      <c r="P878" s="9"/>
      <c r="R878" s="9"/>
      <c r="S878" s="9"/>
      <c r="U878" s="9"/>
      <c r="V878" s="9"/>
      <c r="W878" s="17"/>
      <c r="X878" s="9"/>
      <c r="Y878" s="9"/>
      <c r="Z878" s="9"/>
      <c r="AA878" s="9"/>
      <c r="AB878" s="9"/>
      <c r="AC878" s="9"/>
      <c r="AD878" s="9"/>
      <c r="AE878" s="9"/>
      <c r="AF878" s="9"/>
      <c r="AG878" s="9"/>
      <c r="AH878" s="9"/>
    </row>
    <row r="879" spans="1:34" x14ac:dyDescent="0.25">
      <c r="A879" s="9"/>
      <c r="B879" s="9"/>
      <c r="C879" s="9"/>
      <c r="D879" s="9"/>
      <c r="F879" s="9"/>
      <c r="G879" s="9"/>
      <c r="I879" s="9"/>
      <c r="J879" s="9"/>
      <c r="K879" s="9"/>
      <c r="L879" s="9"/>
      <c r="M879" s="9"/>
      <c r="N879" s="9"/>
      <c r="O879" s="9"/>
      <c r="P879" s="9"/>
      <c r="R879" s="9"/>
      <c r="S879" s="9"/>
      <c r="U879" s="9"/>
      <c r="V879" s="9"/>
      <c r="W879" s="17"/>
      <c r="X879" s="9"/>
      <c r="Y879" s="9"/>
      <c r="Z879" s="9"/>
      <c r="AA879" s="9"/>
      <c r="AB879" s="9"/>
      <c r="AC879" s="9"/>
      <c r="AD879" s="9"/>
      <c r="AE879" s="9"/>
      <c r="AF879" s="9"/>
      <c r="AG879" s="9"/>
      <c r="AH879" s="9"/>
    </row>
    <row r="880" spans="1:34" x14ac:dyDescent="0.25">
      <c r="A880" s="9"/>
      <c r="B880" s="9"/>
      <c r="C880" s="9"/>
      <c r="D880" s="9"/>
      <c r="F880" s="9"/>
      <c r="G880" s="9"/>
      <c r="I880" s="9"/>
      <c r="J880" s="9"/>
      <c r="K880" s="9"/>
      <c r="L880" s="9"/>
      <c r="M880" s="9"/>
      <c r="N880" s="9"/>
      <c r="O880" s="9"/>
      <c r="P880" s="9"/>
      <c r="R880" s="9"/>
      <c r="S880" s="9"/>
      <c r="U880" s="9"/>
      <c r="V880" s="9"/>
      <c r="W880" s="17"/>
      <c r="X880" s="9"/>
      <c r="Y880" s="9"/>
      <c r="Z880" s="9"/>
      <c r="AA880" s="9"/>
      <c r="AB880" s="9"/>
      <c r="AC880" s="9"/>
      <c r="AD880" s="9"/>
      <c r="AE880" s="9"/>
      <c r="AF880" s="9"/>
      <c r="AG880" s="9"/>
      <c r="AH880" s="9"/>
    </row>
    <row r="881" spans="1:34" x14ac:dyDescent="0.25">
      <c r="A881" s="9"/>
      <c r="B881" s="9"/>
      <c r="C881" s="9"/>
      <c r="D881" s="9"/>
      <c r="F881" s="9"/>
      <c r="G881" s="9"/>
      <c r="I881" s="9"/>
      <c r="J881" s="9"/>
      <c r="K881" s="9"/>
      <c r="L881" s="9"/>
      <c r="M881" s="9"/>
      <c r="N881" s="9"/>
      <c r="O881" s="9"/>
      <c r="P881" s="9"/>
      <c r="R881" s="9"/>
      <c r="S881" s="9"/>
      <c r="U881" s="9"/>
      <c r="V881" s="9"/>
      <c r="W881" s="17"/>
      <c r="X881" s="9"/>
      <c r="Y881" s="9"/>
      <c r="Z881" s="9"/>
      <c r="AA881" s="9"/>
      <c r="AB881" s="9"/>
      <c r="AC881" s="9"/>
      <c r="AD881" s="9"/>
      <c r="AE881" s="9"/>
      <c r="AF881" s="9"/>
      <c r="AG881" s="9"/>
      <c r="AH881" s="9"/>
    </row>
    <row r="882" spans="1:34" x14ac:dyDescent="0.25">
      <c r="A882" s="9"/>
      <c r="B882" s="9"/>
      <c r="C882" s="9"/>
      <c r="D882" s="9"/>
      <c r="F882" s="9"/>
      <c r="G882" s="9"/>
      <c r="I882" s="9"/>
      <c r="J882" s="9"/>
      <c r="K882" s="9"/>
      <c r="L882" s="9"/>
      <c r="M882" s="9"/>
      <c r="N882" s="9"/>
      <c r="O882" s="9"/>
      <c r="P882" s="9"/>
      <c r="R882" s="9"/>
      <c r="S882" s="9"/>
      <c r="U882" s="9"/>
      <c r="V882" s="9"/>
      <c r="W882" s="17"/>
      <c r="X882" s="9"/>
      <c r="Y882" s="9"/>
      <c r="Z882" s="9"/>
      <c r="AA882" s="9"/>
      <c r="AB882" s="9"/>
      <c r="AC882" s="9"/>
      <c r="AD882" s="9"/>
      <c r="AE882" s="9"/>
      <c r="AF882" s="9"/>
      <c r="AG882" s="9"/>
      <c r="AH882" s="9"/>
    </row>
    <row r="883" spans="1:34" x14ac:dyDescent="0.25">
      <c r="A883" s="9"/>
      <c r="B883" s="9"/>
      <c r="C883" s="9"/>
      <c r="D883" s="9"/>
      <c r="F883" s="9"/>
      <c r="G883" s="9"/>
      <c r="I883" s="9"/>
      <c r="J883" s="9"/>
      <c r="K883" s="9"/>
      <c r="L883" s="9"/>
      <c r="M883" s="9"/>
      <c r="N883" s="9"/>
      <c r="O883" s="9"/>
      <c r="P883" s="9"/>
      <c r="R883" s="9"/>
      <c r="S883" s="9"/>
      <c r="U883" s="9"/>
      <c r="V883" s="9"/>
      <c r="W883" s="17"/>
      <c r="X883" s="9"/>
      <c r="Y883" s="9"/>
      <c r="Z883" s="9"/>
      <c r="AA883" s="9"/>
      <c r="AB883" s="9"/>
      <c r="AC883" s="9"/>
      <c r="AD883" s="9"/>
      <c r="AE883" s="9"/>
      <c r="AF883" s="9"/>
      <c r="AG883" s="9"/>
      <c r="AH883" s="9"/>
    </row>
    <row r="884" spans="1:34" x14ac:dyDescent="0.25">
      <c r="A884" s="9"/>
      <c r="B884" s="9"/>
      <c r="C884" s="9"/>
      <c r="D884" s="9"/>
      <c r="F884" s="9"/>
      <c r="G884" s="9"/>
      <c r="I884" s="9"/>
      <c r="J884" s="9"/>
      <c r="K884" s="9"/>
      <c r="L884" s="9"/>
      <c r="M884" s="9"/>
      <c r="N884" s="9"/>
      <c r="O884" s="9"/>
      <c r="P884" s="9"/>
      <c r="R884" s="9"/>
      <c r="S884" s="9"/>
      <c r="U884" s="9"/>
      <c r="V884" s="9"/>
      <c r="W884" s="17"/>
      <c r="X884" s="9"/>
      <c r="Y884" s="9"/>
      <c r="Z884" s="9"/>
      <c r="AA884" s="9"/>
      <c r="AB884" s="9"/>
      <c r="AC884" s="9"/>
      <c r="AD884" s="9"/>
      <c r="AE884" s="9"/>
      <c r="AF884" s="9"/>
      <c r="AG884" s="9"/>
      <c r="AH884" s="9"/>
    </row>
    <row r="885" spans="1:34" x14ac:dyDescent="0.25">
      <c r="A885" s="9"/>
      <c r="B885" s="9"/>
      <c r="C885" s="9"/>
      <c r="D885" s="9"/>
      <c r="F885" s="9"/>
      <c r="G885" s="9"/>
      <c r="I885" s="9"/>
      <c r="J885" s="9"/>
      <c r="K885" s="9"/>
      <c r="L885" s="9"/>
      <c r="M885" s="9"/>
      <c r="N885" s="9"/>
      <c r="O885" s="9"/>
      <c r="P885" s="9"/>
      <c r="R885" s="9"/>
      <c r="S885" s="9"/>
      <c r="U885" s="9"/>
      <c r="V885" s="9"/>
      <c r="W885" s="17"/>
      <c r="X885" s="9"/>
      <c r="Y885" s="9"/>
      <c r="Z885" s="9"/>
      <c r="AA885" s="9"/>
      <c r="AB885" s="9"/>
      <c r="AC885" s="9"/>
      <c r="AD885" s="9"/>
      <c r="AE885" s="9"/>
      <c r="AF885" s="9"/>
      <c r="AG885" s="9"/>
      <c r="AH885" s="9"/>
    </row>
    <row r="886" spans="1:34" x14ac:dyDescent="0.25">
      <c r="A886" s="9"/>
      <c r="B886" s="9"/>
      <c r="C886" s="9"/>
      <c r="D886" s="9"/>
      <c r="F886" s="9"/>
      <c r="G886" s="9"/>
      <c r="I886" s="9"/>
      <c r="J886" s="9"/>
      <c r="K886" s="9"/>
      <c r="L886" s="9"/>
      <c r="M886" s="9"/>
      <c r="N886" s="9"/>
      <c r="O886" s="9"/>
      <c r="P886" s="9"/>
      <c r="R886" s="9"/>
      <c r="S886" s="9"/>
      <c r="U886" s="9"/>
      <c r="V886" s="9"/>
      <c r="W886" s="17"/>
      <c r="X886" s="9"/>
      <c r="Y886" s="9"/>
      <c r="Z886" s="9"/>
      <c r="AA886" s="9"/>
      <c r="AB886" s="9"/>
      <c r="AC886" s="9"/>
      <c r="AD886" s="9"/>
      <c r="AE886" s="9"/>
      <c r="AF886" s="9"/>
      <c r="AG886" s="9"/>
      <c r="AH886" s="9"/>
    </row>
    <row r="887" spans="1:34" x14ac:dyDescent="0.25">
      <c r="A887" s="9"/>
      <c r="B887" s="9"/>
      <c r="C887" s="9"/>
      <c r="D887" s="9"/>
      <c r="F887" s="9"/>
      <c r="G887" s="9"/>
      <c r="I887" s="9"/>
      <c r="J887" s="9"/>
      <c r="K887" s="9"/>
      <c r="L887" s="9"/>
      <c r="M887" s="9"/>
      <c r="N887" s="9"/>
      <c r="O887" s="9"/>
      <c r="P887" s="9"/>
      <c r="R887" s="9"/>
      <c r="S887" s="9"/>
      <c r="U887" s="9"/>
      <c r="V887" s="9"/>
      <c r="W887" s="17"/>
      <c r="X887" s="9"/>
      <c r="Y887" s="9"/>
      <c r="Z887" s="9"/>
      <c r="AA887" s="9"/>
      <c r="AB887" s="9"/>
      <c r="AC887" s="9"/>
      <c r="AD887" s="9"/>
      <c r="AE887" s="9"/>
      <c r="AF887" s="9"/>
      <c r="AG887" s="9"/>
      <c r="AH887" s="9"/>
    </row>
    <row r="888" spans="1:34" x14ac:dyDescent="0.25">
      <c r="A888" s="9"/>
      <c r="B888" s="9"/>
      <c r="C888" s="9"/>
      <c r="D888" s="9"/>
      <c r="F888" s="9"/>
      <c r="G888" s="9"/>
      <c r="I888" s="9"/>
      <c r="J888" s="9"/>
      <c r="K888" s="9"/>
      <c r="L888" s="9"/>
      <c r="M888" s="9"/>
      <c r="N888" s="9"/>
      <c r="O888" s="9"/>
      <c r="P888" s="9"/>
      <c r="R888" s="9"/>
      <c r="S888" s="9"/>
      <c r="U888" s="9"/>
      <c r="V888" s="9"/>
      <c r="W888" s="17"/>
      <c r="X888" s="9"/>
      <c r="Y888" s="9"/>
      <c r="Z888" s="9"/>
      <c r="AA888" s="9"/>
      <c r="AB888" s="9"/>
      <c r="AC888" s="9"/>
      <c r="AD888" s="9"/>
      <c r="AE888" s="9"/>
      <c r="AF888" s="9"/>
      <c r="AG888" s="9"/>
      <c r="AH888" s="9"/>
    </row>
    <row r="889" spans="1:34" x14ac:dyDescent="0.25">
      <c r="A889" s="9"/>
      <c r="B889" s="9"/>
      <c r="C889" s="9"/>
      <c r="D889" s="9"/>
      <c r="F889" s="9"/>
      <c r="G889" s="9"/>
      <c r="I889" s="9"/>
      <c r="J889" s="9"/>
      <c r="K889" s="9"/>
      <c r="L889" s="9"/>
      <c r="M889" s="9"/>
      <c r="N889" s="9"/>
      <c r="O889" s="9"/>
      <c r="P889" s="9"/>
      <c r="R889" s="9"/>
      <c r="S889" s="9"/>
      <c r="U889" s="9"/>
      <c r="V889" s="9"/>
      <c r="W889" s="17"/>
      <c r="X889" s="9"/>
      <c r="Y889" s="9"/>
      <c r="Z889" s="9"/>
      <c r="AA889" s="9"/>
      <c r="AB889" s="9"/>
      <c r="AC889" s="9"/>
      <c r="AD889" s="9"/>
      <c r="AE889" s="9"/>
      <c r="AF889" s="9"/>
      <c r="AG889" s="9"/>
      <c r="AH889" s="9"/>
    </row>
    <row r="890" spans="1:34" x14ac:dyDescent="0.25">
      <c r="A890" s="9"/>
      <c r="B890" s="9"/>
      <c r="C890" s="9"/>
      <c r="D890" s="9"/>
      <c r="F890" s="9"/>
      <c r="G890" s="9"/>
      <c r="I890" s="9"/>
      <c r="J890" s="9"/>
      <c r="K890" s="9"/>
      <c r="L890" s="9"/>
      <c r="M890" s="9"/>
      <c r="N890" s="9"/>
      <c r="O890" s="9"/>
      <c r="P890" s="9"/>
      <c r="R890" s="9"/>
      <c r="S890" s="9"/>
      <c r="U890" s="9"/>
      <c r="V890" s="9"/>
      <c r="W890" s="17"/>
      <c r="X890" s="9"/>
      <c r="Y890" s="9"/>
      <c r="Z890" s="9"/>
      <c r="AA890" s="9"/>
      <c r="AB890" s="9"/>
      <c r="AC890" s="9"/>
      <c r="AD890" s="9"/>
      <c r="AE890" s="9"/>
      <c r="AF890" s="9"/>
      <c r="AG890" s="9"/>
      <c r="AH890" s="9"/>
    </row>
    <row r="891" spans="1:34" x14ac:dyDescent="0.25">
      <c r="A891" s="9"/>
      <c r="B891" s="9"/>
      <c r="C891" s="9"/>
      <c r="D891" s="9"/>
      <c r="F891" s="9"/>
      <c r="G891" s="9"/>
      <c r="I891" s="9"/>
      <c r="J891" s="9"/>
      <c r="K891" s="9"/>
      <c r="L891" s="9"/>
      <c r="M891" s="9"/>
      <c r="N891" s="9"/>
      <c r="O891" s="9"/>
      <c r="P891" s="9"/>
      <c r="R891" s="9"/>
      <c r="S891" s="9"/>
      <c r="U891" s="9"/>
      <c r="V891" s="9"/>
      <c r="W891" s="17"/>
      <c r="X891" s="9"/>
      <c r="Y891" s="9"/>
      <c r="Z891" s="9"/>
      <c r="AA891" s="9"/>
      <c r="AB891" s="9"/>
      <c r="AC891" s="9"/>
      <c r="AD891" s="9"/>
      <c r="AE891" s="9"/>
      <c r="AF891" s="9"/>
      <c r="AG891" s="9"/>
      <c r="AH891" s="9"/>
    </row>
    <row r="892" spans="1:34" x14ac:dyDescent="0.25">
      <c r="A892" s="9"/>
      <c r="B892" s="9"/>
      <c r="C892" s="9"/>
      <c r="D892" s="9"/>
      <c r="F892" s="9"/>
      <c r="G892" s="9"/>
      <c r="I892" s="9"/>
      <c r="J892" s="9"/>
      <c r="K892" s="9"/>
      <c r="L892" s="9"/>
      <c r="M892" s="9"/>
      <c r="N892" s="9"/>
      <c r="O892" s="9"/>
      <c r="P892" s="9"/>
      <c r="R892" s="9"/>
      <c r="S892" s="9"/>
      <c r="U892" s="9"/>
      <c r="V892" s="9"/>
      <c r="W892" s="17"/>
      <c r="X892" s="9"/>
      <c r="Y892" s="9"/>
      <c r="Z892" s="9"/>
      <c r="AA892" s="9"/>
      <c r="AB892" s="9"/>
      <c r="AC892" s="9"/>
      <c r="AD892" s="9"/>
      <c r="AE892" s="9"/>
      <c r="AF892" s="9"/>
      <c r="AG892" s="9"/>
      <c r="AH892" s="9"/>
    </row>
    <row r="893" spans="1:34" x14ac:dyDescent="0.25">
      <c r="A893" s="9"/>
      <c r="B893" s="9"/>
      <c r="C893" s="9"/>
      <c r="D893" s="9"/>
      <c r="F893" s="9"/>
      <c r="G893" s="9"/>
      <c r="I893" s="9"/>
      <c r="J893" s="9"/>
      <c r="K893" s="9"/>
      <c r="L893" s="9"/>
      <c r="M893" s="9"/>
      <c r="N893" s="9"/>
      <c r="O893" s="9"/>
      <c r="P893" s="9"/>
      <c r="R893" s="9"/>
      <c r="S893" s="9"/>
      <c r="U893" s="9"/>
      <c r="V893" s="9"/>
      <c r="W893" s="17"/>
      <c r="X893" s="9"/>
      <c r="Y893" s="9"/>
      <c r="Z893" s="9"/>
      <c r="AA893" s="9"/>
      <c r="AB893" s="9"/>
      <c r="AC893" s="9"/>
      <c r="AD893" s="9"/>
      <c r="AE893" s="9"/>
      <c r="AF893" s="9"/>
      <c r="AG893" s="9"/>
      <c r="AH893" s="9"/>
    </row>
    <row r="894" spans="1:34" x14ac:dyDescent="0.25">
      <c r="A894" s="9"/>
      <c r="B894" s="9"/>
      <c r="C894" s="9"/>
      <c r="D894" s="9"/>
      <c r="F894" s="9"/>
      <c r="G894" s="9"/>
      <c r="I894" s="9"/>
      <c r="J894" s="9"/>
      <c r="K894" s="9"/>
      <c r="L894" s="9"/>
      <c r="M894" s="9"/>
      <c r="N894" s="9"/>
      <c r="O894" s="9"/>
      <c r="P894" s="9"/>
      <c r="R894" s="9"/>
      <c r="S894" s="9"/>
      <c r="U894" s="9"/>
      <c r="V894" s="9"/>
      <c r="W894" s="17"/>
      <c r="X894" s="9"/>
      <c r="Y894" s="9"/>
      <c r="Z894" s="9"/>
      <c r="AA894" s="9"/>
      <c r="AB894" s="9"/>
      <c r="AC894" s="9"/>
      <c r="AD894" s="9"/>
      <c r="AE894" s="9"/>
      <c r="AF894" s="9"/>
      <c r="AG894" s="9"/>
      <c r="AH894" s="9"/>
    </row>
    <row r="895" spans="1:34" x14ac:dyDescent="0.25">
      <c r="A895" s="9"/>
      <c r="B895" s="9"/>
      <c r="C895" s="9"/>
      <c r="D895" s="9"/>
      <c r="F895" s="9"/>
      <c r="G895" s="9"/>
      <c r="I895" s="9"/>
      <c r="J895" s="9"/>
      <c r="K895" s="9"/>
      <c r="L895" s="9"/>
      <c r="M895" s="9"/>
      <c r="N895" s="9"/>
      <c r="O895" s="9"/>
      <c r="P895" s="9"/>
      <c r="R895" s="9"/>
      <c r="S895" s="9"/>
      <c r="U895" s="9"/>
      <c r="V895" s="9"/>
      <c r="W895" s="17"/>
      <c r="X895" s="9"/>
      <c r="Y895" s="9"/>
      <c r="Z895" s="9"/>
      <c r="AA895" s="9"/>
      <c r="AB895" s="9"/>
      <c r="AC895" s="9"/>
      <c r="AD895" s="9"/>
      <c r="AE895" s="9"/>
      <c r="AF895" s="9"/>
      <c r="AG895" s="9"/>
      <c r="AH895" s="9"/>
    </row>
    <row r="896" spans="1:34" x14ac:dyDescent="0.25">
      <c r="A896" s="9"/>
      <c r="B896" s="9"/>
      <c r="C896" s="9"/>
      <c r="D896" s="9"/>
      <c r="F896" s="9"/>
      <c r="G896" s="9"/>
      <c r="I896" s="9"/>
      <c r="J896" s="9"/>
      <c r="K896" s="9"/>
      <c r="L896" s="9"/>
      <c r="M896" s="9"/>
      <c r="N896" s="9"/>
      <c r="O896" s="9"/>
      <c r="P896" s="9"/>
      <c r="R896" s="9"/>
      <c r="S896" s="9"/>
      <c r="U896" s="9"/>
      <c r="V896" s="9"/>
      <c r="W896" s="17"/>
      <c r="X896" s="9"/>
      <c r="Y896" s="9"/>
      <c r="Z896" s="9"/>
      <c r="AA896" s="9"/>
      <c r="AB896" s="9"/>
      <c r="AC896" s="9"/>
      <c r="AD896" s="9"/>
      <c r="AE896" s="9"/>
      <c r="AF896" s="9"/>
      <c r="AG896" s="9"/>
      <c r="AH896" s="9"/>
    </row>
    <row r="897" spans="1:34" x14ac:dyDescent="0.25">
      <c r="A897" s="9"/>
      <c r="B897" s="9"/>
      <c r="C897" s="9"/>
      <c r="D897" s="9"/>
      <c r="F897" s="9"/>
      <c r="G897" s="9"/>
      <c r="I897" s="9"/>
      <c r="J897" s="9"/>
      <c r="K897" s="9"/>
      <c r="L897" s="9"/>
      <c r="M897" s="9"/>
      <c r="N897" s="9"/>
      <c r="O897" s="9"/>
      <c r="P897" s="9"/>
      <c r="R897" s="9"/>
      <c r="S897" s="9"/>
      <c r="U897" s="9"/>
      <c r="V897" s="9"/>
      <c r="W897" s="17"/>
      <c r="X897" s="9"/>
      <c r="Y897" s="9"/>
      <c r="Z897" s="9"/>
      <c r="AA897" s="9"/>
      <c r="AB897" s="9"/>
      <c r="AC897" s="9"/>
      <c r="AD897" s="9"/>
      <c r="AE897" s="9"/>
      <c r="AF897" s="9"/>
      <c r="AG897" s="9"/>
      <c r="AH897" s="9"/>
    </row>
    <row r="898" spans="1:34" x14ac:dyDescent="0.25">
      <c r="A898" s="9"/>
      <c r="B898" s="9"/>
      <c r="C898" s="9"/>
      <c r="D898" s="9"/>
      <c r="F898" s="9"/>
      <c r="G898" s="9"/>
      <c r="I898" s="9"/>
      <c r="J898" s="9"/>
      <c r="K898" s="9"/>
      <c r="L898" s="9"/>
      <c r="M898" s="9"/>
      <c r="N898" s="9"/>
      <c r="O898" s="9"/>
      <c r="P898" s="9"/>
      <c r="R898" s="9"/>
      <c r="S898" s="9"/>
      <c r="U898" s="9"/>
      <c r="V898" s="9"/>
      <c r="W898" s="17"/>
      <c r="X898" s="9"/>
      <c r="Y898" s="9"/>
      <c r="Z898" s="9"/>
      <c r="AA898" s="9"/>
      <c r="AB898" s="9"/>
      <c r="AC898" s="9"/>
      <c r="AD898" s="9"/>
      <c r="AE898" s="9"/>
      <c r="AF898" s="9"/>
      <c r="AG898" s="9"/>
      <c r="AH898" s="9"/>
    </row>
    <row r="899" spans="1:34" x14ac:dyDescent="0.25">
      <c r="A899" s="9"/>
      <c r="B899" s="9"/>
      <c r="C899" s="9"/>
      <c r="D899" s="9"/>
      <c r="F899" s="9"/>
      <c r="G899" s="9"/>
      <c r="I899" s="9"/>
      <c r="J899" s="9"/>
      <c r="K899" s="9"/>
      <c r="L899" s="9"/>
      <c r="M899" s="9"/>
      <c r="N899" s="9"/>
      <c r="O899" s="9"/>
      <c r="P899" s="9"/>
      <c r="R899" s="9"/>
      <c r="S899" s="9"/>
      <c r="U899" s="9"/>
      <c r="V899" s="9"/>
      <c r="W899" s="17"/>
      <c r="X899" s="9"/>
      <c r="Y899" s="9"/>
      <c r="Z899" s="9"/>
      <c r="AA899" s="9"/>
      <c r="AB899" s="9"/>
      <c r="AC899" s="9"/>
      <c r="AD899" s="9"/>
      <c r="AE899" s="9"/>
      <c r="AF899" s="9"/>
      <c r="AG899" s="9"/>
      <c r="AH899" s="9"/>
    </row>
    <row r="900" spans="1:34" x14ac:dyDescent="0.25">
      <c r="A900" s="9"/>
      <c r="B900" s="9"/>
      <c r="C900" s="9"/>
      <c r="D900" s="9"/>
      <c r="F900" s="9"/>
      <c r="G900" s="9"/>
      <c r="I900" s="9"/>
      <c r="J900" s="9"/>
      <c r="K900" s="9"/>
      <c r="L900" s="9"/>
      <c r="M900" s="9"/>
      <c r="N900" s="9"/>
      <c r="O900" s="9"/>
      <c r="P900" s="9"/>
      <c r="R900" s="9"/>
      <c r="S900" s="9"/>
      <c r="U900" s="9"/>
      <c r="V900" s="9"/>
      <c r="W900" s="17"/>
      <c r="X900" s="9"/>
      <c r="Y900" s="9"/>
      <c r="Z900" s="9"/>
      <c r="AA900" s="9"/>
      <c r="AB900" s="9"/>
      <c r="AC900" s="9"/>
      <c r="AD900" s="9"/>
      <c r="AE900" s="9"/>
      <c r="AF900" s="9"/>
      <c r="AG900" s="9"/>
      <c r="AH900" s="9"/>
    </row>
    <row r="901" spans="1:34" x14ac:dyDescent="0.25">
      <c r="A901" s="9"/>
      <c r="B901" s="9"/>
      <c r="C901" s="9"/>
      <c r="D901" s="9"/>
      <c r="F901" s="9"/>
      <c r="G901" s="9"/>
      <c r="I901" s="9"/>
      <c r="J901" s="9"/>
      <c r="K901" s="9"/>
      <c r="L901" s="9"/>
      <c r="M901" s="9"/>
      <c r="N901" s="9"/>
      <c r="O901" s="9"/>
      <c r="P901" s="9"/>
      <c r="R901" s="9"/>
      <c r="S901" s="9"/>
      <c r="U901" s="9"/>
      <c r="V901" s="9"/>
      <c r="W901" s="17"/>
      <c r="X901" s="9"/>
      <c r="Y901" s="9"/>
      <c r="Z901" s="9"/>
      <c r="AA901" s="9"/>
      <c r="AB901" s="9"/>
      <c r="AC901" s="9"/>
      <c r="AD901" s="9"/>
      <c r="AE901" s="9"/>
      <c r="AF901" s="9"/>
      <c r="AG901" s="9"/>
      <c r="AH901" s="9"/>
    </row>
    <row r="902" spans="1:34" x14ac:dyDescent="0.25">
      <c r="A902" s="9"/>
      <c r="B902" s="9"/>
      <c r="C902" s="9"/>
      <c r="D902" s="9"/>
      <c r="F902" s="9"/>
      <c r="G902" s="9"/>
      <c r="I902" s="9"/>
      <c r="J902" s="9"/>
      <c r="K902" s="9"/>
      <c r="L902" s="9"/>
      <c r="M902" s="9"/>
      <c r="N902" s="9"/>
      <c r="O902" s="9"/>
      <c r="P902" s="9"/>
      <c r="R902" s="9"/>
      <c r="S902" s="9"/>
      <c r="U902" s="9"/>
      <c r="V902" s="9"/>
      <c r="W902" s="17"/>
      <c r="X902" s="9"/>
      <c r="Y902" s="9"/>
      <c r="Z902" s="9"/>
      <c r="AA902" s="9"/>
      <c r="AB902" s="9"/>
      <c r="AC902" s="9"/>
      <c r="AD902" s="9"/>
      <c r="AE902" s="9"/>
      <c r="AF902" s="9"/>
      <c r="AG902" s="9"/>
      <c r="AH902" s="9"/>
    </row>
    <row r="903" spans="1:34" x14ac:dyDescent="0.25">
      <c r="A903" s="9"/>
      <c r="B903" s="9"/>
      <c r="C903" s="9"/>
      <c r="D903" s="9"/>
      <c r="F903" s="9"/>
      <c r="G903" s="9"/>
      <c r="I903" s="9"/>
      <c r="J903" s="9"/>
      <c r="K903" s="9"/>
      <c r="L903" s="9"/>
      <c r="M903" s="9"/>
      <c r="N903" s="9"/>
      <c r="O903" s="9"/>
      <c r="P903" s="9"/>
      <c r="R903" s="9"/>
      <c r="S903" s="9"/>
      <c r="U903" s="9"/>
      <c r="V903" s="9"/>
      <c r="W903" s="17"/>
      <c r="X903" s="9"/>
      <c r="Y903" s="9"/>
      <c r="Z903" s="9"/>
      <c r="AA903" s="9"/>
      <c r="AB903" s="9"/>
      <c r="AC903" s="9"/>
      <c r="AD903" s="9"/>
      <c r="AE903" s="9"/>
      <c r="AF903" s="9"/>
      <c r="AG903" s="9"/>
      <c r="AH903" s="9"/>
    </row>
    <row r="904" spans="1:34" x14ac:dyDescent="0.25">
      <c r="A904" s="9"/>
      <c r="B904" s="9"/>
      <c r="C904" s="9"/>
      <c r="D904" s="9"/>
      <c r="F904" s="9"/>
      <c r="G904" s="9"/>
      <c r="I904" s="9"/>
      <c r="J904" s="9"/>
      <c r="K904" s="9"/>
      <c r="L904" s="9"/>
      <c r="M904" s="9"/>
      <c r="N904" s="9"/>
      <c r="O904" s="9"/>
      <c r="P904" s="9"/>
      <c r="R904" s="9"/>
      <c r="S904" s="9"/>
      <c r="U904" s="9"/>
      <c r="V904" s="9"/>
      <c r="W904" s="17"/>
      <c r="X904" s="9"/>
      <c r="Y904" s="9"/>
      <c r="Z904" s="9"/>
      <c r="AA904" s="9"/>
      <c r="AB904" s="9"/>
      <c r="AC904" s="9"/>
      <c r="AD904" s="9"/>
      <c r="AE904" s="9"/>
      <c r="AF904" s="9"/>
      <c r="AG904" s="9"/>
      <c r="AH904" s="9"/>
    </row>
    <row r="905" spans="1:34" x14ac:dyDescent="0.25">
      <c r="A905" s="9"/>
      <c r="B905" s="9"/>
      <c r="C905" s="9"/>
      <c r="D905" s="9"/>
      <c r="F905" s="9"/>
      <c r="G905" s="9"/>
      <c r="I905" s="9"/>
      <c r="J905" s="9"/>
      <c r="K905" s="9"/>
      <c r="L905" s="9"/>
      <c r="M905" s="9"/>
      <c r="N905" s="9"/>
      <c r="O905" s="9"/>
      <c r="P905" s="9"/>
      <c r="R905" s="9"/>
      <c r="S905" s="9"/>
      <c r="U905" s="9"/>
      <c r="V905" s="9"/>
      <c r="W905" s="17"/>
      <c r="X905" s="9"/>
      <c r="Y905" s="9"/>
      <c r="Z905" s="9"/>
      <c r="AA905" s="9"/>
      <c r="AB905" s="9"/>
      <c r="AC905" s="9"/>
      <c r="AD905" s="9"/>
      <c r="AE905" s="9"/>
      <c r="AF905" s="9"/>
      <c r="AG905" s="9"/>
      <c r="AH905" s="9"/>
    </row>
    <row r="906" spans="1:34" x14ac:dyDescent="0.25">
      <c r="A906" s="9"/>
      <c r="B906" s="9"/>
      <c r="C906" s="9"/>
      <c r="D906" s="9"/>
      <c r="F906" s="9"/>
      <c r="G906" s="9"/>
      <c r="I906" s="9"/>
      <c r="J906" s="9"/>
      <c r="K906" s="9"/>
      <c r="L906" s="9"/>
      <c r="M906" s="9"/>
      <c r="N906" s="9"/>
      <c r="O906" s="9"/>
      <c r="P906" s="9"/>
      <c r="R906" s="9"/>
      <c r="S906" s="9"/>
      <c r="U906" s="9"/>
      <c r="V906" s="9"/>
      <c r="W906" s="17"/>
      <c r="X906" s="9"/>
      <c r="Y906" s="9"/>
      <c r="Z906" s="9"/>
      <c r="AA906" s="9"/>
      <c r="AB906" s="9"/>
      <c r="AC906" s="9"/>
      <c r="AD906" s="9"/>
      <c r="AE906" s="9"/>
      <c r="AF906" s="9"/>
      <c r="AG906" s="9"/>
      <c r="AH906" s="9"/>
    </row>
    <row r="907" spans="1:34" x14ac:dyDescent="0.25">
      <c r="A907" s="9"/>
      <c r="B907" s="9"/>
      <c r="C907" s="9"/>
      <c r="D907" s="9"/>
      <c r="F907" s="9"/>
      <c r="G907" s="9"/>
      <c r="I907" s="9"/>
      <c r="J907" s="9"/>
      <c r="K907" s="9"/>
      <c r="L907" s="9"/>
      <c r="M907" s="9"/>
      <c r="N907" s="9"/>
      <c r="O907" s="9"/>
      <c r="P907" s="9"/>
      <c r="R907" s="9"/>
      <c r="S907" s="9"/>
      <c r="U907" s="9"/>
      <c r="V907" s="9"/>
      <c r="W907" s="17"/>
      <c r="X907" s="9"/>
      <c r="Y907" s="9"/>
      <c r="Z907" s="9"/>
      <c r="AA907" s="9"/>
      <c r="AB907" s="9"/>
      <c r="AC907" s="9"/>
      <c r="AD907" s="9"/>
      <c r="AE907" s="9"/>
      <c r="AF907" s="9"/>
      <c r="AG907" s="9"/>
      <c r="AH907" s="9"/>
    </row>
    <row r="908" spans="1:34" x14ac:dyDescent="0.25">
      <c r="A908" s="9"/>
      <c r="B908" s="9"/>
      <c r="C908" s="9"/>
      <c r="D908" s="9"/>
      <c r="F908" s="9"/>
      <c r="G908" s="9"/>
      <c r="I908" s="9"/>
      <c r="J908" s="9"/>
      <c r="K908" s="9"/>
      <c r="L908" s="9"/>
      <c r="M908" s="9"/>
      <c r="N908" s="9"/>
      <c r="O908" s="9"/>
      <c r="P908" s="9"/>
      <c r="R908" s="9"/>
      <c r="S908" s="9"/>
      <c r="U908" s="9"/>
      <c r="V908" s="9"/>
      <c r="W908" s="17"/>
      <c r="X908" s="9"/>
      <c r="Y908" s="9"/>
      <c r="Z908" s="9"/>
      <c r="AA908" s="9"/>
      <c r="AB908" s="9"/>
      <c r="AC908" s="9"/>
      <c r="AD908" s="9"/>
      <c r="AE908" s="9"/>
      <c r="AF908" s="9"/>
      <c r="AG908" s="9"/>
      <c r="AH908" s="9"/>
    </row>
    <row r="909" spans="1:34" x14ac:dyDescent="0.25">
      <c r="A909" s="9"/>
      <c r="B909" s="9"/>
      <c r="C909" s="9"/>
      <c r="D909" s="9"/>
      <c r="F909" s="9"/>
      <c r="G909" s="9"/>
      <c r="I909" s="9"/>
      <c r="J909" s="9"/>
      <c r="K909" s="9"/>
      <c r="L909" s="9"/>
      <c r="M909" s="9"/>
      <c r="N909" s="9"/>
      <c r="O909" s="9"/>
      <c r="P909" s="9"/>
      <c r="R909" s="9"/>
      <c r="S909" s="9"/>
      <c r="U909" s="9"/>
      <c r="V909" s="9"/>
      <c r="W909" s="17"/>
      <c r="X909" s="9"/>
      <c r="Y909" s="9"/>
      <c r="Z909" s="9"/>
      <c r="AA909" s="9"/>
      <c r="AB909" s="9"/>
      <c r="AC909" s="9"/>
      <c r="AD909" s="9"/>
      <c r="AE909" s="9"/>
      <c r="AF909" s="9"/>
      <c r="AG909" s="9"/>
      <c r="AH909" s="9"/>
    </row>
    <row r="910" spans="1:34" x14ac:dyDescent="0.25">
      <c r="A910" s="9"/>
      <c r="B910" s="9"/>
      <c r="C910" s="9"/>
      <c r="D910" s="9"/>
      <c r="F910" s="9"/>
      <c r="G910" s="9"/>
      <c r="I910" s="9"/>
      <c r="J910" s="9"/>
      <c r="K910" s="9"/>
      <c r="L910" s="9"/>
      <c r="M910" s="9"/>
      <c r="N910" s="9"/>
      <c r="O910" s="9"/>
      <c r="P910" s="9"/>
      <c r="R910" s="9"/>
      <c r="S910" s="9"/>
      <c r="U910" s="9"/>
      <c r="V910" s="9"/>
      <c r="W910" s="17"/>
      <c r="X910" s="9"/>
      <c r="Y910" s="9"/>
      <c r="Z910" s="9"/>
      <c r="AA910" s="9"/>
      <c r="AB910" s="9"/>
      <c r="AC910" s="9"/>
      <c r="AD910" s="9"/>
      <c r="AE910" s="9"/>
      <c r="AF910" s="9"/>
      <c r="AG910" s="9"/>
      <c r="AH910" s="9"/>
    </row>
    <row r="911" spans="1:34" x14ac:dyDescent="0.25">
      <c r="A911" s="9"/>
      <c r="B911" s="9"/>
      <c r="C911" s="9"/>
      <c r="D911" s="9"/>
      <c r="F911" s="9"/>
      <c r="G911" s="9"/>
      <c r="I911" s="9"/>
      <c r="J911" s="9"/>
      <c r="K911" s="9"/>
      <c r="L911" s="9"/>
      <c r="M911" s="9"/>
      <c r="N911" s="9"/>
      <c r="O911" s="9"/>
      <c r="P911" s="9"/>
      <c r="R911" s="9"/>
      <c r="S911" s="9"/>
      <c r="U911" s="9"/>
      <c r="V911" s="9"/>
      <c r="W911" s="17"/>
      <c r="X911" s="9"/>
      <c r="Y911" s="9"/>
      <c r="Z911" s="9"/>
      <c r="AA911" s="9"/>
      <c r="AB911" s="9"/>
      <c r="AC911" s="9"/>
      <c r="AD911" s="9"/>
      <c r="AE911" s="9"/>
      <c r="AF911" s="9"/>
      <c r="AG911" s="9"/>
      <c r="AH911" s="9"/>
    </row>
    <row r="912" spans="1:34" x14ac:dyDescent="0.25">
      <c r="A912" s="9"/>
      <c r="B912" s="9"/>
      <c r="C912" s="9"/>
      <c r="D912" s="9"/>
      <c r="F912" s="9"/>
      <c r="G912" s="9"/>
      <c r="I912" s="9"/>
      <c r="J912" s="9"/>
      <c r="K912" s="9"/>
      <c r="L912" s="9"/>
      <c r="M912" s="9"/>
      <c r="N912" s="9"/>
      <c r="O912" s="9"/>
      <c r="P912" s="9"/>
      <c r="R912" s="9"/>
      <c r="S912" s="9"/>
      <c r="U912" s="9"/>
      <c r="V912" s="9"/>
      <c r="W912" s="17"/>
      <c r="X912" s="9"/>
      <c r="Y912" s="9"/>
      <c r="Z912" s="9"/>
      <c r="AA912" s="9"/>
      <c r="AB912" s="9"/>
      <c r="AC912" s="9"/>
      <c r="AD912" s="9"/>
      <c r="AE912" s="9"/>
      <c r="AF912" s="9"/>
      <c r="AG912" s="9"/>
      <c r="AH912" s="9"/>
    </row>
    <row r="913" spans="1:34" x14ac:dyDescent="0.25">
      <c r="A913" s="9"/>
      <c r="B913" s="9"/>
      <c r="C913" s="9"/>
      <c r="D913" s="9"/>
      <c r="F913" s="9"/>
      <c r="G913" s="9"/>
      <c r="I913" s="9"/>
      <c r="J913" s="9"/>
      <c r="K913" s="9"/>
      <c r="L913" s="9"/>
      <c r="M913" s="9"/>
      <c r="N913" s="9"/>
      <c r="O913" s="9"/>
      <c r="P913" s="9"/>
      <c r="R913" s="9"/>
      <c r="S913" s="9"/>
      <c r="U913" s="9"/>
      <c r="V913" s="9"/>
      <c r="W913" s="17"/>
      <c r="X913" s="9"/>
      <c r="Y913" s="9"/>
      <c r="Z913" s="9"/>
      <c r="AA913" s="9"/>
      <c r="AB913" s="9"/>
      <c r="AC913" s="9"/>
      <c r="AD913" s="9"/>
      <c r="AE913" s="9"/>
      <c r="AF913" s="9"/>
      <c r="AG913" s="9"/>
      <c r="AH913" s="9"/>
    </row>
    <row r="914" spans="1:34" x14ac:dyDescent="0.25">
      <c r="A914" s="9"/>
      <c r="B914" s="9"/>
      <c r="C914" s="9"/>
      <c r="D914" s="9"/>
      <c r="F914" s="9"/>
      <c r="G914" s="9"/>
      <c r="I914" s="9"/>
      <c r="J914" s="9"/>
      <c r="K914" s="9"/>
      <c r="L914" s="9"/>
      <c r="M914" s="9"/>
      <c r="N914" s="9"/>
      <c r="O914" s="9"/>
      <c r="P914" s="9"/>
      <c r="R914" s="9"/>
      <c r="S914" s="9"/>
      <c r="U914" s="9"/>
      <c r="V914" s="9"/>
      <c r="W914" s="17"/>
      <c r="X914" s="9"/>
      <c r="Y914" s="9"/>
      <c r="Z914" s="9"/>
      <c r="AA914" s="9"/>
      <c r="AB914" s="9"/>
      <c r="AC914" s="9"/>
      <c r="AD914" s="9"/>
      <c r="AE914" s="9"/>
      <c r="AF914" s="9"/>
      <c r="AG914" s="9"/>
      <c r="AH914" s="9"/>
    </row>
    <row r="915" spans="1:34" x14ac:dyDescent="0.25">
      <c r="A915" s="9"/>
      <c r="B915" s="9"/>
      <c r="C915" s="9"/>
      <c r="D915" s="9"/>
      <c r="F915" s="9"/>
      <c r="G915" s="9"/>
      <c r="I915" s="9"/>
      <c r="J915" s="9"/>
      <c r="K915" s="9"/>
      <c r="L915" s="9"/>
      <c r="M915" s="9"/>
      <c r="N915" s="9"/>
      <c r="O915" s="9"/>
      <c r="P915" s="9"/>
      <c r="R915" s="9"/>
      <c r="S915" s="9"/>
      <c r="U915" s="9"/>
      <c r="V915" s="9"/>
      <c r="W915" s="17"/>
      <c r="X915" s="9"/>
      <c r="Y915" s="9"/>
      <c r="Z915" s="9"/>
      <c r="AA915" s="9"/>
      <c r="AB915" s="9"/>
      <c r="AC915" s="9"/>
      <c r="AD915" s="9"/>
      <c r="AE915" s="9"/>
      <c r="AF915" s="9"/>
      <c r="AG915" s="9"/>
      <c r="AH915" s="9"/>
    </row>
    <row r="916" spans="1:34" x14ac:dyDescent="0.25">
      <c r="A916" s="9"/>
      <c r="B916" s="9"/>
      <c r="C916" s="9"/>
      <c r="D916" s="9"/>
      <c r="F916" s="9"/>
      <c r="G916" s="9"/>
      <c r="I916" s="9"/>
      <c r="J916" s="9"/>
      <c r="K916" s="9"/>
      <c r="L916" s="9"/>
      <c r="M916" s="9"/>
      <c r="N916" s="9"/>
      <c r="O916" s="9"/>
      <c r="P916" s="9"/>
      <c r="R916" s="9"/>
      <c r="S916" s="9"/>
      <c r="U916" s="9"/>
      <c r="V916" s="9"/>
      <c r="W916" s="17"/>
      <c r="X916" s="9"/>
      <c r="Y916" s="9"/>
      <c r="Z916" s="9"/>
      <c r="AA916" s="9"/>
      <c r="AB916" s="9"/>
      <c r="AC916" s="9"/>
      <c r="AD916" s="9"/>
      <c r="AE916" s="9"/>
      <c r="AF916" s="9"/>
      <c r="AG916" s="9"/>
      <c r="AH916" s="9"/>
    </row>
    <row r="917" spans="1:34" x14ac:dyDescent="0.25">
      <c r="A917" s="9"/>
      <c r="B917" s="9"/>
      <c r="C917" s="9"/>
      <c r="D917" s="9"/>
      <c r="F917" s="9"/>
      <c r="G917" s="9"/>
      <c r="I917" s="9"/>
      <c r="J917" s="9"/>
      <c r="K917" s="9"/>
      <c r="L917" s="9"/>
      <c r="M917" s="9"/>
      <c r="N917" s="9"/>
      <c r="O917" s="9"/>
      <c r="P917" s="9"/>
      <c r="R917" s="9"/>
      <c r="S917" s="9"/>
      <c r="U917" s="9"/>
      <c r="V917" s="9"/>
      <c r="W917" s="17"/>
      <c r="X917" s="9"/>
      <c r="Y917" s="9"/>
      <c r="Z917" s="9"/>
      <c r="AA917" s="9"/>
      <c r="AB917" s="9"/>
      <c r="AC917" s="9"/>
      <c r="AD917" s="9"/>
      <c r="AE917" s="9"/>
      <c r="AF917" s="9"/>
      <c r="AG917" s="9"/>
      <c r="AH917" s="9"/>
    </row>
    <row r="918" spans="1:34" x14ac:dyDescent="0.25">
      <c r="A918" s="9"/>
      <c r="B918" s="9"/>
      <c r="C918" s="9"/>
      <c r="D918" s="9"/>
      <c r="F918" s="9"/>
      <c r="G918" s="9"/>
      <c r="I918" s="9"/>
      <c r="J918" s="9"/>
      <c r="K918" s="9"/>
      <c r="L918" s="9"/>
      <c r="M918" s="9"/>
      <c r="N918" s="9"/>
      <c r="O918" s="9"/>
      <c r="P918" s="9"/>
      <c r="R918" s="9"/>
      <c r="S918" s="9"/>
      <c r="U918" s="9"/>
      <c r="V918" s="9"/>
      <c r="W918" s="17"/>
      <c r="X918" s="9"/>
      <c r="Y918" s="9"/>
      <c r="Z918" s="9"/>
      <c r="AA918" s="9"/>
      <c r="AB918" s="9"/>
      <c r="AC918" s="9"/>
      <c r="AD918" s="9"/>
      <c r="AE918" s="9"/>
      <c r="AF918" s="9"/>
      <c r="AG918" s="9"/>
      <c r="AH918" s="9"/>
    </row>
    <row r="919" spans="1:34" x14ac:dyDescent="0.25">
      <c r="A919" s="9"/>
      <c r="B919" s="9"/>
      <c r="C919" s="9"/>
      <c r="D919" s="9"/>
      <c r="F919" s="9"/>
      <c r="G919" s="9"/>
      <c r="I919" s="9"/>
      <c r="J919" s="9"/>
      <c r="K919" s="9"/>
      <c r="L919" s="9"/>
      <c r="M919" s="9"/>
      <c r="N919" s="9"/>
      <c r="O919" s="9"/>
      <c r="P919" s="9"/>
      <c r="R919" s="9"/>
      <c r="S919" s="9"/>
      <c r="U919" s="9"/>
      <c r="V919" s="9"/>
      <c r="W919" s="17"/>
      <c r="X919" s="9"/>
      <c r="Y919" s="9"/>
      <c r="Z919" s="9"/>
      <c r="AA919" s="9"/>
      <c r="AB919" s="9"/>
      <c r="AC919" s="9"/>
      <c r="AD919" s="9"/>
      <c r="AE919" s="9"/>
      <c r="AF919" s="9"/>
      <c r="AG919" s="9"/>
      <c r="AH919" s="9"/>
    </row>
    <row r="920" spans="1:34" x14ac:dyDescent="0.25">
      <c r="A920" s="9"/>
      <c r="B920" s="9"/>
      <c r="C920" s="9"/>
      <c r="D920" s="9"/>
      <c r="F920" s="9"/>
      <c r="G920" s="9"/>
      <c r="I920" s="9"/>
      <c r="J920" s="9"/>
      <c r="K920" s="9"/>
      <c r="L920" s="9"/>
      <c r="M920" s="9"/>
      <c r="N920" s="9"/>
      <c r="O920" s="9"/>
      <c r="P920" s="9"/>
      <c r="R920" s="9"/>
      <c r="S920" s="9"/>
      <c r="U920" s="9"/>
      <c r="V920" s="9"/>
      <c r="W920" s="17"/>
      <c r="X920" s="9"/>
      <c r="Y920" s="9"/>
      <c r="Z920" s="9"/>
      <c r="AA920" s="9"/>
      <c r="AB920" s="9"/>
      <c r="AC920" s="9"/>
      <c r="AD920" s="9"/>
      <c r="AE920" s="9"/>
      <c r="AF920" s="9"/>
      <c r="AG920" s="9"/>
      <c r="AH920" s="9"/>
    </row>
    <row r="921" spans="1:34" x14ac:dyDescent="0.25">
      <c r="A921" s="9"/>
      <c r="B921" s="9"/>
      <c r="C921" s="9"/>
      <c r="D921" s="9"/>
      <c r="F921" s="9"/>
      <c r="G921" s="9"/>
      <c r="I921" s="9"/>
      <c r="J921" s="9"/>
      <c r="K921" s="9"/>
      <c r="L921" s="9"/>
      <c r="M921" s="9"/>
      <c r="N921" s="9"/>
      <c r="O921" s="9"/>
      <c r="P921" s="9"/>
      <c r="R921" s="9"/>
      <c r="S921" s="9"/>
      <c r="U921" s="9"/>
      <c r="V921" s="9"/>
      <c r="W921" s="17"/>
      <c r="X921" s="9"/>
      <c r="Y921" s="9"/>
      <c r="Z921" s="9"/>
      <c r="AA921" s="9"/>
      <c r="AB921" s="9"/>
      <c r="AC921" s="9"/>
      <c r="AD921" s="9"/>
      <c r="AE921" s="9"/>
      <c r="AF921" s="9"/>
      <c r="AG921" s="9"/>
      <c r="AH921" s="9"/>
    </row>
    <row r="922" spans="1:34" x14ac:dyDescent="0.25">
      <c r="A922" s="9"/>
      <c r="B922" s="9"/>
      <c r="C922" s="9"/>
      <c r="D922" s="9"/>
      <c r="F922" s="9"/>
      <c r="G922" s="9"/>
      <c r="I922" s="9"/>
      <c r="J922" s="9"/>
      <c r="K922" s="9"/>
      <c r="L922" s="9"/>
      <c r="M922" s="9"/>
      <c r="N922" s="9"/>
      <c r="O922" s="9"/>
      <c r="P922" s="9"/>
      <c r="R922" s="9"/>
      <c r="S922" s="9"/>
      <c r="U922" s="9"/>
      <c r="V922" s="9"/>
      <c r="W922" s="17"/>
      <c r="X922" s="9"/>
      <c r="Y922" s="9"/>
      <c r="Z922" s="9"/>
      <c r="AA922" s="9"/>
      <c r="AB922" s="9"/>
      <c r="AC922" s="9"/>
      <c r="AD922" s="9"/>
      <c r="AE922" s="9"/>
      <c r="AF922" s="9"/>
      <c r="AG922" s="9"/>
      <c r="AH922" s="9"/>
    </row>
    <row r="923" spans="1:34" x14ac:dyDescent="0.25">
      <c r="A923" s="9"/>
      <c r="B923" s="9"/>
      <c r="C923" s="9"/>
      <c r="D923" s="9"/>
      <c r="F923" s="9"/>
      <c r="G923" s="9"/>
      <c r="I923" s="9"/>
      <c r="J923" s="9"/>
      <c r="K923" s="9"/>
      <c r="L923" s="9"/>
      <c r="M923" s="9"/>
      <c r="N923" s="9"/>
      <c r="O923" s="9"/>
      <c r="P923" s="9"/>
      <c r="R923" s="9"/>
      <c r="S923" s="9"/>
      <c r="U923" s="9"/>
      <c r="V923" s="9"/>
      <c r="W923" s="17"/>
      <c r="X923" s="9"/>
      <c r="Y923" s="9"/>
      <c r="Z923" s="9"/>
      <c r="AA923" s="9"/>
      <c r="AB923" s="9"/>
      <c r="AC923" s="9"/>
      <c r="AD923" s="9"/>
      <c r="AE923" s="9"/>
      <c r="AF923" s="9"/>
      <c r="AG923" s="9"/>
      <c r="AH923" s="9"/>
    </row>
    <row r="924" spans="1:34" x14ac:dyDescent="0.25">
      <c r="A924" s="9"/>
      <c r="B924" s="9"/>
      <c r="C924" s="9"/>
      <c r="D924" s="9"/>
      <c r="F924" s="9"/>
      <c r="G924" s="9"/>
      <c r="I924" s="9"/>
      <c r="J924" s="9"/>
      <c r="K924" s="9"/>
      <c r="L924" s="9"/>
      <c r="M924" s="9"/>
      <c r="N924" s="9"/>
      <c r="O924" s="9"/>
      <c r="P924" s="9"/>
      <c r="R924" s="9"/>
      <c r="S924" s="9"/>
      <c r="U924" s="9"/>
      <c r="V924" s="9"/>
      <c r="W924" s="17"/>
      <c r="X924" s="9"/>
      <c r="Y924" s="9"/>
      <c r="Z924" s="9"/>
      <c r="AA924" s="9"/>
      <c r="AB924" s="9"/>
      <c r="AC924" s="9"/>
      <c r="AD924" s="9"/>
      <c r="AE924" s="9"/>
      <c r="AF924" s="9"/>
      <c r="AG924" s="9"/>
      <c r="AH924" s="9"/>
    </row>
    <row r="925" spans="1:34" x14ac:dyDescent="0.25">
      <c r="A925" s="9"/>
      <c r="B925" s="9"/>
      <c r="C925" s="9"/>
      <c r="D925" s="9"/>
      <c r="F925" s="9"/>
      <c r="G925" s="9"/>
      <c r="I925" s="9"/>
      <c r="J925" s="9"/>
      <c r="K925" s="9"/>
      <c r="L925" s="9"/>
      <c r="M925" s="9"/>
      <c r="N925" s="9"/>
      <c r="O925" s="9"/>
      <c r="P925" s="9"/>
      <c r="R925" s="9"/>
      <c r="S925" s="9"/>
      <c r="U925" s="9"/>
      <c r="V925" s="9"/>
      <c r="W925" s="17"/>
      <c r="X925" s="9"/>
      <c r="Y925" s="9"/>
      <c r="Z925" s="9"/>
      <c r="AA925" s="9"/>
      <c r="AB925" s="9"/>
      <c r="AC925" s="9"/>
      <c r="AD925" s="9"/>
      <c r="AE925" s="9"/>
      <c r="AF925" s="9"/>
      <c r="AG925" s="9"/>
      <c r="AH925" s="9"/>
    </row>
    <row r="926" spans="1:34" x14ac:dyDescent="0.25">
      <c r="A926" s="9"/>
      <c r="B926" s="9"/>
      <c r="C926" s="9"/>
      <c r="D926" s="9"/>
      <c r="F926" s="9"/>
      <c r="G926" s="9"/>
      <c r="I926" s="9"/>
      <c r="J926" s="9"/>
      <c r="K926" s="9"/>
      <c r="L926" s="9"/>
      <c r="M926" s="9"/>
      <c r="N926" s="9"/>
      <c r="O926" s="9"/>
      <c r="P926" s="9"/>
      <c r="R926" s="9"/>
      <c r="S926" s="9"/>
      <c r="U926" s="9"/>
      <c r="V926" s="9"/>
      <c r="W926" s="17"/>
      <c r="X926" s="9"/>
      <c r="Y926" s="9"/>
      <c r="Z926" s="9"/>
      <c r="AA926" s="9"/>
      <c r="AB926" s="9"/>
      <c r="AC926" s="9"/>
      <c r="AD926" s="9"/>
      <c r="AE926" s="9"/>
      <c r="AF926" s="9"/>
      <c r="AG926" s="9"/>
      <c r="AH926" s="9"/>
    </row>
    <row r="927" spans="1:34" x14ac:dyDescent="0.25">
      <c r="A927" s="9"/>
      <c r="B927" s="9"/>
      <c r="C927" s="9"/>
      <c r="D927" s="9"/>
      <c r="F927" s="9"/>
      <c r="G927" s="9"/>
      <c r="I927" s="9"/>
      <c r="J927" s="9"/>
      <c r="K927" s="9"/>
      <c r="L927" s="9"/>
      <c r="M927" s="9"/>
      <c r="N927" s="9"/>
      <c r="O927" s="9"/>
      <c r="P927" s="9"/>
      <c r="R927" s="9"/>
      <c r="S927" s="9"/>
      <c r="U927" s="9"/>
      <c r="V927" s="9"/>
      <c r="W927" s="17"/>
      <c r="X927" s="9"/>
      <c r="Y927" s="9"/>
      <c r="Z927" s="9"/>
      <c r="AA927" s="9"/>
      <c r="AB927" s="9"/>
      <c r="AC927" s="9"/>
      <c r="AD927" s="9"/>
      <c r="AE927" s="9"/>
      <c r="AF927" s="9"/>
      <c r="AG927" s="9"/>
      <c r="AH927" s="9"/>
    </row>
    <row r="928" spans="1:34" x14ac:dyDescent="0.25">
      <c r="A928" s="9"/>
      <c r="B928" s="9"/>
      <c r="C928" s="9"/>
      <c r="D928" s="9"/>
      <c r="F928" s="9"/>
      <c r="G928" s="9"/>
      <c r="I928" s="9"/>
      <c r="J928" s="9"/>
      <c r="K928" s="9"/>
      <c r="L928" s="9"/>
      <c r="M928" s="9"/>
      <c r="N928" s="9"/>
      <c r="O928" s="9"/>
      <c r="P928" s="9"/>
      <c r="R928" s="9"/>
      <c r="S928" s="9"/>
      <c r="U928" s="9"/>
      <c r="V928" s="9"/>
      <c r="W928" s="17"/>
      <c r="X928" s="9"/>
      <c r="Y928" s="9"/>
      <c r="Z928" s="9"/>
      <c r="AA928" s="9"/>
      <c r="AB928" s="9"/>
      <c r="AC928" s="9"/>
      <c r="AD928" s="9"/>
      <c r="AE928" s="9"/>
      <c r="AF928" s="9"/>
      <c r="AG928" s="9"/>
      <c r="AH928" s="9"/>
    </row>
    <row r="929" spans="1:34" x14ac:dyDescent="0.25">
      <c r="A929" s="9"/>
      <c r="B929" s="9"/>
      <c r="C929" s="9"/>
      <c r="D929" s="9"/>
      <c r="F929" s="9"/>
      <c r="G929" s="9"/>
      <c r="I929" s="9"/>
      <c r="J929" s="9"/>
      <c r="K929" s="9"/>
      <c r="L929" s="9"/>
      <c r="M929" s="9"/>
      <c r="N929" s="9"/>
      <c r="O929" s="9"/>
      <c r="P929" s="9"/>
      <c r="R929" s="9"/>
      <c r="S929" s="9"/>
      <c r="U929" s="9"/>
      <c r="V929" s="9"/>
      <c r="W929" s="17"/>
      <c r="X929" s="9"/>
      <c r="Y929" s="9"/>
      <c r="Z929" s="9"/>
      <c r="AA929" s="9"/>
      <c r="AB929" s="9"/>
      <c r="AC929" s="9"/>
      <c r="AD929" s="9"/>
      <c r="AE929" s="9"/>
      <c r="AF929" s="9"/>
      <c r="AG929" s="9"/>
      <c r="AH929" s="9"/>
    </row>
    <row r="930" spans="1:34" x14ac:dyDescent="0.25">
      <c r="A930" s="9"/>
      <c r="B930" s="9"/>
      <c r="C930" s="9"/>
      <c r="D930" s="9"/>
      <c r="F930" s="9"/>
      <c r="G930" s="9"/>
      <c r="I930" s="9"/>
      <c r="J930" s="9"/>
      <c r="K930" s="9"/>
      <c r="L930" s="9"/>
      <c r="M930" s="9"/>
      <c r="N930" s="9"/>
      <c r="O930" s="9"/>
      <c r="P930" s="9"/>
      <c r="R930" s="9"/>
      <c r="S930" s="9"/>
      <c r="U930" s="9"/>
      <c r="V930" s="9"/>
      <c r="W930" s="17"/>
      <c r="X930" s="9"/>
      <c r="Y930" s="9"/>
      <c r="Z930" s="9"/>
      <c r="AA930" s="9"/>
      <c r="AB930" s="9"/>
      <c r="AC930" s="9"/>
      <c r="AD930" s="9"/>
      <c r="AE930" s="9"/>
      <c r="AF930" s="9"/>
      <c r="AG930" s="9"/>
      <c r="AH930" s="9"/>
    </row>
    <row r="931" spans="1:34" x14ac:dyDescent="0.25">
      <c r="A931" s="9"/>
      <c r="B931" s="9"/>
      <c r="C931" s="9"/>
      <c r="D931" s="9"/>
      <c r="F931" s="9"/>
      <c r="G931" s="9"/>
      <c r="I931" s="9"/>
      <c r="J931" s="9"/>
      <c r="K931" s="9"/>
      <c r="L931" s="9"/>
      <c r="M931" s="9"/>
      <c r="N931" s="9"/>
      <c r="O931" s="9"/>
      <c r="P931" s="9"/>
      <c r="R931" s="9"/>
      <c r="S931" s="9"/>
      <c r="U931" s="9"/>
      <c r="V931" s="9"/>
      <c r="W931" s="17"/>
      <c r="X931" s="9"/>
      <c r="Y931" s="9"/>
      <c r="Z931" s="9"/>
      <c r="AA931" s="9"/>
      <c r="AB931" s="9"/>
      <c r="AC931" s="9"/>
      <c r="AD931" s="9"/>
      <c r="AE931" s="9"/>
      <c r="AF931" s="9"/>
      <c r="AG931" s="9"/>
      <c r="AH931" s="9"/>
    </row>
    <row r="932" spans="1:34" x14ac:dyDescent="0.25">
      <c r="A932" s="9"/>
      <c r="B932" s="9"/>
      <c r="C932" s="9"/>
      <c r="D932" s="9"/>
      <c r="F932" s="9"/>
      <c r="G932" s="9"/>
      <c r="I932" s="9"/>
      <c r="J932" s="9"/>
      <c r="K932" s="9"/>
      <c r="L932" s="9"/>
      <c r="M932" s="9"/>
      <c r="N932" s="9"/>
      <c r="O932" s="9"/>
      <c r="P932" s="9"/>
      <c r="R932" s="9"/>
      <c r="S932" s="9"/>
      <c r="U932" s="9"/>
      <c r="V932" s="9"/>
      <c r="W932" s="17"/>
      <c r="X932" s="9"/>
      <c r="Y932" s="9"/>
      <c r="Z932" s="9"/>
      <c r="AA932" s="9"/>
      <c r="AB932" s="9"/>
      <c r="AC932" s="9"/>
      <c r="AD932" s="9"/>
      <c r="AE932" s="9"/>
      <c r="AF932" s="9"/>
      <c r="AG932" s="9"/>
      <c r="AH932" s="9"/>
    </row>
    <row r="933" spans="1:34" x14ac:dyDescent="0.25">
      <c r="A933" s="9"/>
      <c r="B933" s="9"/>
      <c r="C933" s="9"/>
      <c r="D933" s="9"/>
      <c r="F933" s="9"/>
      <c r="G933" s="9"/>
      <c r="I933" s="9"/>
      <c r="J933" s="9"/>
      <c r="K933" s="9"/>
      <c r="L933" s="9"/>
      <c r="M933" s="9"/>
      <c r="N933" s="9"/>
      <c r="O933" s="9"/>
      <c r="P933" s="9"/>
      <c r="R933" s="9"/>
      <c r="S933" s="9"/>
      <c r="U933" s="9"/>
      <c r="V933" s="9"/>
      <c r="W933" s="17"/>
      <c r="X933" s="9"/>
      <c r="Y933" s="9"/>
      <c r="Z933" s="9"/>
      <c r="AA933" s="9"/>
      <c r="AB933" s="9"/>
      <c r="AC933" s="9"/>
      <c r="AD933" s="9"/>
      <c r="AE933" s="9"/>
      <c r="AF933" s="9"/>
      <c r="AG933" s="9"/>
      <c r="AH933" s="9"/>
    </row>
    <row r="934" spans="1:34" x14ac:dyDescent="0.25">
      <c r="A934" s="9"/>
      <c r="B934" s="9"/>
      <c r="C934" s="9"/>
      <c r="D934" s="9"/>
      <c r="F934" s="9"/>
      <c r="G934" s="9"/>
      <c r="I934" s="9"/>
      <c r="J934" s="9"/>
      <c r="K934" s="9"/>
      <c r="L934" s="9"/>
      <c r="M934" s="9"/>
      <c r="N934" s="9"/>
      <c r="O934" s="9"/>
      <c r="P934" s="9"/>
      <c r="R934" s="9"/>
      <c r="S934" s="9"/>
      <c r="U934" s="9"/>
      <c r="V934" s="9"/>
      <c r="W934" s="17"/>
      <c r="X934" s="9"/>
      <c r="Y934" s="9"/>
      <c r="Z934" s="9"/>
      <c r="AA934" s="9"/>
      <c r="AB934" s="9"/>
      <c r="AC934" s="9"/>
      <c r="AD934" s="9"/>
      <c r="AE934" s="9"/>
      <c r="AF934" s="9"/>
      <c r="AG934" s="9"/>
      <c r="AH934" s="9"/>
    </row>
    <row r="935" spans="1:34" x14ac:dyDescent="0.25">
      <c r="A935" s="9"/>
      <c r="B935" s="9"/>
      <c r="C935" s="9"/>
      <c r="D935" s="9"/>
      <c r="F935" s="9"/>
      <c r="G935" s="9"/>
      <c r="I935" s="9"/>
      <c r="J935" s="9"/>
      <c r="K935" s="9"/>
      <c r="L935" s="9"/>
      <c r="M935" s="9"/>
      <c r="N935" s="9"/>
      <c r="O935" s="9"/>
      <c r="P935" s="9"/>
      <c r="R935" s="9"/>
      <c r="S935" s="9"/>
      <c r="U935" s="9"/>
      <c r="V935" s="9"/>
      <c r="W935" s="17"/>
      <c r="X935" s="9"/>
      <c r="Y935" s="9"/>
      <c r="Z935" s="9"/>
      <c r="AA935" s="9"/>
      <c r="AB935" s="9"/>
      <c r="AC935" s="9"/>
      <c r="AD935" s="9"/>
      <c r="AE935" s="9"/>
      <c r="AF935" s="9"/>
      <c r="AG935" s="9"/>
      <c r="AH935" s="9"/>
    </row>
    <row r="936" spans="1:34" x14ac:dyDescent="0.25">
      <c r="A936" s="9"/>
      <c r="B936" s="9"/>
      <c r="C936" s="9"/>
      <c r="D936" s="9"/>
      <c r="F936" s="9"/>
      <c r="G936" s="9"/>
      <c r="I936" s="9"/>
      <c r="J936" s="9"/>
      <c r="K936" s="9"/>
      <c r="L936" s="9"/>
      <c r="M936" s="9"/>
      <c r="N936" s="9"/>
      <c r="O936" s="9"/>
      <c r="P936" s="9"/>
      <c r="R936" s="9"/>
      <c r="S936" s="9"/>
      <c r="U936" s="9"/>
      <c r="V936" s="9"/>
      <c r="W936" s="17"/>
      <c r="X936" s="9"/>
      <c r="Y936" s="9"/>
      <c r="Z936" s="9"/>
      <c r="AA936" s="9"/>
      <c r="AB936" s="9"/>
      <c r="AC936" s="9"/>
      <c r="AD936" s="9"/>
      <c r="AE936" s="9"/>
      <c r="AF936" s="9"/>
      <c r="AG936" s="9"/>
      <c r="AH936" s="9"/>
    </row>
    <row r="937" spans="1:34" x14ac:dyDescent="0.25">
      <c r="A937" s="9"/>
      <c r="B937" s="9"/>
      <c r="C937" s="9"/>
      <c r="D937" s="9"/>
      <c r="F937" s="9"/>
      <c r="G937" s="9"/>
      <c r="I937" s="9"/>
      <c r="J937" s="9"/>
      <c r="K937" s="9"/>
      <c r="L937" s="9"/>
      <c r="M937" s="9"/>
      <c r="N937" s="9"/>
      <c r="O937" s="9"/>
      <c r="P937" s="9"/>
      <c r="R937" s="9"/>
      <c r="S937" s="9"/>
      <c r="U937" s="9"/>
      <c r="V937" s="9"/>
      <c r="W937" s="17"/>
      <c r="X937" s="9"/>
      <c r="Y937" s="9"/>
      <c r="Z937" s="9"/>
      <c r="AA937" s="9"/>
      <c r="AB937" s="9"/>
      <c r="AC937" s="9"/>
      <c r="AD937" s="9"/>
      <c r="AE937" s="9"/>
      <c r="AF937" s="9"/>
      <c r="AG937" s="9"/>
      <c r="AH937" s="9"/>
    </row>
    <row r="938" spans="1:34" x14ac:dyDescent="0.25">
      <c r="A938" s="9"/>
      <c r="B938" s="9"/>
      <c r="C938" s="9"/>
      <c r="D938" s="9"/>
      <c r="F938" s="9"/>
      <c r="G938" s="9"/>
      <c r="I938" s="9"/>
      <c r="J938" s="9"/>
      <c r="K938" s="9"/>
      <c r="L938" s="9"/>
      <c r="M938" s="9"/>
      <c r="N938" s="9"/>
      <c r="O938" s="9"/>
      <c r="P938" s="9"/>
      <c r="R938" s="9"/>
      <c r="S938" s="9"/>
      <c r="U938" s="9"/>
      <c r="V938" s="9"/>
      <c r="W938" s="17"/>
      <c r="X938" s="9"/>
      <c r="Y938" s="9"/>
      <c r="Z938" s="9"/>
      <c r="AA938" s="9"/>
      <c r="AB938" s="9"/>
      <c r="AC938" s="9"/>
      <c r="AD938" s="9"/>
      <c r="AE938" s="9"/>
      <c r="AF938" s="9"/>
      <c r="AG938" s="9"/>
      <c r="AH938" s="9"/>
    </row>
    <row r="939" spans="1:34" x14ac:dyDescent="0.25">
      <c r="A939" s="9"/>
      <c r="B939" s="9"/>
      <c r="C939" s="9"/>
      <c r="D939" s="9"/>
      <c r="F939" s="9"/>
      <c r="G939" s="9"/>
      <c r="I939" s="9"/>
      <c r="J939" s="9"/>
      <c r="K939" s="9"/>
      <c r="L939" s="9"/>
      <c r="M939" s="9"/>
      <c r="N939" s="9"/>
      <c r="O939" s="9"/>
      <c r="P939" s="9"/>
      <c r="R939" s="9"/>
      <c r="S939" s="9"/>
      <c r="U939" s="9"/>
      <c r="V939" s="9"/>
      <c r="W939" s="17"/>
      <c r="X939" s="9"/>
      <c r="Y939" s="9"/>
      <c r="Z939" s="9"/>
      <c r="AA939" s="9"/>
      <c r="AB939" s="9"/>
      <c r="AC939" s="9"/>
      <c r="AD939" s="9"/>
      <c r="AE939" s="9"/>
      <c r="AF939" s="9"/>
      <c r="AG939" s="9"/>
      <c r="AH939" s="9"/>
    </row>
    <row r="940" spans="1:34" x14ac:dyDescent="0.25">
      <c r="A940" s="9"/>
      <c r="B940" s="9"/>
      <c r="C940" s="9"/>
      <c r="D940" s="9"/>
      <c r="F940" s="9"/>
      <c r="G940" s="9"/>
      <c r="I940" s="9"/>
      <c r="J940" s="9"/>
      <c r="K940" s="9"/>
      <c r="L940" s="9"/>
      <c r="M940" s="9"/>
      <c r="N940" s="9"/>
      <c r="O940" s="9"/>
      <c r="P940" s="9"/>
      <c r="R940" s="9"/>
      <c r="S940" s="9"/>
      <c r="U940" s="9"/>
      <c r="V940" s="9"/>
      <c r="W940" s="17"/>
      <c r="X940" s="9"/>
      <c r="Y940" s="9"/>
      <c r="Z940" s="9"/>
      <c r="AA940" s="9"/>
      <c r="AB940" s="9"/>
      <c r="AC940" s="9"/>
      <c r="AD940" s="9"/>
      <c r="AE940" s="9"/>
      <c r="AF940" s="9"/>
      <c r="AG940" s="9"/>
      <c r="AH940" s="9"/>
    </row>
    <row r="941" spans="1:34" x14ac:dyDescent="0.25">
      <c r="A941" s="9"/>
      <c r="B941" s="9"/>
      <c r="C941" s="9"/>
      <c r="D941" s="9"/>
      <c r="F941" s="9"/>
      <c r="G941" s="9"/>
      <c r="I941" s="9"/>
      <c r="J941" s="9"/>
      <c r="K941" s="9"/>
      <c r="L941" s="9"/>
      <c r="M941" s="9"/>
      <c r="N941" s="9"/>
      <c r="O941" s="9"/>
      <c r="P941" s="9"/>
      <c r="R941" s="9"/>
      <c r="S941" s="9"/>
      <c r="U941" s="9"/>
      <c r="V941" s="9"/>
      <c r="W941" s="17"/>
      <c r="X941" s="9"/>
      <c r="Y941" s="9"/>
      <c r="Z941" s="9"/>
      <c r="AA941" s="9"/>
      <c r="AB941" s="9"/>
      <c r="AC941" s="9"/>
      <c r="AD941" s="9"/>
      <c r="AE941" s="9"/>
      <c r="AF941" s="9"/>
      <c r="AG941" s="9"/>
      <c r="AH941" s="9"/>
    </row>
    <row r="942" spans="1:34" x14ac:dyDescent="0.25">
      <c r="A942" s="9"/>
      <c r="B942" s="9"/>
      <c r="C942" s="9"/>
      <c r="D942" s="9"/>
      <c r="F942" s="9"/>
      <c r="G942" s="9"/>
      <c r="I942" s="9"/>
      <c r="J942" s="9"/>
      <c r="K942" s="9"/>
      <c r="L942" s="9"/>
      <c r="M942" s="9"/>
      <c r="N942" s="9"/>
      <c r="O942" s="9"/>
      <c r="P942" s="9"/>
      <c r="R942" s="9"/>
      <c r="S942" s="9"/>
      <c r="U942" s="9"/>
      <c r="V942" s="9"/>
      <c r="W942" s="17"/>
      <c r="X942" s="9"/>
      <c r="Y942" s="9"/>
      <c r="Z942" s="9"/>
      <c r="AA942" s="9"/>
      <c r="AB942" s="9"/>
      <c r="AC942" s="9"/>
      <c r="AD942" s="9"/>
      <c r="AE942" s="9"/>
      <c r="AF942" s="9"/>
      <c r="AG942" s="9"/>
      <c r="AH942" s="9"/>
    </row>
    <row r="943" spans="1:34" x14ac:dyDescent="0.25">
      <c r="A943" s="9"/>
      <c r="B943" s="9"/>
      <c r="C943" s="9"/>
      <c r="D943" s="9"/>
      <c r="F943" s="9"/>
      <c r="G943" s="9"/>
      <c r="I943" s="9"/>
      <c r="J943" s="9"/>
      <c r="K943" s="9"/>
      <c r="L943" s="9"/>
      <c r="M943" s="9"/>
      <c r="N943" s="9"/>
      <c r="O943" s="9"/>
      <c r="P943" s="9"/>
      <c r="R943" s="9"/>
      <c r="S943" s="9"/>
      <c r="U943" s="9"/>
      <c r="V943" s="9"/>
      <c r="W943" s="17"/>
      <c r="X943" s="9"/>
      <c r="Y943" s="9"/>
      <c r="Z943" s="9"/>
      <c r="AA943" s="9"/>
      <c r="AB943" s="9"/>
      <c r="AC943" s="9"/>
      <c r="AD943" s="9"/>
      <c r="AE943" s="9"/>
      <c r="AF943" s="9"/>
      <c r="AG943" s="9"/>
      <c r="AH943" s="9"/>
    </row>
    <row r="944" spans="1:34" x14ac:dyDescent="0.25">
      <c r="A944" s="9"/>
      <c r="B944" s="9"/>
      <c r="C944" s="9"/>
      <c r="D944" s="9"/>
      <c r="F944" s="9"/>
      <c r="G944" s="9"/>
      <c r="I944" s="9"/>
      <c r="J944" s="9"/>
      <c r="K944" s="9"/>
      <c r="L944" s="9"/>
      <c r="M944" s="9"/>
      <c r="N944" s="9"/>
      <c r="O944" s="9"/>
      <c r="P944" s="9"/>
      <c r="R944" s="9"/>
      <c r="S944" s="9"/>
      <c r="U944" s="9"/>
      <c r="V944" s="9"/>
      <c r="W944" s="17"/>
      <c r="X944" s="9"/>
      <c r="Y944" s="9"/>
      <c r="Z944" s="9"/>
      <c r="AA944" s="9"/>
      <c r="AB944" s="9"/>
      <c r="AC944" s="9"/>
      <c r="AD944" s="9"/>
      <c r="AE944" s="9"/>
      <c r="AF944" s="9"/>
      <c r="AG944" s="9"/>
      <c r="AH944" s="9"/>
    </row>
    <row r="945" spans="1:34" x14ac:dyDescent="0.25">
      <c r="A945" s="9"/>
      <c r="B945" s="9"/>
      <c r="C945" s="9"/>
      <c r="D945" s="9"/>
      <c r="F945" s="9"/>
      <c r="G945" s="9"/>
      <c r="I945" s="9"/>
      <c r="J945" s="9"/>
      <c r="K945" s="9"/>
      <c r="L945" s="9"/>
      <c r="M945" s="9"/>
      <c r="N945" s="9"/>
      <c r="O945" s="9"/>
      <c r="P945" s="9"/>
      <c r="R945" s="9"/>
      <c r="S945" s="9"/>
      <c r="U945" s="9"/>
      <c r="V945" s="9"/>
      <c r="W945" s="17"/>
      <c r="X945" s="9"/>
      <c r="Y945" s="9"/>
      <c r="Z945" s="9"/>
      <c r="AA945" s="9"/>
      <c r="AB945" s="9"/>
      <c r="AC945" s="9"/>
      <c r="AD945" s="9"/>
      <c r="AE945" s="9"/>
      <c r="AF945" s="9"/>
      <c r="AG945" s="9"/>
      <c r="AH945" s="9"/>
    </row>
    <row r="946" spans="1:34" x14ac:dyDescent="0.25">
      <c r="A946" s="9"/>
      <c r="B946" s="9"/>
      <c r="C946" s="9"/>
      <c r="D946" s="9"/>
      <c r="F946" s="9"/>
      <c r="G946" s="9"/>
      <c r="I946" s="9"/>
      <c r="J946" s="9"/>
      <c r="K946" s="9"/>
      <c r="L946" s="9"/>
      <c r="M946" s="9"/>
      <c r="N946" s="9"/>
      <c r="O946" s="9"/>
      <c r="P946" s="9"/>
      <c r="R946" s="9"/>
      <c r="S946" s="9"/>
      <c r="U946" s="9"/>
      <c r="V946" s="9"/>
      <c r="W946" s="17"/>
      <c r="X946" s="9"/>
      <c r="Y946" s="9"/>
      <c r="Z946" s="9"/>
      <c r="AA946" s="9"/>
      <c r="AB946" s="9"/>
      <c r="AC946" s="9"/>
      <c r="AD946" s="9"/>
      <c r="AE946" s="9"/>
      <c r="AF946" s="9"/>
      <c r="AG946" s="9"/>
      <c r="AH946" s="9"/>
    </row>
    <row r="947" spans="1:34" x14ac:dyDescent="0.25">
      <c r="A947" s="9"/>
      <c r="B947" s="9"/>
      <c r="C947" s="9"/>
      <c r="D947" s="9"/>
      <c r="F947" s="9"/>
      <c r="G947" s="9"/>
      <c r="I947" s="9"/>
      <c r="J947" s="9"/>
      <c r="K947" s="9"/>
      <c r="L947" s="9"/>
      <c r="M947" s="9"/>
      <c r="N947" s="9"/>
      <c r="O947" s="9"/>
      <c r="P947" s="9"/>
      <c r="R947" s="9"/>
      <c r="S947" s="9"/>
      <c r="U947" s="9"/>
      <c r="V947" s="9"/>
      <c r="W947" s="17"/>
      <c r="X947" s="9"/>
      <c r="Y947" s="9"/>
      <c r="Z947" s="9"/>
      <c r="AA947" s="9"/>
      <c r="AB947" s="9"/>
      <c r="AC947" s="9"/>
      <c r="AD947" s="9"/>
      <c r="AE947" s="9"/>
      <c r="AF947" s="9"/>
      <c r="AG947" s="9"/>
      <c r="AH947" s="9"/>
    </row>
    <row r="948" spans="1:34" x14ac:dyDescent="0.25">
      <c r="A948" s="9"/>
      <c r="B948" s="9"/>
      <c r="C948" s="9"/>
      <c r="D948" s="9"/>
      <c r="F948" s="9"/>
      <c r="G948" s="9"/>
      <c r="I948" s="9"/>
      <c r="J948" s="9"/>
      <c r="K948" s="9"/>
      <c r="L948" s="9"/>
      <c r="M948" s="9"/>
      <c r="N948" s="9"/>
      <c r="O948" s="9"/>
      <c r="P948" s="9"/>
      <c r="R948" s="9"/>
      <c r="S948" s="9"/>
      <c r="U948" s="9"/>
      <c r="V948" s="9"/>
      <c r="W948" s="17"/>
      <c r="X948" s="9"/>
      <c r="Y948" s="9"/>
      <c r="Z948" s="9"/>
      <c r="AA948" s="9"/>
      <c r="AB948" s="9"/>
      <c r="AC948" s="9"/>
      <c r="AD948" s="9"/>
      <c r="AE948" s="9"/>
      <c r="AF948" s="9"/>
      <c r="AG948" s="9"/>
      <c r="AH948" s="9"/>
    </row>
    <row r="949" spans="1:34" x14ac:dyDescent="0.25">
      <c r="A949" s="9"/>
      <c r="B949" s="9"/>
      <c r="C949" s="9"/>
      <c r="D949" s="9"/>
      <c r="F949" s="9"/>
      <c r="G949" s="9"/>
      <c r="I949" s="9"/>
      <c r="J949" s="9"/>
      <c r="K949" s="9"/>
      <c r="L949" s="9"/>
      <c r="M949" s="9"/>
      <c r="N949" s="9"/>
      <c r="O949" s="9"/>
      <c r="P949" s="9"/>
      <c r="R949" s="9"/>
      <c r="S949" s="9"/>
      <c r="U949" s="9"/>
      <c r="V949" s="9"/>
      <c r="W949" s="17"/>
      <c r="X949" s="9"/>
      <c r="Y949" s="9"/>
      <c r="Z949" s="9"/>
      <c r="AA949" s="9"/>
      <c r="AB949" s="9"/>
      <c r="AC949" s="9"/>
      <c r="AD949" s="9"/>
      <c r="AE949" s="9"/>
      <c r="AF949" s="9"/>
      <c r="AG949" s="9"/>
      <c r="AH949" s="9"/>
    </row>
    <row r="950" spans="1:34" x14ac:dyDescent="0.25">
      <c r="A950" s="9"/>
      <c r="B950" s="9"/>
      <c r="C950" s="9"/>
      <c r="D950" s="9"/>
      <c r="F950" s="9"/>
      <c r="G950" s="9"/>
      <c r="I950" s="9"/>
      <c r="J950" s="9"/>
      <c r="K950" s="9"/>
      <c r="L950" s="9"/>
      <c r="M950" s="9"/>
      <c r="N950" s="9"/>
      <c r="O950" s="9"/>
      <c r="P950" s="9"/>
      <c r="R950" s="9"/>
      <c r="S950" s="9"/>
      <c r="U950" s="9"/>
      <c r="V950" s="9"/>
      <c r="W950" s="17"/>
      <c r="X950" s="9"/>
      <c r="Y950" s="9"/>
      <c r="Z950" s="9"/>
      <c r="AA950" s="9"/>
      <c r="AB950" s="9"/>
      <c r="AC950" s="9"/>
      <c r="AD950" s="9"/>
      <c r="AE950" s="9"/>
      <c r="AF950" s="9"/>
      <c r="AG950" s="9"/>
      <c r="AH950" s="9"/>
    </row>
    <row r="951" spans="1:34" x14ac:dyDescent="0.25">
      <c r="A951" s="9"/>
      <c r="B951" s="9"/>
      <c r="C951" s="9"/>
      <c r="D951" s="9"/>
      <c r="F951" s="9"/>
      <c r="G951" s="9"/>
      <c r="I951" s="9"/>
      <c r="J951" s="9"/>
      <c r="K951" s="9"/>
      <c r="L951" s="9"/>
      <c r="M951" s="9"/>
      <c r="N951" s="9"/>
      <c r="O951" s="9"/>
      <c r="P951" s="9"/>
      <c r="R951" s="9"/>
      <c r="S951" s="9"/>
      <c r="U951" s="9"/>
      <c r="V951" s="9"/>
      <c r="W951" s="17"/>
      <c r="X951" s="9"/>
      <c r="Y951" s="9"/>
      <c r="Z951" s="9"/>
      <c r="AA951" s="9"/>
      <c r="AB951" s="9"/>
      <c r="AC951" s="9"/>
      <c r="AD951" s="9"/>
      <c r="AE951" s="9"/>
      <c r="AF951" s="9"/>
      <c r="AG951" s="9"/>
      <c r="AH951" s="9"/>
    </row>
    <row r="952" spans="1:34" x14ac:dyDescent="0.25">
      <c r="A952" s="9"/>
      <c r="B952" s="9"/>
      <c r="C952" s="9"/>
      <c r="D952" s="9"/>
      <c r="F952" s="9"/>
      <c r="G952" s="9"/>
      <c r="I952" s="9"/>
      <c r="J952" s="9"/>
      <c r="K952" s="9"/>
      <c r="L952" s="9"/>
      <c r="M952" s="9"/>
      <c r="N952" s="9"/>
      <c r="O952" s="9"/>
      <c r="P952" s="9"/>
      <c r="R952" s="9"/>
      <c r="S952" s="9"/>
      <c r="U952" s="9"/>
      <c r="V952" s="9"/>
      <c r="W952" s="17"/>
      <c r="X952" s="9"/>
      <c r="Y952" s="9"/>
      <c r="Z952" s="9"/>
      <c r="AA952" s="9"/>
      <c r="AB952" s="9"/>
      <c r="AC952" s="9"/>
      <c r="AD952" s="9"/>
      <c r="AE952" s="9"/>
      <c r="AF952" s="9"/>
      <c r="AG952" s="9"/>
      <c r="AH952" s="9"/>
    </row>
    <row r="953" spans="1:34" x14ac:dyDescent="0.25">
      <c r="A953" s="9"/>
      <c r="B953" s="9"/>
      <c r="C953" s="9"/>
      <c r="D953" s="9"/>
      <c r="F953" s="9"/>
      <c r="G953" s="9"/>
      <c r="I953" s="9"/>
      <c r="J953" s="9"/>
      <c r="K953" s="9"/>
      <c r="L953" s="9"/>
      <c r="M953" s="9"/>
      <c r="N953" s="9"/>
      <c r="O953" s="9"/>
      <c r="P953" s="9"/>
      <c r="R953" s="9"/>
      <c r="S953" s="9"/>
      <c r="U953" s="9"/>
      <c r="V953" s="9"/>
      <c r="W953" s="17"/>
      <c r="X953" s="9"/>
      <c r="Y953" s="9"/>
      <c r="Z953" s="9"/>
      <c r="AA953" s="9"/>
      <c r="AB953" s="9"/>
      <c r="AC953" s="9"/>
      <c r="AD953" s="9"/>
      <c r="AE953" s="9"/>
      <c r="AF953" s="9"/>
      <c r="AG953" s="9"/>
      <c r="AH953" s="9"/>
    </row>
    <row r="954" spans="1:34" x14ac:dyDescent="0.25">
      <c r="A954" s="9"/>
      <c r="B954" s="9"/>
      <c r="C954" s="9"/>
      <c r="D954" s="9"/>
      <c r="F954" s="9"/>
      <c r="G954" s="9"/>
      <c r="I954" s="9"/>
      <c r="J954" s="9"/>
      <c r="K954" s="9"/>
      <c r="L954" s="9"/>
      <c r="M954" s="9"/>
      <c r="N954" s="9"/>
      <c r="O954" s="9"/>
      <c r="P954" s="9"/>
      <c r="R954" s="9"/>
      <c r="S954" s="9"/>
      <c r="U954" s="9"/>
      <c r="V954" s="9"/>
      <c r="W954" s="17"/>
      <c r="X954" s="9"/>
      <c r="Y954" s="9"/>
      <c r="Z954" s="9"/>
      <c r="AA954" s="9"/>
      <c r="AB954" s="9"/>
      <c r="AC954" s="9"/>
      <c r="AD954" s="9"/>
      <c r="AE954" s="9"/>
      <c r="AF954" s="9"/>
      <c r="AG954" s="9"/>
      <c r="AH954" s="9"/>
    </row>
    <row r="955" spans="1:34" x14ac:dyDescent="0.25">
      <c r="A955" s="9"/>
      <c r="B955" s="9"/>
      <c r="C955" s="9"/>
      <c r="D955" s="9"/>
      <c r="F955" s="9"/>
      <c r="G955" s="9"/>
      <c r="I955" s="9"/>
      <c r="J955" s="9"/>
      <c r="K955" s="9"/>
      <c r="L955" s="9"/>
      <c r="M955" s="9"/>
      <c r="N955" s="9"/>
      <c r="O955" s="9"/>
      <c r="P955" s="9"/>
      <c r="R955" s="9"/>
      <c r="S955" s="9"/>
      <c r="U955" s="9"/>
      <c r="V955" s="9"/>
      <c r="W955" s="17"/>
      <c r="X955" s="9"/>
      <c r="Y955" s="9"/>
      <c r="Z955" s="9"/>
      <c r="AA955" s="9"/>
      <c r="AB955" s="9"/>
      <c r="AC955" s="9"/>
      <c r="AD955" s="9"/>
      <c r="AE955" s="9"/>
      <c r="AF955" s="9"/>
      <c r="AG955" s="9"/>
      <c r="AH955" s="9"/>
    </row>
    <row r="956" spans="1:34" x14ac:dyDescent="0.25">
      <c r="A956" s="9"/>
      <c r="B956" s="9"/>
      <c r="C956" s="9"/>
      <c r="D956" s="9"/>
      <c r="F956" s="9"/>
      <c r="G956" s="9"/>
      <c r="I956" s="9"/>
      <c r="J956" s="9"/>
      <c r="K956" s="9"/>
      <c r="L956" s="9"/>
      <c r="M956" s="9"/>
      <c r="N956" s="9"/>
      <c r="O956" s="9"/>
      <c r="P956" s="9"/>
      <c r="R956" s="9"/>
      <c r="S956" s="9"/>
      <c r="U956" s="9"/>
      <c r="V956" s="9"/>
      <c r="W956" s="17"/>
      <c r="X956" s="9"/>
      <c r="Y956" s="9"/>
      <c r="Z956" s="9"/>
      <c r="AA956" s="9"/>
      <c r="AB956" s="9"/>
      <c r="AC956" s="9"/>
      <c r="AD956" s="9"/>
      <c r="AE956" s="9"/>
      <c r="AF956" s="9"/>
      <c r="AG956" s="9"/>
      <c r="AH956" s="9"/>
    </row>
    <row r="957" spans="1:34" x14ac:dyDescent="0.25">
      <c r="A957" s="9"/>
      <c r="B957" s="9"/>
      <c r="C957" s="9"/>
      <c r="D957" s="9"/>
      <c r="F957" s="9"/>
      <c r="G957" s="9"/>
      <c r="I957" s="9"/>
      <c r="J957" s="9"/>
      <c r="K957" s="9"/>
      <c r="L957" s="9"/>
      <c r="M957" s="9"/>
      <c r="N957" s="9"/>
      <c r="O957" s="9"/>
      <c r="P957" s="9"/>
      <c r="R957" s="9"/>
      <c r="S957" s="9"/>
      <c r="U957" s="9"/>
      <c r="V957" s="9"/>
      <c r="W957" s="17"/>
      <c r="X957" s="9"/>
      <c r="Y957" s="9"/>
      <c r="Z957" s="9"/>
      <c r="AA957" s="9"/>
      <c r="AB957" s="9"/>
      <c r="AC957" s="9"/>
      <c r="AD957" s="9"/>
      <c r="AE957" s="9"/>
      <c r="AF957" s="9"/>
      <c r="AG957" s="9"/>
      <c r="AH957" s="9"/>
    </row>
    <row r="958" spans="1:34" x14ac:dyDescent="0.25">
      <c r="A958" s="9"/>
      <c r="B958" s="9"/>
      <c r="C958" s="9"/>
      <c r="D958" s="9"/>
      <c r="F958" s="9"/>
      <c r="G958" s="9"/>
      <c r="I958" s="9"/>
      <c r="J958" s="9"/>
      <c r="K958" s="9"/>
      <c r="L958" s="9"/>
      <c r="M958" s="9"/>
      <c r="N958" s="9"/>
      <c r="O958" s="9"/>
      <c r="P958" s="9"/>
      <c r="R958" s="9"/>
      <c r="S958" s="9"/>
      <c r="U958" s="9"/>
      <c r="V958" s="9"/>
      <c r="W958" s="17"/>
      <c r="X958" s="9"/>
      <c r="Y958" s="9"/>
      <c r="Z958" s="9"/>
      <c r="AA958" s="9"/>
      <c r="AB958" s="9"/>
      <c r="AC958" s="9"/>
      <c r="AD958" s="9"/>
      <c r="AE958" s="9"/>
      <c r="AF958" s="9"/>
      <c r="AG958" s="9"/>
      <c r="AH958" s="9"/>
    </row>
    <row r="959" spans="1:34" x14ac:dyDescent="0.25">
      <c r="A959" s="9"/>
      <c r="B959" s="9"/>
      <c r="C959" s="9"/>
      <c r="D959" s="9"/>
      <c r="F959" s="9"/>
      <c r="G959" s="9"/>
      <c r="I959" s="9"/>
      <c r="J959" s="9"/>
      <c r="K959" s="9"/>
      <c r="L959" s="9"/>
      <c r="M959" s="9"/>
      <c r="N959" s="9"/>
      <c r="O959" s="9"/>
      <c r="P959" s="9"/>
      <c r="R959" s="9"/>
      <c r="S959" s="9"/>
      <c r="U959" s="9"/>
      <c r="V959" s="9"/>
      <c r="W959" s="17"/>
      <c r="X959" s="9"/>
      <c r="Y959" s="9"/>
      <c r="Z959" s="9"/>
      <c r="AA959" s="9"/>
      <c r="AB959" s="9"/>
      <c r="AC959" s="9"/>
      <c r="AD959" s="9"/>
      <c r="AE959" s="9"/>
      <c r="AF959" s="9"/>
      <c r="AG959" s="9"/>
      <c r="AH959" s="9"/>
    </row>
    <row r="960" spans="1:34" x14ac:dyDescent="0.25">
      <c r="A960" s="9"/>
      <c r="B960" s="9"/>
      <c r="C960" s="9"/>
      <c r="D960" s="9"/>
      <c r="F960" s="9"/>
      <c r="G960" s="9"/>
      <c r="I960" s="9"/>
      <c r="J960" s="9"/>
      <c r="K960" s="9"/>
      <c r="L960" s="9"/>
      <c r="M960" s="9"/>
      <c r="N960" s="9"/>
      <c r="O960" s="9"/>
      <c r="P960" s="9"/>
      <c r="R960" s="9"/>
      <c r="S960" s="9"/>
      <c r="U960" s="9"/>
      <c r="V960" s="9"/>
      <c r="W960" s="17"/>
      <c r="X960" s="9"/>
      <c r="Y960" s="9"/>
      <c r="Z960" s="9"/>
      <c r="AA960" s="9"/>
      <c r="AB960" s="9"/>
      <c r="AC960" s="9"/>
      <c r="AD960" s="9"/>
      <c r="AE960" s="9"/>
      <c r="AF960" s="9"/>
      <c r="AG960" s="9"/>
      <c r="AH960" s="9"/>
    </row>
    <row r="961" spans="1:34" x14ac:dyDescent="0.25">
      <c r="A961" s="9"/>
      <c r="B961" s="9"/>
      <c r="C961" s="9"/>
      <c r="D961" s="9"/>
      <c r="F961" s="9"/>
      <c r="G961" s="9"/>
      <c r="I961" s="9"/>
      <c r="J961" s="9"/>
      <c r="K961" s="9"/>
      <c r="L961" s="9"/>
      <c r="M961" s="9"/>
      <c r="N961" s="9"/>
      <c r="O961" s="9"/>
      <c r="P961" s="9"/>
      <c r="R961" s="9"/>
      <c r="S961" s="9"/>
      <c r="U961" s="9"/>
      <c r="V961" s="9"/>
      <c r="W961" s="17"/>
      <c r="X961" s="9"/>
      <c r="Y961" s="9"/>
      <c r="Z961" s="9"/>
      <c r="AA961" s="9"/>
      <c r="AB961" s="9"/>
      <c r="AC961" s="9"/>
      <c r="AD961" s="9"/>
      <c r="AE961" s="9"/>
      <c r="AF961" s="9"/>
      <c r="AG961" s="9"/>
      <c r="AH961" s="9"/>
    </row>
    <row r="962" spans="1:34" x14ac:dyDescent="0.25">
      <c r="A962" s="9"/>
      <c r="B962" s="9"/>
      <c r="C962" s="9"/>
      <c r="D962" s="9"/>
      <c r="F962" s="9"/>
      <c r="G962" s="9"/>
      <c r="I962" s="9"/>
      <c r="J962" s="9"/>
      <c r="K962" s="9"/>
      <c r="L962" s="9"/>
      <c r="M962" s="9"/>
      <c r="N962" s="9"/>
      <c r="O962" s="9"/>
      <c r="P962" s="9"/>
      <c r="R962" s="9"/>
      <c r="S962" s="9"/>
      <c r="U962" s="9"/>
      <c r="V962" s="9"/>
      <c r="W962" s="17"/>
      <c r="X962" s="9"/>
      <c r="Y962" s="9"/>
      <c r="Z962" s="9"/>
      <c r="AA962" s="9"/>
      <c r="AB962" s="9"/>
      <c r="AC962" s="9"/>
      <c r="AD962" s="9"/>
      <c r="AE962" s="9"/>
      <c r="AF962" s="9"/>
      <c r="AG962" s="9"/>
      <c r="AH962" s="9"/>
    </row>
    <row r="963" spans="1:34" x14ac:dyDescent="0.25">
      <c r="A963" s="9"/>
      <c r="B963" s="9"/>
      <c r="C963" s="9"/>
      <c r="D963" s="9"/>
      <c r="F963" s="9"/>
      <c r="G963" s="9"/>
      <c r="I963" s="9"/>
      <c r="J963" s="9"/>
      <c r="K963" s="9"/>
      <c r="L963" s="9"/>
      <c r="M963" s="9"/>
      <c r="N963" s="9"/>
      <c r="O963" s="9"/>
      <c r="P963" s="9"/>
      <c r="R963" s="9"/>
      <c r="S963" s="9"/>
      <c r="U963" s="9"/>
      <c r="V963" s="9"/>
      <c r="W963" s="17"/>
      <c r="X963" s="9"/>
      <c r="Y963" s="9"/>
      <c r="Z963" s="9"/>
      <c r="AA963" s="9"/>
      <c r="AB963" s="9"/>
      <c r="AC963" s="9"/>
      <c r="AD963" s="9"/>
      <c r="AE963" s="9"/>
      <c r="AF963" s="9"/>
      <c r="AG963" s="9"/>
      <c r="AH963" s="9"/>
    </row>
    <row r="964" spans="1:34" x14ac:dyDescent="0.25">
      <c r="A964" s="9"/>
      <c r="B964" s="9"/>
      <c r="C964" s="9"/>
      <c r="D964" s="9"/>
      <c r="F964" s="9"/>
      <c r="G964" s="9"/>
      <c r="I964" s="9"/>
      <c r="J964" s="9"/>
      <c r="K964" s="9"/>
      <c r="L964" s="9"/>
      <c r="M964" s="9"/>
      <c r="N964" s="9"/>
      <c r="O964" s="9"/>
      <c r="P964" s="9"/>
      <c r="R964" s="9"/>
      <c r="S964" s="9"/>
      <c r="U964" s="9"/>
      <c r="V964" s="9"/>
      <c r="W964" s="17"/>
      <c r="X964" s="9"/>
      <c r="Y964" s="9"/>
      <c r="Z964" s="9"/>
      <c r="AA964" s="9"/>
      <c r="AB964" s="9"/>
      <c r="AC964" s="9"/>
      <c r="AD964" s="9"/>
      <c r="AE964" s="9"/>
      <c r="AF964" s="9"/>
      <c r="AG964" s="9"/>
      <c r="AH964" s="9"/>
    </row>
    <row r="965" spans="1:34" x14ac:dyDescent="0.25">
      <c r="A965" s="9"/>
      <c r="B965" s="9"/>
      <c r="C965" s="9"/>
      <c r="D965" s="9"/>
      <c r="F965" s="9"/>
      <c r="G965" s="9"/>
      <c r="I965" s="9"/>
      <c r="J965" s="9"/>
      <c r="K965" s="9"/>
      <c r="L965" s="9"/>
      <c r="M965" s="9"/>
      <c r="N965" s="9"/>
      <c r="O965" s="9"/>
      <c r="P965" s="9"/>
      <c r="R965" s="9"/>
      <c r="S965" s="9"/>
      <c r="U965" s="9"/>
      <c r="V965" s="9"/>
      <c r="W965" s="17"/>
      <c r="X965" s="9"/>
      <c r="Y965" s="9"/>
      <c r="Z965" s="9"/>
      <c r="AA965" s="9"/>
      <c r="AB965" s="9"/>
      <c r="AC965" s="9"/>
      <c r="AD965" s="9"/>
      <c r="AE965" s="9"/>
      <c r="AF965" s="9"/>
      <c r="AG965" s="9"/>
      <c r="AH965" s="9"/>
    </row>
    <row r="966" spans="1:34" x14ac:dyDescent="0.25">
      <c r="A966" s="9"/>
      <c r="B966" s="9"/>
      <c r="C966" s="9"/>
      <c r="D966" s="9"/>
      <c r="F966" s="9"/>
      <c r="G966" s="9"/>
      <c r="I966" s="9"/>
      <c r="J966" s="9"/>
      <c r="K966" s="9"/>
      <c r="L966" s="9"/>
      <c r="M966" s="9"/>
      <c r="N966" s="9"/>
      <c r="O966" s="9"/>
      <c r="P966" s="9"/>
      <c r="R966" s="9"/>
      <c r="S966" s="9"/>
      <c r="U966" s="9"/>
      <c r="V966" s="9"/>
      <c r="W966" s="17"/>
      <c r="X966" s="9"/>
      <c r="Y966" s="9"/>
      <c r="Z966" s="9"/>
      <c r="AA966" s="9"/>
      <c r="AB966" s="9"/>
      <c r="AC966" s="9"/>
      <c r="AD966" s="9"/>
      <c r="AE966" s="9"/>
      <c r="AF966" s="9"/>
      <c r="AG966" s="9"/>
      <c r="AH966" s="9"/>
    </row>
    <row r="967" spans="1:34" x14ac:dyDescent="0.25">
      <c r="A967" s="9"/>
      <c r="B967" s="9"/>
      <c r="C967" s="9"/>
      <c r="D967" s="9"/>
      <c r="F967" s="9"/>
      <c r="G967" s="9"/>
      <c r="I967" s="9"/>
      <c r="J967" s="9"/>
      <c r="K967" s="9"/>
      <c r="L967" s="9"/>
      <c r="M967" s="9"/>
      <c r="N967" s="9"/>
      <c r="O967" s="9"/>
      <c r="P967" s="9"/>
      <c r="R967" s="9"/>
      <c r="S967" s="9"/>
      <c r="U967" s="9"/>
      <c r="V967" s="9"/>
      <c r="W967" s="17"/>
      <c r="X967" s="9"/>
      <c r="Y967" s="9"/>
      <c r="Z967" s="9"/>
      <c r="AA967" s="9"/>
      <c r="AB967" s="9"/>
      <c r="AC967" s="9"/>
      <c r="AD967" s="9"/>
      <c r="AE967" s="9"/>
      <c r="AF967" s="9"/>
      <c r="AG967" s="9"/>
      <c r="AH967" s="9"/>
    </row>
    <row r="968" spans="1:34" x14ac:dyDescent="0.25">
      <c r="A968" s="9"/>
      <c r="B968" s="9"/>
      <c r="C968" s="9"/>
      <c r="D968" s="9"/>
      <c r="F968" s="9"/>
      <c r="G968" s="9"/>
      <c r="I968" s="9"/>
      <c r="J968" s="9"/>
      <c r="K968" s="9"/>
      <c r="L968" s="9"/>
      <c r="M968" s="9"/>
      <c r="N968" s="9"/>
      <c r="O968" s="9"/>
      <c r="P968" s="9"/>
      <c r="R968" s="9"/>
      <c r="S968" s="9"/>
      <c r="U968" s="9"/>
      <c r="V968" s="9"/>
      <c r="W968" s="17"/>
      <c r="X968" s="9"/>
      <c r="Y968" s="9"/>
      <c r="Z968" s="9"/>
      <c r="AA968" s="9"/>
      <c r="AB968" s="9"/>
      <c r="AC968" s="9"/>
      <c r="AD968" s="9"/>
      <c r="AE968" s="9"/>
      <c r="AF968" s="9"/>
      <c r="AG968" s="9"/>
      <c r="AH968" s="9"/>
    </row>
    <row r="969" spans="1:34" x14ac:dyDescent="0.25">
      <c r="A969" s="9"/>
      <c r="B969" s="9"/>
      <c r="C969" s="9"/>
      <c r="D969" s="9"/>
      <c r="F969" s="9"/>
      <c r="G969" s="9"/>
      <c r="I969" s="9"/>
      <c r="J969" s="9"/>
      <c r="K969" s="9"/>
      <c r="L969" s="9"/>
      <c r="M969" s="9"/>
      <c r="N969" s="9"/>
      <c r="O969" s="9"/>
      <c r="P969" s="9"/>
      <c r="R969" s="9"/>
      <c r="S969" s="9"/>
      <c r="U969" s="9"/>
      <c r="V969" s="9"/>
      <c r="W969" s="17"/>
      <c r="X969" s="9"/>
      <c r="Y969" s="9"/>
      <c r="Z969" s="9"/>
      <c r="AA969" s="9"/>
      <c r="AB969" s="9"/>
      <c r="AC969" s="9"/>
      <c r="AD969" s="9"/>
      <c r="AE969" s="9"/>
      <c r="AF969" s="9"/>
      <c r="AG969" s="9"/>
      <c r="AH969" s="9"/>
    </row>
    <row r="970" spans="1:34" x14ac:dyDescent="0.25">
      <c r="A970" s="9"/>
      <c r="B970" s="9"/>
      <c r="C970" s="9"/>
      <c r="D970" s="9"/>
      <c r="F970" s="9"/>
      <c r="G970" s="9"/>
      <c r="I970" s="9"/>
      <c r="J970" s="9"/>
      <c r="K970" s="9"/>
      <c r="L970" s="9"/>
      <c r="M970" s="9"/>
      <c r="N970" s="9"/>
      <c r="O970" s="9"/>
      <c r="P970" s="9"/>
      <c r="R970" s="9"/>
      <c r="S970" s="9"/>
      <c r="U970" s="9"/>
      <c r="V970" s="9"/>
      <c r="W970" s="17"/>
      <c r="X970" s="9"/>
      <c r="Y970" s="9"/>
      <c r="Z970" s="9"/>
      <c r="AA970" s="9"/>
      <c r="AB970" s="9"/>
      <c r="AC970" s="9"/>
      <c r="AD970" s="9"/>
      <c r="AE970" s="9"/>
      <c r="AF970" s="9"/>
      <c r="AG970" s="9"/>
      <c r="AH970" s="9"/>
    </row>
    <row r="971" spans="1:34" x14ac:dyDescent="0.25">
      <c r="A971" s="9"/>
      <c r="B971" s="9"/>
      <c r="C971" s="9"/>
      <c r="D971" s="9"/>
      <c r="F971" s="9"/>
      <c r="G971" s="9"/>
      <c r="I971" s="9"/>
      <c r="J971" s="9"/>
      <c r="K971" s="9"/>
      <c r="L971" s="9"/>
      <c r="M971" s="9"/>
      <c r="N971" s="9"/>
      <c r="O971" s="9"/>
      <c r="P971" s="9"/>
      <c r="R971" s="9"/>
      <c r="S971" s="9"/>
      <c r="U971" s="9"/>
      <c r="V971" s="9"/>
      <c r="W971" s="17"/>
      <c r="X971" s="9"/>
      <c r="Y971" s="9"/>
      <c r="Z971" s="9"/>
      <c r="AA971" s="9"/>
      <c r="AB971" s="9"/>
      <c r="AC971" s="9"/>
      <c r="AD971" s="9"/>
      <c r="AE971" s="9"/>
      <c r="AF971" s="9"/>
      <c r="AG971" s="9"/>
      <c r="AH971" s="9"/>
    </row>
    <row r="972" spans="1:34" x14ac:dyDescent="0.25">
      <c r="A972" s="9"/>
      <c r="B972" s="9"/>
      <c r="C972" s="9"/>
      <c r="D972" s="9"/>
      <c r="F972" s="9"/>
      <c r="G972" s="9"/>
      <c r="I972" s="9"/>
      <c r="J972" s="9"/>
      <c r="K972" s="9"/>
      <c r="L972" s="9"/>
      <c r="M972" s="9"/>
      <c r="N972" s="9"/>
      <c r="O972" s="9"/>
      <c r="P972" s="9"/>
      <c r="R972" s="9"/>
      <c r="S972" s="9"/>
      <c r="U972" s="9"/>
      <c r="V972" s="9"/>
      <c r="W972" s="17"/>
      <c r="X972" s="9"/>
      <c r="Y972" s="9"/>
      <c r="Z972" s="9"/>
      <c r="AA972" s="9"/>
      <c r="AB972" s="9"/>
      <c r="AC972" s="9"/>
      <c r="AD972" s="9"/>
      <c r="AE972" s="9"/>
      <c r="AF972" s="9"/>
      <c r="AG972" s="9"/>
      <c r="AH972" s="9"/>
    </row>
    <row r="973" spans="1:34" x14ac:dyDescent="0.25">
      <c r="A973" s="9"/>
      <c r="B973" s="9"/>
      <c r="C973" s="9"/>
      <c r="D973" s="9"/>
      <c r="F973" s="9"/>
      <c r="G973" s="9"/>
      <c r="I973" s="9"/>
      <c r="J973" s="9"/>
      <c r="K973" s="9"/>
      <c r="L973" s="9"/>
      <c r="M973" s="9"/>
      <c r="N973" s="9"/>
      <c r="O973" s="9"/>
      <c r="P973" s="9"/>
      <c r="R973" s="9"/>
      <c r="S973" s="9"/>
      <c r="U973" s="9"/>
      <c r="V973" s="9"/>
      <c r="W973" s="17"/>
      <c r="X973" s="9"/>
      <c r="Y973" s="9"/>
      <c r="Z973" s="9"/>
      <c r="AA973" s="9"/>
      <c r="AB973" s="9"/>
      <c r="AC973" s="9"/>
      <c r="AD973" s="9"/>
      <c r="AE973" s="9"/>
      <c r="AF973" s="9"/>
      <c r="AG973" s="9"/>
      <c r="AH973" s="9"/>
    </row>
    <row r="974" spans="1:34" x14ac:dyDescent="0.25">
      <c r="A974" s="9"/>
      <c r="B974" s="9"/>
      <c r="C974" s="9"/>
      <c r="D974" s="9"/>
      <c r="F974" s="9"/>
      <c r="G974" s="9"/>
      <c r="I974" s="9"/>
      <c r="J974" s="9"/>
      <c r="K974" s="9"/>
      <c r="L974" s="9"/>
      <c r="M974" s="9"/>
      <c r="N974" s="9"/>
      <c r="O974" s="9"/>
      <c r="P974" s="9"/>
      <c r="R974" s="9"/>
      <c r="S974" s="9"/>
      <c r="U974" s="9"/>
      <c r="V974" s="9"/>
      <c r="W974" s="17"/>
      <c r="X974" s="9"/>
      <c r="Y974" s="9"/>
      <c r="Z974" s="9"/>
      <c r="AA974" s="9"/>
      <c r="AB974" s="9"/>
      <c r="AC974" s="9"/>
      <c r="AD974" s="9"/>
      <c r="AE974" s="9"/>
      <c r="AF974" s="9"/>
      <c r="AG974" s="9"/>
      <c r="AH974" s="9"/>
    </row>
    <row r="975" spans="1:34" x14ac:dyDescent="0.25">
      <c r="A975" s="9"/>
      <c r="B975" s="9"/>
      <c r="C975" s="9"/>
      <c r="D975" s="9"/>
      <c r="F975" s="9"/>
      <c r="G975" s="9"/>
      <c r="I975" s="9"/>
      <c r="J975" s="9"/>
      <c r="K975" s="9"/>
      <c r="L975" s="9"/>
      <c r="M975" s="9"/>
      <c r="N975" s="9"/>
      <c r="O975" s="9"/>
      <c r="P975" s="9"/>
      <c r="R975" s="9"/>
      <c r="S975" s="9"/>
      <c r="U975" s="9"/>
      <c r="V975" s="9"/>
      <c r="W975" s="17"/>
      <c r="X975" s="9"/>
      <c r="Y975" s="9"/>
      <c r="Z975" s="9"/>
      <c r="AA975" s="9"/>
      <c r="AB975" s="9"/>
      <c r="AC975" s="9"/>
      <c r="AD975" s="9"/>
      <c r="AE975" s="9"/>
      <c r="AF975" s="9"/>
      <c r="AG975" s="9"/>
      <c r="AH975" s="9"/>
    </row>
    <row r="976" spans="1:34" x14ac:dyDescent="0.25">
      <c r="A976" s="9"/>
      <c r="B976" s="9"/>
      <c r="C976" s="9"/>
      <c r="D976" s="9"/>
      <c r="F976" s="9"/>
      <c r="G976" s="9"/>
      <c r="I976" s="9"/>
      <c r="J976" s="9"/>
      <c r="K976" s="9"/>
      <c r="L976" s="9"/>
      <c r="M976" s="9"/>
      <c r="N976" s="9"/>
      <c r="O976" s="9"/>
      <c r="P976" s="9"/>
      <c r="R976" s="9"/>
      <c r="S976" s="9"/>
      <c r="U976" s="9"/>
      <c r="V976" s="9"/>
      <c r="W976" s="17"/>
      <c r="X976" s="9"/>
      <c r="Y976" s="9"/>
      <c r="Z976" s="9"/>
      <c r="AA976" s="9"/>
      <c r="AB976" s="9"/>
      <c r="AC976" s="9"/>
      <c r="AD976" s="9"/>
      <c r="AE976" s="9"/>
      <c r="AF976" s="9"/>
      <c r="AG976" s="9"/>
      <c r="AH976" s="9"/>
    </row>
    <row r="977" spans="1:34" x14ac:dyDescent="0.25">
      <c r="A977" s="9"/>
      <c r="B977" s="9"/>
      <c r="C977" s="9"/>
      <c r="D977" s="9"/>
      <c r="F977" s="9"/>
      <c r="G977" s="9"/>
      <c r="I977" s="9"/>
      <c r="J977" s="9"/>
      <c r="K977" s="9"/>
      <c r="L977" s="9"/>
      <c r="M977" s="9"/>
      <c r="N977" s="9"/>
      <c r="O977" s="9"/>
      <c r="P977" s="9"/>
      <c r="R977" s="9"/>
      <c r="S977" s="9"/>
      <c r="U977" s="9"/>
      <c r="V977" s="9"/>
      <c r="W977" s="17"/>
      <c r="X977" s="9"/>
      <c r="Y977" s="9"/>
      <c r="Z977" s="9"/>
      <c r="AA977" s="9"/>
      <c r="AB977" s="9"/>
      <c r="AC977" s="9"/>
      <c r="AD977" s="9"/>
      <c r="AE977" s="9"/>
      <c r="AF977" s="9"/>
      <c r="AG977" s="9"/>
      <c r="AH977" s="9"/>
    </row>
    <row r="978" spans="1:34" x14ac:dyDescent="0.25">
      <c r="A978" s="9"/>
      <c r="B978" s="9"/>
      <c r="C978" s="9"/>
      <c r="D978" s="9"/>
      <c r="F978" s="9"/>
      <c r="G978" s="9"/>
      <c r="I978" s="9"/>
      <c r="J978" s="9"/>
      <c r="K978" s="9"/>
      <c r="L978" s="9"/>
      <c r="M978" s="9"/>
      <c r="N978" s="9"/>
      <c r="O978" s="9"/>
      <c r="P978" s="9"/>
      <c r="R978" s="9"/>
      <c r="S978" s="9"/>
      <c r="U978" s="9"/>
      <c r="V978" s="9"/>
      <c r="W978" s="17"/>
      <c r="X978" s="9"/>
      <c r="Y978" s="9"/>
      <c r="Z978" s="9"/>
      <c r="AA978" s="9"/>
      <c r="AB978" s="9"/>
      <c r="AC978" s="9"/>
      <c r="AD978" s="9"/>
      <c r="AE978" s="9"/>
      <c r="AF978" s="9"/>
      <c r="AG978" s="9"/>
      <c r="AH978" s="9"/>
    </row>
    <row r="979" spans="1:34" x14ac:dyDescent="0.25">
      <c r="A979" s="9"/>
      <c r="B979" s="9"/>
      <c r="C979" s="9"/>
      <c r="D979" s="9"/>
      <c r="F979" s="9"/>
      <c r="G979" s="9"/>
      <c r="I979" s="9"/>
      <c r="J979" s="9"/>
      <c r="K979" s="9"/>
      <c r="L979" s="9"/>
      <c r="M979" s="9"/>
      <c r="N979" s="9"/>
      <c r="O979" s="9"/>
      <c r="P979" s="9"/>
      <c r="R979" s="9"/>
      <c r="S979" s="9"/>
      <c r="U979" s="9"/>
      <c r="V979" s="9"/>
      <c r="W979" s="17"/>
      <c r="X979" s="9"/>
      <c r="Y979" s="9"/>
      <c r="Z979" s="9"/>
      <c r="AA979" s="9"/>
      <c r="AB979" s="9"/>
      <c r="AC979" s="9"/>
      <c r="AD979" s="9"/>
      <c r="AE979" s="9"/>
      <c r="AF979" s="9"/>
      <c r="AG979" s="9"/>
      <c r="AH979" s="9"/>
    </row>
    <row r="980" spans="1:34" x14ac:dyDescent="0.25">
      <c r="A980" s="9"/>
      <c r="B980" s="9"/>
      <c r="C980" s="9"/>
      <c r="D980" s="9"/>
      <c r="F980" s="9"/>
      <c r="G980" s="9"/>
      <c r="I980" s="9"/>
      <c r="J980" s="9"/>
      <c r="K980" s="9"/>
      <c r="L980" s="9"/>
      <c r="M980" s="9"/>
      <c r="N980" s="9"/>
      <c r="O980" s="9"/>
      <c r="P980" s="9"/>
      <c r="R980" s="9"/>
      <c r="S980" s="9"/>
      <c r="U980" s="9"/>
      <c r="V980" s="9"/>
      <c r="W980" s="17"/>
      <c r="X980" s="9"/>
      <c r="Y980" s="9"/>
      <c r="Z980" s="9"/>
      <c r="AA980" s="9"/>
      <c r="AB980" s="9"/>
      <c r="AC980" s="9"/>
      <c r="AD980" s="9"/>
      <c r="AE980" s="9"/>
      <c r="AF980" s="9"/>
      <c r="AG980" s="9"/>
      <c r="AH980" s="9"/>
    </row>
    <row r="981" spans="1:34" x14ac:dyDescent="0.25">
      <c r="A981" s="9"/>
      <c r="B981" s="9"/>
      <c r="C981" s="9"/>
      <c r="D981" s="9"/>
      <c r="F981" s="9"/>
      <c r="G981" s="9"/>
      <c r="I981" s="9"/>
      <c r="J981" s="9"/>
      <c r="K981" s="9"/>
      <c r="L981" s="9"/>
      <c r="M981" s="9"/>
      <c r="N981" s="9"/>
      <c r="O981" s="9"/>
      <c r="P981" s="9"/>
      <c r="R981" s="9"/>
      <c r="S981" s="9"/>
      <c r="U981" s="9"/>
      <c r="V981" s="9"/>
      <c r="W981" s="17"/>
      <c r="X981" s="9"/>
      <c r="Y981" s="9"/>
      <c r="Z981" s="9"/>
      <c r="AA981" s="9"/>
      <c r="AB981" s="9"/>
      <c r="AC981" s="9"/>
      <c r="AD981" s="9"/>
      <c r="AE981" s="9"/>
      <c r="AF981" s="9"/>
      <c r="AG981" s="9"/>
      <c r="AH981" s="9"/>
    </row>
    <row r="982" spans="1:34" x14ac:dyDescent="0.25">
      <c r="A982" s="9"/>
      <c r="B982" s="9"/>
      <c r="C982" s="9"/>
      <c r="D982" s="9"/>
      <c r="F982" s="9"/>
      <c r="G982" s="9"/>
      <c r="I982" s="9"/>
      <c r="J982" s="9"/>
      <c r="K982" s="9"/>
      <c r="L982" s="9"/>
      <c r="M982" s="9"/>
      <c r="N982" s="9"/>
      <c r="O982" s="9"/>
      <c r="P982" s="9"/>
      <c r="R982" s="9"/>
      <c r="S982" s="9"/>
      <c r="U982" s="9"/>
      <c r="V982" s="9"/>
      <c r="W982" s="17"/>
      <c r="X982" s="9"/>
      <c r="Y982" s="9"/>
      <c r="Z982" s="9"/>
      <c r="AA982" s="9"/>
      <c r="AB982" s="9"/>
      <c r="AC982" s="9"/>
      <c r="AD982" s="9"/>
      <c r="AE982" s="9"/>
      <c r="AF982" s="9"/>
      <c r="AG982" s="9"/>
      <c r="AH982" s="9"/>
    </row>
    <row r="983" spans="1:34" x14ac:dyDescent="0.25">
      <c r="A983" s="9"/>
      <c r="B983" s="9"/>
      <c r="C983" s="9"/>
      <c r="D983" s="9"/>
      <c r="F983" s="9"/>
      <c r="G983" s="9"/>
      <c r="I983" s="9"/>
      <c r="J983" s="9"/>
      <c r="K983" s="9"/>
      <c r="L983" s="9"/>
      <c r="M983" s="9"/>
      <c r="N983" s="9"/>
      <c r="O983" s="9"/>
      <c r="P983" s="9"/>
      <c r="R983" s="9"/>
      <c r="S983" s="9"/>
      <c r="U983" s="9"/>
      <c r="V983" s="9"/>
      <c r="W983" s="17"/>
      <c r="X983" s="9"/>
      <c r="Y983" s="9"/>
      <c r="Z983" s="9"/>
      <c r="AA983" s="9"/>
      <c r="AB983" s="9"/>
      <c r="AC983" s="9"/>
      <c r="AD983" s="9"/>
      <c r="AE983" s="9"/>
      <c r="AF983" s="9"/>
      <c r="AG983" s="9"/>
      <c r="AH983" s="9"/>
    </row>
    <row r="984" spans="1:34" x14ac:dyDescent="0.25">
      <c r="A984" s="9"/>
      <c r="B984" s="9"/>
      <c r="C984" s="9"/>
      <c r="D984" s="9"/>
      <c r="F984" s="9"/>
      <c r="G984" s="9"/>
      <c r="I984" s="9"/>
      <c r="J984" s="9"/>
      <c r="K984" s="9"/>
      <c r="L984" s="9"/>
      <c r="M984" s="9"/>
      <c r="N984" s="9"/>
      <c r="O984" s="9"/>
      <c r="P984" s="9"/>
      <c r="R984" s="9"/>
      <c r="S984" s="9"/>
      <c r="U984" s="9"/>
      <c r="V984" s="9"/>
      <c r="W984" s="17"/>
      <c r="X984" s="9"/>
      <c r="Y984" s="9"/>
      <c r="Z984" s="9"/>
      <c r="AA984" s="9"/>
      <c r="AB984" s="9"/>
      <c r="AC984" s="9"/>
      <c r="AD984" s="9"/>
      <c r="AE984" s="9"/>
      <c r="AF984" s="9"/>
      <c r="AG984" s="9"/>
      <c r="AH984" s="9"/>
    </row>
    <row r="985" spans="1:34" x14ac:dyDescent="0.25">
      <c r="A985" s="9"/>
      <c r="B985" s="9"/>
      <c r="C985" s="9"/>
      <c r="D985" s="9"/>
      <c r="F985" s="9"/>
      <c r="G985" s="9"/>
      <c r="I985" s="9"/>
      <c r="J985" s="9"/>
      <c r="K985" s="9"/>
      <c r="L985" s="9"/>
      <c r="M985" s="9"/>
      <c r="N985" s="9"/>
      <c r="O985" s="9"/>
      <c r="P985" s="9"/>
      <c r="R985" s="9"/>
      <c r="S985" s="9"/>
      <c r="U985" s="9"/>
      <c r="V985" s="9"/>
      <c r="W985" s="17"/>
      <c r="X985" s="9"/>
      <c r="Y985" s="9"/>
      <c r="Z985" s="9"/>
      <c r="AA985" s="9"/>
      <c r="AB985" s="9"/>
      <c r="AC985" s="9"/>
      <c r="AD985" s="9"/>
      <c r="AE985" s="9"/>
      <c r="AF985" s="9"/>
      <c r="AG985" s="9"/>
      <c r="AH985" s="9"/>
    </row>
    <row r="986" spans="1:34" x14ac:dyDescent="0.25">
      <c r="A986" s="9"/>
      <c r="B986" s="9"/>
      <c r="C986" s="9"/>
      <c r="D986" s="9"/>
      <c r="F986" s="9"/>
      <c r="G986" s="9"/>
      <c r="I986" s="9"/>
      <c r="J986" s="9"/>
      <c r="K986" s="9"/>
      <c r="L986" s="9"/>
      <c r="M986" s="9"/>
      <c r="N986" s="9"/>
      <c r="O986" s="9"/>
      <c r="P986" s="9"/>
      <c r="R986" s="9"/>
      <c r="S986" s="9"/>
      <c r="U986" s="9"/>
      <c r="V986" s="9"/>
      <c r="W986" s="17"/>
      <c r="X986" s="9"/>
      <c r="Y986" s="9"/>
      <c r="Z986" s="9"/>
      <c r="AA986" s="9"/>
      <c r="AB986" s="9"/>
      <c r="AC986" s="9"/>
      <c r="AD986" s="9"/>
      <c r="AE986" s="9"/>
      <c r="AF986" s="9"/>
      <c r="AG986" s="9"/>
      <c r="AH986" s="9"/>
    </row>
    <row r="987" spans="1:34" x14ac:dyDescent="0.25">
      <c r="A987" s="9"/>
      <c r="B987" s="9"/>
      <c r="C987" s="9"/>
      <c r="D987" s="9"/>
      <c r="F987" s="9"/>
      <c r="G987" s="9"/>
      <c r="I987" s="9"/>
      <c r="J987" s="9"/>
      <c r="K987" s="9"/>
      <c r="L987" s="9"/>
      <c r="M987" s="9"/>
      <c r="N987" s="9"/>
      <c r="O987" s="9"/>
      <c r="P987" s="9"/>
      <c r="R987" s="9"/>
      <c r="S987" s="9"/>
      <c r="U987" s="9"/>
      <c r="V987" s="9"/>
      <c r="W987" s="17"/>
      <c r="X987" s="9"/>
      <c r="Y987" s="9"/>
      <c r="Z987" s="9"/>
      <c r="AA987" s="9"/>
      <c r="AB987" s="9"/>
      <c r="AC987" s="9"/>
      <c r="AD987" s="9"/>
      <c r="AE987" s="9"/>
      <c r="AF987" s="9"/>
      <c r="AG987" s="9"/>
      <c r="AH987" s="9"/>
    </row>
    <row r="988" spans="1:34" x14ac:dyDescent="0.25">
      <c r="A988" s="9"/>
      <c r="B988" s="9"/>
      <c r="C988" s="9"/>
      <c r="D988" s="9"/>
      <c r="F988" s="9"/>
      <c r="G988" s="9"/>
      <c r="I988" s="9"/>
      <c r="J988" s="9"/>
      <c r="K988" s="9"/>
      <c r="L988" s="9"/>
      <c r="M988" s="9"/>
      <c r="N988" s="9"/>
      <c r="O988" s="9"/>
      <c r="P988" s="9"/>
      <c r="R988" s="9"/>
      <c r="S988" s="9"/>
      <c r="U988" s="9"/>
      <c r="V988" s="9"/>
      <c r="W988" s="17"/>
      <c r="X988" s="9"/>
      <c r="Y988" s="9"/>
      <c r="Z988" s="9"/>
      <c r="AA988" s="9"/>
      <c r="AB988" s="9"/>
      <c r="AC988" s="9"/>
      <c r="AD988" s="9"/>
      <c r="AE988" s="9"/>
      <c r="AF988" s="9"/>
      <c r="AG988" s="9"/>
      <c r="AH988" s="9"/>
    </row>
    <row r="989" spans="1:34" x14ac:dyDescent="0.25">
      <c r="A989" s="9"/>
      <c r="B989" s="9"/>
      <c r="C989" s="9"/>
      <c r="D989" s="9"/>
      <c r="F989" s="9"/>
      <c r="G989" s="9"/>
      <c r="I989" s="9"/>
      <c r="J989" s="9"/>
      <c r="K989" s="9"/>
      <c r="L989" s="9"/>
      <c r="M989" s="9"/>
      <c r="N989" s="9"/>
      <c r="O989" s="9"/>
      <c r="P989" s="9"/>
      <c r="R989" s="9"/>
      <c r="S989" s="9"/>
      <c r="U989" s="9"/>
      <c r="V989" s="9"/>
      <c r="W989" s="17"/>
      <c r="X989" s="9"/>
      <c r="Y989" s="9"/>
      <c r="Z989" s="9"/>
      <c r="AA989" s="9"/>
      <c r="AB989" s="9"/>
      <c r="AC989" s="9"/>
      <c r="AD989" s="9"/>
      <c r="AE989" s="9"/>
      <c r="AF989" s="9"/>
      <c r="AG989" s="9"/>
      <c r="AH989" s="9"/>
    </row>
    <row r="990" spans="1:34" x14ac:dyDescent="0.25">
      <c r="A990" s="9"/>
      <c r="B990" s="9"/>
      <c r="C990" s="9"/>
      <c r="D990" s="9"/>
      <c r="F990" s="9"/>
      <c r="G990" s="9"/>
      <c r="I990" s="9"/>
      <c r="J990" s="9"/>
      <c r="K990" s="9"/>
      <c r="L990" s="9"/>
      <c r="M990" s="9"/>
      <c r="N990" s="9"/>
      <c r="O990" s="9"/>
      <c r="P990" s="9"/>
      <c r="R990" s="9"/>
      <c r="S990" s="9"/>
      <c r="U990" s="9"/>
      <c r="V990" s="9"/>
      <c r="W990" s="17"/>
      <c r="X990" s="9"/>
      <c r="Y990" s="9"/>
      <c r="Z990" s="9"/>
      <c r="AA990" s="9"/>
      <c r="AB990" s="9"/>
      <c r="AC990" s="9"/>
      <c r="AD990" s="9"/>
      <c r="AE990" s="9"/>
      <c r="AF990" s="9"/>
      <c r="AG990" s="9"/>
      <c r="AH990" s="9"/>
    </row>
    <row r="991" spans="1:34" x14ac:dyDescent="0.25">
      <c r="A991" s="9"/>
      <c r="B991" s="9"/>
      <c r="C991" s="9"/>
      <c r="D991" s="9"/>
      <c r="F991" s="9"/>
      <c r="G991" s="9"/>
      <c r="I991" s="9"/>
      <c r="J991" s="9"/>
      <c r="K991" s="9"/>
      <c r="L991" s="9"/>
      <c r="M991" s="9"/>
      <c r="N991" s="9"/>
      <c r="O991" s="9"/>
      <c r="P991" s="9"/>
      <c r="R991" s="9"/>
      <c r="S991" s="9"/>
      <c r="U991" s="9"/>
      <c r="V991" s="9"/>
      <c r="W991" s="17"/>
      <c r="X991" s="9"/>
      <c r="Y991" s="9"/>
      <c r="Z991" s="9"/>
      <c r="AA991" s="9"/>
      <c r="AB991" s="9"/>
      <c r="AC991" s="9"/>
      <c r="AD991" s="9"/>
      <c r="AE991" s="9"/>
      <c r="AF991" s="9"/>
      <c r="AG991" s="9"/>
      <c r="AH991" s="9"/>
    </row>
    <row r="992" spans="1:34" x14ac:dyDescent="0.25">
      <c r="A992" s="9"/>
      <c r="B992" s="9"/>
      <c r="C992" s="9"/>
      <c r="D992" s="9"/>
      <c r="F992" s="9"/>
      <c r="G992" s="9"/>
      <c r="I992" s="9"/>
      <c r="J992" s="9"/>
      <c r="K992" s="9"/>
      <c r="L992" s="9"/>
      <c r="M992" s="9"/>
      <c r="N992" s="9"/>
      <c r="O992" s="9"/>
      <c r="P992" s="9"/>
      <c r="R992" s="9"/>
      <c r="S992" s="9"/>
      <c r="U992" s="9"/>
      <c r="V992" s="9"/>
      <c r="W992" s="17"/>
      <c r="X992" s="9"/>
      <c r="Y992" s="9"/>
      <c r="Z992" s="9"/>
      <c r="AA992" s="9"/>
      <c r="AB992" s="9"/>
      <c r="AC992" s="9"/>
      <c r="AD992" s="9"/>
      <c r="AE992" s="9"/>
      <c r="AF992" s="9"/>
      <c r="AG992" s="9"/>
      <c r="AH992" s="9"/>
    </row>
    <row r="993" spans="1:34" x14ac:dyDescent="0.25">
      <c r="A993" s="9"/>
      <c r="B993" s="9"/>
      <c r="C993" s="9"/>
      <c r="D993" s="9"/>
      <c r="F993" s="9"/>
      <c r="G993" s="9"/>
      <c r="I993" s="9"/>
      <c r="J993" s="9"/>
      <c r="K993" s="9"/>
      <c r="L993" s="9"/>
      <c r="M993" s="9"/>
      <c r="N993" s="9"/>
      <c r="O993" s="9"/>
      <c r="P993" s="9"/>
      <c r="R993" s="9"/>
      <c r="S993" s="9"/>
      <c r="U993" s="9"/>
      <c r="V993" s="9"/>
      <c r="W993" s="17"/>
      <c r="X993" s="9"/>
      <c r="Y993" s="9"/>
      <c r="Z993" s="9"/>
      <c r="AA993" s="9"/>
      <c r="AB993" s="9"/>
      <c r="AC993" s="9"/>
      <c r="AD993" s="9"/>
      <c r="AE993" s="9"/>
      <c r="AF993" s="9"/>
      <c r="AG993" s="9"/>
      <c r="AH993" s="9"/>
    </row>
    <row r="994" spans="1:34" x14ac:dyDescent="0.25">
      <c r="A994" s="9"/>
      <c r="B994" s="9"/>
      <c r="C994" s="9"/>
      <c r="D994" s="9"/>
      <c r="F994" s="9"/>
      <c r="G994" s="9"/>
      <c r="I994" s="9"/>
      <c r="J994" s="9"/>
      <c r="K994" s="9"/>
      <c r="L994" s="9"/>
      <c r="M994" s="9"/>
      <c r="N994" s="9"/>
      <c r="O994" s="9"/>
      <c r="P994" s="9"/>
      <c r="R994" s="9"/>
      <c r="S994" s="9"/>
      <c r="U994" s="9"/>
      <c r="V994" s="9"/>
      <c r="W994" s="17"/>
      <c r="X994" s="9"/>
      <c r="Y994" s="9"/>
      <c r="Z994" s="9"/>
      <c r="AA994" s="9"/>
      <c r="AB994" s="9"/>
      <c r="AC994" s="9"/>
      <c r="AD994" s="9"/>
      <c r="AE994" s="9"/>
      <c r="AF994" s="9"/>
      <c r="AG994" s="9"/>
      <c r="AH994" s="9"/>
    </row>
    <row r="995" spans="1:34" x14ac:dyDescent="0.25">
      <c r="A995" s="9"/>
      <c r="B995" s="9"/>
      <c r="C995" s="9"/>
      <c r="D995" s="9"/>
      <c r="F995" s="9"/>
      <c r="G995" s="9"/>
      <c r="I995" s="9"/>
      <c r="J995" s="9"/>
      <c r="K995" s="9"/>
      <c r="L995" s="9"/>
      <c r="M995" s="9"/>
      <c r="N995" s="9"/>
      <c r="O995" s="9"/>
      <c r="P995" s="9"/>
      <c r="R995" s="9"/>
      <c r="S995" s="9"/>
      <c r="U995" s="9"/>
      <c r="V995" s="9"/>
      <c r="W995" s="17"/>
      <c r="X995" s="9"/>
      <c r="Y995" s="9"/>
      <c r="Z995" s="9"/>
      <c r="AA995" s="9"/>
      <c r="AB995" s="9"/>
      <c r="AC995" s="9"/>
      <c r="AD995" s="9"/>
      <c r="AE995" s="9"/>
      <c r="AF995" s="9"/>
      <c r="AG995" s="9"/>
      <c r="AH995" s="9"/>
    </row>
    <row r="996" spans="1:34" x14ac:dyDescent="0.25">
      <c r="A996" s="9"/>
      <c r="B996" s="9"/>
      <c r="C996" s="9"/>
      <c r="D996" s="9"/>
      <c r="F996" s="9"/>
      <c r="G996" s="9"/>
      <c r="I996" s="9"/>
      <c r="J996" s="9"/>
      <c r="K996" s="9"/>
      <c r="L996" s="9"/>
      <c r="M996" s="9"/>
      <c r="N996" s="9"/>
      <c r="O996" s="9"/>
      <c r="P996" s="9"/>
      <c r="R996" s="9"/>
      <c r="S996" s="9"/>
      <c r="U996" s="9"/>
      <c r="V996" s="9"/>
      <c r="W996" s="17"/>
      <c r="X996" s="9"/>
      <c r="Y996" s="9"/>
      <c r="Z996" s="9"/>
      <c r="AA996" s="9"/>
      <c r="AB996" s="9"/>
      <c r="AC996" s="9"/>
      <c r="AD996" s="9"/>
      <c r="AE996" s="9"/>
      <c r="AF996" s="9"/>
      <c r="AG996" s="9"/>
      <c r="AH996" s="9"/>
    </row>
    <row r="997" spans="1:34" x14ac:dyDescent="0.25">
      <c r="A997" s="9"/>
      <c r="B997" s="9"/>
      <c r="C997" s="9"/>
      <c r="D997" s="9"/>
      <c r="F997" s="9"/>
      <c r="G997" s="9"/>
      <c r="I997" s="9"/>
      <c r="J997" s="9"/>
      <c r="K997" s="9"/>
      <c r="L997" s="9"/>
      <c r="M997" s="9"/>
      <c r="N997" s="9"/>
      <c r="O997" s="9"/>
      <c r="P997" s="9"/>
      <c r="R997" s="9"/>
      <c r="S997" s="9"/>
      <c r="U997" s="9"/>
      <c r="V997" s="9"/>
      <c r="W997" s="17"/>
      <c r="X997" s="9"/>
      <c r="Y997" s="9"/>
      <c r="Z997" s="9"/>
      <c r="AA997" s="9"/>
      <c r="AB997" s="9"/>
      <c r="AC997" s="9"/>
      <c r="AD997" s="9"/>
      <c r="AE997" s="9"/>
      <c r="AF997" s="9"/>
      <c r="AG997" s="9"/>
      <c r="AH997" s="9"/>
    </row>
    <row r="998" spans="1:34" x14ac:dyDescent="0.25">
      <c r="A998" s="9"/>
      <c r="B998" s="9"/>
      <c r="C998" s="9"/>
      <c r="D998" s="9"/>
      <c r="F998" s="9"/>
      <c r="G998" s="9"/>
      <c r="I998" s="9"/>
      <c r="J998" s="9"/>
      <c r="K998" s="9"/>
      <c r="L998" s="9"/>
      <c r="M998" s="9"/>
      <c r="N998" s="9"/>
      <c r="O998" s="9"/>
      <c r="P998" s="9"/>
      <c r="R998" s="9"/>
      <c r="S998" s="9"/>
      <c r="U998" s="9"/>
      <c r="V998" s="9"/>
      <c r="W998" s="17"/>
      <c r="X998" s="9"/>
      <c r="Y998" s="9"/>
      <c r="Z998" s="9"/>
      <c r="AA998" s="9"/>
      <c r="AB998" s="9"/>
      <c r="AC998" s="9"/>
      <c r="AD998" s="9"/>
      <c r="AE998" s="9"/>
      <c r="AF998" s="9"/>
      <c r="AG998" s="9"/>
      <c r="AH998" s="9"/>
    </row>
    <row r="999" spans="1:34" x14ac:dyDescent="0.25">
      <c r="A999" s="9"/>
      <c r="B999" s="9"/>
      <c r="C999" s="9"/>
      <c r="D999" s="9"/>
      <c r="F999" s="9"/>
      <c r="G999" s="9"/>
      <c r="I999" s="9"/>
      <c r="J999" s="9"/>
      <c r="K999" s="9"/>
      <c r="L999" s="9"/>
      <c r="M999" s="9"/>
      <c r="N999" s="9"/>
      <c r="O999" s="9"/>
      <c r="P999" s="9"/>
      <c r="R999" s="9"/>
      <c r="S999" s="9"/>
      <c r="U999" s="9"/>
      <c r="V999" s="9"/>
      <c r="W999" s="17"/>
      <c r="X999" s="9"/>
      <c r="Y999" s="9"/>
      <c r="Z999" s="9"/>
      <c r="AA999" s="9"/>
      <c r="AB999" s="9"/>
      <c r="AC999" s="9"/>
      <c r="AD999" s="9"/>
      <c r="AE999" s="9"/>
      <c r="AF999" s="9"/>
      <c r="AG999" s="9"/>
      <c r="AH999" s="9"/>
    </row>
    <row r="1000" spans="1:34" x14ac:dyDescent="0.25">
      <c r="A1000" s="9"/>
      <c r="B1000" s="9"/>
      <c r="C1000" s="9"/>
      <c r="D1000" s="9"/>
      <c r="F1000" s="9"/>
      <c r="G1000" s="9"/>
      <c r="I1000" s="9"/>
      <c r="J1000" s="9"/>
      <c r="K1000" s="9"/>
      <c r="L1000" s="9"/>
      <c r="M1000" s="9"/>
      <c r="N1000" s="9"/>
      <c r="O1000" s="9"/>
      <c r="P1000" s="9"/>
      <c r="R1000" s="9"/>
      <c r="S1000" s="9"/>
      <c r="U1000" s="9"/>
      <c r="V1000" s="9"/>
      <c r="W1000" s="17"/>
      <c r="X1000" s="9"/>
      <c r="Y1000" s="9"/>
      <c r="Z1000" s="9"/>
      <c r="AA1000" s="9"/>
      <c r="AB1000" s="9"/>
      <c r="AC1000" s="9"/>
      <c r="AD1000" s="9"/>
      <c r="AE1000" s="9"/>
      <c r="AF1000" s="9"/>
      <c r="AG1000" s="9"/>
      <c r="AH1000" s="9"/>
    </row>
  </sheetData>
  <sheetProtection password="DEB6" sheet="1" objects="1" scenarios="1"/>
  <autoFilter ref="A39:AH57">
    <filterColumn colId="21">
      <filters>
        <filter val="Abierta - Vencida"/>
      </filters>
    </filterColumn>
  </autoFilter>
  <mergeCells count="24">
    <mergeCell ref="A38:G38"/>
    <mergeCell ref="A27:C27"/>
    <mergeCell ref="A26:C26"/>
    <mergeCell ref="I30:K30"/>
    <mergeCell ref="L30:M30"/>
    <mergeCell ref="M33:M34"/>
    <mergeCell ref="H38:P38"/>
    <mergeCell ref="L27:M27"/>
    <mergeCell ref="Q38:S38"/>
    <mergeCell ref="T38:W38"/>
    <mergeCell ref="I29:K29"/>
    <mergeCell ref="I31:M31"/>
    <mergeCell ref="A21:C24"/>
    <mergeCell ref="D21:T24"/>
    <mergeCell ref="P27:V27"/>
    <mergeCell ref="I28:K28"/>
    <mergeCell ref="F26:G26"/>
    <mergeCell ref="I26:M26"/>
    <mergeCell ref="I27:K27"/>
    <mergeCell ref="U21:W21"/>
    <mergeCell ref="U22:W22"/>
    <mergeCell ref="U24:W24"/>
    <mergeCell ref="L29:M29"/>
    <mergeCell ref="L28:M28"/>
  </mergeCells>
  <conditionalFormatting sqref="X40:X57">
    <cfRule type="cellIs" dxfId="46" priority="1" operator="greaterThan">
      <formula>SI($P$40-$X$38)&gt;0</formula>
    </cfRule>
  </conditionalFormatting>
  <conditionalFormatting sqref="V40:V57">
    <cfRule type="cellIs" dxfId="45" priority="2" operator="equal">
      <formula>$J$6</formula>
    </cfRule>
  </conditionalFormatting>
  <conditionalFormatting sqref="V40:V57">
    <cfRule type="cellIs" dxfId="44" priority="3" operator="equal">
      <formula>$J$5</formula>
    </cfRule>
  </conditionalFormatting>
  <conditionalFormatting sqref="V40:V57">
    <cfRule type="cellIs" dxfId="43" priority="4" operator="equal">
      <formula>$J$4</formula>
    </cfRule>
  </conditionalFormatting>
  <dataValidations disablePrompts="1" count="8">
    <dataValidation type="list" allowBlank="1" showInputMessage="1" showErrorMessage="1" prompt=" -  - " sqref="I41:I42 I44:I46 I48:I49 I51:I52 I54:I57">
      <formula1>$H$2:$H$5</formula1>
    </dataValidation>
    <dataValidation type="list" allowBlank="1" showInputMessage="1" showErrorMessage="1" prompt=" -  - " sqref="F46 F49 F52 F55">
      <formula1>$G$2:$G$3</formula1>
    </dataValidation>
    <dataValidation type="list" allowBlank="1" showInputMessage="1" showErrorMessage="1" prompt=" -  - " sqref="A27">
      <formula1>$C$2:$C$17</formula1>
    </dataValidation>
    <dataValidation type="list" allowBlank="1" showInputMessage="1" showErrorMessage="1" prompt=" -  - " sqref="C46 C49 C52">
      <formula1>$D$2:$D$15</formula1>
    </dataValidation>
    <dataValidation type="list" allowBlank="1" showInputMessage="1" showErrorMessage="1" prompt=" -  - " sqref="J41:J42 J44:J46 J48:J49 J51:J52 J54:J57">
      <formula1>$I$2:$I$8</formula1>
    </dataValidation>
    <dataValidation type="list" allowBlank="1" showInputMessage="1" showErrorMessage="1" prompt=" -  - " sqref="V41:V42 V44:V57">
      <formula1>$J$3:$J$6</formula1>
    </dataValidation>
    <dataValidation type="list" allowBlank="1" showInputMessage="1" showErrorMessage="1" prompt=" -  - " sqref="C55">
      <formula1>$D$2:$D$14</formula1>
    </dataValidation>
    <dataValidation type="list" allowBlank="1" showInputMessage="1" showErrorMessage="1" prompt=" -  - " sqref="B46 B49 B52 B55">
      <formula1>$F$2:$F$10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H1000"/>
  <sheetViews>
    <sheetView showGridLines="0" topLeftCell="A21" zoomScale="70" zoomScaleNormal="70" workbookViewId="0">
      <selection activeCell="H27" sqref="H27"/>
    </sheetView>
  </sheetViews>
  <sheetFormatPr baseColWidth="10" defaultColWidth="15.140625" defaultRowHeight="15" customHeight="1" x14ac:dyDescent="0.25"/>
  <cols>
    <col min="1" max="1" width="8.7109375" customWidth="1"/>
    <col min="2" max="2" width="12.5703125" customWidth="1"/>
    <col min="3" max="3" width="19.42578125" customWidth="1"/>
    <col min="4" max="4" width="20.42578125" customWidth="1"/>
    <col min="5" max="5" width="25.28515625" style="1128" customWidth="1"/>
    <col min="6" max="6" width="27.42578125" customWidth="1"/>
    <col min="7" max="7" width="30" style="1128" customWidth="1"/>
    <col min="8" max="8" width="36.28515625" style="1128" customWidth="1"/>
    <col min="9" max="9" width="15.42578125" customWidth="1"/>
    <col min="10" max="10" width="13.85546875" customWidth="1"/>
    <col min="11" max="11" width="22.28515625" customWidth="1"/>
    <col min="12" max="12" width="16" customWidth="1"/>
    <col min="13" max="13" width="13.42578125" customWidth="1"/>
    <col min="14" max="14" width="18.28515625" customWidth="1"/>
    <col min="15" max="15" width="17.28515625" customWidth="1"/>
    <col min="16" max="16" width="16.140625" customWidth="1"/>
    <col min="17" max="17" width="49.7109375" style="1224" customWidth="1"/>
    <col min="18" max="18" width="31.140625" style="1224" customWidth="1"/>
    <col min="19" max="19" width="19.42578125" customWidth="1"/>
    <col min="20" max="20" width="33.28515625" style="1228" customWidth="1"/>
    <col min="21" max="21" width="42.42578125" style="1128" customWidth="1"/>
    <col min="22" max="22" width="23.140625" style="1225" customWidth="1"/>
    <col min="23" max="23" width="23.28515625" style="1225" customWidth="1"/>
    <col min="24" max="24" width="18.28515625" hidden="1" customWidth="1"/>
    <col min="25" max="25" width="20.42578125" customWidth="1"/>
    <col min="26" max="34" width="13.28515625" customWidth="1"/>
  </cols>
  <sheetData>
    <row r="1" spans="1:34" ht="12" hidden="1" customHeight="1" x14ac:dyDescent="0.35">
      <c r="A1" s="969"/>
      <c r="B1" s="970" t="s">
        <v>0</v>
      </c>
      <c r="C1" s="971" t="s">
        <v>1</v>
      </c>
      <c r="D1" s="971" t="s">
        <v>2</v>
      </c>
      <c r="E1" s="1201"/>
      <c r="F1" s="972" t="s">
        <v>3</v>
      </c>
      <c r="G1" s="1204" t="s">
        <v>4</v>
      </c>
      <c r="H1" s="1204" t="s">
        <v>5</v>
      </c>
      <c r="I1" s="972" t="s">
        <v>6</v>
      </c>
      <c r="J1" s="972" t="s">
        <v>7</v>
      </c>
      <c r="K1" s="7"/>
      <c r="L1" s="7"/>
      <c r="M1" s="15"/>
      <c r="N1" s="15"/>
      <c r="O1" s="15"/>
      <c r="P1" s="15"/>
      <c r="S1" s="7"/>
      <c r="X1" s="7"/>
      <c r="Y1" s="7"/>
      <c r="Z1" s="7"/>
      <c r="AA1" s="9"/>
      <c r="AB1" s="9"/>
      <c r="AC1" s="9"/>
      <c r="AD1" s="9"/>
      <c r="AE1" s="9"/>
      <c r="AF1" s="9"/>
      <c r="AG1" s="9"/>
      <c r="AH1" s="9"/>
    </row>
    <row r="2" spans="1:34" ht="24" hidden="1" customHeight="1" x14ac:dyDescent="0.35">
      <c r="A2" s="969"/>
      <c r="B2" s="10" t="s">
        <v>8</v>
      </c>
      <c r="C2" s="11" t="s">
        <v>9</v>
      </c>
      <c r="D2" s="10" t="s">
        <v>10</v>
      </c>
      <c r="E2" s="1202"/>
      <c r="F2" s="11" t="s">
        <v>11</v>
      </c>
      <c r="G2" s="1205" t="s">
        <v>12</v>
      </c>
      <c r="H2" s="1205" t="s">
        <v>13</v>
      </c>
      <c r="I2" s="11" t="s">
        <v>14</v>
      </c>
      <c r="J2" s="11"/>
      <c r="K2" s="7"/>
      <c r="L2" s="7"/>
      <c r="M2" s="15"/>
      <c r="N2" s="15"/>
      <c r="O2" s="15"/>
      <c r="P2" s="15"/>
      <c r="S2" s="7"/>
      <c r="X2" s="7"/>
      <c r="Y2" s="7"/>
      <c r="Z2" s="7"/>
      <c r="AA2" s="9"/>
      <c r="AB2" s="9"/>
      <c r="AC2" s="9"/>
      <c r="AD2" s="9"/>
      <c r="AE2" s="9"/>
      <c r="AF2" s="9"/>
      <c r="AG2" s="9"/>
      <c r="AH2" s="9"/>
    </row>
    <row r="3" spans="1:34" ht="24" hidden="1" customHeight="1" x14ac:dyDescent="0.35">
      <c r="A3" s="969"/>
      <c r="B3" s="10" t="s">
        <v>15</v>
      </c>
      <c r="C3" s="11" t="s">
        <v>16</v>
      </c>
      <c r="D3" s="10" t="s">
        <v>17</v>
      </c>
      <c r="E3" s="1202"/>
      <c r="F3" s="11" t="s">
        <v>18</v>
      </c>
      <c r="G3" s="1205" t="s">
        <v>19</v>
      </c>
      <c r="H3" s="1205" t="s">
        <v>20</v>
      </c>
      <c r="I3" s="11" t="s">
        <v>21</v>
      </c>
      <c r="J3" s="11" t="s">
        <v>22</v>
      </c>
      <c r="K3" s="7"/>
      <c r="L3" s="7"/>
      <c r="M3" s="15"/>
      <c r="N3" s="15"/>
      <c r="O3" s="15"/>
      <c r="P3" s="15"/>
      <c r="S3" s="7"/>
      <c r="X3" s="7"/>
      <c r="Y3" s="7"/>
      <c r="Z3" s="7"/>
      <c r="AA3" s="9"/>
      <c r="AB3" s="9"/>
      <c r="AC3" s="9"/>
      <c r="AD3" s="9"/>
      <c r="AE3" s="9"/>
      <c r="AF3" s="9"/>
      <c r="AG3" s="9"/>
      <c r="AH3" s="9"/>
    </row>
    <row r="4" spans="1:34" ht="12" hidden="1" customHeight="1" x14ac:dyDescent="0.35">
      <c r="A4" s="969"/>
      <c r="B4" s="10" t="s">
        <v>23</v>
      </c>
      <c r="C4" s="11" t="s">
        <v>24</v>
      </c>
      <c r="D4" s="10" t="s">
        <v>25</v>
      </c>
      <c r="E4" s="1202"/>
      <c r="F4" s="11" t="s">
        <v>26</v>
      </c>
      <c r="G4" s="1205"/>
      <c r="H4" s="1205" t="s">
        <v>27</v>
      </c>
      <c r="I4" s="11" t="s">
        <v>28</v>
      </c>
      <c r="J4" s="11" t="s">
        <v>29</v>
      </c>
      <c r="K4" s="7"/>
      <c r="L4" s="7"/>
      <c r="M4" s="15"/>
      <c r="N4" s="15"/>
      <c r="O4" s="15"/>
      <c r="P4" s="15"/>
      <c r="S4" s="7"/>
      <c r="X4" s="7"/>
      <c r="Y4" s="7"/>
      <c r="Z4" s="7"/>
      <c r="AA4" s="9"/>
      <c r="AB4" s="9"/>
      <c r="AC4" s="9"/>
      <c r="AD4" s="9"/>
      <c r="AE4" s="9"/>
      <c r="AF4" s="9"/>
      <c r="AG4" s="9"/>
      <c r="AH4" s="9"/>
    </row>
    <row r="5" spans="1:34" ht="12" hidden="1" customHeight="1" x14ac:dyDescent="0.35">
      <c r="A5" s="969"/>
      <c r="B5" s="10" t="s">
        <v>30</v>
      </c>
      <c r="C5" s="11" t="s">
        <v>31</v>
      </c>
      <c r="D5" s="10" t="s">
        <v>32</v>
      </c>
      <c r="E5" s="1202"/>
      <c r="F5" s="11" t="s">
        <v>33</v>
      </c>
      <c r="G5" s="1205"/>
      <c r="H5" s="1205" t="s">
        <v>34</v>
      </c>
      <c r="I5" s="11" t="s">
        <v>35</v>
      </c>
      <c r="J5" s="11" t="s">
        <v>36</v>
      </c>
      <c r="K5" s="7"/>
      <c r="L5" s="7"/>
      <c r="M5" s="15"/>
      <c r="N5" s="15"/>
      <c r="O5" s="15"/>
      <c r="P5" s="15"/>
      <c r="S5" s="7"/>
      <c r="X5" s="7"/>
      <c r="Y5" s="7"/>
      <c r="Z5" s="7"/>
      <c r="AA5" s="9"/>
      <c r="AB5" s="9"/>
      <c r="AC5" s="9"/>
      <c r="AD5" s="9"/>
      <c r="AE5" s="9"/>
      <c r="AF5" s="9"/>
      <c r="AG5" s="9"/>
      <c r="AH5" s="9"/>
    </row>
    <row r="6" spans="1:34" ht="12" hidden="1" customHeight="1" x14ac:dyDescent="0.35">
      <c r="A6" s="969"/>
      <c r="B6" s="10" t="s">
        <v>37</v>
      </c>
      <c r="C6" s="11" t="s">
        <v>38</v>
      </c>
      <c r="D6" s="10" t="s">
        <v>39</v>
      </c>
      <c r="E6" s="1202"/>
      <c r="F6" s="11" t="s">
        <v>40</v>
      </c>
      <c r="G6" s="1205"/>
      <c r="H6" s="1205"/>
      <c r="I6" s="11" t="s">
        <v>41</v>
      </c>
      <c r="J6" s="11" t="s">
        <v>42</v>
      </c>
      <c r="K6" s="7"/>
      <c r="L6" s="7"/>
      <c r="M6" s="15"/>
      <c r="N6" s="15"/>
      <c r="O6" s="15"/>
      <c r="P6" s="15"/>
      <c r="S6" s="7"/>
      <c r="X6" s="7"/>
      <c r="Y6" s="7"/>
      <c r="Z6" s="7"/>
      <c r="AA6" s="9"/>
      <c r="AB6" s="9"/>
      <c r="AC6" s="9"/>
      <c r="AD6" s="9"/>
      <c r="AE6" s="9"/>
      <c r="AF6" s="9"/>
      <c r="AG6" s="9"/>
      <c r="AH6" s="9"/>
    </row>
    <row r="7" spans="1:34" ht="12" hidden="1" customHeight="1" x14ac:dyDescent="0.35">
      <c r="A7" s="969"/>
      <c r="B7" s="10" t="s">
        <v>43</v>
      </c>
      <c r="C7" s="11" t="s">
        <v>44</v>
      </c>
      <c r="D7" s="10" t="s">
        <v>45</v>
      </c>
      <c r="E7" s="1202"/>
      <c r="F7" s="11" t="s">
        <v>46</v>
      </c>
      <c r="G7" s="1205"/>
      <c r="H7" s="1205"/>
      <c r="I7" s="11" t="s">
        <v>47</v>
      </c>
      <c r="J7" s="11"/>
      <c r="K7" s="7"/>
      <c r="L7" s="7"/>
      <c r="M7" s="15"/>
      <c r="N7" s="15"/>
      <c r="O7" s="15"/>
      <c r="P7" s="15"/>
      <c r="S7" s="7"/>
      <c r="X7" s="7"/>
      <c r="Y7" s="7"/>
      <c r="Z7" s="7"/>
      <c r="AA7" s="9"/>
      <c r="AB7" s="9"/>
      <c r="AC7" s="9"/>
      <c r="AD7" s="9"/>
      <c r="AE7" s="9"/>
      <c r="AF7" s="9"/>
      <c r="AG7" s="9"/>
      <c r="AH7" s="9"/>
    </row>
    <row r="8" spans="1:34" ht="12" hidden="1" customHeight="1" x14ac:dyDescent="0.35">
      <c r="A8" s="969"/>
      <c r="B8" s="10" t="s">
        <v>48</v>
      </c>
      <c r="C8" s="11" t="s">
        <v>49</v>
      </c>
      <c r="D8" s="10" t="s">
        <v>50</v>
      </c>
      <c r="E8" s="1202"/>
      <c r="F8" s="11" t="s">
        <v>51</v>
      </c>
      <c r="G8" s="1205"/>
      <c r="H8" s="1205"/>
      <c r="I8" s="11" t="s">
        <v>52</v>
      </c>
      <c r="J8" s="11"/>
      <c r="K8" s="7"/>
      <c r="L8" s="7"/>
      <c r="M8" s="15"/>
      <c r="N8" s="15"/>
      <c r="O8" s="15"/>
      <c r="P8" s="15"/>
      <c r="S8" s="7"/>
      <c r="X8" s="7"/>
      <c r="Y8" s="7"/>
      <c r="Z8" s="7"/>
      <c r="AA8" s="9"/>
      <c r="AB8" s="9"/>
      <c r="AC8" s="9"/>
      <c r="AD8" s="9"/>
      <c r="AE8" s="9"/>
      <c r="AF8" s="9"/>
      <c r="AG8" s="9"/>
      <c r="AH8" s="9"/>
    </row>
    <row r="9" spans="1:34" ht="12" hidden="1" customHeight="1" x14ac:dyDescent="0.35">
      <c r="A9" s="969"/>
      <c r="B9" s="10" t="s">
        <v>53</v>
      </c>
      <c r="C9" s="11" t="s">
        <v>54</v>
      </c>
      <c r="D9" s="10" t="s">
        <v>55</v>
      </c>
      <c r="E9" s="1202"/>
      <c r="F9" s="11" t="s">
        <v>56</v>
      </c>
      <c r="G9" s="1205"/>
      <c r="H9" s="1205"/>
      <c r="I9" s="11"/>
      <c r="J9" s="11"/>
      <c r="K9" s="7"/>
      <c r="L9" s="7"/>
      <c r="M9" s="15"/>
      <c r="N9" s="15"/>
      <c r="O9" s="15"/>
      <c r="P9" s="15"/>
      <c r="S9" s="7"/>
      <c r="X9" s="7"/>
      <c r="Y9" s="7"/>
      <c r="Z9" s="7"/>
      <c r="AA9" s="9"/>
      <c r="AB9" s="9"/>
      <c r="AC9" s="9"/>
      <c r="AD9" s="9"/>
      <c r="AE9" s="9"/>
      <c r="AF9" s="9"/>
      <c r="AG9" s="9"/>
      <c r="AH9" s="9"/>
    </row>
    <row r="10" spans="1:34" ht="12" hidden="1" customHeight="1" x14ac:dyDescent="0.35">
      <c r="A10" s="969"/>
      <c r="B10" s="10" t="s">
        <v>57</v>
      </c>
      <c r="C10" s="11" t="s">
        <v>58</v>
      </c>
      <c r="D10" s="10" t="s">
        <v>59</v>
      </c>
      <c r="E10" s="1202"/>
      <c r="F10" s="11" t="s">
        <v>60</v>
      </c>
      <c r="G10" s="1205"/>
      <c r="H10" s="1205"/>
      <c r="I10" s="11"/>
      <c r="J10" s="11"/>
      <c r="K10" s="7"/>
      <c r="L10" s="7"/>
      <c r="M10" s="15"/>
      <c r="N10" s="15"/>
      <c r="O10" s="15"/>
      <c r="P10" s="15"/>
      <c r="S10" s="7"/>
      <c r="X10" s="7"/>
      <c r="Y10" s="7"/>
      <c r="Z10" s="7"/>
      <c r="AA10" s="9"/>
      <c r="AB10" s="9"/>
      <c r="AC10" s="9"/>
      <c r="AD10" s="9"/>
      <c r="AE10" s="9"/>
      <c r="AF10" s="9"/>
      <c r="AG10" s="9"/>
      <c r="AH10" s="9"/>
    </row>
    <row r="11" spans="1:34" ht="12" hidden="1" customHeight="1" x14ac:dyDescent="0.35">
      <c r="A11" s="969"/>
      <c r="B11" s="10" t="s">
        <v>61</v>
      </c>
      <c r="C11" s="11" t="s">
        <v>62</v>
      </c>
      <c r="D11" s="10" t="s">
        <v>63</v>
      </c>
      <c r="E11" s="1202"/>
      <c r="F11" s="13"/>
      <c r="G11" s="1206"/>
      <c r="H11" s="1206"/>
      <c r="I11" s="13"/>
      <c r="J11" s="7"/>
      <c r="K11" s="7"/>
      <c r="L11" s="7"/>
      <c r="M11" s="15"/>
      <c r="N11" s="15"/>
      <c r="O11" s="15"/>
      <c r="P11" s="15"/>
      <c r="S11" s="7"/>
      <c r="X11" s="7"/>
      <c r="Y11" s="7"/>
      <c r="Z11" s="7"/>
      <c r="AA11" s="9"/>
      <c r="AB11" s="9"/>
      <c r="AC11" s="9"/>
      <c r="AD11" s="9"/>
      <c r="AE11" s="9"/>
      <c r="AF11" s="9"/>
      <c r="AG11" s="9"/>
      <c r="AH11" s="9"/>
    </row>
    <row r="12" spans="1:34" ht="12" hidden="1" customHeight="1" x14ac:dyDescent="0.35">
      <c r="A12" s="969"/>
      <c r="B12" s="10" t="s">
        <v>64</v>
      </c>
      <c r="C12" s="11" t="s">
        <v>65</v>
      </c>
      <c r="D12" s="10" t="s">
        <v>66</v>
      </c>
      <c r="E12" s="1202"/>
      <c r="F12" s="13"/>
      <c r="G12" s="1206"/>
      <c r="H12" s="1206"/>
      <c r="I12" s="13"/>
      <c r="J12" s="7"/>
      <c r="K12" s="7"/>
      <c r="L12" s="7"/>
      <c r="M12" s="15"/>
      <c r="N12" s="15"/>
      <c r="O12" s="15"/>
      <c r="P12" s="15"/>
      <c r="S12" s="7"/>
      <c r="X12" s="7"/>
      <c r="Y12" s="7"/>
      <c r="Z12" s="7"/>
      <c r="AA12" s="9"/>
      <c r="AB12" s="9"/>
      <c r="AC12" s="9"/>
      <c r="AD12" s="9"/>
      <c r="AE12" s="9"/>
      <c r="AF12" s="9"/>
      <c r="AG12" s="9"/>
      <c r="AH12" s="9"/>
    </row>
    <row r="13" spans="1:34" ht="12" hidden="1" customHeight="1" x14ac:dyDescent="0.35">
      <c r="A13" s="969"/>
      <c r="B13" s="10" t="s">
        <v>67</v>
      </c>
      <c r="C13" s="11" t="s">
        <v>68</v>
      </c>
      <c r="D13" s="10" t="s">
        <v>69</v>
      </c>
      <c r="E13" s="1202"/>
      <c r="F13" s="13"/>
      <c r="G13" s="1206"/>
      <c r="H13" s="1206"/>
      <c r="I13" s="13"/>
      <c r="J13" s="7"/>
      <c r="K13" s="7"/>
      <c r="L13" s="7"/>
      <c r="M13" s="15"/>
      <c r="N13" s="15"/>
      <c r="O13" s="15"/>
      <c r="P13" s="15"/>
      <c r="S13" s="7"/>
      <c r="X13" s="7"/>
      <c r="Y13" s="7"/>
      <c r="Z13" s="7"/>
      <c r="AA13" s="9"/>
      <c r="AB13" s="9"/>
      <c r="AC13" s="9"/>
      <c r="AD13" s="9"/>
      <c r="AE13" s="9"/>
      <c r="AF13" s="9"/>
      <c r="AG13" s="9"/>
      <c r="AH13" s="9"/>
    </row>
    <row r="14" spans="1:34" ht="12" hidden="1" customHeight="1" x14ac:dyDescent="0.35">
      <c r="A14" s="969"/>
      <c r="B14" s="10" t="s">
        <v>70</v>
      </c>
      <c r="C14" s="11" t="s">
        <v>71</v>
      </c>
      <c r="D14" s="10" t="s">
        <v>72</v>
      </c>
      <c r="E14" s="1202"/>
      <c r="F14" s="13"/>
      <c r="G14" s="1206"/>
      <c r="H14" s="1206"/>
      <c r="I14" s="13"/>
      <c r="J14" s="7"/>
      <c r="K14" s="7"/>
      <c r="L14" s="7"/>
      <c r="M14" s="15"/>
      <c r="N14" s="15"/>
      <c r="O14" s="15"/>
      <c r="P14" s="15"/>
      <c r="S14" s="7"/>
      <c r="X14" s="7"/>
      <c r="Y14" s="7"/>
      <c r="Z14" s="7"/>
      <c r="AA14" s="9"/>
      <c r="AB14" s="9"/>
      <c r="AC14" s="9"/>
      <c r="AD14" s="9"/>
      <c r="AE14" s="9"/>
      <c r="AF14" s="9"/>
      <c r="AG14" s="9"/>
      <c r="AH14" s="9"/>
    </row>
    <row r="15" spans="1:34" ht="12" hidden="1" customHeight="1" x14ac:dyDescent="0.35">
      <c r="A15" s="969"/>
      <c r="B15" s="10" t="s">
        <v>73</v>
      </c>
      <c r="C15" s="11" t="s">
        <v>74</v>
      </c>
      <c r="D15" s="10"/>
      <c r="E15" s="1202"/>
      <c r="F15" s="13"/>
      <c r="G15" s="1206"/>
      <c r="H15" s="1206"/>
      <c r="I15" s="13"/>
      <c r="J15" s="7"/>
      <c r="K15" s="7"/>
      <c r="L15" s="7"/>
      <c r="M15" s="15"/>
      <c r="N15" s="15"/>
      <c r="O15" s="15"/>
      <c r="P15" s="15"/>
      <c r="S15" s="7"/>
      <c r="X15" s="7"/>
      <c r="Y15" s="7"/>
      <c r="Z15" s="7"/>
      <c r="AA15" s="9"/>
      <c r="AB15" s="9"/>
      <c r="AC15" s="9"/>
      <c r="AD15" s="9"/>
      <c r="AE15" s="9"/>
      <c r="AF15" s="9"/>
      <c r="AG15" s="9"/>
      <c r="AH15" s="9"/>
    </row>
    <row r="16" spans="1:34" ht="12" hidden="1" customHeight="1" x14ac:dyDescent="0.35">
      <c r="A16" s="969"/>
      <c r="B16" s="10" t="s">
        <v>75</v>
      </c>
      <c r="C16" s="11" t="s">
        <v>76</v>
      </c>
      <c r="D16" s="10"/>
      <c r="E16" s="1202"/>
      <c r="F16" s="13"/>
      <c r="G16" s="1206"/>
      <c r="H16" s="1206"/>
      <c r="I16" s="13"/>
      <c r="J16" s="7"/>
      <c r="K16" s="7"/>
      <c r="L16" s="7"/>
      <c r="M16" s="15"/>
      <c r="N16" s="15"/>
      <c r="O16" s="15"/>
      <c r="P16" s="15"/>
      <c r="S16" s="7"/>
      <c r="X16" s="7"/>
      <c r="Y16" s="7"/>
      <c r="Z16" s="7"/>
      <c r="AA16" s="9"/>
      <c r="AB16" s="9"/>
      <c r="AC16" s="9"/>
      <c r="AD16" s="9"/>
      <c r="AE16" s="9"/>
      <c r="AF16" s="9"/>
      <c r="AG16" s="9"/>
      <c r="AH16" s="9"/>
    </row>
    <row r="17" spans="1:34" ht="12" hidden="1" customHeight="1" x14ac:dyDescent="0.35">
      <c r="A17" s="969"/>
      <c r="B17" s="10" t="s">
        <v>77</v>
      </c>
      <c r="C17" s="11" t="s">
        <v>78</v>
      </c>
      <c r="D17" s="10"/>
      <c r="E17" s="1202"/>
      <c r="F17" s="13"/>
      <c r="G17" s="1206"/>
      <c r="H17" s="1046"/>
      <c r="I17" s="13"/>
      <c r="J17" s="7"/>
      <c r="K17" s="7"/>
      <c r="L17" s="7"/>
      <c r="M17" s="15"/>
      <c r="N17" s="15"/>
      <c r="O17" s="15"/>
      <c r="P17" s="15"/>
      <c r="S17" s="7"/>
      <c r="X17" s="7"/>
      <c r="Y17" s="7"/>
      <c r="Z17" s="7"/>
      <c r="AA17" s="9"/>
      <c r="AB17" s="9"/>
      <c r="AC17" s="9"/>
      <c r="AD17" s="9"/>
      <c r="AE17" s="9"/>
      <c r="AF17" s="9"/>
      <c r="AG17" s="9"/>
      <c r="AH17" s="9"/>
    </row>
    <row r="18" spans="1:34" ht="12" hidden="1" customHeight="1" x14ac:dyDescent="0.35">
      <c r="A18" s="969"/>
      <c r="B18" s="7"/>
      <c r="C18" s="7"/>
      <c r="D18" s="15"/>
      <c r="F18" s="7"/>
      <c r="H18" s="1046"/>
      <c r="I18" s="7"/>
      <c r="J18" s="7"/>
      <c r="K18" s="7"/>
      <c r="L18" s="7"/>
      <c r="M18" s="15"/>
      <c r="N18" s="15"/>
      <c r="O18" s="15"/>
      <c r="P18" s="15"/>
      <c r="S18" s="7"/>
      <c r="X18" s="7"/>
      <c r="Y18" s="7"/>
      <c r="Z18" s="7"/>
      <c r="AA18" s="9"/>
      <c r="AB18" s="9"/>
      <c r="AC18" s="9"/>
      <c r="AD18" s="9"/>
      <c r="AE18" s="9"/>
      <c r="AF18" s="9"/>
      <c r="AG18" s="9"/>
      <c r="AH18" s="9"/>
    </row>
    <row r="19" spans="1:34" ht="12" hidden="1" customHeight="1" x14ac:dyDescent="0.35">
      <c r="A19" s="969"/>
      <c r="B19" s="7"/>
      <c r="C19" s="7"/>
      <c r="D19" s="15"/>
      <c r="F19" s="7"/>
      <c r="H19" s="1046"/>
      <c r="I19" s="7"/>
      <c r="J19" s="7"/>
      <c r="K19" s="7"/>
      <c r="L19" s="7"/>
      <c r="M19" s="15"/>
      <c r="N19" s="15"/>
      <c r="O19" s="15"/>
      <c r="P19" s="15"/>
      <c r="S19" s="7"/>
      <c r="X19" s="7"/>
      <c r="Y19" s="7"/>
      <c r="Z19" s="7"/>
      <c r="AA19" s="9"/>
      <c r="AB19" s="9"/>
      <c r="AC19" s="9"/>
      <c r="AD19" s="9"/>
      <c r="AE19" s="9"/>
      <c r="AF19" s="9"/>
      <c r="AG19" s="9"/>
      <c r="AH19" s="9"/>
    </row>
    <row r="20" spans="1:34" ht="12" hidden="1" customHeight="1" x14ac:dyDescent="0.35">
      <c r="A20" s="969"/>
      <c r="B20" s="7"/>
      <c r="C20" s="7"/>
      <c r="D20" s="15"/>
      <c r="F20" s="7"/>
      <c r="H20" s="1046"/>
      <c r="I20" s="7"/>
      <c r="J20" s="7"/>
      <c r="K20" s="7"/>
      <c r="L20" s="7"/>
      <c r="M20" s="15"/>
      <c r="N20" s="15"/>
      <c r="O20" s="15"/>
      <c r="P20" s="15"/>
      <c r="S20" s="7"/>
      <c r="X20" s="7"/>
      <c r="Y20" s="7"/>
      <c r="Z20" s="7"/>
      <c r="AA20" s="9"/>
      <c r="AB20" s="9"/>
      <c r="AC20" s="9"/>
      <c r="AD20" s="9"/>
      <c r="AE20" s="9"/>
      <c r="AF20" s="9"/>
      <c r="AG20" s="9"/>
      <c r="AH20" s="9"/>
    </row>
    <row r="21" spans="1:34" ht="37.5" customHeight="1" x14ac:dyDescent="0.25">
      <c r="A21" s="1461"/>
      <c r="B21" s="1391"/>
      <c r="C21" s="1384"/>
      <c r="D21" s="1448" t="s">
        <v>79</v>
      </c>
      <c r="E21" s="1391"/>
      <c r="F21" s="1391"/>
      <c r="G21" s="1391"/>
      <c r="H21" s="1391"/>
      <c r="I21" s="1391"/>
      <c r="J21" s="1391"/>
      <c r="K21" s="1391"/>
      <c r="L21" s="1391"/>
      <c r="M21" s="1391"/>
      <c r="N21" s="1391"/>
      <c r="O21" s="1391"/>
      <c r="P21" s="1391"/>
      <c r="Q21" s="1391"/>
      <c r="R21" s="1391"/>
      <c r="S21" s="1391"/>
      <c r="T21" s="1391"/>
      <c r="U21" s="1391"/>
      <c r="V21" s="1582" t="s">
        <v>80</v>
      </c>
      <c r="W21" s="1363"/>
      <c r="X21" s="1361"/>
      <c r="Y21" s="7"/>
      <c r="Z21" s="7"/>
      <c r="AA21" s="9"/>
      <c r="AB21" s="9"/>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4"/>
      <c r="R22" s="1454"/>
      <c r="S22" s="1454"/>
      <c r="T22" s="1454"/>
      <c r="U22" s="1454"/>
      <c r="V22" s="1581" t="s">
        <v>81</v>
      </c>
      <c r="W22" s="1363"/>
      <c r="X22" s="1361"/>
      <c r="Y22" s="7"/>
      <c r="Z22" s="7"/>
      <c r="AA22" s="9"/>
      <c r="AB22" s="9"/>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4"/>
      <c r="R23" s="1454"/>
      <c r="S23" s="1454"/>
      <c r="T23" s="1454"/>
      <c r="U23" s="1454"/>
      <c r="V23" s="1581" t="s">
        <v>83</v>
      </c>
      <c r="W23" s="1363"/>
      <c r="X23" s="1361"/>
      <c r="Y23" s="7"/>
      <c r="Z23" s="7"/>
      <c r="AA23" s="9"/>
      <c r="AB23" s="9"/>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367"/>
      <c r="R24" s="1367"/>
      <c r="S24" s="1367"/>
      <c r="T24" s="1367"/>
      <c r="U24" s="1367"/>
      <c r="V24" s="1581" t="s">
        <v>84</v>
      </c>
      <c r="W24" s="1363"/>
      <c r="X24" s="1361"/>
      <c r="Y24" s="7"/>
      <c r="Z24" s="7"/>
      <c r="AA24" s="9"/>
      <c r="AB24" s="9"/>
      <c r="AC24" s="9"/>
      <c r="AD24" s="9"/>
      <c r="AE24" s="9"/>
      <c r="AF24" s="9"/>
      <c r="AG24" s="9"/>
      <c r="AH24" s="9"/>
    </row>
    <row r="25" spans="1:34" ht="36.75" customHeight="1" x14ac:dyDescent="0.25">
      <c r="A25" s="973"/>
      <c r="B25" s="974"/>
      <c r="C25" s="974"/>
      <c r="D25" s="974"/>
      <c r="E25" s="1200"/>
      <c r="F25" s="975"/>
      <c r="G25" s="1191"/>
      <c r="H25" s="1191"/>
      <c r="I25" s="975"/>
      <c r="J25" s="975"/>
      <c r="K25" s="975"/>
      <c r="L25" s="975"/>
      <c r="M25" s="975"/>
      <c r="N25" s="975"/>
      <c r="O25" s="975"/>
      <c r="P25" s="975"/>
      <c r="Q25" s="1191"/>
      <c r="R25" s="1191"/>
      <c r="S25" s="975"/>
      <c r="T25" s="1191"/>
      <c r="U25" s="1191"/>
      <c r="V25" s="1293"/>
      <c r="W25" s="1293"/>
      <c r="X25" s="976"/>
      <c r="Y25" s="7"/>
      <c r="Z25" s="7"/>
      <c r="AA25" s="9"/>
      <c r="AB25" s="9"/>
      <c r="AC25" s="9"/>
      <c r="AD25" s="9"/>
      <c r="AE25" s="9"/>
      <c r="AF25" s="9"/>
      <c r="AG25" s="9"/>
      <c r="AH25" s="9"/>
    </row>
    <row r="26" spans="1:34" ht="56.25" customHeight="1" x14ac:dyDescent="0.25">
      <c r="A26" s="1436" t="s">
        <v>85</v>
      </c>
      <c r="B26" s="1389"/>
      <c r="C26" s="1378"/>
      <c r="D26" s="977"/>
      <c r="E26" s="1192"/>
      <c r="F26" s="1440" t="str">
        <f>CONCATENATE("INFORME DE SEGUIMIENTO DEL PROCESO ",A27)</f>
        <v>INFORME DE SEGUIMIENTO DEL PROCESO EVALUACIÓN Y SEGUIMIENTO</v>
      </c>
      <c r="G26" s="1382"/>
      <c r="H26" s="1210"/>
      <c r="I26" s="1442" t="s">
        <v>86</v>
      </c>
      <c r="J26" s="1389"/>
      <c r="K26" s="1389"/>
      <c r="L26" s="1389"/>
      <c r="M26" s="1378"/>
      <c r="N26" s="979"/>
      <c r="O26" s="975"/>
      <c r="P26" s="980"/>
      <c r="Q26" s="1193"/>
      <c r="R26" s="1192"/>
      <c r="S26" s="978"/>
      <c r="T26" s="1192"/>
      <c r="U26" s="1192"/>
      <c r="V26" s="977"/>
      <c r="W26" s="977"/>
      <c r="X26" s="978"/>
      <c r="Y26" s="7"/>
      <c r="Z26" s="7"/>
      <c r="AA26" s="9"/>
      <c r="AB26" s="9"/>
      <c r="AC26" s="9"/>
      <c r="AD26" s="9"/>
      <c r="AE26" s="9"/>
      <c r="AF26" s="9"/>
      <c r="AG26" s="9"/>
      <c r="AH26" s="9"/>
    </row>
    <row r="27" spans="1:34" ht="53.25" customHeight="1" x14ac:dyDescent="0.25">
      <c r="A27" s="1436" t="s">
        <v>78</v>
      </c>
      <c r="B27" s="1389"/>
      <c r="C27" s="1378"/>
      <c r="D27" s="977"/>
      <c r="E27" s="1192"/>
      <c r="F27" s="34" t="s">
        <v>87</v>
      </c>
      <c r="G27" s="1106">
        <f>+COUNTA(E40:E48)</f>
        <v>2</v>
      </c>
      <c r="H27" s="1211"/>
      <c r="I27" s="1443" t="s">
        <v>88</v>
      </c>
      <c r="J27" s="1393"/>
      <c r="K27" s="1382"/>
      <c r="L27" s="1444">
        <f>COUNTIF(I40:I48,"CORRECCIÓN")</f>
        <v>0</v>
      </c>
      <c r="M27" s="1382"/>
      <c r="N27" s="979"/>
      <c r="O27" s="977"/>
      <c r="P27" s="1583" t="s">
        <v>89</v>
      </c>
      <c r="Q27" s="1367"/>
      <c r="R27" s="1367"/>
      <c r="S27" s="1367"/>
      <c r="T27" s="1192"/>
      <c r="U27" s="1192"/>
      <c r="V27" s="977"/>
      <c r="W27" s="977"/>
      <c r="X27" s="978"/>
      <c r="Y27" s="7"/>
      <c r="Z27" s="7"/>
      <c r="AA27" s="9"/>
      <c r="AB27" s="9"/>
      <c r="AC27" s="9"/>
      <c r="AD27" s="9"/>
      <c r="AE27" s="9"/>
      <c r="AF27" s="9"/>
      <c r="AG27" s="9"/>
      <c r="AH27" s="9"/>
    </row>
    <row r="28" spans="1:34" ht="42.75" customHeight="1" x14ac:dyDescent="0.35">
      <c r="A28" s="982"/>
      <c r="B28" s="978"/>
      <c r="C28" s="978"/>
      <c r="D28" s="983"/>
      <c r="E28" s="1192"/>
      <c r="F28" s="34" t="s">
        <v>90</v>
      </c>
      <c r="G28" s="1106">
        <f>+COUNTA(H40:H48)</f>
        <v>5</v>
      </c>
      <c r="H28" s="1211"/>
      <c r="I28" s="1432" t="s">
        <v>91</v>
      </c>
      <c r="J28" s="1363"/>
      <c r="K28" s="1369"/>
      <c r="L28" s="1433">
        <f>COUNTIF(I40:I48,"ACCIÓN PREVENTIVA")</f>
        <v>5</v>
      </c>
      <c r="M28" s="1369"/>
      <c r="N28" s="977"/>
      <c r="O28" s="977"/>
      <c r="P28" s="187" t="s">
        <v>92</v>
      </c>
      <c r="Q28" s="1132" t="s">
        <v>93</v>
      </c>
      <c r="R28" s="1132" t="s">
        <v>94</v>
      </c>
      <c r="S28" s="42" t="s">
        <v>96</v>
      </c>
      <c r="T28" s="1192"/>
      <c r="U28" s="1192"/>
      <c r="V28" s="977"/>
      <c r="W28" s="977"/>
      <c r="X28" s="978"/>
      <c r="Y28" s="7"/>
      <c r="Z28" s="7"/>
      <c r="AA28" s="9"/>
      <c r="AB28" s="9"/>
      <c r="AC28" s="9"/>
      <c r="AD28" s="9"/>
      <c r="AE28" s="9"/>
      <c r="AF28" s="9"/>
      <c r="AG28" s="9"/>
      <c r="AH28" s="9"/>
    </row>
    <row r="29" spans="1:34" ht="53.25" customHeight="1" x14ac:dyDescent="0.35">
      <c r="A29" s="982"/>
      <c r="B29" s="978"/>
      <c r="C29" s="978"/>
      <c r="D29" s="984"/>
      <c r="E29" s="1192"/>
      <c r="F29" s="47" t="s">
        <v>99</v>
      </c>
      <c r="G29" s="1207">
        <f>+COUNTIF(V40:V48,"Cerrada")</f>
        <v>0</v>
      </c>
      <c r="H29" s="1211"/>
      <c r="I29" s="1432" t="s">
        <v>100</v>
      </c>
      <c r="J29" s="1363"/>
      <c r="K29" s="1369"/>
      <c r="L29" s="1433">
        <f>COUNTIF(I40:I48,"ACCIÓN CORRECTIVA")</f>
        <v>0</v>
      </c>
      <c r="M29" s="1369"/>
      <c r="N29" s="979"/>
      <c r="O29" s="977"/>
      <c r="P29" s="187">
        <v>2011</v>
      </c>
      <c r="Q29" s="1132">
        <v>0</v>
      </c>
      <c r="R29" s="1140">
        <v>0</v>
      </c>
      <c r="S29" s="188">
        <f t="shared" ref="S29:S32" si="0">+SUM(Q29:R29)</f>
        <v>0</v>
      </c>
      <c r="T29" s="1192"/>
      <c r="U29" s="1192"/>
      <c r="V29" s="977"/>
      <c r="W29" s="977"/>
      <c r="X29" s="978"/>
      <c r="Y29" s="7"/>
      <c r="Z29" s="7"/>
      <c r="AA29" s="9"/>
      <c r="AB29" s="9"/>
      <c r="AC29" s="9"/>
      <c r="AD29" s="9"/>
      <c r="AE29" s="9"/>
      <c r="AF29" s="9"/>
      <c r="AG29" s="9"/>
      <c r="AH29" s="9"/>
    </row>
    <row r="30" spans="1:34" ht="48.75" customHeight="1" x14ac:dyDescent="0.35">
      <c r="A30" s="982"/>
      <c r="B30" s="978"/>
      <c r="C30" s="978"/>
      <c r="D30" s="983"/>
      <c r="E30" s="1192"/>
      <c r="F30" s="52" t="s">
        <v>101</v>
      </c>
      <c r="G30" s="1208">
        <f>+COUNTIF(V40:V48,"Cerrada Condicional")</f>
        <v>0</v>
      </c>
      <c r="H30" s="1211"/>
      <c r="I30" s="1434" t="s">
        <v>102</v>
      </c>
      <c r="J30" s="1435"/>
      <c r="K30" s="1380"/>
      <c r="L30" s="1431">
        <f>COUNTIF(I40:I48,"ACCIÓN DE MEJORA")</f>
        <v>0</v>
      </c>
      <c r="M30" s="1380"/>
      <c r="N30" s="977"/>
      <c r="O30" s="977"/>
      <c r="P30" s="191">
        <v>2012</v>
      </c>
      <c r="Q30" s="1020">
        <v>0</v>
      </c>
      <c r="R30" s="1141">
        <v>0</v>
      </c>
      <c r="S30" s="60">
        <f t="shared" si="0"/>
        <v>0</v>
      </c>
      <c r="T30" s="1192"/>
      <c r="U30" s="1192"/>
      <c r="V30" s="977"/>
      <c r="W30" s="977"/>
      <c r="X30" s="978"/>
      <c r="Y30" s="7"/>
      <c r="Z30" s="7"/>
      <c r="AA30" s="9"/>
      <c r="AB30" s="9"/>
      <c r="AC30" s="9"/>
      <c r="AD30" s="9"/>
      <c r="AE30" s="9"/>
      <c r="AF30" s="9"/>
      <c r="AG30" s="9"/>
      <c r="AH30" s="9"/>
    </row>
    <row r="31" spans="1:34" ht="58.5" customHeight="1" x14ac:dyDescent="0.35">
      <c r="A31" s="982"/>
      <c r="B31" s="978"/>
      <c r="C31" s="978"/>
      <c r="D31" s="984"/>
      <c r="E31" s="1192"/>
      <c r="F31" s="34" t="s">
        <v>104</v>
      </c>
      <c r="G31" s="1106">
        <f>+COUNTIF(V40:V48,"Abierta - en Desarrollo")</f>
        <v>5</v>
      </c>
      <c r="H31" s="1211"/>
      <c r="I31" s="1430" t="s">
        <v>105</v>
      </c>
      <c r="J31" s="1389"/>
      <c r="K31" s="1389"/>
      <c r="L31" s="1389"/>
      <c r="M31" s="1378"/>
      <c r="N31" s="977"/>
      <c r="O31" s="977"/>
      <c r="P31" s="197">
        <v>2013</v>
      </c>
      <c r="Q31" s="1020">
        <v>0</v>
      </c>
      <c r="R31" s="1141">
        <v>0</v>
      </c>
      <c r="S31" s="199">
        <f t="shared" si="0"/>
        <v>0</v>
      </c>
      <c r="T31" s="1192"/>
      <c r="U31" s="1192"/>
      <c r="V31" s="977"/>
      <c r="W31" s="977"/>
      <c r="X31" s="978"/>
      <c r="Y31" s="7"/>
      <c r="Z31" s="7"/>
      <c r="AA31" s="9"/>
      <c r="AB31" s="9"/>
      <c r="AC31" s="9"/>
      <c r="AD31" s="9"/>
      <c r="AE31" s="9"/>
      <c r="AF31" s="9"/>
      <c r="AG31" s="9"/>
      <c r="AH31" s="9"/>
    </row>
    <row r="32" spans="1:34" ht="63" customHeight="1" x14ac:dyDescent="0.35">
      <c r="A32" s="982"/>
      <c r="B32" s="978"/>
      <c r="C32" s="978"/>
      <c r="D32" s="983"/>
      <c r="E32" s="1192"/>
      <c r="F32" s="64" t="s">
        <v>106</v>
      </c>
      <c r="G32" s="1207">
        <f>+COUNTIF(V40:V48,"Abierta - Vencida")</f>
        <v>0</v>
      </c>
      <c r="H32" s="1211"/>
      <c r="I32" s="65" t="s">
        <v>14</v>
      </c>
      <c r="J32" s="66">
        <f>COUNTIF(J40:J48,"SGC")</f>
        <v>0</v>
      </c>
      <c r="K32" s="67" t="s">
        <v>35</v>
      </c>
      <c r="L32" s="68">
        <f>COUNTIF(J40:J48,"S&amp;SO")</f>
        <v>0</v>
      </c>
      <c r="M32" s="461" t="s">
        <v>96</v>
      </c>
      <c r="N32" s="977"/>
      <c r="O32" s="975"/>
      <c r="P32" s="203" t="s">
        <v>108</v>
      </c>
      <c r="Q32" s="1021">
        <f t="shared" ref="Q32:R32" si="1">SUM(Q29:Q31)</f>
        <v>0</v>
      </c>
      <c r="R32" s="1021">
        <f t="shared" si="1"/>
        <v>0</v>
      </c>
      <c r="S32" s="985">
        <f t="shared" si="0"/>
        <v>0</v>
      </c>
      <c r="T32" s="1192"/>
      <c r="U32" s="1192"/>
      <c r="V32" s="977"/>
      <c r="W32" s="977"/>
      <c r="X32" s="978"/>
      <c r="Y32" s="7"/>
      <c r="Z32" s="7"/>
      <c r="AA32" s="9"/>
      <c r="AB32" s="9"/>
      <c r="AC32" s="9"/>
      <c r="AD32" s="9"/>
      <c r="AE32" s="9"/>
      <c r="AF32" s="9"/>
      <c r="AG32" s="9"/>
      <c r="AH32" s="9"/>
    </row>
    <row r="33" spans="1:34" ht="42.75" customHeight="1" x14ac:dyDescent="0.35">
      <c r="A33" s="982"/>
      <c r="B33" s="978"/>
      <c r="C33" s="978"/>
      <c r="D33" s="977"/>
      <c r="E33" s="1192"/>
      <c r="F33" s="986" t="s">
        <v>107</v>
      </c>
      <c r="G33" s="1207">
        <f>+SUM(G30:G31)</f>
        <v>5</v>
      </c>
      <c r="H33" s="1211"/>
      <c r="I33" s="72" t="s">
        <v>52</v>
      </c>
      <c r="J33" s="73">
        <f>COUNTIF(J40:J48,"SCI")</f>
        <v>5</v>
      </c>
      <c r="K33" s="74" t="s">
        <v>28</v>
      </c>
      <c r="L33" s="75">
        <f>COUNTIF(J40:J48,"SGSI")</f>
        <v>0</v>
      </c>
      <c r="M33" s="1501">
        <f>+J32+J33+J34+J35+L32+L33+L34</f>
        <v>5</v>
      </c>
      <c r="N33" s="977"/>
      <c r="O33" s="975"/>
      <c r="P33" s="987"/>
      <c r="Q33" s="1194"/>
      <c r="R33" s="1192"/>
      <c r="S33" s="978"/>
      <c r="T33" s="1192"/>
      <c r="U33" s="1192"/>
      <c r="V33" s="977"/>
      <c r="W33" s="977"/>
      <c r="X33" s="978"/>
      <c r="Y33" s="7"/>
      <c r="Z33" s="7"/>
      <c r="AA33" s="9"/>
      <c r="AB33" s="9"/>
      <c r="AC33" s="9"/>
      <c r="AD33" s="9"/>
      <c r="AE33" s="9"/>
      <c r="AF33" s="9"/>
      <c r="AG33" s="9"/>
      <c r="AH33" s="9"/>
    </row>
    <row r="34" spans="1:34" ht="54.75" customHeight="1" x14ac:dyDescent="0.35">
      <c r="A34" s="982"/>
      <c r="B34" s="978"/>
      <c r="C34" s="978"/>
      <c r="D34" s="977"/>
      <c r="E34" s="1192"/>
      <c r="F34" s="34" t="s">
        <v>109</v>
      </c>
      <c r="G34" s="1106">
        <f>+COUNTA(Q40:Q48)</f>
        <v>5</v>
      </c>
      <c r="H34" s="1212"/>
      <c r="I34" s="72" t="s">
        <v>47</v>
      </c>
      <c r="J34" s="73">
        <f>COUNTIF(J40:J48,"SGA")</f>
        <v>0</v>
      </c>
      <c r="K34" s="79" t="s">
        <v>21</v>
      </c>
      <c r="L34" s="80">
        <f>COUNTIF(J40:J48,"SIGA")</f>
        <v>0</v>
      </c>
      <c r="M34" s="1467"/>
      <c r="N34" s="977"/>
      <c r="O34" s="975"/>
      <c r="P34" s="987"/>
      <c r="Q34" s="1194"/>
      <c r="R34" s="1192"/>
      <c r="S34" s="978"/>
      <c r="T34" s="1192"/>
      <c r="U34" s="1192"/>
      <c r="V34" s="977"/>
      <c r="W34" s="977"/>
      <c r="X34" s="978"/>
      <c r="Y34" s="7"/>
      <c r="Z34" s="7"/>
      <c r="AA34" s="9"/>
      <c r="AB34" s="9"/>
      <c r="AC34" s="9"/>
      <c r="AD34" s="9"/>
      <c r="AE34" s="9"/>
      <c r="AF34" s="9"/>
      <c r="AG34" s="9"/>
      <c r="AH34" s="9"/>
    </row>
    <row r="35" spans="1:34" ht="42.75" customHeight="1" x14ac:dyDescent="0.35">
      <c r="A35" s="982"/>
      <c r="B35" s="978"/>
      <c r="C35" s="978"/>
      <c r="D35" s="979"/>
      <c r="E35" s="1203"/>
      <c r="F35" s="84" t="s">
        <v>110</v>
      </c>
      <c r="G35" s="1209">
        <f>+COUNTA(T40:T48)</f>
        <v>5</v>
      </c>
      <c r="H35" s="1212"/>
      <c r="I35" s="89" t="s">
        <v>41</v>
      </c>
      <c r="J35" s="80">
        <f>COUNTIF(J40:J48,"SRS")</f>
        <v>0</v>
      </c>
      <c r="K35" s="978"/>
      <c r="L35" s="978"/>
      <c r="M35" s="977"/>
      <c r="N35" s="977"/>
      <c r="O35" s="977"/>
      <c r="P35" s="977"/>
      <c r="Q35" s="1194"/>
      <c r="R35" s="1194"/>
      <c r="S35" s="989"/>
      <c r="T35" s="1200"/>
      <c r="U35" s="1193"/>
      <c r="V35" s="977"/>
      <c r="W35" s="977"/>
      <c r="X35" s="978"/>
      <c r="Y35" s="7"/>
      <c r="Z35" s="7"/>
      <c r="AA35" s="9"/>
      <c r="AB35" s="9"/>
      <c r="AC35" s="9"/>
      <c r="AD35" s="9"/>
      <c r="AE35" s="9"/>
      <c r="AF35" s="9"/>
      <c r="AG35" s="9"/>
      <c r="AH35" s="9"/>
    </row>
    <row r="36" spans="1:34" ht="42.75" customHeight="1" x14ac:dyDescent="0.35">
      <c r="A36" s="982"/>
      <c r="B36" s="978"/>
      <c r="C36" s="978"/>
      <c r="D36" s="979"/>
      <c r="E36" s="1203"/>
      <c r="F36" s="979"/>
      <c r="G36" s="1203"/>
      <c r="H36" s="1212"/>
      <c r="I36" s="979"/>
      <c r="J36" s="979"/>
      <c r="K36" s="978"/>
      <c r="L36" s="978"/>
      <c r="M36" s="977"/>
      <c r="N36" s="977"/>
      <c r="O36" s="977"/>
      <c r="P36" s="977"/>
      <c r="Q36" s="1194"/>
      <c r="R36" s="1194"/>
      <c r="S36" s="989"/>
      <c r="T36" s="1200"/>
      <c r="U36" s="1193"/>
      <c r="V36" s="977"/>
      <c r="W36" s="977"/>
      <c r="X36" s="978"/>
      <c r="Y36" s="7"/>
      <c r="Z36" s="7"/>
      <c r="AA36" s="9"/>
      <c r="AB36" s="9"/>
      <c r="AC36" s="9"/>
      <c r="AD36" s="9"/>
      <c r="AE36" s="9"/>
      <c r="AF36" s="9"/>
      <c r="AG36" s="9"/>
      <c r="AH36" s="9"/>
    </row>
    <row r="37" spans="1:34" ht="42.75" customHeight="1" x14ac:dyDescent="0.35">
      <c r="A37" s="982"/>
      <c r="B37" s="978"/>
      <c r="C37" s="978"/>
      <c r="D37" s="979"/>
      <c r="E37" s="1203"/>
      <c r="F37" s="979"/>
      <c r="G37" s="1203"/>
      <c r="H37" s="1203"/>
      <c r="I37" s="979"/>
      <c r="J37" s="979"/>
      <c r="K37" s="979"/>
      <c r="L37" s="979"/>
      <c r="M37" s="979"/>
      <c r="N37" s="977"/>
      <c r="O37" s="977"/>
      <c r="P37" s="977"/>
      <c r="Q37" s="1192"/>
      <c r="R37" s="1193"/>
      <c r="S37" s="988"/>
      <c r="T37" s="1194"/>
      <c r="U37" s="1194"/>
      <c r="V37" s="974"/>
      <c r="W37" s="974"/>
      <c r="X37" s="981"/>
      <c r="Y37" s="7"/>
      <c r="Z37" s="7"/>
      <c r="AA37" s="9"/>
      <c r="AB37" s="9"/>
      <c r="AC37" s="9"/>
      <c r="AD37" s="9"/>
      <c r="AE37" s="9"/>
      <c r="AF37" s="9"/>
      <c r="AG37" s="9"/>
      <c r="AH37" s="9"/>
    </row>
    <row r="38" spans="1:34" ht="36" customHeight="1" x14ac:dyDescent="0.25">
      <c r="A38" s="1465" t="s">
        <v>114</v>
      </c>
      <c r="B38" s="1389"/>
      <c r="C38" s="1389"/>
      <c r="D38" s="1389"/>
      <c r="E38" s="1389"/>
      <c r="F38" s="1389"/>
      <c r="G38" s="1389"/>
      <c r="H38" s="1479" t="s">
        <v>116</v>
      </c>
      <c r="I38" s="1389"/>
      <c r="J38" s="1389"/>
      <c r="K38" s="1389"/>
      <c r="L38" s="1389"/>
      <c r="M38" s="1389"/>
      <c r="N38" s="1389"/>
      <c r="O38" s="1389"/>
      <c r="P38" s="1378"/>
      <c r="Q38" s="1476" t="s">
        <v>293</v>
      </c>
      <c r="R38" s="1391"/>
      <c r="S38" s="1384"/>
      <c r="T38" s="1462" t="s">
        <v>118</v>
      </c>
      <c r="U38" s="1389"/>
      <c r="V38" s="1389"/>
      <c r="W38" s="1378"/>
      <c r="X38" s="1578" t="s">
        <v>119</v>
      </c>
      <c r="Y38" s="101"/>
      <c r="Z38" s="102"/>
      <c r="AA38" s="9"/>
      <c r="AB38" s="9"/>
      <c r="AC38" s="9"/>
      <c r="AD38" s="9"/>
      <c r="AE38" s="9"/>
      <c r="AF38" s="9"/>
      <c r="AG38" s="9"/>
      <c r="AH38" s="9"/>
    </row>
    <row r="39" spans="1:34" s="1235" customFormat="1" ht="68.25" customHeight="1" x14ac:dyDescent="0.25">
      <c r="A39" s="990" t="s">
        <v>120</v>
      </c>
      <c r="B39" s="991" t="s">
        <v>3</v>
      </c>
      <c r="C39" s="991" t="s">
        <v>121</v>
      </c>
      <c r="D39" s="991" t="s">
        <v>122</v>
      </c>
      <c r="E39" s="991" t="s">
        <v>123</v>
      </c>
      <c r="F39" s="991" t="s">
        <v>4</v>
      </c>
      <c r="G39" s="1298" t="s">
        <v>124</v>
      </c>
      <c r="H39" s="1299" t="s">
        <v>125</v>
      </c>
      <c r="I39" s="107" t="s">
        <v>5</v>
      </c>
      <c r="J39" s="107" t="s">
        <v>126</v>
      </c>
      <c r="K39" s="107" t="s">
        <v>127</v>
      </c>
      <c r="L39" s="108" t="s">
        <v>128</v>
      </c>
      <c r="M39" s="109" t="s">
        <v>129</v>
      </c>
      <c r="N39" s="109" t="s">
        <v>130</v>
      </c>
      <c r="O39" s="109" t="s">
        <v>131</v>
      </c>
      <c r="P39" s="110" t="s">
        <v>132</v>
      </c>
      <c r="Q39" s="1300" t="s">
        <v>133</v>
      </c>
      <c r="R39" s="1301" t="s">
        <v>134</v>
      </c>
      <c r="S39" s="992" t="s">
        <v>135</v>
      </c>
      <c r="T39" s="109" t="s">
        <v>133</v>
      </c>
      <c r="U39" s="109" t="s">
        <v>134</v>
      </c>
      <c r="V39" s="109" t="s">
        <v>136</v>
      </c>
      <c r="W39" s="993" t="s">
        <v>137</v>
      </c>
      <c r="X39" s="1400"/>
      <c r="Y39" s="577"/>
      <c r="Z39" s="577"/>
    </row>
    <row r="40" spans="1:34" ht="264" customHeight="1" x14ac:dyDescent="0.25">
      <c r="A40" s="1575">
        <v>1</v>
      </c>
      <c r="B40" s="1573" t="s">
        <v>11</v>
      </c>
      <c r="C40" s="1573" t="s">
        <v>72</v>
      </c>
      <c r="D40" s="1574">
        <v>42689</v>
      </c>
      <c r="E40" s="1572" t="s">
        <v>2035</v>
      </c>
      <c r="F40" s="1573" t="s">
        <v>19</v>
      </c>
      <c r="G40" s="1572" t="s">
        <v>2036</v>
      </c>
      <c r="H40" s="1195" t="s">
        <v>2037</v>
      </c>
      <c r="I40" s="995" t="s">
        <v>20</v>
      </c>
      <c r="J40" s="996" t="s">
        <v>52</v>
      </c>
      <c r="K40" s="995" t="s">
        <v>2038</v>
      </c>
      <c r="L40" s="996" t="s">
        <v>2039</v>
      </c>
      <c r="M40" s="996" t="s">
        <v>2039</v>
      </c>
      <c r="N40" s="997">
        <v>42703</v>
      </c>
      <c r="O40" s="997">
        <v>42705</v>
      </c>
      <c r="P40" s="997">
        <v>42916</v>
      </c>
      <c r="Q40" s="1283" t="s">
        <v>2293</v>
      </c>
      <c r="R40" s="1283" t="s">
        <v>2294</v>
      </c>
      <c r="S40" s="1289" t="s">
        <v>2295</v>
      </c>
      <c r="T40" s="1284" t="s">
        <v>2301</v>
      </c>
      <c r="U40" s="1283" t="s">
        <v>2300</v>
      </c>
      <c r="V40" s="1294" t="s">
        <v>22</v>
      </c>
      <c r="W40" s="1289" t="s">
        <v>2305</v>
      </c>
      <c r="X40" s="998" t="str">
        <f t="shared" ref="X40:X41" ca="1" si="2">+IF(P40="","",IF(TODAY()-P40&gt;0,"VENCIDA","EN DESARROLLO"))</f>
        <v>EN DESARROLLO</v>
      </c>
      <c r="Y40" s="999"/>
      <c r="Z40" s="1000"/>
      <c r="AA40" s="9"/>
      <c r="AB40" s="9"/>
      <c r="AC40" s="9"/>
      <c r="AD40" s="9"/>
      <c r="AE40" s="9"/>
      <c r="AF40" s="9"/>
      <c r="AG40" s="9"/>
      <c r="AH40" s="9"/>
    </row>
    <row r="41" spans="1:34" ht="108.75" customHeight="1" x14ac:dyDescent="0.25">
      <c r="A41" s="1576"/>
      <c r="B41" s="1568"/>
      <c r="C41" s="1568"/>
      <c r="D41" s="1568"/>
      <c r="E41" s="1570"/>
      <c r="F41" s="1568"/>
      <c r="G41" s="1570"/>
      <c r="H41" s="1031" t="s">
        <v>2041</v>
      </c>
      <c r="I41" s="515" t="s">
        <v>20</v>
      </c>
      <c r="J41" s="130" t="s">
        <v>52</v>
      </c>
      <c r="K41" s="515" t="s">
        <v>2042</v>
      </c>
      <c r="L41" s="130" t="s">
        <v>2043</v>
      </c>
      <c r="M41" s="130" t="s">
        <v>2043</v>
      </c>
      <c r="N41" s="131">
        <v>42703</v>
      </c>
      <c r="O41" s="131">
        <v>42705</v>
      </c>
      <c r="P41" s="131">
        <v>42916</v>
      </c>
      <c r="Q41" s="1282" t="s">
        <v>2296</v>
      </c>
      <c r="R41" s="1068" t="s">
        <v>2297</v>
      </c>
      <c r="S41" s="1297">
        <v>42842</v>
      </c>
      <c r="T41" s="1151" t="s">
        <v>2298</v>
      </c>
      <c r="U41" s="1151" t="s">
        <v>2299</v>
      </c>
      <c r="V41" s="1083" t="s">
        <v>22</v>
      </c>
      <c r="W41" s="1083" t="s">
        <v>2292</v>
      </c>
      <c r="X41" s="132" t="str">
        <f t="shared" ca="1" si="2"/>
        <v>EN DESARROLLO</v>
      </c>
      <c r="Y41" s="1000"/>
      <c r="Z41" s="1000"/>
      <c r="AA41" s="9"/>
      <c r="AB41" s="9"/>
      <c r="AC41" s="9"/>
      <c r="AD41" s="9"/>
      <c r="AE41" s="9"/>
      <c r="AF41" s="9"/>
      <c r="AG41" s="9"/>
      <c r="AH41" s="9"/>
    </row>
    <row r="42" spans="1:34" ht="120" hidden="1" customHeight="1" x14ac:dyDescent="0.25">
      <c r="A42" s="1577"/>
      <c r="B42" s="1569"/>
      <c r="C42" s="1569"/>
      <c r="D42" s="1569"/>
      <c r="E42" s="1571"/>
      <c r="F42" s="1569"/>
      <c r="G42" s="1571"/>
      <c r="H42" s="1197"/>
      <c r="I42" s="1001"/>
      <c r="J42" s="1002"/>
      <c r="K42" s="1001"/>
      <c r="L42" s="1002"/>
      <c r="M42" s="1002"/>
      <c r="N42" s="1003"/>
      <c r="O42" s="1002"/>
      <c r="P42" s="1002"/>
      <c r="Q42" s="1285"/>
      <c r="R42" s="1285"/>
      <c r="S42" s="1291"/>
      <c r="T42" s="1285"/>
      <c r="U42" s="1285"/>
      <c r="V42" s="1291"/>
      <c r="W42" s="1291"/>
      <c r="X42" s="1004"/>
      <c r="Y42" s="1005"/>
      <c r="Z42" s="1005"/>
      <c r="AA42" s="9"/>
      <c r="AB42" s="9"/>
      <c r="AC42" s="9"/>
      <c r="AD42" s="9"/>
      <c r="AE42" s="9"/>
      <c r="AF42" s="9"/>
      <c r="AG42" s="9"/>
      <c r="AH42" s="9"/>
    </row>
    <row r="43" spans="1:34" ht="233.25" customHeight="1" x14ac:dyDescent="0.25">
      <c r="A43" s="1575">
        <v>2</v>
      </c>
      <c r="B43" s="1579" t="s">
        <v>11</v>
      </c>
      <c r="C43" s="1579" t="s">
        <v>72</v>
      </c>
      <c r="D43" s="1574">
        <v>42689</v>
      </c>
      <c r="E43" s="1572" t="s">
        <v>2044</v>
      </c>
      <c r="F43" s="1573" t="s">
        <v>19</v>
      </c>
      <c r="G43" s="1572" t="s">
        <v>2045</v>
      </c>
      <c r="H43" s="1195" t="s">
        <v>2046</v>
      </c>
      <c r="I43" s="995" t="s">
        <v>20</v>
      </c>
      <c r="J43" s="996" t="s">
        <v>52</v>
      </c>
      <c r="K43" s="995" t="s">
        <v>2047</v>
      </c>
      <c r="L43" s="994" t="s">
        <v>2039</v>
      </c>
      <c r="M43" s="994" t="s">
        <v>2039</v>
      </c>
      <c r="N43" s="997">
        <v>42703</v>
      </c>
      <c r="O43" s="997">
        <v>42705</v>
      </c>
      <c r="P43" s="997">
        <v>42916</v>
      </c>
      <c r="Q43" s="1286" t="s">
        <v>2302</v>
      </c>
      <c r="R43" s="1283" t="s">
        <v>2048</v>
      </c>
      <c r="S43" s="1289" t="s">
        <v>2049</v>
      </c>
      <c r="T43" s="1284" t="s">
        <v>2303</v>
      </c>
      <c r="U43" s="1283" t="s">
        <v>2304</v>
      </c>
      <c r="V43" s="1294" t="s">
        <v>22</v>
      </c>
      <c r="W43" s="998" t="s">
        <v>2292</v>
      </c>
      <c r="X43" s="998" t="str">
        <f t="shared" ref="X43:X45" ca="1" si="3">+IF(P43="","",IF(TODAY()-P43&gt;0,"VENCIDA","EN DESARROLLO"))</f>
        <v>EN DESARROLLO</v>
      </c>
      <c r="Y43" s="1000"/>
      <c r="Z43" s="1000"/>
      <c r="AA43" s="9"/>
      <c r="AB43" s="9"/>
      <c r="AC43" s="9"/>
      <c r="AD43" s="9"/>
      <c r="AE43" s="9"/>
      <c r="AF43" s="9"/>
      <c r="AG43" s="9"/>
      <c r="AH43" s="9"/>
    </row>
    <row r="44" spans="1:34" ht="219.75" customHeight="1" x14ac:dyDescent="0.25">
      <c r="A44" s="1576"/>
      <c r="B44" s="1568"/>
      <c r="C44" s="1568"/>
      <c r="D44" s="1568"/>
      <c r="E44" s="1570"/>
      <c r="F44" s="1568"/>
      <c r="G44" s="1570"/>
      <c r="H44" s="1031" t="s">
        <v>2050</v>
      </c>
      <c r="I44" s="515" t="s">
        <v>20</v>
      </c>
      <c r="J44" s="130" t="s">
        <v>52</v>
      </c>
      <c r="K44" s="515" t="s">
        <v>2051</v>
      </c>
      <c r="L44" s="178" t="s">
        <v>2039</v>
      </c>
      <c r="M44" s="178" t="s">
        <v>2039</v>
      </c>
      <c r="N44" s="131">
        <v>42703</v>
      </c>
      <c r="O44" s="131">
        <v>42705</v>
      </c>
      <c r="P44" s="131">
        <v>42855</v>
      </c>
      <c r="Q44" s="1302" t="s">
        <v>2291</v>
      </c>
      <c r="R44" s="1068" t="s">
        <v>2052</v>
      </c>
      <c r="S44" s="1290" t="s">
        <v>2040</v>
      </c>
      <c r="T44" s="1151" t="s">
        <v>2307</v>
      </c>
      <c r="U44" s="1068" t="s">
        <v>2308</v>
      </c>
      <c r="V44" s="1295" t="s">
        <v>22</v>
      </c>
      <c r="W44" s="1295" t="s">
        <v>2306</v>
      </c>
      <c r="X44" s="176" t="str">
        <f t="shared" ca="1" si="3"/>
        <v>VENCIDA</v>
      </c>
      <c r="Y44" s="1000"/>
      <c r="Z44" s="1000"/>
      <c r="AA44" s="9"/>
      <c r="AB44" s="9"/>
      <c r="AC44" s="9"/>
      <c r="AD44" s="9"/>
      <c r="AE44" s="9"/>
      <c r="AF44" s="9"/>
      <c r="AG44" s="9"/>
      <c r="AH44" s="9"/>
    </row>
    <row r="45" spans="1:34" ht="329.25" customHeight="1" x14ac:dyDescent="0.25">
      <c r="A45" s="1577"/>
      <c r="B45" s="1569"/>
      <c r="C45" s="1569"/>
      <c r="D45" s="1569"/>
      <c r="E45" s="1571"/>
      <c r="F45" s="1569"/>
      <c r="G45" s="1571"/>
      <c r="H45" s="1287" t="s">
        <v>2053</v>
      </c>
      <c r="I45" s="1007" t="s">
        <v>20</v>
      </c>
      <c r="J45" s="1008" t="s">
        <v>52</v>
      </c>
      <c r="K45" s="1007" t="s">
        <v>2054</v>
      </c>
      <c r="L45" s="1008" t="s">
        <v>2039</v>
      </c>
      <c r="M45" s="1008" t="s">
        <v>2039</v>
      </c>
      <c r="N45" s="1009">
        <v>42703</v>
      </c>
      <c r="O45" s="1009">
        <v>42705</v>
      </c>
      <c r="P45" s="1009">
        <v>42855</v>
      </c>
      <c r="Q45" s="1287" t="s">
        <v>2290</v>
      </c>
      <c r="R45" s="1287" t="s">
        <v>2055</v>
      </c>
      <c r="S45" s="1292" t="s">
        <v>2040</v>
      </c>
      <c r="T45" s="1288" t="s">
        <v>2311</v>
      </c>
      <c r="U45" s="1287" t="s">
        <v>2310</v>
      </c>
      <c r="V45" s="1296" t="s">
        <v>22</v>
      </c>
      <c r="W45" s="1296" t="s">
        <v>2309</v>
      </c>
      <c r="X45" s="1010" t="str">
        <f t="shared" ca="1" si="3"/>
        <v>VENCIDA</v>
      </c>
      <c r="Y45" s="1000"/>
      <c r="Z45" s="1000"/>
      <c r="AA45" s="9"/>
      <c r="AB45" s="9"/>
      <c r="AC45" s="9"/>
      <c r="AD45" s="9"/>
      <c r="AE45" s="9"/>
      <c r="AF45" s="9"/>
      <c r="AG45" s="9"/>
      <c r="AH45" s="9"/>
    </row>
    <row r="46" spans="1:34" ht="32.25" hidden="1" customHeight="1" x14ac:dyDescent="0.25">
      <c r="A46" s="1580">
        <v>3</v>
      </c>
      <c r="B46" s="1491"/>
      <c r="C46" s="1491"/>
      <c r="D46" s="1491"/>
      <c r="E46" s="1492"/>
      <c r="F46" s="1491"/>
      <c r="G46" s="1492"/>
      <c r="H46" s="1213"/>
      <c r="I46" s="885"/>
      <c r="J46" s="885"/>
      <c r="K46" s="885"/>
      <c r="L46" s="885"/>
      <c r="M46" s="962"/>
      <c r="N46" s="1011"/>
      <c r="O46" s="962"/>
      <c r="P46" s="962"/>
      <c r="Q46" s="1198"/>
      <c r="R46" s="1198"/>
      <c r="S46" s="885"/>
      <c r="T46" s="1198"/>
      <c r="U46" s="1198"/>
      <c r="V46" s="962"/>
      <c r="W46" s="962"/>
      <c r="X46" s="1012"/>
      <c r="Y46" s="1005"/>
      <c r="Z46" s="1005"/>
      <c r="AA46" s="9"/>
      <c r="AB46" s="9"/>
      <c r="AC46" s="9"/>
      <c r="AD46" s="9"/>
      <c r="AE46" s="9"/>
      <c r="AF46" s="9"/>
      <c r="AG46" s="9"/>
      <c r="AH46" s="9"/>
    </row>
    <row r="47" spans="1:34" ht="32.25" hidden="1" customHeight="1" x14ac:dyDescent="0.25">
      <c r="A47" s="1576"/>
      <c r="B47" s="1568"/>
      <c r="C47" s="1568"/>
      <c r="D47" s="1568"/>
      <c r="E47" s="1570"/>
      <c r="F47" s="1568"/>
      <c r="G47" s="1570"/>
      <c r="H47" s="1031"/>
      <c r="I47" s="842"/>
      <c r="J47" s="842"/>
      <c r="K47" s="842"/>
      <c r="L47" s="842"/>
      <c r="M47" s="955"/>
      <c r="N47" s="967"/>
      <c r="O47" s="955"/>
      <c r="P47" s="955"/>
      <c r="Q47" s="1199"/>
      <c r="R47" s="1199"/>
      <c r="S47" s="842"/>
      <c r="T47" s="1199"/>
      <c r="U47" s="1199"/>
      <c r="V47" s="955"/>
      <c r="W47" s="955"/>
      <c r="X47" s="1013"/>
      <c r="Y47" s="1005"/>
      <c r="Z47" s="1005"/>
      <c r="AA47" s="9"/>
      <c r="AB47" s="9"/>
      <c r="AC47" s="9"/>
      <c r="AD47" s="9"/>
      <c r="AE47" s="9"/>
      <c r="AF47" s="9"/>
      <c r="AG47" s="9"/>
      <c r="AH47" s="9"/>
    </row>
    <row r="48" spans="1:34" ht="32.25" hidden="1" customHeight="1" x14ac:dyDescent="0.25">
      <c r="A48" s="1577"/>
      <c r="B48" s="1569"/>
      <c r="C48" s="1569"/>
      <c r="D48" s="1569"/>
      <c r="E48" s="1571"/>
      <c r="F48" s="1569"/>
      <c r="G48" s="1571"/>
      <c r="H48" s="1197"/>
      <c r="I48" s="1001"/>
      <c r="J48" s="1001"/>
      <c r="K48" s="1001"/>
      <c r="L48" s="1001"/>
      <c r="M48" s="1002"/>
      <c r="N48" s="1003"/>
      <c r="O48" s="1002"/>
      <c r="P48" s="1002"/>
      <c r="Q48" s="1196"/>
      <c r="R48" s="1196"/>
      <c r="S48" s="1001"/>
      <c r="T48" s="1196"/>
      <c r="U48" s="1196"/>
      <c r="V48" s="1002"/>
      <c r="W48" s="1002"/>
      <c r="X48" s="1004"/>
      <c r="Y48" s="1005"/>
      <c r="Z48" s="1005"/>
      <c r="AA48" s="9"/>
      <c r="AB48" s="9"/>
      <c r="AC48" s="9"/>
      <c r="AD48" s="9"/>
      <c r="AE48" s="9"/>
      <c r="AF48" s="9"/>
      <c r="AG48" s="9"/>
      <c r="AH48" s="9"/>
    </row>
    <row r="49" spans="1:34" ht="12" customHeight="1" x14ac:dyDescent="0.35">
      <c r="A49" s="969"/>
      <c r="B49" s="7"/>
      <c r="C49" s="7"/>
      <c r="D49" s="15"/>
      <c r="F49" s="7"/>
      <c r="H49" s="1046"/>
      <c r="I49" s="7"/>
      <c r="J49" s="7"/>
      <c r="K49" s="7"/>
      <c r="L49" s="7"/>
      <c r="M49" s="15"/>
      <c r="N49" s="15"/>
      <c r="O49" s="15"/>
      <c r="P49" s="15"/>
      <c r="S49" s="7"/>
      <c r="X49" s="7"/>
      <c r="Y49" s="7"/>
      <c r="Z49" s="7"/>
      <c r="AA49" s="9"/>
      <c r="AB49" s="9"/>
      <c r="AC49" s="9"/>
      <c r="AD49" s="9"/>
      <c r="AE49" s="9"/>
      <c r="AF49" s="9"/>
      <c r="AG49" s="9"/>
      <c r="AH49" s="9"/>
    </row>
    <row r="50" spans="1:34" x14ac:dyDescent="0.25">
      <c r="A50" s="9"/>
      <c r="B50" s="9"/>
      <c r="C50" s="9"/>
      <c r="D50" s="9"/>
      <c r="F50" s="9"/>
      <c r="I50" s="9"/>
      <c r="J50" s="9"/>
      <c r="K50" s="9"/>
      <c r="L50" s="9"/>
      <c r="M50" s="9"/>
      <c r="N50" s="9"/>
      <c r="O50" s="9"/>
      <c r="P50" s="9"/>
      <c r="S50" s="9"/>
      <c r="X50" s="9"/>
      <c r="Y50" s="9"/>
      <c r="Z50" s="9"/>
      <c r="AA50" s="9"/>
      <c r="AB50" s="9"/>
      <c r="AC50" s="9"/>
      <c r="AD50" s="9"/>
      <c r="AE50" s="9"/>
      <c r="AF50" s="9"/>
      <c r="AG50" s="9"/>
      <c r="AH50" s="9"/>
    </row>
    <row r="51" spans="1:34" x14ac:dyDescent="0.25">
      <c r="A51" s="9"/>
      <c r="B51" s="9"/>
      <c r="C51" s="9"/>
      <c r="D51" s="9"/>
      <c r="F51" s="9"/>
      <c r="I51" s="9"/>
      <c r="J51" s="9"/>
      <c r="K51" s="9"/>
      <c r="L51" s="9"/>
      <c r="M51" s="9"/>
      <c r="N51" s="9"/>
      <c r="O51" s="9"/>
      <c r="P51" s="9"/>
      <c r="S51" s="9"/>
      <c r="X51" s="9"/>
      <c r="Y51" s="9"/>
      <c r="Z51" s="9"/>
      <c r="AA51" s="9"/>
      <c r="AB51" s="9"/>
      <c r="AC51" s="9"/>
      <c r="AD51" s="9"/>
      <c r="AE51" s="9"/>
      <c r="AF51" s="9"/>
      <c r="AG51" s="9"/>
      <c r="AH51" s="9"/>
    </row>
    <row r="52" spans="1:34" x14ac:dyDescent="0.25">
      <c r="A52" s="9"/>
      <c r="B52" s="9"/>
      <c r="C52" s="9"/>
      <c r="D52" s="9"/>
      <c r="F52" s="9"/>
      <c r="I52" s="9"/>
      <c r="J52" s="9"/>
      <c r="K52" s="9"/>
      <c r="L52" s="9"/>
      <c r="M52" s="9"/>
      <c r="N52" s="9"/>
      <c r="O52" s="9"/>
      <c r="P52" s="9"/>
      <c r="S52" s="9"/>
      <c r="X52" s="9"/>
      <c r="Y52" s="9"/>
      <c r="Z52" s="9"/>
      <c r="AA52" s="9"/>
      <c r="AB52" s="9"/>
      <c r="AC52" s="9"/>
      <c r="AD52" s="9"/>
      <c r="AE52" s="9"/>
      <c r="AF52" s="9"/>
      <c r="AG52" s="9"/>
      <c r="AH52" s="9"/>
    </row>
    <row r="53" spans="1:34" x14ac:dyDescent="0.25">
      <c r="A53" s="9"/>
      <c r="B53" s="9"/>
      <c r="C53" s="9"/>
      <c r="D53" s="9"/>
      <c r="F53" s="9"/>
      <c r="I53" s="9"/>
      <c r="J53" s="9"/>
      <c r="K53" s="9"/>
      <c r="L53" s="9"/>
      <c r="M53" s="9"/>
      <c r="N53" s="9"/>
      <c r="O53" s="9"/>
      <c r="P53" s="9"/>
      <c r="S53" s="9"/>
      <c r="X53" s="9"/>
      <c r="Y53" s="9"/>
      <c r="Z53" s="9"/>
      <c r="AA53" s="9"/>
      <c r="AB53" s="9"/>
      <c r="AC53" s="9"/>
      <c r="AD53" s="9"/>
      <c r="AE53" s="9"/>
      <c r="AF53" s="9"/>
      <c r="AG53" s="9"/>
      <c r="AH53" s="9"/>
    </row>
    <row r="54" spans="1:34" x14ac:dyDescent="0.25">
      <c r="A54" s="9"/>
      <c r="B54" s="9"/>
      <c r="C54" s="9"/>
      <c r="D54" s="9"/>
      <c r="F54" s="9"/>
      <c r="I54" s="9"/>
      <c r="J54" s="9"/>
      <c r="K54" s="9"/>
      <c r="L54" s="9"/>
      <c r="M54" s="9"/>
      <c r="N54" s="9"/>
      <c r="O54" s="9"/>
      <c r="P54" s="9"/>
      <c r="S54" s="9"/>
      <c r="X54" s="9"/>
      <c r="Y54" s="9"/>
      <c r="Z54" s="9"/>
      <c r="AA54" s="9"/>
      <c r="AB54" s="9"/>
      <c r="AC54" s="9"/>
      <c r="AD54" s="9"/>
      <c r="AE54" s="9"/>
      <c r="AF54" s="9"/>
      <c r="AG54" s="9"/>
      <c r="AH54" s="9"/>
    </row>
    <row r="55" spans="1:34" x14ac:dyDescent="0.25">
      <c r="A55" s="9"/>
      <c r="B55" s="9"/>
      <c r="C55" s="9"/>
      <c r="D55" s="9"/>
      <c r="F55" s="9"/>
      <c r="I55" s="9"/>
      <c r="J55" s="9"/>
      <c r="K55" s="9"/>
      <c r="L55" s="9"/>
      <c r="M55" s="9"/>
      <c r="N55" s="9"/>
      <c r="O55" s="9"/>
      <c r="P55" s="9"/>
      <c r="S55" s="9"/>
      <c r="X55" s="9"/>
      <c r="Y55" s="9"/>
      <c r="Z55" s="9"/>
      <c r="AA55" s="9"/>
      <c r="AB55" s="9"/>
      <c r="AC55" s="9"/>
      <c r="AD55" s="9"/>
      <c r="AE55" s="9"/>
      <c r="AF55" s="9"/>
      <c r="AG55" s="9"/>
      <c r="AH55" s="9"/>
    </row>
    <row r="56" spans="1:34" x14ac:dyDescent="0.25">
      <c r="A56" s="9"/>
      <c r="B56" s="9"/>
      <c r="C56" s="9"/>
      <c r="D56" s="9"/>
      <c r="F56" s="9"/>
      <c r="I56" s="9"/>
      <c r="J56" s="9"/>
      <c r="K56" s="9"/>
      <c r="L56" s="9"/>
      <c r="M56" s="9"/>
      <c r="N56" s="9"/>
      <c r="O56" s="9"/>
      <c r="P56" s="9"/>
      <c r="S56" s="9"/>
      <c r="X56" s="9"/>
      <c r="Y56" s="9"/>
      <c r="Z56" s="9"/>
      <c r="AA56" s="9"/>
      <c r="AB56" s="9"/>
      <c r="AC56" s="9"/>
      <c r="AD56" s="9"/>
      <c r="AE56" s="9"/>
      <c r="AF56" s="9"/>
      <c r="AG56" s="9"/>
      <c r="AH56" s="9"/>
    </row>
    <row r="57" spans="1:34" x14ac:dyDescent="0.25">
      <c r="A57" s="9"/>
      <c r="B57" s="9"/>
      <c r="C57" s="9"/>
      <c r="D57" s="9"/>
      <c r="F57" s="9"/>
      <c r="I57" s="9"/>
      <c r="J57" s="9"/>
      <c r="K57" s="9"/>
      <c r="L57" s="9"/>
      <c r="M57" s="9"/>
      <c r="N57" s="9"/>
      <c r="O57" s="9"/>
      <c r="P57" s="9"/>
      <c r="S57" s="9"/>
      <c r="X57" s="9"/>
      <c r="Y57" s="9"/>
      <c r="Z57" s="9"/>
      <c r="AA57" s="9"/>
      <c r="AB57" s="9"/>
      <c r="AC57" s="9"/>
      <c r="AD57" s="9"/>
      <c r="AE57" s="9"/>
      <c r="AF57" s="9"/>
      <c r="AG57" s="9"/>
      <c r="AH57" s="9"/>
    </row>
    <row r="58" spans="1:34" x14ac:dyDescent="0.25">
      <c r="A58" s="9"/>
      <c r="B58" s="9"/>
      <c r="C58" s="9"/>
      <c r="D58" s="9"/>
      <c r="F58" s="9"/>
      <c r="I58" s="9"/>
      <c r="J58" s="9"/>
      <c r="K58" s="9"/>
      <c r="L58" s="9"/>
      <c r="M58" s="9"/>
      <c r="N58" s="9"/>
      <c r="O58" s="9"/>
      <c r="P58" s="9"/>
      <c r="S58" s="9"/>
      <c r="X58" s="9"/>
      <c r="Y58" s="9"/>
      <c r="Z58" s="9"/>
      <c r="AA58" s="9"/>
      <c r="AB58" s="9"/>
      <c r="AC58" s="9"/>
      <c r="AD58" s="9"/>
      <c r="AE58" s="9"/>
      <c r="AF58" s="9"/>
      <c r="AG58" s="9"/>
      <c r="AH58" s="9"/>
    </row>
    <row r="59" spans="1:34" x14ac:dyDescent="0.25">
      <c r="A59" s="9"/>
      <c r="B59" s="9"/>
      <c r="C59" s="9"/>
      <c r="D59" s="9"/>
      <c r="F59" s="9"/>
      <c r="I59" s="9"/>
      <c r="J59" s="9"/>
      <c r="K59" s="9"/>
      <c r="L59" s="9"/>
      <c r="M59" s="9"/>
      <c r="N59" s="9"/>
      <c r="O59" s="9"/>
      <c r="P59" s="9"/>
      <c r="S59" s="9"/>
      <c r="X59" s="9"/>
      <c r="Y59" s="9"/>
      <c r="Z59" s="9"/>
      <c r="AA59" s="9"/>
      <c r="AB59" s="9"/>
      <c r="AC59" s="9"/>
      <c r="AD59" s="9"/>
      <c r="AE59" s="9"/>
      <c r="AF59" s="9"/>
      <c r="AG59" s="9"/>
      <c r="AH59" s="9"/>
    </row>
    <row r="60" spans="1:34" x14ac:dyDescent="0.25">
      <c r="A60" s="9"/>
      <c r="B60" s="9"/>
      <c r="C60" s="9"/>
      <c r="D60" s="9"/>
      <c r="F60" s="9"/>
      <c r="I60" s="9"/>
      <c r="J60" s="9"/>
      <c r="K60" s="9"/>
      <c r="L60" s="9"/>
      <c r="M60" s="9"/>
      <c r="N60" s="9"/>
      <c r="O60" s="9"/>
      <c r="P60" s="9"/>
      <c r="S60" s="9"/>
      <c r="X60" s="9"/>
      <c r="Y60" s="9"/>
      <c r="Z60" s="9"/>
      <c r="AA60" s="9"/>
      <c r="AB60" s="9"/>
      <c r="AC60" s="9"/>
      <c r="AD60" s="9"/>
      <c r="AE60" s="9"/>
      <c r="AF60" s="9"/>
      <c r="AG60" s="9"/>
      <c r="AH60" s="9"/>
    </row>
    <row r="61" spans="1:34" x14ac:dyDescent="0.25">
      <c r="A61" s="9"/>
      <c r="B61" s="9"/>
      <c r="C61" s="9"/>
      <c r="D61" s="9"/>
      <c r="F61" s="9"/>
      <c r="I61" s="9"/>
      <c r="J61" s="9"/>
      <c r="K61" s="9"/>
      <c r="L61" s="9"/>
      <c r="M61" s="9"/>
      <c r="N61" s="9"/>
      <c r="O61" s="9"/>
      <c r="P61" s="9"/>
      <c r="S61" s="9"/>
      <c r="X61" s="9"/>
      <c r="Y61" s="9"/>
      <c r="Z61" s="9"/>
      <c r="AA61" s="9"/>
      <c r="AB61" s="9"/>
      <c r="AC61" s="9"/>
      <c r="AD61" s="9"/>
      <c r="AE61" s="9"/>
      <c r="AF61" s="9"/>
      <c r="AG61" s="9"/>
      <c r="AH61" s="9"/>
    </row>
    <row r="62" spans="1:34" x14ac:dyDescent="0.25">
      <c r="A62" s="9"/>
      <c r="B62" s="9"/>
      <c r="C62" s="9"/>
      <c r="D62" s="9"/>
      <c r="F62" s="9"/>
      <c r="I62" s="9"/>
      <c r="J62" s="9"/>
      <c r="K62" s="9"/>
      <c r="L62" s="9"/>
      <c r="M62" s="9"/>
      <c r="N62" s="9"/>
      <c r="O62" s="9"/>
      <c r="P62" s="9"/>
      <c r="S62" s="9"/>
      <c r="X62" s="9"/>
      <c r="Y62" s="9"/>
      <c r="Z62" s="9"/>
      <c r="AA62" s="9"/>
      <c r="AB62" s="9"/>
      <c r="AC62" s="9"/>
      <c r="AD62" s="9"/>
      <c r="AE62" s="9"/>
      <c r="AF62" s="9"/>
      <c r="AG62" s="9"/>
      <c r="AH62" s="9"/>
    </row>
    <row r="63" spans="1:34" x14ac:dyDescent="0.25">
      <c r="A63" s="9"/>
      <c r="B63" s="9"/>
      <c r="C63" s="9"/>
      <c r="D63" s="9"/>
      <c r="F63" s="9"/>
      <c r="I63" s="9"/>
      <c r="J63" s="9"/>
      <c r="K63" s="9"/>
      <c r="L63" s="9"/>
      <c r="M63" s="9"/>
      <c r="N63" s="9"/>
      <c r="O63" s="9"/>
      <c r="P63" s="9"/>
      <c r="S63" s="9"/>
      <c r="X63" s="9"/>
      <c r="Y63" s="9"/>
      <c r="Z63" s="9"/>
      <c r="AA63" s="9"/>
      <c r="AB63" s="9"/>
      <c r="AC63" s="9"/>
      <c r="AD63" s="9"/>
      <c r="AE63" s="9"/>
      <c r="AF63" s="9"/>
      <c r="AG63" s="9"/>
      <c r="AH63" s="9"/>
    </row>
    <row r="64" spans="1:34" x14ac:dyDescent="0.25">
      <c r="A64" s="9"/>
      <c r="B64" s="9"/>
      <c r="C64" s="9"/>
      <c r="D64" s="9"/>
      <c r="F64" s="9"/>
      <c r="I64" s="9"/>
      <c r="J64" s="9"/>
      <c r="K64" s="9"/>
      <c r="L64" s="9"/>
      <c r="M64" s="9"/>
      <c r="N64" s="9"/>
      <c r="O64" s="9"/>
      <c r="P64" s="9"/>
      <c r="S64" s="9"/>
      <c r="X64" s="9"/>
      <c r="Y64" s="9"/>
      <c r="Z64" s="9"/>
      <c r="AA64" s="9"/>
      <c r="AB64" s="9"/>
      <c r="AC64" s="9"/>
      <c r="AD64" s="9"/>
      <c r="AE64" s="9"/>
      <c r="AF64" s="9"/>
      <c r="AG64" s="9"/>
      <c r="AH64" s="9"/>
    </row>
    <row r="65" spans="1:34" x14ac:dyDescent="0.25">
      <c r="A65" s="9"/>
      <c r="B65" s="9"/>
      <c r="C65" s="9"/>
      <c r="D65" s="9"/>
      <c r="F65" s="9"/>
      <c r="I65" s="9"/>
      <c r="J65" s="9"/>
      <c r="K65" s="9"/>
      <c r="L65" s="9"/>
      <c r="M65" s="9"/>
      <c r="N65" s="9"/>
      <c r="O65" s="9"/>
      <c r="P65" s="9"/>
      <c r="S65" s="9"/>
      <c r="X65" s="9"/>
      <c r="Y65" s="9"/>
      <c r="Z65" s="9"/>
      <c r="AA65" s="9"/>
      <c r="AB65" s="9"/>
      <c r="AC65" s="9"/>
      <c r="AD65" s="9"/>
      <c r="AE65" s="9"/>
      <c r="AF65" s="9"/>
      <c r="AG65" s="9"/>
      <c r="AH65" s="9"/>
    </row>
    <row r="66" spans="1:34" x14ac:dyDescent="0.25">
      <c r="A66" s="9"/>
      <c r="B66" s="9"/>
      <c r="C66" s="9"/>
      <c r="D66" s="9"/>
      <c r="F66" s="9"/>
      <c r="I66" s="9"/>
      <c r="J66" s="9"/>
      <c r="K66" s="9"/>
      <c r="L66" s="9"/>
      <c r="M66" s="9"/>
      <c r="N66" s="9"/>
      <c r="O66" s="9"/>
      <c r="P66" s="9"/>
      <c r="S66" s="9"/>
      <c r="X66" s="9"/>
      <c r="Y66" s="9"/>
      <c r="Z66" s="9"/>
      <c r="AA66" s="9"/>
      <c r="AB66" s="9"/>
      <c r="AC66" s="9"/>
      <c r="AD66" s="9"/>
      <c r="AE66" s="9"/>
      <c r="AF66" s="9"/>
      <c r="AG66" s="9"/>
      <c r="AH66" s="9"/>
    </row>
    <row r="67" spans="1:34" x14ac:dyDescent="0.25">
      <c r="A67" s="9"/>
      <c r="B67" s="9"/>
      <c r="C67" s="9"/>
      <c r="D67" s="9"/>
      <c r="F67" s="9"/>
      <c r="I67" s="9"/>
      <c r="J67" s="9"/>
      <c r="K67" s="9"/>
      <c r="L67" s="9"/>
      <c r="M67" s="9"/>
      <c r="N67" s="9"/>
      <c r="O67" s="9"/>
      <c r="P67" s="9"/>
      <c r="S67" s="9"/>
      <c r="X67" s="9"/>
      <c r="Y67" s="9"/>
      <c r="Z67" s="9"/>
      <c r="AA67" s="9"/>
      <c r="AB67" s="9"/>
      <c r="AC67" s="9"/>
      <c r="AD67" s="9"/>
      <c r="AE67" s="9"/>
      <c r="AF67" s="9"/>
      <c r="AG67" s="9"/>
      <c r="AH67" s="9"/>
    </row>
    <row r="68" spans="1:34" x14ac:dyDescent="0.25">
      <c r="A68" s="9"/>
      <c r="B68" s="9"/>
      <c r="C68" s="9"/>
      <c r="D68" s="9"/>
      <c r="F68" s="9"/>
      <c r="I68" s="9"/>
      <c r="J68" s="9"/>
      <c r="K68" s="9"/>
      <c r="L68" s="9"/>
      <c r="M68" s="9"/>
      <c r="N68" s="9"/>
      <c r="O68" s="9"/>
      <c r="P68" s="9"/>
      <c r="S68" s="9"/>
      <c r="X68" s="9"/>
      <c r="Y68" s="9"/>
      <c r="Z68" s="9"/>
      <c r="AA68" s="9"/>
      <c r="AB68" s="9"/>
      <c r="AC68" s="9"/>
      <c r="AD68" s="9"/>
      <c r="AE68" s="9"/>
      <c r="AF68" s="9"/>
      <c r="AG68" s="9"/>
      <c r="AH68" s="9"/>
    </row>
    <row r="69" spans="1:34" x14ac:dyDescent="0.25">
      <c r="A69" s="9"/>
      <c r="B69" s="9"/>
      <c r="C69" s="9"/>
      <c r="D69" s="9"/>
      <c r="F69" s="9"/>
      <c r="I69" s="9"/>
      <c r="J69" s="9"/>
      <c r="K69" s="9"/>
      <c r="L69" s="9"/>
      <c r="M69" s="9"/>
      <c r="N69" s="9"/>
      <c r="O69" s="9"/>
      <c r="P69" s="9"/>
      <c r="S69" s="9"/>
      <c r="X69" s="9"/>
      <c r="Y69" s="9"/>
      <c r="Z69" s="9"/>
      <c r="AA69" s="9"/>
      <c r="AB69" s="9"/>
      <c r="AC69" s="9"/>
      <c r="AD69" s="9"/>
      <c r="AE69" s="9"/>
      <c r="AF69" s="9"/>
      <c r="AG69" s="9"/>
      <c r="AH69" s="9"/>
    </row>
    <row r="70" spans="1:34" x14ac:dyDescent="0.25">
      <c r="A70" s="9"/>
      <c r="B70" s="9"/>
      <c r="C70" s="9"/>
      <c r="D70" s="9"/>
      <c r="F70" s="9"/>
      <c r="I70" s="9"/>
      <c r="J70" s="9"/>
      <c r="K70" s="9"/>
      <c r="L70" s="9"/>
      <c r="M70" s="9"/>
      <c r="N70" s="9"/>
      <c r="O70" s="9"/>
      <c r="P70" s="9"/>
      <c r="S70" s="9"/>
      <c r="X70" s="9"/>
      <c r="Y70" s="9"/>
      <c r="Z70" s="9"/>
      <c r="AA70" s="9"/>
      <c r="AB70" s="9"/>
      <c r="AC70" s="9"/>
      <c r="AD70" s="9"/>
      <c r="AE70" s="9"/>
      <c r="AF70" s="9"/>
      <c r="AG70" s="9"/>
      <c r="AH70" s="9"/>
    </row>
    <row r="71" spans="1:34" x14ac:dyDescent="0.25">
      <c r="A71" s="9"/>
      <c r="B71" s="9"/>
      <c r="C71" s="9"/>
      <c r="D71" s="9"/>
      <c r="F71" s="9"/>
      <c r="I71" s="9"/>
      <c r="J71" s="9"/>
      <c r="K71" s="9"/>
      <c r="L71" s="9"/>
      <c r="M71" s="9"/>
      <c r="N71" s="9"/>
      <c r="O71" s="9"/>
      <c r="P71" s="9"/>
      <c r="S71" s="9"/>
      <c r="X71" s="9"/>
      <c r="Y71" s="9"/>
      <c r="Z71" s="9"/>
      <c r="AA71" s="9"/>
      <c r="AB71" s="9"/>
      <c r="AC71" s="9"/>
      <c r="AD71" s="9"/>
      <c r="AE71" s="9"/>
      <c r="AF71" s="9"/>
      <c r="AG71" s="9"/>
      <c r="AH71" s="9"/>
    </row>
    <row r="72" spans="1:34" x14ac:dyDescent="0.25">
      <c r="A72" s="9"/>
      <c r="B72" s="9"/>
      <c r="C72" s="9"/>
      <c r="D72" s="9"/>
      <c r="F72" s="9"/>
      <c r="I72" s="9"/>
      <c r="J72" s="9"/>
      <c r="K72" s="9"/>
      <c r="L72" s="9"/>
      <c r="M72" s="9"/>
      <c r="N72" s="9"/>
      <c r="O72" s="9"/>
      <c r="P72" s="9"/>
      <c r="S72" s="9"/>
      <c r="X72" s="9"/>
      <c r="Y72" s="9"/>
      <c r="Z72" s="9"/>
      <c r="AA72" s="9"/>
      <c r="AB72" s="9"/>
      <c r="AC72" s="9"/>
      <c r="AD72" s="9"/>
      <c r="AE72" s="9"/>
      <c r="AF72" s="9"/>
      <c r="AG72" s="9"/>
      <c r="AH72" s="9"/>
    </row>
    <row r="73" spans="1:34" x14ac:dyDescent="0.25">
      <c r="A73" s="9"/>
      <c r="B73" s="9"/>
      <c r="C73" s="9"/>
      <c r="D73" s="9"/>
      <c r="F73" s="9"/>
      <c r="I73" s="9"/>
      <c r="J73" s="9"/>
      <c r="K73" s="9"/>
      <c r="L73" s="9"/>
      <c r="M73" s="9"/>
      <c r="N73" s="9"/>
      <c r="O73" s="9"/>
      <c r="P73" s="9"/>
      <c r="S73" s="9"/>
      <c r="X73" s="9"/>
      <c r="Y73" s="9"/>
      <c r="Z73" s="9"/>
      <c r="AA73" s="9"/>
      <c r="AB73" s="9"/>
      <c r="AC73" s="9"/>
      <c r="AD73" s="9"/>
      <c r="AE73" s="9"/>
      <c r="AF73" s="9"/>
      <c r="AG73" s="9"/>
      <c r="AH73" s="9"/>
    </row>
    <row r="74" spans="1:34" x14ac:dyDescent="0.25">
      <c r="A74" s="9"/>
      <c r="B74" s="9"/>
      <c r="C74" s="9"/>
      <c r="D74" s="9"/>
      <c r="F74" s="9"/>
      <c r="I74" s="9"/>
      <c r="J74" s="9"/>
      <c r="K74" s="9"/>
      <c r="L74" s="9"/>
      <c r="M74" s="9"/>
      <c r="N74" s="9"/>
      <c r="O74" s="9"/>
      <c r="P74" s="9"/>
      <c r="S74" s="9"/>
      <c r="X74" s="9"/>
      <c r="Y74" s="9"/>
      <c r="Z74" s="9"/>
      <c r="AA74" s="9"/>
      <c r="AB74" s="9"/>
      <c r="AC74" s="9"/>
      <c r="AD74" s="9"/>
      <c r="AE74" s="9"/>
      <c r="AF74" s="9"/>
      <c r="AG74" s="9"/>
      <c r="AH74" s="9"/>
    </row>
    <row r="75" spans="1:34" x14ac:dyDescent="0.25">
      <c r="A75" s="9"/>
      <c r="B75" s="9"/>
      <c r="C75" s="9"/>
      <c r="D75" s="9"/>
      <c r="F75" s="9"/>
      <c r="I75" s="9"/>
      <c r="J75" s="9"/>
      <c r="K75" s="9"/>
      <c r="L75" s="9"/>
      <c r="M75" s="9"/>
      <c r="N75" s="9"/>
      <c r="O75" s="9"/>
      <c r="P75" s="9"/>
      <c r="S75" s="9"/>
      <c r="X75" s="9"/>
      <c r="Y75" s="9"/>
      <c r="Z75" s="9"/>
      <c r="AA75" s="9"/>
      <c r="AB75" s="9"/>
      <c r="AC75" s="9"/>
      <c r="AD75" s="9"/>
      <c r="AE75" s="9"/>
      <c r="AF75" s="9"/>
      <c r="AG75" s="9"/>
      <c r="AH75" s="9"/>
    </row>
    <row r="76" spans="1:34" x14ac:dyDescent="0.25">
      <c r="A76" s="9"/>
      <c r="B76" s="9"/>
      <c r="C76" s="9"/>
      <c r="D76" s="9"/>
      <c r="F76" s="9"/>
      <c r="I76" s="9"/>
      <c r="J76" s="9"/>
      <c r="K76" s="9"/>
      <c r="L76" s="9"/>
      <c r="M76" s="9"/>
      <c r="N76" s="9"/>
      <c r="O76" s="9"/>
      <c r="P76" s="9"/>
      <c r="S76" s="9"/>
      <c r="X76" s="9"/>
      <c r="Y76" s="9"/>
      <c r="Z76" s="9"/>
      <c r="AA76" s="9"/>
      <c r="AB76" s="9"/>
      <c r="AC76" s="9"/>
      <c r="AD76" s="9"/>
      <c r="AE76" s="9"/>
      <c r="AF76" s="9"/>
      <c r="AG76" s="9"/>
      <c r="AH76" s="9"/>
    </row>
    <row r="77" spans="1:34" x14ac:dyDescent="0.25">
      <c r="A77" s="9"/>
      <c r="B77" s="9"/>
      <c r="C77" s="9"/>
      <c r="D77" s="9"/>
      <c r="F77" s="9"/>
      <c r="I77" s="9"/>
      <c r="J77" s="9"/>
      <c r="K77" s="9"/>
      <c r="L77" s="9"/>
      <c r="M77" s="9"/>
      <c r="N77" s="9"/>
      <c r="O77" s="9"/>
      <c r="P77" s="9"/>
      <c r="S77" s="9"/>
      <c r="X77" s="9"/>
      <c r="Y77" s="9"/>
      <c r="Z77" s="9"/>
      <c r="AA77" s="9"/>
      <c r="AB77" s="9"/>
      <c r="AC77" s="9"/>
      <c r="AD77" s="9"/>
      <c r="AE77" s="9"/>
      <c r="AF77" s="9"/>
      <c r="AG77" s="9"/>
      <c r="AH77" s="9"/>
    </row>
    <row r="78" spans="1:34" x14ac:dyDescent="0.25">
      <c r="A78" s="9"/>
      <c r="B78" s="9"/>
      <c r="C78" s="9"/>
      <c r="D78" s="9"/>
      <c r="F78" s="9"/>
      <c r="I78" s="9"/>
      <c r="J78" s="9"/>
      <c r="K78" s="9"/>
      <c r="L78" s="9"/>
      <c r="M78" s="9"/>
      <c r="N78" s="9"/>
      <c r="O78" s="9"/>
      <c r="P78" s="9"/>
      <c r="S78" s="9"/>
      <c r="X78" s="9"/>
      <c r="Y78" s="9"/>
      <c r="Z78" s="9"/>
      <c r="AA78" s="9"/>
      <c r="AB78" s="9"/>
      <c r="AC78" s="9"/>
      <c r="AD78" s="9"/>
      <c r="AE78" s="9"/>
      <c r="AF78" s="9"/>
      <c r="AG78" s="9"/>
      <c r="AH78" s="9"/>
    </row>
    <row r="79" spans="1:34" x14ac:dyDescent="0.25">
      <c r="A79" s="9"/>
      <c r="B79" s="9"/>
      <c r="C79" s="9"/>
      <c r="D79" s="9"/>
      <c r="F79" s="9"/>
      <c r="I79" s="9"/>
      <c r="J79" s="9"/>
      <c r="K79" s="9"/>
      <c r="L79" s="9"/>
      <c r="M79" s="9"/>
      <c r="N79" s="9"/>
      <c r="O79" s="9"/>
      <c r="P79" s="9"/>
      <c r="S79" s="9"/>
      <c r="X79" s="9"/>
      <c r="Y79" s="9"/>
      <c r="Z79" s="9"/>
      <c r="AA79" s="9"/>
      <c r="AB79" s="9"/>
      <c r="AC79" s="9"/>
      <c r="AD79" s="9"/>
      <c r="AE79" s="9"/>
      <c r="AF79" s="9"/>
      <c r="AG79" s="9"/>
      <c r="AH79" s="9"/>
    </row>
    <row r="80" spans="1:34" x14ac:dyDescent="0.25">
      <c r="A80" s="9"/>
      <c r="B80" s="9"/>
      <c r="C80" s="9"/>
      <c r="D80" s="9"/>
      <c r="F80" s="9"/>
      <c r="I80" s="9"/>
      <c r="J80" s="9"/>
      <c r="K80" s="9"/>
      <c r="L80" s="9"/>
      <c r="M80" s="9"/>
      <c r="N80" s="9"/>
      <c r="O80" s="9"/>
      <c r="P80" s="9"/>
      <c r="S80" s="9"/>
      <c r="X80" s="9"/>
      <c r="Y80" s="9"/>
      <c r="Z80" s="9"/>
      <c r="AA80" s="9"/>
      <c r="AB80" s="9"/>
      <c r="AC80" s="9"/>
      <c r="AD80" s="9"/>
      <c r="AE80" s="9"/>
      <c r="AF80" s="9"/>
      <c r="AG80" s="9"/>
      <c r="AH80" s="9"/>
    </row>
    <row r="81" spans="1:34" x14ac:dyDescent="0.25">
      <c r="A81" s="9"/>
      <c r="B81" s="9"/>
      <c r="C81" s="9"/>
      <c r="D81" s="9"/>
      <c r="F81" s="9"/>
      <c r="I81" s="9"/>
      <c r="J81" s="9"/>
      <c r="K81" s="9"/>
      <c r="L81" s="9"/>
      <c r="M81" s="9"/>
      <c r="N81" s="9"/>
      <c r="O81" s="9"/>
      <c r="P81" s="9"/>
      <c r="S81" s="9"/>
      <c r="X81" s="9"/>
      <c r="Y81" s="9"/>
      <c r="Z81" s="9"/>
      <c r="AA81" s="9"/>
      <c r="AB81" s="9"/>
      <c r="AC81" s="9"/>
      <c r="AD81" s="9"/>
      <c r="AE81" s="9"/>
      <c r="AF81" s="9"/>
      <c r="AG81" s="9"/>
      <c r="AH81" s="9"/>
    </row>
    <row r="82" spans="1:34" x14ac:dyDescent="0.25">
      <c r="A82" s="9"/>
      <c r="B82" s="9"/>
      <c r="C82" s="9"/>
      <c r="D82" s="9"/>
      <c r="F82" s="9"/>
      <c r="I82" s="9"/>
      <c r="J82" s="9"/>
      <c r="K82" s="9"/>
      <c r="L82" s="9"/>
      <c r="M82" s="9"/>
      <c r="N82" s="9"/>
      <c r="O82" s="9"/>
      <c r="P82" s="9"/>
      <c r="S82" s="9"/>
      <c r="X82" s="9"/>
      <c r="Y82" s="9"/>
      <c r="Z82" s="9"/>
      <c r="AA82" s="9"/>
      <c r="AB82" s="9"/>
      <c r="AC82" s="9"/>
      <c r="AD82" s="9"/>
      <c r="AE82" s="9"/>
      <c r="AF82" s="9"/>
      <c r="AG82" s="9"/>
      <c r="AH82" s="9"/>
    </row>
    <row r="83" spans="1:34" x14ac:dyDescent="0.25">
      <c r="A83" s="9"/>
      <c r="B83" s="9"/>
      <c r="C83" s="9"/>
      <c r="D83" s="9"/>
      <c r="F83" s="9"/>
      <c r="I83" s="9"/>
      <c r="J83" s="9"/>
      <c r="K83" s="9"/>
      <c r="L83" s="9"/>
      <c r="M83" s="9"/>
      <c r="N83" s="9"/>
      <c r="O83" s="9"/>
      <c r="P83" s="9"/>
      <c r="S83" s="9"/>
      <c r="X83" s="9"/>
      <c r="Y83" s="9"/>
      <c r="Z83" s="9"/>
      <c r="AA83" s="9"/>
      <c r="AB83" s="9"/>
      <c r="AC83" s="9"/>
      <c r="AD83" s="9"/>
      <c r="AE83" s="9"/>
      <c r="AF83" s="9"/>
      <c r="AG83" s="9"/>
      <c r="AH83" s="9"/>
    </row>
    <row r="84" spans="1:34" x14ac:dyDescent="0.25">
      <c r="A84" s="9"/>
      <c r="B84" s="9"/>
      <c r="C84" s="9"/>
      <c r="D84" s="9"/>
      <c r="F84" s="9"/>
      <c r="I84" s="9"/>
      <c r="J84" s="9"/>
      <c r="K84" s="9"/>
      <c r="L84" s="9"/>
      <c r="M84" s="9"/>
      <c r="N84" s="9"/>
      <c r="O84" s="9"/>
      <c r="P84" s="9"/>
      <c r="S84" s="9"/>
      <c r="X84" s="9"/>
      <c r="Y84" s="9"/>
      <c r="Z84" s="9"/>
      <c r="AA84" s="9"/>
      <c r="AB84" s="9"/>
      <c r="AC84" s="9"/>
      <c r="AD84" s="9"/>
      <c r="AE84" s="9"/>
      <c r="AF84" s="9"/>
      <c r="AG84" s="9"/>
      <c r="AH84" s="9"/>
    </row>
    <row r="85" spans="1:34" x14ac:dyDescent="0.25">
      <c r="A85" s="9"/>
      <c r="B85" s="9"/>
      <c r="C85" s="9"/>
      <c r="D85" s="9"/>
      <c r="F85" s="9"/>
      <c r="I85" s="9"/>
      <c r="J85" s="9"/>
      <c r="K85" s="9"/>
      <c r="L85" s="9"/>
      <c r="M85" s="9"/>
      <c r="N85" s="9"/>
      <c r="O85" s="9"/>
      <c r="P85" s="9"/>
      <c r="S85" s="9"/>
      <c r="X85" s="9"/>
      <c r="Y85" s="9"/>
      <c r="Z85" s="9"/>
      <c r="AA85" s="9"/>
      <c r="AB85" s="9"/>
      <c r="AC85" s="9"/>
      <c r="AD85" s="9"/>
      <c r="AE85" s="9"/>
      <c r="AF85" s="9"/>
      <c r="AG85" s="9"/>
      <c r="AH85" s="9"/>
    </row>
    <row r="86" spans="1:34" x14ac:dyDescent="0.25">
      <c r="A86" s="9"/>
      <c r="B86" s="9"/>
      <c r="C86" s="9"/>
      <c r="D86" s="9"/>
      <c r="F86" s="9"/>
      <c r="I86" s="9"/>
      <c r="J86" s="9"/>
      <c r="K86" s="9"/>
      <c r="L86" s="9"/>
      <c r="M86" s="9"/>
      <c r="N86" s="9"/>
      <c r="O86" s="9"/>
      <c r="P86" s="9"/>
      <c r="S86" s="9"/>
      <c r="X86" s="9"/>
      <c r="Y86" s="9"/>
      <c r="Z86" s="9"/>
      <c r="AA86" s="9"/>
      <c r="AB86" s="9"/>
      <c r="AC86" s="9"/>
      <c r="AD86" s="9"/>
      <c r="AE86" s="9"/>
      <c r="AF86" s="9"/>
      <c r="AG86" s="9"/>
      <c r="AH86" s="9"/>
    </row>
    <row r="87" spans="1:34" x14ac:dyDescent="0.25">
      <c r="A87" s="9"/>
      <c r="B87" s="9"/>
      <c r="C87" s="9"/>
      <c r="D87" s="9"/>
      <c r="F87" s="9"/>
      <c r="I87" s="9"/>
      <c r="J87" s="9"/>
      <c r="K87" s="9"/>
      <c r="L87" s="9"/>
      <c r="M87" s="9"/>
      <c r="N87" s="9"/>
      <c r="O87" s="9"/>
      <c r="P87" s="9"/>
      <c r="S87" s="9"/>
      <c r="X87" s="9"/>
      <c r="Y87" s="9"/>
      <c r="Z87" s="9"/>
      <c r="AA87" s="9"/>
      <c r="AB87" s="9"/>
      <c r="AC87" s="9"/>
      <c r="AD87" s="9"/>
      <c r="AE87" s="9"/>
      <c r="AF87" s="9"/>
      <c r="AG87" s="9"/>
      <c r="AH87" s="9"/>
    </row>
    <row r="88" spans="1:34" x14ac:dyDescent="0.25">
      <c r="A88" s="9"/>
      <c r="B88" s="9"/>
      <c r="C88" s="9"/>
      <c r="D88" s="9"/>
      <c r="F88" s="9"/>
      <c r="I88" s="9"/>
      <c r="J88" s="9"/>
      <c r="K88" s="9"/>
      <c r="L88" s="9"/>
      <c r="M88" s="9"/>
      <c r="N88" s="9"/>
      <c r="O88" s="9"/>
      <c r="P88" s="9"/>
      <c r="S88" s="9"/>
      <c r="X88" s="9"/>
      <c r="Y88" s="9"/>
      <c r="Z88" s="9"/>
      <c r="AA88" s="9"/>
      <c r="AB88" s="9"/>
      <c r="AC88" s="9"/>
      <c r="AD88" s="9"/>
      <c r="AE88" s="9"/>
      <c r="AF88" s="9"/>
      <c r="AG88" s="9"/>
      <c r="AH88" s="9"/>
    </row>
    <row r="89" spans="1:34" x14ac:dyDescent="0.25">
      <c r="A89" s="9"/>
      <c r="B89" s="9"/>
      <c r="C89" s="9"/>
      <c r="D89" s="9"/>
      <c r="F89" s="9"/>
      <c r="I89" s="9"/>
      <c r="J89" s="9"/>
      <c r="K89" s="9"/>
      <c r="L89" s="9"/>
      <c r="M89" s="9"/>
      <c r="N89" s="9"/>
      <c r="O89" s="9"/>
      <c r="P89" s="9"/>
      <c r="S89" s="9"/>
      <c r="X89" s="9"/>
      <c r="Y89" s="9"/>
      <c r="Z89" s="9"/>
      <c r="AA89" s="9"/>
      <c r="AB89" s="9"/>
      <c r="AC89" s="9"/>
      <c r="AD89" s="9"/>
      <c r="AE89" s="9"/>
      <c r="AF89" s="9"/>
      <c r="AG89" s="9"/>
      <c r="AH89" s="9"/>
    </row>
    <row r="90" spans="1:34" x14ac:dyDescent="0.25">
      <c r="A90" s="9"/>
      <c r="B90" s="9"/>
      <c r="C90" s="9"/>
      <c r="D90" s="9"/>
      <c r="F90" s="9"/>
      <c r="I90" s="9"/>
      <c r="J90" s="9"/>
      <c r="K90" s="9"/>
      <c r="L90" s="9"/>
      <c r="M90" s="9"/>
      <c r="N90" s="9"/>
      <c r="O90" s="9"/>
      <c r="P90" s="9"/>
      <c r="S90" s="9"/>
      <c r="X90" s="9"/>
      <c r="Y90" s="9"/>
      <c r="Z90" s="9"/>
      <c r="AA90" s="9"/>
      <c r="AB90" s="9"/>
      <c r="AC90" s="9"/>
      <c r="AD90" s="9"/>
      <c r="AE90" s="9"/>
      <c r="AF90" s="9"/>
      <c r="AG90" s="9"/>
      <c r="AH90" s="9"/>
    </row>
    <row r="91" spans="1:34" x14ac:dyDescent="0.25">
      <c r="A91" s="9"/>
      <c r="B91" s="9"/>
      <c r="C91" s="9"/>
      <c r="D91" s="9"/>
      <c r="F91" s="9"/>
      <c r="I91" s="9"/>
      <c r="J91" s="9"/>
      <c r="K91" s="9"/>
      <c r="L91" s="9"/>
      <c r="M91" s="9"/>
      <c r="N91" s="9"/>
      <c r="O91" s="9"/>
      <c r="P91" s="9"/>
      <c r="S91" s="9"/>
      <c r="X91" s="9"/>
      <c r="Y91" s="9"/>
      <c r="Z91" s="9"/>
      <c r="AA91" s="9"/>
      <c r="AB91" s="9"/>
      <c r="AC91" s="9"/>
      <c r="AD91" s="9"/>
      <c r="AE91" s="9"/>
      <c r="AF91" s="9"/>
      <c r="AG91" s="9"/>
      <c r="AH91" s="9"/>
    </row>
    <row r="92" spans="1:34" x14ac:dyDescent="0.25">
      <c r="A92" s="9"/>
      <c r="B92" s="9"/>
      <c r="C92" s="9"/>
      <c r="D92" s="9"/>
      <c r="F92" s="9"/>
      <c r="I92" s="9"/>
      <c r="J92" s="9"/>
      <c r="K92" s="9"/>
      <c r="L92" s="9"/>
      <c r="M92" s="9"/>
      <c r="N92" s="9"/>
      <c r="O92" s="9"/>
      <c r="P92" s="9"/>
      <c r="S92" s="9"/>
      <c r="X92" s="9"/>
      <c r="Y92" s="9"/>
      <c r="Z92" s="9"/>
      <c r="AA92" s="9"/>
      <c r="AB92" s="9"/>
      <c r="AC92" s="9"/>
      <c r="AD92" s="9"/>
      <c r="AE92" s="9"/>
      <c r="AF92" s="9"/>
      <c r="AG92" s="9"/>
      <c r="AH92" s="9"/>
    </row>
    <row r="93" spans="1:34" x14ac:dyDescent="0.25">
      <c r="A93" s="9"/>
      <c r="B93" s="9"/>
      <c r="C93" s="9"/>
      <c r="D93" s="9"/>
      <c r="F93" s="9"/>
      <c r="I93" s="9"/>
      <c r="J93" s="9"/>
      <c r="K93" s="9"/>
      <c r="L93" s="9"/>
      <c r="M93" s="9"/>
      <c r="N93" s="9"/>
      <c r="O93" s="9"/>
      <c r="P93" s="9"/>
      <c r="S93" s="9"/>
      <c r="X93" s="9"/>
      <c r="Y93" s="9"/>
      <c r="Z93" s="9"/>
      <c r="AA93" s="9"/>
      <c r="AB93" s="9"/>
      <c r="AC93" s="9"/>
      <c r="AD93" s="9"/>
      <c r="AE93" s="9"/>
      <c r="AF93" s="9"/>
      <c r="AG93" s="9"/>
      <c r="AH93" s="9"/>
    </row>
    <row r="94" spans="1:34" x14ac:dyDescent="0.25">
      <c r="A94" s="9"/>
      <c r="B94" s="9"/>
      <c r="C94" s="9"/>
      <c r="D94" s="9"/>
      <c r="F94" s="9"/>
      <c r="I94" s="9"/>
      <c r="J94" s="9"/>
      <c r="K94" s="9"/>
      <c r="L94" s="9"/>
      <c r="M94" s="9"/>
      <c r="N94" s="9"/>
      <c r="O94" s="9"/>
      <c r="P94" s="9"/>
      <c r="S94" s="9"/>
      <c r="X94" s="9"/>
      <c r="Y94" s="9"/>
      <c r="Z94" s="9"/>
      <c r="AA94" s="9"/>
      <c r="AB94" s="9"/>
      <c r="AC94" s="9"/>
      <c r="AD94" s="9"/>
      <c r="AE94" s="9"/>
      <c r="AF94" s="9"/>
      <c r="AG94" s="9"/>
      <c r="AH94" s="9"/>
    </row>
    <row r="95" spans="1:34" x14ac:dyDescent="0.25">
      <c r="A95" s="9"/>
      <c r="B95" s="9"/>
      <c r="C95" s="9"/>
      <c r="D95" s="9"/>
      <c r="F95" s="9"/>
      <c r="I95" s="9"/>
      <c r="J95" s="9"/>
      <c r="K95" s="9"/>
      <c r="L95" s="9"/>
      <c r="M95" s="9"/>
      <c r="N95" s="9"/>
      <c r="O95" s="9"/>
      <c r="P95" s="9"/>
      <c r="S95" s="9"/>
      <c r="X95" s="9"/>
      <c r="Y95" s="9"/>
      <c r="Z95" s="9"/>
      <c r="AA95" s="9"/>
      <c r="AB95" s="9"/>
      <c r="AC95" s="9"/>
      <c r="AD95" s="9"/>
      <c r="AE95" s="9"/>
      <c r="AF95" s="9"/>
      <c r="AG95" s="9"/>
      <c r="AH95" s="9"/>
    </row>
    <row r="96" spans="1:34" x14ac:dyDescent="0.25">
      <c r="A96" s="9"/>
      <c r="B96" s="9"/>
      <c r="C96" s="9"/>
      <c r="D96" s="9"/>
      <c r="F96" s="9"/>
      <c r="I96" s="9"/>
      <c r="J96" s="9"/>
      <c r="K96" s="9"/>
      <c r="L96" s="9"/>
      <c r="M96" s="9"/>
      <c r="N96" s="9"/>
      <c r="O96" s="9"/>
      <c r="P96" s="9"/>
      <c r="S96" s="9"/>
      <c r="X96" s="9"/>
      <c r="Y96" s="9"/>
      <c r="Z96" s="9"/>
      <c r="AA96" s="9"/>
      <c r="AB96" s="9"/>
      <c r="AC96" s="9"/>
      <c r="AD96" s="9"/>
      <c r="AE96" s="9"/>
      <c r="AF96" s="9"/>
      <c r="AG96" s="9"/>
      <c r="AH96" s="9"/>
    </row>
    <row r="97" spans="1:34" x14ac:dyDescent="0.25">
      <c r="A97" s="9"/>
      <c r="B97" s="9"/>
      <c r="C97" s="9"/>
      <c r="D97" s="9"/>
      <c r="F97" s="9"/>
      <c r="I97" s="9"/>
      <c r="J97" s="9"/>
      <c r="K97" s="9"/>
      <c r="L97" s="9"/>
      <c r="M97" s="9"/>
      <c r="N97" s="9"/>
      <c r="O97" s="9"/>
      <c r="P97" s="9"/>
      <c r="S97" s="9"/>
      <c r="X97" s="9"/>
      <c r="Y97" s="9"/>
      <c r="Z97" s="9"/>
      <c r="AA97" s="9"/>
      <c r="AB97" s="9"/>
      <c r="AC97" s="9"/>
      <c r="AD97" s="9"/>
      <c r="AE97" s="9"/>
      <c r="AF97" s="9"/>
      <c r="AG97" s="9"/>
      <c r="AH97" s="9"/>
    </row>
    <row r="98" spans="1:34" x14ac:dyDescent="0.25">
      <c r="A98" s="9"/>
      <c r="B98" s="9"/>
      <c r="C98" s="9"/>
      <c r="D98" s="9"/>
      <c r="F98" s="9"/>
      <c r="I98" s="9"/>
      <c r="J98" s="9"/>
      <c r="K98" s="9"/>
      <c r="L98" s="9"/>
      <c r="M98" s="9"/>
      <c r="N98" s="9"/>
      <c r="O98" s="9"/>
      <c r="P98" s="9"/>
      <c r="S98" s="9"/>
      <c r="X98" s="9"/>
      <c r="Y98" s="9"/>
      <c r="Z98" s="9"/>
      <c r="AA98" s="9"/>
      <c r="AB98" s="9"/>
      <c r="AC98" s="9"/>
      <c r="AD98" s="9"/>
      <c r="AE98" s="9"/>
      <c r="AF98" s="9"/>
      <c r="AG98" s="9"/>
      <c r="AH98" s="9"/>
    </row>
    <row r="99" spans="1:34" x14ac:dyDescent="0.25">
      <c r="A99" s="9"/>
      <c r="B99" s="9"/>
      <c r="C99" s="9"/>
      <c r="D99" s="9"/>
      <c r="F99" s="9"/>
      <c r="I99" s="9"/>
      <c r="J99" s="9"/>
      <c r="K99" s="9"/>
      <c r="L99" s="9"/>
      <c r="M99" s="9"/>
      <c r="N99" s="9"/>
      <c r="O99" s="9"/>
      <c r="P99" s="9"/>
      <c r="S99" s="9"/>
      <c r="X99" s="9"/>
      <c r="Y99" s="9"/>
      <c r="Z99" s="9"/>
      <c r="AA99" s="9"/>
      <c r="AB99" s="9"/>
      <c r="AC99" s="9"/>
      <c r="AD99" s="9"/>
      <c r="AE99" s="9"/>
      <c r="AF99" s="9"/>
      <c r="AG99" s="9"/>
      <c r="AH99" s="9"/>
    </row>
    <row r="100" spans="1:34" x14ac:dyDescent="0.25">
      <c r="A100" s="9"/>
      <c r="B100" s="9"/>
      <c r="C100" s="9"/>
      <c r="D100" s="9"/>
      <c r="F100" s="9"/>
      <c r="I100" s="9"/>
      <c r="J100" s="9"/>
      <c r="K100" s="9"/>
      <c r="L100" s="9"/>
      <c r="M100" s="9"/>
      <c r="N100" s="9"/>
      <c r="O100" s="9"/>
      <c r="P100" s="9"/>
      <c r="S100" s="9"/>
      <c r="X100" s="9"/>
      <c r="Y100" s="9"/>
      <c r="Z100" s="9"/>
      <c r="AA100" s="9"/>
      <c r="AB100" s="9"/>
      <c r="AC100" s="9"/>
      <c r="AD100" s="9"/>
      <c r="AE100" s="9"/>
      <c r="AF100" s="9"/>
      <c r="AG100" s="9"/>
      <c r="AH100" s="9"/>
    </row>
    <row r="101" spans="1:34" x14ac:dyDescent="0.25">
      <c r="A101" s="9"/>
      <c r="B101" s="9"/>
      <c r="C101" s="9"/>
      <c r="D101" s="9"/>
      <c r="F101" s="9"/>
      <c r="I101" s="9"/>
      <c r="J101" s="9"/>
      <c r="K101" s="9"/>
      <c r="L101" s="9"/>
      <c r="M101" s="9"/>
      <c r="N101" s="9"/>
      <c r="O101" s="9"/>
      <c r="P101" s="9"/>
      <c r="S101" s="9"/>
      <c r="X101" s="9"/>
      <c r="Y101" s="9"/>
      <c r="Z101" s="9"/>
      <c r="AA101" s="9"/>
      <c r="AB101" s="9"/>
      <c r="AC101" s="9"/>
      <c r="AD101" s="9"/>
      <c r="AE101" s="9"/>
      <c r="AF101" s="9"/>
      <c r="AG101" s="9"/>
      <c r="AH101" s="9"/>
    </row>
    <row r="102" spans="1:34" x14ac:dyDescent="0.25">
      <c r="A102" s="9"/>
      <c r="B102" s="9"/>
      <c r="C102" s="9"/>
      <c r="D102" s="9"/>
      <c r="F102" s="9"/>
      <c r="I102" s="9"/>
      <c r="J102" s="9"/>
      <c r="K102" s="9"/>
      <c r="L102" s="9"/>
      <c r="M102" s="9"/>
      <c r="N102" s="9"/>
      <c r="O102" s="9"/>
      <c r="P102" s="9"/>
      <c r="S102" s="9"/>
      <c r="X102" s="9"/>
      <c r="Y102" s="9"/>
      <c r="Z102" s="9"/>
      <c r="AA102" s="9"/>
      <c r="AB102" s="9"/>
      <c r="AC102" s="9"/>
      <c r="AD102" s="9"/>
      <c r="AE102" s="9"/>
      <c r="AF102" s="9"/>
      <c r="AG102" s="9"/>
      <c r="AH102" s="9"/>
    </row>
    <row r="103" spans="1:34" x14ac:dyDescent="0.25">
      <c r="A103" s="9"/>
      <c r="B103" s="9"/>
      <c r="C103" s="9"/>
      <c r="D103" s="9"/>
      <c r="F103" s="9"/>
      <c r="I103" s="9"/>
      <c r="J103" s="9"/>
      <c r="K103" s="9"/>
      <c r="L103" s="9"/>
      <c r="M103" s="9"/>
      <c r="N103" s="9"/>
      <c r="O103" s="9"/>
      <c r="P103" s="9"/>
      <c r="S103" s="9"/>
      <c r="X103" s="9"/>
      <c r="Y103" s="9"/>
      <c r="Z103" s="9"/>
      <c r="AA103" s="9"/>
      <c r="AB103" s="9"/>
      <c r="AC103" s="9"/>
      <c r="AD103" s="9"/>
      <c r="AE103" s="9"/>
      <c r="AF103" s="9"/>
      <c r="AG103" s="9"/>
      <c r="AH103" s="9"/>
    </row>
    <row r="104" spans="1:34" x14ac:dyDescent="0.25">
      <c r="A104" s="9"/>
      <c r="B104" s="9"/>
      <c r="C104" s="9"/>
      <c r="D104" s="9"/>
      <c r="F104" s="9"/>
      <c r="I104" s="9"/>
      <c r="J104" s="9"/>
      <c r="K104" s="9"/>
      <c r="L104" s="9"/>
      <c r="M104" s="9"/>
      <c r="N104" s="9"/>
      <c r="O104" s="9"/>
      <c r="P104" s="9"/>
      <c r="S104" s="9"/>
      <c r="X104" s="9"/>
      <c r="Y104" s="9"/>
      <c r="Z104" s="9"/>
      <c r="AA104" s="9"/>
      <c r="AB104" s="9"/>
      <c r="AC104" s="9"/>
      <c r="AD104" s="9"/>
      <c r="AE104" s="9"/>
      <c r="AF104" s="9"/>
      <c r="AG104" s="9"/>
      <c r="AH104" s="9"/>
    </row>
    <row r="105" spans="1:34" x14ac:dyDescent="0.25">
      <c r="A105" s="9"/>
      <c r="B105" s="9"/>
      <c r="C105" s="9"/>
      <c r="D105" s="9"/>
      <c r="F105" s="9"/>
      <c r="I105" s="9"/>
      <c r="J105" s="9"/>
      <c r="K105" s="9"/>
      <c r="L105" s="9"/>
      <c r="M105" s="9"/>
      <c r="N105" s="9"/>
      <c r="O105" s="9"/>
      <c r="P105" s="9"/>
      <c r="S105" s="9"/>
      <c r="X105" s="9"/>
      <c r="Y105" s="9"/>
      <c r="Z105" s="9"/>
      <c r="AA105" s="9"/>
      <c r="AB105" s="9"/>
      <c r="AC105" s="9"/>
      <c r="AD105" s="9"/>
      <c r="AE105" s="9"/>
      <c r="AF105" s="9"/>
      <c r="AG105" s="9"/>
      <c r="AH105" s="9"/>
    </row>
    <row r="106" spans="1:34" x14ac:dyDescent="0.25">
      <c r="A106" s="9"/>
      <c r="B106" s="9"/>
      <c r="C106" s="9"/>
      <c r="D106" s="9"/>
      <c r="F106" s="9"/>
      <c r="I106" s="9"/>
      <c r="J106" s="9"/>
      <c r="K106" s="9"/>
      <c r="L106" s="9"/>
      <c r="M106" s="9"/>
      <c r="N106" s="9"/>
      <c r="O106" s="9"/>
      <c r="P106" s="9"/>
      <c r="S106" s="9"/>
      <c r="X106" s="9"/>
      <c r="Y106" s="9"/>
      <c r="Z106" s="9"/>
      <c r="AA106" s="9"/>
      <c r="AB106" s="9"/>
      <c r="AC106" s="9"/>
      <c r="AD106" s="9"/>
      <c r="AE106" s="9"/>
      <c r="AF106" s="9"/>
      <c r="AG106" s="9"/>
      <c r="AH106" s="9"/>
    </row>
    <row r="107" spans="1:34" x14ac:dyDescent="0.25">
      <c r="A107" s="9"/>
      <c r="B107" s="9"/>
      <c r="C107" s="9"/>
      <c r="D107" s="9"/>
      <c r="F107" s="9"/>
      <c r="I107" s="9"/>
      <c r="J107" s="9"/>
      <c r="K107" s="9"/>
      <c r="L107" s="9"/>
      <c r="M107" s="9"/>
      <c r="N107" s="9"/>
      <c r="O107" s="9"/>
      <c r="P107" s="9"/>
      <c r="S107" s="9"/>
      <c r="X107" s="9"/>
      <c r="Y107" s="9"/>
      <c r="Z107" s="9"/>
      <c r="AA107" s="9"/>
      <c r="AB107" s="9"/>
      <c r="AC107" s="9"/>
      <c r="AD107" s="9"/>
      <c r="AE107" s="9"/>
      <c r="AF107" s="9"/>
      <c r="AG107" s="9"/>
      <c r="AH107" s="9"/>
    </row>
    <row r="108" spans="1:34" x14ac:dyDescent="0.25">
      <c r="A108" s="9"/>
      <c r="B108" s="9"/>
      <c r="C108" s="9"/>
      <c r="D108" s="9"/>
      <c r="F108" s="9"/>
      <c r="I108" s="9"/>
      <c r="J108" s="9"/>
      <c r="K108" s="9"/>
      <c r="L108" s="9"/>
      <c r="M108" s="9"/>
      <c r="N108" s="9"/>
      <c r="O108" s="9"/>
      <c r="P108" s="9"/>
      <c r="S108" s="9"/>
      <c r="X108" s="9"/>
      <c r="Y108" s="9"/>
      <c r="Z108" s="9"/>
      <c r="AA108" s="9"/>
      <c r="AB108" s="9"/>
      <c r="AC108" s="9"/>
      <c r="AD108" s="9"/>
      <c r="AE108" s="9"/>
      <c r="AF108" s="9"/>
      <c r="AG108" s="9"/>
      <c r="AH108" s="9"/>
    </row>
    <row r="109" spans="1:34" x14ac:dyDescent="0.25">
      <c r="A109" s="9"/>
      <c r="B109" s="9"/>
      <c r="C109" s="9"/>
      <c r="D109" s="9"/>
      <c r="F109" s="9"/>
      <c r="I109" s="9"/>
      <c r="J109" s="9"/>
      <c r="K109" s="9"/>
      <c r="L109" s="9"/>
      <c r="M109" s="9"/>
      <c r="N109" s="9"/>
      <c r="O109" s="9"/>
      <c r="P109" s="9"/>
      <c r="S109" s="9"/>
      <c r="X109" s="9"/>
      <c r="Y109" s="9"/>
      <c r="Z109" s="9"/>
      <c r="AA109" s="9"/>
      <c r="AB109" s="9"/>
      <c r="AC109" s="9"/>
      <c r="AD109" s="9"/>
      <c r="AE109" s="9"/>
      <c r="AF109" s="9"/>
      <c r="AG109" s="9"/>
      <c r="AH109" s="9"/>
    </row>
    <row r="110" spans="1:34" x14ac:dyDescent="0.25">
      <c r="A110" s="9"/>
      <c r="B110" s="9"/>
      <c r="C110" s="9"/>
      <c r="D110" s="9"/>
      <c r="F110" s="9"/>
      <c r="I110" s="9"/>
      <c r="J110" s="9"/>
      <c r="K110" s="9"/>
      <c r="L110" s="9"/>
      <c r="M110" s="9"/>
      <c r="N110" s="9"/>
      <c r="O110" s="9"/>
      <c r="P110" s="9"/>
      <c r="S110" s="9"/>
      <c r="X110" s="9"/>
      <c r="Y110" s="9"/>
      <c r="Z110" s="9"/>
      <c r="AA110" s="9"/>
      <c r="AB110" s="9"/>
      <c r="AC110" s="9"/>
      <c r="AD110" s="9"/>
      <c r="AE110" s="9"/>
      <c r="AF110" s="9"/>
      <c r="AG110" s="9"/>
      <c r="AH110" s="9"/>
    </row>
    <row r="111" spans="1:34" x14ac:dyDescent="0.25">
      <c r="A111" s="9"/>
      <c r="B111" s="9"/>
      <c r="C111" s="9"/>
      <c r="D111" s="9"/>
      <c r="F111" s="9"/>
      <c r="I111" s="9"/>
      <c r="J111" s="9"/>
      <c r="K111" s="9"/>
      <c r="L111" s="9"/>
      <c r="M111" s="9"/>
      <c r="N111" s="9"/>
      <c r="O111" s="9"/>
      <c r="P111" s="9"/>
      <c r="S111" s="9"/>
      <c r="X111" s="9"/>
      <c r="Y111" s="9"/>
      <c r="Z111" s="9"/>
      <c r="AA111" s="9"/>
      <c r="AB111" s="9"/>
      <c r="AC111" s="9"/>
      <c r="AD111" s="9"/>
      <c r="AE111" s="9"/>
      <c r="AF111" s="9"/>
      <c r="AG111" s="9"/>
      <c r="AH111" s="9"/>
    </row>
    <row r="112" spans="1:34" x14ac:dyDescent="0.25">
      <c r="A112" s="9"/>
      <c r="B112" s="9"/>
      <c r="C112" s="9"/>
      <c r="D112" s="9"/>
      <c r="F112" s="9"/>
      <c r="I112" s="9"/>
      <c r="J112" s="9"/>
      <c r="K112" s="9"/>
      <c r="L112" s="9"/>
      <c r="M112" s="9"/>
      <c r="N112" s="9"/>
      <c r="O112" s="9"/>
      <c r="P112" s="9"/>
      <c r="S112" s="9"/>
      <c r="X112" s="9"/>
      <c r="Y112" s="9"/>
      <c r="Z112" s="9"/>
      <c r="AA112" s="9"/>
      <c r="AB112" s="9"/>
      <c r="AC112" s="9"/>
      <c r="AD112" s="9"/>
      <c r="AE112" s="9"/>
      <c r="AF112" s="9"/>
      <c r="AG112" s="9"/>
      <c r="AH112" s="9"/>
    </row>
    <row r="113" spans="1:34" x14ac:dyDescent="0.25">
      <c r="A113" s="9"/>
      <c r="B113" s="9"/>
      <c r="C113" s="9"/>
      <c r="D113" s="9"/>
      <c r="F113" s="9"/>
      <c r="I113" s="9"/>
      <c r="J113" s="9"/>
      <c r="K113" s="9"/>
      <c r="L113" s="9"/>
      <c r="M113" s="9"/>
      <c r="N113" s="9"/>
      <c r="O113" s="9"/>
      <c r="P113" s="9"/>
      <c r="S113" s="9"/>
      <c r="X113" s="9"/>
      <c r="Y113" s="9"/>
      <c r="Z113" s="9"/>
      <c r="AA113" s="9"/>
      <c r="AB113" s="9"/>
      <c r="AC113" s="9"/>
      <c r="AD113" s="9"/>
      <c r="AE113" s="9"/>
      <c r="AF113" s="9"/>
      <c r="AG113" s="9"/>
      <c r="AH113" s="9"/>
    </row>
    <row r="114" spans="1:34" x14ac:dyDescent="0.25">
      <c r="A114" s="9"/>
      <c r="B114" s="9"/>
      <c r="C114" s="9"/>
      <c r="D114" s="9"/>
      <c r="F114" s="9"/>
      <c r="I114" s="9"/>
      <c r="J114" s="9"/>
      <c r="K114" s="9"/>
      <c r="L114" s="9"/>
      <c r="M114" s="9"/>
      <c r="N114" s="9"/>
      <c r="O114" s="9"/>
      <c r="P114" s="9"/>
      <c r="S114" s="9"/>
      <c r="X114" s="9"/>
      <c r="Y114" s="9"/>
      <c r="Z114" s="9"/>
      <c r="AA114" s="9"/>
      <c r="AB114" s="9"/>
      <c r="AC114" s="9"/>
      <c r="AD114" s="9"/>
      <c r="AE114" s="9"/>
      <c r="AF114" s="9"/>
      <c r="AG114" s="9"/>
      <c r="AH114" s="9"/>
    </row>
    <row r="115" spans="1:34" x14ac:dyDescent="0.25">
      <c r="A115" s="9"/>
      <c r="B115" s="9"/>
      <c r="C115" s="9"/>
      <c r="D115" s="9"/>
      <c r="F115" s="9"/>
      <c r="I115" s="9"/>
      <c r="J115" s="9"/>
      <c r="K115" s="9"/>
      <c r="L115" s="9"/>
      <c r="M115" s="9"/>
      <c r="N115" s="9"/>
      <c r="O115" s="9"/>
      <c r="P115" s="9"/>
      <c r="S115" s="9"/>
      <c r="X115" s="9"/>
      <c r="Y115" s="9"/>
      <c r="Z115" s="9"/>
      <c r="AA115" s="9"/>
      <c r="AB115" s="9"/>
      <c r="AC115" s="9"/>
      <c r="AD115" s="9"/>
      <c r="AE115" s="9"/>
      <c r="AF115" s="9"/>
      <c r="AG115" s="9"/>
      <c r="AH115" s="9"/>
    </row>
    <row r="116" spans="1:34" x14ac:dyDescent="0.25">
      <c r="A116" s="9"/>
      <c r="B116" s="9"/>
      <c r="C116" s="9"/>
      <c r="D116" s="9"/>
      <c r="F116" s="9"/>
      <c r="I116" s="9"/>
      <c r="J116" s="9"/>
      <c r="K116" s="9"/>
      <c r="L116" s="9"/>
      <c r="M116" s="9"/>
      <c r="N116" s="9"/>
      <c r="O116" s="9"/>
      <c r="P116" s="9"/>
      <c r="S116" s="9"/>
      <c r="X116" s="9"/>
      <c r="Y116" s="9"/>
      <c r="Z116" s="9"/>
      <c r="AA116" s="9"/>
      <c r="AB116" s="9"/>
      <c r="AC116" s="9"/>
      <c r="AD116" s="9"/>
      <c r="AE116" s="9"/>
      <c r="AF116" s="9"/>
      <c r="AG116" s="9"/>
      <c r="AH116" s="9"/>
    </row>
    <row r="117" spans="1:34" x14ac:dyDescent="0.25">
      <c r="A117" s="9"/>
      <c r="B117" s="9"/>
      <c r="C117" s="9"/>
      <c r="D117" s="9"/>
      <c r="F117" s="9"/>
      <c r="I117" s="9"/>
      <c r="J117" s="9"/>
      <c r="K117" s="9"/>
      <c r="L117" s="9"/>
      <c r="M117" s="9"/>
      <c r="N117" s="9"/>
      <c r="O117" s="9"/>
      <c r="P117" s="9"/>
      <c r="S117" s="9"/>
      <c r="X117" s="9"/>
      <c r="Y117" s="9"/>
      <c r="Z117" s="9"/>
      <c r="AA117" s="9"/>
      <c r="AB117" s="9"/>
      <c r="AC117" s="9"/>
      <c r="AD117" s="9"/>
      <c r="AE117" s="9"/>
      <c r="AF117" s="9"/>
      <c r="AG117" s="9"/>
      <c r="AH117" s="9"/>
    </row>
    <row r="118" spans="1:34" x14ac:dyDescent="0.25">
      <c r="A118" s="9"/>
      <c r="B118" s="9"/>
      <c r="C118" s="9"/>
      <c r="D118" s="9"/>
      <c r="F118" s="9"/>
      <c r="I118" s="9"/>
      <c r="J118" s="9"/>
      <c r="K118" s="9"/>
      <c r="L118" s="9"/>
      <c r="M118" s="9"/>
      <c r="N118" s="9"/>
      <c r="O118" s="9"/>
      <c r="P118" s="9"/>
      <c r="S118" s="9"/>
      <c r="X118" s="9"/>
      <c r="Y118" s="9"/>
      <c r="Z118" s="9"/>
      <c r="AA118" s="9"/>
      <c r="AB118" s="9"/>
      <c r="AC118" s="9"/>
      <c r="AD118" s="9"/>
      <c r="AE118" s="9"/>
      <c r="AF118" s="9"/>
      <c r="AG118" s="9"/>
      <c r="AH118" s="9"/>
    </row>
    <row r="119" spans="1:34" x14ac:dyDescent="0.25">
      <c r="A119" s="9"/>
      <c r="B119" s="9"/>
      <c r="C119" s="9"/>
      <c r="D119" s="9"/>
      <c r="F119" s="9"/>
      <c r="I119" s="9"/>
      <c r="J119" s="9"/>
      <c r="K119" s="9"/>
      <c r="L119" s="9"/>
      <c r="M119" s="9"/>
      <c r="N119" s="9"/>
      <c r="O119" s="9"/>
      <c r="P119" s="9"/>
      <c r="S119" s="9"/>
      <c r="X119" s="9"/>
      <c r="Y119" s="9"/>
      <c r="Z119" s="9"/>
      <c r="AA119" s="9"/>
      <c r="AB119" s="9"/>
      <c r="AC119" s="9"/>
      <c r="AD119" s="9"/>
      <c r="AE119" s="9"/>
      <c r="AF119" s="9"/>
      <c r="AG119" s="9"/>
      <c r="AH119" s="9"/>
    </row>
    <row r="120" spans="1:34" x14ac:dyDescent="0.25">
      <c r="A120" s="9"/>
      <c r="B120" s="9"/>
      <c r="C120" s="9"/>
      <c r="D120" s="9"/>
      <c r="F120" s="9"/>
      <c r="I120" s="9"/>
      <c r="J120" s="9"/>
      <c r="K120" s="9"/>
      <c r="L120" s="9"/>
      <c r="M120" s="9"/>
      <c r="N120" s="9"/>
      <c r="O120" s="9"/>
      <c r="P120" s="9"/>
      <c r="S120" s="9"/>
      <c r="X120" s="9"/>
      <c r="Y120" s="9"/>
      <c r="Z120" s="9"/>
      <c r="AA120" s="9"/>
      <c r="AB120" s="9"/>
      <c r="AC120" s="9"/>
      <c r="AD120" s="9"/>
      <c r="AE120" s="9"/>
      <c r="AF120" s="9"/>
      <c r="AG120" s="9"/>
      <c r="AH120" s="9"/>
    </row>
    <row r="121" spans="1:34" x14ac:dyDescent="0.25">
      <c r="A121" s="9"/>
      <c r="B121" s="9"/>
      <c r="C121" s="9"/>
      <c r="D121" s="9"/>
      <c r="F121" s="9"/>
      <c r="I121" s="9"/>
      <c r="J121" s="9"/>
      <c r="K121" s="9"/>
      <c r="L121" s="9"/>
      <c r="M121" s="9"/>
      <c r="N121" s="9"/>
      <c r="O121" s="9"/>
      <c r="P121" s="9"/>
      <c r="S121" s="9"/>
      <c r="X121" s="9"/>
      <c r="Y121" s="9"/>
      <c r="Z121" s="9"/>
      <c r="AA121" s="9"/>
      <c r="AB121" s="9"/>
      <c r="AC121" s="9"/>
      <c r="AD121" s="9"/>
      <c r="AE121" s="9"/>
      <c r="AF121" s="9"/>
      <c r="AG121" s="9"/>
      <c r="AH121" s="9"/>
    </row>
    <row r="122" spans="1:34" x14ac:dyDescent="0.25">
      <c r="A122" s="9"/>
      <c r="B122" s="9"/>
      <c r="C122" s="9"/>
      <c r="D122" s="9"/>
      <c r="F122" s="9"/>
      <c r="I122" s="9"/>
      <c r="J122" s="9"/>
      <c r="K122" s="9"/>
      <c r="L122" s="9"/>
      <c r="M122" s="9"/>
      <c r="N122" s="9"/>
      <c r="O122" s="9"/>
      <c r="P122" s="9"/>
      <c r="S122" s="9"/>
      <c r="X122" s="9"/>
      <c r="Y122" s="9"/>
      <c r="Z122" s="9"/>
      <c r="AA122" s="9"/>
      <c r="AB122" s="9"/>
      <c r="AC122" s="9"/>
      <c r="AD122" s="9"/>
      <c r="AE122" s="9"/>
      <c r="AF122" s="9"/>
      <c r="AG122" s="9"/>
      <c r="AH122" s="9"/>
    </row>
    <row r="123" spans="1:34" x14ac:dyDescent="0.25">
      <c r="A123" s="9"/>
      <c r="B123" s="9"/>
      <c r="C123" s="9"/>
      <c r="D123" s="9"/>
      <c r="F123" s="9"/>
      <c r="I123" s="9"/>
      <c r="J123" s="9"/>
      <c r="K123" s="9"/>
      <c r="L123" s="9"/>
      <c r="M123" s="9"/>
      <c r="N123" s="9"/>
      <c r="O123" s="9"/>
      <c r="P123" s="9"/>
      <c r="S123" s="9"/>
      <c r="X123" s="9"/>
      <c r="Y123" s="9"/>
      <c r="Z123" s="9"/>
      <c r="AA123" s="9"/>
      <c r="AB123" s="9"/>
      <c r="AC123" s="9"/>
      <c r="AD123" s="9"/>
      <c r="AE123" s="9"/>
      <c r="AF123" s="9"/>
      <c r="AG123" s="9"/>
      <c r="AH123" s="9"/>
    </row>
    <row r="124" spans="1:34" x14ac:dyDescent="0.25">
      <c r="A124" s="9"/>
      <c r="B124" s="9"/>
      <c r="C124" s="9"/>
      <c r="D124" s="9"/>
      <c r="F124" s="9"/>
      <c r="I124" s="9"/>
      <c r="J124" s="9"/>
      <c r="K124" s="9"/>
      <c r="L124" s="9"/>
      <c r="M124" s="9"/>
      <c r="N124" s="9"/>
      <c r="O124" s="9"/>
      <c r="P124" s="9"/>
      <c r="S124" s="9"/>
      <c r="X124" s="9"/>
      <c r="Y124" s="9"/>
      <c r="Z124" s="9"/>
      <c r="AA124" s="9"/>
      <c r="AB124" s="9"/>
      <c r="AC124" s="9"/>
      <c r="AD124" s="9"/>
      <c r="AE124" s="9"/>
      <c r="AF124" s="9"/>
      <c r="AG124" s="9"/>
      <c r="AH124" s="9"/>
    </row>
    <row r="125" spans="1:34" x14ac:dyDescent="0.25">
      <c r="A125" s="9"/>
      <c r="B125" s="9"/>
      <c r="C125" s="9"/>
      <c r="D125" s="9"/>
      <c r="F125" s="9"/>
      <c r="I125" s="9"/>
      <c r="J125" s="9"/>
      <c r="K125" s="9"/>
      <c r="L125" s="9"/>
      <c r="M125" s="9"/>
      <c r="N125" s="9"/>
      <c r="O125" s="9"/>
      <c r="P125" s="9"/>
      <c r="S125" s="9"/>
      <c r="X125" s="9"/>
      <c r="Y125" s="9"/>
      <c r="Z125" s="9"/>
      <c r="AA125" s="9"/>
      <c r="AB125" s="9"/>
      <c r="AC125" s="9"/>
      <c r="AD125" s="9"/>
      <c r="AE125" s="9"/>
      <c r="AF125" s="9"/>
      <c r="AG125" s="9"/>
      <c r="AH125" s="9"/>
    </row>
    <row r="126" spans="1:34" x14ac:dyDescent="0.25">
      <c r="A126" s="9"/>
      <c r="B126" s="9"/>
      <c r="C126" s="9"/>
      <c r="D126" s="9"/>
      <c r="F126" s="9"/>
      <c r="I126" s="9"/>
      <c r="J126" s="9"/>
      <c r="K126" s="9"/>
      <c r="L126" s="9"/>
      <c r="M126" s="9"/>
      <c r="N126" s="9"/>
      <c r="O126" s="9"/>
      <c r="P126" s="9"/>
      <c r="S126" s="9"/>
      <c r="X126" s="9"/>
      <c r="Y126" s="9"/>
      <c r="Z126" s="9"/>
      <c r="AA126" s="9"/>
      <c r="AB126" s="9"/>
      <c r="AC126" s="9"/>
      <c r="AD126" s="9"/>
      <c r="AE126" s="9"/>
      <c r="AF126" s="9"/>
      <c r="AG126" s="9"/>
      <c r="AH126" s="9"/>
    </row>
    <row r="127" spans="1:34" x14ac:dyDescent="0.25">
      <c r="A127" s="9"/>
      <c r="B127" s="9"/>
      <c r="C127" s="9"/>
      <c r="D127" s="9"/>
      <c r="F127" s="9"/>
      <c r="I127" s="9"/>
      <c r="J127" s="9"/>
      <c r="K127" s="9"/>
      <c r="L127" s="9"/>
      <c r="M127" s="9"/>
      <c r="N127" s="9"/>
      <c r="O127" s="9"/>
      <c r="P127" s="9"/>
      <c r="S127" s="9"/>
      <c r="X127" s="9"/>
      <c r="Y127" s="9"/>
      <c r="Z127" s="9"/>
      <c r="AA127" s="9"/>
      <c r="AB127" s="9"/>
      <c r="AC127" s="9"/>
      <c r="AD127" s="9"/>
      <c r="AE127" s="9"/>
      <c r="AF127" s="9"/>
      <c r="AG127" s="9"/>
      <c r="AH127" s="9"/>
    </row>
    <row r="128" spans="1:34" x14ac:dyDescent="0.25">
      <c r="A128" s="9"/>
      <c r="B128" s="9"/>
      <c r="C128" s="9"/>
      <c r="D128" s="9"/>
      <c r="F128" s="9"/>
      <c r="I128" s="9"/>
      <c r="J128" s="9"/>
      <c r="K128" s="9"/>
      <c r="L128" s="9"/>
      <c r="M128" s="9"/>
      <c r="N128" s="9"/>
      <c r="O128" s="9"/>
      <c r="P128" s="9"/>
      <c r="S128" s="9"/>
      <c r="X128" s="9"/>
      <c r="Y128" s="9"/>
      <c r="Z128" s="9"/>
      <c r="AA128" s="9"/>
      <c r="AB128" s="9"/>
      <c r="AC128" s="9"/>
      <c r="AD128" s="9"/>
      <c r="AE128" s="9"/>
      <c r="AF128" s="9"/>
      <c r="AG128" s="9"/>
      <c r="AH128" s="9"/>
    </row>
    <row r="129" spans="1:34" x14ac:dyDescent="0.25">
      <c r="A129" s="9"/>
      <c r="B129" s="9"/>
      <c r="C129" s="9"/>
      <c r="D129" s="9"/>
      <c r="F129" s="9"/>
      <c r="I129" s="9"/>
      <c r="J129" s="9"/>
      <c r="K129" s="9"/>
      <c r="L129" s="9"/>
      <c r="M129" s="9"/>
      <c r="N129" s="9"/>
      <c r="O129" s="9"/>
      <c r="P129" s="9"/>
      <c r="S129" s="9"/>
      <c r="X129" s="9"/>
      <c r="Y129" s="9"/>
      <c r="Z129" s="9"/>
      <c r="AA129" s="9"/>
      <c r="AB129" s="9"/>
      <c r="AC129" s="9"/>
      <c r="AD129" s="9"/>
      <c r="AE129" s="9"/>
      <c r="AF129" s="9"/>
      <c r="AG129" s="9"/>
      <c r="AH129" s="9"/>
    </row>
    <row r="130" spans="1:34" x14ac:dyDescent="0.25">
      <c r="A130" s="9"/>
      <c r="B130" s="9"/>
      <c r="C130" s="9"/>
      <c r="D130" s="9"/>
      <c r="F130" s="9"/>
      <c r="I130" s="9"/>
      <c r="J130" s="9"/>
      <c r="K130" s="9"/>
      <c r="L130" s="9"/>
      <c r="M130" s="9"/>
      <c r="N130" s="9"/>
      <c r="O130" s="9"/>
      <c r="P130" s="9"/>
      <c r="S130" s="9"/>
      <c r="X130" s="9"/>
      <c r="Y130" s="9"/>
      <c r="Z130" s="9"/>
      <c r="AA130" s="9"/>
      <c r="AB130" s="9"/>
      <c r="AC130" s="9"/>
      <c r="AD130" s="9"/>
      <c r="AE130" s="9"/>
      <c r="AF130" s="9"/>
      <c r="AG130" s="9"/>
      <c r="AH130" s="9"/>
    </row>
    <row r="131" spans="1:34" x14ac:dyDescent="0.25">
      <c r="A131" s="9"/>
      <c r="B131" s="9"/>
      <c r="C131" s="9"/>
      <c r="D131" s="9"/>
      <c r="F131" s="9"/>
      <c r="I131" s="9"/>
      <c r="J131" s="9"/>
      <c r="K131" s="9"/>
      <c r="L131" s="9"/>
      <c r="M131" s="9"/>
      <c r="N131" s="9"/>
      <c r="O131" s="9"/>
      <c r="P131" s="9"/>
      <c r="S131" s="9"/>
      <c r="X131" s="9"/>
      <c r="Y131" s="9"/>
      <c r="Z131" s="9"/>
      <c r="AA131" s="9"/>
      <c r="AB131" s="9"/>
      <c r="AC131" s="9"/>
      <c r="AD131" s="9"/>
      <c r="AE131" s="9"/>
      <c r="AF131" s="9"/>
      <c r="AG131" s="9"/>
      <c r="AH131" s="9"/>
    </row>
    <row r="132" spans="1:34" x14ac:dyDescent="0.25">
      <c r="A132" s="9"/>
      <c r="B132" s="9"/>
      <c r="C132" s="9"/>
      <c r="D132" s="9"/>
      <c r="F132" s="9"/>
      <c r="I132" s="9"/>
      <c r="J132" s="9"/>
      <c r="K132" s="9"/>
      <c r="L132" s="9"/>
      <c r="M132" s="9"/>
      <c r="N132" s="9"/>
      <c r="O132" s="9"/>
      <c r="P132" s="9"/>
      <c r="S132" s="9"/>
      <c r="X132" s="9"/>
      <c r="Y132" s="9"/>
      <c r="Z132" s="9"/>
      <c r="AA132" s="9"/>
      <c r="AB132" s="9"/>
      <c r="AC132" s="9"/>
      <c r="AD132" s="9"/>
      <c r="AE132" s="9"/>
      <c r="AF132" s="9"/>
      <c r="AG132" s="9"/>
      <c r="AH132" s="9"/>
    </row>
    <row r="133" spans="1:34" x14ac:dyDescent="0.25">
      <c r="A133" s="9"/>
      <c r="B133" s="9"/>
      <c r="C133" s="9"/>
      <c r="D133" s="9"/>
      <c r="F133" s="9"/>
      <c r="I133" s="9"/>
      <c r="J133" s="9"/>
      <c r="K133" s="9"/>
      <c r="L133" s="9"/>
      <c r="M133" s="9"/>
      <c r="N133" s="9"/>
      <c r="O133" s="9"/>
      <c r="P133" s="9"/>
      <c r="S133" s="9"/>
      <c r="X133" s="9"/>
      <c r="Y133" s="9"/>
      <c r="Z133" s="9"/>
      <c r="AA133" s="9"/>
      <c r="AB133" s="9"/>
      <c r="AC133" s="9"/>
      <c r="AD133" s="9"/>
      <c r="AE133" s="9"/>
      <c r="AF133" s="9"/>
      <c r="AG133" s="9"/>
      <c r="AH133" s="9"/>
    </row>
    <row r="134" spans="1:34" x14ac:dyDescent="0.25">
      <c r="A134" s="9"/>
      <c r="B134" s="9"/>
      <c r="C134" s="9"/>
      <c r="D134" s="9"/>
      <c r="F134" s="9"/>
      <c r="I134" s="9"/>
      <c r="J134" s="9"/>
      <c r="K134" s="9"/>
      <c r="L134" s="9"/>
      <c r="M134" s="9"/>
      <c r="N134" s="9"/>
      <c r="O134" s="9"/>
      <c r="P134" s="9"/>
      <c r="S134" s="9"/>
      <c r="X134" s="9"/>
      <c r="Y134" s="9"/>
      <c r="Z134" s="9"/>
      <c r="AA134" s="9"/>
      <c r="AB134" s="9"/>
      <c r="AC134" s="9"/>
      <c r="AD134" s="9"/>
      <c r="AE134" s="9"/>
      <c r="AF134" s="9"/>
      <c r="AG134" s="9"/>
      <c r="AH134" s="9"/>
    </row>
    <row r="135" spans="1:34" x14ac:dyDescent="0.25">
      <c r="A135" s="9"/>
      <c r="B135" s="9"/>
      <c r="C135" s="9"/>
      <c r="D135" s="9"/>
      <c r="F135" s="9"/>
      <c r="I135" s="9"/>
      <c r="J135" s="9"/>
      <c r="K135" s="9"/>
      <c r="L135" s="9"/>
      <c r="M135" s="9"/>
      <c r="N135" s="9"/>
      <c r="O135" s="9"/>
      <c r="P135" s="9"/>
      <c r="S135" s="9"/>
      <c r="X135" s="9"/>
      <c r="Y135" s="9"/>
      <c r="Z135" s="9"/>
      <c r="AA135" s="9"/>
      <c r="AB135" s="9"/>
      <c r="AC135" s="9"/>
      <c r="AD135" s="9"/>
      <c r="AE135" s="9"/>
      <c r="AF135" s="9"/>
      <c r="AG135" s="9"/>
      <c r="AH135" s="9"/>
    </row>
    <row r="136" spans="1:34" x14ac:dyDescent="0.25">
      <c r="A136" s="9"/>
      <c r="B136" s="9"/>
      <c r="C136" s="9"/>
      <c r="D136" s="9"/>
      <c r="F136" s="9"/>
      <c r="I136" s="9"/>
      <c r="J136" s="9"/>
      <c r="K136" s="9"/>
      <c r="L136" s="9"/>
      <c r="M136" s="9"/>
      <c r="N136" s="9"/>
      <c r="O136" s="9"/>
      <c r="P136" s="9"/>
      <c r="S136" s="9"/>
      <c r="X136" s="9"/>
      <c r="Y136" s="9"/>
      <c r="Z136" s="9"/>
      <c r="AA136" s="9"/>
      <c r="AB136" s="9"/>
      <c r="AC136" s="9"/>
      <c r="AD136" s="9"/>
      <c r="AE136" s="9"/>
      <c r="AF136" s="9"/>
      <c r="AG136" s="9"/>
      <c r="AH136" s="9"/>
    </row>
    <row r="137" spans="1:34" x14ac:dyDescent="0.25">
      <c r="A137" s="9"/>
      <c r="B137" s="9"/>
      <c r="C137" s="9"/>
      <c r="D137" s="9"/>
      <c r="F137" s="9"/>
      <c r="I137" s="9"/>
      <c r="J137" s="9"/>
      <c r="K137" s="9"/>
      <c r="L137" s="9"/>
      <c r="M137" s="9"/>
      <c r="N137" s="9"/>
      <c r="O137" s="9"/>
      <c r="P137" s="9"/>
      <c r="S137" s="9"/>
      <c r="X137" s="9"/>
      <c r="Y137" s="9"/>
      <c r="Z137" s="9"/>
      <c r="AA137" s="9"/>
      <c r="AB137" s="9"/>
      <c r="AC137" s="9"/>
      <c r="AD137" s="9"/>
      <c r="AE137" s="9"/>
      <c r="AF137" s="9"/>
      <c r="AG137" s="9"/>
      <c r="AH137" s="9"/>
    </row>
    <row r="138" spans="1:34" x14ac:dyDescent="0.25">
      <c r="A138" s="9"/>
      <c r="B138" s="9"/>
      <c r="C138" s="9"/>
      <c r="D138" s="9"/>
      <c r="F138" s="9"/>
      <c r="I138" s="9"/>
      <c r="J138" s="9"/>
      <c r="K138" s="9"/>
      <c r="L138" s="9"/>
      <c r="M138" s="9"/>
      <c r="N138" s="9"/>
      <c r="O138" s="9"/>
      <c r="P138" s="9"/>
      <c r="S138" s="9"/>
      <c r="X138" s="9"/>
      <c r="Y138" s="9"/>
      <c r="Z138" s="9"/>
      <c r="AA138" s="9"/>
      <c r="AB138" s="9"/>
      <c r="AC138" s="9"/>
      <c r="AD138" s="9"/>
      <c r="AE138" s="9"/>
      <c r="AF138" s="9"/>
      <c r="AG138" s="9"/>
      <c r="AH138" s="9"/>
    </row>
    <row r="139" spans="1:34" x14ac:dyDescent="0.25">
      <c r="A139" s="9"/>
      <c r="B139" s="9"/>
      <c r="C139" s="9"/>
      <c r="D139" s="9"/>
      <c r="F139" s="9"/>
      <c r="I139" s="9"/>
      <c r="J139" s="9"/>
      <c r="K139" s="9"/>
      <c r="L139" s="9"/>
      <c r="M139" s="9"/>
      <c r="N139" s="9"/>
      <c r="O139" s="9"/>
      <c r="P139" s="9"/>
      <c r="S139" s="9"/>
      <c r="X139" s="9"/>
      <c r="Y139" s="9"/>
      <c r="Z139" s="9"/>
      <c r="AA139" s="9"/>
      <c r="AB139" s="9"/>
      <c r="AC139" s="9"/>
      <c r="AD139" s="9"/>
      <c r="AE139" s="9"/>
      <c r="AF139" s="9"/>
      <c r="AG139" s="9"/>
      <c r="AH139" s="9"/>
    </row>
    <row r="140" spans="1:34" x14ac:dyDescent="0.25">
      <c r="A140" s="9"/>
      <c r="B140" s="9"/>
      <c r="C140" s="9"/>
      <c r="D140" s="9"/>
      <c r="F140" s="9"/>
      <c r="I140" s="9"/>
      <c r="J140" s="9"/>
      <c r="K140" s="9"/>
      <c r="L140" s="9"/>
      <c r="M140" s="9"/>
      <c r="N140" s="9"/>
      <c r="O140" s="9"/>
      <c r="P140" s="9"/>
      <c r="S140" s="9"/>
      <c r="X140" s="9"/>
      <c r="Y140" s="9"/>
      <c r="Z140" s="9"/>
      <c r="AA140" s="9"/>
      <c r="AB140" s="9"/>
      <c r="AC140" s="9"/>
      <c r="AD140" s="9"/>
      <c r="AE140" s="9"/>
      <c r="AF140" s="9"/>
      <c r="AG140" s="9"/>
      <c r="AH140" s="9"/>
    </row>
    <row r="141" spans="1:34" x14ac:dyDescent="0.25">
      <c r="A141" s="9"/>
      <c r="B141" s="9"/>
      <c r="C141" s="9"/>
      <c r="D141" s="9"/>
      <c r="F141" s="9"/>
      <c r="I141" s="9"/>
      <c r="J141" s="9"/>
      <c r="K141" s="9"/>
      <c r="L141" s="9"/>
      <c r="M141" s="9"/>
      <c r="N141" s="9"/>
      <c r="O141" s="9"/>
      <c r="P141" s="9"/>
      <c r="S141" s="9"/>
      <c r="X141" s="9"/>
      <c r="Y141" s="9"/>
      <c r="Z141" s="9"/>
      <c r="AA141" s="9"/>
      <c r="AB141" s="9"/>
      <c r="AC141" s="9"/>
      <c r="AD141" s="9"/>
      <c r="AE141" s="9"/>
      <c r="AF141" s="9"/>
      <c r="AG141" s="9"/>
      <c r="AH141" s="9"/>
    </row>
    <row r="142" spans="1:34" x14ac:dyDescent="0.25">
      <c r="A142" s="9"/>
      <c r="B142" s="9"/>
      <c r="C142" s="9"/>
      <c r="D142" s="9"/>
      <c r="F142" s="9"/>
      <c r="I142" s="9"/>
      <c r="J142" s="9"/>
      <c r="K142" s="9"/>
      <c r="L142" s="9"/>
      <c r="M142" s="9"/>
      <c r="N142" s="9"/>
      <c r="O142" s="9"/>
      <c r="P142" s="9"/>
      <c r="S142" s="9"/>
      <c r="X142" s="9"/>
      <c r="Y142" s="9"/>
      <c r="Z142" s="9"/>
      <c r="AA142" s="9"/>
      <c r="AB142" s="9"/>
      <c r="AC142" s="9"/>
      <c r="AD142" s="9"/>
      <c r="AE142" s="9"/>
      <c r="AF142" s="9"/>
      <c r="AG142" s="9"/>
      <c r="AH142" s="9"/>
    </row>
    <row r="143" spans="1:34" x14ac:dyDescent="0.25">
      <c r="A143" s="9"/>
      <c r="B143" s="9"/>
      <c r="C143" s="9"/>
      <c r="D143" s="9"/>
      <c r="F143" s="9"/>
      <c r="I143" s="9"/>
      <c r="J143" s="9"/>
      <c r="K143" s="9"/>
      <c r="L143" s="9"/>
      <c r="M143" s="9"/>
      <c r="N143" s="9"/>
      <c r="O143" s="9"/>
      <c r="P143" s="9"/>
      <c r="S143" s="9"/>
      <c r="X143" s="9"/>
      <c r="Y143" s="9"/>
      <c r="Z143" s="9"/>
      <c r="AA143" s="9"/>
      <c r="AB143" s="9"/>
      <c r="AC143" s="9"/>
      <c r="AD143" s="9"/>
      <c r="AE143" s="9"/>
      <c r="AF143" s="9"/>
      <c r="AG143" s="9"/>
      <c r="AH143" s="9"/>
    </row>
    <row r="144" spans="1:34" x14ac:dyDescent="0.25">
      <c r="A144" s="9"/>
      <c r="B144" s="9"/>
      <c r="C144" s="9"/>
      <c r="D144" s="9"/>
      <c r="F144" s="9"/>
      <c r="I144" s="9"/>
      <c r="J144" s="9"/>
      <c r="K144" s="9"/>
      <c r="L144" s="9"/>
      <c r="M144" s="9"/>
      <c r="N144" s="9"/>
      <c r="O144" s="9"/>
      <c r="P144" s="9"/>
      <c r="S144" s="9"/>
      <c r="X144" s="9"/>
      <c r="Y144" s="9"/>
      <c r="Z144" s="9"/>
      <c r="AA144" s="9"/>
      <c r="AB144" s="9"/>
      <c r="AC144" s="9"/>
      <c r="AD144" s="9"/>
      <c r="AE144" s="9"/>
      <c r="AF144" s="9"/>
      <c r="AG144" s="9"/>
      <c r="AH144" s="9"/>
    </row>
    <row r="145" spans="1:34" x14ac:dyDescent="0.25">
      <c r="A145" s="9"/>
      <c r="B145" s="9"/>
      <c r="C145" s="9"/>
      <c r="D145" s="9"/>
      <c r="F145" s="9"/>
      <c r="I145" s="9"/>
      <c r="J145" s="9"/>
      <c r="K145" s="9"/>
      <c r="L145" s="9"/>
      <c r="M145" s="9"/>
      <c r="N145" s="9"/>
      <c r="O145" s="9"/>
      <c r="P145" s="9"/>
      <c r="S145" s="9"/>
      <c r="X145" s="9"/>
      <c r="Y145" s="9"/>
      <c r="Z145" s="9"/>
      <c r="AA145" s="9"/>
      <c r="AB145" s="9"/>
      <c r="AC145" s="9"/>
      <c r="AD145" s="9"/>
      <c r="AE145" s="9"/>
      <c r="AF145" s="9"/>
      <c r="AG145" s="9"/>
      <c r="AH145" s="9"/>
    </row>
    <row r="146" spans="1:34" x14ac:dyDescent="0.25">
      <c r="A146" s="9"/>
      <c r="B146" s="9"/>
      <c r="C146" s="9"/>
      <c r="D146" s="9"/>
      <c r="F146" s="9"/>
      <c r="I146" s="9"/>
      <c r="J146" s="9"/>
      <c r="K146" s="9"/>
      <c r="L146" s="9"/>
      <c r="M146" s="9"/>
      <c r="N146" s="9"/>
      <c r="O146" s="9"/>
      <c r="P146" s="9"/>
      <c r="S146" s="9"/>
      <c r="X146" s="9"/>
      <c r="Y146" s="9"/>
      <c r="Z146" s="9"/>
      <c r="AA146" s="9"/>
      <c r="AB146" s="9"/>
      <c r="AC146" s="9"/>
      <c r="AD146" s="9"/>
      <c r="AE146" s="9"/>
      <c r="AF146" s="9"/>
      <c r="AG146" s="9"/>
      <c r="AH146" s="9"/>
    </row>
    <row r="147" spans="1:34" x14ac:dyDescent="0.25">
      <c r="A147" s="9"/>
      <c r="B147" s="9"/>
      <c r="C147" s="9"/>
      <c r="D147" s="9"/>
      <c r="F147" s="9"/>
      <c r="I147" s="9"/>
      <c r="J147" s="9"/>
      <c r="K147" s="9"/>
      <c r="L147" s="9"/>
      <c r="M147" s="9"/>
      <c r="N147" s="9"/>
      <c r="O147" s="9"/>
      <c r="P147" s="9"/>
      <c r="S147" s="9"/>
      <c r="X147" s="9"/>
      <c r="Y147" s="9"/>
      <c r="Z147" s="9"/>
      <c r="AA147" s="9"/>
      <c r="AB147" s="9"/>
      <c r="AC147" s="9"/>
      <c r="AD147" s="9"/>
      <c r="AE147" s="9"/>
      <c r="AF147" s="9"/>
      <c r="AG147" s="9"/>
      <c r="AH147" s="9"/>
    </row>
    <row r="148" spans="1:34" x14ac:dyDescent="0.25">
      <c r="A148" s="9"/>
      <c r="B148" s="9"/>
      <c r="C148" s="9"/>
      <c r="D148" s="9"/>
      <c r="F148" s="9"/>
      <c r="I148" s="9"/>
      <c r="J148" s="9"/>
      <c r="K148" s="9"/>
      <c r="L148" s="9"/>
      <c r="M148" s="9"/>
      <c r="N148" s="9"/>
      <c r="O148" s="9"/>
      <c r="P148" s="9"/>
      <c r="S148" s="9"/>
      <c r="X148" s="9"/>
      <c r="Y148" s="9"/>
      <c r="Z148" s="9"/>
      <c r="AA148" s="9"/>
      <c r="AB148" s="9"/>
      <c r="AC148" s="9"/>
      <c r="AD148" s="9"/>
      <c r="AE148" s="9"/>
      <c r="AF148" s="9"/>
      <c r="AG148" s="9"/>
      <c r="AH148" s="9"/>
    </row>
    <row r="149" spans="1:34" x14ac:dyDescent="0.25">
      <c r="A149" s="9"/>
      <c r="B149" s="9"/>
      <c r="C149" s="9"/>
      <c r="D149" s="9"/>
      <c r="F149" s="9"/>
      <c r="I149" s="9"/>
      <c r="J149" s="9"/>
      <c r="K149" s="9"/>
      <c r="L149" s="9"/>
      <c r="M149" s="9"/>
      <c r="N149" s="9"/>
      <c r="O149" s="9"/>
      <c r="P149" s="9"/>
      <c r="S149" s="9"/>
      <c r="X149" s="9"/>
      <c r="Y149" s="9"/>
      <c r="Z149" s="9"/>
      <c r="AA149" s="9"/>
      <c r="AB149" s="9"/>
      <c r="AC149" s="9"/>
      <c r="AD149" s="9"/>
      <c r="AE149" s="9"/>
      <c r="AF149" s="9"/>
      <c r="AG149" s="9"/>
      <c r="AH149" s="9"/>
    </row>
    <row r="150" spans="1:34" x14ac:dyDescent="0.25">
      <c r="A150" s="9"/>
      <c r="B150" s="9"/>
      <c r="C150" s="9"/>
      <c r="D150" s="9"/>
      <c r="F150" s="9"/>
      <c r="I150" s="9"/>
      <c r="J150" s="9"/>
      <c r="K150" s="9"/>
      <c r="L150" s="9"/>
      <c r="M150" s="9"/>
      <c r="N150" s="9"/>
      <c r="O150" s="9"/>
      <c r="P150" s="9"/>
      <c r="S150" s="9"/>
      <c r="X150" s="9"/>
      <c r="Y150" s="9"/>
      <c r="Z150" s="9"/>
      <c r="AA150" s="9"/>
      <c r="AB150" s="9"/>
      <c r="AC150" s="9"/>
      <c r="AD150" s="9"/>
      <c r="AE150" s="9"/>
      <c r="AF150" s="9"/>
      <c r="AG150" s="9"/>
      <c r="AH150" s="9"/>
    </row>
    <row r="151" spans="1:34" x14ac:dyDescent="0.25">
      <c r="A151" s="9"/>
      <c r="B151" s="9"/>
      <c r="C151" s="9"/>
      <c r="D151" s="9"/>
      <c r="F151" s="9"/>
      <c r="I151" s="9"/>
      <c r="J151" s="9"/>
      <c r="K151" s="9"/>
      <c r="L151" s="9"/>
      <c r="M151" s="9"/>
      <c r="N151" s="9"/>
      <c r="O151" s="9"/>
      <c r="P151" s="9"/>
      <c r="S151" s="9"/>
      <c r="X151" s="9"/>
      <c r="Y151" s="9"/>
      <c r="Z151" s="9"/>
      <c r="AA151" s="9"/>
      <c r="AB151" s="9"/>
      <c r="AC151" s="9"/>
      <c r="AD151" s="9"/>
      <c r="AE151" s="9"/>
      <c r="AF151" s="9"/>
      <c r="AG151" s="9"/>
      <c r="AH151" s="9"/>
    </row>
    <row r="152" spans="1:34" x14ac:dyDescent="0.25">
      <c r="A152" s="9"/>
      <c r="B152" s="9"/>
      <c r="C152" s="9"/>
      <c r="D152" s="9"/>
      <c r="F152" s="9"/>
      <c r="I152" s="9"/>
      <c r="J152" s="9"/>
      <c r="K152" s="9"/>
      <c r="L152" s="9"/>
      <c r="M152" s="9"/>
      <c r="N152" s="9"/>
      <c r="O152" s="9"/>
      <c r="P152" s="9"/>
      <c r="S152" s="9"/>
      <c r="X152" s="9"/>
      <c r="Y152" s="9"/>
      <c r="Z152" s="9"/>
      <c r="AA152" s="9"/>
      <c r="AB152" s="9"/>
      <c r="AC152" s="9"/>
      <c r="AD152" s="9"/>
      <c r="AE152" s="9"/>
      <c r="AF152" s="9"/>
      <c r="AG152" s="9"/>
      <c r="AH152" s="9"/>
    </row>
    <row r="153" spans="1:34" x14ac:dyDescent="0.25">
      <c r="A153" s="9"/>
      <c r="B153" s="9"/>
      <c r="C153" s="9"/>
      <c r="D153" s="9"/>
      <c r="F153" s="9"/>
      <c r="I153" s="9"/>
      <c r="J153" s="9"/>
      <c r="K153" s="9"/>
      <c r="L153" s="9"/>
      <c r="M153" s="9"/>
      <c r="N153" s="9"/>
      <c r="O153" s="9"/>
      <c r="P153" s="9"/>
      <c r="S153" s="9"/>
      <c r="X153" s="9"/>
      <c r="Y153" s="9"/>
      <c r="Z153" s="9"/>
      <c r="AA153" s="9"/>
      <c r="AB153" s="9"/>
      <c r="AC153" s="9"/>
      <c r="AD153" s="9"/>
      <c r="AE153" s="9"/>
      <c r="AF153" s="9"/>
      <c r="AG153" s="9"/>
      <c r="AH153" s="9"/>
    </row>
    <row r="154" spans="1:34" x14ac:dyDescent="0.25">
      <c r="A154" s="9"/>
      <c r="B154" s="9"/>
      <c r="C154" s="9"/>
      <c r="D154" s="9"/>
      <c r="F154" s="9"/>
      <c r="I154" s="9"/>
      <c r="J154" s="9"/>
      <c r="K154" s="9"/>
      <c r="L154" s="9"/>
      <c r="M154" s="9"/>
      <c r="N154" s="9"/>
      <c r="O154" s="9"/>
      <c r="P154" s="9"/>
      <c r="S154" s="9"/>
      <c r="X154" s="9"/>
      <c r="Y154" s="9"/>
      <c r="Z154" s="9"/>
      <c r="AA154" s="9"/>
      <c r="AB154" s="9"/>
      <c r="AC154" s="9"/>
      <c r="AD154" s="9"/>
      <c r="AE154" s="9"/>
      <c r="AF154" s="9"/>
      <c r="AG154" s="9"/>
      <c r="AH154" s="9"/>
    </row>
    <row r="155" spans="1:34" x14ac:dyDescent="0.25">
      <c r="A155" s="9"/>
      <c r="B155" s="9"/>
      <c r="C155" s="9"/>
      <c r="D155" s="9"/>
      <c r="F155" s="9"/>
      <c r="I155" s="9"/>
      <c r="J155" s="9"/>
      <c r="K155" s="9"/>
      <c r="L155" s="9"/>
      <c r="M155" s="9"/>
      <c r="N155" s="9"/>
      <c r="O155" s="9"/>
      <c r="P155" s="9"/>
      <c r="S155" s="9"/>
      <c r="X155" s="9"/>
      <c r="Y155" s="9"/>
      <c r="Z155" s="9"/>
      <c r="AA155" s="9"/>
      <c r="AB155" s="9"/>
      <c r="AC155" s="9"/>
      <c r="AD155" s="9"/>
      <c r="AE155" s="9"/>
      <c r="AF155" s="9"/>
      <c r="AG155" s="9"/>
      <c r="AH155" s="9"/>
    </row>
    <row r="156" spans="1:34" x14ac:dyDescent="0.25">
      <c r="A156" s="9"/>
      <c r="B156" s="9"/>
      <c r="C156" s="9"/>
      <c r="D156" s="9"/>
      <c r="F156" s="9"/>
      <c r="I156" s="9"/>
      <c r="J156" s="9"/>
      <c r="K156" s="9"/>
      <c r="L156" s="9"/>
      <c r="M156" s="9"/>
      <c r="N156" s="9"/>
      <c r="O156" s="9"/>
      <c r="P156" s="9"/>
      <c r="S156" s="9"/>
      <c r="X156" s="9"/>
      <c r="Y156" s="9"/>
      <c r="Z156" s="9"/>
      <c r="AA156" s="9"/>
      <c r="AB156" s="9"/>
      <c r="AC156" s="9"/>
      <c r="AD156" s="9"/>
      <c r="AE156" s="9"/>
      <c r="AF156" s="9"/>
      <c r="AG156" s="9"/>
      <c r="AH156" s="9"/>
    </row>
    <row r="157" spans="1:34" x14ac:dyDescent="0.25">
      <c r="A157" s="9"/>
      <c r="B157" s="9"/>
      <c r="C157" s="9"/>
      <c r="D157" s="9"/>
      <c r="F157" s="9"/>
      <c r="I157" s="9"/>
      <c r="J157" s="9"/>
      <c r="K157" s="9"/>
      <c r="L157" s="9"/>
      <c r="M157" s="9"/>
      <c r="N157" s="9"/>
      <c r="O157" s="9"/>
      <c r="P157" s="9"/>
      <c r="S157" s="9"/>
      <c r="X157" s="9"/>
      <c r="Y157" s="9"/>
      <c r="Z157" s="9"/>
      <c r="AA157" s="9"/>
      <c r="AB157" s="9"/>
      <c r="AC157" s="9"/>
      <c r="AD157" s="9"/>
      <c r="AE157" s="9"/>
      <c r="AF157" s="9"/>
      <c r="AG157" s="9"/>
      <c r="AH157" s="9"/>
    </row>
    <row r="158" spans="1:34" x14ac:dyDescent="0.25">
      <c r="A158" s="9"/>
      <c r="B158" s="9"/>
      <c r="C158" s="9"/>
      <c r="D158" s="9"/>
      <c r="F158" s="9"/>
      <c r="I158" s="9"/>
      <c r="J158" s="9"/>
      <c r="K158" s="9"/>
      <c r="L158" s="9"/>
      <c r="M158" s="9"/>
      <c r="N158" s="9"/>
      <c r="O158" s="9"/>
      <c r="P158" s="9"/>
      <c r="S158" s="9"/>
      <c r="X158" s="9"/>
      <c r="Y158" s="9"/>
      <c r="Z158" s="9"/>
      <c r="AA158" s="9"/>
      <c r="AB158" s="9"/>
      <c r="AC158" s="9"/>
      <c r="AD158" s="9"/>
      <c r="AE158" s="9"/>
      <c r="AF158" s="9"/>
      <c r="AG158" s="9"/>
      <c r="AH158" s="9"/>
    </row>
    <row r="159" spans="1:34" x14ac:dyDescent="0.25">
      <c r="A159" s="9"/>
      <c r="B159" s="9"/>
      <c r="C159" s="9"/>
      <c r="D159" s="9"/>
      <c r="F159" s="9"/>
      <c r="I159" s="9"/>
      <c r="J159" s="9"/>
      <c r="K159" s="9"/>
      <c r="L159" s="9"/>
      <c r="M159" s="9"/>
      <c r="N159" s="9"/>
      <c r="O159" s="9"/>
      <c r="P159" s="9"/>
      <c r="S159" s="9"/>
      <c r="X159" s="9"/>
      <c r="Y159" s="9"/>
      <c r="Z159" s="9"/>
      <c r="AA159" s="9"/>
      <c r="AB159" s="9"/>
      <c r="AC159" s="9"/>
      <c r="AD159" s="9"/>
      <c r="AE159" s="9"/>
      <c r="AF159" s="9"/>
      <c r="AG159" s="9"/>
      <c r="AH159" s="9"/>
    </row>
    <row r="160" spans="1:34" x14ac:dyDescent="0.25">
      <c r="A160" s="9"/>
      <c r="B160" s="9"/>
      <c r="C160" s="9"/>
      <c r="D160" s="9"/>
      <c r="F160" s="9"/>
      <c r="I160" s="9"/>
      <c r="J160" s="9"/>
      <c r="K160" s="9"/>
      <c r="L160" s="9"/>
      <c r="M160" s="9"/>
      <c r="N160" s="9"/>
      <c r="O160" s="9"/>
      <c r="P160" s="9"/>
      <c r="S160" s="9"/>
      <c r="X160" s="9"/>
      <c r="Y160" s="9"/>
      <c r="Z160" s="9"/>
      <c r="AA160" s="9"/>
      <c r="AB160" s="9"/>
      <c r="AC160" s="9"/>
      <c r="AD160" s="9"/>
      <c r="AE160" s="9"/>
      <c r="AF160" s="9"/>
      <c r="AG160" s="9"/>
      <c r="AH160" s="9"/>
    </row>
    <row r="161" spans="1:34" x14ac:dyDescent="0.25">
      <c r="A161" s="9"/>
      <c r="B161" s="9"/>
      <c r="C161" s="9"/>
      <c r="D161" s="9"/>
      <c r="F161" s="9"/>
      <c r="I161" s="9"/>
      <c r="J161" s="9"/>
      <c r="K161" s="9"/>
      <c r="L161" s="9"/>
      <c r="M161" s="9"/>
      <c r="N161" s="9"/>
      <c r="O161" s="9"/>
      <c r="P161" s="9"/>
      <c r="S161" s="9"/>
      <c r="X161" s="9"/>
      <c r="Y161" s="9"/>
      <c r="Z161" s="9"/>
      <c r="AA161" s="9"/>
      <c r="AB161" s="9"/>
      <c r="AC161" s="9"/>
      <c r="AD161" s="9"/>
      <c r="AE161" s="9"/>
      <c r="AF161" s="9"/>
      <c r="AG161" s="9"/>
      <c r="AH161" s="9"/>
    </row>
    <row r="162" spans="1:34" x14ac:dyDescent="0.25">
      <c r="A162" s="9"/>
      <c r="B162" s="9"/>
      <c r="C162" s="9"/>
      <c r="D162" s="9"/>
      <c r="F162" s="9"/>
      <c r="I162" s="9"/>
      <c r="J162" s="9"/>
      <c r="K162" s="9"/>
      <c r="L162" s="9"/>
      <c r="M162" s="9"/>
      <c r="N162" s="9"/>
      <c r="O162" s="9"/>
      <c r="P162" s="9"/>
      <c r="S162" s="9"/>
      <c r="X162" s="9"/>
      <c r="Y162" s="9"/>
      <c r="Z162" s="9"/>
      <c r="AA162" s="9"/>
      <c r="AB162" s="9"/>
      <c r="AC162" s="9"/>
      <c r="AD162" s="9"/>
      <c r="AE162" s="9"/>
      <c r="AF162" s="9"/>
      <c r="AG162" s="9"/>
      <c r="AH162" s="9"/>
    </row>
    <row r="163" spans="1:34" x14ac:dyDescent="0.25">
      <c r="A163" s="9"/>
      <c r="B163" s="9"/>
      <c r="C163" s="9"/>
      <c r="D163" s="9"/>
      <c r="F163" s="9"/>
      <c r="I163" s="9"/>
      <c r="J163" s="9"/>
      <c r="K163" s="9"/>
      <c r="L163" s="9"/>
      <c r="M163" s="9"/>
      <c r="N163" s="9"/>
      <c r="O163" s="9"/>
      <c r="P163" s="9"/>
      <c r="S163" s="9"/>
      <c r="X163" s="9"/>
      <c r="Y163" s="9"/>
      <c r="Z163" s="9"/>
      <c r="AA163" s="9"/>
      <c r="AB163" s="9"/>
      <c r="AC163" s="9"/>
      <c r="AD163" s="9"/>
      <c r="AE163" s="9"/>
      <c r="AF163" s="9"/>
      <c r="AG163" s="9"/>
      <c r="AH163" s="9"/>
    </row>
    <row r="164" spans="1:34" x14ac:dyDescent="0.25">
      <c r="A164" s="9"/>
      <c r="B164" s="9"/>
      <c r="C164" s="9"/>
      <c r="D164" s="9"/>
      <c r="F164" s="9"/>
      <c r="I164" s="9"/>
      <c r="J164" s="9"/>
      <c r="K164" s="9"/>
      <c r="L164" s="9"/>
      <c r="M164" s="9"/>
      <c r="N164" s="9"/>
      <c r="O164" s="9"/>
      <c r="P164" s="9"/>
      <c r="S164" s="9"/>
      <c r="X164" s="9"/>
      <c r="Y164" s="9"/>
      <c r="Z164" s="9"/>
      <c r="AA164" s="9"/>
      <c r="AB164" s="9"/>
      <c r="AC164" s="9"/>
      <c r="AD164" s="9"/>
      <c r="AE164" s="9"/>
      <c r="AF164" s="9"/>
      <c r="AG164" s="9"/>
      <c r="AH164" s="9"/>
    </row>
    <row r="165" spans="1:34" x14ac:dyDescent="0.25">
      <c r="A165" s="9"/>
      <c r="B165" s="9"/>
      <c r="C165" s="9"/>
      <c r="D165" s="9"/>
      <c r="F165" s="9"/>
      <c r="I165" s="9"/>
      <c r="J165" s="9"/>
      <c r="K165" s="9"/>
      <c r="L165" s="9"/>
      <c r="M165" s="9"/>
      <c r="N165" s="9"/>
      <c r="O165" s="9"/>
      <c r="P165" s="9"/>
      <c r="S165" s="9"/>
      <c r="X165" s="9"/>
      <c r="Y165" s="9"/>
      <c r="Z165" s="9"/>
      <c r="AA165" s="9"/>
      <c r="AB165" s="9"/>
      <c r="AC165" s="9"/>
      <c r="AD165" s="9"/>
      <c r="AE165" s="9"/>
      <c r="AF165" s="9"/>
      <c r="AG165" s="9"/>
      <c r="AH165" s="9"/>
    </row>
    <row r="166" spans="1:34" x14ac:dyDescent="0.25">
      <c r="A166" s="9"/>
      <c r="B166" s="9"/>
      <c r="C166" s="9"/>
      <c r="D166" s="9"/>
      <c r="F166" s="9"/>
      <c r="I166" s="9"/>
      <c r="J166" s="9"/>
      <c r="K166" s="9"/>
      <c r="L166" s="9"/>
      <c r="M166" s="9"/>
      <c r="N166" s="9"/>
      <c r="O166" s="9"/>
      <c r="P166" s="9"/>
      <c r="S166" s="9"/>
      <c r="X166" s="9"/>
      <c r="Y166" s="9"/>
      <c r="Z166" s="9"/>
      <c r="AA166" s="9"/>
      <c r="AB166" s="9"/>
      <c r="AC166" s="9"/>
      <c r="AD166" s="9"/>
      <c r="AE166" s="9"/>
      <c r="AF166" s="9"/>
      <c r="AG166" s="9"/>
      <c r="AH166" s="9"/>
    </row>
    <row r="167" spans="1:34" x14ac:dyDescent="0.25">
      <c r="A167" s="9"/>
      <c r="B167" s="9"/>
      <c r="C167" s="9"/>
      <c r="D167" s="9"/>
      <c r="F167" s="9"/>
      <c r="I167" s="9"/>
      <c r="J167" s="9"/>
      <c r="K167" s="9"/>
      <c r="L167" s="9"/>
      <c r="M167" s="9"/>
      <c r="N167" s="9"/>
      <c r="O167" s="9"/>
      <c r="P167" s="9"/>
      <c r="S167" s="9"/>
      <c r="X167" s="9"/>
      <c r="Y167" s="9"/>
      <c r="Z167" s="9"/>
      <c r="AA167" s="9"/>
      <c r="AB167" s="9"/>
      <c r="AC167" s="9"/>
      <c r="AD167" s="9"/>
      <c r="AE167" s="9"/>
      <c r="AF167" s="9"/>
      <c r="AG167" s="9"/>
      <c r="AH167" s="9"/>
    </row>
    <row r="168" spans="1:34" x14ac:dyDescent="0.25">
      <c r="A168" s="9"/>
      <c r="B168" s="9"/>
      <c r="C168" s="9"/>
      <c r="D168" s="9"/>
      <c r="F168" s="9"/>
      <c r="I168" s="9"/>
      <c r="J168" s="9"/>
      <c r="K168" s="9"/>
      <c r="L168" s="9"/>
      <c r="M168" s="9"/>
      <c r="N168" s="9"/>
      <c r="O168" s="9"/>
      <c r="P168" s="9"/>
      <c r="S168" s="9"/>
      <c r="X168" s="9"/>
      <c r="Y168" s="9"/>
      <c r="Z168" s="9"/>
      <c r="AA168" s="9"/>
      <c r="AB168" s="9"/>
      <c r="AC168" s="9"/>
      <c r="AD168" s="9"/>
      <c r="AE168" s="9"/>
      <c r="AF168" s="9"/>
      <c r="AG168" s="9"/>
      <c r="AH168" s="9"/>
    </row>
    <row r="169" spans="1:34" x14ac:dyDescent="0.25">
      <c r="A169" s="9"/>
      <c r="B169" s="9"/>
      <c r="C169" s="9"/>
      <c r="D169" s="9"/>
      <c r="F169" s="9"/>
      <c r="I169" s="9"/>
      <c r="J169" s="9"/>
      <c r="K169" s="9"/>
      <c r="L169" s="9"/>
      <c r="M169" s="9"/>
      <c r="N169" s="9"/>
      <c r="O169" s="9"/>
      <c r="P169" s="9"/>
      <c r="S169" s="9"/>
      <c r="X169" s="9"/>
      <c r="Y169" s="9"/>
      <c r="Z169" s="9"/>
      <c r="AA169" s="9"/>
      <c r="AB169" s="9"/>
      <c r="AC169" s="9"/>
      <c r="AD169" s="9"/>
      <c r="AE169" s="9"/>
      <c r="AF169" s="9"/>
      <c r="AG169" s="9"/>
      <c r="AH169" s="9"/>
    </row>
    <row r="170" spans="1:34" x14ac:dyDescent="0.25">
      <c r="A170" s="9"/>
      <c r="B170" s="9"/>
      <c r="C170" s="9"/>
      <c r="D170" s="9"/>
      <c r="F170" s="9"/>
      <c r="I170" s="9"/>
      <c r="J170" s="9"/>
      <c r="K170" s="9"/>
      <c r="L170" s="9"/>
      <c r="M170" s="9"/>
      <c r="N170" s="9"/>
      <c r="O170" s="9"/>
      <c r="P170" s="9"/>
      <c r="S170" s="9"/>
      <c r="X170" s="9"/>
      <c r="Y170" s="9"/>
      <c r="Z170" s="9"/>
      <c r="AA170" s="9"/>
      <c r="AB170" s="9"/>
      <c r="AC170" s="9"/>
      <c r="AD170" s="9"/>
      <c r="AE170" s="9"/>
      <c r="AF170" s="9"/>
      <c r="AG170" s="9"/>
      <c r="AH170" s="9"/>
    </row>
    <row r="171" spans="1:34" x14ac:dyDescent="0.25">
      <c r="A171" s="9"/>
      <c r="B171" s="9"/>
      <c r="C171" s="9"/>
      <c r="D171" s="9"/>
      <c r="F171" s="9"/>
      <c r="I171" s="9"/>
      <c r="J171" s="9"/>
      <c r="K171" s="9"/>
      <c r="L171" s="9"/>
      <c r="M171" s="9"/>
      <c r="N171" s="9"/>
      <c r="O171" s="9"/>
      <c r="P171" s="9"/>
      <c r="S171" s="9"/>
      <c r="X171" s="9"/>
      <c r="Y171" s="9"/>
      <c r="Z171" s="9"/>
      <c r="AA171" s="9"/>
      <c r="AB171" s="9"/>
      <c r="AC171" s="9"/>
      <c r="AD171" s="9"/>
      <c r="AE171" s="9"/>
      <c r="AF171" s="9"/>
      <c r="AG171" s="9"/>
      <c r="AH171" s="9"/>
    </row>
    <row r="172" spans="1:34" x14ac:dyDescent="0.25">
      <c r="A172" s="9"/>
      <c r="B172" s="9"/>
      <c r="C172" s="9"/>
      <c r="D172" s="9"/>
      <c r="F172" s="9"/>
      <c r="I172" s="9"/>
      <c r="J172" s="9"/>
      <c r="K172" s="9"/>
      <c r="L172" s="9"/>
      <c r="M172" s="9"/>
      <c r="N172" s="9"/>
      <c r="O172" s="9"/>
      <c r="P172" s="9"/>
      <c r="S172" s="9"/>
      <c r="X172" s="9"/>
      <c r="Y172" s="9"/>
      <c r="Z172" s="9"/>
      <c r="AA172" s="9"/>
      <c r="AB172" s="9"/>
      <c r="AC172" s="9"/>
      <c r="AD172" s="9"/>
      <c r="AE172" s="9"/>
      <c r="AF172" s="9"/>
      <c r="AG172" s="9"/>
      <c r="AH172" s="9"/>
    </row>
    <row r="173" spans="1:34" x14ac:dyDescent="0.25">
      <c r="A173" s="9"/>
      <c r="B173" s="9"/>
      <c r="C173" s="9"/>
      <c r="D173" s="9"/>
      <c r="F173" s="9"/>
      <c r="I173" s="9"/>
      <c r="J173" s="9"/>
      <c r="K173" s="9"/>
      <c r="L173" s="9"/>
      <c r="M173" s="9"/>
      <c r="N173" s="9"/>
      <c r="O173" s="9"/>
      <c r="P173" s="9"/>
      <c r="S173" s="9"/>
      <c r="X173" s="9"/>
      <c r="Y173" s="9"/>
      <c r="Z173" s="9"/>
      <c r="AA173" s="9"/>
      <c r="AB173" s="9"/>
      <c r="AC173" s="9"/>
      <c r="AD173" s="9"/>
      <c r="AE173" s="9"/>
      <c r="AF173" s="9"/>
      <c r="AG173" s="9"/>
      <c r="AH173" s="9"/>
    </row>
    <row r="174" spans="1:34" x14ac:dyDescent="0.25">
      <c r="A174" s="9"/>
      <c r="B174" s="9"/>
      <c r="C174" s="9"/>
      <c r="D174" s="9"/>
      <c r="F174" s="9"/>
      <c r="I174" s="9"/>
      <c r="J174" s="9"/>
      <c r="K174" s="9"/>
      <c r="L174" s="9"/>
      <c r="M174" s="9"/>
      <c r="N174" s="9"/>
      <c r="O174" s="9"/>
      <c r="P174" s="9"/>
      <c r="S174" s="9"/>
      <c r="X174" s="9"/>
      <c r="Y174" s="9"/>
      <c r="Z174" s="9"/>
      <c r="AA174" s="9"/>
      <c r="AB174" s="9"/>
      <c r="AC174" s="9"/>
      <c r="AD174" s="9"/>
      <c r="AE174" s="9"/>
      <c r="AF174" s="9"/>
      <c r="AG174" s="9"/>
      <c r="AH174" s="9"/>
    </row>
    <row r="175" spans="1:34" x14ac:dyDescent="0.25">
      <c r="A175" s="9"/>
      <c r="B175" s="9"/>
      <c r="C175" s="9"/>
      <c r="D175" s="9"/>
      <c r="F175" s="9"/>
      <c r="I175" s="9"/>
      <c r="J175" s="9"/>
      <c r="K175" s="9"/>
      <c r="L175" s="9"/>
      <c r="M175" s="9"/>
      <c r="N175" s="9"/>
      <c r="O175" s="9"/>
      <c r="P175" s="9"/>
      <c r="S175" s="9"/>
      <c r="X175" s="9"/>
      <c r="Y175" s="9"/>
      <c r="Z175" s="9"/>
      <c r="AA175" s="9"/>
      <c r="AB175" s="9"/>
      <c r="AC175" s="9"/>
      <c r="AD175" s="9"/>
      <c r="AE175" s="9"/>
      <c r="AF175" s="9"/>
      <c r="AG175" s="9"/>
      <c r="AH175" s="9"/>
    </row>
    <row r="176" spans="1:34" x14ac:dyDescent="0.25">
      <c r="A176" s="9"/>
      <c r="B176" s="9"/>
      <c r="C176" s="9"/>
      <c r="D176" s="9"/>
      <c r="F176" s="9"/>
      <c r="I176" s="9"/>
      <c r="J176" s="9"/>
      <c r="K176" s="9"/>
      <c r="L176" s="9"/>
      <c r="M176" s="9"/>
      <c r="N176" s="9"/>
      <c r="O176" s="9"/>
      <c r="P176" s="9"/>
      <c r="S176" s="9"/>
      <c r="X176" s="9"/>
      <c r="Y176" s="9"/>
      <c r="Z176" s="9"/>
      <c r="AA176" s="9"/>
      <c r="AB176" s="9"/>
      <c r="AC176" s="9"/>
      <c r="AD176" s="9"/>
      <c r="AE176" s="9"/>
      <c r="AF176" s="9"/>
      <c r="AG176" s="9"/>
      <c r="AH176" s="9"/>
    </row>
    <row r="177" spans="1:34" x14ac:dyDescent="0.25">
      <c r="A177" s="9"/>
      <c r="B177" s="9"/>
      <c r="C177" s="9"/>
      <c r="D177" s="9"/>
      <c r="F177" s="9"/>
      <c r="I177" s="9"/>
      <c r="J177" s="9"/>
      <c r="K177" s="9"/>
      <c r="L177" s="9"/>
      <c r="M177" s="9"/>
      <c r="N177" s="9"/>
      <c r="O177" s="9"/>
      <c r="P177" s="9"/>
      <c r="S177" s="9"/>
      <c r="X177" s="9"/>
      <c r="Y177" s="9"/>
      <c r="Z177" s="9"/>
      <c r="AA177" s="9"/>
      <c r="AB177" s="9"/>
      <c r="AC177" s="9"/>
      <c r="AD177" s="9"/>
      <c r="AE177" s="9"/>
      <c r="AF177" s="9"/>
      <c r="AG177" s="9"/>
      <c r="AH177" s="9"/>
    </row>
    <row r="178" spans="1:34" x14ac:dyDescent="0.25">
      <c r="A178" s="9"/>
      <c r="B178" s="9"/>
      <c r="C178" s="9"/>
      <c r="D178" s="9"/>
      <c r="F178" s="9"/>
      <c r="I178" s="9"/>
      <c r="J178" s="9"/>
      <c r="K178" s="9"/>
      <c r="L178" s="9"/>
      <c r="M178" s="9"/>
      <c r="N178" s="9"/>
      <c r="O178" s="9"/>
      <c r="P178" s="9"/>
      <c r="S178" s="9"/>
      <c r="X178" s="9"/>
      <c r="Y178" s="9"/>
      <c r="Z178" s="9"/>
      <c r="AA178" s="9"/>
      <c r="AB178" s="9"/>
      <c r="AC178" s="9"/>
      <c r="AD178" s="9"/>
      <c r="AE178" s="9"/>
      <c r="AF178" s="9"/>
      <c r="AG178" s="9"/>
      <c r="AH178" s="9"/>
    </row>
    <row r="179" spans="1:34" x14ac:dyDescent="0.25">
      <c r="A179" s="9"/>
      <c r="B179" s="9"/>
      <c r="C179" s="9"/>
      <c r="D179" s="9"/>
      <c r="F179" s="9"/>
      <c r="I179" s="9"/>
      <c r="J179" s="9"/>
      <c r="K179" s="9"/>
      <c r="L179" s="9"/>
      <c r="M179" s="9"/>
      <c r="N179" s="9"/>
      <c r="O179" s="9"/>
      <c r="P179" s="9"/>
      <c r="S179" s="9"/>
      <c r="X179" s="9"/>
      <c r="Y179" s="9"/>
      <c r="Z179" s="9"/>
      <c r="AA179" s="9"/>
      <c r="AB179" s="9"/>
      <c r="AC179" s="9"/>
      <c r="AD179" s="9"/>
      <c r="AE179" s="9"/>
      <c r="AF179" s="9"/>
      <c r="AG179" s="9"/>
      <c r="AH179" s="9"/>
    </row>
    <row r="180" spans="1:34" x14ac:dyDescent="0.25">
      <c r="A180" s="9"/>
      <c r="B180" s="9"/>
      <c r="C180" s="9"/>
      <c r="D180" s="9"/>
      <c r="F180" s="9"/>
      <c r="I180" s="9"/>
      <c r="J180" s="9"/>
      <c r="K180" s="9"/>
      <c r="L180" s="9"/>
      <c r="M180" s="9"/>
      <c r="N180" s="9"/>
      <c r="O180" s="9"/>
      <c r="P180" s="9"/>
      <c r="S180" s="9"/>
      <c r="X180" s="9"/>
      <c r="Y180" s="9"/>
      <c r="Z180" s="9"/>
      <c r="AA180" s="9"/>
      <c r="AB180" s="9"/>
      <c r="AC180" s="9"/>
      <c r="AD180" s="9"/>
      <c r="AE180" s="9"/>
      <c r="AF180" s="9"/>
      <c r="AG180" s="9"/>
      <c r="AH180" s="9"/>
    </row>
    <row r="181" spans="1:34" x14ac:dyDescent="0.25">
      <c r="A181" s="9"/>
      <c r="B181" s="9"/>
      <c r="C181" s="9"/>
      <c r="D181" s="9"/>
      <c r="F181" s="9"/>
      <c r="I181" s="9"/>
      <c r="J181" s="9"/>
      <c r="K181" s="9"/>
      <c r="L181" s="9"/>
      <c r="M181" s="9"/>
      <c r="N181" s="9"/>
      <c r="O181" s="9"/>
      <c r="P181" s="9"/>
      <c r="S181" s="9"/>
      <c r="X181" s="9"/>
      <c r="Y181" s="9"/>
      <c r="Z181" s="9"/>
      <c r="AA181" s="9"/>
      <c r="AB181" s="9"/>
      <c r="AC181" s="9"/>
      <c r="AD181" s="9"/>
      <c r="AE181" s="9"/>
      <c r="AF181" s="9"/>
      <c r="AG181" s="9"/>
      <c r="AH181" s="9"/>
    </row>
    <row r="182" spans="1:34" x14ac:dyDescent="0.25">
      <c r="A182" s="9"/>
      <c r="B182" s="9"/>
      <c r="C182" s="9"/>
      <c r="D182" s="9"/>
      <c r="F182" s="9"/>
      <c r="I182" s="9"/>
      <c r="J182" s="9"/>
      <c r="K182" s="9"/>
      <c r="L182" s="9"/>
      <c r="M182" s="9"/>
      <c r="N182" s="9"/>
      <c r="O182" s="9"/>
      <c r="P182" s="9"/>
      <c r="S182" s="9"/>
      <c r="X182" s="9"/>
      <c r="Y182" s="9"/>
      <c r="Z182" s="9"/>
      <c r="AA182" s="9"/>
      <c r="AB182" s="9"/>
      <c r="AC182" s="9"/>
      <c r="AD182" s="9"/>
      <c r="AE182" s="9"/>
      <c r="AF182" s="9"/>
      <c r="AG182" s="9"/>
      <c r="AH182" s="9"/>
    </row>
    <row r="183" spans="1:34" x14ac:dyDescent="0.25">
      <c r="A183" s="9"/>
      <c r="B183" s="9"/>
      <c r="C183" s="9"/>
      <c r="D183" s="9"/>
      <c r="F183" s="9"/>
      <c r="I183" s="9"/>
      <c r="J183" s="9"/>
      <c r="K183" s="9"/>
      <c r="L183" s="9"/>
      <c r="M183" s="9"/>
      <c r="N183" s="9"/>
      <c r="O183" s="9"/>
      <c r="P183" s="9"/>
      <c r="S183" s="9"/>
      <c r="X183" s="9"/>
      <c r="Y183" s="9"/>
      <c r="Z183" s="9"/>
      <c r="AA183" s="9"/>
      <c r="AB183" s="9"/>
      <c r="AC183" s="9"/>
      <c r="AD183" s="9"/>
      <c r="AE183" s="9"/>
      <c r="AF183" s="9"/>
      <c r="AG183" s="9"/>
      <c r="AH183" s="9"/>
    </row>
    <row r="184" spans="1:34" x14ac:dyDescent="0.25">
      <c r="A184" s="9"/>
      <c r="B184" s="9"/>
      <c r="C184" s="9"/>
      <c r="D184" s="9"/>
      <c r="F184" s="9"/>
      <c r="I184" s="9"/>
      <c r="J184" s="9"/>
      <c r="K184" s="9"/>
      <c r="L184" s="9"/>
      <c r="M184" s="9"/>
      <c r="N184" s="9"/>
      <c r="O184" s="9"/>
      <c r="P184" s="9"/>
      <c r="S184" s="9"/>
      <c r="X184" s="9"/>
      <c r="Y184" s="9"/>
      <c r="Z184" s="9"/>
      <c r="AA184" s="9"/>
      <c r="AB184" s="9"/>
      <c r="AC184" s="9"/>
      <c r="AD184" s="9"/>
      <c r="AE184" s="9"/>
      <c r="AF184" s="9"/>
      <c r="AG184" s="9"/>
      <c r="AH184" s="9"/>
    </row>
    <row r="185" spans="1:34" x14ac:dyDescent="0.25">
      <c r="A185" s="9"/>
      <c r="B185" s="9"/>
      <c r="C185" s="9"/>
      <c r="D185" s="9"/>
      <c r="F185" s="9"/>
      <c r="I185" s="9"/>
      <c r="J185" s="9"/>
      <c r="K185" s="9"/>
      <c r="L185" s="9"/>
      <c r="M185" s="9"/>
      <c r="N185" s="9"/>
      <c r="O185" s="9"/>
      <c r="P185" s="9"/>
      <c r="S185" s="9"/>
      <c r="X185" s="9"/>
      <c r="Y185" s="9"/>
      <c r="Z185" s="9"/>
      <c r="AA185" s="9"/>
      <c r="AB185" s="9"/>
      <c r="AC185" s="9"/>
      <c r="AD185" s="9"/>
      <c r="AE185" s="9"/>
      <c r="AF185" s="9"/>
      <c r="AG185" s="9"/>
      <c r="AH185" s="9"/>
    </row>
    <row r="186" spans="1:34" x14ac:dyDescent="0.25">
      <c r="A186" s="9"/>
      <c r="B186" s="9"/>
      <c r="C186" s="9"/>
      <c r="D186" s="9"/>
      <c r="F186" s="9"/>
      <c r="I186" s="9"/>
      <c r="J186" s="9"/>
      <c r="K186" s="9"/>
      <c r="L186" s="9"/>
      <c r="M186" s="9"/>
      <c r="N186" s="9"/>
      <c r="O186" s="9"/>
      <c r="P186" s="9"/>
      <c r="S186" s="9"/>
      <c r="X186" s="9"/>
      <c r="Y186" s="9"/>
      <c r="Z186" s="9"/>
      <c r="AA186" s="9"/>
      <c r="AB186" s="9"/>
      <c r="AC186" s="9"/>
      <c r="AD186" s="9"/>
      <c r="AE186" s="9"/>
      <c r="AF186" s="9"/>
      <c r="AG186" s="9"/>
      <c r="AH186" s="9"/>
    </row>
    <row r="187" spans="1:34" x14ac:dyDescent="0.25">
      <c r="A187" s="9"/>
      <c r="B187" s="9"/>
      <c r="C187" s="9"/>
      <c r="D187" s="9"/>
      <c r="F187" s="9"/>
      <c r="I187" s="9"/>
      <c r="J187" s="9"/>
      <c r="K187" s="9"/>
      <c r="L187" s="9"/>
      <c r="M187" s="9"/>
      <c r="N187" s="9"/>
      <c r="O187" s="9"/>
      <c r="P187" s="9"/>
      <c r="S187" s="9"/>
      <c r="X187" s="9"/>
      <c r="Y187" s="9"/>
      <c r="Z187" s="9"/>
      <c r="AA187" s="9"/>
      <c r="AB187" s="9"/>
      <c r="AC187" s="9"/>
      <c r="AD187" s="9"/>
      <c r="AE187" s="9"/>
      <c r="AF187" s="9"/>
      <c r="AG187" s="9"/>
      <c r="AH187" s="9"/>
    </row>
    <row r="188" spans="1:34" x14ac:dyDescent="0.25">
      <c r="A188" s="9"/>
      <c r="B188" s="9"/>
      <c r="C188" s="9"/>
      <c r="D188" s="9"/>
      <c r="F188" s="9"/>
      <c r="I188" s="9"/>
      <c r="J188" s="9"/>
      <c r="K188" s="9"/>
      <c r="L188" s="9"/>
      <c r="M188" s="9"/>
      <c r="N188" s="9"/>
      <c r="O188" s="9"/>
      <c r="P188" s="9"/>
      <c r="S188" s="9"/>
      <c r="X188" s="9"/>
      <c r="Y188" s="9"/>
      <c r="Z188" s="9"/>
      <c r="AA188" s="9"/>
      <c r="AB188" s="9"/>
      <c r="AC188" s="9"/>
      <c r="AD188" s="9"/>
      <c r="AE188" s="9"/>
      <c r="AF188" s="9"/>
      <c r="AG188" s="9"/>
      <c r="AH188" s="9"/>
    </row>
    <row r="189" spans="1:34" x14ac:dyDescent="0.25">
      <c r="A189" s="9"/>
      <c r="B189" s="9"/>
      <c r="C189" s="9"/>
      <c r="D189" s="9"/>
      <c r="F189" s="9"/>
      <c r="I189" s="9"/>
      <c r="J189" s="9"/>
      <c r="K189" s="9"/>
      <c r="L189" s="9"/>
      <c r="M189" s="9"/>
      <c r="N189" s="9"/>
      <c r="O189" s="9"/>
      <c r="P189" s="9"/>
      <c r="S189" s="9"/>
      <c r="X189" s="9"/>
      <c r="Y189" s="9"/>
      <c r="Z189" s="9"/>
      <c r="AA189" s="9"/>
      <c r="AB189" s="9"/>
      <c r="AC189" s="9"/>
      <c r="AD189" s="9"/>
      <c r="AE189" s="9"/>
      <c r="AF189" s="9"/>
      <c r="AG189" s="9"/>
      <c r="AH189" s="9"/>
    </row>
    <row r="190" spans="1:34" x14ac:dyDescent="0.25">
      <c r="A190" s="9"/>
      <c r="B190" s="9"/>
      <c r="C190" s="9"/>
      <c r="D190" s="9"/>
      <c r="F190" s="9"/>
      <c r="I190" s="9"/>
      <c r="J190" s="9"/>
      <c r="K190" s="9"/>
      <c r="L190" s="9"/>
      <c r="M190" s="9"/>
      <c r="N190" s="9"/>
      <c r="O190" s="9"/>
      <c r="P190" s="9"/>
      <c r="S190" s="9"/>
      <c r="X190" s="9"/>
      <c r="Y190" s="9"/>
      <c r="Z190" s="9"/>
      <c r="AA190" s="9"/>
      <c r="AB190" s="9"/>
      <c r="AC190" s="9"/>
      <c r="AD190" s="9"/>
      <c r="AE190" s="9"/>
      <c r="AF190" s="9"/>
      <c r="AG190" s="9"/>
      <c r="AH190" s="9"/>
    </row>
    <row r="191" spans="1:34" x14ac:dyDescent="0.25">
      <c r="A191" s="9"/>
      <c r="B191" s="9"/>
      <c r="C191" s="9"/>
      <c r="D191" s="9"/>
      <c r="F191" s="9"/>
      <c r="I191" s="9"/>
      <c r="J191" s="9"/>
      <c r="K191" s="9"/>
      <c r="L191" s="9"/>
      <c r="M191" s="9"/>
      <c r="N191" s="9"/>
      <c r="O191" s="9"/>
      <c r="P191" s="9"/>
      <c r="S191" s="9"/>
      <c r="X191" s="9"/>
      <c r="Y191" s="9"/>
      <c r="Z191" s="9"/>
      <c r="AA191" s="9"/>
      <c r="AB191" s="9"/>
      <c r="AC191" s="9"/>
      <c r="AD191" s="9"/>
      <c r="AE191" s="9"/>
      <c r="AF191" s="9"/>
      <c r="AG191" s="9"/>
      <c r="AH191" s="9"/>
    </row>
    <row r="192" spans="1:34" x14ac:dyDescent="0.25">
      <c r="A192" s="9"/>
      <c r="B192" s="9"/>
      <c r="C192" s="9"/>
      <c r="D192" s="9"/>
      <c r="F192" s="9"/>
      <c r="I192" s="9"/>
      <c r="J192" s="9"/>
      <c r="K192" s="9"/>
      <c r="L192" s="9"/>
      <c r="M192" s="9"/>
      <c r="N192" s="9"/>
      <c r="O192" s="9"/>
      <c r="P192" s="9"/>
      <c r="S192" s="9"/>
      <c r="X192" s="9"/>
      <c r="Y192" s="9"/>
      <c r="Z192" s="9"/>
      <c r="AA192" s="9"/>
      <c r="AB192" s="9"/>
      <c r="AC192" s="9"/>
      <c r="AD192" s="9"/>
      <c r="AE192" s="9"/>
      <c r="AF192" s="9"/>
      <c r="AG192" s="9"/>
      <c r="AH192" s="9"/>
    </row>
    <row r="193" spans="1:34" x14ac:dyDescent="0.25">
      <c r="A193" s="9"/>
      <c r="B193" s="9"/>
      <c r="C193" s="9"/>
      <c r="D193" s="9"/>
      <c r="F193" s="9"/>
      <c r="I193" s="9"/>
      <c r="J193" s="9"/>
      <c r="K193" s="9"/>
      <c r="L193" s="9"/>
      <c r="M193" s="9"/>
      <c r="N193" s="9"/>
      <c r="O193" s="9"/>
      <c r="P193" s="9"/>
      <c r="S193" s="9"/>
      <c r="X193" s="9"/>
      <c r="Y193" s="9"/>
      <c r="Z193" s="9"/>
      <c r="AA193" s="9"/>
      <c r="AB193" s="9"/>
      <c r="AC193" s="9"/>
      <c r="AD193" s="9"/>
      <c r="AE193" s="9"/>
      <c r="AF193" s="9"/>
      <c r="AG193" s="9"/>
      <c r="AH193" s="9"/>
    </row>
    <row r="194" spans="1:34" x14ac:dyDescent="0.25">
      <c r="A194" s="9"/>
      <c r="B194" s="9"/>
      <c r="C194" s="9"/>
      <c r="D194" s="9"/>
      <c r="F194" s="9"/>
      <c r="I194" s="9"/>
      <c r="J194" s="9"/>
      <c r="K194" s="9"/>
      <c r="L194" s="9"/>
      <c r="M194" s="9"/>
      <c r="N194" s="9"/>
      <c r="O194" s="9"/>
      <c r="P194" s="9"/>
      <c r="S194" s="9"/>
      <c r="X194" s="9"/>
      <c r="Y194" s="9"/>
      <c r="Z194" s="9"/>
      <c r="AA194" s="9"/>
      <c r="AB194" s="9"/>
      <c r="AC194" s="9"/>
      <c r="AD194" s="9"/>
      <c r="AE194" s="9"/>
      <c r="AF194" s="9"/>
      <c r="AG194" s="9"/>
      <c r="AH194" s="9"/>
    </row>
    <row r="195" spans="1:34" x14ac:dyDescent="0.25">
      <c r="A195" s="9"/>
      <c r="B195" s="9"/>
      <c r="C195" s="9"/>
      <c r="D195" s="9"/>
      <c r="F195" s="9"/>
      <c r="I195" s="9"/>
      <c r="J195" s="9"/>
      <c r="K195" s="9"/>
      <c r="L195" s="9"/>
      <c r="M195" s="9"/>
      <c r="N195" s="9"/>
      <c r="O195" s="9"/>
      <c r="P195" s="9"/>
      <c r="S195" s="9"/>
      <c r="X195" s="9"/>
      <c r="Y195" s="9"/>
      <c r="Z195" s="9"/>
      <c r="AA195" s="9"/>
      <c r="AB195" s="9"/>
      <c r="AC195" s="9"/>
      <c r="AD195" s="9"/>
      <c r="AE195" s="9"/>
      <c r="AF195" s="9"/>
      <c r="AG195" s="9"/>
      <c r="AH195" s="9"/>
    </row>
    <row r="196" spans="1:34" x14ac:dyDescent="0.25">
      <c r="A196" s="9"/>
      <c r="B196" s="9"/>
      <c r="C196" s="9"/>
      <c r="D196" s="9"/>
      <c r="F196" s="9"/>
      <c r="I196" s="9"/>
      <c r="J196" s="9"/>
      <c r="K196" s="9"/>
      <c r="L196" s="9"/>
      <c r="M196" s="9"/>
      <c r="N196" s="9"/>
      <c r="O196" s="9"/>
      <c r="P196" s="9"/>
      <c r="S196" s="9"/>
      <c r="X196" s="9"/>
      <c r="Y196" s="9"/>
      <c r="Z196" s="9"/>
      <c r="AA196" s="9"/>
      <c r="AB196" s="9"/>
      <c r="AC196" s="9"/>
      <c r="AD196" s="9"/>
      <c r="AE196" s="9"/>
      <c r="AF196" s="9"/>
      <c r="AG196" s="9"/>
      <c r="AH196" s="9"/>
    </row>
    <row r="197" spans="1:34" x14ac:dyDescent="0.25">
      <c r="A197" s="9"/>
      <c r="B197" s="9"/>
      <c r="C197" s="9"/>
      <c r="D197" s="9"/>
      <c r="F197" s="9"/>
      <c r="I197" s="9"/>
      <c r="J197" s="9"/>
      <c r="K197" s="9"/>
      <c r="L197" s="9"/>
      <c r="M197" s="9"/>
      <c r="N197" s="9"/>
      <c r="O197" s="9"/>
      <c r="P197" s="9"/>
      <c r="S197" s="9"/>
      <c r="X197" s="9"/>
      <c r="Y197" s="9"/>
      <c r="Z197" s="9"/>
      <c r="AA197" s="9"/>
      <c r="AB197" s="9"/>
      <c r="AC197" s="9"/>
      <c r="AD197" s="9"/>
      <c r="AE197" s="9"/>
      <c r="AF197" s="9"/>
      <c r="AG197" s="9"/>
      <c r="AH197" s="9"/>
    </row>
    <row r="198" spans="1:34" x14ac:dyDescent="0.25">
      <c r="A198" s="9"/>
      <c r="B198" s="9"/>
      <c r="C198" s="9"/>
      <c r="D198" s="9"/>
      <c r="F198" s="9"/>
      <c r="I198" s="9"/>
      <c r="J198" s="9"/>
      <c r="K198" s="9"/>
      <c r="L198" s="9"/>
      <c r="M198" s="9"/>
      <c r="N198" s="9"/>
      <c r="O198" s="9"/>
      <c r="P198" s="9"/>
      <c r="S198" s="9"/>
      <c r="X198" s="9"/>
      <c r="Y198" s="9"/>
      <c r="Z198" s="9"/>
      <c r="AA198" s="9"/>
      <c r="AB198" s="9"/>
      <c r="AC198" s="9"/>
      <c r="AD198" s="9"/>
      <c r="AE198" s="9"/>
      <c r="AF198" s="9"/>
      <c r="AG198" s="9"/>
      <c r="AH198" s="9"/>
    </row>
    <row r="199" spans="1:34" x14ac:dyDescent="0.25">
      <c r="A199" s="9"/>
      <c r="B199" s="9"/>
      <c r="C199" s="9"/>
      <c r="D199" s="9"/>
      <c r="F199" s="9"/>
      <c r="I199" s="9"/>
      <c r="J199" s="9"/>
      <c r="K199" s="9"/>
      <c r="L199" s="9"/>
      <c r="M199" s="9"/>
      <c r="N199" s="9"/>
      <c r="O199" s="9"/>
      <c r="P199" s="9"/>
      <c r="S199" s="9"/>
      <c r="X199" s="9"/>
      <c r="Y199" s="9"/>
      <c r="Z199" s="9"/>
      <c r="AA199" s="9"/>
      <c r="AB199" s="9"/>
      <c r="AC199" s="9"/>
      <c r="AD199" s="9"/>
      <c r="AE199" s="9"/>
      <c r="AF199" s="9"/>
      <c r="AG199" s="9"/>
      <c r="AH199" s="9"/>
    </row>
    <row r="200" spans="1:34" x14ac:dyDescent="0.25">
      <c r="A200" s="9"/>
      <c r="B200" s="9"/>
      <c r="C200" s="9"/>
      <c r="D200" s="9"/>
      <c r="F200" s="9"/>
      <c r="I200" s="9"/>
      <c r="J200" s="9"/>
      <c r="K200" s="9"/>
      <c r="L200" s="9"/>
      <c r="M200" s="9"/>
      <c r="N200" s="9"/>
      <c r="O200" s="9"/>
      <c r="P200" s="9"/>
      <c r="S200" s="9"/>
      <c r="X200" s="9"/>
      <c r="Y200" s="9"/>
      <c r="Z200" s="9"/>
      <c r="AA200" s="9"/>
      <c r="AB200" s="9"/>
      <c r="AC200" s="9"/>
      <c r="AD200" s="9"/>
      <c r="AE200" s="9"/>
      <c r="AF200" s="9"/>
      <c r="AG200" s="9"/>
      <c r="AH200" s="9"/>
    </row>
    <row r="201" spans="1:34" x14ac:dyDescent="0.25">
      <c r="A201" s="9"/>
      <c r="B201" s="9"/>
      <c r="C201" s="9"/>
      <c r="D201" s="9"/>
      <c r="F201" s="9"/>
      <c r="I201" s="9"/>
      <c r="J201" s="9"/>
      <c r="K201" s="9"/>
      <c r="L201" s="9"/>
      <c r="M201" s="9"/>
      <c r="N201" s="9"/>
      <c r="O201" s="9"/>
      <c r="P201" s="9"/>
      <c r="S201" s="9"/>
      <c r="X201" s="9"/>
      <c r="Y201" s="9"/>
      <c r="Z201" s="9"/>
      <c r="AA201" s="9"/>
      <c r="AB201" s="9"/>
      <c r="AC201" s="9"/>
      <c r="AD201" s="9"/>
      <c r="AE201" s="9"/>
      <c r="AF201" s="9"/>
      <c r="AG201" s="9"/>
      <c r="AH201" s="9"/>
    </row>
    <row r="202" spans="1:34" x14ac:dyDescent="0.25">
      <c r="A202" s="9"/>
      <c r="B202" s="9"/>
      <c r="C202" s="9"/>
      <c r="D202" s="9"/>
      <c r="F202" s="9"/>
      <c r="I202" s="9"/>
      <c r="J202" s="9"/>
      <c r="K202" s="9"/>
      <c r="L202" s="9"/>
      <c r="M202" s="9"/>
      <c r="N202" s="9"/>
      <c r="O202" s="9"/>
      <c r="P202" s="9"/>
      <c r="S202" s="9"/>
      <c r="X202" s="9"/>
      <c r="Y202" s="9"/>
      <c r="Z202" s="9"/>
      <c r="AA202" s="9"/>
      <c r="AB202" s="9"/>
      <c r="AC202" s="9"/>
      <c r="AD202" s="9"/>
      <c r="AE202" s="9"/>
      <c r="AF202" s="9"/>
      <c r="AG202" s="9"/>
      <c r="AH202" s="9"/>
    </row>
    <row r="203" spans="1:34" x14ac:dyDescent="0.25">
      <c r="A203" s="9"/>
      <c r="B203" s="9"/>
      <c r="C203" s="9"/>
      <c r="D203" s="9"/>
      <c r="F203" s="9"/>
      <c r="I203" s="9"/>
      <c r="J203" s="9"/>
      <c r="K203" s="9"/>
      <c r="L203" s="9"/>
      <c r="M203" s="9"/>
      <c r="N203" s="9"/>
      <c r="O203" s="9"/>
      <c r="P203" s="9"/>
      <c r="S203" s="9"/>
      <c r="X203" s="9"/>
      <c r="Y203" s="9"/>
      <c r="Z203" s="9"/>
      <c r="AA203" s="9"/>
      <c r="AB203" s="9"/>
      <c r="AC203" s="9"/>
      <c r="AD203" s="9"/>
      <c r="AE203" s="9"/>
      <c r="AF203" s="9"/>
      <c r="AG203" s="9"/>
      <c r="AH203" s="9"/>
    </row>
    <row r="204" spans="1:34" x14ac:dyDescent="0.25">
      <c r="A204" s="9"/>
      <c r="B204" s="9"/>
      <c r="C204" s="9"/>
      <c r="D204" s="9"/>
      <c r="F204" s="9"/>
      <c r="I204" s="9"/>
      <c r="J204" s="9"/>
      <c r="K204" s="9"/>
      <c r="L204" s="9"/>
      <c r="M204" s="9"/>
      <c r="N204" s="9"/>
      <c r="O204" s="9"/>
      <c r="P204" s="9"/>
      <c r="S204" s="9"/>
      <c r="X204" s="9"/>
      <c r="Y204" s="9"/>
      <c r="Z204" s="9"/>
      <c r="AA204" s="9"/>
      <c r="AB204" s="9"/>
      <c r="AC204" s="9"/>
      <c r="AD204" s="9"/>
      <c r="AE204" s="9"/>
      <c r="AF204" s="9"/>
      <c r="AG204" s="9"/>
      <c r="AH204" s="9"/>
    </row>
    <row r="205" spans="1:34" x14ac:dyDescent="0.25">
      <c r="A205" s="9"/>
      <c r="B205" s="9"/>
      <c r="C205" s="9"/>
      <c r="D205" s="9"/>
      <c r="F205" s="9"/>
      <c r="I205" s="9"/>
      <c r="J205" s="9"/>
      <c r="K205" s="9"/>
      <c r="L205" s="9"/>
      <c r="M205" s="9"/>
      <c r="N205" s="9"/>
      <c r="O205" s="9"/>
      <c r="P205" s="9"/>
      <c r="S205" s="9"/>
      <c r="X205" s="9"/>
      <c r="Y205" s="9"/>
      <c r="Z205" s="9"/>
      <c r="AA205" s="9"/>
      <c r="AB205" s="9"/>
      <c r="AC205" s="9"/>
      <c r="AD205" s="9"/>
      <c r="AE205" s="9"/>
      <c r="AF205" s="9"/>
      <c r="AG205" s="9"/>
      <c r="AH205" s="9"/>
    </row>
    <row r="206" spans="1:34" x14ac:dyDescent="0.25">
      <c r="A206" s="9"/>
      <c r="B206" s="9"/>
      <c r="C206" s="9"/>
      <c r="D206" s="9"/>
      <c r="F206" s="9"/>
      <c r="I206" s="9"/>
      <c r="J206" s="9"/>
      <c r="K206" s="9"/>
      <c r="L206" s="9"/>
      <c r="M206" s="9"/>
      <c r="N206" s="9"/>
      <c r="O206" s="9"/>
      <c r="P206" s="9"/>
      <c r="S206" s="9"/>
      <c r="X206" s="9"/>
      <c r="Y206" s="9"/>
      <c r="Z206" s="9"/>
      <c r="AA206" s="9"/>
      <c r="AB206" s="9"/>
      <c r="AC206" s="9"/>
      <c r="AD206" s="9"/>
      <c r="AE206" s="9"/>
      <c r="AF206" s="9"/>
      <c r="AG206" s="9"/>
      <c r="AH206" s="9"/>
    </row>
    <row r="207" spans="1:34" x14ac:dyDescent="0.25">
      <c r="A207" s="9"/>
      <c r="B207" s="9"/>
      <c r="C207" s="9"/>
      <c r="D207" s="9"/>
      <c r="F207" s="9"/>
      <c r="I207" s="9"/>
      <c r="J207" s="9"/>
      <c r="K207" s="9"/>
      <c r="L207" s="9"/>
      <c r="M207" s="9"/>
      <c r="N207" s="9"/>
      <c r="O207" s="9"/>
      <c r="P207" s="9"/>
      <c r="S207" s="9"/>
      <c r="X207" s="9"/>
      <c r="Y207" s="9"/>
      <c r="Z207" s="9"/>
      <c r="AA207" s="9"/>
      <c r="AB207" s="9"/>
      <c r="AC207" s="9"/>
      <c r="AD207" s="9"/>
      <c r="AE207" s="9"/>
      <c r="AF207" s="9"/>
      <c r="AG207" s="9"/>
      <c r="AH207" s="9"/>
    </row>
    <row r="208" spans="1:34" x14ac:dyDescent="0.25">
      <c r="A208" s="9"/>
      <c r="B208" s="9"/>
      <c r="C208" s="9"/>
      <c r="D208" s="9"/>
      <c r="F208" s="9"/>
      <c r="I208" s="9"/>
      <c r="J208" s="9"/>
      <c r="K208" s="9"/>
      <c r="L208" s="9"/>
      <c r="M208" s="9"/>
      <c r="N208" s="9"/>
      <c r="O208" s="9"/>
      <c r="P208" s="9"/>
      <c r="S208" s="9"/>
      <c r="X208" s="9"/>
      <c r="Y208" s="9"/>
      <c r="Z208" s="9"/>
      <c r="AA208" s="9"/>
      <c r="AB208" s="9"/>
      <c r="AC208" s="9"/>
      <c r="AD208" s="9"/>
      <c r="AE208" s="9"/>
      <c r="AF208" s="9"/>
      <c r="AG208" s="9"/>
      <c r="AH208" s="9"/>
    </row>
    <row r="209" spans="1:34" x14ac:dyDescent="0.25">
      <c r="A209" s="9"/>
      <c r="B209" s="9"/>
      <c r="C209" s="9"/>
      <c r="D209" s="9"/>
      <c r="F209" s="9"/>
      <c r="I209" s="9"/>
      <c r="J209" s="9"/>
      <c r="K209" s="9"/>
      <c r="L209" s="9"/>
      <c r="M209" s="9"/>
      <c r="N209" s="9"/>
      <c r="O209" s="9"/>
      <c r="P209" s="9"/>
      <c r="S209" s="9"/>
      <c r="X209" s="9"/>
      <c r="Y209" s="9"/>
      <c r="Z209" s="9"/>
      <c r="AA209" s="9"/>
      <c r="AB209" s="9"/>
      <c r="AC209" s="9"/>
      <c r="AD209" s="9"/>
      <c r="AE209" s="9"/>
      <c r="AF209" s="9"/>
      <c r="AG209" s="9"/>
      <c r="AH209" s="9"/>
    </row>
    <row r="210" spans="1:34" x14ac:dyDescent="0.25">
      <c r="A210" s="9"/>
      <c r="B210" s="9"/>
      <c r="C210" s="9"/>
      <c r="D210" s="9"/>
      <c r="F210" s="9"/>
      <c r="I210" s="9"/>
      <c r="J210" s="9"/>
      <c r="K210" s="9"/>
      <c r="L210" s="9"/>
      <c r="M210" s="9"/>
      <c r="N210" s="9"/>
      <c r="O210" s="9"/>
      <c r="P210" s="9"/>
      <c r="S210" s="9"/>
      <c r="X210" s="9"/>
      <c r="Y210" s="9"/>
      <c r="Z210" s="9"/>
      <c r="AA210" s="9"/>
      <c r="AB210" s="9"/>
      <c r="AC210" s="9"/>
      <c r="AD210" s="9"/>
      <c r="AE210" s="9"/>
      <c r="AF210" s="9"/>
      <c r="AG210" s="9"/>
      <c r="AH210" s="9"/>
    </row>
    <row r="211" spans="1:34" x14ac:dyDescent="0.25">
      <c r="A211" s="9"/>
      <c r="B211" s="9"/>
      <c r="C211" s="9"/>
      <c r="D211" s="9"/>
      <c r="F211" s="9"/>
      <c r="I211" s="9"/>
      <c r="J211" s="9"/>
      <c r="K211" s="9"/>
      <c r="L211" s="9"/>
      <c r="M211" s="9"/>
      <c r="N211" s="9"/>
      <c r="O211" s="9"/>
      <c r="P211" s="9"/>
      <c r="S211" s="9"/>
      <c r="X211" s="9"/>
      <c r="Y211" s="9"/>
      <c r="Z211" s="9"/>
      <c r="AA211" s="9"/>
      <c r="AB211" s="9"/>
      <c r="AC211" s="9"/>
      <c r="AD211" s="9"/>
      <c r="AE211" s="9"/>
      <c r="AF211" s="9"/>
      <c r="AG211" s="9"/>
      <c r="AH211" s="9"/>
    </row>
    <row r="212" spans="1:34" x14ac:dyDescent="0.25">
      <c r="A212" s="9"/>
      <c r="B212" s="9"/>
      <c r="C212" s="9"/>
      <c r="D212" s="9"/>
      <c r="F212" s="9"/>
      <c r="I212" s="9"/>
      <c r="J212" s="9"/>
      <c r="K212" s="9"/>
      <c r="L212" s="9"/>
      <c r="M212" s="9"/>
      <c r="N212" s="9"/>
      <c r="O212" s="9"/>
      <c r="P212" s="9"/>
      <c r="S212" s="9"/>
      <c r="X212" s="9"/>
      <c r="Y212" s="9"/>
      <c r="Z212" s="9"/>
      <c r="AA212" s="9"/>
      <c r="AB212" s="9"/>
      <c r="AC212" s="9"/>
      <c r="AD212" s="9"/>
      <c r="AE212" s="9"/>
      <c r="AF212" s="9"/>
      <c r="AG212" s="9"/>
      <c r="AH212" s="9"/>
    </row>
    <row r="213" spans="1:34" x14ac:dyDescent="0.25">
      <c r="A213" s="9"/>
      <c r="B213" s="9"/>
      <c r="C213" s="9"/>
      <c r="D213" s="9"/>
      <c r="F213" s="9"/>
      <c r="I213" s="9"/>
      <c r="J213" s="9"/>
      <c r="K213" s="9"/>
      <c r="L213" s="9"/>
      <c r="M213" s="9"/>
      <c r="N213" s="9"/>
      <c r="O213" s="9"/>
      <c r="P213" s="9"/>
      <c r="S213" s="9"/>
      <c r="X213" s="9"/>
      <c r="Y213" s="9"/>
      <c r="Z213" s="9"/>
      <c r="AA213" s="9"/>
      <c r="AB213" s="9"/>
      <c r="AC213" s="9"/>
      <c r="AD213" s="9"/>
      <c r="AE213" s="9"/>
      <c r="AF213" s="9"/>
      <c r="AG213" s="9"/>
      <c r="AH213" s="9"/>
    </row>
    <row r="214" spans="1:34" x14ac:dyDescent="0.25">
      <c r="A214" s="9"/>
      <c r="B214" s="9"/>
      <c r="C214" s="9"/>
      <c r="D214" s="9"/>
      <c r="F214" s="9"/>
      <c r="I214" s="9"/>
      <c r="J214" s="9"/>
      <c r="K214" s="9"/>
      <c r="L214" s="9"/>
      <c r="M214" s="9"/>
      <c r="N214" s="9"/>
      <c r="O214" s="9"/>
      <c r="P214" s="9"/>
      <c r="S214" s="9"/>
      <c r="X214" s="9"/>
      <c r="Y214" s="9"/>
      <c r="Z214" s="9"/>
      <c r="AA214" s="9"/>
      <c r="AB214" s="9"/>
      <c r="AC214" s="9"/>
      <c r="AD214" s="9"/>
      <c r="AE214" s="9"/>
      <c r="AF214" s="9"/>
      <c r="AG214" s="9"/>
      <c r="AH214" s="9"/>
    </row>
    <row r="215" spans="1:34" x14ac:dyDescent="0.25">
      <c r="A215" s="9"/>
      <c r="B215" s="9"/>
      <c r="C215" s="9"/>
      <c r="D215" s="9"/>
      <c r="F215" s="9"/>
      <c r="I215" s="9"/>
      <c r="J215" s="9"/>
      <c r="K215" s="9"/>
      <c r="L215" s="9"/>
      <c r="M215" s="9"/>
      <c r="N215" s="9"/>
      <c r="O215" s="9"/>
      <c r="P215" s="9"/>
      <c r="S215" s="9"/>
      <c r="X215" s="9"/>
      <c r="Y215" s="9"/>
      <c r="Z215" s="9"/>
      <c r="AA215" s="9"/>
      <c r="AB215" s="9"/>
      <c r="AC215" s="9"/>
      <c r="AD215" s="9"/>
      <c r="AE215" s="9"/>
      <c r="AF215" s="9"/>
      <c r="AG215" s="9"/>
      <c r="AH215" s="9"/>
    </row>
    <row r="216" spans="1:34" x14ac:dyDescent="0.25">
      <c r="A216" s="9"/>
      <c r="B216" s="9"/>
      <c r="C216" s="9"/>
      <c r="D216" s="9"/>
      <c r="F216" s="9"/>
      <c r="I216" s="9"/>
      <c r="J216" s="9"/>
      <c r="K216" s="9"/>
      <c r="L216" s="9"/>
      <c r="M216" s="9"/>
      <c r="N216" s="9"/>
      <c r="O216" s="9"/>
      <c r="P216" s="9"/>
      <c r="S216" s="9"/>
      <c r="X216" s="9"/>
      <c r="Y216" s="9"/>
      <c r="Z216" s="9"/>
      <c r="AA216" s="9"/>
      <c r="AB216" s="9"/>
      <c r="AC216" s="9"/>
      <c r="AD216" s="9"/>
      <c r="AE216" s="9"/>
      <c r="AF216" s="9"/>
      <c r="AG216" s="9"/>
      <c r="AH216" s="9"/>
    </row>
    <row r="217" spans="1:34" x14ac:dyDescent="0.25">
      <c r="A217" s="9"/>
      <c r="B217" s="9"/>
      <c r="C217" s="9"/>
      <c r="D217" s="9"/>
      <c r="F217" s="9"/>
      <c r="I217" s="9"/>
      <c r="J217" s="9"/>
      <c r="K217" s="9"/>
      <c r="L217" s="9"/>
      <c r="M217" s="9"/>
      <c r="N217" s="9"/>
      <c r="O217" s="9"/>
      <c r="P217" s="9"/>
      <c r="S217" s="9"/>
      <c r="X217" s="9"/>
      <c r="Y217" s="9"/>
      <c r="Z217" s="9"/>
      <c r="AA217" s="9"/>
      <c r="AB217" s="9"/>
      <c r="AC217" s="9"/>
      <c r="AD217" s="9"/>
      <c r="AE217" s="9"/>
      <c r="AF217" s="9"/>
      <c r="AG217" s="9"/>
      <c r="AH217" s="9"/>
    </row>
    <row r="218" spans="1:34" x14ac:dyDescent="0.25">
      <c r="A218" s="9"/>
      <c r="B218" s="9"/>
      <c r="C218" s="9"/>
      <c r="D218" s="9"/>
      <c r="F218" s="9"/>
      <c r="I218" s="9"/>
      <c r="J218" s="9"/>
      <c r="K218" s="9"/>
      <c r="L218" s="9"/>
      <c r="M218" s="9"/>
      <c r="N218" s="9"/>
      <c r="O218" s="9"/>
      <c r="P218" s="9"/>
      <c r="S218" s="9"/>
      <c r="X218" s="9"/>
      <c r="Y218" s="9"/>
      <c r="Z218" s="9"/>
      <c r="AA218" s="9"/>
      <c r="AB218" s="9"/>
      <c r="AC218" s="9"/>
      <c r="AD218" s="9"/>
      <c r="AE218" s="9"/>
      <c r="AF218" s="9"/>
      <c r="AG218" s="9"/>
      <c r="AH218" s="9"/>
    </row>
    <row r="219" spans="1:34" x14ac:dyDescent="0.25">
      <c r="A219" s="9"/>
      <c r="B219" s="9"/>
      <c r="C219" s="9"/>
      <c r="D219" s="9"/>
      <c r="F219" s="9"/>
      <c r="I219" s="9"/>
      <c r="J219" s="9"/>
      <c r="K219" s="9"/>
      <c r="L219" s="9"/>
      <c r="M219" s="9"/>
      <c r="N219" s="9"/>
      <c r="O219" s="9"/>
      <c r="P219" s="9"/>
      <c r="S219" s="9"/>
      <c r="X219" s="9"/>
      <c r="Y219" s="9"/>
      <c r="Z219" s="9"/>
      <c r="AA219" s="9"/>
      <c r="AB219" s="9"/>
      <c r="AC219" s="9"/>
      <c r="AD219" s="9"/>
      <c r="AE219" s="9"/>
      <c r="AF219" s="9"/>
      <c r="AG219" s="9"/>
      <c r="AH219" s="9"/>
    </row>
    <row r="220" spans="1:34" x14ac:dyDescent="0.25">
      <c r="A220" s="9"/>
      <c r="B220" s="9"/>
      <c r="C220" s="9"/>
      <c r="D220" s="9"/>
      <c r="F220" s="9"/>
      <c r="I220" s="9"/>
      <c r="J220" s="9"/>
      <c r="K220" s="9"/>
      <c r="L220" s="9"/>
      <c r="M220" s="9"/>
      <c r="N220" s="9"/>
      <c r="O220" s="9"/>
      <c r="P220" s="9"/>
      <c r="S220" s="9"/>
      <c r="X220" s="9"/>
      <c r="Y220" s="9"/>
      <c r="Z220" s="9"/>
      <c r="AA220" s="9"/>
      <c r="AB220" s="9"/>
      <c r="AC220" s="9"/>
      <c r="AD220" s="9"/>
      <c r="AE220" s="9"/>
      <c r="AF220" s="9"/>
      <c r="AG220" s="9"/>
      <c r="AH220" s="9"/>
    </row>
    <row r="221" spans="1:34" x14ac:dyDescent="0.25">
      <c r="A221" s="9"/>
      <c r="B221" s="9"/>
      <c r="C221" s="9"/>
      <c r="D221" s="9"/>
      <c r="F221" s="9"/>
      <c r="I221" s="9"/>
      <c r="J221" s="9"/>
      <c r="K221" s="9"/>
      <c r="L221" s="9"/>
      <c r="M221" s="9"/>
      <c r="N221" s="9"/>
      <c r="O221" s="9"/>
      <c r="P221" s="9"/>
      <c r="S221" s="9"/>
      <c r="X221" s="9"/>
      <c r="Y221" s="9"/>
      <c r="Z221" s="9"/>
      <c r="AA221" s="9"/>
      <c r="AB221" s="9"/>
      <c r="AC221" s="9"/>
      <c r="AD221" s="9"/>
      <c r="AE221" s="9"/>
      <c r="AF221" s="9"/>
      <c r="AG221" s="9"/>
      <c r="AH221" s="9"/>
    </row>
    <row r="222" spans="1:34" x14ac:dyDescent="0.25">
      <c r="A222" s="9"/>
      <c r="B222" s="9"/>
      <c r="C222" s="9"/>
      <c r="D222" s="9"/>
      <c r="F222" s="9"/>
      <c r="I222" s="9"/>
      <c r="J222" s="9"/>
      <c r="K222" s="9"/>
      <c r="L222" s="9"/>
      <c r="M222" s="9"/>
      <c r="N222" s="9"/>
      <c r="O222" s="9"/>
      <c r="P222" s="9"/>
      <c r="S222" s="9"/>
      <c r="X222" s="9"/>
      <c r="Y222" s="9"/>
      <c r="Z222" s="9"/>
      <c r="AA222" s="9"/>
      <c r="AB222" s="9"/>
      <c r="AC222" s="9"/>
      <c r="AD222" s="9"/>
      <c r="AE222" s="9"/>
      <c r="AF222" s="9"/>
      <c r="AG222" s="9"/>
      <c r="AH222" s="9"/>
    </row>
    <row r="223" spans="1:34" x14ac:dyDescent="0.25">
      <c r="A223" s="9"/>
      <c r="B223" s="9"/>
      <c r="C223" s="9"/>
      <c r="D223" s="9"/>
      <c r="F223" s="9"/>
      <c r="I223" s="9"/>
      <c r="J223" s="9"/>
      <c r="K223" s="9"/>
      <c r="L223" s="9"/>
      <c r="M223" s="9"/>
      <c r="N223" s="9"/>
      <c r="O223" s="9"/>
      <c r="P223" s="9"/>
      <c r="S223" s="9"/>
      <c r="X223" s="9"/>
      <c r="Y223" s="9"/>
      <c r="Z223" s="9"/>
      <c r="AA223" s="9"/>
      <c r="AB223" s="9"/>
      <c r="AC223" s="9"/>
      <c r="AD223" s="9"/>
      <c r="AE223" s="9"/>
      <c r="AF223" s="9"/>
      <c r="AG223" s="9"/>
      <c r="AH223" s="9"/>
    </row>
    <row r="224" spans="1:34" x14ac:dyDescent="0.25">
      <c r="A224" s="9"/>
      <c r="B224" s="9"/>
      <c r="C224" s="9"/>
      <c r="D224" s="9"/>
      <c r="F224" s="9"/>
      <c r="I224" s="9"/>
      <c r="J224" s="9"/>
      <c r="K224" s="9"/>
      <c r="L224" s="9"/>
      <c r="M224" s="9"/>
      <c r="N224" s="9"/>
      <c r="O224" s="9"/>
      <c r="P224" s="9"/>
      <c r="S224" s="9"/>
      <c r="X224" s="9"/>
      <c r="Y224" s="9"/>
      <c r="Z224" s="9"/>
      <c r="AA224" s="9"/>
      <c r="AB224" s="9"/>
      <c r="AC224" s="9"/>
      <c r="AD224" s="9"/>
      <c r="AE224" s="9"/>
      <c r="AF224" s="9"/>
      <c r="AG224" s="9"/>
      <c r="AH224" s="9"/>
    </row>
    <row r="225" spans="1:34" x14ac:dyDescent="0.25">
      <c r="A225" s="9"/>
      <c r="B225" s="9"/>
      <c r="C225" s="9"/>
      <c r="D225" s="9"/>
      <c r="F225" s="9"/>
      <c r="I225" s="9"/>
      <c r="J225" s="9"/>
      <c r="K225" s="9"/>
      <c r="L225" s="9"/>
      <c r="M225" s="9"/>
      <c r="N225" s="9"/>
      <c r="O225" s="9"/>
      <c r="P225" s="9"/>
      <c r="S225" s="9"/>
      <c r="X225" s="9"/>
      <c r="Y225" s="9"/>
      <c r="Z225" s="9"/>
      <c r="AA225" s="9"/>
      <c r="AB225" s="9"/>
      <c r="AC225" s="9"/>
      <c r="AD225" s="9"/>
      <c r="AE225" s="9"/>
      <c r="AF225" s="9"/>
      <c r="AG225" s="9"/>
      <c r="AH225" s="9"/>
    </row>
    <row r="226" spans="1:34" x14ac:dyDescent="0.25">
      <c r="A226" s="9"/>
      <c r="B226" s="9"/>
      <c r="C226" s="9"/>
      <c r="D226" s="9"/>
      <c r="F226" s="9"/>
      <c r="I226" s="9"/>
      <c r="J226" s="9"/>
      <c r="K226" s="9"/>
      <c r="L226" s="9"/>
      <c r="M226" s="9"/>
      <c r="N226" s="9"/>
      <c r="O226" s="9"/>
      <c r="P226" s="9"/>
      <c r="S226" s="9"/>
      <c r="X226" s="9"/>
      <c r="Y226" s="9"/>
      <c r="Z226" s="9"/>
      <c r="AA226" s="9"/>
      <c r="AB226" s="9"/>
      <c r="AC226" s="9"/>
      <c r="AD226" s="9"/>
      <c r="AE226" s="9"/>
      <c r="AF226" s="9"/>
      <c r="AG226" s="9"/>
      <c r="AH226" s="9"/>
    </row>
    <row r="227" spans="1:34" x14ac:dyDescent="0.25">
      <c r="A227" s="9"/>
      <c r="B227" s="9"/>
      <c r="C227" s="9"/>
      <c r="D227" s="9"/>
      <c r="F227" s="9"/>
      <c r="I227" s="9"/>
      <c r="J227" s="9"/>
      <c r="K227" s="9"/>
      <c r="L227" s="9"/>
      <c r="M227" s="9"/>
      <c r="N227" s="9"/>
      <c r="O227" s="9"/>
      <c r="P227" s="9"/>
      <c r="S227" s="9"/>
      <c r="X227" s="9"/>
      <c r="Y227" s="9"/>
      <c r="Z227" s="9"/>
      <c r="AA227" s="9"/>
      <c r="AB227" s="9"/>
      <c r="AC227" s="9"/>
      <c r="AD227" s="9"/>
      <c r="AE227" s="9"/>
      <c r="AF227" s="9"/>
      <c r="AG227" s="9"/>
      <c r="AH227" s="9"/>
    </row>
    <row r="228" spans="1:34" x14ac:dyDescent="0.25">
      <c r="A228" s="9"/>
      <c r="B228" s="9"/>
      <c r="C228" s="9"/>
      <c r="D228" s="9"/>
      <c r="F228" s="9"/>
      <c r="I228" s="9"/>
      <c r="J228" s="9"/>
      <c r="K228" s="9"/>
      <c r="L228" s="9"/>
      <c r="M228" s="9"/>
      <c r="N228" s="9"/>
      <c r="O228" s="9"/>
      <c r="P228" s="9"/>
      <c r="S228" s="9"/>
      <c r="X228" s="9"/>
      <c r="Y228" s="9"/>
      <c r="Z228" s="9"/>
      <c r="AA228" s="9"/>
      <c r="AB228" s="9"/>
      <c r="AC228" s="9"/>
      <c r="AD228" s="9"/>
      <c r="AE228" s="9"/>
      <c r="AF228" s="9"/>
      <c r="AG228" s="9"/>
      <c r="AH228" s="9"/>
    </row>
    <row r="229" spans="1:34" x14ac:dyDescent="0.25">
      <c r="A229" s="9"/>
      <c r="B229" s="9"/>
      <c r="C229" s="9"/>
      <c r="D229" s="9"/>
      <c r="F229" s="9"/>
      <c r="I229" s="9"/>
      <c r="J229" s="9"/>
      <c r="K229" s="9"/>
      <c r="L229" s="9"/>
      <c r="M229" s="9"/>
      <c r="N229" s="9"/>
      <c r="O229" s="9"/>
      <c r="P229" s="9"/>
      <c r="S229" s="9"/>
      <c r="X229" s="9"/>
      <c r="Y229" s="9"/>
      <c r="Z229" s="9"/>
      <c r="AA229" s="9"/>
      <c r="AB229" s="9"/>
      <c r="AC229" s="9"/>
      <c r="AD229" s="9"/>
      <c r="AE229" s="9"/>
      <c r="AF229" s="9"/>
      <c r="AG229" s="9"/>
      <c r="AH229" s="9"/>
    </row>
    <row r="230" spans="1:34" x14ac:dyDescent="0.25">
      <c r="A230" s="9"/>
      <c r="B230" s="9"/>
      <c r="C230" s="9"/>
      <c r="D230" s="9"/>
      <c r="F230" s="9"/>
      <c r="I230" s="9"/>
      <c r="J230" s="9"/>
      <c r="K230" s="9"/>
      <c r="L230" s="9"/>
      <c r="M230" s="9"/>
      <c r="N230" s="9"/>
      <c r="O230" s="9"/>
      <c r="P230" s="9"/>
      <c r="S230" s="9"/>
      <c r="X230" s="9"/>
      <c r="Y230" s="9"/>
      <c r="Z230" s="9"/>
      <c r="AA230" s="9"/>
      <c r="AB230" s="9"/>
      <c r="AC230" s="9"/>
      <c r="AD230" s="9"/>
      <c r="AE230" s="9"/>
      <c r="AF230" s="9"/>
      <c r="AG230" s="9"/>
      <c r="AH230" s="9"/>
    </row>
    <row r="231" spans="1:34" x14ac:dyDescent="0.25">
      <c r="A231" s="9"/>
      <c r="B231" s="9"/>
      <c r="C231" s="9"/>
      <c r="D231" s="9"/>
      <c r="F231" s="9"/>
      <c r="I231" s="9"/>
      <c r="J231" s="9"/>
      <c r="K231" s="9"/>
      <c r="L231" s="9"/>
      <c r="M231" s="9"/>
      <c r="N231" s="9"/>
      <c r="O231" s="9"/>
      <c r="P231" s="9"/>
      <c r="S231" s="9"/>
      <c r="X231" s="9"/>
      <c r="Y231" s="9"/>
      <c r="Z231" s="9"/>
      <c r="AA231" s="9"/>
      <c r="AB231" s="9"/>
      <c r="AC231" s="9"/>
      <c r="AD231" s="9"/>
      <c r="AE231" s="9"/>
      <c r="AF231" s="9"/>
      <c r="AG231" s="9"/>
      <c r="AH231" s="9"/>
    </row>
    <row r="232" spans="1:34" x14ac:dyDescent="0.25">
      <c r="A232" s="9"/>
      <c r="B232" s="9"/>
      <c r="C232" s="9"/>
      <c r="D232" s="9"/>
      <c r="F232" s="9"/>
      <c r="I232" s="9"/>
      <c r="J232" s="9"/>
      <c r="K232" s="9"/>
      <c r="L232" s="9"/>
      <c r="M232" s="9"/>
      <c r="N232" s="9"/>
      <c r="O232" s="9"/>
      <c r="P232" s="9"/>
      <c r="S232" s="9"/>
      <c r="X232" s="9"/>
      <c r="Y232" s="9"/>
      <c r="Z232" s="9"/>
      <c r="AA232" s="9"/>
      <c r="AB232" s="9"/>
      <c r="AC232" s="9"/>
      <c r="AD232" s="9"/>
      <c r="AE232" s="9"/>
      <c r="AF232" s="9"/>
      <c r="AG232" s="9"/>
      <c r="AH232" s="9"/>
    </row>
    <row r="233" spans="1:34" x14ac:dyDescent="0.25">
      <c r="A233" s="9"/>
      <c r="B233" s="9"/>
      <c r="C233" s="9"/>
      <c r="D233" s="9"/>
      <c r="F233" s="9"/>
      <c r="I233" s="9"/>
      <c r="J233" s="9"/>
      <c r="K233" s="9"/>
      <c r="L233" s="9"/>
      <c r="M233" s="9"/>
      <c r="N233" s="9"/>
      <c r="O233" s="9"/>
      <c r="P233" s="9"/>
      <c r="S233" s="9"/>
      <c r="X233" s="9"/>
      <c r="Y233" s="9"/>
      <c r="Z233" s="9"/>
      <c r="AA233" s="9"/>
      <c r="AB233" s="9"/>
      <c r="AC233" s="9"/>
      <c r="AD233" s="9"/>
      <c r="AE233" s="9"/>
      <c r="AF233" s="9"/>
      <c r="AG233" s="9"/>
      <c r="AH233" s="9"/>
    </row>
    <row r="234" spans="1:34" x14ac:dyDescent="0.25">
      <c r="A234" s="9"/>
      <c r="B234" s="9"/>
      <c r="C234" s="9"/>
      <c r="D234" s="9"/>
      <c r="F234" s="9"/>
      <c r="I234" s="9"/>
      <c r="J234" s="9"/>
      <c r="K234" s="9"/>
      <c r="L234" s="9"/>
      <c r="M234" s="9"/>
      <c r="N234" s="9"/>
      <c r="O234" s="9"/>
      <c r="P234" s="9"/>
      <c r="S234" s="9"/>
      <c r="X234" s="9"/>
      <c r="Y234" s="9"/>
      <c r="Z234" s="9"/>
      <c r="AA234" s="9"/>
      <c r="AB234" s="9"/>
      <c r="AC234" s="9"/>
      <c r="AD234" s="9"/>
      <c r="AE234" s="9"/>
      <c r="AF234" s="9"/>
      <c r="AG234" s="9"/>
      <c r="AH234" s="9"/>
    </row>
    <row r="235" spans="1:34" x14ac:dyDescent="0.25">
      <c r="A235" s="9"/>
      <c r="B235" s="9"/>
      <c r="C235" s="9"/>
      <c r="D235" s="9"/>
      <c r="F235" s="9"/>
      <c r="I235" s="9"/>
      <c r="J235" s="9"/>
      <c r="K235" s="9"/>
      <c r="L235" s="9"/>
      <c r="M235" s="9"/>
      <c r="N235" s="9"/>
      <c r="O235" s="9"/>
      <c r="P235" s="9"/>
      <c r="S235" s="9"/>
      <c r="X235" s="9"/>
      <c r="Y235" s="9"/>
      <c r="Z235" s="9"/>
      <c r="AA235" s="9"/>
      <c r="AB235" s="9"/>
      <c r="AC235" s="9"/>
      <c r="AD235" s="9"/>
      <c r="AE235" s="9"/>
      <c r="AF235" s="9"/>
      <c r="AG235" s="9"/>
      <c r="AH235" s="9"/>
    </row>
    <row r="236" spans="1:34" x14ac:dyDescent="0.25">
      <c r="A236" s="9"/>
      <c r="B236" s="9"/>
      <c r="C236" s="9"/>
      <c r="D236" s="9"/>
      <c r="F236" s="9"/>
      <c r="I236" s="9"/>
      <c r="J236" s="9"/>
      <c r="K236" s="9"/>
      <c r="L236" s="9"/>
      <c r="M236" s="9"/>
      <c r="N236" s="9"/>
      <c r="O236" s="9"/>
      <c r="P236" s="9"/>
      <c r="S236" s="9"/>
      <c r="X236" s="9"/>
      <c r="Y236" s="9"/>
      <c r="Z236" s="9"/>
      <c r="AA236" s="9"/>
      <c r="AB236" s="9"/>
      <c r="AC236" s="9"/>
      <c r="AD236" s="9"/>
      <c r="AE236" s="9"/>
      <c r="AF236" s="9"/>
      <c r="AG236" s="9"/>
      <c r="AH236" s="9"/>
    </row>
    <row r="237" spans="1:34" x14ac:dyDescent="0.25">
      <c r="A237" s="9"/>
      <c r="B237" s="9"/>
      <c r="C237" s="9"/>
      <c r="D237" s="9"/>
      <c r="F237" s="9"/>
      <c r="I237" s="9"/>
      <c r="J237" s="9"/>
      <c r="K237" s="9"/>
      <c r="L237" s="9"/>
      <c r="M237" s="9"/>
      <c r="N237" s="9"/>
      <c r="O237" s="9"/>
      <c r="P237" s="9"/>
      <c r="S237" s="9"/>
      <c r="X237" s="9"/>
      <c r="Y237" s="9"/>
      <c r="Z237" s="9"/>
      <c r="AA237" s="9"/>
      <c r="AB237" s="9"/>
      <c r="AC237" s="9"/>
      <c r="AD237" s="9"/>
      <c r="AE237" s="9"/>
      <c r="AF237" s="9"/>
      <c r="AG237" s="9"/>
      <c r="AH237" s="9"/>
    </row>
    <row r="238" spans="1:34" x14ac:dyDescent="0.25">
      <c r="A238" s="9"/>
      <c r="B238" s="9"/>
      <c r="C238" s="9"/>
      <c r="D238" s="9"/>
      <c r="F238" s="9"/>
      <c r="I238" s="9"/>
      <c r="J238" s="9"/>
      <c r="K238" s="9"/>
      <c r="L238" s="9"/>
      <c r="M238" s="9"/>
      <c r="N238" s="9"/>
      <c r="O238" s="9"/>
      <c r="P238" s="9"/>
      <c r="S238" s="9"/>
      <c r="X238" s="9"/>
      <c r="Y238" s="9"/>
      <c r="Z238" s="9"/>
      <c r="AA238" s="9"/>
      <c r="AB238" s="9"/>
      <c r="AC238" s="9"/>
      <c r="AD238" s="9"/>
      <c r="AE238" s="9"/>
      <c r="AF238" s="9"/>
      <c r="AG238" s="9"/>
      <c r="AH238" s="9"/>
    </row>
    <row r="239" spans="1:34" x14ac:dyDescent="0.25">
      <c r="A239" s="9"/>
      <c r="B239" s="9"/>
      <c r="C239" s="9"/>
      <c r="D239" s="9"/>
      <c r="F239" s="9"/>
      <c r="I239" s="9"/>
      <c r="J239" s="9"/>
      <c r="K239" s="9"/>
      <c r="L239" s="9"/>
      <c r="M239" s="9"/>
      <c r="N239" s="9"/>
      <c r="O239" s="9"/>
      <c r="P239" s="9"/>
      <c r="S239" s="9"/>
      <c r="X239" s="9"/>
      <c r="Y239" s="9"/>
      <c r="Z239" s="9"/>
      <c r="AA239" s="9"/>
      <c r="AB239" s="9"/>
      <c r="AC239" s="9"/>
      <c r="AD239" s="9"/>
      <c r="AE239" s="9"/>
      <c r="AF239" s="9"/>
      <c r="AG239" s="9"/>
      <c r="AH239" s="9"/>
    </row>
    <row r="240" spans="1:34" x14ac:dyDescent="0.25">
      <c r="A240" s="9"/>
      <c r="B240" s="9"/>
      <c r="C240" s="9"/>
      <c r="D240" s="9"/>
      <c r="F240" s="9"/>
      <c r="I240" s="9"/>
      <c r="J240" s="9"/>
      <c r="K240" s="9"/>
      <c r="L240" s="9"/>
      <c r="M240" s="9"/>
      <c r="N240" s="9"/>
      <c r="O240" s="9"/>
      <c r="P240" s="9"/>
      <c r="S240" s="9"/>
      <c r="X240" s="9"/>
      <c r="Y240" s="9"/>
      <c r="Z240" s="9"/>
      <c r="AA240" s="9"/>
      <c r="AB240" s="9"/>
      <c r="AC240" s="9"/>
      <c r="AD240" s="9"/>
      <c r="AE240" s="9"/>
      <c r="AF240" s="9"/>
      <c r="AG240" s="9"/>
      <c r="AH240" s="9"/>
    </row>
    <row r="241" spans="1:34" x14ac:dyDescent="0.25">
      <c r="A241" s="9"/>
      <c r="B241" s="9"/>
      <c r="C241" s="9"/>
      <c r="D241" s="9"/>
      <c r="F241" s="9"/>
      <c r="I241" s="9"/>
      <c r="J241" s="9"/>
      <c r="K241" s="9"/>
      <c r="L241" s="9"/>
      <c r="M241" s="9"/>
      <c r="N241" s="9"/>
      <c r="O241" s="9"/>
      <c r="P241" s="9"/>
      <c r="S241" s="9"/>
      <c r="X241" s="9"/>
      <c r="Y241" s="9"/>
      <c r="Z241" s="9"/>
      <c r="AA241" s="9"/>
      <c r="AB241" s="9"/>
      <c r="AC241" s="9"/>
      <c r="AD241" s="9"/>
      <c r="AE241" s="9"/>
      <c r="AF241" s="9"/>
      <c r="AG241" s="9"/>
      <c r="AH241" s="9"/>
    </row>
    <row r="242" spans="1:34" x14ac:dyDescent="0.25">
      <c r="A242" s="9"/>
      <c r="B242" s="9"/>
      <c r="C242" s="9"/>
      <c r="D242" s="9"/>
      <c r="F242" s="9"/>
      <c r="I242" s="9"/>
      <c r="J242" s="9"/>
      <c r="K242" s="9"/>
      <c r="L242" s="9"/>
      <c r="M242" s="9"/>
      <c r="N242" s="9"/>
      <c r="O242" s="9"/>
      <c r="P242" s="9"/>
      <c r="S242" s="9"/>
      <c r="X242" s="9"/>
      <c r="Y242" s="9"/>
      <c r="Z242" s="9"/>
      <c r="AA242" s="9"/>
      <c r="AB242" s="9"/>
      <c r="AC242" s="9"/>
      <c r="AD242" s="9"/>
      <c r="AE242" s="9"/>
      <c r="AF242" s="9"/>
      <c r="AG242" s="9"/>
      <c r="AH242" s="9"/>
    </row>
    <row r="243" spans="1:34" x14ac:dyDescent="0.25">
      <c r="A243" s="9"/>
      <c r="B243" s="9"/>
      <c r="C243" s="9"/>
      <c r="D243" s="9"/>
      <c r="F243" s="9"/>
      <c r="I243" s="9"/>
      <c r="J243" s="9"/>
      <c r="K243" s="9"/>
      <c r="L243" s="9"/>
      <c r="M243" s="9"/>
      <c r="N243" s="9"/>
      <c r="O243" s="9"/>
      <c r="P243" s="9"/>
      <c r="S243" s="9"/>
      <c r="X243" s="9"/>
      <c r="Y243" s="9"/>
      <c r="Z243" s="9"/>
      <c r="AA243" s="9"/>
      <c r="AB243" s="9"/>
      <c r="AC243" s="9"/>
      <c r="AD243" s="9"/>
      <c r="AE243" s="9"/>
      <c r="AF243" s="9"/>
      <c r="AG243" s="9"/>
      <c r="AH243" s="9"/>
    </row>
    <row r="244" spans="1:34" x14ac:dyDescent="0.25">
      <c r="A244" s="9"/>
      <c r="B244" s="9"/>
      <c r="C244" s="9"/>
      <c r="D244" s="9"/>
      <c r="F244" s="9"/>
      <c r="I244" s="9"/>
      <c r="J244" s="9"/>
      <c r="K244" s="9"/>
      <c r="L244" s="9"/>
      <c r="M244" s="9"/>
      <c r="N244" s="9"/>
      <c r="O244" s="9"/>
      <c r="P244" s="9"/>
      <c r="S244" s="9"/>
      <c r="X244" s="9"/>
      <c r="Y244" s="9"/>
      <c r="Z244" s="9"/>
      <c r="AA244" s="9"/>
      <c r="AB244" s="9"/>
      <c r="AC244" s="9"/>
      <c r="AD244" s="9"/>
      <c r="AE244" s="9"/>
      <c r="AF244" s="9"/>
      <c r="AG244" s="9"/>
      <c r="AH244" s="9"/>
    </row>
    <row r="245" spans="1:34" x14ac:dyDescent="0.25">
      <c r="A245" s="9"/>
      <c r="B245" s="9"/>
      <c r="C245" s="9"/>
      <c r="D245" s="9"/>
      <c r="F245" s="9"/>
      <c r="I245" s="9"/>
      <c r="J245" s="9"/>
      <c r="K245" s="9"/>
      <c r="L245" s="9"/>
      <c r="M245" s="9"/>
      <c r="N245" s="9"/>
      <c r="O245" s="9"/>
      <c r="P245" s="9"/>
      <c r="S245" s="9"/>
      <c r="X245" s="9"/>
      <c r="Y245" s="9"/>
      <c r="Z245" s="9"/>
      <c r="AA245" s="9"/>
      <c r="AB245" s="9"/>
      <c r="AC245" s="9"/>
      <c r="AD245" s="9"/>
      <c r="AE245" s="9"/>
      <c r="AF245" s="9"/>
      <c r="AG245" s="9"/>
      <c r="AH245" s="9"/>
    </row>
    <row r="246" spans="1:34" x14ac:dyDescent="0.25">
      <c r="A246" s="9"/>
      <c r="B246" s="9"/>
      <c r="C246" s="9"/>
      <c r="D246" s="9"/>
      <c r="F246" s="9"/>
      <c r="I246" s="9"/>
      <c r="J246" s="9"/>
      <c r="K246" s="9"/>
      <c r="L246" s="9"/>
      <c r="M246" s="9"/>
      <c r="N246" s="9"/>
      <c r="O246" s="9"/>
      <c r="P246" s="9"/>
      <c r="S246" s="9"/>
      <c r="X246" s="9"/>
      <c r="Y246" s="9"/>
      <c r="Z246" s="9"/>
      <c r="AA246" s="9"/>
      <c r="AB246" s="9"/>
      <c r="AC246" s="9"/>
      <c r="AD246" s="9"/>
      <c r="AE246" s="9"/>
      <c r="AF246" s="9"/>
      <c r="AG246" s="9"/>
      <c r="AH246" s="9"/>
    </row>
    <row r="247" spans="1:34" x14ac:dyDescent="0.25">
      <c r="A247" s="9"/>
      <c r="B247" s="9"/>
      <c r="C247" s="9"/>
      <c r="D247" s="9"/>
      <c r="F247" s="9"/>
      <c r="I247" s="9"/>
      <c r="J247" s="9"/>
      <c r="K247" s="9"/>
      <c r="L247" s="9"/>
      <c r="M247" s="9"/>
      <c r="N247" s="9"/>
      <c r="O247" s="9"/>
      <c r="P247" s="9"/>
      <c r="S247" s="9"/>
      <c r="X247" s="9"/>
      <c r="Y247" s="9"/>
      <c r="Z247" s="9"/>
      <c r="AA247" s="9"/>
      <c r="AB247" s="9"/>
      <c r="AC247" s="9"/>
      <c r="AD247" s="9"/>
      <c r="AE247" s="9"/>
      <c r="AF247" s="9"/>
      <c r="AG247" s="9"/>
      <c r="AH247" s="9"/>
    </row>
    <row r="248" spans="1:34" x14ac:dyDescent="0.25">
      <c r="A248" s="9"/>
      <c r="B248" s="9"/>
      <c r="C248" s="9"/>
      <c r="D248" s="9"/>
      <c r="F248" s="9"/>
      <c r="I248" s="9"/>
      <c r="J248" s="9"/>
      <c r="K248" s="9"/>
      <c r="L248" s="9"/>
      <c r="M248" s="9"/>
      <c r="N248" s="9"/>
      <c r="O248" s="9"/>
      <c r="P248" s="9"/>
      <c r="S248" s="9"/>
      <c r="X248" s="9"/>
      <c r="Y248" s="9"/>
      <c r="Z248" s="9"/>
      <c r="AA248" s="9"/>
      <c r="AB248" s="9"/>
      <c r="AC248" s="9"/>
      <c r="AD248" s="9"/>
      <c r="AE248" s="9"/>
      <c r="AF248" s="9"/>
      <c r="AG248" s="9"/>
      <c r="AH248" s="9"/>
    </row>
    <row r="249" spans="1:34" x14ac:dyDescent="0.25">
      <c r="A249" s="9"/>
      <c r="B249" s="9"/>
      <c r="C249" s="9"/>
      <c r="D249" s="9"/>
      <c r="F249" s="9"/>
      <c r="I249" s="9"/>
      <c r="J249" s="9"/>
      <c r="K249" s="9"/>
      <c r="L249" s="9"/>
      <c r="M249" s="9"/>
      <c r="N249" s="9"/>
      <c r="O249" s="9"/>
      <c r="P249" s="9"/>
      <c r="S249" s="9"/>
      <c r="X249" s="9"/>
      <c r="Y249" s="9"/>
      <c r="Z249" s="9"/>
      <c r="AA249" s="9"/>
      <c r="AB249" s="9"/>
      <c r="AC249" s="9"/>
      <c r="AD249" s="9"/>
      <c r="AE249" s="9"/>
      <c r="AF249" s="9"/>
      <c r="AG249" s="9"/>
      <c r="AH249" s="9"/>
    </row>
    <row r="250" spans="1:34" x14ac:dyDescent="0.25">
      <c r="A250" s="9"/>
      <c r="B250" s="9"/>
      <c r="C250" s="9"/>
      <c r="D250" s="9"/>
      <c r="F250" s="9"/>
      <c r="I250" s="9"/>
      <c r="J250" s="9"/>
      <c r="K250" s="9"/>
      <c r="L250" s="9"/>
      <c r="M250" s="9"/>
      <c r="N250" s="9"/>
      <c r="O250" s="9"/>
      <c r="P250" s="9"/>
      <c r="S250" s="9"/>
      <c r="X250" s="9"/>
      <c r="Y250" s="9"/>
      <c r="Z250" s="9"/>
      <c r="AA250" s="9"/>
      <c r="AB250" s="9"/>
      <c r="AC250" s="9"/>
      <c r="AD250" s="9"/>
      <c r="AE250" s="9"/>
      <c r="AF250" s="9"/>
      <c r="AG250" s="9"/>
      <c r="AH250" s="9"/>
    </row>
    <row r="251" spans="1:34" x14ac:dyDescent="0.25">
      <c r="A251" s="9"/>
      <c r="B251" s="9"/>
      <c r="C251" s="9"/>
      <c r="D251" s="9"/>
      <c r="F251" s="9"/>
      <c r="I251" s="9"/>
      <c r="J251" s="9"/>
      <c r="K251" s="9"/>
      <c r="L251" s="9"/>
      <c r="M251" s="9"/>
      <c r="N251" s="9"/>
      <c r="O251" s="9"/>
      <c r="P251" s="9"/>
      <c r="S251" s="9"/>
      <c r="X251" s="9"/>
      <c r="Y251" s="9"/>
      <c r="Z251" s="9"/>
      <c r="AA251" s="9"/>
      <c r="AB251" s="9"/>
      <c r="AC251" s="9"/>
      <c r="AD251" s="9"/>
      <c r="AE251" s="9"/>
      <c r="AF251" s="9"/>
      <c r="AG251" s="9"/>
      <c r="AH251" s="9"/>
    </row>
    <row r="252" spans="1:34" x14ac:dyDescent="0.25">
      <c r="A252" s="9"/>
      <c r="B252" s="9"/>
      <c r="C252" s="9"/>
      <c r="D252" s="9"/>
      <c r="F252" s="9"/>
      <c r="I252" s="9"/>
      <c r="J252" s="9"/>
      <c r="K252" s="9"/>
      <c r="L252" s="9"/>
      <c r="M252" s="9"/>
      <c r="N252" s="9"/>
      <c r="O252" s="9"/>
      <c r="P252" s="9"/>
      <c r="S252" s="9"/>
      <c r="X252" s="9"/>
      <c r="Y252" s="9"/>
      <c r="Z252" s="9"/>
      <c r="AA252" s="9"/>
      <c r="AB252" s="9"/>
      <c r="AC252" s="9"/>
      <c r="AD252" s="9"/>
      <c r="AE252" s="9"/>
      <c r="AF252" s="9"/>
      <c r="AG252" s="9"/>
      <c r="AH252" s="9"/>
    </row>
    <row r="253" spans="1:34" x14ac:dyDescent="0.25">
      <c r="A253" s="9"/>
      <c r="B253" s="9"/>
      <c r="C253" s="9"/>
      <c r="D253" s="9"/>
      <c r="F253" s="9"/>
      <c r="I253" s="9"/>
      <c r="J253" s="9"/>
      <c r="K253" s="9"/>
      <c r="L253" s="9"/>
      <c r="M253" s="9"/>
      <c r="N253" s="9"/>
      <c r="O253" s="9"/>
      <c r="P253" s="9"/>
      <c r="S253" s="9"/>
      <c r="X253" s="9"/>
      <c r="Y253" s="9"/>
      <c r="Z253" s="9"/>
      <c r="AA253" s="9"/>
      <c r="AB253" s="9"/>
      <c r="AC253" s="9"/>
      <c r="AD253" s="9"/>
      <c r="AE253" s="9"/>
      <c r="AF253" s="9"/>
      <c r="AG253" s="9"/>
      <c r="AH253" s="9"/>
    </row>
    <row r="254" spans="1:34" x14ac:dyDescent="0.25">
      <c r="A254" s="9"/>
      <c r="B254" s="9"/>
      <c r="C254" s="9"/>
      <c r="D254" s="9"/>
      <c r="F254" s="9"/>
      <c r="I254" s="9"/>
      <c r="J254" s="9"/>
      <c r="K254" s="9"/>
      <c r="L254" s="9"/>
      <c r="M254" s="9"/>
      <c r="N254" s="9"/>
      <c r="O254" s="9"/>
      <c r="P254" s="9"/>
      <c r="S254" s="9"/>
      <c r="X254" s="9"/>
      <c r="Y254" s="9"/>
      <c r="Z254" s="9"/>
      <c r="AA254" s="9"/>
      <c r="AB254" s="9"/>
      <c r="AC254" s="9"/>
      <c r="AD254" s="9"/>
      <c r="AE254" s="9"/>
      <c r="AF254" s="9"/>
      <c r="AG254" s="9"/>
      <c r="AH254" s="9"/>
    </row>
    <row r="255" spans="1:34" x14ac:dyDescent="0.25">
      <c r="A255" s="9"/>
      <c r="B255" s="9"/>
      <c r="C255" s="9"/>
      <c r="D255" s="9"/>
      <c r="F255" s="9"/>
      <c r="I255" s="9"/>
      <c r="J255" s="9"/>
      <c r="K255" s="9"/>
      <c r="L255" s="9"/>
      <c r="M255" s="9"/>
      <c r="N255" s="9"/>
      <c r="O255" s="9"/>
      <c r="P255" s="9"/>
      <c r="S255" s="9"/>
      <c r="X255" s="9"/>
      <c r="Y255" s="9"/>
      <c r="Z255" s="9"/>
      <c r="AA255" s="9"/>
      <c r="AB255" s="9"/>
      <c r="AC255" s="9"/>
      <c r="AD255" s="9"/>
      <c r="AE255" s="9"/>
      <c r="AF255" s="9"/>
      <c r="AG255" s="9"/>
      <c r="AH255" s="9"/>
    </row>
    <row r="256" spans="1:34" x14ac:dyDescent="0.25">
      <c r="A256" s="9"/>
      <c r="B256" s="9"/>
      <c r="C256" s="9"/>
      <c r="D256" s="9"/>
      <c r="F256" s="9"/>
      <c r="I256" s="9"/>
      <c r="J256" s="9"/>
      <c r="K256" s="9"/>
      <c r="L256" s="9"/>
      <c r="M256" s="9"/>
      <c r="N256" s="9"/>
      <c r="O256" s="9"/>
      <c r="P256" s="9"/>
      <c r="S256" s="9"/>
      <c r="X256" s="9"/>
      <c r="Y256" s="9"/>
      <c r="Z256" s="9"/>
      <c r="AA256" s="9"/>
      <c r="AB256" s="9"/>
      <c r="AC256" s="9"/>
      <c r="AD256" s="9"/>
      <c r="AE256" s="9"/>
      <c r="AF256" s="9"/>
      <c r="AG256" s="9"/>
      <c r="AH256" s="9"/>
    </row>
    <row r="257" spans="1:34" x14ac:dyDescent="0.25">
      <c r="A257" s="9"/>
      <c r="B257" s="9"/>
      <c r="C257" s="9"/>
      <c r="D257" s="9"/>
      <c r="F257" s="9"/>
      <c r="I257" s="9"/>
      <c r="J257" s="9"/>
      <c r="K257" s="9"/>
      <c r="L257" s="9"/>
      <c r="M257" s="9"/>
      <c r="N257" s="9"/>
      <c r="O257" s="9"/>
      <c r="P257" s="9"/>
      <c r="S257" s="9"/>
      <c r="X257" s="9"/>
      <c r="Y257" s="9"/>
      <c r="Z257" s="9"/>
      <c r="AA257" s="9"/>
      <c r="AB257" s="9"/>
      <c r="AC257" s="9"/>
      <c r="AD257" s="9"/>
      <c r="AE257" s="9"/>
      <c r="AF257" s="9"/>
      <c r="AG257" s="9"/>
      <c r="AH257" s="9"/>
    </row>
    <row r="258" spans="1:34" x14ac:dyDescent="0.25">
      <c r="A258" s="9"/>
      <c r="B258" s="9"/>
      <c r="C258" s="9"/>
      <c r="D258" s="9"/>
      <c r="F258" s="9"/>
      <c r="I258" s="9"/>
      <c r="J258" s="9"/>
      <c r="K258" s="9"/>
      <c r="L258" s="9"/>
      <c r="M258" s="9"/>
      <c r="N258" s="9"/>
      <c r="O258" s="9"/>
      <c r="P258" s="9"/>
      <c r="S258" s="9"/>
      <c r="X258" s="9"/>
      <c r="Y258" s="9"/>
      <c r="Z258" s="9"/>
      <c r="AA258" s="9"/>
      <c r="AB258" s="9"/>
      <c r="AC258" s="9"/>
      <c r="AD258" s="9"/>
      <c r="AE258" s="9"/>
      <c r="AF258" s="9"/>
      <c r="AG258" s="9"/>
      <c r="AH258" s="9"/>
    </row>
    <row r="259" spans="1:34" x14ac:dyDescent="0.25">
      <c r="A259" s="9"/>
      <c r="B259" s="9"/>
      <c r="C259" s="9"/>
      <c r="D259" s="9"/>
      <c r="F259" s="9"/>
      <c r="I259" s="9"/>
      <c r="J259" s="9"/>
      <c r="K259" s="9"/>
      <c r="L259" s="9"/>
      <c r="M259" s="9"/>
      <c r="N259" s="9"/>
      <c r="O259" s="9"/>
      <c r="P259" s="9"/>
      <c r="S259" s="9"/>
      <c r="X259" s="9"/>
      <c r="Y259" s="9"/>
      <c r="Z259" s="9"/>
      <c r="AA259" s="9"/>
      <c r="AB259" s="9"/>
      <c r="AC259" s="9"/>
      <c r="AD259" s="9"/>
      <c r="AE259" s="9"/>
      <c r="AF259" s="9"/>
      <c r="AG259" s="9"/>
      <c r="AH259" s="9"/>
    </row>
    <row r="260" spans="1:34" x14ac:dyDescent="0.25">
      <c r="A260" s="9"/>
      <c r="B260" s="9"/>
      <c r="C260" s="9"/>
      <c r="D260" s="9"/>
      <c r="F260" s="9"/>
      <c r="I260" s="9"/>
      <c r="J260" s="9"/>
      <c r="K260" s="9"/>
      <c r="L260" s="9"/>
      <c r="M260" s="9"/>
      <c r="N260" s="9"/>
      <c r="O260" s="9"/>
      <c r="P260" s="9"/>
      <c r="S260" s="9"/>
      <c r="X260" s="9"/>
      <c r="Y260" s="9"/>
      <c r="Z260" s="9"/>
      <c r="AA260" s="9"/>
      <c r="AB260" s="9"/>
      <c r="AC260" s="9"/>
      <c r="AD260" s="9"/>
      <c r="AE260" s="9"/>
      <c r="AF260" s="9"/>
      <c r="AG260" s="9"/>
      <c r="AH260" s="9"/>
    </row>
    <row r="261" spans="1:34" x14ac:dyDescent="0.25">
      <c r="A261" s="9"/>
      <c r="B261" s="9"/>
      <c r="C261" s="9"/>
      <c r="D261" s="9"/>
      <c r="F261" s="9"/>
      <c r="I261" s="9"/>
      <c r="J261" s="9"/>
      <c r="K261" s="9"/>
      <c r="L261" s="9"/>
      <c r="M261" s="9"/>
      <c r="N261" s="9"/>
      <c r="O261" s="9"/>
      <c r="P261" s="9"/>
      <c r="S261" s="9"/>
      <c r="X261" s="9"/>
      <c r="Y261" s="9"/>
      <c r="Z261" s="9"/>
      <c r="AA261" s="9"/>
      <c r="AB261" s="9"/>
      <c r="AC261" s="9"/>
      <c r="AD261" s="9"/>
      <c r="AE261" s="9"/>
      <c r="AF261" s="9"/>
      <c r="AG261" s="9"/>
      <c r="AH261" s="9"/>
    </row>
    <row r="262" spans="1:34" x14ac:dyDescent="0.25">
      <c r="A262" s="9"/>
      <c r="B262" s="9"/>
      <c r="C262" s="9"/>
      <c r="D262" s="9"/>
      <c r="F262" s="9"/>
      <c r="I262" s="9"/>
      <c r="J262" s="9"/>
      <c r="K262" s="9"/>
      <c r="L262" s="9"/>
      <c r="M262" s="9"/>
      <c r="N262" s="9"/>
      <c r="O262" s="9"/>
      <c r="P262" s="9"/>
      <c r="S262" s="9"/>
      <c r="X262" s="9"/>
      <c r="Y262" s="9"/>
      <c r="Z262" s="9"/>
      <c r="AA262" s="9"/>
      <c r="AB262" s="9"/>
      <c r="AC262" s="9"/>
      <c r="AD262" s="9"/>
      <c r="AE262" s="9"/>
      <c r="AF262" s="9"/>
      <c r="AG262" s="9"/>
      <c r="AH262" s="9"/>
    </row>
    <row r="263" spans="1:34" x14ac:dyDescent="0.25">
      <c r="A263" s="9"/>
      <c r="B263" s="9"/>
      <c r="C263" s="9"/>
      <c r="D263" s="9"/>
      <c r="F263" s="9"/>
      <c r="I263" s="9"/>
      <c r="J263" s="9"/>
      <c r="K263" s="9"/>
      <c r="L263" s="9"/>
      <c r="M263" s="9"/>
      <c r="N263" s="9"/>
      <c r="O263" s="9"/>
      <c r="P263" s="9"/>
      <c r="S263" s="9"/>
      <c r="X263" s="9"/>
      <c r="Y263" s="9"/>
      <c r="Z263" s="9"/>
      <c r="AA263" s="9"/>
      <c r="AB263" s="9"/>
      <c r="AC263" s="9"/>
      <c r="AD263" s="9"/>
      <c r="AE263" s="9"/>
      <c r="AF263" s="9"/>
      <c r="AG263" s="9"/>
      <c r="AH263" s="9"/>
    </row>
    <row r="264" spans="1:34" x14ac:dyDescent="0.25">
      <c r="A264" s="9"/>
      <c r="B264" s="9"/>
      <c r="C264" s="9"/>
      <c r="D264" s="9"/>
      <c r="F264" s="9"/>
      <c r="I264" s="9"/>
      <c r="J264" s="9"/>
      <c r="K264" s="9"/>
      <c r="L264" s="9"/>
      <c r="M264" s="9"/>
      <c r="N264" s="9"/>
      <c r="O264" s="9"/>
      <c r="P264" s="9"/>
      <c r="S264" s="9"/>
      <c r="X264" s="9"/>
      <c r="Y264" s="9"/>
      <c r="Z264" s="9"/>
      <c r="AA264" s="9"/>
      <c r="AB264" s="9"/>
      <c r="AC264" s="9"/>
      <c r="AD264" s="9"/>
      <c r="AE264" s="9"/>
      <c r="AF264" s="9"/>
      <c r="AG264" s="9"/>
      <c r="AH264" s="9"/>
    </row>
    <row r="265" spans="1:34" x14ac:dyDescent="0.25">
      <c r="A265" s="9"/>
      <c r="B265" s="9"/>
      <c r="C265" s="9"/>
      <c r="D265" s="9"/>
      <c r="F265" s="9"/>
      <c r="I265" s="9"/>
      <c r="J265" s="9"/>
      <c r="K265" s="9"/>
      <c r="L265" s="9"/>
      <c r="M265" s="9"/>
      <c r="N265" s="9"/>
      <c r="O265" s="9"/>
      <c r="P265" s="9"/>
      <c r="S265" s="9"/>
      <c r="X265" s="9"/>
      <c r="Y265" s="9"/>
      <c r="Z265" s="9"/>
      <c r="AA265" s="9"/>
      <c r="AB265" s="9"/>
      <c r="AC265" s="9"/>
      <c r="AD265" s="9"/>
      <c r="AE265" s="9"/>
      <c r="AF265" s="9"/>
      <c r="AG265" s="9"/>
      <c r="AH265" s="9"/>
    </row>
    <row r="266" spans="1:34" x14ac:dyDescent="0.25">
      <c r="A266" s="9"/>
      <c r="B266" s="9"/>
      <c r="C266" s="9"/>
      <c r="D266" s="9"/>
      <c r="F266" s="9"/>
      <c r="I266" s="9"/>
      <c r="J266" s="9"/>
      <c r="K266" s="9"/>
      <c r="L266" s="9"/>
      <c r="M266" s="9"/>
      <c r="N266" s="9"/>
      <c r="O266" s="9"/>
      <c r="P266" s="9"/>
      <c r="S266" s="9"/>
      <c r="X266" s="9"/>
      <c r="Y266" s="9"/>
      <c r="Z266" s="9"/>
      <c r="AA266" s="9"/>
      <c r="AB266" s="9"/>
      <c r="AC266" s="9"/>
      <c r="AD266" s="9"/>
      <c r="AE266" s="9"/>
      <c r="AF266" s="9"/>
      <c r="AG266" s="9"/>
      <c r="AH266" s="9"/>
    </row>
    <row r="267" spans="1:34" x14ac:dyDescent="0.25">
      <c r="A267" s="9"/>
      <c r="B267" s="9"/>
      <c r="C267" s="9"/>
      <c r="D267" s="9"/>
      <c r="F267" s="9"/>
      <c r="I267" s="9"/>
      <c r="J267" s="9"/>
      <c r="K267" s="9"/>
      <c r="L267" s="9"/>
      <c r="M267" s="9"/>
      <c r="N267" s="9"/>
      <c r="O267" s="9"/>
      <c r="P267" s="9"/>
      <c r="S267" s="9"/>
      <c r="X267" s="9"/>
      <c r="Y267" s="9"/>
      <c r="Z267" s="9"/>
      <c r="AA267" s="9"/>
      <c r="AB267" s="9"/>
      <c r="AC267" s="9"/>
      <c r="AD267" s="9"/>
      <c r="AE267" s="9"/>
      <c r="AF267" s="9"/>
      <c r="AG267" s="9"/>
      <c r="AH267" s="9"/>
    </row>
    <row r="268" spans="1:34" x14ac:dyDescent="0.25">
      <c r="A268" s="9"/>
      <c r="B268" s="9"/>
      <c r="C268" s="9"/>
      <c r="D268" s="9"/>
      <c r="F268" s="9"/>
      <c r="I268" s="9"/>
      <c r="J268" s="9"/>
      <c r="K268" s="9"/>
      <c r="L268" s="9"/>
      <c r="M268" s="9"/>
      <c r="N268" s="9"/>
      <c r="O268" s="9"/>
      <c r="P268" s="9"/>
      <c r="S268" s="9"/>
      <c r="X268" s="9"/>
      <c r="Y268" s="9"/>
      <c r="Z268" s="9"/>
      <c r="AA268" s="9"/>
      <c r="AB268" s="9"/>
      <c r="AC268" s="9"/>
      <c r="AD268" s="9"/>
      <c r="AE268" s="9"/>
      <c r="AF268" s="9"/>
      <c r="AG268" s="9"/>
      <c r="AH268" s="9"/>
    </row>
    <row r="269" spans="1:34" x14ac:dyDescent="0.25">
      <c r="A269" s="9"/>
      <c r="B269" s="9"/>
      <c r="C269" s="9"/>
      <c r="D269" s="9"/>
      <c r="F269" s="9"/>
      <c r="I269" s="9"/>
      <c r="J269" s="9"/>
      <c r="K269" s="9"/>
      <c r="L269" s="9"/>
      <c r="M269" s="9"/>
      <c r="N269" s="9"/>
      <c r="O269" s="9"/>
      <c r="P269" s="9"/>
      <c r="S269" s="9"/>
      <c r="X269" s="9"/>
      <c r="Y269" s="9"/>
      <c r="Z269" s="9"/>
      <c r="AA269" s="9"/>
      <c r="AB269" s="9"/>
      <c r="AC269" s="9"/>
      <c r="AD269" s="9"/>
      <c r="AE269" s="9"/>
      <c r="AF269" s="9"/>
      <c r="AG269" s="9"/>
      <c r="AH269" s="9"/>
    </row>
    <row r="270" spans="1:34" x14ac:dyDescent="0.25">
      <c r="A270" s="9"/>
      <c r="B270" s="9"/>
      <c r="C270" s="9"/>
      <c r="D270" s="9"/>
      <c r="F270" s="9"/>
      <c r="I270" s="9"/>
      <c r="J270" s="9"/>
      <c r="K270" s="9"/>
      <c r="L270" s="9"/>
      <c r="M270" s="9"/>
      <c r="N270" s="9"/>
      <c r="O270" s="9"/>
      <c r="P270" s="9"/>
      <c r="S270" s="9"/>
      <c r="X270" s="9"/>
      <c r="Y270" s="9"/>
      <c r="Z270" s="9"/>
      <c r="AA270" s="9"/>
      <c r="AB270" s="9"/>
      <c r="AC270" s="9"/>
      <c r="AD270" s="9"/>
      <c r="AE270" s="9"/>
      <c r="AF270" s="9"/>
      <c r="AG270" s="9"/>
      <c r="AH270" s="9"/>
    </row>
    <row r="271" spans="1:34" x14ac:dyDescent="0.25">
      <c r="A271" s="9"/>
      <c r="B271" s="9"/>
      <c r="C271" s="9"/>
      <c r="D271" s="9"/>
      <c r="F271" s="9"/>
      <c r="I271" s="9"/>
      <c r="J271" s="9"/>
      <c r="K271" s="9"/>
      <c r="L271" s="9"/>
      <c r="M271" s="9"/>
      <c r="N271" s="9"/>
      <c r="O271" s="9"/>
      <c r="P271" s="9"/>
      <c r="S271" s="9"/>
      <c r="X271" s="9"/>
      <c r="Y271" s="9"/>
      <c r="Z271" s="9"/>
      <c r="AA271" s="9"/>
      <c r="AB271" s="9"/>
      <c r="AC271" s="9"/>
      <c r="AD271" s="9"/>
      <c r="AE271" s="9"/>
      <c r="AF271" s="9"/>
      <c r="AG271" s="9"/>
      <c r="AH271" s="9"/>
    </row>
    <row r="272" spans="1:34" x14ac:dyDescent="0.25">
      <c r="A272" s="9"/>
      <c r="B272" s="9"/>
      <c r="C272" s="9"/>
      <c r="D272" s="9"/>
      <c r="F272" s="9"/>
      <c r="I272" s="9"/>
      <c r="J272" s="9"/>
      <c r="K272" s="9"/>
      <c r="L272" s="9"/>
      <c r="M272" s="9"/>
      <c r="N272" s="9"/>
      <c r="O272" s="9"/>
      <c r="P272" s="9"/>
      <c r="S272" s="9"/>
      <c r="X272" s="9"/>
      <c r="Y272" s="9"/>
      <c r="Z272" s="9"/>
      <c r="AA272" s="9"/>
      <c r="AB272" s="9"/>
      <c r="AC272" s="9"/>
      <c r="AD272" s="9"/>
      <c r="AE272" s="9"/>
      <c r="AF272" s="9"/>
      <c r="AG272" s="9"/>
      <c r="AH272" s="9"/>
    </row>
    <row r="273" spans="1:34" x14ac:dyDescent="0.25">
      <c r="A273" s="9"/>
      <c r="B273" s="9"/>
      <c r="C273" s="9"/>
      <c r="D273" s="9"/>
      <c r="F273" s="9"/>
      <c r="I273" s="9"/>
      <c r="J273" s="9"/>
      <c r="K273" s="9"/>
      <c r="L273" s="9"/>
      <c r="M273" s="9"/>
      <c r="N273" s="9"/>
      <c r="O273" s="9"/>
      <c r="P273" s="9"/>
      <c r="S273" s="9"/>
      <c r="X273" s="9"/>
      <c r="Y273" s="9"/>
      <c r="Z273" s="9"/>
      <c r="AA273" s="9"/>
      <c r="AB273" s="9"/>
      <c r="AC273" s="9"/>
      <c r="AD273" s="9"/>
      <c r="AE273" s="9"/>
      <c r="AF273" s="9"/>
      <c r="AG273" s="9"/>
      <c r="AH273" s="9"/>
    </row>
    <row r="274" spans="1:34" x14ac:dyDescent="0.25">
      <c r="A274" s="9"/>
      <c r="B274" s="9"/>
      <c r="C274" s="9"/>
      <c r="D274" s="9"/>
      <c r="F274" s="9"/>
      <c r="I274" s="9"/>
      <c r="J274" s="9"/>
      <c r="K274" s="9"/>
      <c r="L274" s="9"/>
      <c r="M274" s="9"/>
      <c r="N274" s="9"/>
      <c r="O274" s="9"/>
      <c r="P274" s="9"/>
      <c r="S274" s="9"/>
      <c r="X274" s="9"/>
      <c r="Y274" s="9"/>
      <c r="Z274" s="9"/>
      <c r="AA274" s="9"/>
      <c r="AB274" s="9"/>
      <c r="AC274" s="9"/>
      <c r="AD274" s="9"/>
      <c r="AE274" s="9"/>
      <c r="AF274" s="9"/>
      <c r="AG274" s="9"/>
      <c r="AH274" s="9"/>
    </row>
    <row r="275" spans="1:34" x14ac:dyDescent="0.25">
      <c r="A275" s="9"/>
      <c r="B275" s="9"/>
      <c r="C275" s="9"/>
      <c r="D275" s="9"/>
      <c r="F275" s="9"/>
      <c r="I275" s="9"/>
      <c r="J275" s="9"/>
      <c r="K275" s="9"/>
      <c r="L275" s="9"/>
      <c r="M275" s="9"/>
      <c r="N275" s="9"/>
      <c r="O275" s="9"/>
      <c r="P275" s="9"/>
      <c r="S275" s="9"/>
      <c r="X275" s="9"/>
      <c r="Y275" s="9"/>
      <c r="Z275" s="9"/>
      <c r="AA275" s="9"/>
      <c r="AB275" s="9"/>
      <c r="AC275" s="9"/>
      <c r="AD275" s="9"/>
      <c r="AE275" s="9"/>
      <c r="AF275" s="9"/>
      <c r="AG275" s="9"/>
      <c r="AH275" s="9"/>
    </row>
    <row r="276" spans="1:34" x14ac:dyDescent="0.25">
      <c r="A276" s="9"/>
      <c r="B276" s="9"/>
      <c r="C276" s="9"/>
      <c r="D276" s="9"/>
      <c r="F276" s="9"/>
      <c r="I276" s="9"/>
      <c r="J276" s="9"/>
      <c r="K276" s="9"/>
      <c r="L276" s="9"/>
      <c r="M276" s="9"/>
      <c r="N276" s="9"/>
      <c r="O276" s="9"/>
      <c r="P276" s="9"/>
      <c r="S276" s="9"/>
      <c r="X276" s="9"/>
      <c r="Y276" s="9"/>
      <c r="Z276" s="9"/>
      <c r="AA276" s="9"/>
      <c r="AB276" s="9"/>
      <c r="AC276" s="9"/>
      <c r="AD276" s="9"/>
      <c r="AE276" s="9"/>
      <c r="AF276" s="9"/>
      <c r="AG276" s="9"/>
      <c r="AH276" s="9"/>
    </row>
    <row r="277" spans="1:34" x14ac:dyDescent="0.25">
      <c r="A277" s="9"/>
      <c r="B277" s="9"/>
      <c r="C277" s="9"/>
      <c r="D277" s="9"/>
      <c r="F277" s="9"/>
      <c r="I277" s="9"/>
      <c r="J277" s="9"/>
      <c r="K277" s="9"/>
      <c r="L277" s="9"/>
      <c r="M277" s="9"/>
      <c r="N277" s="9"/>
      <c r="O277" s="9"/>
      <c r="P277" s="9"/>
      <c r="S277" s="9"/>
      <c r="X277" s="9"/>
      <c r="Y277" s="9"/>
      <c r="Z277" s="9"/>
      <c r="AA277" s="9"/>
      <c r="AB277" s="9"/>
      <c r="AC277" s="9"/>
      <c r="AD277" s="9"/>
      <c r="AE277" s="9"/>
      <c r="AF277" s="9"/>
      <c r="AG277" s="9"/>
      <c r="AH277" s="9"/>
    </row>
    <row r="278" spans="1:34" x14ac:dyDescent="0.25">
      <c r="A278" s="9"/>
      <c r="B278" s="9"/>
      <c r="C278" s="9"/>
      <c r="D278" s="9"/>
      <c r="F278" s="9"/>
      <c r="I278" s="9"/>
      <c r="J278" s="9"/>
      <c r="K278" s="9"/>
      <c r="L278" s="9"/>
      <c r="M278" s="9"/>
      <c r="N278" s="9"/>
      <c r="O278" s="9"/>
      <c r="P278" s="9"/>
      <c r="S278" s="9"/>
      <c r="X278" s="9"/>
      <c r="Y278" s="9"/>
      <c r="Z278" s="9"/>
      <c r="AA278" s="9"/>
      <c r="AB278" s="9"/>
      <c r="AC278" s="9"/>
      <c r="AD278" s="9"/>
      <c r="AE278" s="9"/>
      <c r="AF278" s="9"/>
      <c r="AG278" s="9"/>
      <c r="AH278" s="9"/>
    </row>
    <row r="279" spans="1:34" x14ac:dyDescent="0.25">
      <c r="A279" s="9"/>
      <c r="B279" s="9"/>
      <c r="C279" s="9"/>
      <c r="D279" s="9"/>
      <c r="F279" s="9"/>
      <c r="I279" s="9"/>
      <c r="J279" s="9"/>
      <c r="K279" s="9"/>
      <c r="L279" s="9"/>
      <c r="M279" s="9"/>
      <c r="N279" s="9"/>
      <c r="O279" s="9"/>
      <c r="P279" s="9"/>
      <c r="S279" s="9"/>
      <c r="X279" s="9"/>
      <c r="Y279" s="9"/>
      <c r="Z279" s="9"/>
      <c r="AA279" s="9"/>
      <c r="AB279" s="9"/>
      <c r="AC279" s="9"/>
      <c r="AD279" s="9"/>
      <c r="AE279" s="9"/>
      <c r="AF279" s="9"/>
      <c r="AG279" s="9"/>
      <c r="AH279" s="9"/>
    </row>
    <row r="280" spans="1:34" x14ac:dyDescent="0.25">
      <c r="A280" s="9"/>
      <c r="B280" s="9"/>
      <c r="C280" s="9"/>
      <c r="D280" s="9"/>
      <c r="F280" s="9"/>
      <c r="I280" s="9"/>
      <c r="J280" s="9"/>
      <c r="K280" s="9"/>
      <c r="L280" s="9"/>
      <c r="M280" s="9"/>
      <c r="N280" s="9"/>
      <c r="O280" s="9"/>
      <c r="P280" s="9"/>
      <c r="S280" s="9"/>
      <c r="X280" s="9"/>
      <c r="Y280" s="9"/>
      <c r="Z280" s="9"/>
      <c r="AA280" s="9"/>
      <c r="AB280" s="9"/>
      <c r="AC280" s="9"/>
      <c r="AD280" s="9"/>
      <c r="AE280" s="9"/>
      <c r="AF280" s="9"/>
      <c r="AG280" s="9"/>
      <c r="AH280" s="9"/>
    </row>
    <row r="281" spans="1:34" x14ac:dyDescent="0.25">
      <c r="A281" s="9"/>
      <c r="B281" s="9"/>
      <c r="C281" s="9"/>
      <c r="D281" s="9"/>
      <c r="F281" s="9"/>
      <c r="I281" s="9"/>
      <c r="J281" s="9"/>
      <c r="K281" s="9"/>
      <c r="L281" s="9"/>
      <c r="M281" s="9"/>
      <c r="N281" s="9"/>
      <c r="O281" s="9"/>
      <c r="P281" s="9"/>
      <c r="S281" s="9"/>
      <c r="X281" s="9"/>
      <c r="Y281" s="9"/>
      <c r="Z281" s="9"/>
      <c r="AA281" s="9"/>
      <c r="AB281" s="9"/>
      <c r="AC281" s="9"/>
      <c r="AD281" s="9"/>
      <c r="AE281" s="9"/>
      <c r="AF281" s="9"/>
      <c r="AG281" s="9"/>
      <c r="AH281" s="9"/>
    </row>
    <row r="282" spans="1:34" x14ac:dyDescent="0.25">
      <c r="A282" s="9"/>
      <c r="B282" s="9"/>
      <c r="C282" s="9"/>
      <c r="D282" s="9"/>
      <c r="F282" s="9"/>
      <c r="I282" s="9"/>
      <c r="J282" s="9"/>
      <c r="K282" s="9"/>
      <c r="L282" s="9"/>
      <c r="M282" s="9"/>
      <c r="N282" s="9"/>
      <c r="O282" s="9"/>
      <c r="P282" s="9"/>
      <c r="S282" s="9"/>
      <c r="X282" s="9"/>
      <c r="Y282" s="9"/>
      <c r="Z282" s="9"/>
      <c r="AA282" s="9"/>
      <c r="AB282" s="9"/>
      <c r="AC282" s="9"/>
      <c r="AD282" s="9"/>
      <c r="AE282" s="9"/>
      <c r="AF282" s="9"/>
      <c r="AG282" s="9"/>
      <c r="AH282" s="9"/>
    </row>
    <row r="283" spans="1:34" x14ac:dyDescent="0.25">
      <c r="A283" s="9"/>
      <c r="B283" s="9"/>
      <c r="C283" s="9"/>
      <c r="D283" s="9"/>
      <c r="F283" s="9"/>
      <c r="I283" s="9"/>
      <c r="J283" s="9"/>
      <c r="K283" s="9"/>
      <c r="L283" s="9"/>
      <c r="M283" s="9"/>
      <c r="N283" s="9"/>
      <c r="O283" s="9"/>
      <c r="P283" s="9"/>
      <c r="S283" s="9"/>
      <c r="X283" s="9"/>
      <c r="Y283" s="9"/>
      <c r="Z283" s="9"/>
      <c r="AA283" s="9"/>
      <c r="AB283" s="9"/>
      <c r="AC283" s="9"/>
      <c r="AD283" s="9"/>
      <c r="AE283" s="9"/>
      <c r="AF283" s="9"/>
      <c r="AG283" s="9"/>
      <c r="AH283" s="9"/>
    </row>
    <row r="284" spans="1:34" x14ac:dyDescent="0.25">
      <c r="A284" s="9"/>
      <c r="B284" s="9"/>
      <c r="C284" s="9"/>
      <c r="D284" s="9"/>
      <c r="F284" s="9"/>
      <c r="I284" s="9"/>
      <c r="J284" s="9"/>
      <c r="K284" s="9"/>
      <c r="L284" s="9"/>
      <c r="M284" s="9"/>
      <c r="N284" s="9"/>
      <c r="O284" s="9"/>
      <c r="P284" s="9"/>
      <c r="S284" s="9"/>
      <c r="X284" s="9"/>
      <c r="Y284" s="9"/>
      <c r="Z284" s="9"/>
      <c r="AA284" s="9"/>
      <c r="AB284" s="9"/>
      <c r="AC284" s="9"/>
      <c r="AD284" s="9"/>
      <c r="AE284" s="9"/>
      <c r="AF284" s="9"/>
      <c r="AG284" s="9"/>
      <c r="AH284" s="9"/>
    </row>
    <row r="285" spans="1:34" x14ac:dyDescent="0.25">
      <c r="A285" s="9"/>
      <c r="B285" s="9"/>
      <c r="C285" s="9"/>
      <c r="D285" s="9"/>
      <c r="F285" s="9"/>
      <c r="I285" s="9"/>
      <c r="J285" s="9"/>
      <c r="K285" s="9"/>
      <c r="L285" s="9"/>
      <c r="M285" s="9"/>
      <c r="N285" s="9"/>
      <c r="O285" s="9"/>
      <c r="P285" s="9"/>
      <c r="S285" s="9"/>
      <c r="X285" s="9"/>
      <c r="Y285" s="9"/>
      <c r="Z285" s="9"/>
      <c r="AA285" s="9"/>
      <c r="AB285" s="9"/>
      <c r="AC285" s="9"/>
      <c r="AD285" s="9"/>
      <c r="AE285" s="9"/>
      <c r="AF285" s="9"/>
      <c r="AG285" s="9"/>
      <c r="AH285" s="9"/>
    </row>
    <row r="286" spans="1:34" x14ac:dyDescent="0.25">
      <c r="A286" s="9"/>
      <c r="B286" s="9"/>
      <c r="C286" s="9"/>
      <c r="D286" s="9"/>
      <c r="F286" s="9"/>
      <c r="I286" s="9"/>
      <c r="J286" s="9"/>
      <c r="K286" s="9"/>
      <c r="L286" s="9"/>
      <c r="M286" s="9"/>
      <c r="N286" s="9"/>
      <c r="O286" s="9"/>
      <c r="P286" s="9"/>
      <c r="S286" s="9"/>
      <c r="X286" s="9"/>
      <c r="Y286" s="9"/>
      <c r="Z286" s="9"/>
      <c r="AA286" s="9"/>
      <c r="AB286" s="9"/>
      <c r="AC286" s="9"/>
      <c r="AD286" s="9"/>
      <c r="AE286" s="9"/>
      <c r="AF286" s="9"/>
      <c r="AG286" s="9"/>
      <c r="AH286" s="9"/>
    </row>
    <row r="287" spans="1:34" x14ac:dyDescent="0.25">
      <c r="A287" s="9"/>
      <c r="B287" s="9"/>
      <c r="C287" s="9"/>
      <c r="D287" s="9"/>
      <c r="F287" s="9"/>
      <c r="I287" s="9"/>
      <c r="J287" s="9"/>
      <c r="K287" s="9"/>
      <c r="L287" s="9"/>
      <c r="M287" s="9"/>
      <c r="N287" s="9"/>
      <c r="O287" s="9"/>
      <c r="P287" s="9"/>
      <c r="S287" s="9"/>
      <c r="X287" s="9"/>
      <c r="Y287" s="9"/>
      <c r="Z287" s="9"/>
      <c r="AA287" s="9"/>
      <c r="AB287" s="9"/>
      <c r="AC287" s="9"/>
      <c r="AD287" s="9"/>
      <c r="AE287" s="9"/>
      <c r="AF287" s="9"/>
      <c r="AG287" s="9"/>
      <c r="AH287" s="9"/>
    </row>
    <row r="288" spans="1:34" x14ac:dyDescent="0.25">
      <c r="A288" s="9"/>
      <c r="B288" s="9"/>
      <c r="C288" s="9"/>
      <c r="D288" s="9"/>
      <c r="F288" s="9"/>
      <c r="I288" s="9"/>
      <c r="J288" s="9"/>
      <c r="K288" s="9"/>
      <c r="L288" s="9"/>
      <c r="M288" s="9"/>
      <c r="N288" s="9"/>
      <c r="O288" s="9"/>
      <c r="P288" s="9"/>
      <c r="S288" s="9"/>
      <c r="X288" s="9"/>
      <c r="Y288" s="9"/>
      <c r="Z288" s="9"/>
      <c r="AA288" s="9"/>
      <c r="AB288" s="9"/>
      <c r="AC288" s="9"/>
      <c r="AD288" s="9"/>
      <c r="AE288" s="9"/>
      <c r="AF288" s="9"/>
      <c r="AG288" s="9"/>
      <c r="AH288" s="9"/>
    </row>
    <row r="289" spans="1:34" x14ac:dyDescent="0.25">
      <c r="A289" s="9"/>
      <c r="B289" s="9"/>
      <c r="C289" s="9"/>
      <c r="D289" s="9"/>
      <c r="F289" s="9"/>
      <c r="I289" s="9"/>
      <c r="J289" s="9"/>
      <c r="K289" s="9"/>
      <c r="L289" s="9"/>
      <c r="M289" s="9"/>
      <c r="N289" s="9"/>
      <c r="O289" s="9"/>
      <c r="P289" s="9"/>
      <c r="S289" s="9"/>
      <c r="X289" s="9"/>
      <c r="Y289" s="9"/>
      <c r="Z289" s="9"/>
      <c r="AA289" s="9"/>
      <c r="AB289" s="9"/>
      <c r="AC289" s="9"/>
      <c r="AD289" s="9"/>
      <c r="AE289" s="9"/>
      <c r="AF289" s="9"/>
      <c r="AG289" s="9"/>
      <c r="AH289" s="9"/>
    </row>
    <row r="290" spans="1:34" x14ac:dyDescent="0.25">
      <c r="A290" s="9"/>
      <c r="B290" s="9"/>
      <c r="C290" s="9"/>
      <c r="D290" s="9"/>
      <c r="F290" s="9"/>
      <c r="I290" s="9"/>
      <c r="J290" s="9"/>
      <c r="K290" s="9"/>
      <c r="L290" s="9"/>
      <c r="M290" s="9"/>
      <c r="N290" s="9"/>
      <c r="O290" s="9"/>
      <c r="P290" s="9"/>
      <c r="S290" s="9"/>
      <c r="X290" s="9"/>
      <c r="Y290" s="9"/>
      <c r="Z290" s="9"/>
      <c r="AA290" s="9"/>
      <c r="AB290" s="9"/>
      <c r="AC290" s="9"/>
      <c r="AD290" s="9"/>
      <c r="AE290" s="9"/>
      <c r="AF290" s="9"/>
      <c r="AG290" s="9"/>
      <c r="AH290" s="9"/>
    </row>
    <row r="291" spans="1:34" x14ac:dyDescent="0.25">
      <c r="A291" s="9"/>
      <c r="B291" s="9"/>
      <c r="C291" s="9"/>
      <c r="D291" s="9"/>
      <c r="F291" s="9"/>
      <c r="I291" s="9"/>
      <c r="J291" s="9"/>
      <c r="K291" s="9"/>
      <c r="L291" s="9"/>
      <c r="M291" s="9"/>
      <c r="N291" s="9"/>
      <c r="O291" s="9"/>
      <c r="P291" s="9"/>
      <c r="S291" s="9"/>
      <c r="X291" s="9"/>
      <c r="Y291" s="9"/>
      <c r="Z291" s="9"/>
      <c r="AA291" s="9"/>
      <c r="AB291" s="9"/>
      <c r="AC291" s="9"/>
      <c r="AD291" s="9"/>
      <c r="AE291" s="9"/>
      <c r="AF291" s="9"/>
      <c r="AG291" s="9"/>
      <c r="AH291" s="9"/>
    </row>
    <row r="292" spans="1:34" x14ac:dyDescent="0.25">
      <c r="A292" s="9"/>
      <c r="B292" s="9"/>
      <c r="C292" s="9"/>
      <c r="D292" s="9"/>
      <c r="F292" s="9"/>
      <c r="I292" s="9"/>
      <c r="J292" s="9"/>
      <c r="K292" s="9"/>
      <c r="L292" s="9"/>
      <c r="M292" s="9"/>
      <c r="N292" s="9"/>
      <c r="O292" s="9"/>
      <c r="P292" s="9"/>
      <c r="S292" s="9"/>
      <c r="X292" s="9"/>
      <c r="Y292" s="9"/>
      <c r="Z292" s="9"/>
      <c r="AA292" s="9"/>
      <c r="AB292" s="9"/>
      <c r="AC292" s="9"/>
      <c r="AD292" s="9"/>
      <c r="AE292" s="9"/>
      <c r="AF292" s="9"/>
      <c r="AG292" s="9"/>
      <c r="AH292" s="9"/>
    </row>
    <row r="293" spans="1:34" x14ac:dyDescent="0.25">
      <c r="A293" s="9"/>
      <c r="B293" s="9"/>
      <c r="C293" s="9"/>
      <c r="D293" s="9"/>
      <c r="F293" s="9"/>
      <c r="I293" s="9"/>
      <c r="J293" s="9"/>
      <c r="K293" s="9"/>
      <c r="L293" s="9"/>
      <c r="M293" s="9"/>
      <c r="N293" s="9"/>
      <c r="O293" s="9"/>
      <c r="P293" s="9"/>
      <c r="S293" s="9"/>
      <c r="X293" s="9"/>
      <c r="Y293" s="9"/>
      <c r="Z293" s="9"/>
      <c r="AA293" s="9"/>
      <c r="AB293" s="9"/>
      <c r="AC293" s="9"/>
      <c r="AD293" s="9"/>
      <c r="AE293" s="9"/>
      <c r="AF293" s="9"/>
      <c r="AG293" s="9"/>
      <c r="AH293" s="9"/>
    </row>
    <row r="294" spans="1:34" x14ac:dyDescent="0.25">
      <c r="A294" s="9"/>
      <c r="B294" s="9"/>
      <c r="C294" s="9"/>
      <c r="D294" s="9"/>
      <c r="F294" s="9"/>
      <c r="I294" s="9"/>
      <c r="J294" s="9"/>
      <c r="K294" s="9"/>
      <c r="L294" s="9"/>
      <c r="M294" s="9"/>
      <c r="N294" s="9"/>
      <c r="O294" s="9"/>
      <c r="P294" s="9"/>
      <c r="S294" s="9"/>
      <c r="X294" s="9"/>
      <c r="Y294" s="9"/>
      <c r="Z294" s="9"/>
      <c r="AA294" s="9"/>
      <c r="AB294" s="9"/>
      <c r="AC294" s="9"/>
      <c r="AD294" s="9"/>
      <c r="AE294" s="9"/>
      <c r="AF294" s="9"/>
      <c r="AG294" s="9"/>
      <c r="AH294" s="9"/>
    </row>
    <row r="295" spans="1:34" x14ac:dyDescent="0.25">
      <c r="A295" s="9"/>
      <c r="B295" s="9"/>
      <c r="C295" s="9"/>
      <c r="D295" s="9"/>
      <c r="F295" s="9"/>
      <c r="I295" s="9"/>
      <c r="J295" s="9"/>
      <c r="K295" s="9"/>
      <c r="L295" s="9"/>
      <c r="M295" s="9"/>
      <c r="N295" s="9"/>
      <c r="O295" s="9"/>
      <c r="P295" s="9"/>
      <c r="S295" s="9"/>
      <c r="X295" s="9"/>
      <c r="Y295" s="9"/>
      <c r="Z295" s="9"/>
      <c r="AA295" s="9"/>
      <c r="AB295" s="9"/>
      <c r="AC295" s="9"/>
      <c r="AD295" s="9"/>
      <c r="AE295" s="9"/>
      <c r="AF295" s="9"/>
      <c r="AG295" s="9"/>
      <c r="AH295" s="9"/>
    </row>
    <row r="296" spans="1:34" x14ac:dyDescent="0.25">
      <c r="A296" s="9"/>
      <c r="B296" s="9"/>
      <c r="C296" s="9"/>
      <c r="D296" s="9"/>
      <c r="F296" s="9"/>
      <c r="I296" s="9"/>
      <c r="J296" s="9"/>
      <c r="K296" s="9"/>
      <c r="L296" s="9"/>
      <c r="M296" s="9"/>
      <c r="N296" s="9"/>
      <c r="O296" s="9"/>
      <c r="P296" s="9"/>
      <c r="S296" s="9"/>
      <c r="X296" s="9"/>
      <c r="Y296" s="9"/>
      <c r="Z296" s="9"/>
      <c r="AA296" s="9"/>
      <c r="AB296" s="9"/>
      <c r="AC296" s="9"/>
      <c r="AD296" s="9"/>
      <c r="AE296" s="9"/>
      <c r="AF296" s="9"/>
      <c r="AG296" s="9"/>
      <c r="AH296" s="9"/>
    </row>
    <row r="297" spans="1:34" x14ac:dyDescent="0.25">
      <c r="A297" s="9"/>
      <c r="B297" s="9"/>
      <c r="C297" s="9"/>
      <c r="D297" s="9"/>
      <c r="F297" s="9"/>
      <c r="I297" s="9"/>
      <c r="J297" s="9"/>
      <c r="K297" s="9"/>
      <c r="L297" s="9"/>
      <c r="M297" s="9"/>
      <c r="N297" s="9"/>
      <c r="O297" s="9"/>
      <c r="P297" s="9"/>
      <c r="S297" s="9"/>
      <c r="X297" s="9"/>
      <c r="Y297" s="9"/>
      <c r="Z297" s="9"/>
      <c r="AA297" s="9"/>
      <c r="AB297" s="9"/>
      <c r="AC297" s="9"/>
      <c r="AD297" s="9"/>
      <c r="AE297" s="9"/>
      <c r="AF297" s="9"/>
      <c r="AG297" s="9"/>
      <c r="AH297" s="9"/>
    </row>
    <row r="298" spans="1:34" x14ac:dyDescent="0.25">
      <c r="A298" s="9"/>
      <c r="B298" s="9"/>
      <c r="C298" s="9"/>
      <c r="D298" s="9"/>
      <c r="F298" s="9"/>
      <c r="I298" s="9"/>
      <c r="J298" s="9"/>
      <c r="K298" s="9"/>
      <c r="L298" s="9"/>
      <c r="M298" s="9"/>
      <c r="N298" s="9"/>
      <c r="O298" s="9"/>
      <c r="P298" s="9"/>
      <c r="S298" s="9"/>
      <c r="X298" s="9"/>
      <c r="Y298" s="9"/>
      <c r="Z298" s="9"/>
      <c r="AA298" s="9"/>
      <c r="AB298" s="9"/>
      <c r="AC298" s="9"/>
      <c r="AD298" s="9"/>
      <c r="AE298" s="9"/>
      <c r="AF298" s="9"/>
      <c r="AG298" s="9"/>
      <c r="AH298" s="9"/>
    </row>
    <row r="299" spans="1:34" x14ac:dyDescent="0.25">
      <c r="A299" s="9"/>
      <c r="B299" s="9"/>
      <c r="C299" s="9"/>
      <c r="D299" s="9"/>
      <c r="F299" s="9"/>
      <c r="I299" s="9"/>
      <c r="J299" s="9"/>
      <c r="K299" s="9"/>
      <c r="L299" s="9"/>
      <c r="M299" s="9"/>
      <c r="N299" s="9"/>
      <c r="O299" s="9"/>
      <c r="P299" s="9"/>
      <c r="S299" s="9"/>
      <c r="X299" s="9"/>
      <c r="Y299" s="9"/>
      <c r="Z299" s="9"/>
      <c r="AA299" s="9"/>
      <c r="AB299" s="9"/>
      <c r="AC299" s="9"/>
      <c r="AD299" s="9"/>
      <c r="AE299" s="9"/>
      <c r="AF299" s="9"/>
      <c r="AG299" s="9"/>
      <c r="AH299" s="9"/>
    </row>
    <row r="300" spans="1:34" x14ac:dyDescent="0.25">
      <c r="A300" s="9"/>
      <c r="B300" s="9"/>
      <c r="C300" s="9"/>
      <c r="D300" s="9"/>
      <c r="F300" s="9"/>
      <c r="I300" s="9"/>
      <c r="J300" s="9"/>
      <c r="K300" s="9"/>
      <c r="L300" s="9"/>
      <c r="M300" s="9"/>
      <c r="N300" s="9"/>
      <c r="O300" s="9"/>
      <c r="P300" s="9"/>
      <c r="S300" s="9"/>
      <c r="X300" s="9"/>
      <c r="Y300" s="9"/>
      <c r="Z300" s="9"/>
      <c r="AA300" s="9"/>
      <c r="AB300" s="9"/>
      <c r="AC300" s="9"/>
      <c r="AD300" s="9"/>
      <c r="AE300" s="9"/>
      <c r="AF300" s="9"/>
      <c r="AG300" s="9"/>
      <c r="AH300" s="9"/>
    </row>
    <row r="301" spans="1:34" x14ac:dyDescent="0.25">
      <c r="A301" s="9"/>
      <c r="B301" s="9"/>
      <c r="C301" s="9"/>
      <c r="D301" s="9"/>
      <c r="F301" s="9"/>
      <c r="I301" s="9"/>
      <c r="J301" s="9"/>
      <c r="K301" s="9"/>
      <c r="L301" s="9"/>
      <c r="M301" s="9"/>
      <c r="N301" s="9"/>
      <c r="O301" s="9"/>
      <c r="P301" s="9"/>
      <c r="S301" s="9"/>
      <c r="X301" s="9"/>
      <c r="Y301" s="9"/>
      <c r="Z301" s="9"/>
      <c r="AA301" s="9"/>
      <c r="AB301" s="9"/>
      <c r="AC301" s="9"/>
      <c r="AD301" s="9"/>
      <c r="AE301" s="9"/>
      <c r="AF301" s="9"/>
      <c r="AG301" s="9"/>
      <c r="AH301" s="9"/>
    </row>
    <row r="302" spans="1:34" x14ac:dyDescent="0.25">
      <c r="A302" s="9"/>
      <c r="B302" s="9"/>
      <c r="C302" s="9"/>
      <c r="D302" s="9"/>
      <c r="F302" s="9"/>
      <c r="I302" s="9"/>
      <c r="J302" s="9"/>
      <c r="K302" s="9"/>
      <c r="L302" s="9"/>
      <c r="M302" s="9"/>
      <c r="N302" s="9"/>
      <c r="O302" s="9"/>
      <c r="P302" s="9"/>
      <c r="S302" s="9"/>
      <c r="X302" s="9"/>
      <c r="Y302" s="9"/>
      <c r="Z302" s="9"/>
      <c r="AA302" s="9"/>
      <c r="AB302" s="9"/>
      <c r="AC302" s="9"/>
      <c r="AD302" s="9"/>
      <c r="AE302" s="9"/>
      <c r="AF302" s="9"/>
      <c r="AG302" s="9"/>
      <c r="AH302" s="9"/>
    </row>
    <row r="303" spans="1:34" x14ac:dyDescent="0.25">
      <c r="A303" s="9"/>
      <c r="B303" s="9"/>
      <c r="C303" s="9"/>
      <c r="D303" s="9"/>
      <c r="F303" s="9"/>
      <c r="I303" s="9"/>
      <c r="J303" s="9"/>
      <c r="K303" s="9"/>
      <c r="L303" s="9"/>
      <c r="M303" s="9"/>
      <c r="N303" s="9"/>
      <c r="O303" s="9"/>
      <c r="P303" s="9"/>
      <c r="S303" s="9"/>
      <c r="X303" s="9"/>
      <c r="Y303" s="9"/>
      <c r="Z303" s="9"/>
      <c r="AA303" s="9"/>
      <c r="AB303" s="9"/>
      <c r="AC303" s="9"/>
      <c r="AD303" s="9"/>
      <c r="AE303" s="9"/>
      <c r="AF303" s="9"/>
      <c r="AG303" s="9"/>
      <c r="AH303" s="9"/>
    </row>
    <row r="304" spans="1:34" x14ac:dyDescent="0.25">
      <c r="A304" s="9"/>
      <c r="B304" s="9"/>
      <c r="C304" s="9"/>
      <c r="D304" s="9"/>
      <c r="F304" s="9"/>
      <c r="I304" s="9"/>
      <c r="J304" s="9"/>
      <c r="K304" s="9"/>
      <c r="L304" s="9"/>
      <c r="M304" s="9"/>
      <c r="N304" s="9"/>
      <c r="O304" s="9"/>
      <c r="P304" s="9"/>
      <c r="S304" s="9"/>
      <c r="X304" s="9"/>
      <c r="Y304" s="9"/>
      <c r="Z304" s="9"/>
      <c r="AA304" s="9"/>
      <c r="AB304" s="9"/>
      <c r="AC304" s="9"/>
      <c r="AD304" s="9"/>
      <c r="AE304" s="9"/>
      <c r="AF304" s="9"/>
      <c r="AG304" s="9"/>
      <c r="AH304" s="9"/>
    </row>
    <row r="305" spans="1:34" x14ac:dyDescent="0.25">
      <c r="A305" s="9"/>
      <c r="B305" s="9"/>
      <c r="C305" s="9"/>
      <c r="D305" s="9"/>
      <c r="F305" s="9"/>
      <c r="I305" s="9"/>
      <c r="J305" s="9"/>
      <c r="K305" s="9"/>
      <c r="L305" s="9"/>
      <c r="M305" s="9"/>
      <c r="N305" s="9"/>
      <c r="O305" s="9"/>
      <c r="P305" s="9"/>
      <c r="S305" s="9"/>
      <c r="X305" s="9"/>
      <c r="Y305" s="9"/>
      <c r="Z305" s="9"/>
      <c r="AA305" s="9"/>
      <c r="AB305" s="9"/>
      <c r="AC305" s="9"/>
      <c r="AD305" s="9"/>
      <c r="AE305" s="9"/>
      <c r="AF305" s="9"/>
      <c r="AG305" s="9"/>
      <c r="AH305" s="9"/>
    </row>
    <row r="306" spans="1:34" x14ac:dyDescent="0.25">
      <c r="A306" s="9"/>
      <c r="B306" s="9"/>
      <c r="C306" s="9"/>
      <c r="D306" s="9"/>
      <c r="F306" s="9"/>
      <c r="I306" s="9"/>
      <c r="J306" s="9"/>
      <c r="K306" s="9"/>
      <c r="L306" s="9"/>
      <c r="M306" s="9"/>
      <c r="N306" s="9"/>
      <c r="O306" s="9"/>
      <c r="P306" s="9"/>
      <c r="S306" s="9"/>
      <c r="X306" s="9"/>
      <c r="Y306" s="9"/>
      <c r="Z306" s="9"/>
      <c r="AA306" s="9"/>
      <c r="AB306" s="9"/>
      <c r="AC306" s="9"/>
      <c r="AD306" s="9"/>
      <c r="AE306" s="9"/>
      <c r="AF306" s="9"/>
      <c r="AG306" s="9"/>
      <c r="AH306" s="9"/>
    </row>
    <row r="307" spans="1:34" x14ac:dyDescent="0.25">
      <c r="A307" s="9"/>
      <c r="B307" s="9"/>
      <c r="C307" s="9"/>
      <c r="D307" s="9"/>
      <c r="F307" s="9"/>
      <c r="I307" s="9"/>
      <c r="J307" s="9"/>
      <c r="K307" s="9"/>
      <c r="L307" s="9"/>
      <c r="M307" s="9"/>
      <c r="N307" s="9"/>
      <c r="O307" s="9"/>
      <c r="P307" s="9"/>
      <c r="S307" s="9"/>
      <c r="X307" s="9"/>
      <c r="Y307" s="9"/>
      <c r="Z307" s="9"/>
      <c r="AA307" s="9"/>
      <c r="AB307" s="9"/>
      <c r="AC307" s="9"/>
      <c r="AD307" s="9"/>
      <c r="AE307" s="9"/>
      <c r="AF307" s="9"/>
      <c r="AG307" s="9"/>
      <c r="AH307" s="9"/>
    </row>
    <row r="308" spans="1:34" x14ac:dyDescent="0.25">
      <c r="A308" s="9"/>
      <c r="B308" s="9"/>
      <c r="C308" s="9"/>
      <c r="D308" s="9"/>
      <c r="F308" s="9"/>
      <c r="I308" s="9"/>
      <c r="J308" s="9"/>
      <c r="K308" s="9"/>
      <c r="L308" s="9"/>
      <c r="M308" s="9"/>
      <c r="N308" s="9"/>
      <c r="O308" s="9"/>
      <c r="P308" s="9"/>
      <c r="S308" s="9"/>
      <c r="X308" s="9"/>
      <c r="Y308" s="9"/>
      <c r="Z308" s="9"/>
      <c r="AA308" s="9"/>
      <c r="AB308" s="9"/>
      <c r="AC308" s="9"/>
      <c r="AD308" s="9"/>
      <c r="AE308" s="9"/>
      <c r="AF308" s="9"/>
      <c r="AG308" s="9"/>
      <c r="AH308" s="9"/>
    </row>
    <row r="309" spans="1:34" x14ac:dyDescent="0.25">
      <c r="A309" s="9"/>
      <c r="B309" s="9"/>
      <c r="C309" s="9"/>
      <c r="D309" s="9"/>
      <c r="F309" s="9"/>
      <c r="I309" s="9"/>
      <c r="J309" s="9"/>
      <c r="K309" s="9"/>
      <c r="L309" s="9"/>
      <c r="M309" s="9"/>
      <c r="N309" s="9"/>
      <c r="O309" s="9"/>
      <c r="P309" s="9"/>
      <c r="S309" s="9"/>
      <c r="X309" s="9"/>
      <c r="Y309" s="9"/>
      <c r="Z309" s="9"/>
      <c r="AA309" s="9"/>
      <c r="AB309" s="9"/>
      <c r="AC309" s="9"/>
      <c r="AD309" s="9"/>
      <c r="AE309" s="9"/>
      <c r="AF309" s="9"/>
      <c r="AG309" s="9"/>
      <c r="AH309" s="9"/>
    </row>
    <row r="310" spans="1:34" x14ac:dyDescent="0.25">
      <c r="A310" s="9"/>
      <c r="B310" s="9"/>
      <c r="C310" s="9"/>
      <c r="D310" s="9"/>
      <c r="F310" s="9"/>
      <c r="I310" s="9"/>
      <c r="J310" s="9"/>
      <c r="K310" s="9"/>
      <c r="L310" s="9"/>
      <c r="M310" s="9"/>
      <c r="N310" s="9"/>
      <c r="O310" s="9"/>
      <c r="P310" s="9"/>
      <c r="S310" s="9"/>
      <c r="X310" s="9"/>
      <c r="Y310" s="9"/>
      <c r="Z310" s="9"/>
      <c r="AA310" s="9"/>
      <c r="AB310" s="9"/>
      <c r="AC310" s="9"/>
      <c r="AD310" s="9"/>
      <c r="AE310" s="9"/>
      <c r="AF310" s="9"/>
      <c r="AG310" s="9"/>
      <c r="AH310" s="9"/>
    </row>
    <row r="311" spans="1:34" x14ac:dyDescent="0.25">
      <c r="A311" s="9"/>
      <c r="B311" s="9"/>
      <c r="C311" s="9"/>
      <c r="D311" s="9"/>
      <c r="F311" s="9"/>
      <c r="I311" s="9"/>
      <c r="J311" s="9"/>
      <c r="K311" s="9"/>
      <c r="L311" s="9"/>
      <c r="M311" s="9"/>
      <c r="N311" s="9"/>
      <c r="O311" s="9"/>
      <c r="P311" s="9"/>
      <c r="S311" s="9"/>
      <c r="X311" s="9"/>
      <c r="Y311" s="9"/>
      <c r="Z311" s="9"/>
      <c r="AA311" s="9"/>
      <c r="AB311" s="9"/>
      <c r="AC311" s="9"/>
      <c r="AD311" s="9"/>
      <c r="AE311" s="9"/>
      <c r="AF311" s="9"/>
      <c r="AG311" s="9"/>
      <c r="AH311" s="9"/>
    </row>
    <row r="312" spans="1:34" x14ac:dyDescent="0.25">
      <c r="A312" s="9"/>
      <c r="B312" s="9"/>
      <c r="C312" s="9"/>
      <c r="D312" s="9"/>
      <c r="F312" s="9"/>
      <c r="I312" s="9"/>
      <c r="J312" s="9"/>
      <c r="K312" s="9"/>
      <c r="L312" s="9"/>
      <c r="M312" s="9"/>
      <c r="N312" s="9"/>
      <c r="O312" s="9"/>
      <c r="P312" s="9"/>
      <c r="S312" s="9"/>
      <c r="X312" s="9"/>
      <c r="Y312" s="9"/>
      <c r="Z312" s="9"/>
      <c r="AA312" s="9"/>
      <c r="AB312" s="9"/>
      <c r="AC312" s="9"/>
      <c r="AD312" s="9"/>
      <c r="AE312" s="9"/>
      <c r="AF312" s="9"/>
      <c r="AG312" s="9"/>
      <c r="AH312" s="9"/>
    </row>
    <row r="313" spans="1:34" x14ac:dyDescent="0.25">
      <c r="A313" s="9"/>
      <c r="B313" s="9"/>
      <c r="C313" s="9"/>
      <c r="D313" s="9"/>
      <c r="F313" s="9"/>
      <c r="I313" s="9"/>
      <c r="J313" s="9"/>
      <c r="K313" s="9"/>
      <c r="L313" s="9"/>
      <c r="M313" s="9"/>
      <c r="N313" s="9"/>
      <c r="O313" s="9"/>
      <c r="P313" s="9"/>
      <c r="S313" s="9"/>
      <c r="X313" s="9"/>
      <c r="Y313" s="9"/>
      <c r="Z313" s="9"/>
      <c r="AA313" s="9"/>
      <c r="AB313" s="9"/>
      <c r="AC313" s="9"/>
      <c r="AD313" s="9"/>
      <c r="AE313" s="9"/>
      <c r="AF313" s="9"/>
      <c r="AG313" s="9"/>
      <c r="AH313" s="9"/>
    </row>
    <row r="314" spans="1:34" x14ac:dyDescent="0.25">
      <c r="A314" s="9"/>
      <c r="B314" s="9"/>
      <c r="C314" s="9"/>
      <c r="D314" s="9"/>
      <c r="F314" s="9"/>
      <c r="I314" s="9"/>
      <c r="J314" s="9"/>
      <c r="K314" s="9"/>
      <c r="L314" s="9"/>
      <c r="M314" s="9"/>
      <c r="N314" s="9"/>
      <c r="O314" s="9"/>
      <c r="P314" s="9"/>
      <c r="S314" s="9"/>
      <c r="X314" s="9"/>
      <c r="Y314" s="9"/>
      <c r="Z314" s="9"/>
      <c r="AA314" s="9"/>
      <c r="AB314" s="9"/>
      <c r="AC314" s="9"/>
      <c r="AD314" s="9"/>
      <c r="AE314" s="9"/>
      <c r="AF314" s="9"/>
      <c r="AG314" s="9"/>
      <c r="AH314" s="9"/>
    </row>
    <row r="315" spans="1:34" x14ac:dyDescent="0.25">
      <c r="A315" s="9"/>
      <c r="B315" s="9"/>
      <c r="C315" s="9"/>
      <c r="D315" s="9"/>
      <c r="F315" s="9"/>
      <c r="I315" s="9"/>
      <c r="J315" s="9"/>
      <c r="K315" s="9"/>
      <c r="L315" s="9"/>
      <c r="M315" s="9"/>
      <c r="N315" s="9"/>
      <c r="O315" s="9"/>
      <c r="P315" s="9"/>
      <c r="S315" s="9"/>
      <c r="X315" s="9"/>
      <c r="Y315" s="9"/>
      <c r="Z315" s="9"/>
      <c r="AA315" s="9"/>
      <c r="AB315" s="9"/>
      <c r="AC315" s="9"/>
      <c r="AD315" s="9"/>
      <c r="AE315" s="9"/>
      <c r="AF315" s="9"/>
      <c r="AG315" s="9"/>
      <c r="AH315" s="9"/>
    </row>
    <row r="316" spans="1:34" x14ac:dyDescent="0.25">
      <c r="A316" s="9"/>
      <c r="B316" s="9"/>
      <c r="C316" s="9"/>
      <c r="D316" s="9"/>
      <c r="F316" s="9"/>
      <c r="I316" s="9"/>
      <c r="J316" s="9"/>
      <c r="K316" s="9"/>
      <c r="L316" s="9"/>
      <c r="M316" s="9"/>
      <c r="N316" s="9"/>
      <c r="O316" s="9"/>
      <c r="P316" s="9"/>
      <c r="S316" s="9"/>
      <c r="X316" s="9"/>
      <c r="Y316" s="9"/>
      <c r="Z316" s="9"/>
      <c r="AA316" s="9"/>
      <c r="AB316" s="9"/>
      <c r="AC316" s="9"/>
      <c r="AD316" s="9"/>
      <c r="AE316" s="9"/>
      <c r="AF316" s="9"/>
      <c r="AG316" s="9"/>
      <c r="AH316" s="9"/>
    </row>
    <row r="317" spans="1:34" x14ac:dyDescent="0.25">
      <c r="A317" s="9"/>
      <c r="B317" s="9"/>
      <c r="C317" s="9"/>
      <c r="D317" s="9"/>
      <c r="F317" s="9"/>
      <c r="I317" s="9"/>
      <c r="J317" s="9"/>
      <c r="K317" s="9"/>
      <c r="L317" s="9"/>
      <c r="M317" s="9"/>
      <c r="N317" s="9"/>
      <c r="O317" s="9"/>
      <c r="P317" s="9"/>
      <c r="S317" s="9"/>
      <c r="X317" s="9"/>
      <c r="Y317" s="9"/>
      <c r="Z317" s="9"/>
      <c r="AA317" s="9"/>
      <c r="AB317" s="9"/>
      <c r="AC317" s="9"/>
      <c r="AD317" s="9"/>
      <c r="AE317" s="9"/>
      <c r="AF317" s="9"/>
      <c r="AG317" s="9"/>
      <c r="AH317" s="9"/>
    </row>
    <row r="318" spans="1:34" x14ac:dyDescent="0.25">
      <c r="A318" s="9"/>
      <c r="B318" s="9"/>
      <c r="C318" s="9"/>
      <c r="D318" s="9"/>
      <c r="F318" s="9"/>
      <c r="I318" s="9"/>
      <c r="J318" s="9"/>
      <c r="K318" s="9"/>
      <c r="L318" s="9"/>
      <c r="M318" s="9"/>
      <c r="N318" s="9"/>
      <c r="O318" s="9"/>
      <c r="P318" s="9"/>
      <c r="S318" s="9"/>
      <c r="X318" s="9"/>
      <c r="Y318" s="9"/>
      <c r="Z318" s="9"/>
      <c r="AA318" s="9"/>
      <c r="AB318" s="9"/>
      <c r="AC318" s="9"/>
      <c r="AD318" s="9"/>
      <c r="AE318" s="9"/>
      <c r="AF318" s="9"/>
      <c r="AG318" s="9"/>
      <c r="AH318" s="9"/>
    </row>
    <row r="319" spans="1:34" x14ac:dyDescent="0.25">
      <c r="A319" s="9"/>
      <c r="B319" s="9"/>
      <c r="C319" s="9"/>
      <c r="D319" s="9"/>
      <c r="F319" s="9"/>
      <c r="I319" s="9"/>
      <c r="J319" s="9"/>
      <c r="K319" s="9"/>
      <c r="L319" s="9"/>
      <c r="M319" s="9"/>
      <c r="N319" s="9"/>
      <c r="O319" s="9"/>
      <c r="P319" s="9"/>
      <c r="S319" s="9"/>
      <c r="X319" s="9"/>
      <c r="Y319" s="9"/>
      <c r="Z319" s="9"/>
      <c r="AA319" s="9"/>
      <c r="AB319" s="9"/>
      <c r="AC319" s="9"/>
      <c r="AD319" s="9"/>
      <c r="AE319" s="9"/>
      <c r="AF319" s="9"/>
      <c r="AG319" s="9"/>
      <c r="AH319" s="9"/>
    </row>
    <row r="320" spans="1:34" x14ac:dyDescent="0.25">
      <c r="A320" s="9"/>
      <c r="B320" s="9"/>
      <c r="C320" s="9"/>
      <c r="D320" s="9"/>
      <c r="F320" s="9"/>
      <c r="I320" s="9"/>
      <c r="J320" s="9"/>
      <c r="K320" s="9"/>
      <c r="L320" s="9"/>
      <c r="M320" s="9"/>
      <c r="N320" s="9"/>
      <c r="O320" s="9"/>
      <c r="P320" s="9"/>
      <c r="S320" s="9"/>
      <c r="X320" s="9"/>
      <c r="Y320" s="9"/>
      <c r="Z320" s="9"/>
      <c r="AA320" s="9"/>
      <c r="AB320" s="9"/>
      <c r="AC320" s="9"/>
      <c r="AD320" s="9"/>
      <c r="AE320" s="9"/>
      <c r="AF320" s="9"/>
      <c r="AG320" s="9"/>
      <c r="AH320" s="9"/>
    </row>
    <row r="321" spans="1:34" x14ac:dyDescent="0.25">
      <c r="A321" s="9"/>
      <c r="B321" s="9"/>
      <c r="C321" s="9"/>
      <c r="D321" s="9"/>
      <c r="F321" s="9"/>
      <c r="I321" s="9"/>
      <c r="J321" s="9"/>
      <c r="K321" s="9"/>
      <c r="L321" s="9"/>
      <c r="M321" s="9"/>
      <c r="N321" s="9"/>
      <c r="O321" s="9"/>
      <c r="P321" s="9"/>
      <c r="S321" s="9"/>
      <c r="X321" s="9"/>
      <c r="Y321" s="9"/>
      <c r="Z321" s="9"/>
      <c r="AA321" s="9"/>
      <c r="AB321" s="9"/>
      <c r="AC321" s="9"/>
      <c r="AD321" s="9"/>
      <c r="AE321" s="9"/>
      <c r="AF321" s="9"/>
      <c r="AG321" s="9"/>
      <c r="AH321" s="9"/>
    </row>
    <row r="322" spans="1:34" x14ac:dyDescent="0.25">
      <c r="A322" s="9"/>
      <c r="B322" s="9"/>
      <c r="C322" s="9"/>
      <c r="D322" s="9"/>
      <c r="F322" s="9"/>
      <c r="I322" s="9"/>
      <c r="J322" s="9"/>
      <c r="K322" s="9"/>
      <c r="L322" s="9"/>
      <c r="M322" s="9"/>
      <c r="N322" s="9"/>
      <c r="O322" s="9"/>
      <c r="P322" s="9"/>
      <c r="S322" s="9"/>
      <c r="X322" s="9"/>
      <c r="Y322" s="9"/>
      <c r="Z322" s="9"/>
      <c r="AA322" s="9"/>
      <c r="AB322" s="9"/>
      <c r="AC322" s="9"/>
      <c r="AD322" s="9"/>
      <c r="AE322" s="9"/>
      <c r="AF322" s="9"/>
      <c r="AG322" s="9"/>
      <c r="AH322" s="9"/>
    </row>
    <row r="323" spans="1:34" x14ac:dyDescent="0.25">
      <c r="A323" s="9"/>
      <c r="B323" s="9"/>
      <c r="C323" s="9"/>
      <c r="D323" s="9"/>
      <c r="F323" s="9"/>
      <c r="I323" s="9"/>
      <c r="J323" s="9"/>
      <c r="K323" s="9"/>
      <c r="L323" s="9"/>
      <c r="M323" s="9"/>
      <c r="N323" s="9"/>
      <c r="O323" s="9"/>
      <c r="P323" s="9"/>
      <c r="S323" s="9"/>
      <c r="X323" s="9"/>
      <c r="Y323" s="9"/>
      <c r="Z323" s="9"/>
      <c r="AA323" s="9"/>
      <c r="AB323" s="9"/>
      <c r="AC323" s="9"/>
      <c r="AD323" s="9"/>
      <c r="AE323" s="9"/>
      <c r="AF323" s="9"/>
      <c r="AG323" s="9"/>
      <c r="AH323" s="9"/>
    </row>
    <row r="324" spans="1:34" x14ac:dyDescent="0.25">
      <c r="A324" s="9"/>
      <c r="B324" s="9"/>
      <c r="C324" s="9"/>
      <c r="D324" s="9"/>
      <c r="F324" s="9"/>
      <c r="I324" s="9"/>
      <c r="J324" s="9"/>
      <c r="K324" s="9"/>
      <c r="L324" s="9"/>
      <c r="M324" s="9"/>
      <c r="N324" s="9"/>
      <c r="O324" s="9"/>
      <c r="P324" s="9"/>
      <c r="S324" s="9"/>
      <c r="X324" s="9"/>
      <c r="Y324" s="9"/>
      <c r="Z324" s="9"/>
      <c r="AA324" s="9"/>
      <c r="AB324" s="9"/>
      <c r="AC324" s="9"/>
      <c r="AD324" s="9"/>
      <c r="AE324" s="9"/>
      <c r="AF324" s="9"/>
      <c r="AG324" s="9"/>
      <c r="AH324" s="9"/>
    </row>
    <row r="325" spans="1:34" x14ac:dyDescent="0.25">
      <c r="A325" s="9"/>
      <c r="B325" s="9"/>
      <c r="C325" s="9"/>
      <c r="D325" s="9"/>
      <c r="F325" s="9"/>
      <c r="I325" s="9"/>
      <c r="J325" s="9"/>
      <c r="K325" s="9"/>
      <c r="L325" s="9"/>
      <c r="M325" s="9"/>
      <c r="N325" s="9"/>
      <c r="O325" s="9"/>
      <c r="P325" s="9"/>
      <c r="S325" s="9"/>
      <c r="X325" s="9"/>
      <c r="Y325" s="9"/>
      <c r="Z325" s="9"/>
      <c r="AA325" s="9"/>
      <c r="AB325" s="9"/>
      <c r="AC325" s="9"/>
      <c r="AD325" s="9"/>
      <c r="AE325" s="9"/>
      <c r="AF325" s="9"/>
      <c r="AG325" s="9"/>
      <c r="AH325" s="9"/>
    </row>
    <row r="326" spans="1:34" x14ac:dyDescent="0.25">
      <c r="A326" s="9"/>
      <c r="B326" s="9"/>
      <c r="C326" s="9"/>
      <c r="D326" s="9"/>
      <c r="F326" s="9"/>
      <c r="I326" s="9"/>
      <c r="J326" s="9"/>
      <c r="K326" s="9"/>
      <c r="L326" s="9"/>
      <c r="M326" s="9"/>
      <c r="N326" s="9"/>
      <c r="O326" s="9"/>
      <c r="P326" s="9"/>
      <c r="S326" s="9"/>
      <c r="X326" s="9"/>
      <c r="Y326" s="9"/>
      <c r="Z326" s="9"/>
      <c r="AA326" s="9"/>
      <c r="AB326" s="9"/>
      <c r="AC326" s="9"/>
      <c r="AD326" s="9"/>
      <c r="AE326" s="9"/>
      <c r="AF326" s="9"/>
      <c r="AG326" s="9"/>
      <c r="AH326" s="9"/>
    </row>
    <row r="327" spans="1:34" x14ac:dyDescent="0.25">
      <c r="A327" s="9"/>
      <c r="B327" s="9"/>
      <c r="C327" s="9"/>
      <c r="D327" s="9"/>
      <c r="F327" s="9"/>
      <c r="I327" s="9"/>
      <c r="J327" s="9"/>
      <c r="K327" s="9"/>
      <c r="L327" s="9"/>
      <c r="M327" s="9"/>
      <c r="N327" s="9"/>
      <c r="O327" s="9"/>
      <c r="P327" s="9"/>
      <c r="S327" s="9"/>
      <c r="X327" s="9"/>
      <c r="Y327" s="9"/>
      <c r="Z327" s="9"/>
      <c r="AA327" s="9"/>
      <c r="AB327" s="9"/>
      <c r="AC327" s="9"/>
      <c r="AD327" s="9"/>
      <c r="AE327" s="9"/>
      <c r="AF327" s="9"/>
      <c r="AG327" s="9"/>
      <c r="AH327" s="9"/>
    </row>
    <row r="328" spans="1:34" x14ac:dyDescent="0.25">
      <c r="A328" s="9"/>
      <c r="B328" s="9"/>
      <c r="C328" s="9"/>
      <c r="D328" s="9"/>
      <c r="F328" s="9"/>
      <c r="I328" s="9"/>
      <c r="J328" s="9"/>
      <c r="K328" s="9"/>
      <c r="L328" s="9"/>
      <c r="M328" s="9"/>
      <c r="N328" s="9"/>
      <c r="O328" s="9"/>
      <c r="P328" s="9"/>
      <c r="S328" s="9"/>
      <c r="X328" s="9"/>
      <c r="Y328" s="9"/>
      <c r="Z328" s="9"/>
      <c r="AA328" s="9"/>
      <c r="AB328" s="9"/>
      <c r="AC328" s="9"/>
      <c r="AD328" s="9"/>
      <c r="AE328" s="9"/>
      <c r="AF328" s="9"/>
      <c r="AG328" s="9"/>
      <c r="AH328" s="9"/>
    </row>
    <row r="329" spans="1:34" x14ac:dyDescent="0.25">
      <c r="A329" s="9"/>
      <c r="B329" s="9"/>
      <c r="C329" s="9"/>
      <c r="D329" s="9"/>
      <c r="F329" s="9"/>
      <c r="I329" s="9"/>
      <c r="J329" s="9"/>
      <c r="K329" s="9"/>
      <c r="L329" s="9"/>
      <c r="M329" s="9"/>
      <c r="N329" s="9"/>
      <c r="O329" s="9"/>
      <c r="P329" s="9"/>
      <c r="S329" s="9"/>
      <c r="X329" s="9"/>
      <c r="Y329" s="9"/>
      <c r="Z329" s="9"/>
      <c r="AA329" s="9"/>
      <c r="AB329" s="9"/>
      <c r="AC329" s="9"/>
      <c r="AD329" s="9"/>
      <c r="AE329" s="9"/>
      <c r="AF329" s="9"/>
      <c r="AG329" s="9"/>
      <c r="AH329" s="9"/>
    </row>
    <row r="330" spans="1:34" x14ac:dyDescent="0.25">
      <c r="A330" s="9"/>
      <c r="B330" s="9"/>
      <c r="C330" s="9"/>
      <c r="D330" s="9"/>
      <c r="F330" s="9"/>
      <c r="I330" s="9"/>
      <c r="J330" s="9"/>
      <c r="K330" s="9"/>
      <c r="L330" s="9"/>
      <c r="M330" s="9"/>
      <c r="N330" s="9"/>
      <c r="O330" s="9"/>
      <c r="P330" s="9"/>
      <c r="S330" s="9"/>
      <c r="X330" s="9"/>
      <c r="Y330" s="9"/>
      <c r="Z330" s="9"/>
      <c r="AA330" s="9"/>
      <c r="AB330" s="9"/>
      <c r="AC330" s="9"/>
      <c r="AD330" s="9"/>
      <c r="AE330" s="9"/>
      <c r="AF330" s="9"/>
      <c r="AG330" s="9"/>
      <c r="AH330" s="9"/>
    </row>
    <row r="331" spans="1:34" x14ac:dyDescent="0.25">
      <c r="A331" s="9"/>
      <c r="B331" s="9"/>
      <c r="C331" s="9"/>
      <c r="D331" s="9"/>
      <c r="F331" s="9"/>
      <c r="I331" s="9"/>
      <c r="J331" s="9"/>
      <c r="K331" s="9"/>
      <c r="L331" s="9"/>
      <c r="M331" s="9"/>
      <c r="N331" s="9"/>
      <c r="O331" s="9"/>
      <c r="P331" s="9"/>
      <c r="S331" s="9"/>
      <c r="X331" s="9"/>
      <c r="Y331" s="9"/>
      <c r="Z331" s="9"/>
      <c r="AA331" s="9"/>
      <c r="AB331" s="9"/>
      <c r="AC331" s="9"/>
      <c r="AD331" s="9"/>
      <c r="AE331" s="9"/>
      <c r="AF331" s="9"/>
      <c r="AG331" s="9"/>
      <c r="AH331" s="9"/>
    </row>
    <row r="332" spans="1:34" x14ac:dyDescent="0.25">
      <c r="A332" s="9"/>
      <c r="B332" s="9"/>
      <c r="C332" s="9"/>
      <c r="D332" s="9"/>
      <c r="F332" s="9"/>
      <c r="I332" s="9"/>
      <c r="J332" s="9"/>
      <c r="K332" s="9"/>
      <c r="L332" s="9"/>
      <c r="M332" s="9"/>
      <c r="N332" s="9"/>
      <c r="O332" s="9"/>
      <c r="P332" s="9"/>
      <c r="S332" s="9"/>
      <c r="X332" s="9"/>
      <c r="Y332" s="9"/>
      <c r="Z332" s="9"/>
      <c r="AA332" s="9"/>
      <c r="AB332" s="9"/>
      <c r="AC332" s="9"/>
      <c r="AD332" s="9"/>
      <c r="AE332" s="9"/>
      <c r="AF332" s="9"/>
      <c r="AG332" s="9"/>
      <c r="AH332" s="9"/>
    </row>
    <row r="333" spans="1:34" x14ac:dyDescent="0.25">
      <c r="A333" s="9"/>
      <c r="B333" s="9"/>
      <c r="C333" s="9"/>
      <c r="D333" s="9"/>
      <c r="F333" s="9"/>
      <c r="I333" s="9"/>
      <c r="J333" s="9"/>
      <c r="K333" s="9"/>
      <c r="L333" s="9"/>
      <c r="M333" s="9"/>
      <c r="N333" s="9"/>
      <c r="O333" s="9"/>
      <c r="P333" s="9"/>
      <c r="S333" s="9"/>
      <c r="X333" s="9"/>
      <c r="Y333" s="9"/>
      <c r="Z333" s="9"/>
      <c r="AA333" s="9"/>
      <c r="AB333" s="9"/>
      <c r="AC333" s="9"/>
      <c r="AD333" s="9"/>
      <c r="AE333" s="9"/>
      <c r="AF333" s="9"/>
      <c r="AG333" s="9"/>
      <c r="AH333" s="9"/>
    </row>
    <row r="334" spans="1:34" x14ac:dyDescent="0.25">
      <c r="A334" s="9"/>
      <c r="B334" s="9"/>
      <c r="C334" s="9"/>
      <c r="D334" s="9"/>
      <c r="F334" s="9"/>
      <c r="I334" s="9"/>
      <c r="J334" s="9"/>
      <c r="K334" s="9"/>
      <c r="L334" s="9"/>
      <c r="M334" s="9"/>
      <c r="N334" s="9"/>
      <c r="O334" s="9"/>
      <c r="P334" s="9"/>
      <c r="S334" s="9"/>
      <c r="X334" s="9"/>
      <c r="Y334" s="9"/>
      <c r="Z334" s="9"/>
      <c r="AA334" s="9"/>
      <c r="AB334" s="9"/>
      <c r="AC334" s="9"/>
      <c r="AD334" s="9"/>
      <c r="AE334" s="9"/>
      <c r="AF334" s="9"/>
      <c r="AG334" s="9"/>
      <c r="AH334" s="9"/>
    </row>
    <row r="335" spans="1:34" x14ac:dyDescent="0.25">
      <c r="A335" s="9"/>
      <c r="B335" s="9"/>
      <c r="C335" s="9"/>
      <c r="D335" s="9"/>
      <c r="F335" s="9"/>
      <c r="I335" s="9"/>
      <c r="J335" s="9"/>
      <c r="K335" s="9"/>
      <c r="L335" s="9"/>
      <c r="M335" s="9"/>
      <c r="N335" s="9"/>
      <c r="O335" s="9"/>
      <c r="P335" s="9"/>
      <c r="S335" s="9"/>
      <c r="X335" s="9"/>
      <c r="Y335" s="9"/>
      <c r="Z335" s="9"/>
      <c r="AA335" s="9"/>
      <c r="AB335" s="9"/>
      <c r="AC335" s="9"/>
      <c r="AD335" s="9"/>
      <c r="AE335" s="9"/>
      <c r="AF335" s="9"/>
      <c r="AG335" s="9"/>
      <c r="AH335" s="9"/>
    </row>
    <row r="336" spans="1:34" x14ac:dyDescent="0.25">
      <c r="A336" s="9"/>
      <c r="B336" s="9"/>
      <c r="C336" s="9"/>
      <c r="D336" s="9"/>
      <c r="F336" s="9"/>
      <c r="I336" s="9"/>
      <c r="J336" s="9"/>
      <c r="K336" s="9"/>
      <c r="L336" s="9"/>
      <c r="M336" s="9"/>
      <c r="N336" s="9"/>
      <c r="O336" s="9"/>
      <c r="P336" s="9"/>
      <c r="S336" s="9"/>
      <c r="X336" s="9"/>
      <c r="Y336" s="9"/>
      <c r="Z336" s="9"/>
      <c r="AA336" s="9"/>
      <c r="AB336" s="9"/>
      <c r="AC336" s="9"/>
      <c r="AD336" s="9"/>
      <c r="AE336" s="9"/>
      <c r="AF336" s="9"/>
      <c r="AG336" s="9"/>
      <c r="AH336" s="9"/>
    </row>
    <row r="337" spans="1:34" x14ac:dyDescent="0.25">
      <c r="A337" s="9"/>
      <c r="B337" s="9"/>
      <c r="C337" s="9"/>
      <c r="D337" s="9"/>
      <c r="F337" s="9"/>
      <c r="I337" s="9"/>
      <c r="J337" s="9"/>
      <c r="K337" s="9"/>
      <c r="L337" s="9"/>
      <c r="M337" s="9"/>
      <c r="N337" s="9"/>
      <c r="O337" s="9"/>
      <c r="P337" s="9"/>
      <c r="S337" s="9"/>
      <c r="X337" s="9"/>
      <c r="Y337" s="9"/>
      <c r="Z337" s="9"/>
      <c r="AA337" s="9"/>
      <c r="AB337" s="9"/>
      <c r="AC337" s="9"/>
      <c r="AD337" s="9"/>
      <c r="AE337" s="9"/>
      <c r="AF337" s="9"/>
      <c r="AG337" s="9"/>
      <c r="AH337" s="9"/>
    </row>
    <row r="338" spans="1:34" x14ac:dyDescent="0.25">
      <c r="A338" s="9"/>
      <c r="B338" s="9"/>
      <c r="C338" s="9"/>
      <c r="D338" s="9"/>
      <c r="F338" s="9"/>
      <c r="I338" s="9"/>
      <c r="J338" s="9"/>
      <c r="K338" s="9"/>
      <c r="L338" s="9"/>
      <c r="M338" s="9"/>
      <c r="N338" s="9"/>
      <c r="O338" s="9"/>
      <c r="P338" s="9"/>
      <c r="S338" s="9"/>
      <c r="X338" s="9"/>
      <c r="Y338" s="9"/>
      <c r="Z338" s="9"/>
      <c r="AA338" s="9"/>
      <c r="AB338" s="9"/>
      <c r="AC338" s="9"/>
      <c r="AD338" s="9"/>
      <c r="AE338" s="9"/>
      <c r="AF338" s="9"/>
      <c r="AG338" s="9"/>
      <c r="AH338" s="9"/>
    </row>
    <row r="339" spans="1:34" x14ac:dyDescent="0.25">
      <c r="A339" s="9"/>
      <c r="B339" s="9"/>
      <c r="C339" s="9"/>
      <c r="D339" s="9"/>
      <c r="F339" s="9"/>
      <c r="I339" s="9"/>
      <c r="J339" s="9"/>
      <c r="K339" s="9"/>
      <c r="L339" s="9"/>
      <c r="M339" s="9"/>
      <c r="N339" s="9"/>
      <c r="O339" s="9"/>
      <c r="P339" s="9"/>
      <c r="S339" s="9"/>
      <c r="X339" s="9"/>
      <c r="Y339" s="9"/>
      <c r="Z339" s="9"/>
      <c r="AA339" s="9"/>
      <c r="AB339" s="9"/>
      <c r="AC339" s="9"/>
      <c r="AD339" s="9"/>
      <c r="AE339" s="9"/>
      <c r="AF339" s="9"/>
      <c r="AG339" s="9"/>
      <c r="AH339" s="9"/>
    </row>
    <row r="340" spans="1:34" x14ac:dyDescent="0.25">
      <c r="A340" s="9"/>
      <c r="B340" s="9"/>
      <c r="C340" s="9"/>
      <c r="D340" s="9"/>
      <c r="F340" s="9"/>
      <c r="I340" s="9"/>
      <c r="J340" s="9"/>
      <c r="K340" s="9"/>
      <c r="L340" s="9"/>
      <c r="M340" s="9"/>
      <c r="N340" s="9"/>
      <c r="O340" s="9"/>
      <c r="P340" s="9"/>
      <c r="S340" s="9"/>
      <c r="X340" s="9"/>
      <c r="Y340" s="9"/>
      <c r="Z340" s="9"/>
      <c r="AA340" s="9"/>
      <c r="AB340" s="9"/>
      <c r="AC340" s="9"/>
      <c r="AD340" s="9"/>
      <c r="AE340" s="9"/>
      <c r="AF340" s="9"/>
      <c r="AG340" s="9"/>
      <c r="AH340" s="9"/>
    </row>
    <row r="341" spans="1:34" x14ac:dyDescent="0.25">
      <c r="A341" s="9"/>
      <c r="B341" s="9"/>
      <c r="C341" s="9"/>
      <c r="D341" s="9"/>
      <c r="F341" s="9"/>
      <c r="I341" s="9"/>
      <c r="J341" s="9"/>
      <c r="K341" s="9"/>
      <c r="L341" s="9"/>
      <c r="M341" s="9"/>
      <c r="N341" s="9"/>
      <c r="O341" s="9"/>
      <c r="P341" s="9"/>
      <c r="S341" s="9"/>
      <c r="X341" s="9"/>
      <c r="Y341" s="9"/>
      <c r="Z341" s="9"/>
      <c r="AA341" s="9"/>
      <c r="AB341" s="9"/>
      <c r="AC341" s="9"/>
      <c r="AD341" s="9"/>
      <c r="AE341" s="9"/>
      <c r="AF341" s="9"/>
      <c r="AG341" s="9"/>
      <c r="AH341" s="9"/>
    </row>
    <row r="342" spans="1:34" x14ac:dyDescent="0.25">
      <c r="A342" s="9"/>
      <c r="B342" s="9"/>
      <c r="C342" s="9"/>
      <c r="D342" s="9"/>
      <c r="F342" s="9"/>
      <c r="I342" s="9"/>
      <c r="J342" s="9"/>
      <c r="K342" s="9"/>
      <c r="L342" s="9"/>
      <c r="M342" s="9"/>
      <c r="N342" s="9"/>
      <c r="O342" s="9"/>
      <c r="P342" s="9"/>
      <c r="S342" s="9"/>
      <c r="X342" s="9"/>
      <c r="Y342" s="9"/>
      <c r="Z342" s="9"/>
      <c r="AA342" s="9"/>
      <c r="AB342" s="9"/>
      <c r="AC342" s="9"/>
      <c r="AD342" s="9"/>
      <c r="AE342" s="9"/>
      <c r="AF342" s="9"/>
      <c r="AG342" s="9"/>
      <c r="AH342" s="9"/>
    </row>
    <row r="343" spans="1:34" x14ac:dyDescent="0.25">
      <c r="A343" s="9"/>
      <c r="B343" s="9"/>
      <c r="C343" s="9"/>
      <c r="D343" s="9"/>
      <c r="F343" s="9"/>
      <c r="I343" s="9"/>
      <c r="J343" s="9"/>
      <c r="K343" s="9"/>
      <c r="L343" s="9"/>
      <c r="M343" s="9"/>
      <c r="N343" s="9"/>
      <c r="O343" s="9"/>
      <c r="P343" s="9"/>
      <c r="S343" s="9"/>
      <c r="X343" s="9"/>
      <c r="Y343" s="9"/>
      <c r="Z343" s="9"/>
      <c r="AA343" s="9"/>
      <c r="AB343" s="9"/>
      <c r="AC343" s="9"/>
      <c r="AD343" s="9"/>
      <c r="AE343" s="9"/>
      <c r="AF343" s="9"/>
      <c r="AG343" s="9"/>
      <c r="AH343" s="9"/>
    </row>
    <row r="344" spans="1:34" x14ac:dyDescent="0.25">
      <c r="A344" s="9"/>
      <c r="B344" s="9"/>
      <c r="C344" s="9"/>
      <c r="D344" s="9"/>
      <c r="F344" s="9"/>
      <c r="I344" s="9"/>
      <c r="J344" s="9"/>
      <c r="K344" s="9"/>
      <c r="L344" s="9"/>
      <c r="M344" s="9"/>
      <c r="N344" s="9"/>
      <c r="O344" s="9"/>
      <c r="P344" s="9"/>
      <c r="S344" s="9"/>
      <c r="X344" s="9"/>
      <c r="Y344" s="9"/>
      <c r="Z344" s="9"/>
      <c r="AA344" s="9"/>
      <c r="AB344" s="9"/>
      <c r="AC344" s="9"/>
      <c r="AD344" s="9"/>
      <c r="AE344" s="9"/>
      <c r="AF344" s="9"/>
      <c r="AG344" s="9"/>
      <c r="AH344" s="9"/>
    </row>
    <row r="345" spans="1:34" x14ac:dyDescent="0.25">
      <c r="A345" s="9"/>
      <c r="B345" s="9"/>
      <c r="C345" s="9"/>
      <c r="D345" s="9"/>
      <c r="F345" s="9"/>
      <c r="I345" s="9"/>
      <c r="J345" s="9"/>
      <c r="K345" s="9"/>
      <c r="L345" s="9"/>
      <c r="M345" s="9"/>
      <c r="N345" s="9"/>
      <c r="O345" s="9"/>
      <c r="P345" s="9"/>
      <c r="S345" s="9"/>
      <c r="X345" s="9"/>
      <c r="Y345" s="9"/>
      <c r="Z345" s="9"/>
      <c r="AA345" s="9"/>
      <c r="AB345" s="9"/>
      <c r="AC345" s="9"/>
      <c r="AD345" s="9"/>
      <c r="AE345" s="9"/>
      <c r="AF345" s="9"/>
      <c r="AG345" s="9"/>
      <c r="AH345" s="9"/>
    </row>
    <row r="346" spans="1:34" x14ac:dyDescent="0.25">
      <c r="A346" s="9"/>
      <c r="B346" s="9"/>
      <c r="C346" s="9"/>
      <c r="D346" s="9"/>
      <c r="F346" s="9"/>
      <c r="I346" s="9"/>
      <c r="J346" s="9"/>
      <c r="K346" s="9"/>
      <c r="L346" s="9"/>
      <c r="M346" s="9"/>
      <c r="N346" s="9"/>
      <c r="O346" s="9"/>
      <c r="P346" s="9"/>
      <c r="S346" s="9"/>
      <c r="X346" s="9"/>
      <c r="Y346" s="9"/>
      <c r="Z346" s="9"/>
      <c r="AA346" s="9"/>
      <c r="AB346" s="9"/>
      <c r="AC346" s="9"/>
      <c r="AD346" s="9"/>
      <c r="AE346" s="9"/>
      <c r="AF346" s="9"/>
      <c r="AG346" s="9"/>
      <c r="AH346" s="9"/>
    </row>
    <row r="347" spans="1:34" x14ac:dyDescent="0.25">
      <c r="A347" s="9"/>
      <c r="B347" s="9"/>
      <c r="C347" s="9"/>
      <c r="D347" s="9"/>
      <c r="F347" s="9"/>
      <c r="I347" s="9"/>
      <c r="J347" s="9"/>
      <c r="K347" s="9"/>
      <c r="L347" s="9"/>
      <c r="M347" s="9"/>
      <c r="N347" s="9"/>
      <c r="O347" s="9"/>
      <c r="P347" s="9"/>
      <c r="S347" s="9"/>
      <c r="X347" s="9"/>
      <c r="Y347" s="9"/>
      <c r="Z347" s="9"/>
      <c r="AA347" s="9"/>
      <c r="AB347" s="9"/>
      <c r="AC347" s="9"/>
      <c r="AD347" s="9"/>
      <c r="AE347" s="9"/>
      <c r="AF347" s="9"/>
      <c r="AG347" s="9"/>
      <c r="AH347" s="9"/>
    </row>
    <row r="348" spans="1:34" x14ac:dyDescent="0.25">
      <c r="A348" s="9"/>
      <c r="B348" s="9"/>
      <c r="C348" s="9"/>
      <c r="D348" s="9"/>
      <c r="F348" s="9"/>
      <c r="I348" s="9"/>
      <c r="J348" s="9"/>
      <c r="K348" s="9"/>
      <c r="L348" s="9"/>
      <c r="M348" s="9"/>
      <c r="N348" s="9"/>
      <c r="O348" s="9"/>
      <c r="P348" s="9"/>
      <c r="S348" s="9"/>
      <c r="X348" s="9"/>
      <c r="Y348" s="9"/>
      <c r="Z348" s="9"/>
      <c r="AA348" s="9"/>
      <c r="AB348" s="9"/>
      <c r="AC348" s="9"/>
      <c r="AD348" s="9"/>
      <c r="AE348" s="9"/>
      <c r="AF348" s="9"/>
      <c r="AG348" s="9"/>
      <c r="AH348" s="9"/>
    </row>
    <row r="349" spans="1:34" x14ac:dyDescent="0.25">
      <c r="A349" s="9"/>
      <c r="B349" s="9"/>
      <c r="C349" s="9"/>
      <c r="D349" s="9"/>
      <c r="F349" s="9"/>
      <c r="I349" s="9"/>
      <c r="J349" s="9"/>
      <c r="K349" s="9"/>
      <c r="L349" s="9"/>
      <c r="M349" s="9"/>
      <c r="N349" s="9"/>
      <c r="O349" s="9"/>
      <c r="P349" s="9"/>
      <c r="S349" s="9"/>
      <c r="X349" s="9"/>
      <c r="Y349" s="9"/>
      <c r="Z349" s="9"/>
      <c r="AA349" s="9"/>
      <c r="AB349" s="9"/>
      <c r="AC349" s="9"/>
      <c r="AD349" s="9"/>
      <c r="AE349" s="9"/>
      <c r="AF349" s="9"/>
      <c r="AG349" s="9"/>
      <c r="AH349" s="9"/>
    </row>
    <row r="350" spans="1:34" x14ac:dyDescent="0.25">
      <c r="A350" s="9"/>
      <c r="B350" s="9"/>
      <c r="C350" s="9"/>
      <c r="D350" s="9"/>
      <c r="F350" s="9"/>
      <c r="I350" s="9"/>
      <c r="J350" s="9"/>
      <c r="K350" s="9"/>
      <c r="L350" s="9"/>
      <c r="M350" s="9"/>
      <c r="N350" s="9"/>
      <c r="O350" s="9"/>
      <c r="P350" s="9"/>
      <c r="S350" s="9"/>
      <c r="X350" s="9"/>
      <c r="Y350" s="9"/>
      <c r="Z350" s="9"/>
      <c r="AA350" s="9"/>
      <c r="AB350" s="9"/>
      <c r="AC350" s="9"/>
      <c r="AD350" s="9"/>
      <c r="AE350" s="9"/>
      <c r="AF350" s="9"/>
      <c r="AG350" s="9"/>
      <c r="AH350" s="9"/>
    </row>
    <row r="351" spans="1:34" x14ac:dyDescent="0.25">
      <c r="A351" s="9"/>
      <c r="B351" s="9"/>
      <c r="C351" s="9"/>
      <c r="D351" s="9"/>
      <c r="F351" s="9"/>
      <c r="I351" s="9"/>
      <c r="J351" s="9"/>
      <c r="K351" s="9"/>
      <c r="L351" s="9"/>
      <c r="M351" s="9"/>
      <c r="N351" s="9"/>
      <c r="O351" s="9"/>
      <c r="P351" s="9"/>
      <c r="S351" s="9"/>
      <c r="X351" s="9"/>
      <c r="Y351" s="9"/>
      <c r="Z351" s="9"/>
      <c r="AA351" s="9"/>
      <c r="AB351" s="9"/>
      <c r="AC351" s="9"/>
      <c r="AD351" s="9"/>
      <c r="AE351" s="9"/>
      <c r="AF351" s="9"/>
      <c r="AG351" s="9"/>
      <c r="AH351" s="9"/>
    </row>
    <row r="352" spans="1:34" x14ac:dyDescent="0.25">
      <c r="A352" s="9"/>
      <c r="B352" s="9"/>
      <c r="C352" s="9"/>
      <c r="D352" s="9"/>
      <c r="F352" s="9"/>
      <c r="I352" s="9"/>
      <c r="J352" s="9"/>
      <c r="K352" s="9"/>
      <c r="L352" s="9"/>
      <c r="M352" s="9"/>
      <c r="N352" s="9"/>
      <c r="O352" s="9"/>
      <c r="P352" s="9"/>
      <c r="S352" s="9"/>
      <c r="X352" s="9"/>
      <c r="Y352" s="9"/>
      <c r="Z352" s="9"/>
      <c r="AA352" s="9"/>
      <c r="AB352" s="9"/>
      <c r="AC352" s="9"/>
      <c r="AD352" s="9"/>
      <c r="AE352" s="9"/>
      <c r="AF352" s="9"/>
      <c r="AG352" s="9"/>
      <c r="AH352" s="9"/>
    </row>
    <row r="353" spans="1:34" x14ac:dyDescent="0.25">
      <c r="A353" s="9"/>
      <c r="B353" s="9"/>
      <c r="C353" s="9"/>
      <c r="D353" s="9"/>
      <c r="F353" s="9"/>
      <c r="I353" s="9"/>
      <c r="J353" s="9"/>
      <c r="K353" s="9"/>
      <c r="L353" s="9"/>
      <c r="M353" s="9"/>
      <c r="N353" s="9"/>
      <c r="O353" s="9"/>
      <c r="P353" s="9"/>
      <c r="S353" s="9"/>
      <c r="X353" s="9"/>
      <c r="Y353" s="9"/>
      <c r="Z353" s="9"/>
      <c r="AA353" s="9"/>
      <c r="AB353" s="9"/>
      <c r="AC353" s="9"/>
      <c r="AD353" s="9"/>
      <c r="AE353" s="9"/>
      <c r="AF353" s="9"/>
      <c r="AG353" s="9"/>
      <c r="AH353" s="9"/>
    </row>
    <row r="354" spans="1:34" x14ac:dyDescent="0.25">
      <c r="A354" s="9"/>
      <c r="B354" s="9"/>
      <c r="C354" s="9"/>
      <c r="D354" s="9"/>
      <c r="F354" s="9"/>
      <c r="I354" s="9"/>
      <c r="J354" s="9"/>
      <c r="K354" s="9"/>
      <c r="L354" s="9"/>
      <c r="M354" s="9"/>
      <c r="N354" s="9"/>
      <c r="O354" s="9"/>
      <c r="P354" s="9"/>
      <c r="S354" s="9"/>
      <c r="X354" s="9"/>
      <c r="Y354" s="9"/>
      <c r="Z354" s="9"/>
      <c r="AA354" s="9"/>
      <c r="AB354" s="9"/>
      <c r="AC354" s="9"/>
      <c r="AD354" s="9"/>
      <c r="AE354" s="9"/>
      <c r="AF354" s="9"/>
      <c r="AG354" s="9"/>
      <c r="AH354" s="9"/>
    </row>
    <row r="355" spans="1:34" x14ac:dyDescent="0.25">
      <c r="A355" s="9"/>
      <c r="B355" s="9"/>
      <c r="C355" s="9"/>
      <c r="D355" s="9"/>
      <c r="F355" s="9"/>
      <c r="I355" s="9"/>
      <c r="J355" s="9"/>
      <c r="K355" s="9"/>
      <c r="L355" s="9"/>
      <c r="M355" s="9"/>
      <c r="N355" s="9"/>
      <c r="O355" s="9"/>
      <c r="P355" s="9"/>
      <c r="S355" s="9"/>
      <c r="X355" s="9"/>
      <c r="Y355" s="9"/>
      <c r="Z355" s="9"/>
      <c r="AA355" s="9"/>
      <c r="AB355" s="9"/>
      <c r="AC355" s="9"/>
      <c r="AD355" s="9"/>
      <c r="AE355" s="9"/>
      <c r="AF355" s="9"/>
      <c r="AG355" s="9"/>
      <c r="AH355" s="9"/>
    </row>
    <row r="356" spans="1:34" x14ac:dyDescent="0.25">
      <c r="A356" s="9"/>
      <c r="B356" s="9"/>
      <c r="C356" s="9"/>
      <c r="D356" s="9"/>
      <c r="F356" s="9"/>
      <c r="I356" s="9"/>
      <c r="J356" s="9"/>
      <c r="K356" s="9"/>
      <c r="L356" s="9"/>
      <c r="M356" s="9"/>
      <c r="N356" s="9"/>
      <c r="O356" s="9"/>
      <c r="P356" s="9"/>
      <c r="S356" s="9"/>
      <c r="X356" s="9"/>
      <c r="Y356" s="9"/>
      <c r="Z356" s="9"/>
      <c r="AA356" s="9"/>
      <c r="AB356" s="9"/>
      <c r="AC356" s="9"/>
      <c r="AD356" s="9"/>
      <c r="AE356" s="9"/>
      <c r="AF356" s="9"/>
      <c r="AG356" s="9"/>
      <c r="AH356" s="9"/>
    </row>
    <row r="357" spans="1:34" x14ac:dyDescent="0.25">
      <c r="A357" s="9"/>
      <c r="B357" s="9"/>
      <c r="C357" s="9"/>
      <c r="D357" s="9"/>
      <c r="F357" s="9"/>
      <c r="I357" s="9"/>
      <c r="J357" s="9"/>
      <c r="K357" s="9"/>
      <c r="L357" s="9"/>
      <c r="M357" s="9"/>
      <c r="N357" s="9"/>
      <c r="O357" s="9"/>
      <c r="P357" s="9"/>
      <c r="S357" s="9"/>
      <c r="X357" s="9"/>
      <c r="Y357" s="9"/>
      <c r="Z357" s="9"/>
      <c r="AA357" s="9"/>
      <c r="AB357" s="9"/>
      <c r="AC357" s="9"/>
      <c r="AD357" s="9"/>
      <c r="AE357" s="9"/>
      <c r="AF357" s="9"/>
      <c r="AG357" s="9"/>
      <c r="AH357" s="9"/>
    </row>
    <row r="358" spans="1:34" x14ac:dyDescent="0.25">
      <c r="A358" s="9"/>
      <c r="B358" s="9"/>
      <c r="C358" s="9"/>
      <c r="D358" s="9"/>
      <c r="F358" s="9"/>
      <c r="I358" s="9"/>
      <c r="J358" s="9"/>
      <c r="K358" s="9"/>
      <c r="L358" s="9"/>
      <c r="M358" s="9"/>
      <c r="N358" s="9"/>
      <c r="O358" s="9"/>
      <c r="P358" s="9"/>
      <c r="S358" s="9"/>
      <c r="X358" s="9"/>
      <c r="Y358" s="9"/>
      <c r="Z358" s="9"/>
      <c r="AA358" s="9"/>
      <c r="AB358" s="9"/>
      <c r="AC358" s="9"/>
      <c r="AD358" s="9"/>
      <c r="AE358" s="9"/>
      <c r="AF358" s="9"/>
      <c r="AG358" s="9"/>
      <c r="AH358" s="9"/>
    </row>
    <row r="359" spans="1:34" x14ac:dyDescent="0.25">
      <c r="A359" s="9"/>
      <c r="B359" s="9"/>
      <c r="C359" s="9"/>
      <c r="D359" s="9"/>
      <c r="F359" s="9"/>
      <c r="I359" s="9"/>
      <c r="J359" s="9"/>
      <c r="K359" s="9"/>
      <c r="L359" s="9"/>
      <c r="M359" s="9"/>
      <c r="N359" s="9"/>
      <c r="O359" s="9"/>
      <c r="P359" s="9"/>
      <c r="S359" s="9"/>
      <c r="X359" s="9"/>
      <c r="Y359" s="9"/>
      <c r="Z359" s="9"/>
      <c r="AA359" s="9"/>
      <c r="AB359" s="9"/>
      <c r="AC359" s="9"/>
      <c r="AD359" s="9"/>
      <c r="AE359" s="9"/>
      <c r="AF359" s="9"/>
      <c r="AG359" s="9"/>
      <c r="AH359" s="9"/>
    </row>
    <row r="360" spans="1:34" x14ac:dyDescent="0.25">
      <c r="A360" s="9"/>
      <c r="B360" s="9"/>
      <c r="C360" s="9"/>
      <c r="D360" s="9"/>
      <c r="F360" s="9"/>
      <c r="I360" s="9"/>
      <c r="J360" s="9"/>
      <c r="K360" s="9"/>
      <c r="L360" s="9"/>
      <c r="M360" s="9"/>
      <c r="N360" s="9"/>
      <c r="O360" s="9"/>
      <c r="P360" s="9"/>
      <c r="S360" s="9"/>
      <c r="X360" s="9"/>
      <c r="Y360" s="9"/>
      <c r="Z360" s="9"/>
      <c r="AA360" s="9"/>
      <c r="AB360" s="9"/>
      <c r="AC360" s="9"/>
      <c r="AD360" s="9"/>
      <c r="AE360" s="9"/>
      <c r="AF360" s="9"/>
      <c r="AG360" s="9"/>
      <c r="AH360" s="9"/>
    </row>
    <row r="361" spans="1:34" x14ac:dyDescent="0.25">
      <c r="A361" s="9"/>
      <c r="B361" s="9"/>
      <c r="C361" s="9"/>
      <c r="D361" s="9"/>
      <c r="F361" s="9"/>
      <c r="I361" s="9"/>
      <c r="J361" s="9"/>
      <c r="K361" s="9"/>
      <c r="L361" s="9"/>
      <c r="M361" s="9"/>
      <c r="N361" s="9"/>
      <c r="O361" s="9"/>
      <c r="P361" s="9"/>
      <c r="S361" s="9"/>
      <c r="X361" s="9"/>
      <c r="Y361" s="9"/>
      <c r="Z361" s="9"/>
      <c r="AA361" s="9"/>
      <c r="AB361" s="9"/>
      <c r="AC361" s="9"/>
      <c r="AD361" s="9"/>
      <c r="AE361" s="9"/>
      <c r="AF361" s="9"/>
      <c r="AG361" s="9"/>
      <c r="AH361" s="9"/>
    </row>
    <row r="362" spans="1:34" x14ac:dyDescent="0.25">
      <c r="A362" s="9"/>
      <c r="B362" s="9"/>
      <c r="C362" s="9"/>
      <c r="D362" s="9"/>
      <c r="F362" s="9"/>
      <c r="I362" s="9"/>
      <c r="J362" s="9"/>
      <c r="K362" s="9"/>
      <c r="L362" s="9"/>
      <c r="M362" s="9"/>
      <c r="N362" s="9"/>
      <c r="O362" s="9"/>
      <c r="P362" s="9"/>
      <c r="S362" s="9"/>
      <c r="X362" s="9"/>
      <c r="Y362" s="9"/>
      <c r="Z362" s="9"/>
      <c r="AA362" s="9"/>
      <c r="AB362" s="9"/>
      <c r="AC362" s="9"/>
      <c r="AD362" s="9"/>
      <c r="AE362" s="9"/>
      <c r="AF362" s="9"/>
      <c r="AG362" s="9"/>
      <c r="AH362" s="9"/>
    </row>
    <row r="363" spans="1:34" x14ac:dyDescent="0.25">
      <c r="A363" s="9"/>
      <c r="B363" s="9"/>
      <c r="C363" s="9"/>
      <c r="D363" s="9"/>
      <c r="F363" s="9"/>
      <c r="I363" s="9"/>
      <c r="J363" s="9"/>
      <c r="K363" s="9"/>
      <c r="L363" s="9"/>
      <c r="M363" s="9"/>
      <c r="N363" s="9"/>
      <c r="O363" s="9"/>
      <c r="P363" s="9"/>
      <c r="S363" s="9"/>
      <c r="X363" s="9"/>
      <c r="Y363" s="9"/>
      <c r="Z363" s="9"/>
      <c r="AA363" s="9"/>
      <c r="AB363" s="9"/>
      <c r="AC363" s="9"/>
      <c r="AD363" s="9"/>
      <c r="AE363" s="9"/>
      <c r="AF363" s="9"/>
      <c r="AG363" s="9"/>
      <c r="AH363" s="9"/>
    </row>
    <row r="364" spans="1:34" x14ac:dyDescent="0.25">
      <c r="A364" s="9"/>
      <c r="B364" s="9"/>
      <c r="C364" s="9"/>
      <c r="D364" s="9"/>
      <c r="F364" s="9"/>
      <c r="I364" s="9"/>
      <c r="J364" s="9"/>
      <c r="K364" s="9"/>
      <c r="L364" s="9"/>
      <c r="M364" s="9"/>
      <c r="N364" s="9"/>
      <c r="O364" s="9"/>
      <c r="P364" s="9"/>
      <c r="S364" s="9"/>
      <c r="X364" s="9"/>
      <c r="Y364" s="9"/>
      <c r="Z364" s="9"/>
      <c r="AA364" s="9"/>
      <c r="AB364" s="9"/>
      <c r="AC364" s="9"/>
      <c r="AD364" s="9"/>
      <c r="AE364" s="9"/>
      <c r="AF364" s="9"/>
      <c r="AG364" s="9"/>
      <c r="AH364" s="9"/>
    </row>
    <row r="365" spans="1:34" x14ac:dyDescent="0.25">
      <c r="A365" s="9"/>
      <c r="B365" s="9"/>
      <c r="C365" s="9"/>
      <c r="D365" s="9"/>
      <c r="F365" s="9"/>
      <c r="I365" s="9"/>
      <c r="J365" s="9"/>
      <c r="K365" s="9"/>
      <c r="L365" s="9"/>
      <c r="M365" s="9"/>
      <c r="N365" s="9"/>
      <c r="O365" s="9"/>
      <c r="P365" s="9"/>
      <c r="S365" s="9"/>
      <c r="X365" s="9"/>
      <c r="Y365" s="9"/>
      <c r="Z365" s="9"/>
      <c r="AA365" s="9"/>
      <c r="AB365" s="9"/>
      <c r="AC365" s="9"/>
      <c r="AD365" s="9"/>
      <c r="AE365" s="9"/>
      <c r="AF365" s="9"/>
      <c r="AG365" s="9"/>
      <c r="AH365" s="9"/>
    </row>
    <row r="366" spans="1:34" x14ac:dyDescent="0.25">
      <c r="A366" s="9"/>
      <c r="B366" s="9"/>
      <c r="C366" s="9"/>
      <c r="D366" s="9"/>
      <c r="F366" s="9"/>
      <c r="I366" s="9"/>
      <c r="J366" s="9"/>
      <c r="K366" s="9"/>
      <c r="L366" s="9"/>
      <c r="M366" s="9"/>
      <c r="N366" s="9"/>
      <c r="O366" s="9"/>
      <c r="P366" s="9"/>
      <c r="S366" s="9"/>
      <c r="X366" s="9"/>
      <c r="Y366" s="9"/>
      <c r="Z366" s="9"/>
      <c r="AA366" s="9"/>
      <c r="AB366" s="9"/>
      <c r="AC366" s="9"/>
      <c r="AD366" s="9"/>
      <c r="AE366" s="9"/>
      <c r="AF366" s="9"/>
      <c r="AG366" s="9"/>
      <c r="AH366" s="9"/>
    </row>
    <row r="367" spans="1:34" x14ac:dyDescent="0.25">
      <c r="A367" s="9"/>
      <c r="B367" s="9"/>
      <c r="C367" s="9"/>
      <c r="D367" s="9"/>
      <c r="F367" s="9"/>
      <c r="I367" s="9"/>
      <c r="J367" s="9"/>
      <c r="K367" s="9"/>
      <c r="L367" s="9"/>
      <c r="M367" s="9"/>
      <c r="N367" s="9"/>
      <c r="O367" s="9"/>
      <c r="P367" s="9"/>
      <c r="S367" s="9"/>
      <c r="X367" s="9"/>
      <c r="Y367" s="9"/>
      <c r="Z367" s="9"/>
      <c r="AA367" s="9"/>
      <c r="AB367" s="9"/>
      <c r="AC367" s="9"/>
      <c r="AD367" s="9"/>
      <c r="AE367" s="9"/>
      <c r="AF367" s="9"/>
      <c r="AG367" s="9"/>
      <c r="AH367" s="9"/>
    </row>
    <row r="368" spans="1:34" x14ac:dyDescent="0.25">
      <c r="A368" s="9"/>
      <c r="B368" s="9"/>
      <c r="C368" s="9"/>
      <c r="D368" s="9"/>
      <c r="F368" s="9"/>
      <c r="I368" s="9"/>
      <c r="J368" s="9"/>
      <c r="K368" s="9"/>
      <c r="L368" s="9"/>
      <c r="M368" s="9"/>
      <c r="N368" s="9"/>
      <c r="O368" s="9"/>
      <c r="P368" s="9"/>
      <c r="S368" s="9"/>
      <c r="X368" s="9"/>
      <c r="Y368" s="9"/>
      <c r="Z368" s="9"/>
      <c r="AA368" s="9"/>
      <c r="AB368" s="9"/>
      <c r="AC368" s="9"/>
      <c r="AD368" s="9"/>
      <c r="AE368" s="9"/>
      <c r="AF368" s="9"/>
      <c r="AG368" s="9"/>
      <c r="AH368" s="9"/>
    </row>
    <row r="369" spans="1:34" x14ac:dyDescent="0.25">
      <c r="A369" s="9"/>
      <c r="B369" s="9"/>
      <c r="C369" s="9"/>
      <c r="D369" s="9"/>
      <c r="F369" s="9"/>
      <c r="I369" s="9"/>
      <c r="J369" s="9"/>
      <c r="K369" s="9"/>
      <c r="L369" s="9"/>
      <c r="M369" s="9"/>
      <c r="N369" s="9"/>
      <c r="O369" s="9"/>
      <c r="P369" s="9"/>
      <c r="S369" s="9"/>
      <c r="X369" s="9"/>
      <c r="Y369" s="9"/>
      <c r="Z369" s="9"/>
      <c r="AA369" s="9"/>
      <c r="AB369" s="9"/>
      <c r="AC369" s="9"/>
      <c r="AD369" s="9"/>
      <c r="AE369" s="9"/>
      <c r="AF369" s="9"/>
      <c r="AG369" s="9"/>
      <c r="AH369" s="9"/>
    </row>
    <row r="370" spans="1:34" x14ac:dyDescent="0.25">
      <c r="A370" s="9"/>
      <c r="B370" s="9"/>
      <c r="C370" s="9"/>
      <c r="D370" s="9"/>
      <c r="F370" s="9"/>
      <c r="I370" s="9"/>
      <c r="J370" s="9"/>
      <c r="K370" s="9"/>
      <c r="L370" s="9"/>
      <c r="M370" s="9"/>
      <c r="N370" s="9"/>
      <c r="O370" s="9"/>
      <c r="P370" s="9"/>
      <c r="S370" s="9"/>
      <c r="X370" s="9"/>
      <c r="Y370" s="9"/>
      <c r="Z370" s="9"/>
      <c r="AA370" s="9"/>
      <c r="AB370" s="9"/>
      <c r="AC370" s="9"/>
      <c r="AD370" s="9"/>
      <c r="AE370" s="9"/>
      <c r="AF370" s="9"/>
      <c r="AG370" s="9"/>
      <c r="AH370" s="9"/>
    </row>
    <row r="371" spans="1:34" x14ac:dyDescent="0.25">
      <c r="A371" s="9"/>
      <c r="B371" s="9"/>
      <c r="C371" s="9"/>
      <c r="D371" s="9"/>
      <c r="F371" s="9"/>
      <c r="I371" s="9"/>
      <c r="J371" s="9"/>
      <c r="K371" s="9"/>
      <c r="L371" s="9"/>
      <c r="M371" s="9"/>
      <c r="N371" s="9"/>
      <c r="O371" s="9"/>
      <c r="P371" s="9"/>
      <c r="S371" s="9"/>
      <c r="X371" s="9"/>
      <c r="Y371" s="9"/>
      <c r="Z371" s="9"/>
      <c r="AA371" s="9"/>
      <c r="AB371" s="9"/>
      <c r="AC371" s="9"/>
      <c r="AD371" s="9"/>
      <c r="AE371" s="9"/>
      <c r="AF371" s="9"/>
      <c r="AG371" s="9"/>
      <c r="AH371" s="9"/>
    </row>
    <row r="372" spans="1:34" x14ac:dyDescent="0.25">
      <c r="A372" s="9"/>
      <c r="B372" s="9"/>
      <c r="C372" s="9"/>
      <c r="D372" s="9"/>
      <c r="F372" s="9"/>
      <c r="I372" s="9"/>
      <c r="J372" s="9"/>
      <c r="K372" s="9"/>
      <c r="L372" s="9"/>
      <c r="M372" s="9"/>
      <c r="N372" s="9"/>
      <c r="O372" s="9"/>
      <c r="P372" s="9"/>
      <c r="S372" s="9"/>
      <c r="X372" s="9"/>
      <c r="Y372" s="9"/>
      <c r="Z372" s="9"/>
      <c r="AA372" s="9"/>
      <c r="AB372" s="9"/>
      <c r="AC372" s="9"/>
      <c r="AD372" s="9"/>
      <c r="AE372" s="9"/>
      <c r="AF372" s="9"/>
      <c r="AG372" s="9"/>
      <c r="AH372" s="9"/>
    </row>
    <row r="373" spans="1:34" x14ac:dyDescent="0.25">
      <c r="A373" s="9"/>
      <c r="B373" s="9"/>
      <c r="C373" s="9"/>
      <c r="D373" s="9"/>
      <c r="F373" s="9"/>
      <c r="I373" s="9"/>
      <c r="J373" s="9"/>
      <c r="K373" s="9"/>
      <c r="L373" s="9"/>
      <c r="M373" s="9"/>
      <c r="N373" s="9"/>
      <c r="O373" s="9"/>
      <c r="P373" s="9"/>
      <c r="S373" s="9"/>
      <c r="X373" s="9"/>
      <c r="Y373" s="9"/>
      <c r="Z373" s="9"/>
      <c r="AA373" s="9"/>
      <c r="AB373" s="9"/>
      <c r="AC373" s="9"/>
      <c r="AD373" s="9"/>
      <c r="AE373" s="9"/>
      <c r="AF373" s="9"/>
      <c r="AG373" s="9"/>
      <c r="AH373" s="9"/>
    </row>
    <row r="374" spans="1:34" x14ac:dyDescent="0.25">
      <c r="A374" s="9"/>
      <c r="B374" s="9"/>
      <c r="C374" s="9"/>
      <c r="D374" s="9"/>
      <c r="F374" s="9"/>
      <c r="I374" s="9"/>
      <c r="J374" s="9"/>
      <c r="K374" s="9"/>
      <c r="L374" s="9"/>
      <c r="M374" s="9"/>
      <c r="N374" s="9"/>
      <c r="O374" s="9"/>
      <c r="P374" s="9"/>
      <c r="S374" s="9"/>
      <c r="X374" s="9"/>
      <c r="Y374" s="9"/>
      <c r="Z374" s="9"/>
      <c r="AA374" s="9"/>
      <c r="AB374" s="9"/>
      <c r="AC374" s="9"/>
      <c r="AD374" s="9"/>
      <c r="AE374" s="9"/>
      <c r="AF374" s="9"/>
      <c r="AG374" s="9"/>
      <c r="AH374" s="9"/>
    </row>
    <row r="375" spans="1:34" x14ac:dyDescent="0.25">
      <c r="A375" s="9"/>
      <c r="B375" s="9"/>
      <c r="C375" s="9"/>
      <c r="D375" s="9"/>
      <c r="F375" s="9"/>
      <c r="I375" s="9"/>
      <c r="J375" s="9"/>
      <c r="K375" s="9"/>
      <c r="L375" s="9"/>
      <c r="M375" s="9"/>
      <c r="N375" s="9"/>
      <c r="O375" s="9"/>
      <c r="P375" s="9"/>
      <c r="S375" s="9"/>
      <c r="X375" s="9"/>
      <c r="Y375" s="9"/>
      <c r="Z375" s="9"/>
      <c r="AA375" s="9"/>
      <c r="AB375" s="9"/>
      <c r="AC375" s="9"/>
      <c r="AD375" s="9"/>
      <c r="AE375" s="9"/>
      <c r="AF375" s="9"/>
      <c r="AG375" s="9"/>
      <c r="AH375" s="9"/>
    </row>
    <row r="376" spans="1:34" x14ac:dyDescent="0.25">
      <c r="A376" s="9"/>
      <c r="B376" s="9"/>
      <c r="C376" s="9"/>
      <c r="D376" s="9"/>
      <c r="F376" s="9"/>
      <c r="I376" s="9"/>
      <c r="J376" s="9"/>
      <c r="K376" s="9"/>
      <c r="L376" s="9"/>
      <c r="M376" s="9"/>
      <c r="N376" s="9"/>
      <c r="O376" s="9"/>
      <c r="P376" s="9"/>
      <c r="S376" s="9"/>
      <c r="X376" s="9"/>
      <c r="Y376" s="9"/>
      <c r="Z376" s="9"/>
      <c r="AA376" s="9"/>
      <c r="AB376" s="9"/>
      <c r="AC376" s="9"/>
      <c r="AD376" s="9"/>
      <c r="AE376" s="9"/>
      <c r="AF376" s="9"/>
      <c r="AG376" s="9"/>
      <c r="AH376" s="9"/>
    </row>
    <row r="377" spans="1:34" x14ac:dyDescent="0.25">
      <c r="A377" s="9"/>
      <c r="B377" s="9"/>
      <c r="C377" s="9"/>
      <c r="D377" s="9"/>
      <c r="F377" s="9"/>
      <c r="I377" s="9"/>
      <c r="J377" s="9"/>
      <c r="K377" s="9"/>
      <c r="L377" s="9"/>
      <c r="M377" s="9"/>
      <c r="N377" s="9"/>
      <c r="O377" s="9"/>
      <c r="P377" s="9"/>
      <c r="S377" s="9"/>
      <c r="X377" s="9"/>
      <c r="Y377" s="9"/>
      <c r="Z377" s="9"/>
      <c r="AA377" s="9"/>
      <c r="AB377" s="9"/>
      <c r="AC377" s="9"/>
      <c r="AD377" s="9"/>
      <c r="AE377" s="9"/>
      <c r="AF377" s="9"/>
      <c r="AG377" s="9"/>
      <c r="AH377" s="9"/>
    </row>
    <row r="378" spans="1:34" x14ac:dyDescent="0.25">
      <c r="A378" s="9"/>
      <c r="B378" s="9"/>
      <c r="C378" s="9"/>
      <c r="D378" s="9"/>
      <c r="F378" s="9"/>
      <c r="I378" s="9"/>
      <c r="J378" s="9"/>
      <c r="K378" s="9"/>
      <c r="L378" s="9"/>
      <c r="M378" s="9"/>
      <c r="N378" s="9"/>
      <c r="O378" s="9"/>
      <c r="P378" s="9"/>
      <c r="S378" s="9"/>
      <c r="X378" s="9"/>
      <c r="Y378" s="9"/>
      <c r="Z378" s="9"/>
      <c r="AA378" s="9"/>
      <c r="AB378" s="9"/>
      <c r="AC378" s="9"/>
      <c r="AD378" s="9"/>
      <c r="AE378" s="9"/>
      <c r="AF378" s="9"/>
      <c r="AG378" s="9"/>
      <c r="AH378" s="9"/>
    </row>
    <row r="379" spans="1:34" x14ac:dyDescent="0.25">
      <c r="A379" s="9"/>
      <c r="B379" s="9"/>
      <c r="C379" s="9"/>
      <c r="D379" s="9"/>
      <c r="F379" s="9"/>
      <c r="I379" s="9"/>
      <c r="J379" s="9"/>
      <c r="K379" s="9"/>
      <c r="L379" s="9"/>
      <c r="M379" s="9"/>
      <c r="N379" s="9"/>
      <c r="O379" s="9"/>
      <c r="P379" s="9"/>
      <c r="S379" s="9"/>
      <c r="X379" s="9"/>
      <c r="Y379" s="9"/>
      <c r="Z379" s="9"/>
      <c r="AA379" s="9"/>
      <c r="AB379" s="9"/>
      <c r="AC379" s="9"/>
      <c r="AD379" s="9"/>
      <c r="AE379" s="9"/>
      <c r="AF379" s="9"/>
      <c r="AG379" s="9"/>
      <c r="AH379" s="9"/>
    </row>
    <row r="380" spans="1:34" x14ac:dyDescent="0.25">
      <c r="A380" s="9"/>
      <c r="B380" s="9"/>
      <c r="C380" s="9"/>
      <c r="D380" s="9"/>
      <c r="F380" s="9"/>
      <c r="I380" s="9"/>
      <c r="J380" s="9"/>
      <c r="K380" s="9"/>
      <c r="L380" s="9"/>
      <c r="M380" s="9"/>
      <c r="N380" s="9"/>
      <c r="O380" s="9"/>
      <c r="P380" s="9"/>
      <c r="S380" s="9"/>
      <c r="X380" s="9"/>
      <c r="Y380" s="9"/>
      <c r="Z380" s="9"/>
      <c r="AA380" s="9"/>
      <c r="AB380" s="9"/>
      <c r="AC380" s="9"/>
      <c r="AD380" s="9"/>
      <c r="AE380" s="9"/>
      <c r="AF380" s="9"/>
      <c r="AG380" s="9"/>
      <c r="AH380" s="9"/>
    </row>
    <row r="381" spans="1:34" x14ac:dyDescent="0.25">
      <c r="A381" s="9"/>
      <c r="B381" s="9"/>
      <c r="C381" s="9"/>
      <c r="D381" s="9"/>
      <c r="F381" s="9"/>
      <c r="I381" s="9"/>
      <c r="J381" s="9"/>
      <c r="K381" s="9"/>
      <c r="L381" s="9"/>
      <c r="M381" s="9"/>
      <c r="N381" s="9"/>
      <c r="O381" s="9"/>
      <c r="P381" s="9"/>
      <c r="S381" s="9"/>
      <c r="X381" s="9"/>
      <c r="Y381" s="9"/>
      <c r="Z381" s="9"/>
      <c r="AA381" s="9"/>
      <c r="AB381" s="9"/>
      <c r="AC381" s="9"/>
      <c r="AD381" s="9"/>
      <c r="AE381" s="9"/>
      <c r="AF381" s="9"/>
      <c r="AG381" s="9"/>
      <c r="AH381" s="9"/>
    </row>
    <row r="382" spans="1:34" x14ac:dyDescent="0.25">
      <c r="A382" s="9"/>
      <c r="B382" s="9"/>
      <c r="C382" s="9"/>
      <c r="D382" s="9"/>
      <c r="F382" s="9"/>
      <c r="I382" s="9"/>
      <c r="J382" s="9"/>
      <c r="K382" s="9"/>
      <c r="L382" s="9"/>
      <c r="M382" s="9"/>
      <c r="N382" s="9"/>
      <c r="O382" s="9"/>
      <c r="P382" s="9"/>
      <c r="S382" s="9"/>
      <c r="X382" s="9"/>
      <c r="Y382" s="9"/>
      <c r="Z382" s="9"/>
      <c r="AA382" s="9"/>
      <c r="AB382" s="9"/>
      <c r="AC382" s="9"/>
      <c r="AD382" s="9"/>
      <c r="AE382" s="9"/>
      <c r="AF382" s="9"/>
      <c r="AG382" s="9"/>
      <c r="AH382" s="9"/>
    </row>
    <row r="383" spans="1:34" x14ac:dyDescent="0.25">
      <c r="A383" s="9"/>
      <c r="B383" s="9"/>
      <c r="C383" s="9"/>
      <c r="D383" s="9"/>
      <c r="F383" s="9"/>
      <c r="I383" s="9"/>
      <c r="J383" s="9"/>
      <c r="K383" s="9"/>
      <c r="L383" s="9"/>
      <c r="M383" s="9"/>
      <c r="N383" s="9"/>
      <c r="O383" s="9"/>
      <c r="P383" s="9"/>
      <c r="S383" s="9"/>
      <c r="X383" s="9"/>
      <c r="Y383" s="9"/>
      <c r="Z383" s="9"/>
      <c r="AA383" s="9"/>
      <c r="AB383" s="9"/>
      <c r="AC383" s="9"/>
      <c r="AD383" s="9"/>
      <c r="AE383" s="9"/>
      <c r="AF383" s="9"/>
      <c r="AG383" s="9"/>
      <c r="AH383" s="9"/>
    </row>
    <row r="384" spans="1:34" x14ac:dyDescent="0.25">
      <c r="A384" s="9"/>
      <c r="B384" s="9"/>
      <c r="C384" s="9"/>
      <c r="D384" s="9"/>
      <c r="F384" s="9"/>
      <c r="I384" s="9"/>
      <c r="J384" s="9"/>
      <c r="K384" s="9"/>
      <c r="L384" s="9"/>
      <c r="M384" s="9"/>
      <c r="N384" s="9"/>
      <c r="O384" s="9"/>
      <c r="P384" s="9"/>
      <c r="S384" s="9"/>
      <c r="X384" s="9"/>
      <c r="Y384" s="9"/>
      <c r="Z384" s="9"/>
      <c r="AA384" s="9"/>
      <c r="AB384" s="9"/>
      <c r="AC384" s="9"/>
      <c r="AD384" s="9"/>
      <c r="AE384" s="9"/>
      <c r="AF384" s="9"/>
      <c r="AG384" s="9"/>
      <c r="AH384" s="9"/>
    </row>
    <row r="385" spans="1:34" x14ac:dyDescent="0.25">
      <c r="A385" s="9"/>
      <c r="B385" s="9"/>
      <c r="C385" s="9"/>
      <c r="D385" s="9"/>
      <c r="F385" s="9"/>
      <c r="I385" s="9"/>
      <c r="J385" s="9"/>
      <c r="K385" s="9"/>
      <c r="L385" s="9"/>
      <c r="M385" s="9"/>
      <c r="N385" s="9"/>
      <c r="O385" s="9"/>
      <c r="P385" s="9"/>
      <c r="S385" s="9"/>
      <c r="X385" s="9"/>
      <c r="Y385" s="9"/>
      <c r="Z385" s="9"/>
      <c r="AA385" s="9"/>
      <c r="AB385" s="9"/>
      <c r="AC385" s="9"/>
      <c r="AD385" s="9"/>
      <c r="AE385" s="9"/>
      <c r="AF385" s="9"/>
      <c r="AG385" s="9"/>
      <c r="AH385" s="9"/>
    </row>
    <row r="386" spans="1:34" x14ac:dyDescent="0.25">
      <c r="A386" s="9"/>
      <c r="B386" s="9"/>
      <c r="C386" s="9"/>
      <c r="D386" s="9"/>
      <c r="F386" s="9"/>
      <c r="I386" s="9"/>
      <c r="J386" s="9"/>
      <c r="K386" s="9"/>
      <c r="L386" s="9"/>
      <c r="M386" s="9"/>
      <c r="N386" s="9"/>
      <c r="O386" s="9"/>
      <c r="P386" s="9"/>
      <c r="S386" s="9"/>
      <c r="X386" s="9"/>
      <c r="Y386" s="9"/>
      <c r="Z386" s="9"/>
      <c r="AA386" s="9"/>
      <c r="AB386" s="9"/>
      <c r="AC386" s="9"/>
      <c r="AD386" s="9"/>
      <c r="AE386" s="9"/>
      <c r="AF386" s="9"/>
      <c r="AG386" s="9"/>
      <c r="AH386" s="9"/>
    </row>
    <row r="387" spans="1:34" x14ac:dyDescent="0.25">
      <c r="A387" s="9"/>
      <c r="B387" s="9"/>
      <c r="C387" s="9"/>
      <c r="D387" s="9"/>
      <c r="F387" s="9"/>
      <c r="I387" s="9"/>
      <c r="J387" s="9"/>
      <c r="K387" s="9"/>
      <c r="L387" s="9"/>
      <c r="M387" s="9"/>
      <c r="N387" s="9"/>
      <c r="O387" s="9"/>
      <c r="P387" s="9"/>
      <c r="S387" s="9"/>
      <c r="X387" s="9"/>
      <c r="Y387" s="9"/>
      <c r="Z387" s="9"/>
      <c r="AA387" s="9"/>
      <c r="AB387" s="9"/>
      <c r="AC387" s="9"/>
      <c r="AD387" s="9"/>
      <c r="AE387" s="9"/>
      <c r="AF387" s="9"/>
      <c r="AG387" s="9"/>
      <c r="AH387" s="9"/>
    </row>
    <row r="388" spans="1:34" x14ac:dyDescent="0.25">
      <c r="A388" s="9"/>
      <c r="B388" s="9"/>
      <c r="C388" s="9"/>
      <c r="D388" s="9"/>
      <c r="F388" s="9"/>
      <c r="I388" s="9"/>
      <c r="J388" s="9"/>
      <c r="K388" s="9"/>
      <c r="L388" s="9"/>
      <c r="M388" s="9"/>
      <c r="N388" s="9"/>
      <c r="O388" s="9"/>
      <c r="P388" s="9"/>
      <c r="S388" s="9"/>
      <c r="X388" s="9"/>
      <c r="Y388" s="9"/>
      <c r="Z388" s="9"/>
      <c r="AA388" s="9"/>
      <c r="AB388" s="9"/>
      <c r="AC388" s="9"/>
      <c r="AD388" s="9"/>
      <c r="AE388" s="9"/>
      <c r="AF388" s="9"/>
      <c r="AG388" s="9"/>
      <c r="AH388" s="9"/>
    </row>
    <row r="389" spans="1:34" x14ac:dyDescent="0.25">
      <c r="A389" s="9"/>
      <c r="B389" s="9"/>
      <c r="C389" s="9"/>
      <c r="D389" s="9"/>
      <c r="F389" s="9"/>
      <c r="I389" s="9"/>
      <c r="J389" s="9"/>
      <c r="K389" s="9"/>
      <c r="L389" s="9"/>
      <c r="M389" s="9"/>
      <c r="N389" s="9"/>
      <c r="O389" s="9"/>
      <c r="P389" s="9"/>
      <c r="S389" s="9"/>
      <c r="X389" s="9"/>
      <c r="Y389" s="9"/>
      <c r="Z389" s="9"/>
      <c r="AA389" s="9"/>
      <c r="AB389" s="9"/>
      <c r="AC389" s="9"/>
      <c r="AD389" s="9"/>
      <c r="AE389" s="9"/>
      <c r="AF389" s="9"/>
      <c r="AG389" s="9"/>
      <c r="AH389" s="9"/>
    </row>
    <row r="390" spans="1:34" x14ac:dyDescent="0.25">
      <c r="A390" s="9"/>
      <c r="B390" s="9"/>
      <c r="C390" s="9"/>
      <c r="D390" s="9"/>
      <c r="F390" s="9"/>
      <c r="I390" s="9"/>
      <c r="J390" s="9"/>
      <c r="K390" s="9"/>
      <c r="L390" s="9"/>
      <c r="M390" s="9"/>
      <c r="N390" s="9"/>
      <c r="O390" s="9"/>
      <c r="P390" s="9"/>
      <c r="S390" s="9"/>
      <c r="X390" s="9"/>
      <c r="Y390" s="9"/>
      <c r="Z390" s="9"/>
      <c r="AA390" s="9"/>
      <c r="AB390" s="9"/>
      <c r="AC390" s="9"/>
      <c r="AD390" s="9"/>
      <c r="AE390" s="9"/>
      <c r="AF390" s="9"/>
      <c r="AG390" s="9"/>
      <c r="AH390" s="9"/>
    </row>
    <row r="391" spans="1:34" x14ac:dyDescent="0.25">
      <c r="A391" s="9"/>
      <c r="B391" s="9"/>
      <c r="C391" s="9"/>
      <c r="D391" s="9"/>
      <c r="F391" s="9"/>
      <c r="I391" s="9"/>
      <c r="J391" s="9"/>
      <c r="K391" s="9"/>
      <c r="L391" s="9"/>
      <c r="M391" s="9"/>
      <c r="N391" s="9"/>
      <c r="O391" s="9"/>
      <c r="P391" s="9"/>
      <c r="S391" s="9"/>
      <c r="X391" s="9"/>
      <c r="Y391" s="9"/>
      <c r="Z391" s="9"/>
      <c r="AA391" s="9"/>
      <c r="AB391" s="9"/>
      <c r="AC391" s="9"/>
      <c r="AD391" s="9"/>
      <c r="AE391" s="9"/>
      <c r="AF391" s="9"/>
      <c r="AG391" s="9"/>
      <c r="AH391" s="9"/>
    </row>
    <row r="392" spans="1:34" x14ac:dyDescent="0.25">
      <c r="A392" s="9"/>
      <c r="B392" s="9"/>
      <c r="C392" s="9"/>
      <c r="D392" s="9"/>
      <c r="F392" s="9"/>
      <c r="I392" s="9"/>
      <c r="J392" s="9"/>
      <c r="K392" s="9"/>
      <c r="L392" s="9"/>
      <c r="M392" s="9"/>
      <c r="N392" s="9"/>
      <c r="O392" s="9"/>
      <c r="P392" s="9"/>
      <c r="S392" s="9"/>
      <c r="X392" s="9"/>
      <c r="Y392" s="9"/>
      <c r="Z392" s="9"/>
      <c r="AA392" s="9"/>
      <c r="AB392" s="9"/>
      <c r="AC392" s="9"/>
      <c r="AD392" s="9"/>
      <c r="AE392" s="9"/>
      <c r="AF392" s="9"/>
      <c r="AG392" s="9"/>
      <c r="AH392" s="9"/>
    </row>
    <row r="393" spans="1:34" x14ac:dyDescent="0.25">
      <c r="A393" s="9"/>
      <c r="B393" s="9"/>
      <c r="C393" s="9"/>
      <c r="D393" s="9"/>
      <c r="F393" s="9"/>
      <c r="I393" s="9"/>
      <c r="J393" s="9"/>
      <c r="K393" s="9"/>
      <c r="L393" s="9"/>
      <c r="M393" s="9"/>
      <c r="N393" s="9"/>
      <c r="O393" s="9"/>
      <c r="P393" s="9"/>
      <c r="S393" s="9"/>
      <c r="X393" s="9"/>
      <c r="Y393" s="9"/>
      <c r="Z393" s="9"/>
      <c r="AA393" s="9"/>
      <c r="AB393" s="9"/>
      <c r="AC393" s="9"/>
      <c r="AD393" s="9"/>
      <c r="AE393" s="9"/>
      <c r="AF393" s="9"/>
      <c r="AG393" s="9"/>
      <c r="AH393" s="9"/>
    </row>
    <row r="394" spans="1:34" x14ac:dyDescent="0.25">
      <c r="A394" s="9"/>
      <c r="B394" s="9"/>
      <c r="C394" s="9"/>
      <c r="D394" s="9"/>
      <c r="F394" s="9"/>
      <c r="I394" s="9"/>
      <c r="J394" s="9"/>
      <c r="K394" s="9"/>
      <c r="L394" s="9"/>
      <c r="M394" s="9"/>
      <c r="N394" s="9"/>
      <c r="O394" s="9"/>
      <c r="P394" s="9"/>
      <c r="S394" s="9"/>
      <c r="X394" s="9"/>
      <c r="Y394" s="9"/>
      <c r="Z394" s="9"/>
      <c r="AA394" s="9"/>
      <c r="AB394" s="9"/>
      <c r="AC394" s="9"/>
      <c r="AD394" s="9"/>
      <c r="AE394" s="9"/>
      <c r="AF394" s="9"/>
      <c r="AG394" s="9"/>
      <c r="AH394" s="9"/>
    </row>
    <row r="395" spans="1:34" x14ac:dyDescent="0.25">
      <c r="A395" s="9"/>
      <c r="B395" s="9"/>
      <c r="C395" s="9"/>
      <c r="D395" s="9"/>
      <c r="F395" s="9"/>
      <c r="I395" s="9"/>
      <c r="J395" s="9"/>
      <c r="K395" s="9"/>
      <c r="L395" s="9"/>
      <c r="M395" s="9"/>
      <c r="N395" s="9"/>
      <c r="O395" s="9"/>
      <c r="P395" s="9"/>
      <c r="S395" s="9"/>
      <c r="X395" s="9"/>
      <c r="Y395" s="9"/>
      <c r="Z395" s="9"/>
      <c r="AA395" s="9"/>
      <c r="AB395" s="9"/>
      <c r="AC395" s="9"/>
      <c r="AD395" s="9"/>
      <c r="AE395" s="9"/>
      <c r="AF395" s="9"/>
      <c r="AG395" s="9"/>
      <c r="AH395" s="9"/>
    </row>
    <row r="396" spans="1:34" x14ac:dyDescent="0.25">
      <c r="A396" s="9"/>
      <c r="B396" s="9"/>
      <c r="C396" s="9"/>
      <c r="D396" s="9"/>
      <c r="F396" s="9"/>
      <c r="I396" s="9"/>
      <c r="J396" s="9"/>
      <c r="K396" s="9"/>
      <c r="L396" s="9"/>
      <c r="M396" s="9"/>
      <c r="N396" s="9"/>
      <c r="O396" s="9"/>
      <c r="P396" s="9"/>
      <c r="S396" s="9"/>
      <c r="X396" s="9"/>
      <c r="Y396" s="9"/>
      <c r="Z396" s="9"/>
      <c r="AA396" s="9"/>
      <c r="AB396" s="9"/>
      <c r="AC396" s="9"/>
      <c r="AD396" s="9"/>
      <c r="AE396" s="9"/>
      <c r="AF396" s="9"/>
      <c r="AG396" s="9"/>
      <c r="AH396" s="9"/>
    </row>
    <row r="397" spans="1:34" x14ac:dyDescent="0.25">
      <c r="A397" s="9"/>
      <c r="B397" s="9"/>
      <c r="C397" s="9"/>
      <c r="D397" s="9"/>
      <c r="F397" s="9"/>
      <c r="I397" s="9"/>
      <c r="J397" s="9"/>
      <c r="K397" s="9"/>
      <c r="L397" s="9"/>
      <c r="M397" s="9"/>
      <c r="N397" s="9"/>
      <c r="O397" s="9"/>
      <c r="P397" s="9"/>
      <c r="S397" s="9"/>
      <c r="X397" s="9"/>
      <c r="Y397" s="9"/>
      <c r="Z397" s="9"/>
      <c r="AA397" s="9"/>
      <c r="AB397" s="9"/>
      <c r="AC397" s="9"/>
      <c r="AD397" s="9"/>
      <c r="AE397" s="9"/>
      <c r="AF397" s="9"/>
      <c r="AG397" s="9"/>
      <c r="AH397" s="9"/>
    </row>
    <row r="398" spans="1:34" x14ac:dyDescent="0.25">
      <c r="A398" s="9"/>
      <c r="B398" s="9"/>
      <c r="C398" s="9"/>
      <c r="D398" s="9"/>
      <c r="F398" s="9"/>
      <c r="I398" s="9"/>
      <c r="J398" s="9"/>
      <c r="K398" s="9"/>
      <c r="L398" s="9"/>
      <c r="M398" s="9"/>
      <c r="N398" s="9"/>
      <c r="O398" s="9"/>
      <c r="P398" s="9"/>
      <c r="S398" s="9"/>
      <c r="X398" s="9"/>
      <c r="Y398" s="9"/>
      <c r="Z398" s="9"/>
      <c r="AA398" s="9"/>
      <c r="AB398" s="9"/>
      <c r="AC398" s="9"/>
      <c r="AD398" s="9"/>
      <c r="AE398" s="9"/>
      <c r="AF398" s="9"/>
      <c r="AG398" s="9"/>
      <c r="AH398" s="9"/>
    </row>
    <row r="399" spans="1:34" x14ac:dyDescent="0.25">
      <c r="A399" s="9"/>
      <c r="B399" s="9"/>
      <c r="C399" s="9"/>
      <c r="D399" s="9"/>
      <c r="F399" s="9"/>
      <c r="I399" s="9"/>
      <c r="J399" s="9"/>
      <c r="K399" s="9"/>
      <c r="L399" s="9"/>
      <c r="M399" s="9"/>
      <c r="N399" s="9"/>
      <c r="O399" s="9"/>
      <c r="P399" s="9"/>
      <c r="S399" s="9"/>
      <c r="X399" s="9"/>
      <c r="Y399" s="9"/>
      <c r="Z399" s="9"/>
      <c r="AA399" s="9"/>
      <c r="AB399" s="9"/>
      <c r="AC399" s="9"/>
      <c r="AD399" s="9"/>
      <c r="AE399" s="9"/>
      <c r="AF399" s="9"/>
      <c r="AG399" s="9"/>
      <c r="AH399" s="9"/>
    </row>
    <row r="400" spans="1:34" x14ac:dyDescent="0.25">
      <c r="A400" s="9"/>
      <c r="B400" s="9"/>
      <c r="C400" s="9"/>
      <c r="D400" s="9"/>
      <c r="F400" s="9"/>
      <c r="I400" s="9"/>
      <c r="J400" s="9"/>
      <c r="K400" s="9"/>
      <c r="L400" s="9"/>
      <c r="M400" s="9"/>
      <c r="N400" s="9"/>
      <c r="O400" s="9"/>
      <c r="P400" s="9"/>
      <c r="S400" s="9"/>
      <c r="X400" s="9"/>
      <c r="Y400" s="9"/>
      <c r="Z400" s="9"/>
      <c r="AA400" s="9"/>
      <c r="AB400" s="9"/>
      <c r="AC400" s="9"/>
      <c r="AD400" s="9"/>
      <c r="AE400" s="9"/>
      <c r="AF400" s="9"/>
      <c r="AG400" s="9"/>
      <c r="AH400" s="9"/>
    </row>
    <row r="401" spans="1:34" x14ac:dyDescent="0.25">
      <c r="A401" s="9"/>
      <c r="B401" s="9"/>
      <c r="C401" s="9"/>
      <c r="D401" s="9"/>
      <c r="F401" s="9"/>
      <c r="I401" s="9"/>
      <c r="J401" s="9"/>
      <c r="K401" s="9"/>
      <c r="L401" s="9"/>
      <c r="M401" s="9"/>
      <c r="N401" s="9"/>
      <c r="O401" s="9"/>
      <c r="P401" s="9"/>
      <c r="S401" s="9"/>
      <c r="X401" s="9"/>
      <c r="Y401" s="9"/>
      <c r="Z401" s="9"/>
      <c r="AA401" s="9"/>
      <c r="AB401" s="9"/>
      <c r="AC401" s="9"/>
      <c r="AD401" s="9"/>
      <c r="AE401" s="9"/>
      <c r="AF401" s="9"/>
      <c r="AG401" s="9"/>
      <c r="AH401" s="9"/>
    </row>
    <row r="402" spans="1:34" x14ac:dyDescent="0.25">
      <c r="A402" s="9"/>
      <c r="B402" s="9"/>
      <c r="C402" s="9"/>
      <c r="D402" s="9"/>
      <c r="F402" s="9"/>
      <c r="I402" s="9"/>
      <c r="J402" s="9"/>
      <c r="K402" s="9"/>
      <c r="L402" s="9"/>
      <c r="M402" s="9"/>
      <c r="N402" s="9"/>
      <c r="O402" s="9"/>
      <c r="P402" s="9"/>
      <c r="S402" s="9"/>
      <c r="X402" s="9"/>
      <c r="Y402" s="9"/>
      <c r="Z402" s="9"/>
      <c r="AA402" s="9"/>
      <c r="AB402" s="9"/>
      <c r="AC402" s="9"/>
      <c r="AD402" s="9"/>
      <c r="AE402" s="9"/>
      <c r="AF402" s="9"/>
      <c r="AG402" s="9"/>
      <c r="AH402" s="9"/>
    </row>
    <row r="403" spans="1:34" x14ac:dyDescent="0.25">
      <c r="A403" s="9"/>
      <c r="B403" s="9"/>
      <c r="C403" s="9"/>
      <c r="D403" s="9"/>
      <c r="F403" s="9"/>
      <c r="I403" s="9"/>
      <c r="J403" s="9"/>
      <c r="K403" s="9"/>
      <c r="L403" s="9"/>
      <c r="M403" s="9"/>
      <c r="N403" s="9"/>
      <c r="O403" s="9"/>
      <c r="P403" s="9"/>
      <c r="S403" s="9"/>
      <c r="X403" s="9"/>
      <c r="Y403" s="9"/>
      <c r="Z403" s="9"/>
      <c r="AA403" s="9"/>
      <c r="AB403" s="9"/>
      <c r="AC403" s="9"/>
      <c r="AD403" s="9"/>
      <c r="AE403" s="9"/>
      <c r="AF403" s="9"/>
      <c r="AG403" s="9"/>
      <c r="AH403" s="9"/>
    </row>
    <row r="404" spans="1:34" x14ac:dyDescent="0.25">
      <c r="A404" s="9"/>
      <c r="B404" s="9"/>
      <c r="C404" s="9"/>
      <c r="D404" s="9"/>
      <c r="F404" s="9"/>
      <c r="I404" s="9"/>
      <c r="J404" s="9"/>
      <c r="K404" s="9"/>
      <c r="L404" s="9"/>
      <c r="M404" s="9"/>
      <c r="N404" s="9"/>
      <c r="O404" s="9"/>
      <c r="P404" s="9"/>
      <c r="S404" s="9"/>
      <c r="X404" s="9"/>
      <c r="Y404" s="9"/>
      <c r="Z404" s="9"/>
      <c r="AA404" s="9"/>
      <c r="AB404" s="9"/>
      <c r="AC404" s="9"/>
      <c r="AD404" s="9"/>
      <c r="AE404" s="9"/>
      <c r="AF404" s="9"/>
      <c r="AG404" s="9"/>
      <c r="AH404" s="9"/>
    </row>
    <row r="405" spans="1:34" x14ac:dyDescent="0.25">
      <c r="A405" s="9"/>
      <c r="B405" s="9"/>
      <c r="C405" s="9"/>
      <c r="D405" s="9"/>
      <c r="F405" s="9"/>
      <c r="I405" s="9"/>
      <c r="J405" s="9"/>
      <c r="K405" s="9"/>
      <c r="L405" s="9"/>
      <c r="M405" s="9"/>
      <c r="N405" s="9"/>
      <c r="O405" s="9"/>
      <c r="P405" s="9"/>
      <c r="S405" s="9"/>
      <c r="X405" s="9"/>
      <c r="Y405" s="9"/>
      <c r="Z405" s="9"/>
      <c r="AA405" s="9"/>
      <c r="AB405" s="9"/>
      <c r="AC405" s="9"/>
      <c r="AD405" s="9"/>
      <c r="AE405" s="9"/>
      <c r="AF405" s="9"/>
      <c r="AG405" s="9"/>
      <c r="AH405" s="9"/>
    </row>
    <row r="406" spans="1:34" x14ac:dyDescent="0.25">
      <c r="A406" s="9"/>
      <c r="B406" s="9"/>
      <c r="C406" s="9"/>
      <c r="D406" s="9"/>
      <c r="F406" s="9"/>
      <c r="I406" s="9"/>
      <c r="J406" s="9"/>
      <c r="K406" s="9"/>
      <c r="L406" s="9"/>
      <c r="M406" s="9"/>
      <c r="N406" s="9"/>
      <c r="O406" s="9"/>
      <c r="P406" s="9"/>
      <c r="S406" s="9"/>
      <c r="X406" s="9"/>
      <c r="Y406" s="9"/>
      <c r="Z406" s="9"/>
      <c r="AA406" s="9"/>
      <c r="AB406" s="9"/>
      <c r="AC406" s="9"/>
      <c r="AD406" s="9"/>
      <c r="AE406" s="9"/>
      <c r="AF406" s="9"/>
      <c r="AG406" s="9"/>
      <c r="AH406" s="9"/>
    </row>
    <row r="407" spans="1:34" x14ac:dyDescent="0.25">
      <c r="A407" s="9"/>
      <c r="B407" s="9"/>
      <c r="C407" s="9"/>
      <c r="D407" s="9"/>
      <c r="F407" s="9"/>
      <c r="I407" s="9"/>
      <c r="J407" s="9"/>
      <c r="K407" s="9"/>
      <c r="L407" s="9"/>
      <c r="M407" s="9"/>
      <c r="N407" s="9"/>
      <c r="O407" s="9"/>
      <c r="P407" s="9"/>
      <c r="S407" s="9"/>
      <c r="X407" s="9"/>
      <c r="Y407" s="9"/>
      <c r="Z407" s="9"/>
      <c r="AA407" s="9"/>
      <c r="AB407" s="9"/>
      <c r="AC407" s="9"/>
      <c r="AD407" s="9"/>
      <c r="AE407" s="9"/>
      <c r="AF407" s="9"/>
      <c r="AG407" s="9"/>
      <c r="AH407" s="9"/>
    </row>
    <row r="408" spans="1:34" x14ac:dyDescent="0.25">
      <c r="A408" s="9"/>
      <c r="B408" s="9"/>
      <c r="C408" s="9"/>
      <c r="D408" s="9"/>
      <c r="F408" s="9"/>
      <c r="I408" s="9"/>
      <c r="J408" s="9"/>
      <c r="K408" s="9"/>
      <c r="L408" s="9"/>
      <c r="M408" s="9"/>
      <c r="N408" s="9"/>
      <c r="O408" s="9"/>
      <c r="P408" s="9"/>
      <c r="S408" s="9"/>
      <c r="X408" s="9"/>
      <c r="Y408" s="9"/>
      <c r="Z408" s="9"/>
      <c r="AA408" s="9"/>
      <c r="AB408" s="9"/>
      <c r="AC408" s="9"/>
      <c r="AD408" s="9"/>
      <c r="AE408" s="9"/>
      <c r="AF408" s="9"/>
      <c r="AG408" s="9"/>
      <c r="AH408" s="9"/>
    </row>
    <row r="409" spans="1:34" x14ac:dyDescent="0.25">
      <c r="A409" s="9"/>
      <c r="B409" s="9"/>
      <c r="C409" s="9"/>
      <c r="D409" s="9"/>
      <c r="F409" s="9"/>
      <c r="I409" s="9"/>
      <c r="J409" s="9"/>
      <c r="K409" s="9"/>
      <c r="L409" s="9"/>
      <c r="M409" s="9"/>
      <c r="N409" s="9"/>
      <c r="O409" s="9"/>
      <c r="P409" s="9"/>
      <c r="S409" s="9"/>
      <c r="X409" s="9"/>
      <c r="Y409" s="9"/>
      <c r="Z409" s="9"/>
      <c r="AA409" s="9"/>
      <c r="AB409" s="9"/>
      <c r="AC409" s="9"/>
      <c r="AD409" s="9"/>
      <c r="AE409" s="9"/>
      <c r="AF409" s="9"/>
      <c r="AG409" s="9"/>
      <c r="AH409" s="9"/>
    </row>
    <row r="410" spans="1:34" x14ac:dyDescent="0.25">
      <c r="A410" s="9"/>
      <c r="B410" s="9"/>
      <c r="C410" s="9"/>
      <c r="D410" s="9"/>
      <c r="F410" s="9"/>
      <c r="I410" s="9"/>
      <c r="J410" s="9"/>
      <c r="K410" s="9"/>
      <c r="L410" s="9"/>
      <c r="M410" s="9"/>
      <c r="N410" s="9"/>
      <c r="O410" s="9"/>
      <c r="P410" s="9"/>
      <c r="S410" s="9"/>
      <c r="X410" s="9"/>
      <c r="Y410" s="9"/>
      <c r="Z410" s="9"/>
      <c r="AA410" s="9"/>
      <c r="AB410" s="9"/>
      <c r="AC410" s="9"/>
      <c r="AD410" s="9"/>
      <c r="AE410" s="9"/>
      <c r="AF410" s="9"/>
      <c r="AG410" s="9"/>
      <c r="AH410" s="9"/>
    </row>
    <row r="411" spans="1:34" x14ac:dyDescent="0.25">
      <c r="A411" s="9"/>
      <c r="B411" s="9"/>
      <c r="C411" s="9"/>
      <c r="D411" s="9"/>
      <c r="F411" s="9"/>
      <c r="I411" s="9"/>
      <c r="J411" s="9"/>
      <c r="K411" s="9"/>
      <c r="L411" s="9"/>
      <c r="M411" s="9"/>
      <c r="N411" s="9"/>
      <c r="O411" s="9"/>
      <c r="P411" s="9"/>
      <c r="S411" s="9"/>
      <c r="X411" s="9"/>
      <c r="Y411" s="9"/>
      <c r="Z411" s="9"/>
      <c r="AA411" s="9"/>
      <c r="AB411" s="9"/>
      <c r="AC411" s="9"/>
      <c r="AD411" s="9"/>
      <c r="AE411" s="9"/>
      <c r="AF411" s="9"/>
      <c r="AG411" s="9"/>
      <c r="AH411" s="9"/>
    </row>
    <row r="412" spans="1:34" x14ac:dyDescent="0.25">
      <c r="A412" s="9"/>
      <c r="B412" s="9"/>
      <c r="C412" s="9"/>
      <c r="D412" s="9"/>
      <c r="F412" s="9"/>
      <c r="I412" s="9"/>
      <c r="J412" s="9"/>
      <c r="K412" s="9"/>
      <c r="L412" s="9"/>
      <c r="M412" s="9"/>
      <c r="N412" s="9"/>
      <c r="O412" s="9"/>
      <c r="P412" s="9"/>
      <c r="S412" s="9"/>
      <c r="X412" s="9"/>
      <c r="Y412" s="9"/>
      <c r="Z412" s="9"/>
      <c r="AA412" s="9"/>
      <c r="AB412" s="9"/>
      <c r="AC412" s="9"/>
      <c r="AD412" s="9"/>
      <c r="AE412" s="9"/>
      <c r="AF412" s="9"/>
      <c r="AG412" s="9"/>
      <c r="AH412" s="9"/>
    </row>
    <row r="413" spans="1:34" x14ac:dyDescent="0.25">
      <c r="A413" s="9"/>
      <c r="B413" s="9"/>
      <c r="C413" s="9"/>
      <c r="D413" s="9"/>
      <c r="F413" s="9"/>
      <c r="I413" s="9"/>
      <c r="J413" s="9"/>
      <c r="K413" s="9"/>
      <c r="L413" s="9"/>
      <c r="M413" s="9"/>
      <c r="N413" s="9"/>
      <c r="O413" s="9"/>
      <c r="P413" s="9"/>
      <c r="S413" s="9"/>
      <c r="X413" s="9"/>
      <c r="Y413" s="9"/>
      <c r="Z413" s="9"/>
      <c r="AA413" s="9"/>
      <c r="AB413" s="9"/>
      <c r="AC413" s="9"/>
      <c r="AD413" s="9"/>
      <c r="AE413" s="9"/>
      <c r="AF413" s="9"/>
      <c r="AG413" s="9"/>
      <c r="AH413" s="9"/>
    </row>
    <row r="414" spans="1:34" x14ac:dyDescent="0.25">
      <c r="A414" s="9"/>
      <c r="B414" s="9"/>
      <c r="C414" s="9"/>
      <c r="D414" s="9"/>
      <c r="F414" s="9"/>
      <c r="I414" s="9"/>
      <c r="J414" s="9"/>
      <c r="K414" s="9"/>
      <c r="L414" s="9"/>
      <c r="M414" s="9"/>
      <c r="N414" s="9"/>
      <c r="O414" s="9"/>
      <c r="P414" s="9"/>
      <c r="S414" s="9"/>
      <c r="X414" s="9"/>
      <c r="Y414" s="9"/>
      <c r="Z414" s="9"/>
      <c r="AA414" s="9"/>
      <c r="AB414" s="9"/>
      <c r="AC414" s="9"/>
      <c r="AD414" s="9"/>
      <c r="AE414" s="9"/>
      <c r="AF414" s="9"/>
      <c r="AG414" s="9"/>
      <c r="AH414" s="9"/>
    </row>
    <row r="415" spans="1:34" x14ac:dyDescent="0.25">
      <c r="A415" s="9"/>
      <c r="B415" s="9"/>
      <c r="C415" s="9"/>
      <c r="D415" s="9"/>
      <c r="F415" s="9"/>
      <c r="I415" s="9"/>
      <c r="J415" s="9"/>
      <c r="K415" s="9"/>
      <c r="L415" s="9"/>
      <c r="M415" s="9"/>
      <c r="N415" s="9"/>
      <c r="O415" s="9"/>
      <c r="P415" s="9"/>
      <c r="S415" s="9"/>
      <c r="X415" s="9"/>
      <c r="Y415" s="9"/>
      <c r="Z415" s="9"/>
      <c r="AA415" s="9"/>
      <c r="AB415" s="9"/>
      <c r="AC415" s="9"/>
      <c r="AD415" s="9"/>
      <c r="AE415" s="9"/>
      <c r="AF415" s="9"/>
      <c r="AG415" s="9"/>
      <c r="AH415" s="9"/>
    </row>
    <row r="416" spans="1:34" x14ac:dyDescent="0.25">
      <c r="A416" s="9"/>
      <c r="B416" s="9"/>
      <c r="C416" s="9"/>
      <c r="D416" s="9"/>
      <c r="F416" s="9"/>
      <c r="I416" s="9"/>
      <c r="J416" s="9"/>
      <c r="K416" s="9"/>
      <c r="L416" s="9"/>
      <c r="M416" s="9"/>
      <c r="N416" s="9"/>
      <c r="O416" s="9"/>
      <c r="P416" s="9"/>
      <c r="S416" s="9"/>
      <c r="X416" s="9"/>
      <c r="Y416" s="9"/>
      <c r="Z416" s="9"/>
      <c r="AA416" s="9"/>
      <c r="AB416" s="9"/>
      <c r="AC416" s="9"/>
      <c r="AD416" s="9"/>
      <c r="AE416" s="9"/>
      <c r="AF416" s="9"/>
      <c r="AG416" s="9"/>
      <c r="AH416" s="9"/>
    </row>
    <row r="417" spans="1:34" x14ac:dyDescent="0.25">
      <c r="A417" s="9"/>
      <c r="B417" s="9"/>
      <c r="C417" s="9"/>
      <c r="D417" s="9"/>
      <c r="F417" s="9"/>
      <c r="I417" s="9"/>
      <c r="J417" s="9"/>
      <c r="K417" s="9"/>
      <c r="L417" s="9"/>
      <c r="M417" s="9"/>
      <c r="N417" s="9"/>
      <c r="O417" s="9"/>
      <c r="P417" s="9"/>
      <c r="S417" s="9"/>
      <c r="X417" s="9"/>
      <c r="Y417" s="9"/>
      <c r="Z417" s="9"/>
      <c r="AA417" s="9"/>
      <c r="AB417" s="9"/>
      <c r="AC417" s="9"/>
      <c r="AD417" s="9"/>
      <c r="AE417" s="9"/>
      <c r="AF417" s="9"/>
      <c r="AG417" s="9"/>
      <c r="AH417" s="9"/>
    </row>
    <row r="418" spans="1:34" x14ac:dyDescent="0.25">
      <c r="A418" s="9"/>
      <c r="B418" s="9"/>
      <c r="C418" s="9"/>
      <c r="D418" s="9"/>
      <c r="F418" s="9"/>
      <c r="I418" s="9"/>
      <c r="J418" s="9"/>
      <c r="K418" s="9"/>
      <c r="L418" s="9"/>
      <c r="M418" s="9"/>
      <c r="N418" s="9"/>
      <c r="O418" s="9"/>
      <c r="P418" s="9"/>
      <c r="S418" s="9"/>
      <c r="X418" s="9"/>
      <c r="Y418" s="9"/>
      <c r="Z418" s="9"/>
      <c r="AA418" s="9"/>
      <c r="AB418" s="9"/>
      <c r="AC418" s="9"/>
      <c r="AD418" s="9"/>
      <c r="AE418" s="9"/>
      <c r="AF418" s="9"/>
      <c r="AG418" s="9"/>
      <c r="AH418" s="9"/>
    </row>
    <row r="419" spans="1:34" x14ac:dyDescent="0.25">
      <c r="A419" s="9"/>
      <c r="B419" s="9"/>
      <c r="C419" s="9"/>
      <c r="D419" s="9"/>
      <c r="F419" s="9"/>
      <c r="I419" s="9"/>
      <c r="J419" s="9"/>
      <c r="K419" s="9"/>
      <c r="L419" s="9"/>
      <c r="M419" s="9"/>
      <c r="N419" s="9"/>
      <c r="O419" s="9"/>
      <c r="P419" s="9"/>
      <c r="S419" s="9"/>
      <c r="X419" s="9"/>
      <c r="Y419" s="9"/>
      <c r="Z419" s="9"/>
      <c r="AA419" s="9"/>
      <c r="AB419" s="9"/>
      <c r="AC419" s="9"/>
      <c r="AD419" s="9"/>
      <c r="AE419" s="9"/>
      <c r="AF419" s="9"/>
      <c r="AG419" s="9"/>
      <c r="AH419" s="9"/>
    </row>
    <row r="420" spans="1:34" x14ac:dyDescent="0.25">
      <c r="A420" s="9"/>
      <c r="B420" s="9"/>
      <c r="C420" s="9"/>
      <c r="D420" s="9"/>
      <c r="F420" s="9"/>
      <c r="I420" s="9"/>
      <c r="J420" s="9"/>
      <c r="K420" s="9"/>
      <c r="L420" s="9"/>
      <c r="M420" s="9"/>
      <c r="N420" s="9"/>
      <c r="O420" s="9"/>
      <c r="P420" s="9"/>
      <c r="S420" s="9"/>
      <c r="X420" s="9"/>
      <c r="Y420" s="9"/>
      <c r="Z420" s="9"/>
      <c r="AA420" s="9"/>
      <c r="AB420" s="9"/>
      <c r="AC420" s="9"/>
      <c r="AD420" s="9"/>
      <c r="AE420" s="9"/>
      <c r="AF420" s="9"/>
      <c r="AG420" s="9"/>
      <c r="AH420" s="9"/>
    </row>
    <row r="421" spans="1:34" x14ac:dyDescent="0.25">
      <c r="A421" s="9"/>
      <c r="B421" s="9"/>
      <c r="C421" s="9"/>
      <c r="D421" s="9"/>
      <c r="F421" s="9"/>
      <c r="I421" s="9"/>
      <c r="J421" s="9"/>
      <c r="K421" s="9"/>
      <c r="L421" s="9"/>
      <c r="M421" s="9"/>
      <c r="N421" s="9"/>
      <c r="O421" s="9"/>
      <c r="P421" s="9"/>
      <c r="S421" s="9"/>
      <c r="X421" s="9"/>
      <c r="Y421" s="9"/>
      <c r="Z421" s="9"/>
      <c r="AA421" s="9"/>
      <c r="AB421" s="9"/>
      <c r="AC421" s="9"/>
      <c r="AD421" s="9"/>
      <c r="AE421" s="9"/>
      <c r="AF421" s="9"/>
      <c r="AG421" s="9"/>
      <c r="AH421" s="9"/>
    </row>
    <row r="422" spans="1:34" x14ac:dyDescent="0.25">
      <c r="A422" s="9"/>
      <c r="B422" s="9"/>
      <c r="C422" s="9"/>
      <c r="D422" s="9"/>
      <c r="F422" s="9"/>
      <c r="I422" s="9"/>
      <c r="J422" s="9"/>
      <c r="K422" s="9"/>
      <c r="L422" s="9"/>
      <c r="M422" s="9"/>
      <c r="N422" s="9"/>
      <c r="O422" s="9"/>
      <c r="P422" s="9"/>
      <c r="S422" s="9"/>
      <c r="X422" s="9"/>
      <c r="Y422" s="9"/>
      <c r="Z422" s="9"/>
      <c r="AA422" s="9"/>
      <c r="AB422" s="9"/>
      <c r="AC422" s="9"/>
      <c r="AD422" s="9"/>
      <c r="AE422" s="9"/>
      <c r="AF422" s="9"/>
      <c r="AG422" s="9"/>
      <c r="AH422" s="9"/>
    </row>
    <row r="423" spans="1:34" x14ac:dyDescent="0.25">
      <c r="A423" s="9"/>
      <c r="B423" s="9"/>
      <c r="C423" s="9"/>
      <c r="D423" s="9"/>
      <c r="F423" s="9"/>
      <c r="I423" s="9"/>
      <c r="J423" s="9"/>
      <c r="K423" s="9"/>
      <c r="L423" s="9"/>
      <c r="M423" s="9"/>
      <c r="N423" s="9"/>
      <c r="O423" s="9"/>
      <c r="P423" s="9"/>
      <c r="S423" s="9"/>
      <c r="X423" s="9"/>
      <c r="Y423" s="9"/>
      <c r="Z423" s="9"/>
      <c r="AA423" s="9"/>
      <c r="AB423" s="9"/>
      <c r="AC423" s="9"/>
      <c r="AD423" s="9"/>
      <c r="AE423" s="9"/>
      <c r="AF423" s="9"/>
      <c r="AG423" s="9"/>
      <c r="AH423" s="9"/>
    </row>
    <row r="424" spans="1:34" x14ac:dyDescent="0.25">
      <c r="A424" s="9"/>
      <c r="B424" s="9"/>
      <c r="C424" s="9"/>
      <c r="D424" s="9"/>
      <c r="F424" s="9"/>
      <c r="I424" s="9"/>
      <c r="J424" s="9"/>
      <c r="K424" s="9"/>
      <c r="L424" s="9"/>
      <c r="M424" s="9"/>
      <c r="N424" s="9"/>
      <c r="O424" s="9"/>
      <c r="P424" s="9"/>
      <c r="S424" s="9"/>
      <c r="X424" s="9"/>
      <c r="Y424" s="9"/>
      <c r="Z424" s="9"/>
      <c r="AA424" s="9"/>
      <c r="AB424" s="9"/>
      <c r="AC424" s="9"/>
      <c r="AD424" s="9"/>
      <c r="AE424" s="9"/>
      <c r="AF424" s="9"/>
      <c r="AG424" s="9"/>
      <c r="AH424" s="9"/>
    </row>
    <row r="425" spans="1:34" x14ac:dyDescent="0.25">
      <c r="A425" s="9"/>
      <c r="B425" s="9"/>
      <c r="C425" s="9"/>
      <c r="D425" s="9"/>
      <c r="F425" s="9"/>
      <c r="I425" s="9"/>
      <c r="J425" s="9"/>
      <c r="K425" s="9"/>
      <c r="L425" s="9"/>
      <c r="M425" s="9"/>
      <c r="N425" s="9"/>
      <c r="O425" s="9"/>
      <c r="P425" s="9"/>
      <c r="S425" s="9"/>
      <c r="X425" s="9"/>
      <c r="Y425" s="9"/>
      <c r="Z425" s="9"/>
      <c r="AA425" s="9"/>
      <c r="AB425" s="9"/>
      <c r="AC425" s="9"/>
      <c r="AD425" s="9"/>
      <c r="AE425" s="9"/>
      <c r="AF425" s="9"/>
      <c r="AG425" s="9"/>
      <c r="AH425" s="9"/>
    </row>
    <row r="426" spans="1:34" x14ac:dyDescent="0.25">
      <c r="A426" s="9"/>
      <c r="B426" s="9"/>
      <c r="C426" s="9"/>
      <c r="D426" s="9"/>
      <c r="F426" s="9"/>
      <c r="I426" s="9"/>
      <c r="J426" s="9"/>
      <c r="K426" s="9"/>
      <c r="L426" s="9"/>
      <c r="M426" s="9"/>
      <c r="N426" s="9"/>
      <c r="O426" s="9"/>
      <c r="P426" s="9"/>
      <c r="S426" s="9"/>
      <c r="X426" s="9"/>
      <c r="Y426" s="9"/>
      <c r="Z426" s="9"/>
      <c r="AA426" s="9"/>
      <c r="AB426" s="9"/>
      <c r="AC426" s="9"/>
      <c r="AD426" s="9"/>
      <c r="AE426" s="9"/>
      <c r="AF426" s="9"/>
      <c r="AG426" s="9"/>
      <c r="AH426" s="9"/>
    </row>
    <row r="427" spans="1:34" x14ac:dyDescent="0.25">
      <c r="A427" s="9"/>
      <c r="B427" s="9"/>
      <c r="C427" s="9"/>
      <c r="D427" s="9"/>
      <c r="F427" s="9"/>
      <c r="I427" s="9"/>
      <c r="J427" s="9"/>
      <c r="K427" s="9"/>
      <c r="L427" s="9"/>
      <c r="M427" s="9"/>
      <c r="N427" s="9"/>
      <c r="O427" s="9"/>
      <c r="P427" s="9"/>
      <c r="S427" s="9"/>
      <c r="X427" s="9"/>
      <c r="Y427" s="9"/>
      <c r="Z427" s="9"/>
      <c r="AA427" s="9"/>
      <c r="AB427" s="9"/>
      <c r="AC427" s="9"/>
      <c r="AD427" s="9"/>
      <c r="AE427" s="9"/>
      <c r="AF427" s="9"/>
      <c r="AG427" s="9"/>
      <c r="AH427" s="9"/>
    </row>
    <row r="428" spans="1:34" x14ac:dyDescent="0.25">
      <c r="A428" s="9"/>
      <c r="B428" s="9"/>
      <c r="C428" s="9"/>
      <c r="D428" s="9"/>
      <c r="F428" s="9"/>
      <c r="I428" s="9"/>
      <c r="J428" s="9"/>
      <c r="K428" s="9"/>
      <c r="L428" s="9"/>
      <c r="M428" s="9"/>
      <c r="N428" s="9"/>
      <c r="O428" s="9"/>
      <c r="P428" s="9"/>
      <c r="S428" s="9"/>
      <c r="X428" s="9"/>
      <c r="Y428" s="9"/>
      <c r="Z428" s="9"/>
      <c r="AA428" s="9"/>
      <c r="AB428" s="9"/>
      <c r="AC428" s="9"/>
      <c r="AD428" s="9"/>
      <c r="AE428" s="9"/>
      <c r="AF428" s="9"/>
      <c r="AG428" s="9"/>
      <c r="AH428" s="9"/>
    </row>
    <row r="429" spans="1:34" x14ac:dyDescent="0.25">
      <c r="A429" s="9"/>
      <c r="B429" s="9"/>
      <c r="C429" s="9"/>
      <c r="D429" s="9"/>
      <c r="F429" s="9"/>
      <c r="I429" s="9"/>
      <c r="J429" s="9"/>
      <c r="K429" s="9"/>
      <c r="L429" s="9"/>
      <c r="M429" s="9"/>
      <c r="N429" s="9"/>
      <c r="O429" s="9"/>
      <c r="P429" s="9"/>
      <c r="S429" s="9"/>
      <c r="X429" s="9"/>
      <c r="Y429" s="9"/>
      <c r="Z429" s="9"/>
      <c r="AA429" s="9"/>
      <c r="AB429" s="9"/>
      <c r="AC429" s="9"/>
      <c r="AD429" s="9"/>
      <c r="AE429" s="9"/>
      <c r="AF429" s="9"/>
      <c r="AG429" s="9"/>
      <c r="AH429" s="9"/>
    </row>
    <row r="430" spans="1:34" x14ac:dyDescent="0.25">
      <c r="A430" s="9"/>
      <c r="B430" s="9"/>
      <c r="C430" s="9"/>
      <c r="D430" s="9"/>
      <c r="F430" s="9"/>
      <c r="I430" s="9"/>
      <c r="J430" s="9"/>
      <c r="K430" s="9"/>
      <c r="L430" s="9"/>
      <c r="M430" s="9"/>
      <c r="N430" s="9"/>
      <c r="O430" s="9"/>
      <c r="P430" s="9"/>
      <c r="S430" s="9"/>
      <c r="X430" s="9"/>
      <c r="Y430" s="9"/>
      <c r="Z430" s="9"/>
      <c r="AA430" s="9"/>
      <c r="AB430" s="9"/>
      <c r="AC430" s="9"/>
      <c r="AD430" s="9"/>
      <c r="AE430" s="9"/>
      <c r="AF430" s="9"/>
      <c r="AG430" s="9"/>
      <c r="AH430" s="9"/>
    </row>
    <row r="431" spans="1:34" x14ac:dyDescent="0.25">
      <c r="A431" s="9"/>
      <c r="B431" s="9"/>
      <c r="C431" s="9"/>
      <c r="D431" s="9"/>
      <c r="F431" s="9"/>
      <c r="I431" s="9"/>
      <c r="J431" s="9"/>
      <c r="K431" s="9"/>
      <c r="L431" s="9"/>
      <c r="M431" s="9"/>
      <c r="N431" s="9"/>
      <c r="O431" s="9"/>
      <c r="P431" s="9"/>
      <c r="S431" s="9"/>
      <c r="X431" s="9"/>
      <c r="Y431" s="9"/>
      <c r="Z431" s="9"/>
      <c r="AA431" s="9"/>
      <c r="AB431" s="9"/>
      <c r="AC431" s="9"/>
      <c r="AD431" s="9"/>
      <c r="AE431" s="9"/>
      <c r="AF431" s="9"/>
      <c r="AG431" s="9"/>
      <c r="AH431" s="9"/>
    </row>
    <row r="432" spans="1:34" x14ac:dyDescent="0.25">
      <c r="A432" s="9"/>
      <c r="B432" s="9"/>
      <c r="C432" s="9"/>
      <c r="D432" s="9"/>
      <c r="F432" s="9"/>
      <c r="I432" s="9"/>
      <c r="J432" s="9"/>
      <c r="K432" s="9"/>
      <c r="L432" s="9"/>
      <c r="M432" s="9"/>
      <c r="N432" s="9"/>
      <c r="O432" s="9"/>
      <c r="P432" s="9"/>
      <c r="S432" s="9"/>
      <c r="X432" s="9"/>
      <c r="Y432" s="9"/>
      <c r="Z432" s="9"/>
      <c r="AA432" s="9"/>
      <c r="AB432" s="9"/>
      <c r="AC432" s="9"/>
      <c r="AD432" s="9"/>
      <c r="AE432" s="9"/>
      <c r="AF432" s="9"/>
      <c r="AG432" s="9"/>
      <c r="AH432" s="9"/>
    </row>
    <row r="433" spans="1:34" x14ac:dyDescent="0.25">
      <c r="A433" s="9"/>
      <c r="B433" s="9"/>
      <c r="C433" s="9"/>
      <c r="D433" s="9"/>
      <c r="F433" s="9"/>
      <c r="I433" s="9"/>
      <c r="J433" s="9"/>
      <c r="K433" s="9"/>
      <c r="L433" s="9"/>
      <c r="M433" s="9"/>
      <c r="N433" s="9"/>
      <c r="O433" s="9"/>
      <c r="P433" s="9"/>
      <c r="S433" s="9"/>
      <c r="X433" s="9"/>
      <c r="Y433" s="9"/>
      <c r="Z433" s="9"/>
      <c r="AA433" s="9"/>
      <c r="AB433" s="9"/>
      <c r="AC433" s="9"/>
      <c r="AD433" s="9"/>
      <c r="AE433" s="9"/>
      <c r="AF433" s="9"/>
      <c r="AG433" s="9"/>
      <c r="AH433" s="9"/>
    </row>
    <row r="434" spans="1:34" x14ac:dyDescent="0.25">
      <c r="A434" s="9"/>
      <c r="B434" s="9"/>
      <c r="C434" s="9"/>
      <c r="D434" s="9"/>
      <c r="F434" s="9"/>
      <c r="I434" s="9"/>
      <c r="J434" s="9"/>
      <c r="K434" s="9"/>
      <c r="L434" s="9"/>
      <c r="M434" s="9"/>
      <c r="N434" s="9"/>
      <c r="O434" s="9"/>
      <c r="P434" s="9"/>
      <c r="S434" s="9"/>
      <c r="X434" s="9"/>
      <c r="Y434" s="9"/>
      <c r="Z434" s="9"/>
      <c r="AA434" s="9"/>
      <c r="AB434" s="9"/>
      <c r="AC434" s="9"/>
      <c r="AD434" s="9"/>
      <c r="AE434" s="9"/>
      <c r="AF434" s="9"/>
      <c r="AG434" s="9"/>
      <c r="AH434" s="9"/>
    </row>
    <row r="435" spans="1:34" x14ac:dyDescent="0.25">
      <c r="A435" s="9"/>
      <c r="B435" s="9"/>
      <c r="C435" s="9"/>
      <c r="D435" s="9"/>
      <c r="F435" s="9"/>
      <c r="I435" s="9"/>
      <c r="J435" s="9"/>
      <c r="K435" s="9"/>
      <c r="L435" s="9"/>
      <c r="M435" s="9"/>
      <c r="N435" s="9"/>
      <c r="O435" s="9"/>
      <c r="P435" s="9"/>
      <c r="S435" s="9"/>
      <c r="X435" s="9"/>
      <c r="Y435" s="9"/>
      <c r="Z435" s="9"/>
      <c r="AA435" s="9"/>
      <c r="AB435" s="9"/>
      <c r="AC435" s="9"/>
      <c r="AD435" s="9"/>
      <c r="AE435" s="9"/>
      <c r="AF435" s="9"/>
      <c r="AG435" s="9"/>
      <c r="AH435" s="9"/>
    </row>
    <row r="436" spans="1:34" x14ac:dyDescent="0.25">
      <c r="A436" s="9"/>
      <c r="B436" s="9"/>
      <c r="C436" s="9"/>
      <c r="D436" s="9"/>
      <c r="F436" s="9"/>
      <c r="I436" s="9"/>
      <c r="J436" s="9"/>
      <c r="K436" s="9"/>
      <c r="L436" s="9"/>
      <c r="M436" s="9"/>
      <c r="N436" s="9"/>
      <c r="O436" s="9"/>
      <c r="P436" s="9"/>
      <c r="S436" s="9"/>
      <c r="X436" s="9"/>
      <c r="Y436" s="9"/>
      <c r="Z436" s="9"/>
      <c r="AA436" s="9"/>
      <c r="AB436" s="9"/>
      <c r="AC436" s="9"/>
      <c r="AD436" s="9"/>
      <c r="AE436" s="9"/>
      <c r="AF436" s="9"/>
      <c r="AG436" s="9"/>
      <c r="AH436" s="9"/>
    </row>
    <row r="437" spans="1:34" x14ac:dyDescent="0.25">
      <c r="A437" s="9"/>
      <c r="B437" s="9"/>
      <c r="C437" s="9"/>
      <c r="D437" s="9"/>
      <c r="F437" s="9"/>
      <c r="I437" s="9"/>
      <c r="J437" s="9"/>
      <c r="K437" s="9"/>
      <c r="L437" s="9"/>
      <c r="M437" s="9"/>
      <c r="N437" s="9"/>
      <c r="O437" s="9"/>
      <c r="P437" s="9"/>
      <c r="S437" s="9"/>
      <c r="X437" s="9"/>
      <c r="Y437" s="9"/>
      <c r="Z437" s="9"/>
      <c r="AA437" s="9"/>
      <c r="AB437" s="9"/>
      <c r="AC437" s="9"/>
      <c r="AD437" s="9"/>
      <c r="AE437" s="9"/>
      <c r="AF437" s="9"/>
      <c r="AG437" s="9"/>
      <c r="AH437" s="9"/>
    </row>
    <row r="438" spans="1:34" x14ac:dyDescent="0.25">
      <c r="A438" s="9"/>
      <c r="B438" s="9"/>
      <c r="C438" s="9"/>
      <c r="D438" s="9"/>
      <c r="F438" s="9"/>
      <c r="I438" s="9"/>
      <c r="J438" s="9"/>
      <c r="K438" s="9"/>
      <c r="L438" s="9"/>
      <c r="M438" s="9"/>
      <c r="N438" s="9"/>
      <c r="O438" s="9"/>
      <c r="P438" s="9"/>
      <c r="S438" s="9"/>
      <c r="X438" s="9"/>
      <c r="Y438" s="9"/>
      <c r="Z438" s="9"/>
      <c r="AA438" s="9"/>
      <c r="AB438" s="9"/>
      <c r="AC438" s="9"/>
      <c r="AD438" s="9"/>
      <c r="AE438" s="9"/>
      <c r="AF438" s="9"/>
      <c r="AG438" s="9"/>
      <c r="AH438" s="9"/>
    </row>
    <row r="439" spans="1:34" x14ac:dyDescent="0.25">
      <c r="A439" s="9"/>
      <c r="B439" s="9"/>
      <c r="C439" s="9"/>
      <c r="D439" s="9"/>
      <c r="F439" s="9"/>
      <c r="I439" s="9"/>
      <c r="J439" s="9"/>
      <c r="K439" s="9"/>
      <c r="L439" s="9"/>
      <c r="M439" s="9"/>
      <c r="N439" s="9"/>
      <c r="O439" s="9"/>
      <c r="P439" s="9"/>
      <c r="S439" s="9"/>
      <c r="X439" s="9"/>
      <c r="Y439" s="9"/>
      <c r="Z439" s="9"/>
      <c r="AA439" s="9"/>
      <c r="AB439" s="9"/>
      <c r="AC439" s="9"/>
      <c r="AD439" s="9"/>
      <c r="AE439" s="9"/>
      <c r="AF439" s="9"/>
      <c r="AG439" s="9"/>
      <c r="AH439" s="9"/>
    </row>
    <row r="440" spans="1:34" x14ac:dyDescent="0.25">
      <c r="A440" s="9"/>
      <c r="B440" s="9"/>
      <c r="C440" s="9"/>
      <c r="D440" s="9"/>
      <c r="F440" s="9"/>
      <c r="I440" s="9"/>
      <c r="J440" s="9"/>
      <c r="K440" s="9"/>
      <c r="L440" s="9"/>
      <c r="M440" s="9"/>
      <c r="N440" s="9"/>
      <c r="O440" s="9"/>
      <c r="P440" s="9"/>
      <c r="S440" s="9"/>
      <c r="X440" s="9"/>
      <c r="Y440" s="9"/>
      <c r="Z440" s="9"/>
      <c r="AA440" s="9"/>
      <c r="AB440" s="9"/>
      <c r="AC440" s="9"/>
      <c r="AD440" s="9"/>
      <c r="AE440" s="9"/>
      <c r="AF440" s="9"/>
      <c r="AG440" s="9"/>
      <c r="AH440" s="9"/>
    </row>
    <row r="441" spans="1:34" x14ac:dyDescent="0.25">
      <c r="A441" s="9"/>
      <c r="B441" s="9"/>
      <c r="C441" s="9"/>
      <c r="D441" s="9"/>
      <c r="F441" s="9"/>
      <c r="I441" s="9"/>
      <c r="J441" s="9"/>
      <c r="K441" s="9"/>
      <c r="L441" s="9"/>
      <c r="M441" s="9"/>
      <c r="N441" s="9"/>
      <c r="O441" s="9"/>
      <c r="P441" s="9"/>
      <c r="S441" s="9"/>
      <c r="X441" s="9"/>
      <c r="Y441" s="9"/>
      <c r="Z441" s="9"/>
      <c r="AA441" s="9"/>
      <c r="AB441" s="9"/>
      <c r="AC441" s="9"/>
      <c r="AD441" s="9"/>
      <c r="AE441" s="9"/>
      <c r="AF441" s="9"/>
      <c r="AG441" s="9"/>
      <c r="AH441" s="9"/>
    </row>
    <row r="442" spans="1:34" x14ac:dyDescent="0.25">
      <c r="A442" s="9"/>
      <c r="B442" s="9"/>
      <c r="C442" s="9"/>
      <c r="D442" s="9"/>
      <c r="F442" s="9"/>
      <c r="I442" s="9"/>
      <c r="J442" s="9"/>
      <c r="K442" s="9"/>
      <c r="L442" s="9"/>
      <c r="M442" s="9"/>
      <c r="N442" s="9"/>
      <c r="O442" s="9"/>
      <c r="P442" s="9"/>
      <c r="S442" s="9"/>
      <c r="X442" s="9"/>
      <c r="Y442" s="9"/>
      <c r="Z442" s="9"/>
      <c r="AA442" s="9"/>
      <c r="AB442" s="9"/>
      <c r="AC442" s="9"/>
      <c r="AD442" s="9"/>
      <c r="AE442" s="9"/>
      <c r="AF442" s="9"/>
      <c r="AG442" s="9"/>
      <c r="AH442" s="9"/>
    </row>
    <row r="443" spans="1:34" x14ac:dyDescent="0.25">
      <c r="A443" s="9"/>
      <c r="B443" s="9"/>
      <c r="C443" s="9"/>
      <c r="D443" s="9"/>
      <c r="F443" s="9"/>
      <c r="I443" s="9"/>
      <c r="J443" s="9"/>
      <c r="K443" s="9"/>
      <c r="L443" s="9"/>
      <c r="M443" s="9"/>
      <c r="N443" s="9"/>
      <c r="O443" s="9"/>
      <c r="P443" s="9"/>
      <c r="S443" s="9"/>
      <c r="X443" s="9"/>
      <c r="Y443" s="9"/>
      <c r="Z443" s="9"/>
      <c r="AA443" s="9"/>
      <c r="AB443" s="9"/>
      <c r="AC443" s="9"/>
      <c r="AD443" s="9"/>
      <c r="AE443" s="9"/>
      <c r="AF443" s="9"/>
      <c r="AG443" s="9"/>
      <c r="AH443" s="9"/>
    </row>
    <row r="444" spans="1:34" x14ac:dyDescent="0.25">
      <c r="A444" s="9"/>
      <c r="B444" s="9"/>
      <c r="C444" s="9"/>
      <c r="D444" s="9"/>
      <c r="F444" s="9"/>
      <c r="I444" s="9"/>
      <c r="J444" s="9"/>
      <c r="K444" s="9"/>
      <c r="L444" s="9"/>
      <c r="M444" s="9"/>
      <c r="N444" s="9"/>
      <c r="O444" s="9"/>
      <c r="P444" s="9"/>
      <c r="S444" s="9"/>
      <c r="X444" s="9"/>
      <c r="Y444" s="9"/>
      <c r="Z444" s="9"/>
      <c r="AA444" s="9"/>
      <c r="AB444" s="9"/>
      <c r="AC444" s="9"/>
      <c r="AD444" s="9"/>
      <c r="AE444" s="9"/>
      <c r="AF444" s="9"/>
      <c r="AG444" s="9"/>
      <c r="AH444" s="9"/>
    </row>
    <row r="445" spans="1:34" x14ac:dyDescent="0.25">
      <c r="A445" s="9"/>
      <c r="B445" s="9"/>
      <c r="C445" s="9"/>
      <c r="D445" s="9"/>
      <c r="F445" s="9"/>
      <c r="I445" s="9"/>
      <c r="J445" s="9"/>
      <c r="K445" s="9"/>
      <c r="L445" s="9"/>
      <c r="M445" s="9"/>
      <c r="N445" s="9"/>
      <c r="O445" s="9"/>
      <c r="P445" s="9"/>
      <c r="S445" s="9"/>
      <c r="X445" s="9"/>
      <c r="Y445" s="9"/>
      <c r="Z445" s="9"/>
      <c r="AA445" s="9"/>
      <c r="AB445" s="9"/>
      <c r="AC445" s="9"/>
      <c r="AD445" s="9"/>
      <c r="AE445" s="9"/>
      <c r="AF445" s="9"/>
      <c r="AG445" s="9"/>
      <c r="AH445" s="9"/>
    </row>
    <row r="446" spans="1:34" x14ac:dyDescent="0.25">
      <c r="A446" s="9"/>
      <c r="B446" s="9"/>
      <c r="C446" s="9"/>
      <c r="D446" s="9"/>
      <c r="F446" s="9"/>
      <c r="I446" s="9"/>
      <c r="J446" s="9"/>
      <c r="K446" s="9"/>
      <c r="L446" s="9"/>
      <c r="M446" s="9"/>
      <c r="N446" s="9"/>
      <c r="O446" s="9"/>
      <c r="P446" s="9"/>
      <c r="S446" s="9"/>
      <c r="X446" s="9"/>
      <c r="Y446" s="9"/>
      <c r="Z446" s="9"/>
      <c r="AA446" s="9"/>
      <c r="AB446" s="9"/>
      <c r="AC446" s="9"/>
      <c r="AD446" s="9"/>
      <c r="AE446" s="9"/>
      <c r="AF446" s="9"/>
      <c r="AG446" s="9"/>
      <c r="AH446" s="9"/>
    </row>
    <row r="447" spans="1:34" x14ac:dyDescent="0.25">
      <c r="A447" s="9"/>
      <c r="B447" s="9"/>
      <c r="C447" s="9"/>
      <c r="D447" s="9"/>
      <c r="F447" s="9"/>
      <c r="I447" s="9"/>
      <c r="J447" s="9"/>
      <c r="K447" s="9"/>
      <c r="L447" s="9"/>
      <c r="M447" s="9"/>
      <c r="N447" s="9"/>
      <c r="O447" s="9"/>
      <c r="P447" s="9"/>
      <c r="S447" s="9"/>
      <c r="X447" s="9"/>
      <c r="Y447" s="9"/>
      <c r="Z447" s="9"/>
      <c r="AA447" s="9"/>
      <c r="AB447" s="9"/>
      <c r="AC447" s="9"/>
      <c r="AD447" s="9"/>
      <c r="AE447" s="9"/>
      <c r="AF447" s="9"/>
      <c r="AG447" s="9"/>
      <c r="AH447" s="9"/>
    </row>
    <row r="448" spans="1:34" x14ac:dyDescent="0.25">
      <c r="A448" s="9"/>
      <c r="B448" s="9"/>
      <c r="C448" s="9"/>
      <c r="D448" s="9"/>
      <c r="F448" s="9"/>
      <c r="I448" s="9"/>
      <c r="J448" s="9"/>
      <c r="K448" s="9"/>
      <c r="L448" s="9"/>
      <c r="M448" s="9"/>
      <c r="N448" s="9"/>
      <c r="O448" s="9"/>
      <c r="P448" s="9"/>
      <c r="S448" s="9"/>
      <c r="X448" s="9"/>
      <c r="Y448" s="9"/>
      <c r="Z448" s="9"/>
      <c r="AA448" s="9"/>
      <c r="AB448" s="9"/>
      <c r="AC448" s="9"/>
      <c r="AD448" s="9"/>
      <c r="AE448" s="9"/>
      <c r="AF448" s="9"/>
      <c r="AG448" s="9"/>
      <c r="AH448" s="9"/>
    </row>
    <row r="449" spans="1:34" x14ac:dyDescent="0.25">
      <c r="A449" s="9"/>
      <c r="B449" s="9"/>
      <c r="C449" s="9"/>
      <c r="D449" s="9"/>
      <c r="F449" s="9"/>
      <c r="I449" s="9"/>
      <c r="J449" s="9"/>
      <c r="K449" s="9"/>
      <c r="L449" s="9"/>
      <c r="M449" s="9"/>
      <c r="N449" s="9"/>
      <c r="O449" s="9"/>
      <c r="P449" s="9"/>
      <c r="S449" s="9"/>
      <c r="X449" s="9"/>
      <c r="Y449" s="9"/>
      <c r="Z449" s="9"/>
      <c r="AA449" s="9"/>
      <c r="AB449" s="9"/>
      <c r="AC449" s="9"/>
      <c r="AD449" s="9"/>
      <c r="AE449" s="9"/>
      <c r="AF449" s="9"/>
      <c r="AG449" s="9"/>
      <c r="AH449" s="9"/>
    </row>
    <row r="450" spans="1:34" x14ac:dyDescent="0.25">
      <c r="A450" s="9"/>
      <c r="B450" s="9"/>
      <c r="C450" s="9"/>
      <c r="D450" s="9"/>
      <c r="F450" s="9"/>
      <c r="I450" s="9"/>
      <c r="J450" s="9"/>
      <c r="K450" s="9"/>
      <c r="L450" s="9"/>
      <c r="M450" s="9"/>
      <c r="N450" s="9"/>
      <c r="O450" s="9"/>
      <c r="P450" s="9"/>
      <c r="S450" s="9"/>
      <c r="X450" s="9"/>
      <c r="Y450" s="9"/>
      <c r="Z450" s="9"/>
      <c r="AA450" s="9"/>
      <c r="AB450" s="9"/>
      <c r="AC450" s="9"/>
      <c r="AD450" s="9"/>
      <c r="AE450" s="9"/>
      <c r="AF450" s="9"/>
      <c r="AG450" s="9"/>
      <c r="AH450" s="9"/>
    </row>
    <row r="451" spans="1:34" x14ac:dyDescent="0.25">
      <c r="A451" s="9"/>
      <c r="B451" s="9"/>
      <c r="C451" s="9"/>
      <c r="D451" s="9"/>
      <c r="F451" s="9"/>
      <c r="I451" s="9"/>
      <c r="J451" s="9"/>
      <c r="K451" s="9"/>
      <c r="L451" s="9"/>
      <c r="M451" s="9"/>
      <c r="N451" s="9"/>
      <c r="O451" s="9"/>
      <c r="P451" s="9"/>
      <c r="S451" s="9"/>
      <c r="X451" s="9"/>
      <c r="Y451" s="9"/>
      <c r="Z451" s="9"/>
      <c r="AA451" s="9"/>
      <c r="AB451" s="9"/>
      <c r="AC451" s="9"/>
      <c r="AD451" s="9"/>
      <c r="AE451" s="9"/>
      <c r="AF451" s="9"/>
      <c r="AG451" s="9"/>
      <c r="AH451" s="9"/>
    </row>
    <row r="452" spans="1:34" x14ac:dyDescent="0.25">
      <c r="A452" s="9"/>
      <c r="B452" s="9"/>
      <c r="C452" s="9"/>
      <c r="D452" s="9"/>
      <c r="F452" s="9"/>
      <c r="I452" s="9"/>
      <c r="J452" s="9"/>
      <c r="K452" s="9"/>
      <c r="L452" s="9"/>
      <c r="M452" s="9"/>
      <c r="N452" s="9"/>
      <c r="O452" s="9"/>
      <c r="P452" s="9"/>
      <c r="S452" s="9"/>
      <c r="X452" s="9"/>
      <c r="Y452" s="9"/>
      <c r="Z452" s="9"/>
      <c r="AA452" s="9"/>
      <c r="AB452" s="9"/>
      <c r="AC452" s="9"/>
      <c r="AD452" s="9"/>
      <c r="AE452" s="9"/>
      <c r="AF452" s="9"/>
      <c r="AG452" s="9"/>
      <c r="AH452" s="9"/>
    </row>
    <row r="453" spans="1:34" x14ac:dyDescent="0.25">
      <c r="A453" s="9"/>
      <c r="B453" s="9"/>
      <c r="C453" s="9"/>
      <c r="D453" s="9"/>
      <c r="F453" s="9"/>
      <c r="I453" s="9"/>
      <c r="J453" s="9"/>
      <c r="K453" s="9"/>
      <c r="L453" s="9"/>
      <c r="M453" s="9"/>
      <c r="N453" s="9"/>
      <c r="O453" s="9"/>
      <c r="P453" s="9"/>
      <c r="S453" s="9"/>
      <c r="X453" s="9"/>
      <c r="Y453" s="9"/>
      <c r="Z453" s="9"/>
      <c r="AA453" s="9"/>
      <c r="AB453" s="9"/>
      <c r="AC453" s="9"/>
      <c r="AD453" s="9"/>
      <c r="AE453" s="9"/>
      <c r="AF453" s="9"/>
      <c r="AG453" s="9"/>
      <c r="AH453" s="9"/>
    </row>
    <row r="454" spans="1:34" x14ac:dyDescent="0.25">
      <c r="A454" s="9"/>
      <c r="B454" s="9"/>
      <c r="C454" s="9"/>
      <c r="D454" s="9"/>
      <c r="F454" s="9"/>
      <c r="I454" s="9"/>
      <c r="J454" s="9"/>
      <c r="K454" s="9"/>
      <c r="L454" s="9"/>
      <c r="M454" s="9"/>
      <c r="N454" s="9"/>
      <c r="O454" s="9"/>
      <c r="P454" s="9"/>
      <c r="S454" s="9"/>
      <c r="X454" s="9"/>
      <c r="Y454" s="9"/>
      <c r="Z454" s="9"/>
      <c r="AA454" s="9"/>
      <c r="AB454" s="9"/>
      <c r="AC454" s="9"/>
      <c r="AD454" s="9"/>
      <c r="AE454" s="9"/>
      <c r="AF454" s="9"/>
      <c r="AG454" s="9"/>
      <c r="AH454" s="9"/>
    </row>
    <row r="455" spans="1:34" x14ac:dyDescent="0.25">
      <c r="A455" s="9"/>
      <c r="B455" s="9"/>
      <c r="C455" s="9"/>
      <c r="D455" s="9"/>
      <c r="F455" s="9"/>
      <c r="I455" s="9"/>
      <c r="J455" s="9"/>
      <c r="K455" s="9"/>
      <c r="L455" s="9"/>
      <c r="M455" s="9"/>
      <c r="N455" s="9"/>
      <c r="O455" s="9"/>
      <c r="P455" s="9"/>
      <c r="S455" s="9"/>
      <c r="X455" s="9"/>
      <c r="Y455" s="9"/>
      <c r="Z455" s="9"/>
      <c r="AA455" s="9"/>
      <c r="AB455" s="9"/>
      <c r="AC455" s="9"/>
      <c r="AD455" s="9"/>
      <c r="AE455" s="9"/>
      <c r="AF455" s="9"/>
      <c r="AG455" s="9"/>
      <c r="AH455" s="9"/>
    </row>
    <row r="456" spans="1:34" x14ac:dyDescent="0.25">
      <c r="A456" s="9"/>
      <c r="B456" s="9"/>
      <c r="C456" s="9"/>
      <c r="D456" s="9"/>
      <c r="F456" s="9"/>
      <c r="I456" s="9"/>
      <c r="J456" s="9"/>
      <c r="K456" s="9"/>
      <c r="L456" s="9"/>
      <c r="M456" s="9"/>
      <c r="N456" s="9"/>
      <c r="O456" s="9"/>
      <c r="P456" s="9"/>
      <c r="S456" s="9"/>
      <c r="X456" s="9"/>
      <c r="Y456" s="9"/>
      <c r="Z456" s="9"/>
      <c r="AA456" s="9"/>
      <c r="AB456" s="9"/>
      <c r="AC456" s="9"/>
      <c r="AD456" s="9"/>
      <c r="AE456" s="9"/>
      <c r="AF456" s="9"/>
      <c r="AG456" s="9"/>
      <c r="AH456" s="9"/>
    </row>
    <row r="457" spans="1:34" x14ac:dyDescent="0.25">
      <c r="A457" s="9"/>
      <c r="B457" s="9"/>
      <c r="C457" s="9"/>
      <c r="D457" s="9"/>
      <c r="F457" s="9"/>
      <c r="I457" s="9"/>
      <c r="J457" s="9"/>
      <c r="K457" s="9"/>
      <c r="L457" s="9"/>
      <c r="M457" s="9"/>
      <c r="N457" s="9"/>
      <c r="O457" s="9"/>
      <c r="P457" s="9"/>
      <c r="S457" s="9"/>
      <c r="X457" s="9"/>
      <c r="Y457" s="9"/>
      <c r="Z457" s="9"/>
      <c r="AA457" s="9"/>
      <c r="AB457" s="9"/>
      <c r="AC457" s="9"/>
      <c r="AD457" s="9"/>
      <c r="AE457" s="9"/>
      <c r="AF457" s="9"/>
      <c r="AG457" s="9"/>
      <c r="AH457" s="9"/>
    </row>
    <row r="458" spans="1:34" x14ac:dyDescent="0.25">
      <c r="A458" s="9"/>
      <c r="B458" s="9"/>
      <c r="C458" s="9"/>
      <c r="D458" s="9"/>
      <c r="F458" s="9"/>
      <c r="I458" s="9"/>
      <c r="J458" s="9"/>
      <c r="K458" s="9"/>
      <c r="L458" s="9"/>
      <c r="M458" s="9"/>
      <c r="N458" s="9"/>
      <c r="O458" s="9"/>
      <c r="P458" s="9"/>
      <c r="S458" s="9"/>
      <c r="X458" s="9"/>
      <c r="Y458" s="9"/>
      <c r="Z458" s="9"/>
      <c r="AA458" s="9"/>
      <c r="AB458" s="9"/>
      <c r="AC458" s="9"/>
      <c r="AD458" s="9"/>
      <c r="AE458" s="9"/>
      <c r="AF458" s="9"/>
      <c r="AG458" s="9"/>
      <c r="AH458" s="9"/>
    </row>
    <row r="459" spans="1:34" x14ac:dyDescent="0.25">
      <c r="A459" s="9"/>
      <c r="B459" s="9"/>
      <c r="C459" s="9"/>
      <c r="D459" s="9"/>
      <c r="F459" s="9"/>
      <c r="I459" s="9"/>
      <c r="J459" s="9"/>
      <c r="K459" s="9"/>
      <c r="L459" s="9"/>
      <c r="M459" s="9"/>
      <c r="N459" s="9"/>
      <c r="O459" s="9"/>
      <c r="P459" s="9"/>
      <c r="S459" s="9"/>
      <c r="X459" s="9"/>
      <c r="Y459" s="9"/>
      <c r="Z459" s="9"/>
      <c r="AA459" s="9"/>
      <c r="AB459" s="9"/>
      <c r="AC459" s="9"/>
      <c r="AD459" s="9"/>
      <c r="AE459" s="9"/>
      <c r="AF459" s="9"/>
      <c r="AG459" s="9"/>
      <c r="AH459" s="9"/>
    </row>
    <row r="460" spans="1:34" x14ac:dyDescent="0.25">
      <c r="A460" s="9"/>
      <c r="B460" s="9"/>
      <c r="C460" s="9"/>
      <c r="D460" s="9"/>
      <c r="F460" s="9"/>
      <c r="I460" s="9"/>
      <c r="J460" s="9"/>
      <c r="K460" s="9"/>
      <c r="L460" s="9"/>
      <c r="M460" s="9"/>
      <c r="N460" s="9"/>
      <c r="O460" s="9"/>
      <c r="P460" s="9"/>
      <c r="S460" s="9"/>
      <c r="X460" s="9"/>
      <c r="Y460" s="9"/>
      <c r="Z460" s="9"/>
      <c r="AA460" s="9"/>
      <c r="AB460" s="9"/>
      <c r="AC460" s="9"/>
      <c r="AD460" s="9"/>
      <c r="AE460" s="9"/>
      <c r="AF460" s="9"/>
      <c r="AG460" s="9"/>
      <c r="AH460" s="9"/>
    </row>
    <row r="461" spans="1:34" x14ac:dyDescent="0.25">
      <c r="A461" s="9"/>
      <c r="B461" s="9"/>
      <c r="C461" s="9"/>
      <c r="D461" s="9"/>
      <c r="F461" s="9"/>
      <c r="I461" s="9"/>
      <c r="J461" s="9"/>
      <c r="K461" s="9"/>
      <c r="L461" s="9"/>
      <c r="M461" s="9"/>
      <c r="N461" s="9"/>
      <c r="O461" s="9"/>
      <c r="P461" s="9"/>
      <c r="S461" s="9"/>
      <c r="X461" s="9"/>
      <c r="Y461" s="9"/>
      <c r="Z461" s="9"/>
      <c r="AA461" s="9"/>
      <c r="AB461" s="9"/>
      <c r="AC461" s="9"/>
      <c r="AD461" s="9"/>
      <c r="AE461" s="9"/>
      <c r="AF461" s="9"/>
      <c r="AG461" s="9"/>
      <c r="AH461" s="9"/>
    </row>
    <row r="462" spans="1:34" x14ac:dyDescent="0.25">
      <c r="A462" s="9"/>
      <c r="B462" s="9"/>
      <c r="C462" s="9"/>
      <c r="D462" s="9"/>
      <c r="F462" s="9"/>
      <c r="I462" s="9"/>
      <c r="J462" s="9"/>
      <c r="K462" s="9"/>
      <c r="L462" s="9"/>
      <c r="M462" s="9"/>
      <c r="N462" s="9"/>
      <c r="O462" s="9"/>
      <c r="P462" s="9"/>
      <c r="S462" s="9"/>
      <c r="X462" s="9"/>
      <c r="Y462" s="9"/>
      <c r="Z462" s="9"/>
      <c r="AA462" s="9"/>
      <c r="AB462" s="9"/>
      <c r="AC462" s="9"/>
      <c r="AD462" s="9"/>
      <c r="AE462" s="9"/>
      <c r="AF462" s="9"/>
      <c r="AG462" s="9"/>
      <c r="AH462" s="9"/>
    </row>
    <row r="463" spans="1:34" x14ac:dyDescent="0.25">
      <c r="A463" s="9"/>
      <c r="B463" s="9"/>
      <c r="C463" s="9"/>
      <c r="D463" s="9"/>
      <c r="F463" s="9"/>
      <c r="I463" s="9"/>
      <c r="J463" s="9"/>
      <c r="K463" s="9"/>
      <c r="L463" s="9"/>
      <c r="M463" s="9"/>
      <c r="N463" s="9"/>
      <c r="O463" s="9"/>
      <c r="P463" s="9"/>
      <c r="S463" s="9"/>
      <c r="X463" s="9"/>
      <c r="Y463" s="9"/>
      <c r="Z463" s="9"/>
      <c r="AA463" s="9"/>
      <c r="AB463" s="9"/>
      <c r="AC463" s="9"/>
      <c r="AD463" s="9"/>
      <c r="AE463" s="9"/>
      <c r="AF463" s="9"/>
      <c r="AG463" s="9"/>
      <c r="AH463" s="9"/>
    </row>
    <row r="464" spans="1:34" x14ac:dyDescent="0.25">
      <c r="A464" s="9"/>
      <c r="B464" s="9"/>
      <c r="C464" s="9"/>
      <c r="D464" s="9"/>
      <c r="F464" s="9"/>
      <c r="I464" s="9"/>
      <c r="J464" s="9"/>
      <c r="K464" s="9"/>
      <c r="L464" s="9"/>
      <c r="M464" s="9"/>
      <c r="N464" s="9"/>
      <c r="O464" s="9"/>
      <c r="P464" s="9"/>
      <c r="S464" s="9"/>
      <c r="X464" s="9"/>
      <c r="Y464" s="9"/>
      <c r="Z464" s="9"/>
      <c r="AA464" s="9"/>
      <c r="AB464" s="9"/>
      <c r="AC464" s="9"/>
      <c r="AD464" s="9"/>
      <c r="AE464" s="9"/>
      <c r="AF464" s="9"/>
      <c r="AG464" s="9"/>
      <c r="AH464" s="9"/>
    </row>
    <row r="465" spans="1:34" x14ac:dyDescent="0.25">
      <c r="A465" s="9"/>
      <c r="B465" s="9"/>
      <c r="C465" s="9"/>
      <c r="D465" s="9"/>
      <c r="F465" s="9"/>
      <c r="I465" s="9"/>
      <c r="J465" s="9"/>
      <c r="K465" s="9"/>
      <c r="L465" s="9"/>
      <c r="M465" s="9"/>
      <c r="N465" s="9"/>
      <c r="O465" s="9"/>
      <c r="P465" s="9"/>
      <c r="S465" s="9"/>
      <c r="X465" s="9"/>
      <c r="Y465" s="9"/>
      <c r="Z465" s="9"/>
      <c r="AA465" s="9"/>
      <c r="AB465" s="9"/>
      <c r="AC465" s="9"/>
      <c r="AD465" s="9"/>
      <c r="AE465" s="9"/>
      <c r="AF465" s="9"/>
      <c r="AG465" s="9"/>
      <c r="AH465" s="9"/>
    </row>
    <row r="466" spans="1:34" x14ac:dyDescent="0.25">
      <c r="A466" s="9"/>
      <c r="B466" s="9"/>
      <c r="C466" s="9"/>
      <c r="D466" s="9"/>
      <c r="F466" s="9"/>
      <c r="I466" s="9"/>
      <c r="J466" s="9"/>
      <c r="K466" s="9"/>
      <c r="L466" s="9"/>
      <c r="M466" s="9"/>
      <c r="N466" s="9"/>
      <c r="O466" s="9"/>
      <c r="P466" s="9"/>
      <c r="S466" s="9"/>
      <c r="X466" s="9"/>
      <c r="Y466" s="9"/>
      <c r="Z466" s="9"/>
      <c r="AA466" s="9"/>
      <c r="AB466" s="9"/>
      <c r="AC466" s="9"/>
      <c r="AD466" s="9"/>
      <c r="AE466" s="9"/>
      <c r="AF466" s="9"/>
      <c r="AG466" s="9"/>
      <c r="AH466" s="9"/>
    </row>
    <row r="467" spans="1:34" x14ac:dyDescent="0.25">
      <c r="A467" s="9"/>
      <c r="B467" s="9"/>
      <c r="C467" s="9"/>
      <c r="D467" s="9"/>
      <c r="F467" s="9"/>
      <c r="I467" s="9"/>
      <c r="J467" s="9"/>
      <c r="K467" s="9"/>
      <c r="L467" s="9"/>
      <c r="M467" s="9"/>
      <c r="N467" s="9"/>
      <c r="O467" s="9"/>
      <c r="P467" s="9"/>
      <c r="S467" s="9"/>
      <c r="X467" s="9"/>
      <c r="Y467" s="9"/>
      <c r="Z467" s="9"/>
      <c r="AA467" s="9"/>
      <c r="AB467" s="9"/>
      <c r="AC467" s="9"/>
      <c r="AD467" s="9"/>
      <c r="AE467" s="9"/>
      <c r="AF467" s="9"/>
      <c r="AG467" s="9"/>
      <c r="AH467" s="9"/>
    </row>
    <row r="468" spans="1:34" x14ac:dyDescent="0.25">
      <c r="A468" s="9"/>
      <c r="B468" s="9"/>
      <c r="C468" s="9"/>
      <c r="D468" s="9"/>
      <c r="F468" s="9"/>
      <c r="I468" s="9"/>
      <c r="J468" s="9"/>
      <c r="K468" s="9"/>
      <c r="L468" s="9"/>
      <c r="M468" s="9"/>
      <c r="N468" s="9"/>
      <c r="O468" s="9"/>
      <c r="P468" s="9"/>
      <c r="S468" s="9"/>
      <c r="X468" s="9"/>
      <c r="Y468" s="9"/>
      <c r="Z468" s="9"/>
      <c r="AA468" s="9"/>
      <c r="AB468" s="9"/>
      <c r="AC468" s="9"/>
      <c r="AD468" s="9"/>
      <c r="AE468" s="9"/>
      <c r="AF468" s="9"/>
      <c r="AG468" s="9"/>
      <c r="AH468" s="9"/>
    </row>
    <row r="469" spans="1:34" x14ac:dyDescent="0.25">
      <c r="A469" s="9"/>
      <c r="B469" s="9"/>
      <c r="C469" s="9"/>
      <c r="D469" s="9"/>
      <c r="F469" s="9"/>
      <c r="I469" s="9"/>
      <c r="J469" s="9"/>
      <c r="K469" s="9"/>
      <c r="L469" s="9"/>
      <c r="M469" s="9"/>
      <c r="N469" s="9"/>
      <c r="O469" s="9"/>
      <c r="P469" s="9"/>
      <c r="S469" s="9"/>
      <c r="X469" s="9"/>
      <c r="Y469" s="9"/>
      <c r="Z469" s="9"/>
      <c r="AA469" s="9"/>
      <c r="AB469" s="9"/>
      <c r="AC469" s="9"/>
      <c r="AD469" s="9"/>
      <c r="AE469" s="9"/>
      <c r="AF469" s="9"/>
      <c r="AG469" s="9"/>
      <c r="AH469" s="9"/>
    </row>
    <row r="470" spans="1:34" x14ac:dyDescent="0.25">
      <c r="A470" s="9"/>
      <c r="B470" s="9"/>
      <c r="C470" s="9"/>
      <c r="D470" s="9"/>
      <c r="F470" s="9"/>
      <c r="I470" s="9"/>
      <c r="J470" s="9"/>
      <c r="K470" s="9"/>
      <c r="L470" s="9"/>
      <c r="M470" s="9"/>
      <c r="N470" s="9"/>
      <c r="O470" s="9"/>
      <c r="P470" s="9"/>
      <c r="S470" s="9"/>
      <c r="X470" s="9"/>
      <c r="Y470" s="9"/>
      <c r="Z470" s="9"/>
      <c r="AA470" s="9"/>
      <c r="AB470" s="9"/>
      <c r="AC470" s="9"/>
      <c r="AD470" s="9"/>
      <c r="AE470" s="9"/>
      <c r="AF470" s="9"/>
      <c r="AG470" s="9"/>
      <c r="AH470" s="9"/>
    </row>
    <row r="471" spans="1:34" x14ac:dyDescent="0.25">
      <c r="A471" s="9"/>
      <c r="B471" s="9"/>
      <c r="C471" s="9"/>
      <c r="D471" s="9"/>
      <c r="F471" s="9"/>
      <c r="I471" s="9"/>
      <c r="J471" s="9"/>
      <c r="K471" s="9"/>
      <c r="L471" s="9"/>
      <c r="M471" s="9"/>
      <c r="N471" s="9"/>
      <c r="O471" s="9"/>
      <c r="P471" s="9"/>
      <c r="S471" s="9"/>
      <c r="X471" s="9"/>
      <c r="Y471" s="9"/>
      <c r="Z471" s="9"/>
      <c r="AA471" s="9"/>
      <c r="AB471" s="9"/>
      <c r="AC471" s="9"/>
      <c r="AD471" s="9"/>
      <c r="AE471" s="9"/>
      <c r="AF471" s="9"/>
      <c r="AG471" s="9"/>
      <c r="AH471" s="9"/>
    </row>
    <row r="472" spans="1:34" x14ac:dyDescent="0.25">
      <c r="A472" s="9"/>
      <c r="B472" s="9"/>
      <c r="C472" s="9"/>
      <c r="D472" s="9"/>
      <c r="F472" s="9"/>
      <c r="I472" s="9"/>
      <c r="J472" s="9"/>
      <c r="K472" s="9"/>
      <c r="L472" s="9"/>
      <c r="M472" s="9"/>
      <c r="N472" s="9"/>
      <c r="O472" s="9"/>
      <c r="P472" s="9"/>
      <c r="S472" s="9"/>
      <c r="X472" s="9"/>
      <c r="Y472" s="9"/>
      <c r="Z472" s="9"/>
      <c r="AA472" s="9"/>
      <c r="AB472" s="9"/>
      <c r="AC472" s="9"/>
      <c r="AD472" s="9"/>
      <c r="AE472" s="9"/>
      <c r="AF472" s="9"/>
      <c r="AG472" s="9"/>
      <c r="AH472" s="9"/>
    </row>
    <row r="473" spans="1:34" x14ac:dyDescent="0.25">
      <c r="A473" s="9"/>
      <c r="B473" s="9"/>
      <c r="C473" s="9"/>
      <c r="D473" s="9"/>
      <c r="F473" s="9"/>
      <c r="I473" s="9"/>
      <c r="J473" s="9"/>
      <c r="K473" s="9"/>
      <c r="L473" s="9"/>
      <c r="M473" s="9"/>
      <c r="N473" s="9"/>
      <c r="O473" s="9"/>
      <c r="P473" s="9"/>
      <c r="S473" s="9"/>
      <c r="X473" s="9"/>
      <c r="Y473" s="9"/>
      <c r="Z473" s="9"/>
      <c r="AA473" s="9"/>
      <c r="AB473" s="9"/>
      <c r="AC473" s="9"/>
      <c r="AD473" s="9"/>
      <c r="AE473" s="9"/>
      <c r="AF473" s="9"/>
      <c r="AG473" s="9"/>
      <c r="AH473" s="9"/>
    </row>
    <row r="474" spans="1:34" x14ac:dyDescent="0.25">
      <c r="A474" s="9"/>
      <c r="B474" s="9"/>
      <c r="C474" s="9"/>
      <c r="D474" s="9"/>
      <c r="F474" s="9"/>
      <c r="I474" s="9"/>
      <c r="J474" s="9"/>
      <c r="K474" s="9"/>
      <c r="L474" s="9"/>
      <c r="M474" s="9"/>
      <c r="N474" s="9"/>
      <c r="O474" s="9"/>
      <c r="P474" s="9"/>
      <c r="S474" s="9"/>
      <c r="X474" s="9"/>
      <c r="Y474" s="9"/>
      <c r="Z474" s="9"/>
      <c r="AA474" s="9"/>
      <c r="AB474" s="9"/>
      <c r="AC474" s="9"/>
      <c r="AD474" s="9"/>
      <c r="AE474" s="9"/>
      <c r="AF474" s="9"/>
      <c r="AG474" s="9"/>
      <c r="AH474" s="9"/>
    </row>
    <row r="475" spans="1:34" x14ac:dyDescent="0.25">
      <c r="A475" s="9"/>
      <c r="B475" s="9"/>
      <c r="C475" s="9"/>
      <c r="D475" s="9"/>
      <c r="F475" s="9"/>
      <c r="I475" s="9"/>
      <c r="J475" s="9"/>
      <c r="K475" s="9"/>
      <c r="L475" s="9"/>
      <c r="M475" s="9"/>
      <c r="N475" s="9"/>
      <c r="O475" s="9"/>
      <c r="P475" s="9"/>
      <c r="S475" s="9"/>
      <c r="X475" s="9"/>
      <c r="Y475" s="9"/>
      <c r="Z475" s="9"/>
      <c r="AA475" s="9"/>
      <c r="AB475" s="9"/>
      <c r="AC475" s="9"/>
      <c r="AD475" s="9"/>
      <c r="AE475" s="9"/>
      <c r="AF475" s="9"/>
      <c r="AG475" s="9"/>
      <c r="AH475" s="9"/>
    </row>
    <row r="476" spans="1:34" x14ac:dyDescent="0.25">
      <c r="A476" s="9"/>
      <c r="B476" s="9"/>
      <c r="C476" s="9"/>
      <c r="D476" s="9"/>
      <c r="F476" s="9"/>
      <c r="I476" s="9"/>
      <c r="J476" s="9"/>
      <c r="K476" s="9"/>
      <c r="L476" s="9"/>
      <c r="M476" s="9"/>
      <c r="N476" s="9"/>
      <c r="O476" s="9"/>
      <c r="P476" s="9"/>
      <c r="S476" s="9"/>
      <c r="X476" s="9"/>
      <c r="Y476" s="9"/>
      <c r="Z476" s="9"/>
      <c r="AA476" s="9"/>
      <c r="AB476" s="9"/>
      <c r="AC476" s="9"/>
      <c r="AD476" s="9"/>
      <c r="AE476" s="9"/>
      <c r="AF476" s="9"/>
      <c r="AG476" s="9"/>
      <c r="AH476" s="9"/>
    </row>
    <row r="477" spans="1:34" x14ac:dyDescent="0.25">
      <c r="A477" s="9"/>
      <c r="B477" s="9"/>
      <c r="C477" s="9"/>
      <c r="D477" s="9"/>
      <c r="F477" s="9"/>
      <c r="I477" s="9"/>
      <c r="J477" s="9"/>
      <c r="K477" s="9"/>
      <c r="L477" s="9"/>
      <c r="M477" s="9"/>
      <c r="N477" s="9"/>
      <c r="O477" s="9"/>
      <c r="P477" s="9"/>
      <c r="S477" s="9"/>
      <c r="X477" s="9"/>
      <c r="Y477" s="9"/>
      <c r="Z477" s="9"/>
      <c r="AA477" s="9"/>
      <c r="AB477" s="9"/>
      <c r="AC477" s="9"/>
      <c r="AD477" s="9"/>
      <c r="AE477" s="9"/>
      <c r="AF477" s="9"/>
      <c r="AG477" s="9"/>
      <c r="AH477" s="9"/>
    </row>
    <row r="478" spans="1:34" x14ac:dyDescent="0.25">
      <c r="A478" s="9"/>
      <c r="B478" s="9"/>
      <c r="C478" s="9"/>
      <c r="D478" s="9"/>
      <c r="F478" s="9"/>
      <c r="I478" s="9"/>
      <c r="J478" s="9"/>
      <c r="K478" s="9"/>
      <c r="L478" s="9"/>
      <c r="M478" s="9"/>
      <c r="N478" s="9"/>
      <c r="O478" s="9"/>
      <c r="P478" s="9"/>
      <c r="S478" s="9"/>
      <c r="X478" s="9"/>
      <c r="Y478" s="9"/>
      <c r="Z478" s="9"/>
      <c r="AA478" s="9"/>
      <c r="AB478" s="9"/>
      <c r="AC478" s="9"/>
      <c r="AD478" s="9"/>
      <c r="AE478" s="9"/>
      <c r="AF478" s="9"/>
      <c r="AG478" s="9"/>
      <c r="AH478" s="9"/>
    </row>
    <row r="479" spans="1:34" x14ac:dyDescent="0.25">
      <c r="A479" s="9"/>
      <c r="B479" s="9"/>
      <c r="C479" s="9"/>
      <c r="D479" s="9"/>
      <c r="F479" s="9"/>
      <c r="I479" s="9"/>
      <c r="J479" s="9"/>
      <c r="K479" s="9"/>
      <c r="L479" s="9"/>
      <c r="M479" s="9"/>
      <c r="N479" s="9"/>
      <c r="O479" s="9"/>
      <c r="P479" s="9"/>
      <c r="S479" s="9"/>
      <c r="X479" s="9"/>
      <c r="Y479" s="9"/>
      <c r="Z479" s="9"/>
      <c r="AA479" s="9"/>
      <c r="AB479" s="9"/>
      <c r="AC479" s="9"/>
      <c r="AD479" s="9"/>
      <c r="AE479" s="9"/>
      <c r="AF479" s="9"/>
      <c r="AG479" s="9"/>
      <c r="AH479" s="9"/>
    </row>
    <row r="480" spans="1:34" x14ac:dyDescent="0.25">
      <c r="A480" s="9"/>
      <c r="B480" s="9"/>
      <c r="C480" s="9"/>
      <c r="D480" s="9"/>
      <c r="F480" s="9"/>
      <c r="I480" s="9"/>
      <c r="J480" s="9"/>
      <c r="K480" s="9"/>
      <c r="L480" s="9"/>
      <c r="M480" s="9"/>
      <c r="N480" s="9"/>
      <c r="O480" s="9"/>
      <c r="P480" s="9"/>
      <c r="S480" s="9"/>
      <c r="X480" s="9"/>
      <c r="Y480" s="9"/>
      <c r="Z480" s="9"/>
      <c r="AA480" s="9"/>
      <c r="AB480" s="9"/>
      <c r="AC480" s="9"/>
      <c r="AD480" s="9"/>
      <c r="AE480" s="9"/>
      <c r="AF480" s="9"/>
      <c r="AG480" s="9"/>
      <c r="AH480" s="9"/>
    </row>
    <row r="481" spans="1:34" x14ac:dyDescent="0.25">
      <c r="A481" s="9"/>
      <c r="B481" s="9"/>
      <c r="C481" s="9"/>
      <c r="D481" s="9"/>
      <c r="F481" s="9"/>
      <c r="I481" s="9"/>
      <c r="J481" s="9"/>
      <c r="K481" s="9"/>
      <c r="L481" s="9"/>
      <c r="M481" s="9"/>
      <c r="N481" s="9"/>
      <c r="O481" s="9"/>
      <c r="P481" s="9"/>
      <c r="S481" s="9"/>
      <c r="X481" s="9"/>
      <c r="Y481" s="9"/>
      <c r="Z481" s="9"/>
      <c r="AA481" s="9"/>
      <c r="AB481" s="9"/>
      <c r="AC481" s="9"/>
      <c r="AD481" s="9"/>
      <c r="AE481" s="9"/>
      <c r="AF481" s="9"/>
      <c r="AG481" s="9"/>
      <c r="AH481" s="9"/>
    </row>
    <row r="482" spans="1:34" x14ac:dyDescent="0.25">
      <c r="A482" s="9"/>
      <c r="B482" s="9"/>
      <c r="C482" s="9"/>
      <c r="D482" s="9"/>
      <c r="F482" s="9"/>
      <c r="I482" s="9"/>
      <c r="J482" s="9"/>
      <c r="K482" s="9"/>
      <c r="L482" s="9"/>
      <c r="M482" s="9"/>
      <c r="N482" s="9"/>
      <c r="O482" s="9"/>
      <c r="P482" s="9"/>
      <c r="S482" s="9"/>
      <c r="X482" s="9"/>
      <c r="Y482" s="9"/>
      <c r="Z482" s="9"/>
      <c r="AA482" s="9"/>
      <c r="AB482" s="9"/>
      <c r="AC482" s="9"/>
      <c r="AD482" s="9"/>
      <c r="AE482" s="9"/>
      <c r="AF482" s="9"/>
      <c r="AG482" s="9"/>
      <c r="AH482" s="9"/>
    </row>
    <row r="483" spans="1:34" x14ac:dyDescent="0.25">
      <c r="A483" s="9"/>
      <c r="B483" s="9"/>
      <c r="C483" s="9"/>
      <c r="D483" s="9"/>
      <c r="F483" s="9"/>
      <c r="I483" s="9"/>
      <c r="J483" s="9"/>
      <c r="K483" s="9"/>
      <c r="L483" s="9"/>
      <c r="M483" s="9"/>
      <c r="N483" s="9"/>
      <c r="O483" s="9"/>
      <c r="P483" s="9"/>
      <c r="S483" s="9"/>
      <c r="X483" s="9"/>
      <c r="Y483" s="9"/>
      <c r="Z483" s="9"/>
      <c r="AA483" s="9"/>
      <c r="AB483" s="9"/>
      <c r="AC483" s="9"/>
      <c r="AD483" s="9"/>
      <c r="AE483" s="9"/>
      <c r="AF483" s="9"/>
      <c r="AG483" s="9"/>
      <c r="AH483" s="9"/>
    </row>
    <row r="484" spans="1:34" x14ac:dyDescent="0.25">
      <c r="A484" s="9"/>
      <c r="B484" s="9"/>
      <c r="C484" s="9"/>
      <c r="D484" s="9"/>
      <c r="F484" s="9"/>
      <c r="I484" s="9"/>
      <c r="J484" s="9"/>
      <c r="K484" s="9"/>
      <c r="L484" s="9"/>
      <c r="M484" s="9"/>
      <c r="N484" s="9"/>
      <c r="O484" s="9"/>
      <c r="P484" s="9"/>
      <c r="S484" s="9"/>
      <c r="X484" s="9"/>
      <c r="Y484" s="9"/>
      <c r="Z484" s="9"/>
      <c r="AA484" s="9"/>
      <c r="AB484" s="9"/>
      <c r="AC484" s="9"/>
      <c r="AD484" s="9"/>
      <c r="AE484" s="9"/>
      <c r="AF484" s="9"/>
      <c r="AG484" s="9"/>
      <c r="AH484" s="9"/>
    </row>
    <row r="485" spans="1:34" x14ac:dyDescent="0.25">
      <c r="A485" s="9"/>
      <c r="B485" s="9"/>
      <c r="C485" s="9"/>
      <c r="D485" s="9"/>
      <c r="F485" s="9"/>
      <c r="I485" s="9"/>
      <c r="J485" s="9"/>
      <c r="K485" s="9"/>
      <c r="L485" s="9"/>
      <c r="M485" s="9"/>
      <c r="N485" s="9"/>
      <c r="O485" s="9"/>
      <c r="P485" s="9"/>
      <c r="S485" s="9"/>
      <c r="X485" s="9"/>
      <c r="Y485" s="9"/>
      <c r="Z485" s="9"/>
      <c r="AA485" s="9"/>
      <c r="AB485" s="9"/>
      <c r="AC485" s="9"/>
      <c r="AD485" s="9"/>
      <c r="AE485" s="9"/>
      <c r="AF485" s="9"/>
      <c r="AG485" s="9"/>
      <c r="AH485" s="9"/>
    </row>
    <row r="486" spans="1:34" x14ac:dyDescent="0.25">
      <c r="A486" s="9"/>
      <c r="B486" s="9"/>
      <c r="C486" s="9"/>
      <c r="D486" s="9"/>
      <c r="F486" s="9"/>
      <c r="I486" s="9"/>
      <c r="J486" s="9"/>
      <c r="K486" s="9"/>
      <c r="L486" s="9"/>
      <c r="M486" s="9"/>
      <c r="N486" s="9"/>
      <c r="O486" s="9"/>
      <c r="P486" s="9"/>
      <c r="S486" s="9"/>
      <c r="X486" s="9"/>
      <c r="Y486" s="9"/>
      <c r="Z486" s="9"/>
      <c r="AA486" s="9"/>
      <c r="AB486" s="9"/>
      <c r="AC486" s="9"/>
      <c r="AD486" s="9"/>
      <c r="AE486" s="9"/>
      <c r="AF486" s="9"/>
      <c r="AG486" s="9"/>
      <c r="AH486" s="9"/>
    </row>
    <row r="487" spans="1:34" x14ac:dyDescent="0.25">
      <c r="A487" s="9"/>
      <c r="B487" s="9"/>
      <c r="C487" s="9"/>
      <c r="D487" s="9"/>
      <c r="F487" s="9"/>
      <c r="I487" s="9"/>
      <c r="J487" s="9"/>
      <c r="K487" s="9"/>
      <c r="L487" s="9"/>
      <c r="M487" s="9"/>
      <c r="N487" s="9"/>
      <c r="O487" s="9"/>
      <c r="P487" s="9"/>
      <c r="S487" s="9"/>
      <c r="X487" s="9"/>
      <c r="Y487" s="9"/>
      <c r="Z487" s="9"/>
      <c r="AA487" s="9"/>
      <c r="AB487" s="9"/>
      <c r="AC487" s="9"/>
      <c r="AD487" s="9"/>
      <c r="AE487" s="9"/>
      <c r="AF487" s="9"/>
      <c r="AG487" s="9"/>
      <c r="AH487" s="9"/>
    </row>
    <row r="488" spans="1:34" x14ac:dyDescent="0.25">
      <c r="A488" s="9"/>
      <c r="B488" s="9"/>
      <c r="C488" s="9"/>
      <c r="D488" s="9"/>
      <c r="F488" s="9"/>
      <c r="I488" s="9"/>
      <c r="J488" s="9"/>
      <c r="K488" s="9"/>
      <c r="L488" s="9"/>
      <c r="M488" s="9"/>
      <c r="N488" s="9"/>
      <c r="O488" s="9"/>
      <c r="P488" s="9"/>
      <c r="S488" s="9"/>
      <c r="X488" s="9"/>
      <c r="Y488" s="9"/>
      <c r="Z488" s="9"/>
      <c r="AA488" s="9"/>
      <c r="AB488" s="9"/>
      <c r="AC488" s="9"/>
      <c r="AD488" s="9"/>
      <c r="AE488" s="9"/>
      <c r="AF488" s="9"/>
      <c r="AG488" s="9"/>
      <c r="AH488" s="9"/>
    </row>
    <row r="489" spans="1:34" x14ac:dyDescent="0.25">
      <c r="A489" s="9"/>
      <c r="B489" s="9"/>
      <c r="C489" s="9"/>
      <c r="D489" s="9"/>
      <c r="F489" s="9"/>
      <c r="I489" s="9"/>
      <c r="J489" s="9"/>
      <c r="K489" s="9"/>
      <c r="L489" s="9"/>
      <c r="M489" s="9"/>
      <c r="N489" s="9"/>
      <c r="O489" s="9"/>
      <c r="P489" s="9"/>
      <c r="S489" s="9"/>
      <c r="X489" s="9"/>
      <c r="Y489" s="9"/>
      <c r="Z489" s="9"/>
      <c r="AA489" s="9"/>
      <c r="AB489" s="9"/>
      <c r="AC489" s="9"/>
      <c r="AD489" s="9"/>
      <c r="AE489" s="9"/>
      <c r="AF489" s="9"/>
      <c r="AG489" s="9"/>
      <c r="AH489" s="9"/>
    </row>
    <row r="490" spans="1:34" x14ac:dyDescent="0.25">
      <c r="A490" s="9"/>
      <c r="B490" s="9"/>
      <c r="C490" s="9"/>
      <c r="D490" s="9"/>
      <c r="F490" s="9"/>
      <c r="I490" s="9"/>
      <c r="J490" s="9"/>
      <c r="K490" s="9"/>
      <c r="L490" s="9"/>
      <c r="M490" s="9"/>
      <c r="N490" s="9"/>
      <c r="O490" s="9"/>
      <c r="P490" s="9"/>
      <c r="S490" s="9"/>
      <c r="X490" s="9"/>
      <c r="Y490" s="9"/>
      <c r="Z490" s="9"/>
      <c r="AA490" s="9"/>
      <c r="AB490" s="9"/>
      <c r="AC490" s="9"/>
      <c r="AD490" s="9"/>
      <c r="AE490" s="9"/>
      <c r="AF490" s="9"/>
      <c r="AG490" s="9"/>
      <c r="AH490" s="9"/>
    </row>
    <row r="491" spans="1:34" x14ac:dyDescent="0.25">
      <c r="A491" s="9"/>
      <c r="B491" s="9"/>
      <c r="C491" s="9"/>
      <c r="D491" s="9"/>
      <c r="F491" s="9"/>
      <c r="I491" s="9"/>
      <c r="J491" s="9"/>
      <c r="K491" s="9"/>
      <c r="L491" s="9"/>
      <c r="M491" s="9"/>
      <c r="N491" s="9"/>
      <c r="O491" s="9"/>
      <c r="P491" s="9"/>
      <c r="S491" s="9"/>
      <c r="X491" s="9"/>
      <c r="Y491" s="9"/>
      <c r="Z491" s="9"/>
      <c r="AA491" s="9"/>
      <c r="AB491" s="9"/>
      <c r="AC491" s="9"/>
      <c r="AD491" s="9"/>
      <c r="AE491" s="9"/>
      <c r="AF491" s="9"/>
      <c r="AG491" s="9"/>
      <c r="AH491" s="9"/>
    </row>
    <row r="492" spans="1:34" x14ac:dyDescent="0.25">
      <c r="A492" s="9"/>
      <c r="B492" s="9"/>
      <c r="C492" s="9"/>
      <c r="D492" s="9"/>
      <c r="F492" s="9"/>
      <c r="I492" s="9"/>
      <c r="J492" s="9"/>
      <c r="K492" s="9"/>
      <c r="L492" s="9"/>
      <c r="M492" s="9"/>
      <c r="N492" s="9"/>
      <c r="O492" s="9"/>
      <c r="P492" s="9"/>
      <c r="S492" s="9"/>
      <c r="X492" s="9"/>
      <c r="Y492" s="9"/>
      <c r="Z492" s="9"/>
      <c r="AA492" s="9"/>
      <c r="AB492" s="9"/>
      <c r="AC492" s="9"/>
      <c r="AD492" s="9"/>
      <c r="AE492" s="9"/>
      <c r="AF492" s="9"/>
      <c r="AG492" s="9"/>
      <c r="AH492" s="9"/>
    </row>
    <row r="493" spans="1:34" x14ac:dyDescent="0.25">
      <c r="A493" s="9"/>
      <c r="B493" s="9"/>
      <c r="C493" s="9"/>
      <c r="D493" s="9"/>
      <c r="F493" s="9"/>
      <c r="I493" s="9"/>
      <c r="J493" s="9"/>
      <c r="K493" s="9"/>
      <c r="L493" s="9"/>
      <c r="M493" s="9"/>
      <c r="N493" s="9"/>
      <c r="O493" s="9"/>
      <c r="P493" s="9"/>
      <c r="S493" s="9"/>
      <c r="X493" s="9"/>
      <c r="Y493" s="9"/>
      <c r="Z493" s="9"/>
      <c r="AA493" s="9"/>
      <c r="AB493" s="9"/>
      <c r="AC493" s="9"/>
      <c r="AD493" s="9"/>
      <c r="AE493" s="9"/>
      <c r="AF493" s="9"/>
      <c r="AG493" s="9"/>
      <c r="AH493" s="9"/>
    </row>
    <row r="494" spans="1:34" x14ac:dyDescent="0.25">
      <c r="A494" s="9"/>
      <c r="B494" s="9"/>
      <c r="C494" s="9"/>
      <c r="D494" s="9"/>
      <c r="F494" s="9"/>
      <c r="I494" s="9"/>
      <c r="J494" s="9"/>
      <c r="K494" s="9"/>
      <c r="L494" s="9"/>
      <c r="M494" s="9"/>
      <c r="N494" s="9"/>
      <c r="O494" s="9"/>
      <c r="P494" s="9"/>
      <c r="S494" s="9"/>
      <c r="X494" s="9"/>
      <c r="Y494" s="9"/>
      <c r="Z494" s="9"/>
      <c r="AA494" s="9"/>
      <c r="AB494" s="9"/>
      <c r="AC494" s="9"/>
      <c r="AD494" s="9"/>
      <c r="AE494" s="9"/>
      <c r="AF494" s="9"/>
      <c r="AG494" s="9"/>
      <c r="AH494" s="9"/>
    </row>
    <row r="495" spans="1:34" x14ac:dyDescent="0.25">
      <c r="A495" s="9"/>
      <c r="B495" s="9"/>
      <c r="C495" s="9"/>
      <c r="D495" s="9"/>
      <c r="F495" s="9"/>
      <c r="I495" s="9"/>
      <c r="J495" s="9"/>
      <c r="K495" s="9"/>
      <c r="L495" s="9"/>
      <c r="M495" s="9"/>
      <c r="N495" s="9"/>
      <c r="O495" s="9"/>
      <c r="P495" s="9"/>
      <c r="S495" s="9"/>
      <c r="X495" s="9"/>
      <c r="Y495" s="9"/>
      <c r="Z495" s="9"/>
      <c r="AA495" s="9"/>
      <c r="AB495" s="9"/>
      <c r="AC495" s="9"/>
      <c r="AD495" s="9"/>
      <c r="AE495" s="9"/>
      <c r="AF495" s="9"/>
      <c r="AG495" s="9"/>
      <c r="AH495" s="9"/>
    </row>
    <row r="496" spans="1:34" x14ac:dyDescent="0.25">
      <c r="A496" s="9"/>
      <c r="B496" s="9"/>
      <c r="C496" s="9"/>
      <c r="D496" s="9"/>
      <c r="F496" s="9"/>
      <c r="I496" s="9"/>
      <c r="J496" s="9"/>
      <c r="K496" s="9"/>
      <c r="L496" s="9"/>
      <c r="M496" s="9"/>
      <c r="N496" s="9"/>
      <c r="O496" s="9"/>
      <c r="P496" s="9"/>
      <c r="S496" s="9"/>
      <c r="X496" s="9"/>
      <c r="Y496" s="9"/>
      <c r="Z496" s="9"/>
      <c r="AA496" s="9"/>
      <c r="AB496" s="9"/>
      <c r="AC496" s="9"/>
      <c r="AD496" s="9"/>
      <c r="AE496" s="9"/>
      <c r="AF496" s="9"/>
      <c r="AG496" s="9"/>
      <c r="AH496" s="9"/>
    </row>
    <row r="497" spans="1:34" x14ac:dyDescent="0.25">
      <c r="A497" s="9"/>
      <c r="B497" s="9"/>
      <c r="C497" s="9"/>
      <c r="D497" s="9"/>
      <c r="F497" s="9"/>
      <c r="I497" s="9"/>
      <c r="J497" s="9"/>
      <c r="K497" s="9"/>
      <c r="L497" s="9"/>
      <c r="M497" s="9"/>
      <c r="N497" s="9"/>
      <c r="O497" s="9"/>
      <c r="P497" s="9"/>
      <c r="S497" s="9"/>
      <c r="X497" s="9"/>
      <c r="Y497" s="9"/>
      <c r="Z497" s="9"/>
      <c r="AA497" s="9"/>
      <c r="AB497" s="9"/>
      <c r="AC497" s="9"/>
      <c r="AD497" s="9"/>
      <c r="AE497" s="9"/>
      <c r="AF497" s="9"/>
      <c r="AG497" s="9"/>
      <c r="AH497" s="9"/>
    </row>
    <row r="498" spans="1:34" x14ac:dyDescent="0.25">
      <c r="A498" s="9"/>
      <c r="B498" s="9"/>
      <c r="C498" s="9"/>
      <c r="D498" s="9"/>
      <c r="F498" s="9"/>
      <c r="I498" s="9"/>
      <c r="J498" s="9"/>
      <c r="K498" s="9"/>
      <c r="L498" s="9"/>
      <c r="M498" s="9"/>
      <c r="N498" s="9"/>
      <c r="O498" s="9"/>
      <c r="P498" s="9"/>
      <c r="S498" s="9"/>
      <c r="X498" s="9"/>
      <c r="Y498" s="9"/>
      <c r="Z498" s="9"/>
      <c r="AA498" s="9"/>
      <c r="AB498" s="9"/>
      <c r="AC498" s="9"/>
      <c r="AD498" s="9"/>
      <c r="AE498" s="9"/>
      <c r="AF498" s="9"/>
      <c r="AG498" s="9"/>
      <c r="AH498" s="9"/>
    </row>
    <row r="499" spans="1:34" x14ac:dyDescent="0.25">
      <c r="A499" s="9"/>
      <c r="B499" s="9"/>
      <c r="C499" s="9"/>
      <c r="D499" s="9"/>
      <c r="F499" s="9"/>
      <c r="I499" s="9"/>
      <c r="J499" s="9"/>
      <c r="K499" s="9"/>
      <c r="L499" s="9"/>
      <c r="M499" s="9"/>
      <c r="N499" s="9"/>
      <c r="O499" s="9"/>
      <c r="P499" s="9"/>
      <c r="S499" s="9"/>
      <c r="X499" s="9"/>
      <c r="Y499" s="9"/>
      <c r="Z499" s="9"/>
      <c r="AA499" s="9"/>
      <c r="AB499" s="9"/>
      <c r="AC499" s="9"/>
      <c r="AD499" s="9"/>
      <c r="AE499" s="9"/>
      <c r="AF499" s="9"/>
      <c r="AG499" s="9"/>
      <c r="AH499" s="9"/>
    </row>
    <row r="500" spans="1:34" x14ac:dyDescent="0.25">
      <c r="A500" s="9"/>
      <c r="B500" s="9"/>
      <c r="C500" s="9"/>
      <c r="D500" s="9"/>
      <c r="F500" s="9"/>
      <c r="I500" s="9"/>
      <c r="J500" s="9"/>
      <c r="K500" s="9"/>
      <c r="L500" s="9"/>
      <c r="M500" s="9"/>
      <c r="N500" s="9"/>
      <c r="O500" s="9"/>
      <c r="P500" s="9"/>
      <c r="S500" s="9"/>
      <c r="X500" s="9"/>
      <c r="Y500" s="9"/>
      <c r="Z500" s="9"/>
      <c r="AA500" s="9"/>
      <c r="AB500" s="9"/>
      <c r="AC500" s="9"/>
      <c r="AD500" s="9"/>
      <c r="AE500" s="9"/>
      <c r="AF500" s="9"/>
      <c r="AG500" s="9"/>
      <c r="AH500" s="9"/>
    </row>
    <row r="501" spans="1:34" x14ac:dyDescent="0.25">
      <c r="A501" s="9"/>
      <c r="B501" s="9"/>
      <c r="C501" s="9"/>
      <c r="D501" s="9"/>
      <c r="F501" s="9"/>
      <c r="I501" s="9"/>
      <c r="J501" s="9"/>
      <c r="K501" s="9"/>
      <c r="L501" s="9"/>
      <c r="M501" s="9"/>
      <c r="N501" s="9"/>
      <c r="O501" s="9"/>
      <c r="P501" s="9"/>
      <c r="S501" s="9"/>
      <c r="X501" s="9"/>
      <c r="Y501" s="9"/>
      <c r="Z501" s="9"/>
      <c r="AA501" s="9"/>
      <c r="AB501" s="9"/>
      <c r="AC501" s="9"/>
      <c r="AD501" s="9"/>
      <c r="AE501" s="9"/>
      <c r="AF501" s="9"/>
      <c r="AG501" s="9"/>
      <c r="AH501" s="9"/>
    </row>
    <row r="502" spans="1:34" x14ac:dyDescent="0.25">
      <c r="A502" s="9"/>
      <c r="B502" s="9"/>
      <c r="C502" s="9"/>
      <c r="D502" s="9"/>
      <c r="F502" s="9"/>
      <c r="I502" s="9"/>
      <c r="J502" s="9"/>
      <c r="K502" s="9"/>
      <c r="L502" s="9"/>
      <c r="M502" s="9"/>
      <c r="N502" s="9"/>
      <c r="O502" s="9"/>
      <c r="P502" s="9"/>
      <c r="S502" s="9"/>
      <c r="X502" s="9"/>
      <c r="Y502" s="9"/>
      <c r="Z502" s="9"/>
      <c r="AA502" s="9"/>
      <c r="AB502" s="9"/>
      <c r="AC502" s="9"/>
      <c r="AD502" s="9"/>
      <c r="AE502" s="9"/>
      <c r="AF502" s="9"/>
      <c r="AG502" s="9"/>
      <c r="AH502" s="9"/>
    </row>
    <row r="503" spans="1:34" x14ac:dyDescent="0.25">
      <c r="A503" s="9"/>
      <c r="B503" s="9"/>
      <c r="C503" s="9"/>
      <c r="D503" s="9"/>
      <c r="F503" s="9"/>
      <c r="I503" s="9"/>
      <c r="J503" s="9"/>
      <c r="K503" s="9"/>
      <c r="L503" s="9"/>
      <c r="M503" s="9"/>
      <c r="N503" s="9"/>
      <c r="O503" s="9"/>
      <c r="P503" s="9"/>
      <c r="S503" s="9"/>
      <c r="X503" s="9"/>
      <c r="Y503" s="9"/>
      <c r="Z503" s="9"/>
      <c r="AA503" s="9"/>
      <c r="AB503" s="9"/>
      <c r="AC503" s="9"/>
      <c r="AD503" s="9"/>
      <c r="AE503" s="9"/>
      <c r="AF503" s="9"/>
      <c r="AG503" s="9"/>
      <c r="AH503" s="9"/>
    </row>
    <row r="504" spans="1:34" x14ac:dyDescent="0.25">
      <c r="A504" s="9"/>
      <c r="B504" s="9"/>
      <c r="C504" s="9"/>
      <c r="D504" s="9"/>
      <c r="F504" s="9"/>
      <c r="I504" s="9"/>
      <c r="J504" s="9"/>
      <c r="K504" s="9"/>
      <c r="L504" s="9"/>
      <c r="M504" s="9"/>
      <c r="N504" s="9"/>
      <c r="O504" s="9"/>
      <c r="P504" s="9"/>
      <c r="S504" s="9"/>
      <c r="X504" s="9"/>
      <c r="Y504" s="9"/>
      <c r="Z504" s="9"/>
      <c r="AA504" s="9"/>
      <c r="AB504" s="9"/>
      <c r="AC504" s="9"/>
      <c r="AD504" s="9"/>
      <c r="AE504" s="9"/>
      <c r="AF504" s="9"/>
      <c r="AG504" s="9"/>
      <c r="AH504" s="9"/>
    </row>
    <row r="505" spans="1:34" x14ac:dyDescent="0.25">
      <c r="A505" s="9"/>
      <c r="B505" s="9"/>
      <c r="C505" s="9"/>
      <c r="D505" s="9"/>
      <c r="F505" s="9"/>
      <c r="I505" s="9"/>
      <c r="J505" s="9"/>
      <c r="K505" s="9"/>
      <c r="L505" s="9"/>
      <c r="M505" s="9"/>
      <c r="N505" s="9"/>
      <c r="O505" s="9"/>
      <c r="P505" s="9"/>
      <c r="S505" s="9"/>
      <c r="X505" s="9"/>
      <c r="Y505" s="9"/>
      <c r="Z505" s="9"/>
      <c r="AA505" s="9"/>
      <c r="AB505" s="9"/>
      <c r="AC505" s="9"/>
      <c r="AD505" s="9"/>
      <c r="AE505" s="9"/>
      <c r="AF505" s="9"/>
      <c r="AG505" s="9"/>
      <c r="AH505" s="9"/>
    </row>
    <row r="506" spans="1:34" x14ac:dyDescent="0.25">
      <c r="A506" s="9"/>
      <c r="B506" s="9"/>
      <c r="C506" s="9"/>
      <c r="D506" s="9"/>
      <c r="F506" s="9"/>
      <c r="I506" s="9"/>
      <c r="J506" s="9"/>
      <c r="K506" s="9"/>
      <c r="L506" s="9"/>
      <c r="M506" s="9"/>
      <c r="N506" s="9"/>
      <c r="O506" s="9"/>
      <c r="P506" s="9"/>
      <c r="S506" s="9"/>
      <c r="X506" s="9"/>
      <c r="Y506" s="9"/>
      <c r="Z506" s="9"/>
      <c r="AA506" s="9"/>
      <c r="AB506" s="9"/>
      <c r="AC506" s="9"/>
      <c r="AD506" s="9"/>
      <c r="AE506" s="9"/>
      <c r="AF506" s="9"/>
      <c r="AG506" s="9"/>
      <c r="AH506" s="9"/>
    </row>
    <row r="507" spans="1:34" x14ac:dyDescent="0.25">
      <c r="A507" s="9"/>
      <c r="B507" s="9"/>
      <c r="C507" s="9"/>
      <c r="D507" s="9"/>
      <c r="F507" s="9"/>
      <c r="I507" s="9"/>
      <c r="J507" s="9"/>
      <c r="K507" s="9"/>
      <c r="L507" s="9"/>
      <c r="M507" s="9"/>
      <c r="N507" s="9"/>
      <c r="O507" s="9"/>
      <c r="P507" s="9"/>
      <c r="S507" s="9"/>
      <c r="X507" s="9"/>
      <c r="Y507" s="9"/>
      <c r="Z507" s="9"/>
      <c r="AA507" s="9"/>
      <c r="AB507" s="9"/>
      <c r="AC507" s="9"/>
      <c r="AD507" s="9"/>
      <c r="AE507" s="9"/>
      <c r="AF507" s="9"/>
      <c r="AG507" s="9"/>
      <c r="AH507" s="9"/>
    </row>
    <row r="508" spans="1:34" x14ac:dyDescent="0.25">
      <c r="A508" s="9"/>
      <c r="B508" s="9"/>
      <c r="C508" s="9"/>
      <c r="D508" s="9"/>
      <c r="F508" s="9"/>
      <c r="I508" s="9"/>
      <c r="J508" s="9"/>
      <c r="K508" s="9"/>
      <c r="L508" s="9"/>
      <c r="M508" s="9"/>
      <c r="N508" s="9"/>
      <c r="O508" s="9"/>
      <c r="P508" s="9"/>
      <c r="S508" s="9"/>
      <c r="X508" s="9"/>
      <c r="Y508" s="9"/>
      <c r="Z508" s="9"/>
      <c r="AA508" s="9"/>
      <c r="AB508" s="9"/>
      <c r="AC508" s="9"/>
      <c r="AD508" s="9"/>
      <c r="AE508" s="9"/>
      <c r="AF508" s="9"/>
      <c r="AG508" s="9"/>
      <c r="AH508" s="9"/>
    </row>
    <row r="509" spans="1:34" x14ac:dyDescent="0.25">
      <c r="A509" s="9"/>
      <c r="B509" s="9"/>
      <c r="C509" s="9"/>
      <c r="D509" s="9"/>
      <c r="F509" s="9"/>
      <c r="I509" s="9"/>
      <c r="J509" s="9"/>
      <c r="K509" s="9"/>
      <c r="L509" s="9"/>
      <c r="M509" s="9"/>
      <c r="N509" s="9"/>
      <c r="O509" s="9"/>
      <c r="P509" s="9"/>
      <c r="S509" s="9"/>
      <c r="X509" s="9"/>
      <c r="Y509" s="9"/>
      <c r="Z509" s="9"/>
      <c r="AA509" s="9"/>
      <c r="AB509" s="9"/>
      <c r="AC509" s="9"/>
      <c r="AD509" s="9"/>
      <c r="AE509" s="9"/>
      <c r="AF509" s="9"/>
      <c r="AG509" s="9"/>
      <c r="AH509" s="9"/>
    </row>
    <row r="510" spans="1:34" x14ac:dyDescent="0.25">
      <c r="A510" s="9"/>
      <c r="B510" s="9"/>
      <c r="C510" s="9"/>
      <c r="D510" s="9"/>
      <c r="F510" s="9"/>
      <c r="I510" s="9"/>
      <c r="J510" s="9"/>
      <c r="K510" s="9"/>
      <c r="L510" s="9"/>
      <c r="M510" s="9"/>
      <c r="N510" s="9"/>
      <c r="O510" s="9"/>
      <c r="P510" s="9"/>
      <c r="S510" s="9"/>
      <c r="X510" s="9"/>
      <c r="Y510" s="9"/>
      <c r="Z510" s="9"/>
      <c r="AA510" s="9"/>
      <c r="AB510" s="9"/>
      <c r="AC510" s="9"/>
      <c r="AD510" s="9"/>
      <c r="AE510" s="9"/>
      <c r="AF510" s="9"/>
      <c r="AG510" s="9"/>
      <c r="AH510" s="9"/>
    </row>
    <row r="511" spans="1:34" x14ac:dyDescent="0.25">
      <c r="A511" s="9"/>
      <c r="B511" s="9"/>
      <c r="C511" s="9"/>
      <c r="D511" s="9"/>
      <c r="F511" s="9"/>
      <c r="I511" s="9"/>
      <c r="J511" s="9"/>
      <c r="K511" s="9"/>
      <c r="L511" s="9"/>
      <c r="M511" s="9"/>
      <c r="N511" s="9"/>
      <c r="O511" s="9"/>
      <c r="P511" s="9"/>
      <c r="S511" s="9"/>
      <c r="X511" s="9"/>
      <c r="Y511" s="9"/>
      <c r="Z511" s="9"/>
      <c r="AA511" s="9"/>
      <c r="AB511" s="9"/>
      <c r="AC511" s="9"/>
      <c r="AD511" s="9"/>
      <c r="AE511" s="9"/>
      <c r="AF511" s="9"/>
      <c r="AG511" s="9"/>
      <c r="AH511" s="9"/>
    </row>
    <row r="512" spans="1:34" x14ac:dyDescent="0.25">
      <c r="A512" s="9"/>
      <c r="B512" s="9"/>
      <c r="C512" s="9"/>
      <c r="D512" s="9"/>
      <c r="F512" s="9"/>
      <c r="I512" s="9"/>
      <c r="J512" s="9"/>
      <c r="K512" s="9"/>
      <c r="L512" s="9"/>
      <c r="M512" s="9"/>
      <c r="N512" s="9"/>
      <c r="O512" s="9"/>
      <c r="P512" s="9"/>
      <c r="S512" s="9"/>
      <c r="X512" s="9"/>
      <c r="Y512" s="9"/>
      <c r="Z512" s="9"/>
      <c r="AA512" s="9"/>
      <c r="AB512" s="9"/>
      <c r="AC512" s="9"/>
      <c r="AD512" s="9"/>
      <c r="AE512" s="9"/>
      <c r="AF512" s="9"/>
      <c r="AG512" s="9"/>
      <c r="AH512" s="9"/>
    </row>
    <row r="513" spans="1:34" x14ac:dyDescent="0.25">
      <c r="A513" s="9"/>
      <c r="B513" s="9"/>
      <c r="C513" s="9"/>
      <c r="D513" s="9"/>
      <c r="F513" s="9"/>
      <c r="I513" s="9"/>
      <c r="J513" s="9"/>
      <c r="K513" s="9"/>
      <c r="L513" s="9"/>
      <c r="M513" s="9"/>
      <c r="N513" s="9"/>
      <c r="O513" s="9"/>
      <c r="P513" s="9"/>
      <c r="S513" s="9"/>
      <c r="X513" s="9"/>
      <c r="Y513" s="9"/>
      <c r="Z513" s="9"/>
      <c r="AA513" s="9"/>
      <c r="AB513" s="9"/>
      <c r="AC513" s="9"/>
      <c r="AD513" s="9"/>
      <c r="AE513" s="9"/>
      <c r="AF513" s="9"/>
      <c r="AG513" s="9"/>
      <c r="AH513" s="9"/>
    </row>
    <row r="514" spans="1:34" x14ac:dyDescent="0.25">
      <c r="A514" s="9"/>
      <c r="B514" s="9"/>
      <c r="C514" s="9"/>
      <c r="D514" s="9"/>
      <c r="F514" s="9"/>
      <c r="I514" s="9"/>
      <c r="J514" s="9"/>
      <c r="K514" s="9"/>
      <c r="L514" s="9"/>
      <c r="M514" s="9"/>
      <c r="N514" s="9"/>
      <c r="O514" s="9"/>
      <c r="P514" s="9"/>
      <c r="S514" s="9"/>
      <c r="X514" s="9"/>
      <c r="Y514" s="9"/>
      <c r="Z514" s="9"/>
      <c r="AA514" s="9"/>
      <c r="AB514" s="9"/>
      <c r="AC514" s="9"/>
      <c r="AD514" s="9"/>
      <c r="AE514" s="9"/>
      <c r="AF514" s="9"/>
      <c r="AG514" s="9"/>
      <c r="AH514" s="9"/>
    </row>
    <row r="515" spans="1:34" x14ac:dyDescent="0.25">
      <c r="A515" s="9"/>
      <c r="B515" s="9"/>
      <c r="C515" s="9"/>
      <c r="D515" s="9"/>
      <c r="F515" s="9"/>
      <c r="I515" s="9"/>
      <c r="J515" s="9"/>
      <c r="K515" s="9"/>
      <c r="L515" s="9"/>
      <c r="M515" s="9"/>
      <c r="N515" s="9"/>
      <c r="O515" s="9"/>
      <c r="P515" s="9"/>
      <c r="S515" s="9"/>
      <c r="X515" s="9"/>
      <c r="Y515" s="9"/>
      <c r="Z515" s="9"/>
      <c r="AA515" s="9"/>
      <c r="AB515" s="9"/>
      <c r="AC515" s="9"/>
      <c r="AD515" s="9"/>
      <c r="AE515" s="9"/>
      <c r="AF515" s="9"/>
      <c r="AG515" s="9"/>
      <c r="AH515" s="9"/>
    </row>
    <row r="516" spans="1:34" x14ac:dyDescent="0.25">
      <c r="A516" s="9"/>
      <c r="B516" s="9"/>
      <c r="C516" s="9"/>
      <c r="D516" s="9"/>
      <c r="F516" s="9"/>
      <c r="I516" s="9"/>
      <c r="J516" s="9"/>
      <c r="K516" s="9"/>
      <c r="L516" s="9"/>
      <c r="M516" s="9"/>
      <c r="N516" s="9"/>
      <c r="O516" s="9"/>
      <c r="P516" s="9"/>
      <c r="S516" s="9"/>
      <c r="X516" s="9"/>
      <c r="Y516" s="9"/>
      <c r="Z516" s="9"/>
      <c r="AA516" s="9"/>
      <c r="AB516" s="9"/>
      <c r="AC516" s="9"/>
      <c r="AD516" s="9"/>
      <c r="AE516" s="9"/>
      <c r="AF516" s="9"/>
      <c r="AG516" s="9"/>
      <c r="AH516" s="9"/>
    </row>
    <row r="517" spans="1:34" x14ac:dyDescent="0.25">
      <c r="A517" s="9"/>
      <c r="B517" s="9"/>
      <c r="C517" s="9"/>
      <c r="D517" s="9"/>
      <c r="F517" s="9"/>
      <c r="I517" s="9"/>
      <c r="J517" s="9"/>
      <c r="K517" s="9"/>
      <c r="L517" s="9"/>
      <c r="M517" s="9"/>
      <c r="N517" s="9"/>
      <c r="O517" s="9"/>
      <c r="P517" s="9"/>
      <c r="S517" s="9"/>
      <c r="X517" s="9"/>
      <c r="Y517" s="9"/>
      <c r="Z517" s="9"/>
      <c r="AA517" s="9"/>
      <c r="AB517" s="9"/>
      <c r="AC517" s="9"/>
      <c r="AD517" s="9"/>
      <c r="AE517" s="9"/>
      <c r="AF517" s="9"/>
      <c r="AG517" s="9"/>
      <c r="AH517" s="9"/>
    </row>
    <row r="518" spans="1:34" x14ac:dyDescent="0.25">
      <c r="A518" s="9"/>
      <c r="B518" s="9"/>
      <c r="C518" s="9"/>
      <c r="D518" s="9"/>
      <c r="F518" s="9"/>
      <c r="I518" s="9"/>
      <c r="J518" s="9"/>
      <c r="K518" s="9"/>
      <c r="L518" s="9"/>
      <c r="M518" s="9"/>
      <c r="N518" s="9"/>
      <c r="O518" s="9"/>
      <c r="P518" s="9"/>
      <c r="S518" s="9"/>
      <c r="X518" s="9"/>
      <c r="Y518" s="9"/>
      <c r="Z518" s="9"/>
      <c r="AA518" s="9"/>
      <c r="AB518" s="9"/>
      <c r="AC518" s="9"/>
      <c r="AD518" s="9"/>
      <c r="AE518" s="9"/>
      <c r="AF518" s="9"/>
      <c r="AG518" s="9"/>
      <c r="AH518" s="9"/>
    </row>
    <row r="519" spans="1:34" x14ac:dyDescent="0.25">
      <c r="A519" s="9"/>
      <c r="B519" s="9"/>
      <c r="C519" s="9"/>
      <c r="D519" s="9"/>
      <c r="F519" s="9"/>
      <c r="I519" s="9"/>
      <c r="J519" s="9"/>
      <c r="K519" s="9"/>
      <c r="L519" s="9"/>
      <c r="M519" s="9"/>
      <c r="N519" s="9"/>
      <c r="O519" s="9"/>
      <c r="P519" s="9"/>
      <c r="S519" s="9"/>
      <c r="X519" s="9"/>
      <c r="Y519" s="9"/>
      <c r="Z519" s="9"/>
      <c r="AA519" s="9"/>
      <c r="AB519" s="9"/>
      <c r="AC519" s="9"/>
      <c r="AD519" s="9"/>
      <c r="AE519" s="9"/>
      <c r="AF519" s="9"/>
      <c r="AG519" s="9"/>
      <c r="AH519" s="9"/>
    </row>
    <row r="520" spans="1:34" x14ac:dyDescent="0.25">
      <c r="A520" s="9"/>
      <c r="B520" s="9"/>
      <c r="C520" s="9"/>
      <c r="D520" s="9"/>
      <c r="F520" s="9"/>
      <c r="I520" s="9"/>
      <c r="J520" s="9"/>
      <c r="K520" s="9"/>
      <c r="L520" s="9"/>
      <c r="M520" s="9"/>
      <c r="N520" s="9"/>
      <c r="O520" s="9"/>
      <c r="P520" s="9"/>
      <c r="S520" s="9"/>
      <c r="X520" s="9"/>
      <c r="Y520" s="9"/>
      <c r="Z520" s="9"/>
      <c r="AA520" s="9"/>
      <c r="AB520" s="9"/>
      <c r="AC520" s="9"/>
      <c r="AD520" s="9"/>
      <c r="AE520" s="9"/>
      <c r="AF520" s="9"/>
      <c r="AG520" s="9"/>
      <c r="AH520" s="9"/>
    </row>
    <row r="521" spans="1:34" x14ac:dyDescent="0.25">
      <c r="A521" s="9"/>
      <c r="B521" s="9"/>
      <c r="C521" s="9"/>
      <c r="D521" s="9"/>
      <c r="F521" s="9"/>
      <c r="I521" s="9"/>
      <c r="J521" s="9"/>
      <c r="K521" s="9"/>
      <c r="L521" s="9"/>
      <c r="M521" s="9"/>
      <c r="N521" s="9"/>
      <c r="O521" s="9"/>
      <c r="P521" s="9"/>
      <c r="S521" s="9"/>
      <c r="X521" s="9"/>
      <c r="Y521" s="9"/>
      <c r="Z521" s="9"/>
      <c r="AA521" s="9"/>
      <c r="AB521" s="9"/>
      <c r="AC521" s="9"/>
      <c r="AD521" s="9"/>
      <c r="AE521" s="9"/>
      <c r="AF521" s="9"/>
      <c r="AG521" s="9"/>
      <c r="AH521" s="9"/>
    </row>
    <row r="522" spans="1:34" x14ac:dyDescent="0.25">
      <c r="A522" s="9"/>
      <c r="B522" s="9"/>
      <c r="C522" s="9"/>
      <c r="D522" s="9"/>
      <c r="F522" s="9"/>
      <c r="I522" s="9"/>
      <c r="J522" s="9"/>
      <c r="K522" s="9"/>
      <c r="L522" s="9"/>
      <c r="M522" s="9"/>
      <c r="N522" s="9"/>
      <c r="O522" s="9"/>
      <c r="P522" s="9"/>
      <c r="S522" s="9"/>
      <c r="X522" s="9"/>
      <c r="Y522" s="9"/>
      <c r="Z522" s="9"/>
      <c r="AA522" s="9"/>
      <c r="AB522" s="9"/>
      <c r="AC522" s="9"/>
      <c r="AD522" s="9"/>
      <c r="AE522" s="9"/>
      <c r="AF522" s="9"/>
      <c r="AG522" s="9"/>
      <c r="AH522" s="9"/>
    </row>
    <row r="523" spans="1:34" x14ac:dyDescent="0.25">
      <c r="A523" s="9"/>
      <c r="B523" s="9"/>
      <c r="C523" s="9"/>
      <c r="D523" s="9"/>
      <c r="F523" s="9"/>
      <c r="I523" s="9"/>
      <c r="J523" s="9"/>
      <c r="K523" s="9"/>
      <c r="L523" s="9"/>
      <c r="M523" s="9"/>
      <c r="N523" s="9"/>
      <c r="O523" s="9"/>
      <c r="P523" s="9"/>
      <c r="S523" s="9"/>
      <c r="X523" s="9"/>
      <c r="Y523" s="9"/>
      <c r="Z523" s="9"/>
      <c r="AA523" s="9"/>
      <c r="AB523" s="9"/>
      <c r="AC523" s="9"/>
      <c r="AD523" s="9"/>
      <c r="AE523" s="9"/>
      <c r="AF523" s="9"/>
      <c r="AG523" s="9"/>
      <c r="AH523" s="9"/>
    </row>
    <row r="524" spans="1:34" x14ac:dyDescent="0.25">
      <c r="A524" s="9"/>
      <c r="B524" s="9"/>
      <c r="C524" s="9"/>
      <c r="D524" s="9"/>
      <c r="F524" s="9"/>
      <c r="I524" s="9"/>
      <c r="J524" s="9"/>
      <c r="K524" s="9"/>
      <c r="L524" s="9"/>
      <c r="M524" s="9"/>
      <c r="N524" s="9"/>
      <c r="O524" s="9"/>
      <c r="P524" s="9"/>
      <c r="S524" s="9"/>
      <c r="X524" s="9"/>
      <c r="Y524" s="9"/>
      <c r="Z524" s="9"/>
      <c r="AA524" s="9"/>
      <c r="AB524" s="9"/>
      <c r="AC524" s="9"/>
      <c r="AD524" s="9"/>
      <c r="AE524" s="9"/>
      <c r="AF524" s="9"/>
      <c r="AG524" s="9"/>
      <c r="AH524" s="9"/>
    </row>
    <row r="525" spans="1:34" x14ac:dyDescent="0.25">
      <c r="A525" s="9"/>
      <c r="B525" s="9"/>
      <c r="C525" s="9"/>
      <c r="D525" s="9"/>
      <c r="F525" s="9"/>
      <c r="I525" s="9"/>
      <c r="J525" s="9"/>
      <c r="K525" s="9"/>
      <c r="L525" s="9"/>
      <c r="M525" s="9"/>
      <c r="N525" s="9"/>
      <c r="O525" s="9"/>
      <c r="P525" s="9"/>
      <c r="S525" s="9"/>
      <c r="X525" s="9"/>
      <c r="Y525" s="9"/>
      <c r="Z525" s="9"/>
      <c r="AA525" s="9"/>
      <c r="AB525" s="9"/>
      <c r="AC525" s="9"/>
      <c r="AD525" s="9"/>
      <c r="AE525" s="9"/>
      <c r="AF525" s="9"/>
      <c r="AG525" s="9"/>
      <c r="AH525" s="9"/>
    </row>
    <row r="526" spans="1:34" x14ac:dyDescent="0.25">
      <c r="A526" s="9"/>
      <c r="B526" s="9"/>
      <c r="C526" s="9"/>
      <c r="D526" s="9"/>
      <c r="F526" s="9"/>
      <c r="I526" s="9"/>
      <c r="J526" s="9"/>
      <c r="K526" s="9"/>
      <c r="L526" s="9"/>
      <c r="M526" s="9"/>
      <c r="N526" s="9"/>
      <c r="O526" s="9"/>
      <c r="P526" s="9"/>
      <c r="S526" s="9"/>
      <c r="X526" s="9"/>
      <c r="Y526" s="9"/>
      <c r="Z526" s="9"/>
      <c r="AA526" s="9"/>
      <c r="AB526" s="9"/>
      <c r="AC526" s="9"/>
      <c r="AD526" s="9"/>
      <c r="AE526" s="9"/>
      <c r="AF526" s="9"/>
      <c r="AG526" s="9"/>
      <c r="AH526" s="9"/>
    </row>
    <row r="527" spans="1:34" x14ac:dyDescent="0.25">
      <c r="A527" s="9"/>
      <c r="B527" s="9"/>
      <c r="C527" s="9"/>
      <c r="D527" s="9"/>
      <c r="F527" s="9"/>
      <c r="I527" s="9"/>
      <c r="J527" s="9"/>
      <c r="K527" s="9"/>
      <c r="L527" s="9"/>
      <c r="M527" s="9"/>
      <c r="N527" s="9"/>
      <c r="O527" s="9"/>
      <c r="P527" s="9"/>
      <c r="S527" s="9"/>
      <c r="X527" s="9"/>
      <c r="Y527" s="9"/>
      <c r="Z527" s="9"/>
      <c r="AA527" s="9"/>
      <c r="AB527" s="9"/>
      <c r="AC527" s="9"/>
      <c r="AD527" s="9"/>
      <c r="AE527" s="9"/>
      <c r="AF527" s="9"/>
      <c r="AG527" s="9"/>
      <c r="AH527" s="9"/>
    </row>
    <row r="528" spans="1:34" x14ac:dyDescent="0.25">
      <c r="A528" s="9"/>
      <c r="B528" s="9"/>
      <c r="C528" s="9"/>
      <c r="D528" s="9"/>
      <c r="F528" s="9"/>
      <c r="I528" s="9"/>
      <c r="J528" s="9"/>
      <c r="K528" s="9"/>
      <c r="L528" s="9"/>
      <c r="M528" s="9"/>
      <c r="N528" s="9"/>
      <c r="O528" s="9"/>
      <c r="P528" s="9"/>
      <c r="S528" s="9"/>
      <c r="X528" s="9"/>
      <c r="Y528" s="9"/>
      <c r="Z528" s="9"/>
      <c r="AA528" s="9"/>
      <c r="AB528" s="9"/>
      <c r="AC528" s="9"/>
      <c r="AD528" s="9"/>
      <c r="AE528" s="9"/>
      <c r="AF528" s="9"/>
      <c r="AG528" s="9"/>
      <c r="AH528" s="9"/>
    </row>
    <row r="529" spans="1:34" x14ac:dyDescent="0.25">
      <c r="A529" s="9"/>
      <c r="B529" s="9"/>
      <c r="C529" s="9"/>
      <c r="D529" s="9"/>
      <c r="F529" s="9"/>
      <c r="I529" s="9"/>
      <c r="J529" s="9"/>
      <c r="K529" s="9"/>
      <c r="L529" s="9"/>
      <c r="M529" s="9"/>
      <c r="N529" s="9"/>
      <c r="O529" s="9"/>
      <c r="P529" s="9"/>
      <c r="S529" s="9"/>
      <c r="X529" s="9"/>
      <c r="Y529" s="9"/>
      <c r="Z529" s="9"/>
      <c r="AA529" s="9"/>
      <c r="AB529" s="9"/>
      <c r="AC529" s="9"/>
      <c r="AD529" s="9"/>
      <c r="AE529" s="9"/>
      <c r="AF529" s="9"/>
      <c r="AG529" s="9"/>
      <c r="AH529" s="9"/>
    </row>
    <row r="530" spans="1:34" x14ac:dyDescent="0.25">
      <c r="A530" s="9"/>
      <c r="B530" s="9"/>
      <c r="C530" s="9"/>
      <c r="D530" s="9"/>
      <c r="F530" s="9"/>
      <c r="I530" s="9"/>
      <c r="J530" s="9"/>
      <c r="K530" s="9"/>
      <c r="L530" s="9"/>
      <c r="M530" s="9"/>
      <c r="N530" s="9"/>
      <c r="O530" s="9"/>
      <c r="P530" s="9"/>
      <c r="S530" s="9"/>
      <c r="X530" s="9"/>
      <c r="Y530" s="9"/>
      <c r="Z530" s="9"/>
      <c r="AA530" s="9"/>
      <c r="AB530" s="9"/>
      <c r="AC530" s="9"/>
      <c r="AD530" s="9"/>
      <c r="AE530" s="9"/>
      <c r="AF530" s="9"/>
      <c r="AG530" s="9"/>
      <c r="AH530" s="9"/>
    </row>
    <row r="531" spans="1:34" x14ac:dyDescent="0.25">
      <c r="A531" s="9"/>
      <c r="B531" s="9"/>
      <c r="C531" s="9"/>
      <c r="D531" s="9"/>
      <c r="F531" s="9"/>
      <c r="I531" s="9"/>
      <c r="J531" s="9"/>
      <c r="K531" s="9"/>
      <c r="L531" s="9"/>
      <c r="M531" s="9"/>
      <c r="N531" s="9"/>
      <c r="O531" s="9"/>
      <c r="P531" s="9"/>
      <c r="S531" s="9"/>
      <c r="X531" s="9"/>
      <c r="Y531" s="9"/>
      <c r="Z531" s="9"/>
      <c r="AA531" s="9"/>
      <c r="AB531" s="9"/>
      <c r="AC531" s="9"/>
      <c r="AD531" s="9"/>
      <c r="AE531" s="9"/>
      <c r="AF531" s="9"/>
      <c r="AG531" s="9"/>
      <c r="AH531" s="9"/>
    </row>
    <row r="532" spans="1:34" x14ac:dyDescent="0.25">
      <c r="A532" s="9"/>
      <c r="B532" s="9"/>
      <c r="C532" s="9"/>
      <c r="D532" s="9"/>
      <c r="F532" s="9"/>
      <c r="I532" s="9"/>
      <c r="J532" s="9"/>
      <c r="K532" s="9"/>
      <c r="L532" s="9"/>
      <c r="M532" s="9"/>
      <c r="N532" s="9"/>
      <c r="O532" s="9"/>
      <c r="P532" s="9"/>
      <c r="S532" s="9"/>
      <c r="X532" s="9"/>
      <c r="Y532" s="9"/>
      <c r="Z532" s="9"/>
      <c r="AA532" s="9"/>
      <c r="AB532" s="9"/>
      <c r="AC532" s="9"/>
      <c r="AD532" s="9"/>
      <c r="AE532" s="9"/>
      <c r="AF532" s="9"/>
      <c r="AG532" s="9"/>
      <c r="AH532" s="9"/>
    </row>
    <row r="533" spans="1:34" x14ac:dyDescent="0.25">
      <c r="A533" s="9"/>
      <c r="B533" s="9"/>
      <c r="C533" s="9"/>
      <c r="D533" s="9"/>
      <c r="F533" s="9"/>
      <c r="I533" s="9"/>
      <c r="J533" s="9"/>
      <c r="K533" s="9"/>
      <c r="L533" s="9"/>
      <c r="M533" s="9"/>
      <c r="N533" s="9"/>
      <c r="O533" s="9"/>
      <c r="P533" s="9"/>
      <c r="S533" s="9"/>
      <c r="X533" s="9"/>
      <c r="Y533" s="9"/>
      <c r="Z533" s="9"/>
      <c r="AA533" s="9"/>
      <c r="AB533" s="9"/>
      <c r="AC533" s="9"/>
      <c r="AD533" s="9"/>
      <c r="AE533" s="9"/>
      <c r="AF533" s="9"/>
      <c r="AG533" s="9"/>
      <c r="AH533" s="9"/>
    </row>
    <row r="534" spans="1:34" x14ac:dyDescent="0.25">
      <c r="A534" s="9"/>
      <c r="B534" s="9"/>
      <c r="C534" s="9"/>
      <c r="D534" s="9"/>
      <c r="F534" s="9"/>
      <c r="I534" s="9"/>
      <c r="J534" s="9"/>
      <c r="K534" s="9"/>
      <c r="L534" s="9"/>
      <c r="M534" s="9"/>
      <c r="N534" s="9"/>
      <c r="O534" s="9"/>
      <c r="P534" s="9"/>
      <c r="S534" s="9"/>
      <c r="X534" s="9"/>
      <c r="Y534" s="9"/>
      <c r="Z534" s="9"/>
      <c r="AA534" s="9"/>
      <c r="AB534" s="9"/>
      <c r="AC534" s="9"/>
      <c r="AD534" s="9"/>
      <c r="AE534" s="9"/>
      <c r="AF534" s="9"/>
      <c r="AG534" s="9"/>
      <c r="AH534" s="9"/>
    </row>
    <row r="535" spans="1:34" x14ac:dyDescent="0.25">
      <c r="A535" s="9"/>
      <c r="B535" s="9"/>
      <c r="C535" s="9"/>
      <c r="D535" s="9"/>
      <c r="F535" s="9"/>
      <c r="I535" s="9"/>
      <c r="J535" s="9"/>
      <c r="K535" s="9"/>
      <c r="L535" s="9"/>
      <c r="M535" s="9"/>
      <c r="N535" s="9"/>
      <c r="O535" s="9"/>
      <c r="P535" s="9"/>
      <c r="S535" s="9"/>
      <c r="X535" s="9"/>
      <c r="Y535" s="9"/>
      <c r="Z535" s="9"/>
      <c r="AA535" s="9"/>
      <c r="AB535" s="9"/>
      <c r="AC535" s="9"/>
      <c r="AD535" s="9"/>
      <c r="AE535" s="9"/>
      <c r="AF535" s="9"/>
      <c r="AG535" s="9"/>
      <c r="AH535" s="9"/>
    </row>
    <row r="536" spans="1:34" x14ac:dyDescent="0.25">
      <c r="A536" s="9"/>
      <c r="B536" s="9"/>
      <c r="C536" s="9"/>
      <c r="D536" s="9"/>
      <c r="F536" s="9"/>
      <c r="I536" s="9"/>
      <c r="J536" s="9"/>
      <c r="K536" s="9"/>
      <c r="L536" s="9"/>
      <c r="M536" s="9"/>
      <c r="N536" s="9"/>
      <c r="O536" s="9"/>
      <c r="P536" s="9"/>
      <c r="S536" s="9"/>
      <c r="X536" s="9"/>
      <c r="Y536" s="9"/>
      <c r="Z536" s="9"/>
      <c r="AA536" s="9"/>
      <c r="AB536" s="9"/>
      <c r="AC536" s="9"/>
      <c r="AD536" s="9"/>
      <c r="AE536" s="9"/>
      <c r="AF536" s="9"/>
      <c r="AG536" s="9"/>
      <c r="AH536" s="9"/>
    </row>
    <row r="537" spans="1:34" x14ac:dyDescent="0.25">
      <c r="A537" s="9"/>
      <c r="B537" s="9"/>
      <c r="C537" s="9"/>
      <c r="D537" s="9"/>
      <c r="F537" s="9"/>
      <c r="I537" s="9"/>
      <c r="J537" s="9"/>
      <c r="K537" s="9"/>
      <c r="L537" s="9"/>
      <c r="M537" s="9"/>
      <c r="N537" s="9"/>
      <c r="O537" s="9"/>
      <c r="P537" s="9"/>
      <c r="S537" s="9"/>
      <c r="X537" s="9"/>
      <c r="Y537" s="9"/>
      <c r="Z537" s="9"/>
      <c r="AA537" s="9"/>
      <c r="AB537" s="9"/>
      <c r="AC537" s="9"/>
      <c r="AD537" s="9"/>
      <c r="AE537" s="9"/>
      <c r="AF537" s="9"/>
      <c r="AG537" s="9"/>
      <c r="AH537" s="9"/>
    </row>
    <row r="538" spans="1:34" x14ac:dyDescent="0.25">
      <c r="A538" s="9"/>
      <c r="B538" s="9"/>
      <c r="C538" s="9"/>
      <c r="D538" s="9"/>
      <c r="F538" s="9"/>
      <c r="I538" s="9"/>
      <c r="J538" s="9"/>
      <c r="K538" s="9"/>
      <c r="L538" s="9"/>
      <c r="M538" s="9"/>
      <c r="N538" s="9"/>
      <c r="O538" s="9"/>
      <c r="P538" s="9"/>
      <c r="S538" s="9"/>
      <c r="X538" s="9"/>
      <c r="Y538" s="9"/>
      <c r="Z538" s="9"/>
      <c r="AA538" s="9"/>
      <c r="AB538" s="9"/>
      <c r="AC538" s="9"/>
      <c r="AD538" s="9"/>
      <c r="AE538" s="9"/>
      <c r="AF538" s="9"/>
      <c r="AG538" s="9"/>
      <c r="AH538" s="9"/>
    </row>
    <row r="539" spans="1:34" x14ac:dyDescent="0.25">
      <c r="A539" s="9"/>
      <c r="B539" s="9"/>
      <c r="C539" s="9"/>
      <c r="D539" s="9"/>
      <c r="F539" s="9"/>
      <c r="I539" s="9"/>
      <c r="J539" s="9"/>
      <c r="K539" s="9"/>
      <c r="L539" s="9"/>
      <c r="M539" s="9"/>
      <c r="N539" s="9"/>
      <c r="O539" s="9"/>
      <c r="P539" s="9"/>
      <c r="S539" s="9"/>
      <c r="X539" s="9"/>
      <c r="Y539" s="9"/>
      <c r="Z539" s="9"/>
      <c r="AA539" s="9"/>
      <c r="AB539" s="9"/>
      <c r="AC539" s="9"/>
      <c r="AD539" s="9"/>
      <c r="AE539" s="9"/>
      <c r="AF539" s="9"/>
      <c r="AG539" s="9"/>
      <c r="AH539" s="9"/>
    </row>
    <row r="540" spans="1:34" x14ac:dyDescent="0.25">
      <c r="A540" s="9"/>
      <c r="B540" s="9"/>
      <c r="C540" s="9"/>
      <c r="D540" s="9"/>
      <c r="F540" s="9"/>
      <c r="I540" s="9"/>
      <c r="J540" s="9"/>
      <c r="K540" s="9"/>
      <c r="L540" s="9"/>
      <c r="M540" s="9"/>
      <c r="N540" s="9"/>
      <c r="O540" s="9"/>
      <c r="P540" s="9"/>
      <c r="S540" s="9"/>
      <c r="X540" s="9"/>
      <c r="Y540" s="9"/>
      <c r="Z540" s="9"/>
      <c r="AA540" s="9"/>
      <c r="AB540" s="9"/>
      <c r="AC540" s="9"/>
      <c r="AD540" s="9"/>
      <c r="AE540" s="9"/>
      <c r="AF540" s="9"/>
      <c r="AG540" s="9"/>
      <c r="AH540" s="9"/>
    </row>
    <row r="541" spans="1:34" x14ac:dyDescent="0.25">
      <c r="A541" s="9"/>
      <c r="B541" s="9"/>
      <c r="C541" s="9"/>
      <c r="D541" s="9"/>
      <c r="F541" s="9"/>
      <c r="I541" s="9"/>
      <c r="J541" s="9"/>
      <c r="K541" s="9"/>
      <c r="L541" s="9"/>
      <c r="M541" s="9"/>
      <c r="N541" s="9"/>
      <c r="O541" s="9"/>
      <c r="P541" s="9"/>
      <c r="S541" s="9"/>
      <c r="X541" s="9"/>
      <c r="Y541" s="9"/>
      <c r="Z541" s="9"/>
      <c r="AA541" s="9"/>
      <c r="AB541" s="9"/>
      <c r="AC541" s="9"/>
      <c r="AD541" s="9"/>
      <c r="AE541" s="9"/>
      <c r="AF541" s="9"/>
      <c r="AG541" s="9"/>
      <c r="AH541" s="9"/>
    </row>
    <row r="542" spans="1:34" x14ac:dyDescent="0.25">
      <c r="A542" s="9"/>
      <c r="B542" s="9"/>
      <c r="C542" s="9"/>
      <c r="D542" s="9"/>
      <c r="F542" s="9"/>
      <c r="I542" s="9"/>
      <c r="J542" s="9"/>
      <c r="K542" s="9"/>
      <c r="L542" s="9"/>
      <c r="M542" s="9"/>
      <c r="N542" s="9"/>
      <c r="O542" s="9"/>
      <c r="P542" s="9"/>
      <c r="S542" s="9"/>
      <c r="X542" s="9"/>
      <c r="Y542" s="9"/>
      <c r="Z542" s="9"/>
      <c r="AA542" s="9"/>
      <c r="AB542" s="9"/>
      <c r="AC542" s="9"/>
      <c r="AD542" s="9"/>
      <c r="AE542" s="9"/>
      <c r="AF542" s="9"/>
      <c r="AG542" s="9"/>
      <c r="AH542" s="9"/>
    </row>
    <row r="543" spans="1:34" x14ac:dyDescent="0.25">
      <c r="A543" s="9"/>
      <c r="B543" s="9"/>
      <c r="C543" s="9"/>
      <c r="D543" s="9"/>
      <c r="F543" s="9"/>
      <c r="I543" s="9"/>
      <c r="J543" s="9"/>
      <c r="K543" s="9"/>
      <c r="L543" s="9"/>
      <c r="M543" s="9"/>
      <c r="N543" s="9"/>
      <c r="O543" s="9"/>
      <c r="P543" s="9"/>
      <c r="S543" s="9"/>
      <c r="X543" s="9"/>
      <c r="Y543" s="9"/>
      <c r="Z543" s="9"/>
      <c r="AA543" s="9"/>
      <c r="AB543" s="9"/>
      <c r="AC543" s="9"/>
      <c r="AD543" s="9"/>
      <c r="AE543" s="9"/>
      <c r="AF543" s="9"/>
      <c r="AG543" s="9"/>
      <c r="AH543" s="9"/>
    </row>
    <row r="544" spans="1:34" x14ac:dyDescent="0.25">
      <c r="A544" s="9"/>
      <c r="B544" s="9"/>
      <c r="C544" s="9"/>
      <c r="D544" s="9"/>
      <c r="F544" s="9"/>
      <c r="I544" s="9"/>
      <c r="J544" s="9"/>
      <c r="K544" s="9"/>
      <c r="L544" s="9"/>
      <c r="M544" s="9"/>
      <c r="N544" s="9"/>
      <c r="O544" s="9"/>
      <c r="P544" s="9"/>
      <c r="S544" s="9"/>
      <c r="X544" s="9"/>
      <c r="Y544" s="9"/>
      <c r="Z544" s="9"/>
      <c r="AA544" s="9"/>
      <c r="AB544" s="9"/>
      <c r="AC544" s="9"/>
      <c r="AD544" s="9"/>
      <c r="AE544" s="9"/>
      <c r="AF544" s="9"/>
      <c r="AG544" s="9"/>
      <c r="AH544" s="9"/>
    </row>
    <row r="545" spans="1:34" x14ac:dyDescent="0.25">
      <c r="A545" s="9"/>
      <c r="B545" s="9"/>
      <c r="C545" s="9"/>
      <c r="D545" s="9"/>
      <c r="F545" s="9"/>
      <c r="I545" s="9"/>
      <c r="J545" s="9"/>
      <c r="K545" s="9"/>
      <c r="L545" s="9"/>
      <c r="M545" s="9"/>
      <c r="N545" s="9"/>
      <c r="O545" s="9"/>
      <c r="P545" s="9"/>
      <c r="S545" s="9"/>
      <c r="X545" s="9"/>
      <c r="Y545" s="9"/>
      <c r="Z545" s="9"/>
      <c r="AA545" s="9"/>
      <c r="AB545" s="9"/>
      <c r="AC545" s="9"/>
      <c r="AD545" s="9"/>
      <c r="AE545" s="9"/>
      <c r="AF545" s="9"/>
      <c r="AG545" s="9"/>
      <c r="AH545" s="9"/>
    </row>
    <row r="546" spans="1:34" x14ac:dyDescent="0.25">
      <c r="A546" s="9"/>
      <c r="B546" s="9"/>
      <c r="C546" s="9"/>
      <c r="D546" s="9"/>
      <c r="F546" s="9"/>
      <c r="I546" s="9"/>
      <c r="J546" s="9"/>
      <c r="K546" s="9"/>
      <c r="L546" s="9"/>
      <c r="M546" s="9"/>
      <c r="N546" s="9"/>
      <c r="O546" s="9"/>
      <c r="P546" s="9"/>
      <c r="S546" s="9"/>
      <c r="X546" s="9"/>
      <c r="Y546" s="9"/>
      <c r="Z546" s="9"/>
      <c r="AA546" s="9"/>
      <c r="AB546" s="9"/>
      <c r="AC546" s="9"/>
      <c r="AD546" s="9"/>
      <c r="AE546" s="9"/>
      <c r="AF546" s="9"/>
      <c r="AG546" s="9"/>
      <c r="AH546" s="9"/>
    </row>
    <row r="547" spans="1:34" x14ac:dyDescent="0.25">
      <c r="A547" s="9"/>
      <c r="B547" s="9"/>
      <c r="C547" s="9"/>
      <c r="D547" s="9"/>
      <c r="F547" s="9"/>
      <c r="I547" s="9"/>
      <c r="J547" s="9"/>
      <c r="K547" s="9"/>
      <c r="L547" s="9"/>
      <c r="M547" s="9"/>
      <c r="N547" s="9"/>
      <c r="O547" s="9"/>
      <c r="P547" s="9"/>
      <c r="S547" s="9"/>
      <c r="X547" s="9"/>
      <c r="Y547" s="9"/>
      <c r="Z547" s="9"/>
      <c r="AA547" s="9"/>
      <c r="AB547" s="9"/>
      <c r="AC547" s="9"/>
      <c r="AD547" s="9"/>
      <c r="AE547" s="9"/>
      <c r="AF547" s="9"/>
      <c r="AG547" s="9"/>
      <c r="AH547" s="9"/>
    </row>
    <row r="548" spans="1:34" x14ac:dyDescent="0.25">
      <c r="A548" s="9"/>
      <c r="B548" s="9"/>
      <c r="C548" s="9"/>
      <c r="D548" s="9"/>
      <c r="F548" s="9"/>
      <c r="I548" s="9"/>
      <c r="J548" s="9"/>
      <c r="K548" s="9"/>
      <c r="L548" s="9"/>
      <c r="M548" s="9"/>
      <c r="N548" s="9"/>
      <c r="O548" s="9"/>
      <c r="P548" s="9"/>
      <c r="S548" s="9"/>
      <c r="X548" s="9"/>
      <c r="Y548" s="9"/>
      <c r="Z548" s="9"/>
      <c r="AA548" s="9"/>
      <c r="AB548" s="9"/>
      <c r="AC548" s="9"/>
      <c r="AD548" s="9"/>
      <c r="AE548" s="9"/>
      <c r="AF548" s="9"/>
      <c r="AG548" s="9"/>
      <c r="AH548" s="9"/>
    </row>
    <row r="549" spans="1:34" x14ac:dyDescent="0.25">
      <c r="A549" s="9"/>
      <c r="B549" s="9"/>
      <c r="C549" s="9"/>
      <c r="D549" s="9"/>
      <c r="F549" s="9"/>
      <c r="I549" s="9"/>
      <c r="J549" s="9"/>
      <c r="K549" s="9"/>
      <c r="L549" s="9"/>
      <c r="M549" s="9"/>
      <c r="N549" s="9"/>
      <c r="O549" s="9"/>
      <c r="P549" s="9"/>
      <c r="S549" s="9"/>
      <c r="X549" s="9"/>
      <c r="Y549" s="9"/>
      <c r="Z549" s="9"/>
      <c r="AA549" s="9"/>
      <c r="AB549" s="9"/>
      <c r="AC549" s="9"/>
      <c r="AD549" s="9"/>
      <c r="AE549" s="9"/>
      <c r="AF549" s="9"/>
      <c r="AG549" s="9"/>
      <c r="AH549" s="9"/>
    </row>
    <row r="550" spans="1:34" x14ac:dyDescent="0.25">
      <c r="A550" s="9"/>
      <c r="B550" s="9"/>
      <c r="C550" s="9"/>
      <c r="D550" s="9"/>
      <c r="F550" s="9"/>
      <c r="I550" s="9"/>
      <c r="J550" s="9"/>
      <c r="K550" s="9"/>
      <c r="L550" s="9"/>
      <c r="M550" s="9"/>
      <c r="N550" s="9"/>
      <c r="O550" s="9"/>
      <c r="P550" s="9"/>
      <c r="S550" s="9"/>
      <c r="X550" s="9"/>
      <c r="Y550" s="9"/>
      <c r="Z550" s="9"/>
      <c r="AA550" s="9"/>
      <c r="AB550" s="9"/>
      <c r="AC550" s="9"/>
      <c r="AD550" s="9"/>
      <c r="AE550" s="9"/>
      <c r="AF550" s="9"/>
      <c r="AG550" s="9"/>
      <c r="AH550" s="9"/>
    </row>
    <row r="551" spans="1:34" x14ac:dyDescent="0.25">
      <c r="A551" s="9"/>
      <c r="B551" s="9"/>
      <c r="C551" s="9"/>
      <c r="D551" s="9"/>
      <c r="F551" s="9"/>
      <c r="I551" s="9"/>
      <c r="J551" s="9"/>
      <c r="K551" s="9"/>
      <c r="L551" s="9"/>
      <c r="M551" s="9"/>
      <c r="N551" s="9"/>
      <c r="O551" s="9"/>
      <c r="P551" s="9"/>
      <c r="S551" s="9"/>
      <c r="X551" s="9"/>
      <c r="Y551" s="9"/>
      <c r="Z551" s="9"/>
      <c r="AA551" s="9"/>
      <c r="AB551" s="9"/>
      <c r="AC551" s="9"/>
      <c r="AD551" s="9"/>
      <c r="AE551" s="9"/>
      <c r="AF551" s="9"/>
      <c r="AG551" s="9"/>
      <c r="AH551" s="9"/>
    </row>
    <row r="552" spans="1:34" x14ac:dyDescent="0.25">
      <c r="A552" s="9"/>
      <c r="B552" s="9"/>
      <c r="C552" s="9"/>
      <c r="D552" s="9"/>
      <c r="F552" s="9"/>
      <c r="I552" s="9"/>
      <c r="J552" s="9"/>
      <c r="K552" s="9"/>
      <c r="L552" s="9"/>
      <c r="M552" s="9"/>
      <c r="N552" s="9"/>
      <c r="O552" s="9"/>
      <c r="P552" s="9"/>
      <c r="S552" s="9"/>
      <c r="X552" s="9"/>
      <c r="Y552" s="9"/>
      <c r="Z552" s="9"/>
      <c r="AA552" s="9"/>
      <c r="AB552" s="9"/>
      <c r="AC552" s="9"/>
      <c r="AD552" s="9"/>
      <c r="AE552" s="9"/>
      <c r="AF552" s="9"/>
      <c r="AG552" s="9"/>
      <c r="AH552" s="9"/>
    </row>
    <row r="553" spans="1:34" x14ac:dyDescent="0.25">
      <c r="A553" s="9"/>
      <c r="B553" s="9"/>
      <c r="C553" s="9"/>
      <c r="D553" s="9"/>
      <c r="F553" s="9"/>
      <c r="I553" s="9"/>
      <c r="J553" s="9"/>
      <c r="K553" s="9"/>
      <c r="L553" s="9"/>
      <c r="M553" s="9"/>
      <c r="N553" s="9"/>
      <c r="O553" s="9"/>
      <c r="P553" s="9"/>
      <c r="S553" s="9"/>
      <c r="X553" s="9"/>
      <c r="Y553" s="9"/>
      <c r="Z553" s="9"/>
      <c r="AA553" s="9"/>
      <c r="AB553" s="9"/>
      <c r="AC553" s="9"/>
      <c r="AD553" s="9"/>
      <c r="AE553" s="9"/>
      <c r="AF553" s="9"/>
      <c r="AG553" s="9"/>
      <c r="AH553" s="9"/>
    </row>
    <row r="554" spans="1:34" x14ac:dyDescent="0.25">
      <c r="A554" s="9"/>
      <c r="B554" s="9"/>
      <c r="C554" s="9"/>
      <c r="D554" s="9"/>
      <c r="F554" s="9"/>
      <c r="I554" s="9"/>
      <c r="J554" s="9"/>
      <c r="K554" s="9"/>
      <c r="L554" s="9"/>
      <c r="M554" s="9"/>
      <c r="N554" s="9"/>
      <c r="O554" s="9"/>
      <c r="P554" s="9"/>
      <c r="S554" s="9"/>
      <c r="X554" s="9"/>
      <c r="Y554" s="9"/>
      <c r="Z554" s="9"/>
      <c r="AA554" s="9"/>
      <c r="AB554" s="9"/>
      <c r="AC554" s="9"/>
      <c r="AD554" s="9"/>
      <c r="AE554" s="9"/>
      <c r="AF554" s="9"/>
      <c r="AG554" s="9"/>
      <c r="AH554" s="9"/>
    </row>
    <row r="555" spans="1:34" x14ac:dyDescent="0.25">
      <c r="A555" s="9"/>
      <c r="B555" s="9"/>
      <c r="C555" s="9"/>
      <c r="D555" s="9"/>
      <c r="F555" s="9"/>
      <c r="I555" s="9"/>
      <c r="J555" s="9"/>
      <c r="K555" s="9"/>
      <c r="L555" s="9"/>
      <c r="M555" s="9"/>
      <c r="N555" s="9"/>
      <c r="O555" s="9"/>
      <c r="P555" s="9"/>
      <c r="S555" s="9"/>
      <c r="X555" s="9"/>
      <c r="Y555" s="9"/>
      <c r="Z555" s="9"/>
      <c r="AA555" s="9"/>
      <c r="AB555" s="9"/>
      <c r="AC555" s="9"/>
      <c r="AD555" s="9"/>
      <c r="AE555" s="9"/>
      <c r="AF555" s="9"/>
      <c r="AG555" s="9"/>
      <c r="AH555" s="9"/>
    </row>
    <row r="556" spans="1:34" x14ac:dyDescent="0.25">
      <c r="A556" s="9"/>
      <c r="B556" s="9"/>
      <c r="C556" s="9"/>
      <c r="D556" s="9"/>
      <c r="F556" s="9"/>
      <c r="I556" s="9"/>
      <c r="J556" s="9"/>
      <c r="K556" s="9"/>
      <c r="L556" s="9"/>
      <c r="M556" s="9"/>
      <c r="N556" s="9"/>
      <c r="O556" s="9"/>
      <c r="P556" s="9"/>
      <c r="S556" s="9"/>
      <c r="X556" s="9"/>
      <c r="Y556" s="9"/>
      <c r="Z556" s="9"/>
      <c r="AA556" s="9"/>
      <c r="AB556" s="9"/>
      <c r="AC556" s="9"/>
      <c r="AD556" s="9"/>
      <c r="AE556" s="9"/>
      <c r="AF556" s="9"/>
      <c r="AG556" s="9"/>
      <c r="AH556" s="9"/>
    </row>
    <row r="557" spans="1:34" x14ac:dyDescent="0.25">
      <c r="A557" s="9"/>
      <c r="B557" s="9"/>
      <c r="C557" s="9"/>
      <c r="D557" s="9"/>
      <c r="F557" s="9"/>
      <c r="I557" s="9"/>
      <c r="J557" s="9"/>
      <c r="K557" s="9"/>
      <c r="L557" s="9"/>
      <c r="M557" s="9"/>
      <c r="N557" s="9"/>
      <c r="O557" s="9"/>
      <c r="P557" s="9"/>
      <c r="S557" s="9"/>
      <c r="X557" s="9"/>
      <c r="Y557" s="9"/>
      <c r="Z557" s="9"/>
      <c r="AA557" s="9"/>
      <c r="AB557" s="9"/>
      <c r="AC557" s="9"/>
      <c r="AD557" s="9"/>
      <c r="AE557" s="9"/>
      <c r="AF557" s="9"/>
      <c r="AG557" s="9"/>
      <c r="AH557" s="9"/>
    </row>
    <row r="558" spans="1:34" x14ac:dyDescent="0.25">
      <c r="A558" s="9"/>
      <c r="B558" s="9"/>
      <c r="C558" s="9"/>
      <c r="D558" s="9"/>
      <c r="F558" s="9"/>
      <c r="I558" s="9"/>
      <c r="J558" s="9"/>
      <c r="K558" s="9"/>
      <c r="L558" s="9"/>
      <c r="M558" s="9"/>
      <c r="N558" s="9"/>
      <c r="O558" s="9"/>
      <c r="P558" s="9"/>
      <c r="S558" s="9"/>
      <c r="X558" s="9"/>
      <c r="Y558" s="9"/>
      <c r="Z558" s="9"/>
      <c r="AA558" s="9"/>
      <c r="AB558" s="9"/>
      <c r="AC558" s="9"/>
      <c r="AD558" s="9"/>
      <c r="AE558" s="9"/>
      <c r="AF558" s="9"/>
      <c r="AG558" s="9"/>
      <c r="AH558" s="9"/>
    </row>
    <row r="559" spans="1:34" x14ac:dyDescent="0.25">
      <c r="A559" s="9"/>
      <c r="B559" s="9"/>
      <c r="C559" s="9"/>
      <c r="D559" s="9"/>
      <c r="F559" s="9"/>
      <c r="I559" s="9"/>
      <c r="J559" s="9"/>
      <c r="K559" s="9"/>
      <c r="L559" s="9"/>
      <c r="M559" s="9"/>
      <c r="N559" s="9"/>
      <c r="O559" s="9"/>
      <c r="P559" s="9"/>
      <c r="S559" s="9"/>
      <c r="X559" s="9"/>
      <c r="Y559" s="9"/>
      <c r="Z559" s="9"/>
      <c r="AA559" s="9"/>
      <c r="AB559" s="9"/>
      <c r="AC559" s="9"/>
      <c r="AD559" s="9"/>
      <c r="AE559" s="9"/>
      <c r="AF559" s="9"/>
      <c r="AG559" s="9"/>
      <c r="AH559" s="9"/>
    </row>
    <row r="560" spans="1:34" x14ac:dyDescent="0.25">
      <c r="A560" s="9"/>
      <c r="B560" s="9"/>
      <c r="C560" s="9"/>
      <c r="D560" s="9"/>
      <c r="F560" s="9"/>
      <c r="I560" s="9"/>
      <c r="J560" s="9"/>
      <c r="K560" s="9"/>
      <c r="L560" s="9"/>
      <c r="M560" s="9"/>
      <c r="N560" s="9"/>
      <c r="O560" s="9"/>
      <c r="P560" s="9"/>
      <c r="S560" s="9"/>
      <c r="X560" s="9"/>
      <c r="Y560" s="9"/>
      <c r="Z560" s="9"/>
      <c r="AA560" s="9"/>
      <c r="AB560" s="9"/>
      <c r="AC560" s="9"/>
      <c r="AD560" s="9"/>
      <c r="AE560" s="9"/>
      <c r="AF560" s="9"/>
      <c r="AG560" s="9"/>
      <c r="AH560" s="9"/>
    </row>
    <row r="561" spans="1:34" x14ac:dyDescent="0.25">
      <c r="A561" s="9"/>
      <c r="B561" s="9"/>
      <c r="C561" s="9"/>
      <c r="D561" s="9"/>
      <c r="F561" s="9"/>
      <c r="I561" s="9"/>
      <c r="J561" s="9"/>
      <c r="K561" s="9"/>
      <c r="L561" s="9"/>
      <c r="M561" s="9"/>
      <c r="N561" s="9"/>
      <c r="O561" s="9"/>
      <c r="P561" s="9"/>
      <c r="S561" s="9"/>
      <c r="X561" s="9"/>
      <c r="Y561" s="9"/>
      <c r="Z561" s="9"/>
      <c r="AA561" s="9"/>
      <c r="AB561" s="9"/>
      <c r="AC561" s="9"/>
      <c r="AD561" s="9"/>
      <c r="AE561" s="9"/>
      <c r="AF561" s="9"/>
      <c r="AG561" s="9"/>
      <c r="AH561" s="9"/>
    </row>
    <row r="562" spans="1:34" x14ac:dyDescent="0.25">
      <c r="A562" s="9"/>
      <c r="B562" s="9"/>
      <c r="C562" s="9"/>
      <c r="D562" s="9"/>
      <c r="F562" s="9"/>
      <c r="I562" s="9"/>
      <c r="J562" s="9"/>
      <c r="K562" s="9"/>
      <c r="L562" s="9"/>
      <c r="M562" s="9"/>
      <c r="N562" s="9"/>
      <c r="O562" s="9"/>
      <c r="P562" s="9"/>
      <c r="S562" s="9"/>
      <c r="X562" s="9"/>
      <c r="Y562" s="9"/>
      <c r="Z562" s="9"/>
      <c r="AA562" s="9"/>
      <c r="AB562" s="9"/>
      <c r="AC562" s="9"/>
      <c r="AD562" s="9"/>
      <c r="AE562" s="9"/>
      <c r="AF562" s="9"/>
      <c r="AG562" s="9"/>
      <c r="AH562" s="9"/>
    </row>
    <row r="563" spans="1:34" x14ac:dyDescent="0.25">
      <c r="A563" s="9"/>
      <c r="B563" s="9"/>
      <c r="C563" s="9"/>
      <c r="D563" s="9"/>
      <c r="F563" s="9"/>
      <c r="I563" s="9"/>
      <c r="J563" s="9"/>
      <c r="K563" s="9"/>
      <c r="L563" s="9"/>
      <c r="M563" s="9"/>
      <c r="N563" s="9"/>
      <c r="O563" s="9"/>
      <c r="P563" s="9"/>
      <c r="S563" s="9"/>
      <c r="X563" s="9"/>
      <c r="Y563" s="9"/>
      <c r="Z563" s="9"/>
      <c r="AA563" s="9"/>
      <c r="AB563" s="9"/>
      <c r="AC563" s="9"/>
      <c r="AD563" s="9"/>
      <c r="AE563" s="9"/>
      <c r="AF563" s="9"/>
      <c r="AG563" s="9"/>
      <c r="AH563" s="9"/>
    </row>
    <row r="564" spans="1:34" x14ac:dyDescent="0.25">
      <c r="A564" s="9"/>
      <c r="B564" s="9"/>
      <c r="C564" s="9"/>
      <c r="D564" s="9"/>
      <c r="F564" s="9"/>
      <c r="I564" s="9"/>
      <c r="J564" s="9"/>
      <c r="K564" s="9"/>
      <c r="L564" s="9"/>
      <c r="M564" s="9"/>
      <c r="N564" s="9"/>
      <c r="O564" s="9"/>
      <c r="P564" s="9"/>
      <c r="S564" s="9"/>
      <c r="X564" s="9"/>
      <c r="Y564" s="9"/>
      <c r="Z564" s="9"/>
      <c r="AA564" s="9"/>
      <c r="AB564" s="9"/>
      <c r="AC564" s="9"/>
      <c r="AD564" s="9"/>
      <c r="AE564" s="9"/>
      <c r="AF564" s="9"/>
      <c r="AG564" s="9"/>
      <c r="AH564" s="9"/>
    </row>
    <row r="565" spans="1:34" x14ac:dyDescent="0.25">
      <c r="A565" s="9"/>
      <c r="B565" s="9"/>
      <c r="C565" s="9"/>
      <c r="D565" s="9"/>
      <c r="F565" s="9"/>
      <c r="I565" s="9"/>
      <c r="J565" s="9"/>
      <c r="K565" s="9"/>
      <c r="L565" s="9"/>
      <c r="M565" s="9"/>
      <c r="N565" s="9"/>
      <c r="O565" s="9"/>
      <c r="P565" s="9"/>
      <c r="S565" s="9"/>
      <c r="X565" s="9"/>
      <c r="Y565" s="9"/>
      <c r="Z565" s="9"/>
      <c r="AA565" s="9"/>
      <c r="AB565" s="9"/>
      <c r="AC565" s="9"/>
      <c r="AD565" s="9"/>
      <c r="AE565" s="9"/>
      <c r="AF565" s="9"/>
      <c r="AG565" s="9"/>
      <c r="AH565" s="9"/>
    </row>
    <row r="566" spans="1:34" x14ac:dyDescent="0.25">
      <c r="A566" s="9"/>
      <c r="B566" s="9"/>
      <c r="C566" s="9"/>
      <c r="D566" s="9"/>
      <c r="F566" s="9"/>
      <c r="I566" s="9"/>
      <c r="J566" s="9"/>
      <c r="K566" s="9"/>
      <c r="L566" s="9"/>
      <c r="M566" s="9"/>
      <c r="N566" s="9"/>
      <c r="O566" s="9"/>
      <c r="P566" s="9"/>
      <c r="S566" s="9"/>
      <c r="X566" s="9"/>
      <c r="Y566" s="9"/>
      <c r="Z566" s="9"/>
      <c r="AA566" s="9"/>
      <c r="AB566" s="9"/>
      <c r="AC566" s="9"/>
      <c r="AD566" s="9"/>
      <c r="AE566" s="9"/>
      <c r="AF566" s="9"/>
      <c r="AG566" s="9"/>
      <c r="AH566" s="9"/>
    </row>
    <row r="567" spans="1:34" x14ac:dyDescent="0.25">
      <c r="A567" s="9"/>
      <c r="B567" s="9"/>
      <c r="C567" s="9"/>
      <c r="D567" s="9"/>
      <c r="F567" s="9"/>
      <c r="I567" s="9"/>
      <c r="J567" s="9"/>
      <c r="K567" s="9"/>
      <c r="L567" s="9"/>
      <c r="M567" s="9"/>
      <c r="N567" s="9"/>
      <c r="O567" s="9"/>
      <c r="P567" s="9"/>
      <c r="S567" s="9"/>
      <c r="X567" s="9"/>
      <c r="Y567" s="9"/>
      <c r="Z567" s="9"/>
      <c r="AA567" s="9"/>
      <c r="AB567" s="9"/>
      <c r="AC567" s="9"/>
      <c r="AD567" s="9"/>
      <c r="AE567" s="9"/>
      <c r="AF567" s="9"/>
      <c r="AG567" s="9"/>
      <c r="AH567" s="9"/>
    </row>
    <row r="568" spans="1:34" x14ac:dyDescent="0.25">
      <c r="A568" s="9"/>
      <c r="B568" s="9"/>
      <c r="C568" s="9"/>
      <c r="D568" s="9"/>
      <c r="F568" s="9"/>
      <c r="I568" s="9"/>
      <c r="J568" s="9"/>
      <c r="K568" s="9"/>
      <c r="L568" s="9"/>
      <c r="M568" s="9"/>
      <c r="N568" s="9"/>
      <c r="O568" s="9"/>
      <c r="P568" s="9"/>
      <c r="S568" s="9"/>
      <c r="X568" s="9"/>
      <c r="Y568" s="9"/>
      <c r="Z568" s="9"/>
      <c r="AA568" s="9"/>
      <c r="AB568" s="9"/>
      <c r="AC568" s="9"/>
      <c r="AD568" s="9"/>
      <c r="AE568" s="9"/>
      <c r="AF568" s="9"/>
      <c r="AG568" s="9"/>
      <c r="AH568" s="9"/>
    </row>
    <row r="569" spans="1:34" x14ac:dyDescent="0.25">
      <c r="A569" s="9"/>
      <c r="B569" s="9"/>
      <c r="C569" s="9"/>
      <c r="D569" s="9"/>
      <c r="F569" s="9"/>
      <c r="I569" s="9"/>
      <c r="J569" s="9"/>
      <c r="K569" s="9"/>
      <c r="L569" s="9"/>
      <c r="M569" s="9"/>
      <c r="N569" s="9"/>
      <c r="O569" s="9"/>
      <c r="P569" s="9"/>
      <c r="S569" s="9"/>
      <c r="X569" s="9"/>
      <c r="Y569" s="9"/>
      <c r="Z569" s="9"/>
      <c r="AA569" s="9"/>
      <c r="AB569" s="9"/>
      <c r="AC569" s="9"/>
      <c r="AD569" s="9"/>
      <c r="AE569" s="9"/>
      <c r="AF569" s="9"/>
      <c r="AG569" s="9"/>
      <c r="AH569" s="9"/>
    </row>
    <row r="570" spans="1:34" x14ac:dyDescent="0.25">
      <c r="A570" s="9"/>
      <c r="B570" s="9"/>
      <c r="C570" s="9"/>
      <c r="D570" s="9"/>
      <c r="F570" s="9"/>
      <c r="I570" s="9"/>
      <c r="J570" s="9"/>
      <c r="K570" s="9"/>
      <c r="L570" s="9"/>
      <c r="M570" s="9"/>
      <c r="N570" s="9"/>
      <c r="O570" s="9"/>
      <c r="P570" s="9"/>
      <c r="S570" s="9"/>
      <c r="X570" s="9"/>
      <c r="Y570" s="9"/>
      <c r="Z570" s="9"/>
      <c r="AA570" s="9"/>
      <c r="AB570" s="9"/>
      <c r="AC570" s="9"/>
      <c r="AD570" s="9"/>
      <c r="AE570" s="9"/>
      <c r="AF570" s="9"/>
      <c r="AG570" s="9"/>
      <c r="AH570" s="9"/>
    </row>
    <row r="571" spans="1:34" x14ac:dyDescent="0.25">
      <c r="A571" s="9"/>
      <c r="B571" s="9"/>
      <c r="C571" s="9"/>
      <c r="D571" s="9"/>
      <c r="F571" s="9"/>
      <c r="I571" s="9"/>
      <c r="J571" s="9"/>
      <c r="K571" s="9"/>
      <c r="L571" s="9"/>
      <c r="M571" s="9"/>
      <c r="N571" s="9"/>
      <c r="O571" s="9"/>
      <c r="P571" s="9"/>
      <c r="S571" s="9"/>
      <c r="X571" s="9"/>
      <c r="Y571" s="9"/>
      <c r="Z571" s="9"/>
      <c r="AA571" s="9"/>
      <c r="AB571" s="9"/>
      <c r="AC571" s="9"/>
      <c r="AD571" s="9"/>
      <c r="AE571" s="9"/>
      <c r="AF571" s="9"/>
      <c r="AG571" s="9"/>
      <c r="AH571" s="9"/>
    </row>
    <row r="572" spans="1:34" x14ac:dyDescent="0.25">
      <c r="A572" s="9"/>
      <c r="B572" s="9"/>
      <c r="C572" s="9"/>
      <c r="D572" s="9"/>
      <c r="F572" s="9"/>
      <c r="I572" s="9"/>
      <c r="J572" s="9"/>
      <c r="K572" s="9"/>
      <c r="L572" s="9"/>
      <c r="M572" s="9"/>
      <c r="N572" s="9"/>
      <c r="O572" s="9"/>
      <c r="P572" s="9"/>
      <c r="S572" s="9"/>
      <c r="X572" s="9"/>
      <c r="Y572" s="9"/>
      <c r="Z572" s="9"/>
      <c r="AA572" s="9"/>
      <c r="AB572" s="9"/>
      <c r="AC572" s="9"/>
      <c r="AD572" s="9"/>
      <c r="AE572" s="9"/>
      <c r="AF572" s="9"/>
      <c r="AG572" s="9"/>
      <c r="AH572" s="9"/>
    </row>
    <row r="573" spans="1:34" x14ac:dyDescent="0.25">
      <c r="A573" s="9"/>
      <c r="B573" s="9"/>
      <c r="C573" s="9"/>
      <c r="D573" s="9"/>
      <c r="F573" s="9"/>
      <c r="I573" s="9"/>
      <c r="J573" s="9"/>
      <c r="K573" s="9"/>
      <c r="L573" s="9"/>
      <c r="M573" s="9"/>
      <c r="N573" s="9"/>
      <c r="O573" s="9"/>
      <c r="P573" s="9"/>
      <c r="S573" s="9"/>
      <c r="X573" s="9"/>
      <c r="Y573" s="9"/>
      <c r="Z573" s="9"/>
      <c r="AA573" s="9"/>
      <c r="AB573" s="9"/>
      <c r="AC573" s="9"/>
      <c r="AD573" s="9"/>
      <c r="AE573" s="9"/>
      <c r="AF573" s="9"/>
      <c r="AG573" s="9"/>
      <c r="AH573" s="9"/>
    </row>
    <row r="574" spans="1:34" x14ac:dyDescent="0.25">
      <c r="A574" s="9"/>
      <c r="B574" s="9"/>
      <c r="C574" s="9"/>
      <c r="D574" s="9"/>
      <c r="F574" s="9"/>
      <c r="I574" s="9"/>
      <c r="J574" s="9"/>
      <c r="K574" s="9"/>
      <c r="L574" s="9"/>
      <c r="M574" s="9"/>
      <c r="N574" s="9"/>
      <c r="O574" s="9"/>
      <c r="P574" s="9"/>
      <c r="S574" s="9"/>
      <c r="X574" s="9"/>
      <c r="Y574" s="9"/>
      <c r="Z574" s="9"/>
      <c r="AA574" s="9"/>
      <c r="AB574" s="9"/>
      <c r="AC574" s="9"/>
      <c r="AD574" s="9"/>
      <c r="AE574" s="9"/>
      <c r="AF574" s="9"/>
      <c r="AG574" s="9"/>
      <c r="AH574" s="9"/>
    </row>
    <row r="575" spans="1:34" x14ac:dyDescent="0.25">
      <c r="A575" s="9"/>
      <c r="B575" s="9"/>
      <c r="C575" s="9"/>
      <c r="D575" s="9"/>
      <c r="F575" s="9"/>
      <c r="I575" s="9"/>
      <c r="J575" s="9"/>
      <c r="K575" s="9"/>
      <c r="L575" s="9"/>
      <c r="M575" s="9"/>
      <c r="N575" s="9"/>
      <c r="O575" s="9"/>
      <c r="P575" s="9"/>
      <c r="S575" s="9"/>
      <c r="X575" s="9"/>
      <c r="Y575" s="9"/>
      <c r="Z575" s="9"/>
      <c r="AA575" s="9"/>
      <c r="AB575" s="9"/>
      <c r="AC575" s="9"/>
      <c r="AD575" s="9"/>
      <c r="AE575" s="9"/>
      <c r="AF575" s="9"/>
      <c r="AG575" s="9"/>
      <c r="AH575" s="9"/>
    </row>
    <row r="576" spans="1:34" x14ac:dyDescent="0.25">
      <c r="A576" s="9"/>
      <c r="B576" s="9"/>
      <c r="C576" s="9"/>
      <c r="D576" s="9"/>
      <c r="F576" s="9"/>
      <c r="I576" s="9"/>
      <c r="J576" s="9"/>
      <c r="K576" s="9"/>
      <c r="L576" s="9"/>
      <c r="M576" s="9"/>
      <c r="N576" s="9"/>
      <c r="O576" s="9"/>
      <c r="P576" s="9"/>
      <c r="S576" s="9"/>
      <c r="X576" s="9"/>
      <c r="Y576" s="9"/>
      <c r="Z576" s="9"/>
      <c r="AA576" s="9"/>
      <c r="AB576" s="9"/>
      <c r="AC576" s="9"/>
      <c r="AD576" s="9"/>
      <c r="AE576" s="9"/>
      <c r="AF576" s="9"/>
      <c r="AG576" s="9"/>
      <c r="AH576" s="9"/>
    </row>
    <row r="577" spans="1:34" x14ac:dyDescent="0.25">
      <c r="A577" s="9"/>
      <c r="B577" s="9"/>
      <c r="C577" s="9"/>
      <c r="D577" s="9"/>
      <c r="F577" s="9"/>
      <c r="I577" s="9"/>
      <c r="J577" s="9"/>
      <c r="K577" s="9"/>
      <c r="L577" s="9"/>
      <c r="M577" s="9"/>
      <c r="N577" s="9"/>
      <c r="O577" s="9"/>
      <c r="P577" s="9"/>
      <c r="S577" s="9"/>
      <c r="X577" s="9"/>
      <c r="Y577" s="9"/>
      <c r="Z577" s="9"/>
      <c r="AA577" s="9"/>
      <c r="AB577" s="9"/>
      <c r="AC577" s="9"/>
      <c r="AD577" s="9"/>
      <c r="AE577" s="9"/>
      <c r="AF577" s="9"/>
      <c r="AG577" s="9"/>
      <c r="AH577" s="9"/>
    </row>
    <row r="578" spans="1:34" x14ac:dyDescent="0.25">
      <c r="A578" s="9"/>
      <c r="B578" s="9"/>
      <c r="C578" s="9"/>
      <c r="D578" s="9"/>
      <c r="F578" s="9"/>
      <c r="I578" s="9"/>
      <c r="J578" s="9"/>
      <c r="K578" s="9"/>
      <c r="L578" s="9"/>
      <c r="M578" s="9"/>
      <c r="N578" s="9"/>
      <c r="O578" s="9"/>
      <c r="P578" s="9"/>
      <c r="S578" s="9"/>
      <c r="X578" s="9"/>
      <c r="Y578" s="9"/>
      <c r="Z578" s="9"/>
      <c r="AA578" s="9"/>
      <c r="AB578" s="9"/>
      <c r="AC578" s="9"/>
      <c r="AD578" s="9"/>
      <c r="AE578" s="9"/>
      <c r="AF578" s="9"/>
      <c r="AG578" s="9"/>
      <c r="AH578" s="9"/>
    </row>
    <row r="579" spans="1:34" x14ac:dyDescent="0.25">
      <c r="A579" s="9"/>
      <c r="B579" s="9"/>
      <c r="C579" s="9"/>
      <c r="D579" s="9"/>
      <c r="F579" s="9"/>
      <c r="I579" s="9"/>
      <c r="J579" s="9"/>
      <c r="K579" s="9"/>
      <c r="L579" s="9"/>
      <c r="M579" s="9"/>
      <c r="N579" s="9"/>
      <c r="O579" s="9"/>
      <c r="P579" s="9"/>
      <c r="S579" s="9"/>
      <c r="X579" s="9"/>
      <c r="Y579" s="9"/>
      <c r="Z579" s="9"/>
      <c r="AA579" s="9"/>
      <c r="AB579" s="9"/>
      <c r="AC579" s="9"/>
      <c r="AD579" s="9"/>
      <c r="AE579" s="9"/>
      <c r="AF579" s="9"/>
      <c r="AG579" s="9"/>
      <c r="AH579" s="9"/>
    </row>
    <row r="580" spans="1:34" x14ac:dyDescent="0.25">
      <c r="A580" s="9"/>
      <c r="B580" s="9"/>
      <c r="C580" s="9"/>
      <c r="D580" s="9"/>
      <c r="F580" s="9"/>
      <c r="I580" s="9"/>
      <c r="J580" s="9"/>
      <c r="K580" s="9"/>
      <c r="L580" s="9"/>
      <c r="M580" s="9"/>
      <c r="N580" s="9"/>
      <c r="O580" s="9"/>
      <c r="P580" s="9"/>
      <c r="S580" s="9"/>
      <c r="X580" s="9"/>
      <c r="Y580" s="9"/>
      <c r="Z580" s="9"/>
      <c r="AA580" s="9"/>
      <c r="AB580" s="9"/>
      <c r="AC580" s="9"/>
      <c r="AD580" s="9"/>
      <c r="AE580" s="9"/>
      <c r="AF580" s="9"/>
      <c r="AG580" s="9"/>
      <c r="AH580" s="9"/>
    </row>
    <row r="581" spans="1:34" x14ac:dyDescent="0.25">
      <c r="A581" s="9"/>
      <c r="B581" s="9"/>
      <c r="C581" s="9"/>
      <c r="D581" s="9"/>
      <c r="F581" s="9"/>
      <c r="I581" s="9"/>
      <c r="J581" s="9"/>
      <c r="K581" s="9"/>
      <c r="L581" s="9"/>
      <c r="M581" s="9"/>
      <c r="N581" s="9"/>
      <c r="O581" s="9"/>
      <c r="P581" s="9"/>
      <c r="S581" s="9"/>
      <c r="X581" s="9"/>
      <c r="Y581" s="9"/>
      <c r="Z581" s="9"/>
      <c r="AA581" s="9"/>
      <c r="AB581" s="9"/>
      <c r="AC581" s="9"/>
      <c r="AD581" s="9"/>
      <c r="AE581" s="9"/>
      <c r="AF581" s="9"/>
      <c r="AG581" s="9"/>
      <c r="AH581" s="9"/>
    </row>
    <row r="582" spans="1:34" x14ac:dyDescent="0.25">
      <c r="A582" s="9"/>
      <c r="B582" s="9"/>
      <c r="C582" s="9"/>
      <c r="D582" s="9"/>
      <c r="F582" s="9"/>
      <c r="I582" s="9"/>
      <c r="J582" s="9"/>
      <c r="K582" s="9"/>
      <c r="L582" s="9"/>
      <c r="M582" s="9"/>
      <c r="N582" s="9"/>
      <c r="O582" s="9"/>
      <c r="P582" s="9"/>
      <c r="S582" s="9"/>
      <c r="X582" s="9"/>
      <c r="Y582" s="9"/>
      <c r="Z582" s="9"/>
      <c r="AA582" s="9"/>
      <c r="AB582" s="9"/>
      <c r="AC582" s="9"/>
      <c r="AD582" s="9"/>
      <c r="AE582" s="9"/>
      <c r="AF582" s="9"/>
      <c r="AG582" s="9"/>
      <c r="AH582" s="9"/>
    </row>
    <row r="583" spans="1:34" x14ac:dyDescent="0.25">
      <c r="A583" s="9"/>
      <c r="B583" s="9"/>
      <c r="C583" s="9"/>
      <c r="D583" s="9"/>
      <c r="F583" s="9"/>
      <c r="I583" s="9"/>
      <c r="J583" s="9"/>
      <c r="K583" s="9"/>
      <c r="L583" s="9"/>
      <c r="M583" s="9"/>
      <c r="N583" s="9"/>
      <c r="O583" s="9"/>
      <c r="P583" s="9"/>
      <c r="S583" s="9"/>
      <c r="X583" s="9"/>
      <c r="Y583" s="9"/>
      <c r="Z583" s="9"/>
      <c r="AA583" s="9"/>
      <c r="AB583" s="9"/>
      <c r="AC583" s="9"/>
      <c r="AD583" s="9"/>
      <c r="AE583" s="9"/>
      <c r="AF583" s="9"/>
      <c r="AG583" s="9"/>
      <c r="AH583" s="9"/>
    </row>
    <row r="584" spans="1:34" x14ac:dyDescent="0.25">
      <c r="A584" s="9"/>
      <c r="B584" s="9"/>
      <c r="C584" s="9"/>
      <c r="D584" s="9"/>
      <c r="F584" s="9"/>
      <c r="I584" s="9"/>
      <c r="J584" s="9"/>
      <c r="K584" s="9"/>
      <c r="L584" s="9"/>
      <c r="M584" s="9"/>
      <c r="N584" s="9"/>
      <c r="O584" s="9"/>
      <c r="P584" s="9"/>
      <c r="S584" s="9"/>
      <c r="X584" s="9"/>
      <c r="Y584" s="9"/>
      <c r="Z584" s="9"/>
      <c r="AA584" s="9"/>
      <c r="AB584" s="9"/>
      <c r="AC584" s="9"/>
      <c r="AD584" s="9"/>
      <c r="AE584" s="9"/>
      <c r="AF584" s="9"/>
      <c r="AG584" s="9"/>
      <c r="AH584" s="9"/>
    </row>
    <row r="585" spans="1:34" x14ac:dyDescent="0.25">
      <c r="A585" s="9"/>
      <c r="B585" s="9"/>
      <c r="C585" s="9"/>
      <c r="D585" s="9"/>
      <c r="F585" s="9"/>
      <c r="I585" s="9"/>
      <c r="J585" s="9"/>
      <c r="K585" s="9"/>
      <c r="L585" s="9"/>
      <c r="M585" s="9"/>
      <c r="N585" s="9"/>
      <c r="O585" s="9"/>
      <c r="P585" s="9"/>
      <c r="S585" s="9"/>
      <c r="X585" s="9"/>
      <c r="Y585" s="9"/>
      <c r="Z585" s="9"/>
      <c r="AA585" s="9"/>
      <c r="AB585" s="9"/>
      <c r="AC585" s="9"/>
      <c r="AD585" s="9"/>
      <c r="AE585" s="9"/>
      <c r="AF585" s="9"/>
      <c r="AG585" s="9"/>
      <c r="AH585" s="9"/>
    </row>
    <row r="586" spans="1:34" x14ac:dyDescent="0.25">
      <c r="A586" s="9"/>
      <c r="B586" s="9"/>
      <c r="C586" s="9"/>
      <c r="D586" s="9"/>
      <c r="F586" s="9"/>
      <c r="I586" s="9"/>
      <c r="J586" s="9"/>
      <c r="K586" s="9"/>
      <c r="L586" s="9"/>
      <c r="M586" s="9"/>
      <c r="N586" s="9"/>
      <c r="O586" s="9"/>
      <c r="P586" s="9"/>
      <c r="S586" s="9"/>
      <c r="X586" s="9"/>
      <c r="Y586" s="9"/>
      <c r="Z586" s="9"/>
      <c r="AA586" s="9"/>
      <c r="AB586" s="9"/>
      <c r="AC586" s="9"/>
      <c r="AD586" s="9"/>
      <c r="AE586" s="9"/>
      <c r="AF586" s="9"/>
      <c r="AG586" s="9"/>
      <c r="AH586" s="9"/>
    </row>
    <row r="587" spans="1:34" x14ac:dyDescent="0.25">
      <c r="A587" s="9"/>
      <c r="B587" s="9"/>
      <c r="C587" s="9"/>
      <c r="D587" s="9"/>
      <c r="F587" s="9"/>
      <c r="I587" s="9"/>
      <c r="J587" s="9"/>
      <c r="K587" s="9"/>
      <c r="L587" s="9"/>
      <c r="M587" s="9"/>
      <c r="N587" s="9"/>
      <c r="O587" s="9"/>
      <c r="P587" s="9"/>
      <c r="S587" s="9"/>
      <c r="X587" s="9"/>
      <c r="Y587" s="9"/>
      <c r="Z587" s="9"/>
      <c r="AA587" s="9"/>
      <c r="AB587" s="9"/>
      <c r="AC587" s="9"/>
      <c r="AD587" s="9"/>
      <c r="AE587" s="9"/>
      <c r="AF587" s="9"/>
      <c r="AG587" s="9"/>
      <c r="AH587" s="9"/>
    </row>
    <row r="588" spans="1:34" x14ac:dyDescent="0.25">
      <c r="A588" s="9"/>
      <c r="B588" s="9"/>
      <c r="C588" s="9"/>
      <c r="D588" s="9"/>
      <c r="F588" s="9"/>
      <c r="I588" s="9"/>
      <c r="J588" s="9"/>
      <c r="K588" s="9"/>
      <c r="L588" s="9"/>
      <c r="M588" s="9"/>
      <c r="N588" s="9"/>
      <c r="O588" s="9"/>
      <c r="P588" s="9"/>
      <c r="S588" s="9"/>
      <c r="X588" s="9"/>
      <c r="Y588" s="9"/>
      <c r="Z588" s="9"/>
      <c r="AA588" s="9"/>
      <c r="AB588" s="9"/>
      <c r="AC588" s="9"/>
      <c r="AD588" s="9"/>
      <c r="AE588" s="9"/>
      <c r="AF588" s="9"/>
      <c r="AG588" s="9"/>
      <c r="AH588" s="9"/>
    </row>
    <row r="589" spans="1:34" x14ac:dyDescent="0.25">
      <c r="A589" s="9"/>
      <c r="B589" s="9"/>
      <c r="C589" s="9"/>
      <c r="D589" s="9"/>
      <c r="F589" s="9"/>
      <c r="I589" s="9"/>
      <c r="J589" s="9"/>
      <c r="K589" s="9"/>
      <c r="L589" s="9"/>
      <c r="M589" s="9"/>
      <c r="N589" s="9"/>
      <c r="O589" s="9"/>
      <c r="P589" s="9"/>
      <c r="S589" s="9"/>
      <c r="X589" s="9"/>
      <c r="Y589" s="9"/>
      <c r="Z589" s="9"/>
      <c r="AA589" s="9"/>
      <c r="AB589" s="9"/>
      <c r="AC589" s="9"/>
      <c r="AD589" s="9"/>
      <c r="AE589" s="9"/>
      <c r="AF589" s="9"/>
      <c r="AG589" s="9"/>
      <c r="AH589" s="9"/>
    </row>
    <row r="590" spans="1:34" x14ac:dyDescent="0.25">
      <c r="A590" s="9"/>
      <c r="B590" s="9"/>
      <c r="C590" s="9"/>
      <c r="D590" s="9"/>
      <c r="F590" s="9"/>
      <c r="I590" s="9"/>
      <c r="J590" s="9"/>
      <c r="K590" s="9"/>
      <c r="L590" s="9"/>
      <c r="M590" s="9"/>
      <c r="N590" s="9"/>
      <c r="O590" s="9"/>
      <c r="P590" s="9"/>
      <c r="S590" s="9"/>
      <c r="X590" s="9"/>
      <c r="Y590" s="9"/>
      <c r="Z590" s="9"/>
      <c r="AA590" s="9"/>
      <c r="AB590" s="9"/>
      <c r="AC590" s="9"/>
      <c r="AD590" s="9"/>
      <c r="AE590" s="9"/>
      <c r="AF590" s="9"/>
      <c r="AG590" s="9"/>
      <c r="AH590" s="9"/>
    </row>
    <row r="591" spans="1:34" x14ac:dyDescent="0.25">
      <c r="A591" s="9"/>
      <c r="B591" s="9"/>
      <c r="C591" s="9"/>
      <c r="D591" s="9"/>
      <c r="F591" s="9"/>
      <c r="I591" s="9"/>
      <c r="J591" s="9"/>
      <c r="K591" s="9"/>
      <c r="L591" s="9"/>
      <c r="M591" s="9"/>
      <c r="N591" s="9"/>
      <c r="O591" s="9"/>
      <c r="P591" s="9"/>
      <c r="S591" s="9"/>
      <c r="X591" s="9"/>
      <c r="Y591" s="9"/>
      <c r="Z591" s="9"/>
      <c r="AA591" s="9"/>
      <c r="AB591" s="9"/>
      <c r="AC591" s="9"/>
      <c r="AD591" s="9"/>
      <c r="AE591" s="9"/>
      <c r="AF591" s="9"/>
      <c r="AG591" s="9"/>
      <c r="AH591" s="9"/>
    </row>
    <row r="592" spans="1:34" x14ac:dyDescent="0.25">
      <c r="A592" s="9"/>
      <c r="B592" s="9"/>
      <c r="C592" s="9"/>
      <c r="D592" s="9"/>
      <c r="F592" s="9"/>
      <c r="I592" s="9"/>
      <c r="J592" s="9"/>
      <c r="K592" s="9"/>
      <c r="L592" s="9"/>
      <c r="M592" s="9"/>
      <c r="N592" s="9"/>
      <c r="O592" s="9"/>
      <c r="P592" s="9"/>
      <c r="S592" s="9"/>
      <c r="X592" s="9"/>
      <c r="Y592" s="9"/>
      <c r="Z592" s="9"/>
      <c r="AA592" s="9"/>
      <c r="AB592" s="9"/>
      <c r="AC592" s="9"/>
      <c r="AD592" s="9"/>
      <c r="AE592" s="9"/>
      <c r="AF592" s="9"/>
      <c r="AG592" s="9"/>
      <c r="AH592" s="9"/>
    </row>
    <row r="593" spans="1:34" x14ac:dyDescent="0.25">
      <c r="A593" s="9"/>
      <c r="B593" s="9"/>
      <c r="C593" s="9"/>
      <c r="D593" s="9"/>
      <c r="F593" s="9"/>
      <c r="I593" s="9"/>
      <c r="J593" s="9"/>
      <c r="K593" s="9"/>
      <c r="L593" s="9"/>
      <c r="M593" s="9"/>
      <c r="N593" s="9"/>
      <c r="O593" s="9"/>
      <c r="P593" s="9"/>
      <c r="S593" s="9"/>
      <c r="X593" s="9"/>
      <c r="Y593" s="9"/>
      <c r="Z593" s="9"/>
      <c r="AA593" s="9"/>
      <c r="AB593" s="9"/>
      <c r="AC593" s="9"/>
      <c r="AD593" s="9"/>
      <c r="AE593" s="9"/>
      <c r="AF593" s="9"/>
      <c r="AG593" s="9"/>
      <c r="AH593" s="9"/>
    </row>
    <row r="594" spans="1:34" x14ac:dyDescent="0.25">
      <c r="A594" s="9"/>
      <c r="B594" s="9"/>
      <c r="C594" s="9"/>
      <c r="D594" s="9"/>
      <c r="F594" s="9"/>
      <c r="I594" s="9"/>
      <c r="J594" s="9"/>
      <c r="K594" s="9"/>
      <c r="L594" s="9"/>
      <c r="M594" s="9"/>
      <c r="N594" s="9"/>
      <c r="O594" s="9"/>
      <c r="P594" s="9"/>
      <c r="S594" s="9"/>
      <c r="X594" s="9"/>
      <c r="Y594" s="9"/>
      <c r="Z594" s="9"/>
      <c r="AA594" s="9"/>
      <c r="AB594" s="9"/>
      <c r="AC594" s="9"/>
      <c r="AD594" s="9"/>
      <c r="AE594" s="9"/>
      <c r="AF594" s="9"/>
      <c r="AG594" s="9"/>
      <c r="AH594" s="9"/>
    </row>
    <row r="595" spans="1:34" x14ac:dyDescent="0.25">
      <c r="A595" s="9"/>
      <c r="B595" s="9"/>
      <c r="C595" s="9"/>
      <c r="D595" s="9"/>
      <c r="F595" s="9"/>
      <c r="I595" s="9"/>
      <c r="J595" s="9"/>
      <c r="K595" s="9"/>
      <c r="L595" s="9"/>
      <c r="M595" s="9"/>
      <c r="N595" s="9"/>
      <c r="O595" s="9"/>
      <c r="P595" s="9"/>
      <c r="S595" s="9"/>
      <c r="X595" s="9"/>
      <c r="Y595" s="9"/>
      <c r="Z595" s="9"/>
      <c r="AA595" s="9"/>
      <c r="AB595" s="9"/>
      <c r="AC595" s="9"/>
      <c r="AD595" s="9"/>
      <c r="AE595" s="9"/>
      <c r="AF595" s="9"/>
      <c r="AG595" s="9"/>
      <c r="AH595" s="9"/>
    </row>
    <row r="596" spans="1:34" x14ac:dyDescent="0.25">
      <c r="A596" s="9"/>
      <c r="B596" s="9"/>
      <c r="C596" s="9"/>
      <c r="D596" s="9"/>
      <c r="F596" s="9"/>
      <c r="I596" s="9"/>
      <c r="J596" s="9"/>
      <c r="K596" s="9"/>
      <c r="L596" s="9"/>
      <c r="M596" s="9"/>
      <c r="N596" s="9"/>
      <c r="O596" s="9"/>
      <c r="P596" s="9"/>
      <c r="S596" s="9"/>
      <c r="X596" s="9"/>
      <c r="Y596" s="9"/>
      <c r="Z596" s="9"/>
      <c r="AA596" s="9"/>
      <c r="AB596" s="9"/>
      <c r="AC596" s="9"/>
      <c r="AD596" s="9"/>
      <c r="AE596" s="9"/>
      <c r="AF596" s="9"/>
      <c r="AG596" s="9"/>
      <c r="AH596" s="9"/>
    </row>
    <row r="597" spans="1:34" x14ac:dyDescent="0.25">
      <c r="A597" s="9"/>
      <c r="B597" s="9"/>
      <c r="C597" s="9"/>
      <c r="D597" s="9"/>
      <c r="F597" s="9"/>
      <c r="I597" s="9"/>
      <c r="J597" s="9"/>
      <c r="K597" s="9"/>
      <c r="L597" s="9"/>
      <c r="M597" s="9"/>
      <c r="N597" s="9"/>
      <c r="O597" s="9"/>
      <c r="P597" s="9"/>
      <c r="S597" s="9"/>
      <c r="X597" s="9"/>
      <c r="Y597" s="9"/>
      <c r="Z597" s="9"/>
      <c r="AA597" s="9"/>
      <c r="AB597" s="9"/>
      <c r="AC597" s="9"/>
      <c r="AD597" s="9"/>
      <c r="AE597" s="9"/>
      <c r="AF597" s="9"/>
      <c r="AG597" s="9"/>
      <c r="AH597" s="9"/>
    </row>
    <row r="598" spans="1:34" x14ac:dyDescent="0.25">
      <c r="A598" s="9"/>
      <c r="B598" s="9"/>
      <c r="C598" s="9"/>
      <c r="D598" s="9"/>
      <c r="F598" s="9"/>
      <c r="I598" s="9"/>
      <c r="J598" s="9"/>
      <c r="K598" s="9"/>
      <c r="L598" s="9"/>
      <c r="M598" s="9"/>
      <c r="N598" s="9"/>
      <c r="O598" s="9"/>
      <c r="P598" s="9"/>
      <c r="S598" s="9"/>
      <c r="X598" s="9"/>
      <c r="Y598" s="9"/>
      <c r="Z598" s="9"/>
      <c r="AA598" s="9"/>
      <c r="AB598" s="9"/>
      <c r="AC598" s="9"/>
      <c r="AD598" s="9"/>
      <c r="AE598" s="9"/>
      <c r="AF598" s="9"/>
      <c r="AG598" s="9"/>
      <c r="AH598" s="9"/>
    </row>
    <row r="599" spans="1:34" x14ac:dyDescent="0.25">
      <c r="A599" s="9"/>
      <c r="B599" s="9"/>
      <c r="C599" s="9"/>
      <c r="D599" s="9"/>
      <c r="F599" s="9"/>
      <c r="I599" s="9"/>
      <c r="J599" s="9"/>
      <c r="K599" s="9"/>
      <c r="L599" s="9"/>
      <c r="M599" s="9"/>
      <c r="N599" s="9"/>
      <c r="O599" s="9"/>
      <c r="P599" s="9"/>
      <c r="S599" s="9"/>
      <c r="X599" s="9"/>
      <c r="Y599" s="9"/>
      <c r="Z599" s="9"/>
      <c r="AA599" s="9"/>
      <c r="AB599" s="9"/>
      <c r="AC599" s="9"/>
      <c r="AD599" s="9"/>
      <c r="AE599" s="9"/>
      <c r="AF599" s="9"/>
      <c r="AG599" s="9"/>
      <c r="AH599" s="9"/>
    </row>
    <row r="600" spans="1:34" x14ac:dyDescent="0.25">
      <c r="A600" s="9"/>
      <c r="B600" s="9"/>
      <c r="C600" s="9"/>
      <c r="D600" s="9"/>
      <c r="F600" s="9"/>
      <c r="I600" s="9"/>
      <c r="J600" s="9"/>
      <c r="K600" s="9"/>
      <c r="L600" s="9"/>
      <c r="M600" s="9"/>
      <c r="N600" s="9"/>
      <c r="O600" s="9"/>
      <c r="P600" s="9"/>
      <c r="S600" s="9"/>
      <c r="X600" s="9"/>
      <c r="Y600" s="9"/>
      <c r="Z600" s="9"/>
      <c r="AA600" s="9"/>
      <c r="AB600" s="9"/>
      <c r="AC600" s="9"/>
      <c r="AD600" s="9"/>
      <c r="AE600" s="9"/>
      <c r="AF600" s="9"/>
      <c r="AG600" s="9"/>
      <c r="AH600" s="9"/>
    </row>
    <row r="601" spans="1:34" x14ac:dyDescent="0.25">
      <c r="A601" s="9"/>
      <c r="B601" s="9"/>
      <c r="C601" s="9"/>
      <c r="D601" s="9"/>
      <c r="F601" s="9"/>
      <c r="I601" s="9"/>
      <c r="J601" s="9"/>
      <c r="K601" s="9"/>
      <c r="L601" s="9"/>
      <c r="M601" s="9"/>
      <c r="N601" s="9"/>
      <c r="O601" s="9"/>
      <c r="P601" s="9"/>
      <c r="S601" s="9"/>
      <c r="X601" s="9"/>
      <c r="Y601" s="9"/>
      <c r="Z601" s="9"/>
      <c r="AA601" s="9"/>
      <c r="AB601" s="9"/>
      <c r="AC601" s="9"/>
      <c r="AD601" s="9"/>
      <c r="AE601" s="9"/>
      <c r="AF601" s="9"/>
      <c r="AG601" s="9"/>
      <c r="AH601" s="9"/>
    </row>
    <row r="602" spans="1:34" x14ac:dyDescent="0.25">
      <c r="A602" s="9"/>
      <c r="B602" s="9"/>
      <c r="C602" s="9"/>
      <c r="D602" s="9"/>
      <c r="F602" s="9"/>
      <c r="I602" s="9"/>
      <c r="J602" s="9"/>
      <c r="K602" s="9"/>
      <c r="L602" s="9"/>
      <c r="M602" s="9"/>
      <c r="N602" s="9"/>
      <c r="O602" s="9"/>
      <c r="P602" s="9"/>
      <c r="S602" s="9"/>
      <c r="X602" s="9"/>
      <c r="Y602" s="9"/>
      <c r="Z602" s="9"/>
      <c r="AA602" s="9"/>
      <c r="AB602" s="9"/>
      <c r="AC602" s="9"/>
      <c r="AD602" s="9"/>
      <c r="AE602" s="9"/>
      <c r="AF602" s="9"/>
      <c r="AG602" s="9"/>
      <c r="AH602" s="9"/>
    </row>
    <row r="603" spans="1:34" x14ac:dyDescent="0.25">
      <c r="A603" s="9"/>
      <c r="B603" s="9"/>
      <c r="C603" s="9"/>
      <c r="D603" s="9"/>
      <c r="F603" s="9"/>
      <c r="I603" s="9"/>
      <c r="J603" s="9"/>
      <c r="K603" s="9"/>
      <c r="L603" s="9"/>
      <c r="M603" s="9"/>
      <c r="N603" s="9"/>
      <c r="O603" s="9"/>
      <c r="P603" s="9"/>
      <c r="S603" s="9"/>
      <c r="X603" s="9"/>
      <c r="Y603" s="9"/>
      <c r="Z603" s="9"/>
      <c r="AA603" s="9"/>
      <c r="AB603" s="9"/>
      <c r="AC603" s="9"/>
      <c r="AD603" s="9"/>
      <c r="AE603" s="9"/>
      <c r="AF603" s="9"/>
      <c r="AG603" s="9"/>
      <c r="AH603" s="9"/>
    </row>
    <row r="604" spans="1:34" x14ac:dyDescent="0.25">
      <c r="A604" s="9"/>
      <c r="B604" s="9"/>
      <c r="C604" s="9"/>
      <c r="D604" s="9"/>
      <c r="F604" s="9"/>
      <c r="I604" s="9"/>
      <c r="J604" s="9"/>
      <c r="K604" s="9"/>
      <c r="L604" s="9"/>
      <c r="M604" s="9"/>
      <c r="N604" s="9"/>
      <c r="O604" s="9"/>
      <c r="P604" s="9"/>
      <c r="S604" s="9"/>
      <c r="X604" s="9"/>
      <c r="Y604" s="9"/>
      <c r="Z604" s="9"/>
      <c r="AA604" s="9"/>
      <c r="AB604" s="9"/>
      <c r="AC604" s="9"/>
      <c r="AD604" s="9"/>
      <c r="AE604" s="9"/>
      <c r="AF604" s="9"/>
      <c r="AG604" s="9"/>
      <c r="AH604" s="9"/>
    </row>
    <row r="605" spans="1:34" x14ac:dyDescent="0.25">
      <c r="A605" s="9"/>
      <c r="B605" s="9"/>
      <c r="C605" s="9"/>
      <c r="D605" s="9"/>
      <c r="F605" s="9"/>
      <c r="I605" s="9"/>
      <c r="J605" s="9"/>
      <c r="K605" s="9"/>
      <c r="L605" s="9"/>
      <c r="M605" s="9"/>
      <c r="N605" s="9"/>
      <c r="O605" s="9"/>
      <c r="P605" s="9"/>
      <c r="S605" s="9"/>
      <c r="X605" s="9"/>
      <c r="Y605" s="9"/>
      <c r="Z605" s="9"/>
      <c r="AA605" s="9"/>
      <c r="AB605" s="9"/>
      <c r="AC605" s="9"/>
      <c r="AD605" s="9"/>
      <c r="AE605" s="9"/>
      <c r="AF605" s="9"/>
      <c r="AG605" s="9"/>
      <c r="AH605" s="9"/>
    </row>
    <row r="606" spans="1:34" x14ac:dyDescent="0.25">
      <c r="A606" s="9"/>
      <c r="B606" s="9"/>
      <c r="C606" s="9"/>
      <c r="D606" s="9"/>
      <c r="F606" s="9"/>
      <c r="I606" s="9"/>
      <c r="J606" s="9"/>
      <c r="K606" s="9"/>
      <c r="L606" s="9"/>
      <c r="M606" s="9"/>
      <c r="N606" s="9"/>
      <c r="O606" s="9"/>
      <c r="P606" s="9"/>
      <c r="S606" s="9"/>
      <c r="X606" s="9"/>
      <c r="Y606" s="9"/>
      <c r="Z606" s="9"/>
      <c r="AA606" s="9"/>
      <c r="AB606" s="9"/>
      <c r="AC606" s="9"/>
      <c r="AD606" s="9"/>
      <c r="AE606" s="9"/>
      <c r="AF606" s="9"/>
      <c r="AG606" s="9"/>
      <c r="AH606" s="9"/>
    </row>
    <row r="607" spans="1:34" x14ac:dyDescent="0.25">
      <c r="A607" s="9"/>
      <c r="B607" s="9"/>
      <c r="C607" s="9"/>
      <c r="D607" s="9"/>
      <c r="F607" s="9"/>
      <c r="I607" s="9"/>
      <c r="J607" s="9"/>
      <c r="K607" s="9"/>
      <c r="L607" s="9"/>
      <c r="M607" s="9"/>
      <c r="N607" s="9"/>
      <c r="O607" s="9"/>
      <c r="P607" s="9"/>
      <c r="S607" s="9"/>
      <c r="X607" s="9"/>
      <c r="Y607" s="9"/>
      <c r="Z607" s="9"/>
      <c r="AA607" s="9"/>
      <c r="AB607" s="9"/>
      <c r="AC607" s="9"/>
      <c r="AD607" s="9"/>
      <c r="AE607" s="9"/>
      <c r="AF607" s="9"/>
      <c r="AG607" s="9"/>
      <c r="AH607" s="9"/>
    </row>
    <row r="608" spans="1:34" x14ac:dyDescent="0.25">
      <c r="A608" s="9"/>
      <c r="B608" s="9"/>
      <c r="C608" s="9"/>
      <c r="D608" s="9"/>
      <c r="F608" s="9"/>
      <c r="I608" s="9"/>
      <c r="J608" s="9"/>
      <c r="K608" s="9"/>
      <c r="L608" s="9"/>
      <c r="M608" s="9"/>
      <c r="N608" s="9"/>
      <c r="O608" s="9"/>
      <c r="P608" s="9"/>
      <c r="S608" s="9"/>
      <c r="X608" s="9"/>
      <c r="Y608" s="9"/>
      <c r="Z608" s="9"/>
      <c r="AA608" s="9"/>
      <c r="AB608" s="9"/>
      <c r="AC608" s="9"/>
      <c r="AD608" s="9"/>
      <c r="AE608" s="9"/>
      <c r="AF608" s="9"/>
      <c r="AG608" s="9"/>
      <c r="AH608" s="9"/>
    </row>
    <row r="609" spans="1:34" x14ac:dyDescent="0.25">
      <c r="A609" s="9"/>
      <c r="B609" s="9"/>
      <c r="C609" s="9"/>
      <c r="D609" s="9"/>
      <c r="F609" s="9"/>
      <c r="I609" s="9"/>
      <c r="J609" s="9"/>
      <c r="K609" s="9"/>
      <c r="L609" s="9"/>
      <c r="M609" s="9"/>
      <c r="N609" s="9"/>
      <c r="O609" s="9"/>
      <c r="P609" s="9"/>
      <c r="S609" s="9"/>
      <c r="X609" s="9"/>
      <c r="Y609" s="9"/>
      <c r="Z609" s="9"/>
      <c r="AA609" s="9"/>
      <c r="AB609" s="9"/>
      <c r="AC609" s="9"/>
      <c r="AD609" s="9"/>
      <c r="AE609" s="9"/>
      <c r="AF609" s="9"/>
      <c r="AG609" s="9"/>
      <c r="AH609" s="9"/>
    </row>
    <row r="610" spans="1:34" x14ac:dyDescent="0.25">
      <c r="A610" s="9"/>
      <c r="B610" s="9"/>
      <c r="C610" s="9"/>
      <c r="D610" s="9"/>
      <c r="F610" s="9"/>
      <c r="I610" s="9"/>
      <c r="J610" s="9"/>
      <c r="K610" s="9"/>
      <c r="L610" s="9"/>
      <c r="M610" s="9"/>
      <c r="N610" s="9"/>
      <c r="O610" s="9"/>
      <c r="P610" s="9"/>
      <c r="S610" s="9"/>
      <c r="X610" s="9"/>
      <c r="Y610" s="9"/>
      <c r="Z610" s="9"/>
      <c r="AA610" s="9"/>
      <c r="AB610" s="9"/>
      <c r="AC610" s="9"/>
      <c r="AD610" s="9"/>
      <c r="AE610" s="9"/>
      <c r="AF610" s="9"/>
      <c r="AG610" s="9"/>
      <c r="AH610" s="9"/>
    </row>
    <row r="611" spans="1:34" x14ac:dyDescent="0.25">
      <c r="A611" s="9"/>
      <c r="B611" s="9"/>
      <c r="C611" s="9"/>
      <c r="D611" s="9"/>
      <c r="F611" s="9"/>
      <c r="I611" s="9"/>
      <c r="J611" s="9"/>
      <c r="K611" s="9"/>
      <c r="L611" s="9"/>
      <c r="M611" s="9"/>
      <c r="N611" s="9"/>
      <c r="O611" s="9"/>
      <c r="P611" s="9"/>
      <c r="S611" s="9"/>
      <c r="X611" s="9"/>
      <c r="Y611" s="9"/>
      <c r="Z611" s="9"/>
      <c r="AA611" s="9"/>
      <c r="AB611" s="9"/>
      <c r="AC611" s="9"/>
      <c r="AD611" s="9"/>
      <c r="AE611" s="9"/>
      <c r="AF611" s="9"/>
      <c r="AG611" s="9"/>
      <c r="AH611" s="9"/>
    </row>
    <row r="612" spans="1:34" x14ac:dyDescent="0.25">
      <c r="A612" s="9"/>
      <c r="B612" s="9"/>
      <c r="C612" s="9"/>
      <c r="D612" s="9"/>
      <c r="F612" s="9"/>
      <c r="I612" s="9"/>
      <c r="J612" s="9"/>
      <c r="K612" s="9"/>
      <c r="L612" s="9"/>
      <c r="M612" s="9"/>
      <c r="N612" s="9"/>
      <c r="O612" s="9"/>
      <c r="P612" s="9"/>
      <c r="S612" s="9"/>
      <c r="X612" s="9"/>
      <c r="Y612" s="9"/>
      <c r="Z612" s="9"/>
      <c r="AA612" s="9"/>
      <c r="AB612" s="9"/>
      <c r="AC612" s="9"/>
      <c r="AD612" s="9"/>
      <c r="AE612" s="9"/>
      <c r="AF612" s="9"/>
      <c r="AG612" s="9"/>
      <c r="AH612" s="9"/>
    </row>
    <row r="613" spans="1:34" x14ac:dyDescent="0.25">
      <c r="A613" s="9"/>
      <c r="B613" s="9"/>
      <c r="C613" s="9"/>
      <c r="D613" s="9"/>
      <c r="F613" s="9"/>
      <c r="I613" s="9"/>
      <c r="J613" s="9"/>
      <c r="K613" s="9"/>
      <c r="L613" s="9"/>
      <c r="M613" s="9"/>
      <c r="N613" s="9"/>
      <c r="O613" s="9"/>
      <c r="P613" s="9"/>
      <c r="S613" s="9"/>
      <c r="X613" s="9"/>
      <c r="Y613" s="9"/>
      <c r="Z613" s="9"/>
      <c r="AA613" s="9"/>
      <c r="AB613" s="9"/>
      <c r="AC613" s="9"/>
      <c r="AD613" s="9"/>
      <c r="AE613" s="9"/>
      <c r="AF613" s="9"/>
      <c r="AG613" s="9"/>
      <c r="AH613" s="9"/>
    </row>
    <row r="614" spans="1:34" x14ac:dyDescent="0.25">
      <c r="A614" s="9"/>
      <c r="B614" s="9"/>
      <c r="C614" s="9"/>
      <c r="D614" s="9"/>
      <c r="F614" s="9"/>
      <c r="I614" s="9"/>
      <c r="J614" s="9"/>
      <c r="K614" s="9"/>
      <c r="L614" s="9"/>
      <c r="M614" s="9"/>
      <c r="N614" s="9"/>
      <c r="O614" s="9"/>
      <c r="P614" s="9"/>
      <c r="S614" s="9"/>
      <c r="X614" s="9"/>
      <c r="Y614" s="9"/>
      <c r="Z614" s="9"/>
      <c r="AA614" s="9"/>
      <c r="AB614" s="9"/>
      <c r="AC614" s="9"/>
      <c r="AD614" s="9"/>
      <c r="AE614" s="9"/>
      <c r="AF614" s="9"/>
      <c r="AG614" s="9"/>
      <c r="AH614" s="9"/>
    </row>
    <row r="615" spans="1:34" x14ac:dyDescent="0.25">
      <c r="A615" s="9"/>
      <c r="B615" s="9"/>
      <c r="C615" s="9"/>
      <c r="D615" s="9"/>
      <c r="F615" s="9"/>
      <c r="I615" s="9"/>
      <c r="J615" s="9"/>
      <c r="K615" s="9"/>
      <c r="L615" s="9"/>
      <c r="M615" s="9"/>
      <c r="N615" s="9"/>
      <c r="O615" s="9"/>
      <c r="P615" s="9"/>
      <c r="S615" s="9"/>
      <c r="X615" s="9"/>
      <c r="Y615" s="9"/>
      <c r="Z615" s="9"/>
      <c r="AA615" s="9"/>
      <c r="AB615" s="9"/>
      <c r="AC615" s="9"/>
      <c r="AD615" s="9"/>
      <c r="AE615" s="9"/>
      <c r="AF615" s="9"/>
      <c r="AG615" s="9"/>
      <c r="AH615" s="9"/>
    </row>
    <row r="616" spans="1:34" x14ac:dyDescent="0.25">
      <c r="A616" s="9"/>
      <c r="B616" s="9"/>
      <c r="C616" s="9"/>
      <c r="D616" s="9"/>
      <c r="F616" s="9"/>
      <c r="I616" s="9"/>
      <c r="J616" s="9"/>
      <c r="K616" s="9"/>
      <c r="L616" s="9"/>
      <c r="M616" s="9"/>
      <c r="N616" s="9"/>
      <c r="O616" s="9"/>
      <c r="P616" s="9"/>
      <c r="S616" s="9"/>
      <c r="X616" s="9"/>
      <c r="Y616" s="9"/>
      <c r="Z616" s="9"/>
      <c r="AA616" s="9"/>
      <c r="AB616" s="9"/>
      <c r="AC616" s="9"/>
      <c r="AD616" s="9"/>
      <c r="AE616" s="9"/>
      <c r="AF616" s="9"/>
      <c r="AG616" s="9"/>
      <c r="AH616" s="9"/>
    </row>
    <row r="617" spans="1:34" x14ac:dyDescent="0.25">
      <c r="A617" s="9"/>
      <c r="B617" s="9"/>
      <c r="C617" s="9"/>
      <c r="D617" s="9"/>
      <c r="F617" s="9"/>
      <c r="I617" s="9"/>
      <c r="J617" s="9"/>
      <c r="K617" s="9"/>
      <c r="L617" s="9"/>
      <c r="M617" s="9"/>
      <c r="N617" s="9"/>
      <c r="O617" s="9"/>
      <c r="P617" s="9"/>
      <c r="S617" s="9"/>
      <c r="X617" s="9"/>
      <c r="Y617" s="9"/>
      <c r="Z617" s="9"/>
      <c r="AA617" s="9"/>
      <c r="AB617" s="9"/>
      <c r="AC617" s="9"/>
      <c r="AD617" s="9"/>
      <c r="AE617" s="9"/>
      <c r="AF617" s="9"/>
      <c r="AG617" s="9"/>
      <c r="AH617" s="9"/>
    </row>
    <row r="618" spans="1:34" x14ac:dyDescent="0.25">
      <c r="A618" s="9"/>
      <c r="B618" s="9"/>
      <c r="C618" s="9"/>
      <c r="D618" s="9"/>
      <c r="F618" s="9"/>
      <c r="I618" s="9"/>
      <c r="J618" s="9"/>
      <c r="K618" s="9"/>
      <c r="L618" s="9"/>
      <c r="M618" s="9"/>
      <c r="N618" s="9"/>
      <c r="O618" s="9"/>
      <c r="P618" s="9"/>
      <c r="S618" s="9"/>
      <c r="X618" s="9"/>
      <c r="Y618" s="9"/>
      <c r="Z618" s="9"/>
      <c r="AA618" s="9"/>
      <c r="AB618" s="9"/>
      <c r="AC618" s="9"/>
      <c r="AD618" s="9"/>
      <c r="AE618" s="9"/>
      <c r="AF618" s="9"/>
      <c r="AG618" s="9"/>
      <c r="AH618" s="9"/>
    </row>
    <row r="619" spans="1:34" x14ac:dyDescent="0.25">
      <c r="A619" s="9"/>
      <c r="B619" s="9"/>
      <c r="C619" s="9"/>
      <c r="D619" s="9"/>
      <c r="F619" s="9"/>
      <c r="I619" s="9"/>
      <c r="J619" s="9"/>
      <c r="K619" s="9"/>
      <c r="L619" s="9"/>
      <c r="M619" s="9"/>
      <c r="N619" s="9"/>
      <c r="O619" s="9"/>
      <c r="P619" s="9"/>
      <c r="S619" s="9"/>
      <c r="X619" s="9"/>
      <c r="Y619" s="9"/>
      <c r="Z619" s="9"/>
      <c r="AA619" s="9"/>
      <c r="AB619" s="9"/>
      <c r="AC619" s="9"/>
      <c r="AD619" s="9"/>
      <c r="AE619" s="9"/>
      <c r="AF619" s="9"/>
      <c r="AG619" s="9"/>
      <c r="AH619" s="9"/>
    </row>
    <row r="620" spans="1:34" x14ac:dyDescent="0.25">
      <c r="A620" s="9"/>
      <c r="B620" s="9"/>
      <c r="C620" s="9"/>
      <c r="D620" s="9"/>
      <c r="F620" s="9"/>
      <c r="I620" s="9"/>
      <c r="J620" s="9"/>
      <c r="K620" s="9"/>
      <c r="L620" s="9"/>
      <c r="M620" s="9"/>
      <c r="N620" s="9"/>
      <c r="O620" s="9"/>
      <c r="P620" s="9"/>
      <c r="S620" s="9"/>
      <c r="X620" s="9"/>
      <c r="Y620" s="9"/>
      <c r="Z620" s="9"/>
      <c r="AA620" s="9"/>
      <c r="AB620" s="9"/>
      <c r="AC620" s="9"/>
      <c r="AD620" s="9"/>
      <c r="AE620" s="9"/>
      <c r="AF620" s="9"/>
      <c r="AG620" s="9"/>
      <c r="AH620" s="9"/>
    </row>
    <row r="621" spans="1:34" x14ac:dyDescent="0.25">
      <c r="A621" s="9"/>
      <c r="B621" s="9"/>
      <c r="C621" s="9"/>
      <c r="D621" s="9"/>
      <c r="F621" s="9"/>
      <c r="I621" s="9"/>
      <c r="J621" s="9"/>
      <c r="K621" s="9"/>
      <c r="L621" s="9"/>
      <c r="M621" s="9"/>
      <c r="N621" s="9"/>
      <c r="O621" s="9"/>
      <c r="P621" s="9"/>
      <c r="S621" s="9"/>
      <c r="X621" s="9"/>
      <c r="Y621" s="9"/>
      <c r="Z621" s="9"/>
      <c r="AA621" s="9"/>
      <c r="AB621" s="9"/>
      <c r="AC621" s="9"/>
      <c r="AD621" s="9"/>
      <c r="AE621" s="9"/>
      <c r="AF621" s="9"/>
      <c r="AG621" s="9"/>
      <c r="AH621" s="9"/>
    </row>
    <row r="622" spans="1:34" x14ac:dyDescent="0.25">
      <c r="A622" s="9"/>
      <c r="B622" s="9"/>
      <c r="C622" s="9"/>
      <c r="D622" s="9"/>
      <c r="F622" s="9"/>
      <c r="I622" s="9"/>
      <c r="J622" s="9"/>
      <c r="K622" s="9"/>
      <c r="L622" s="9"/>
      <c r="M622" s="9"/>
      <c r="N622" s="9"/>
      <c r="O622" s="9"/>
      <c r="P622" s="9"/>
      <c r="S622" s="9"/>
      <c r="X622" s="9"/>
      <c r="Y622" s="9"/>
      <c r="Z622" s="9"/>
      <c r="AA622" s="9"/>
      <c r="AB622" s="9"/>
      <c r="AC622" s="9"/>
      <c r="AD622" s="9"/>
      <c r="AE622" s="9"/>
      <c r="AF622" s="9"/>
      <c r="AG622" s="9"/>
      <c r="AH622" s="9"/>
    </row>
    <row r="623" spans="1:34" x14ac:dyDescent="0.25">
      <c r="A623" s="9"/>
      <c r="B623" s="9"/>
      <c r="C623" s="9"/>
      <c r="D623" s="9"/>
      <c r="F623" s="9"/>
      <c r="I623" s="9"/>
      <c r="J623" s="9"/>
      <c r="K623" s="9"/>
      <c r="L623" s="9"/>
      <c r="M623" s="9"/>
      <c r="N623" s="9"/>
      <c r="O623" s="9"/>
      <c r="P623" s="9"/>
      <c r="S623" s="9"/>
      <c r="X623" s="9"/>
      <c r="Y623" s="9"/>
      <c r="Z623" s="9"/>
      <c r="AA623" s="9"/>
      <c r="AB623" s="9"/>
      <c r="AC623" s="9"/>
      <c r="AD623" s="9"/>
      <c r="AE623" s="9"/>
      <c r="AF623" s="9"/>
      <c r="AG623" s="9"/>
      <c r="AH623" s="9"/>
    </row>
    <row r="624" spans="1:34" x14ac:dyDescent="0.25">
      <c r="A624" s="9"/>
      <c r="B624" s="9"/>
      <c r="C624" s="9"/>
      <c r="D624" s="9"/>
      <c r="F624" s="9"/>
      <c r="I624" s="9"/>
      <c r="J624" s="9"/>
      <c r="K624" s="9"/>
      <c r="L624" s="9"/>
      <c r="M624" s="9"/>
      <c r="N624" s="9"/>
      <c r="O624" s="9"/>
      <c r="P624" s="9"/>
      <c r="S624" s="9"/>
      <c r="X624" s="9"/>
      <c r="Y624" s="9"/>
      <c r="Z624" s="9"/>
      <c r="AA624" s="9"/>
      <c r="AB624" s="9"/>
      <c r="AC624" s="9"/>
      <c r="AD624" s="9"/>
      <c r="AE624" s="9"/>
      <c r="AF624" s="9"/>
      <c r="AG624" s="9"/>
      <c r="AH624" s="9"/>
    </row>
    <row r="625" spans="1:34" x14ac:dyDescent="0.25">
      <c r="A625" s="9"/>
      <c r="B625" s="9"/>
      <c r="C625" s="9"/>
      <c r="D625" s="9"/>
      <c r="F625" s="9"/>
      <c r="I625" s="9"/>
      <c r="J625" s="9"/>
      <c r="K625" s="9"/>
      <c r="L625" s="9"/>
      <c r="M625" s="9"/>
      <c r="N625" s="9"/>
      <c r="O625" s="9"/>
      <c r="P625" s="9"/>
      <c r="S625" s="9"/>
      <c r="X625" s="9"/>
      <c r="Y625" s="9"/>
      <c r="Z625" s="9"/>
      <c r="AA625" s="9"/>
      <c r="AB625" s="9"/>
      <c r="AC625" s="9"/>
      <c r="AD625" s="9"/>
      <c r="AE625" s="9"/>
      <c r="AF625" s="9"/>
      <c r="AG625" s="9"/>
      <c r="AH625" s="9"/>
    </row>
    <row r="626" spans="1:34" x14ac:dyDescent="0.25">
      <c r="A626" s="9"/>
      <c r="B626" s="9"/>
      <c r="C626" s="9"/>
      <c r="D626" s="9"/>
      <c r="F626" s="9"/>
      <c r="I626" s="9"/>
      <c r="J626" s="9"/>
      <c r="K626" s="9"/>
      <c r="L626" s="9"/>
      <c r="M626" s="9"/>
      <c r="N626" s="9"/>
      <c r="O626" s="9"/>
      <c r="P626" s="9"/>
      <c r="S626" s="9"/>
      <c r="X626" s="9"/>
      <c r="Y626" s="9"/>
      <c r="Z626" s="9"/>
      <c r="AA626" s="9"/>
      <c r="AB626" s="9"/>
      <c r="AC626" s="9"/>
      <c r="AD626" s="9"/>
      <c r="AE626" s="9"/>
      <c r="AF626" s="9"/>
      <c r="AG626" s="9"/>
      <c r="AH626" s="9"/>
    </row>
    <row r="627" spans="1:34" x14ac:dyDescent="0.25">
      <c r="A627" s="9"/>
      <c r="B627" s="9"/>
      <c r="C627" s="9"/>
      <c r="D627" s="9"/>
      <c r="F627" s="9"/>
      <c r="I627" s="9"/>
      <c r="J627" s="9"/>
      <c r="K627" s="9"/>
      <c r="L627" s="9"/>
      <c r="M627" s="9"/>
      <c r="N627" s="9"/>
      <c r="O627" s="9"/>
      <c r="P627" s="9"/>
      <c r="S627" s="9"/>
      <c r="X627" s="9"/>
      <c r="Y627" s="9"/>
      <c r="Z627" s="9"/>
      <c r="AA627" s="9"/>
      <c r="AB627" s="9"/>
      <c r="AC627" s="9"/>
      <c r="AD627" s="9"/>
      <c r="AE627" s="9"/>
      <c r="AF627" s="9"/>
      <c r="AG627" s="9"/>
      <c r="AH627" s="9"/>
    </row>
    <row r="628" spans="1:34" x14ac:dyDescent="0.25">
      <c r="A628" s="9"/>
      <c r="B628" s="9"/>
      <c r="C628" s="9"/>
      <c r="D628" s="9"/>
      <c r="F628" s="9"/>
      <c r="I628" s="9"/>
      <c r="J628" s="9"/>
      <c r="K628" s="9"/>
      <c r="L628" s="9"/>
      <c r="M628" s="9"/>
      <c r="N628" s="9"/>
      <c r="O628" s="9"/>
      <c r="P628" s="9"/>
      <c r="S628" s="9"/>
      <c r="X628" s="9"/>
      <c r="Y628" s="9"/>
      <c r="Z628" s="9"/>
      <c r="AA628" s="9"/>
      <c r="AB628" s="9"/>
      <c r="AC628" s="9"/>
      <c r="AD628" s="9"/>
      <c r="AE628" s="9"/>
      <c r="AF628" s="9"/>
      <c r="AG628" s="9"/>
      <c r="AH628" s="9"/>
    </row>
    <row r="629" spans="1:34" x14ac:dyDescent="0.25">
      <c r="A629" s="9"/>
      <c r="B629" s="9"/>
      <c r="C629" s="9"/>
      <c r="D629" s="9"/>
      <c r="F629" s="9"/>
      <c r="I629" s="9"/>
      <c r="J629" s="9"/>
      <c r="K629" s="9"/>
      <c r="L629" s="9"/>
      <c r="M629" s="9"/>
      <c r="N629" s="9"/>
      <c r="O629" s="9"/>
      <c r="P629" s="9"/>
      <c r="S629" s="9"/>
      <c r="X629" s="9"/>
      <c r="Y629" s="9"/>
      <c r="Z629" s="9"/>
      <c r="AA629" s="9"/>
      <c r="AB629" s="9"/>
      <c r="AC629" s="9"/>
      <c r="AD629" s="9"/>
      <c r="AE629" s="9"/>
      <c r="AF629" s="9"/>
      <c r="AG629" s="9"/>
      <c r="AH629" s="9"/>
    </row>
    <row r="630" spans="1:34" x14ac:dyDescent="0.25">
      <c r="A630" s="9"/>
      <c r="B630" s="9"/>
      <c r="C630" s="9"/>
      <c r="D630" s="9"/>
      <c r="F630" s="9"/>
      <c r="I630" s="9"/>
      <c r="J630" s="9"/>
      <c r="K630" s="9"/>
      <c r="L630" s="9"/>
      <c r="M630" s="9"/>
      <c r="N630" s="9"/>
      <c r="O630" s="9"/>
      <c r="P630" s="9"/>
      <c r="S630" s="9"/>
      <c r="X630" s="9"/>
      <c r="Y630" s="9"/>
      <c r="Z630" s="9"/>
      <c r="AA630" s="9"/>
      <c r="AB630" s="9"/>
      <c r="AC630" s="9"/>
      <c r="AD630" s="9"/>
      <c r="AE630" s="9"/>
      <c r="AF630" s="9"/>
      <c r="AG630" s="9"/>
      <c r="AH630" s="9"/>
    </row>
    <row r="631" spans="1:34" x14ac:dyDescent="0.25">
      <c r="A631" s="9"/>
      <c r="B631" s="9"/>
      <c r="C631" s="9"/>
      <c r="D631" s="9"/>
      <c r="F631" s="9"/>
      <c r="I631" s="9"/>
      <c r="J631" s="9"/>
      <c r="K631" s="9"/>
      <c r="L631" s="9"/>
      <c r="M631" s="9"/>
      <c r="N631" s="9"/>
      <c r="O631" s="9"/>
      <c r="P631" s="9"/>
      <c r="S631" s="9"/>
      <c r="X631" s="9"/>
      <c r="Y631" s="9"/>
      <c r="Z631" s="9"/>
      <c r="AA631" s="9"/>
      <c r="AB631" s="9"/>
      <c r="AC631" s="9"/>
      <c r="AD631" s="9"/>
      <c r="AE631" s="9"/>
      <c r="AF631" s="9"/>
      <c r="AG631" s="9"/>
      <c r="AH631" s="9"/>
    </row>
    <row r="632" spans="1:34" x14ac:dyDescent="0.25">
      <c r="A632" s="9"/>
      <c r="B632" s="9"/>
      <c r="C632" s="9"/>
      <c r="D632" s="9"/>
      <c r="F632" s="9"/>
      <c r="I632" s="9"/>
      <c r="J632" s="9"/>
      <c r="K632" s="9"/>
      <c r="L632" s="9"/>
      <c r="M632" s="9"/>
      <c r="N632" s="9"/>
      <c r="O632" s="9"/>
      <c r="P632" s="9"/>
      <c r="S632" s="9"/>
      <c r="X632" s="9"/>
      <c r="Y632" s="9"/>
      <c r="Z632" s="9"/>
      <c r="AA632" s="9"/>
      <c r="AB632" s="9"/>
      <c r="AC632" s="9"/>
      <c r="AD632" s="9"/>
      <c r="AE632" s="9"/>
      <c r="AF632" s="9"/>
      <c r="AG632" s="9"/>
      <c r="AH632" s="9"/>
    </row>
    <row r="633" spans="1:34" x14ac:dyDescent="0.25">
      <c r="A633" s="9"/>
      <c r="B633" s="9"/>
      <c r="C633" s="9"/>
      <c r="D633" s="9"/>
      <c r="F633" s="9"/>
      <c r="I633" s="9"/>
      <c r="J633" s="9"/>
      <c r="K633" s="9"/>
      <c r="L633" s="9"/>
      <c r="M633" s="9"/>
      <c r="N633" s="9"/>
      <c r="O633" s="9"/>
      <c r="P633" s="9"/>
      <c r="S633" s="9"/>
      <c r="X633" s="9"/>
      <c r="Y633" s="9"/>
      <c r="Z633" s="9"/>
      <c r="AA633" s="9"/>
      <c r="AB633" s="9"/>
      <c r="AC633" s="9"/>
      <c r="AD633" s="9"/>
      <c r="AE633" s="9"/>
      <c r="AF633" s="9"/>
      <c r="AG633" s="9"/>
      <c r="AH633" s="9"/>
    </row>
    <row r="634" spans="1:34" x14ac:dyDescent="0.25">
      <c r="A634" s="9"/>
      <c r="B634" s="9"/>
      <c r="C634" s="9"/>
      <c r="D634" s="9"/>
      <c r="F634" s="9"/>
      <c r="I634" s="9"/>
      <c r="J634" s="9"/>
      <c r="K634" s="9"/>
      <c r="L634" s="9"/>
      <c r="M634" s="9"/>
      <c r="N634" s="9"/>
      <c r="O634" s="9"/>
      <c r="P634" s="9"/>
      <c r="S634" s="9"/>
      <c r="X634" s="9"/>
      <c r="Y634" s="9"/>
      <c r="Z634" s="9"/>
      <c r="AA634" s="9"/>
      <c r="AB634" s="9"/>
      <c r="AC634" s="9"/>
      <c r="AD634" s="9"/>
      <c r="AE634" s="9"/>
      <c r="AF634" s="9"/>
      <c r="AG634" s="9"/>
      <c r="AH634" s="9"/>
    </row>
    <row r="635" spans="1:34" x14ac:dyDescent="0.25">
      <c r="A635" s="9"/>
      <c r="B635" s="9"/>
      <c r="C635" s="9"/>
      <c r="D635" s="9"/>
      <c r="F635" s="9"/>
      <c r="I635" s="9"/>
      <c r="J635" s="9"/>
      <c r="K635" s="9"/>
      <c r="L635" s="9"/>
      <c r="M635" s="9"/>
      <c r="N635" s="9"/>
      <c r="O635" s="9"/>
      <c r="P635" s="9"/>
      <c r="S635" s="9"/>
      <c r="X635" s="9"/>
      <c r="Y635" s="9"/>
      <c r="Z635" s="9"/>
      <c r="AA635" s="9"/>
      <c r="AB635" s="9"/>
      <c r="AC635" s="9"/>
      <c r="AD635" s="9"/>
      <c r="AE635" s="9"/>
      <c r="AF635" s="9"/>
      <c r="AG635" s="9"/>
      <c r="AH635" s="9"/>
    </row>
    <row r="636" spans="1:34" x14ac:dyDescent="0.25">
      <c r="A636" s="9"/>
      <c r="B636" s="9"/>
      <c r="C636" s="9"/>
      <c r="D636" s="9"/>
      <c r="F636" s="9"/>
      <c r="I636" s="9"/>
      <c r="J636" s="9"/>
      <c r="K636" s="9"/>
      <c r="L636" s="9"/>
      <c r="M636" s="9"/>
      <c r="N636" s="9"/>
      <c r="O636" s="9"/>
      <c r="P636" s="9"/>
      <c r="S636" s="9"/>
      <c r="X636" s="9"/>
      <c r="Y636" s="9"/>
      <c r="Z636" s="9"/>
      <c r="AA636" s="9"/>
      <c r="AB636" s="9"/>
      <c r="AC636" s="9"/>
      <c r="AD636" s="9"/>
      <c r="AE636" s="9"/>
      <c r="AF636" s="9"/>
      <c r="AG636" s="9"/>
      <c r="AH636" s="9"/>
    </row>
    <row r="637" spans="1:34" x14ac:dyDescent="0.25">
      <c r="A637" s="9"/>
      <c r="B637" s="9"/>
      <c r="C637" s="9"/>
      <c r="D637" s="9"/>
      <c r="F637" s="9"/>
      <c r="I637" s="9"/>
      <c r="J637" s="9"/>
      <c r="K637" s="9"/>
      <c r="L637" s="9"/>
      <c r="M637" s="9"/>
      <c r="N637" s="9"/>
      <c r="O637" s="9"/>
      <c r="P637" s="9"/>
      <c r="S637" s="9"/>
      <c r="X637" s="9"/>
      <c r="Y637" s="9"/>
      <c r="Z637" s="9"/>
      <c r="AA637" s="9"/>
      <c r="AB637" s="9"/>
      <c r="AC637" s="9"/>
      <c r="AD637" s="9"/>
      <c r="AE637" s="9"/>
      <c r="AF637" s="9"/>
      <c r="AG637" s="9"/>
      <c r="AH637" s="9"/>
    </row>
    <row r="638" spans="1:34" x14ac:dyDescent="0.25">
      <c r="A638" s="9"/>
      <c r="B638" s="9"/>
      <c r="C638" s="9"/>
      <c r="D638" s="9"/>
      <c r="F638" s="9"/>
      <c r="I638" s="9"/>
      <c r="J638" s="9"/>
      <c r="K638" s="9"/>
      <c r="L638" s="9"/>
      <c r="M638" s="9"/>
      <c r="N638" s="9"/>
      <c r="O638" s="9"/>
      <c r="P638" s="9"/>
      <c r="S638" s="9"/>
      <c r="X638" s="9"/>
      <c r="Y638" s="9"/>
      <c r="Z638" s="9"/>
      <c r="AA638" s="9"/>
      <c r="AB638" s="9"/>
      <c r="AC638" s="9"/>
      <c r="AD638" s="9"/>
      <c r="AE638" s="9"/>
      <c r="AF638" s="9"/>
      <c r="AG638" s="9"/>
      <c r="AH638" s="9"/>
    </row>
    <row r="639" spans="1:34" x14ac:dyDescent="0.25">
      <c r="A639" s="9"/>
      <c r="B639" s="9"/>
      <c r="C639" s="9"/>
      <c r="D639" s="9"/>
      <c r="F639" s="9"/>
      <c r="I639" s="9"/>
      <c r="J639" s="9"/>
      <c r="K639" s="9"/>
      <c r="L639" s="9"/>
      <c r="M639" s="9"/>
      <c r="N639" s="9"/>
      <c r="O639" s="9"/>
      <c r="P639" s="9"/>
      <c r="S639" s="9"/>
      <c r="X639" s="9"/>
      <c r="Y639" s="9"/>
      <c r="Z639" s="9"/>
      <c r="AA639" s="9"/>
      <c r="AB639" s="9"/>
      <c r="AC639" s="9"/>
      <c r="AD639" s="9"/>
      <c r="AE639" s="9"/>
      <c r="AF639" s="9"/>
      <c r="AG639" s="9"/>
      <c r="AH639" s="9"/>
    </row>
    <row r="640" spans="1:34" x14ac:dyDescent="0.25">
      <c r="A640" s="9"/>
      <c r="B640" s="9"/>
      <c r="C640" s="9"/>
      <c r="D640" s="9"/>
      <c r="F640" s="9"/>
      <c r="I640" s="9"/>
      <c r="J640" s="9"/>
      <c r="K640" s="9"/>
      <c r="L640" s="9"/>
      <c r="M640" s="9"/>
      <c r="N640" s="9"/>
      <c r="O640" s="9"/>
      <c r="P640" s="9"/>
      <c r="S640" s="9"/>
      <c r="X640" s="9"/>
      <c r="Y640" s="9"/>
      <c r="Z640" s="9"/>
      <c r="AA640" s="9"/>
      <c r="AB640" s="9"/>
      <c r="AC640" s="9"/>
      <c r="AD640" s="9"/>
      <c r="AE640" s="9"/>
      <c r="AF640" s="9"/>
      <c r="AG640" s="9"/>
      <c r="AH640" s="9"/>
    </row>
    <row r="641" spans="1:34" x14ac:dyDescent="0.25">
      <c r="A641" s="9"/>
      <c r="B641" s="9"/>
      <c r="C641" s="9"/>
      <c r="D641" s="9"/>
      <c r="F641" s="9"/>
      <c r="I641" s="9"/>
      <c r="J641" s="9"/>
      <c r="K641" s="9"/>
      <c r="L641" s="9"/>
      <c r="M641" s="9"/>
      <c r="N641" s="9"/>
      <c r="O641" s="9"/>
      <c r="P641" s="9"/>
      <c r="S641" s="9"/>
      <c r="X641" s="9"/>
      <c r="Y641" s="9"/>
      <c r="Z641" s="9"/>
      <c r="AA641" s="9"/>
      <c r="AB641" s="9"/>
      <c r="AC641" s="9"/>
      <c r="AD641" s="9"/>
      <c r="AE641" s="9"/>
      <c r="AF641" s="9"/>
      <c r="AG641" s="9"/>
      <c r="AH641" s="9"/>
    </row>
    <row r="642" spans="1:34" x14ac:dyDescent="0.25">
      <c r="A642" s="9"/>
      <c r="B642" s="9"/>
      <c r="C642" s="9"/>
      <c r="D642" s="9"/>
      <c r="F642" s="9"/>
      <c r="I642" s="9"/>
      <c r="J642" s="9"/>
      <c r="K642" s="9"/>
      <c r="L642" s="9"/>
      <c r="M642" s="9"/>
      <c r="N642" s="9"/>
      <c r="O642" s="9"/>
      <c r="P642" s="9"/>
      <c r="S642" s="9"/>
      <c r="X642" s="9"/>
      <c r="Y642" s="9"/>
      <c r="Z642" s="9"/>
      <c r="AA642" s="9"/>
      <c r="AB642" s="9"/>
      <c r="AC642" s="9"/>
      <c r="AD642" s="9"/>
      <c r="AE642" s="9"/>
      <c r="AF642" s="9"/>
      <c r="AG642" s="9"/>
      <c r="AH642" s="9"/>
    </row>
    <row r="643" spans="1:34" x14ac:dyDescent="0.25">
      <c r="A643" s="9"/>
      <c r="B643" s="9"/>
      <c r="C643" s="9"/>
      <c r="D643" s="9"/>
      <c r="F643" s="9"/>
      <c r="I643" s="9"/>
      <c r="J643" s="9"/>
      <c r="K643" s="9"/>
      <c r="L643" s="9"/>
      <c r="M643" s="9"/>
      <c r="N643" s="9"/>
      <c r="O643" s="9"/>
      <c r="P643" s="9"/>
      <c r="S643" s="9"/>
      <c r="X643" s="9"/>
      <c r="Y643" s="9"/>
      <c r="Z643" s="9"/>
      <c r="AA643" s="9"/>
      <c r="AB643" s="9"/>
      <c r="AC643" s="9"/>
      <c r="AD643" s="9"/>
      <c r="AE643" s="9"/>
      <c r="AF643" s="9"/>
      <c r="AG643" s="9"/>
      <c r="AH643" s="9"/>
    </row>
    <row r="644" spans="1:34" x14ac:dyDescent="0.25">
      <c r="A644" s="9"/>
      <c r="B644" s="9"/>
      <c r="C644" s="9"/>
      <c r="D644" s="9"/>
      <c r="F644" s="9"/>
      <c r="I644" s="9"/>
      <c r="J644" s="9"/>
      <c r="K644" s="9"/>
      <c r="L644" s="9"/>
      <c r="M644" s="9"/>
      <c r="N644" s="9"/>
      <c r="O644" s="9"/>
      <c r="P644" s="9"/>
      <c r="S644" s="9"/>
      <c r="X644" s="9"/>
      <c r="Y644" s="9"/>
      <c r="Z644" s="9"/>
      <c r="AA644" s="9"/>
      <c r="AB644" s="9"/>
      <c r="AC644" s="9"/>
      <c r="AD644" s="9"/>
      <c r="AE644" s="9"/>
      <c r="AF644" s="9"/>
      <c r="AG644" s="9"/>
      <c r="AH644" s="9"/>
    </row>
    <row r="645" spans="1:34" x14ac:dyDescent="0.25">
      <c r="A645" s="9"/>
      <c r="B645" s="9"/>
      <c r="C645" s="9"/>
      <c r="D645" s="9"/>
      <c r="F645" s="9"/>
      <c r="I645" s="9"/>
      <c r="J645" s="9"/>
      <c r="K645" s="9"/>
      <c r="L645" s="9"/>
      <c r="M645" s="9"/>
      <c r="N645" s="9"/>
      <c r="O645" s="9"/>
      <c r="P645" s="9"/>
      <c r="S645" s="9"/>
      <c r="X645" s="9"/>
      <c r="Y645" s="9"/>
      <c r="Z645" s="9"/>
      <c r="AA645" s="9"/>
      <c r="AB645" s="9"/>
      <c r="AC645" s="9"/>
      <c r="AD645" s="9"/>
      <c r="AE645" s="9"/>
      <c r="AF645" s="9"/>
      <c r="AG645" s="9"/>
      <c r="AH645" s="9"/>
    </row>
    <row r="646" spans="1:34" x14ac:dyDescent="0.25">
      <c r="A646" s="9"/>
      <c r="B646" s="9"/>
      <c r="C646" s="9"/>
      <c r="D646" s="9"/>
      <c r="F646" s="9"/>
      <c r="I646" s="9"/>
      <c r="J646" s="9"/>
      <c r="K646" s="9"/>
      <c r="L646" s="9"/>
      <c r="M646" s="9"/>
      <c r="N646" s="9"/>
      <c r="O646" s="9"/>
      <c r="P646" s="9"/>
      <c r="S646" s="9"/>
      <c r="X646" s="9"/>
      <c r="Y646" s="9"/>
      <c r="Z646" s="9"/>
      <c r="AA646" s="9"/>
      <c r="AB646" s="9"/>
      <c r="AC646" s="9"/>
      <c r="AD646" s="9"/>
      <c r="AE646" s="9"/>
      <c r="AF646" s="9"/>
      <c r="AG646" s="9"/>
      <c r="AH646" s="9"/>
    </row>
    <row r="647" spans="1:34" x14ac:dyDescent="0.25">
      <c r="A647" s="9"/>
      <c r="B647" s="9"/>
      <c r="C647" s="9"/>
      <c r="D647" s="9"/>
      <c r="F647" s="9"/>
      <c r="I647" s="9"/>
      <c r="J647" s="9"/>
      <c r="K647" s="9"/>
      <c r="L647" s="9"/>
      <c r="M647" s="9"/>
      <c r="N647" s="9"/>
      <c r="O647" s="9"/>
      <c r="P647" s="9"/>
      <c r="S647" s="9"/>
      <c r="X647" s="9"/>
      <c r="Y647" s="9"/>
      <c r="Z647" s="9"/>
      <c r="AA647" s="9"/>
      <c r="AB647" s="9"/>
      <c r="AC647" s="9"/>
      <c r="AD647" s="9"/>
      <c r="AE647" s="9"/>
      <c r="AF647" s="9"/>
      <c r="AG647" s="9"/>
      <c r="AH647" s="9"/>
    </row>
    <row r="648" spans="1:34" x14ac:dyDescent="0.25">
      <c r="A648" s="9"/>
      <c r="B648" s="9"/>
      <c r="C648" s="9"/>
      <c r="D648" s="9"/>
      <c r="F648" s="9"/>
      <c r="I648" s="9"/>
      <c r="J648" s="9"/>
      <c r="K648" s="9"/>
      <c r="L648" s="9"/>
      <c r="M648" s="9"/>
      <c r="N648" s="9"/>
      <c r="O648" s="9"/>
      <c r="P648" s="9"/>
      <c r="S648" s="9"/>
      <c r="X648" s="9"/>
      <c r="Y648" s="9"/>
      <c r="Z648" s="9"/>
      <c r="AA648" s="9"/>
      <c r="AB648" s="9"/>
      <c r="AC648" s="9"/>
      <c r="AD648" s="9"/>
      <c r="AE648" s="9"/>
      <c r="AF648" s="9"/>
      <c r="AG648" s="9"/>
      <c r="AH648" s="9"/>
    </row>
    <row r="649" spans="1:34" x14ac:dyDescent="0.25">
      <c r="A649" s="9"/>
      <c r="B649" s="9"/>
      <c r="C649" s="9"/>
      <c r="D649" s="9"/>
      <c r="F649" s="9"/>
      <c r="I649" s="9"/>
      <c r="J649" s="9"/>
      <c r="K649" s="9"/>
      <c r="L649" s="9"/>
      <c r="M649" s="9"/>
      <c r="N649" s="9"/>
      <c r="O649" s="9"/>
      <c r="P649" s="9"/>
      <c r="S649" s="9"/>
      <c r="X649" s="9"/>
      <c r="Y649" s="9"/>
      <c r="Z649" s="9"/>
      <c r="AA649" s="9"/>
      <c r="AB649" s="9"/>
      <c r="AC649" s="9"/>
      <c r="AD649" s="9"/>
      <c r="AE649" s="9"/>
      <c r="AF649" s="9"/>
      <c r="AG649" s="9"/>
      <c r="AH649" s="9"/>
    </row>
    <row r="650" spans="1:34" x14ac:dyDescent="0.25">
      <c r="A650" s="9"/>
      <c r="B650" s="9"/>
      <c r="C650" s="9"/>
      <c r="D650" s="9"/>
      <c r="F650" s="9"/>
      <c r="I650" s="9"/>
      <c r="J650" s="9"/>
      <c r="K650" s="9"/>
      <c r="L650" s="9"/>
      <c r="M650" s="9"/>
      <c r="N650" s="9"/>
      <c r="O650" s="9"/>
      <c r="P650" s="9"/>
      <c r="S650" s="9"/>
      <c r="X650" s="9"/>
      <c r="Y650" s="9"/>
      <c r="Z650" s="9"/>
      <c r="AA650" s="9"/>
      <c r="AB650" s="9"/>
      <c r="AC650" s="9"/>
      <c r="AD650" s="9"/>
      <c r="AE650" s="9"/>
      <c r="AF650" s="9"/>
      <c r="AG650" s="9"/>
      <c r="AH650" s="9"/>
    </row>
    <row r="651" spans="1:34" x14ac:dyDescent="0.25">
      <c r="A651" s="9"/>
      <c r="B651" s="9"/>
      <c r="C651" s="9"/>
      <c r="D651" s="9"/>
      <c r="F651" s="9"/>
      <c r="I651" s="9"/>
      <c r="J651" s="9"/>
      <c r="K651" s="9"/>
      <c r="L651" s="9"/>
      <c r="M651" s="9"/>
      <c r="N651" s="9"/>
      <c r="O651" s="9"/>
      <c r="P651" s="9"/>
      <c r="S651" s="9"/>
      <c r="X651" s="9"/>
      <c r="Y651" s="9"/>
      <c r="Z651" s="9"/>
      <c r="AA651" s="9"/>
      <c r="AB651" s="9"/>
      <c r="AC651" s="9"/>
      <c r="AD651" s="9"/>
      <c r="AE651" s="9"/>
      <c r="AF651" s="9"/>
      <c r="AG651" s="9"/>
      <c r="AH651" s="9"/>
    </row>
    <row r="652" spans="1:34" x14ac:dyDescent="0.25">
      <c r="A652" s="9"/>
      <c r="B652" s="9"/>
      <c r="C652" s="9"/>
      <c r="D652" s="9"/>
      <c r="F652" s="9"/>
      <c r="I652" s="9"/>
      <c r="J652" s="9"/>
      <c r="K652" s="9"/>
      <c r="L652" s="9"/>
      <c r="M652" s="9"/>
      <c r="N652" s="9"/>
      <c r="O652" s="9"/>
      <c r="P652" s="9"/>
      <c r="S652" s="9"/>
      <c r="X652" s="9"/>
      <c r="Y652" s="9"/>
      <c r="Z652" s="9"/>
      <c r="AA652" s="9"/>
      <c r="AB652" s="9"/>
      <c r="AC652" s="9"/>
      <c r="AD652" s="9"/>
      <c r="AE652" s="9"/>
      <c r="AF652" s="9"/>
      <c r="AG652" s="9"/>
      <c r="AH652" s="9"/>
    </row>
    <row r="653" spans="1:34" x14ac:dyDescent="0.25">
      <c r="A653" s="9"/>
      <c r="B653" s="9"/>
      <c r="C653" s="9"/>
      <c r="D653" s="9"/>
      <c r="F653" s="9"/>
      <c r="I653" s="9"/>
      <c r="J653" s="9"/>
      <c r="K653" s="9"/>
      <c r="L653" s="9"/>
      <c r="M653" s="9"/>
      <c r="N653" s="9"/>
      <c r="O653" s="9"/>
      <c r="P653" s="9"/>
      <c r="S653" s="9"/>
      <c r="X653" s="9"/>
      <c r="Y653" s="9"/>
      <c r="Z653" s="9"/>
      <c r="AA653" s="9"/>
      <c r="AB653" s="9"/>
      <c r="AC653" s="9"/>
      <c r="AD653" s="9"/>
      <c r="AE653" s="9"/>
      <c r="AF653" s="9"/>
      <c r="AG653" s="9"/>
      <c r="AH653" s="9"/>
    </row>
    <row r="654" spans="1:34" x14ac:dyDescent="0.25">
      <c r="A654" s="9"/>
      <c r="B654" s="9"/>
      <c r="C654" s="9"/>
      <c r="D654" s="9"/>
      <c r="F654" s="9"/>
      <c r="I654" s="9"/>
      <c r="J654" s="9"/>
      <c r="K654" s="9"/>
      <c r="L654" s="9"/>
      <c r="M654" s="9"/>
      <c r="N654" s="9"/>
      <c r="O654" s="9"/>
      <c r="P654" s="9"/>
      <c r="S654" s="9"/>
      <c r="X654" s="9"/>
      <c r="Y654" s="9"/>
      <c r="Z654" s="9"/>
      <c r="AA654" s="9"/>
      <c r="AB654" s="9"/>
      <c r="AC654" s="9"/>
      <c r="AD654" s="9"/>
      <c r="AE654" s="9"/>
      <c r="AF654" s="9"/>
      <c r="AG654" s="9"/>
      <c r="AH654" s="9"/>
    </row>
    <row r="655" spans="1:34" x14ac:dyDescent="0.25">
      <c r="A655" s="9"/>
      <c r="B655" s="9"/>
      <c r="C655" s="9"/>
      <c r="D655" s="9"/>
      <c r="F655" s="9"/>
      <c r="I655" s="9"/>
      <c r="J655" s="9"/>
      <c r="K655" s="9"/>
      <c r="L655" s="9"/>
      <c r="M655" s="9"/>
      <c r="N655" s="9"/>
      <c r="O655" s="9"/>
      <c r="P655" s="9"/>
      <c r="S655" s="9"/>
      <c r="X655" s="9"/>
      <c r="Y655" s="9"/>
      <c r="Z655" s="9"/>
      <c r="AA655" s="9"/>
      <c r="AB655" s="9"/>
      <c r="AC655" s="9"/>
      <c r="AD655" s="9"/>
      <c r="AE655" s="9"/>
      <c r="AF655" s="9"/>
      <c r="AG655" s="9"/>
      <c r="AH655" s="9"/>
    </row>
    <row r="656" spans="1:34" x14ac:dyDescent="0.25">
      <c r="A656" s="9"/>
      <c r="B656" s="9"/>
      <c r="C656" s="9"/>
      <c r="D656" s="9"/>
      <c r="F656" s="9"/>
      <c r="I656" s="9"/>
      <c r="J656" s="9"/>
      <c r="K656" s="9"/>
      <c r="L656" s="9"/>
      <c r="M656" s="9"/>
      <c r="N656" s="9"/>
      <c r="O656" s="9"/>
      <c r="P656" s="9"/>
      <c r="S656" s="9"/>
      <c r="X656" s="9"/>
      <c r="Y656" s="9"/>
      <c r="Z656" s="9"/>
      <c r="AA656" s="9"/>
      <c r="AB656" s="9"/>
      <c r="AC656" s="9"/>
      <c r="AD656" s="9"/>
      <c r="AE656" s="9"/>
      <c r="AF656" s="9"/>
      <c r="AG656" s="9"/>
      <c r="AH656" s="9"/>
    </row>
    <row r="657" spans="1:34" x14ac:dyDescent="0.25">
      <c r="A657" s="9"/>
      <c r="B657" s="9"/>
      <c r="C657" s="9"/>
      <c r="D657" s="9"/>
      <c r="F657" s="9"/>
      <c r="I657" s="9"/>
      <c r="J657" s="9"/>
      <c r="K657" s="9"/>
      <c r="L657" s="9"/>
      <c r="M657" s="9"/>
      <c r="N657" s="9"/>
      <c r="O657" s="9"/>
      <c r="P657" s="9"/>
      <c r="S657" s="9"/>
      <c r="X657" s="9"/>
      <c r="Y657" s="9"/>
      <c r="Z657" s="9"/>
      <c r="AA657" s="9"/>
      <c r="AB657" s="9"/>
      <c r="AC657" s="9"/>
      <c r="AD657" s="9"/>
      <c r="AE657" s="9"/>
      <c r="AF657" s="9"/>
      <c r="AG657" s="9"/>
      <c r="AH657" s="9"/>
    </row>
    <row r="658" spans="1:34" x14ac:dyDescent="0.25">
      <c r="A658" s="9"/>
      <c r="B658" s="9"/>
      <c r="C658" s="9"/>
      <c r="D658" s="9"/>
      <c r="F658" s="9"/>
      <c r="I658" s="9"/>
      <c r="J658" s="9"/>
      <c r="K658" s="9"/>
      <c r="L658" s="9"/>
      <c r="M658" s="9"/>
      <c r="N658" s="9"/>
      <c r="O658" s="9"/>
      <c r="P658" s="9"/>
      <c r="S658" s="9"/>
      <c r="X658" s="9"/>
      <c r="Y658" s="9"/>
      <c r="Z658" s="9"/>
      <c r="AA658" s="9"/>
      <c r="AB658" s="9"/>
      <c r="AC658" s="9"/>
      <c r="AD658" s="9"/>
      <c r="AE658" s="9"/>
      <c r="AF658" s="9"/>
      <c r="AG658" s="9"/>
      <c r="AH658" s="9"/>
    </row>
    <row r="659" spans="1:34" x14ac:dyDescent="0.25">
      <c r="A659" s="9"/>
      <c r="B659" s="9"/>
      <c r="C659" s="9"/>
      <c r="D659" s="9"/>
      <c r="F659" s="9"/>
      <c r="I659" s="9"/>
      <c r="J659" s="9"/>
      <c r="K659" s="9"/>
      <c r="L659" s="9"/>
      <c r="M659" s="9"/>
      <c r="N659" s="9"/>
      <c r="O659" s="9"/>
      <c r="P659" s="9"/>
      <c r="S659" s="9"/>
      <c r="X659" s="9"/>
      <c r="Y659" s="9"/>
      <c r="Z659" s="9"/>
      <c r="AA659" s="9"/>
      <c r="AB659" s="9"/>
      <c r="AC659" s="9"/>
      <c r="AD659" s="9"/>
      <c r="AE659" s="9"/>
      <c r="AF659" s="9"/>
      <c r="AG659" s="9"/>
      <c r="AH659" s="9"/>
    </row>
    <row r="660" spans="1:34" x14ac:dyDescent="0.25">
      <c r="A660" s="9"/>
      <c r="B660" s="9"/>
      <c r="C660" s="9"/>
      <c r="D660" s="9"/>
      <c r="F660" s="9"/>
      <c r="I660" s="9"/>
      <c r="J660" s="9"/>
      <c r="K660" s="9"/>
      <c r="L660" s="9"/>
      <c r="M660" s="9"/>
      <c r="N660" s="9"/>
      <c r="O660" s="9"/>
      <c r="P660" s="9"/>
      <c r="S660" s="9"/>
      <c r="X660" s="9"/>
      <c r="Y660" s="9"/>
      <c r="Z660" s="9"/>
      <c r="AA660" s="9"/>
      <c r="AB660" s="9"/>
      <c r="AC660" s="9"/>
      <c r="AD660" s="9"/>
      <c r="AE660" s="9"/>
      <c r="AF660" s="9"/>
      <c r="AG660" s="9"/>
      <c r="AH660" s="9"/>
    </row>
    <row r="661" spans="1:34" x14ac:dyDescent="0.25">
      <c r="A661" s="9"/>
      <c r="B661" s="9"/>
      <c r="C661" s="9"/>
      <c r="D661" s="9"/>
      <c r="F661" s="9"/>
      <c r="I661" s="9"/>
      <c r="J661" s="9"/>
      <c r="K661" s="9"/>
      <c r="L661" s="9"/>
      <c r="M661" s="9"/>
      <c r="N661" s="9"/>
      <c r="O661" s="9"/>
      <c r="P661" s="9"/>
      <c r="S661" s="9"/>
      <c r="X661" s="9"/>
      <c r="Y661" s="9"/>
      <c r="Z661" s="9"/>
      <c r="AA661" s="9"/>
      <c r="AB661" s="9"/>
      <c r="AC661" s="9"/>
      <c r="AD661" s="9"/>
      <c r="AE661" s="9"/>
      <c r="AF661" s="9"/>
      <c r="AG661" s="9"/>
      <c r="AH661" s="9"/>
    </row>
    <row r="662" spans="1:34" x14ac:dyDescent="0.25">
      <c r="A662" s="9"/>
      <c r="B662" s="9"/>
      <c r="C662" s="9"/>
      <c r="D662" s="9"/>
      <c r="F662" s="9"/>
      <c r="I662" s="9"/>
      <c r="J662" s="9"/>
      <c r="K662" s="9"/>
      <c r="L662" s="9"/>
      <c r="M662" s="9"/>
      <c r="N662" s="9"/>
      <c r="O662" s="9"/>
      <c r="P662" s="9"/>
      <c r="S662" s="9"/>
      <c r="X662" s="9"/>
      <c r="Y662" s="9"/>
      <c r="Z662" s="9"/>
      <c r="AA662" s="9"/>
      <c r="AB662" s="9"/>
      <c r="AC662" s="9"/>
      <c r="AD662" s="9"/>
      <c r="AE662" s="9"/>
      <c r="AF662" s="9"/>
      <c r="AG662" s="9"/>
      <c r="AH662" s="9"/>
    </row>
    <row r="663" spans="1:34" x14ac:dyDescent="0.25">
      <c r="A663" s="9"/>
      <c r="B663" s="9"/>
      <c r="C663" s="9"/>
      <c r="D663" s="9"/>
      <c r="F663" s="9"/>
      <c r="I663" s="9"/>
      <c r="J663" s="9"/>
      <c r="K663" s="9"/>
      <c r="L663" s="9"/>
      <c r="M663" s="9"/>
      <c r="N663" s="9"/>
      <c r="O663" s="9"/>
      <c r="P663" s="9"/>
      <c r="S663" s="9"/>
      <c r="X663" s="9"/>
      <c r="Y663" s="9"/>
      <c r="Z663" s="9"/>
      <c r="AA663" s="9"/>
      <c r="AB663" s="9"/>
      <c r="AC663" s="9"/>
      <c r="AD663" s="9"/>
      <c r="AE663" s="9"/>
      <c r="AF663" s="9"/>
      <c r="AG663" s="9"/>
      <c r="AH663" s="9"/>
    </row>
    <row r="664" spans="1:34" x14ac:dyDescent="0.25">
      <c r="A664" s="9"/>
      <c r="B664" s="9"/>
      <c r="C664" s="9"/>
      <c r="D664" s="9"/>
      <c r="F664" s="9"/>
      <c r="I664" s="9"/>
      <c r="J664" s="9"/>
      <c r="K664" s="9"/>
      <c r="L664" s="9"/>
      <c r="M664" s="9"/>
      <c r="N664" s="9"/>
      <c r="O664" s="9"/>
      <c r="P664" s="9"/>
      <c r="S664" s="9"/>
      <c r="X664" s="9"/>
      <c r="Y664" s="9"/>
      <c r="Z664" s="9"/>
      <c r="AA664" s="9"/>
      <c r="AB664" s="9"/>
      <c r="AC664" s="9"/>
      <c r="AD664" s="9"/>
      <c r="AE664" s="9"/>
      <c r="AF664" s="9"/>
      <c r="AG664" s="9"/>
      <c r="AH664" s="9"/>
    </row>
    <row r="665" spans="1:34" x14ac:dyDescent="0.25">
      <c r="A665" s="9"/>
      <c r="B665" s="9"/>
      <c r="C665" s="9"/>
      <c r="D665" s="9"/>
      <c r="F665" s="9"/>
      <c r="I665" s="9"/>
      <c r="J665" s="9"/>
      <c r="K665" s="9"/>
      <c r="L665" s="9"/>
      <c r="M665" s="9"/>
      <c r="N665" s="9"/>
      <c r="O665" s="9"/>
      <c r="P665" s="9"/>
      <c r="S665" s="9"/>
      <c r="X665" s="9"/>
      <c r="Y665" s="9"/>
      <c r="Z665" s="9"/>
      <c r="AA665" s="9"/>
      <c r="AB665" s="9"/>
      <c r="AC665" s="9"/>
      <c r="AD665" s="9"/>
      <c r="AE665" s="9"/>
      <c r="AF665" s="9"/>
      <c r="AG665" s="9"/>
      <c r="AH665" s="9"/>
    </row>
    <row r="666" spans="1:34" x14ac:dyDescent="0.25">
      <c r="A666" s="9"/>
      <c r="B666" s="9"/>
      <c r="C666" s="9"/>
      <c r="D666" s="9"/>
      <c r="F666" s="9"/>
      <c r="I666" s="9"/>
      <c r="J666" s="9"/>
      <c r="K666" s="9"/>
      <c r="L666" s="9"/>
      <c r="M666" s="9"/>
      <c r="N666" s="9"/>
      <c r="O666" s="9"/>
      <c r="P666" s="9"/>
      <c r="S666" s="9"/>
      <c r="X666" s="9"/>
      <c r="Y666" s="9"/>
      <c r="Z666" s="9"/>
      <c r="AA666" s="9"/>
      <c r="AB666" s="9"/>
      <c r="AC666" s="9"/>
      <c r="AD666" s="9"/>
      <c r="AE666" s="9"/>
      <c r="AF666" s="9"/>
      <c r="AG666" s="9"/>
      <c r="AH666" s="9"/>
    </row>
    <row r="667" spans="1:34" x14ac:dyDescent="0.25">
      <c r="A667" s="9"/>
      <c r="B667" s="9"/>
      <c r="C667" s="9"/>
      <c r="D667" s="9"/>
      <c r="F667" s="9"/>
      <c r="I667" s="9"/>
      <c r="J667" s="9"/>
      <c r="K667" s="9"/>
      <c r="L667" s="9"/>
      <c r="M667" s="9"/>
      <c r="N667" s="9"/>
      <c r="O667" s="9"/>
      <c r="P667" s="9"/>
      <c r="S667" s="9"/>
      <c r="X667" s="9"/>
      <c r="Y667" s="9"/>
      <c r="Z667" s="9"/>
      <c r="AA667" s="9"/>
      <c r="AB667" s="9"/>
      <c r="AC667" s="9"/>
      <c r="AD667" s="9"/>
      <c r="AE667" s="9"/>
      <c r="AF667" s="9"/>
      <c r="AG667" s="9"/>
      <c r="AH667" s="9"/>
    </row>
    <row r="668" spans="1:34" x14ac:dyDescent="0.25">
      <c r="A668" s="9"/>
      <c r="B668" s="9"/>
      <c r="C668" s="9"/>
      <c r="D668" s="9"/>
      <c r="F668" s="9"/>
      <c r="I668" s="9"/>
      <c r="J668" s="9"/>
      <c r="K668" s="9"/>
      <c r="L668" s="9"/>
      <c r="M668" s="9"/>
      <c r="N668" s="9"/>
      <c r="O668" s="9"/>
      <c r="P668" s="9"/>
      <c r="S668" s="9"/>
      <c r="X668" s="9"/>
      <c r="Y668" s="9"/>
      <c r="Z668" s="9"/>
      <c r="AA668" s="9"/>
      <c r="AB668" s="9"/>
      <c r="AC668" s="9"/>
      <c r="AD668" s="9"/>
      <c r="AE668" s="9"/>
      <c r="AF668" s="9"/>
      <c r="AG668" s="9"/>
      <c r="AH668" s="9"/>
    </row>
    <row r="669" spans="1:34" x14ac:dyDescent="0.25">
      <c r="A669" s="9"/>
      <c r="B669" s="9"/>
      <c r="C669" s="9"/>
      <c r="D669" s="9"/>
      <c r="F669" s="9"/>
      <c r="I669" s="9"/>
      <c r="J669" s="9"/>
      <c r="K669" s="9"/>
      <c r="L669" s="9"/>
      <c r="M669" s="9"/>
      <c r="N669" s="9"/>
      <c r="O669" s="9"/>
      <c r="P669" s="9"/>
      <c r="S669" s="9"/>
      <c r="X669" s="9"/>
      <c r="Y669" s="9"/>
      <c r="Z669" s="9"/>
      <c r="AA669" s="9"/>
      <c r="AB669" s="9"/>
      <c r="AC669" s="9"/>
      <c r="AD669" s="9"/>
      <c r="AE669" s="9"/>
      <c r="AF669" s="9"/>
      <c r="AG669" s="9"/>
      <c r="AH669" s="9"/>
    </row>
    <row r="670" spans="1:34" x14ac:dyDescent="0.25">
      <c r="A670" s="9"/>
      <c r="B670" s="9"/>
      <c r="C670" s="9"/>
      <c r="D670" s="9"/>
      <c r="F670" s="9"/>
      <c r="I670" s="9"/>
      <c r="J670" s="9"/>
      <c r="K670" s="9"/>
      <c r="L670" s="9"/>
      <c r="M670" s="9"/>
      <c r="N670" s="9"/>
      <c r="O670" s="9"/>
      <c r="P670" s="9"/>
      <c r="S670" s="9"/>
      <c r="X670" s="9"/>
      <c r="Y670" s="9"/>
      <c r="Z670" s="9"/>
      <c r="AA670" s="9"/>
      <c r="AB670" s="9"/>
      <c r="AC670" s="9"/>
      <c r="AD670" s="9"/>
      <c r="AE670" s="9"/>
      <c r="AF670" s="9"/>
      <c r="AG670" s="9"/>
      <c r="AH670" s="9"/>
    </row>
    <row r="671" spans="1:34" x14ac:dyDescent="0.25">
      <c r="A671" s="9"/>
      <c r="B671" s="9"/>
      <c r="C671" s="9"/>
      <c r="D671" s="9"/>
      <c r="F671" s="9"/>
      <c r="I671" s="9"/>
      <c r="J671" s="9"/>
      <c r="K671" s="9"/>
      <c r="L671" s="9"/>
      <c r="M671" s="9"/>
      <c r="N671" s="9"/>
      <c r="O671" s="9"/>
      <c r="P671" s="9"/>
      <c r="S671" s="9"/>
      <c r="X671" s="9"/>
      <c r="Y671" s="9"/>
      <c r="Z671" s="9"/>
      <c r="AA671" s="9"/>
      <c r="AB671" s="9"/>
      <c r="AC671" s="9"/>
      <c r="AD671" s="9"/>
      <c r="AE671" s="9"/>
      <c r="AF671" s="9"/>
      <c r="AG671" s="9"/>
      <c r="AH671" s="9"/>
    </row>
    <row r="672" spans="1:34" x14ac:dyDescent="0.25">
      <c r="A672" s="9"/>
      <c r="B672" s="9"/>
      <c r="C672" s="9"/>
      <c r="D672" s="9"/>
      <c r="F672" s="9"/>
      <c r="I672" s="9"/>
      <c r="J672" s="9"/>
      <c r="K672" s="9"/>
      <c r="L672" s="9"/>
      <c r="M672" s="9"/>
      <c r="N672" s="9"/>
      <c r="O672" s="9"/>
      <c r="P672" s="9"/>
      <c r="S672" s="9"/>
      <c r="X672" s="9"/>
      <c r="Y672" s="9"/>
      <c r="Z672" s="9"/>
      <c r="AA672" s="9"/>
      <c r="AB672" s="9"/>
      <c r="AC672" s="9"/>
      <c r="AD672" s="9"/>
      <c r="AE672" s="9"/>
      <c r="AF672" s="9"/>
      <c r="AG672" s="9"/>
      <c r="AH672" s="9"/>
    </row>
    <row r="673" spans="1:34" x14ac:dyDescent="0.25">
      <c r="A673" s="9"/>
      <c r="B673" s="9"/>
      <c r="C673" s="9"/>
      <c r="D673" s="9"/>
      <c r="F673" s="9"/>
      <c r="I673" s="9"/>
      <c r="J673" s="9"/>
      <c r="K673" s="9"/>
      <c r="L673" s="9"/>
      <c r="M673" s="9"/>
      <c r="N673" s="9"/>
      <c r="O673" s="9"/>
      <c r="P673" s="9"/>
      <c r="S673" s="9"/>
      <c r="X673" s="9"/>
      <c r="Y673" s="9"/>
      <c r="Z673" s="9"/>
      <c r="AA673" s="9"/>
      <c r="AB673" s="9"/>
      <c r="AC673" s="9"/>
      <c r="AD673" s="9"/>
      <c r="AE673" s="9"/>
      <c r="AF673" s="9"/>
      <c r="AG673" s="9"/>
      <c r="AH673" s="9"/>
    </row>
    <row r="674" spans="1:34" x14ac:dyDescent="0.25">
      <c r="A674" s="9"/>
      <c r="B674" s="9"/>
      <c r="C674" s="9"/>
      <c r="D674" s="9"/>
      <c r="F674" s="9"/>
      <c r="I674" s="9"/>
      <c r="J674" s="9"/>
      <c r="K674" s="9"/>
      <c r="L674" s="9"/>
      <c r="M674" s="9"/>
      <c r="N674" s="9"/>
      <c r="O674" s="9"/>
      <c r="P674" s="9"/>
      <c r="S674" s="9"/>
      <c r="X674" s="9"/>
      <c r="Y674" s="9"/>
      <c r="Z674" s="9"/>
      <c r="AA674" s="9"/>
      <c r="AB674" s="9"/>
      <c r="AC674" s="9"/>
      <c r="AD674" s="9"/>
      <c r="AE674" s="9"/>
      <c r="AF674" s="9"/>
      <c r="AG674" s="9"/>
      <c r="AH674" s="9"/>
    </row>
    <row r="675" spans="1:34" x14ac:dyDescent="0.25">
      <c r="A675" s="9"/>
      <c r="B675" s="9"/>
      <c r="C675" s="9"/>
      <c r="D675" s="9"/>
      <c r="F675" s="9"/>
      <c r="I675" s="9"/>
      <c r="J675" s="9"/>
      <c r="K675" s="9"/>
      <c r="L675" s="9"/>
      <c r="M675" s="9"/>
      <c r="N675" s="9"/>
      <c r="O675" s="9"/>
      <c r="P675" s="9"/>
      <c r="S675" s="9"/>
      <c r="X675" s="9"/>
      <c r="Y675" s="9"/>
      <c r="Z675" s="9"/>
      <c r="AA675" s="9"/>
      <c r="AB675" s="9"/>
      <c r="AC675" s="9"/>
      <c r="AD675" s="9"/>
      <c r="AE675" s="9"/>
      <c r="AF675" s="9"/>
      <c r="AG675" s="9"/>
      <c r="AH675" s="9"/>
    </row>
    <row r="676" spans="1:34" x14ac:dyDescent="0.25">
      <c r="A676" s="9"/>
      <c r="B676" s="9"/>
      <c r="C676" s="9"/>
      <c r="D676" s="9"/>
      <c r="F676" s="9"/>
      <c r="I676" s="9"/>
      <c r="J676" s="9"/>
      <c r="K676" s="9"/>
      <c r="L676" s="9"/>
      <c r="M676" s="9"/>
      <c r="N676" s="9"/>
      <c r="O676" s="9"/>
      <c r="P676" s="9"/>
      <c r="S676" s="9"/>
      <c r="X676" s="9"/>
      <c r="Y676" s="9"/>
      <c r="Z676" s="9"/>
      <c r="AA676" s="9"/>
      <c r="AB676" s="9"/>
      <c r="AC676" s="9"/>
      <c r="AD676" s="9"/>
      <c r="AE676" s="9"/>
      <c r="AF676" s="9"/>
      <c r="AG676" s="9"/>
      <c r="AH676" s="9"/>
    </row>
    <row r="677" spans="1:34" x14ac:dyDescent="0.25">
      <c r="A677" s="9"/>
      <c r="B677" s="9"/>
      <c r="C677" s="9"/>
      <c r="D677" s="9"/>
      <c r="F677" s="9"/>
      <c r="I677" s="9"/>
      <c r="J677" s="9"/>
      <c r="K677" s="9"/>
      <c r="L677" s="9"/>
      <c r="M677" s="9"/>
      <c r="N677" s="9"/>
      <c r="O677" s="9"/>
      <c r="P677" s="9"/>
      <c r="S677" s="9"/>
      <c r="X677" s="9"/>
      <c r="Y677" s="9"/>
      <c r="Z677" s="9"/>
      <c r="AA677" s="9"/>
      <c r="AB677" s="9"/>
      <c r="AC677" s="9"/>
      <c r="AD677" s="9"/>
      <c r="AE677" s="9"/>
      <c r="AF677" s="9"/>
      <c r="AG677" s="9"/>
      <c r="AH677" s="9"/>
    </row>
    <row r="678" spans="1:34" x14ac:dyDescent="0.25">
      <c r="A678" s="9"/>
      <c r="B678" s="9"/>
      <c r="C678" s="9"/>
      <c r="D678" s="9"/>
      <c r="F678" s="9"/>
      <c r="I678" s="9"/>
      <c r="J678" s="9"/>
      <c r="K678" s="9"/>
      <c r="L678" s="9"/>
      <c r="M678" s="9"/>
      <c r="N678" s="9"/>
      <c r="O678" s="9"/>
      <c r="P678" s="9"/>
      <c r="S678" s="9"/>
      <c r="X678" s="9"/>
      <c r="Y678" s="9"/>
      <c r="Z678" s="9"/>
      <c r="AA678" s="9"/>
      <c r="AB678" s="9"/>
      <c r="AC678" s="9"/>
      <c r="AD678" s="9"/>
      <c r="AE678" s="9"/>
      <c r="AF678" s="9"/>
      <c r="AG678" s="9"/>
      <c r="AH678" s="9"/>
    </row>
    <row r="679" spans="1:34" x14ac:dyDescent="0.25">
      <c r="A679" s="9"/>
      <c r="B679" s="9"/>
      <c r="C679" s="9"/>
      <c r="D679" s="9"/>
      <c r="F679" s="9"/>
      <c r="I679" s="9"/>
      <c r="J679" s="9"/>
      <c r="K679" s="9"/>
      <c r="L679" s="9"/>
      <c r="M679" s="9"/>
      <c r="N679" s="9"/>
      <c r="O679" s="9"/>
      <c r="P679" s="9"/>
      <c r="S679" s="9"/>
      <c r="X679" s="9"/>
      <c r="Y679" s="9"/>
      <c r="Z679" s="9"/>
      <c r="AA679" s="9"/>
      <c r="AB679" s="9"/>
      <c r="AC679" s="9"/>
      <c r="AD679" s="9"/>
      <c r="AE679" s="9"/>
      <c r="AF679" s="9"/>
      <c r="AG679" s="9"/>
      <c r="AH679" s="9"/>
    </row>
    <row r="680" spans="1:34" x14ac:dyDescent="0.25">
      <c r="A680" s="9"/>
      <c r="B680" s="9"/>
      <c r="C680" s="9"/>
      <c r="D680" s="9"/>
      <c r="F680" s="9"/>
      <c r="I680" s="9"/>
      <c r="J680" s="9"/>
      <c r="K680" s="9"/>
      <c r="L680" s="9"/>
      <c r="M680" s="9"/>
      <c r="N680" s="9"/>
      <c r="O680" s="9"/>
      <c r="P680" s="9"/>
      <c r="S680" s="9"/>
      <c r="X680" s="9"/>
      <c r="Y680" s="9"/>
      <c r="Z680" s="9"/>
      <c r="AA680" s="9"/>
      <c r="AB680" s="9"/>
      <c r="AC680" s="9"/>
      <c r="AD680" s="9"/>
      <c r="AE680" s="9"/>
      <c r="AF680" s="9"/>
      <c r="AG680" s="9"/>
      <c r="AH680" s="9"/>
    </row>
    <row r="681" spans="1:34" x14ac:dyDescent="0.25">
      <c r="A681" s="9"/>
      <c r="B681" s="9"/>
      <c r="C681" s="9"/>
      <c r="D681" s="9"/>
      <c r="F681" s="9"/>
      <c r="I681" s="9"/>
      <c r="J681" s="9"/>
      <c r="K681" s="9"/>
      <c r="L681" s="9"/>
      <c r="M681" s="9"/>
      <c r="N681" s="9"/>
      <c r="O681" s="9"/>
      <c r="P681" s="9"/>
      <c r="S681" s="9"/>
      <c r="X681" s="9"/>
      <c r="Y681" s="9"/>
      <c r="Z681" s="9"/>
      <c r="AA681" s="9"/>
      <c r="AB681" s="9"/>
      <c r="AC681" s="9"/>
      <c r="AD681" s="9"/>
      <c r="AE681" s="9"/>
      <c r="AF681" s="9"/>
      <c r="AG681" s="9"/>
      <c r="AH681" s="9"/>
    </row>
    <row r="682" spans="1:34" x14ac:dyDescent="0.25">
      <c r="A682" s="9"/>
      <c r="B682" s="9"/>
      <c r="C682" s="9"/>
      <c r="D682" s="9"/>
      <c r="F682" s="9"/>
      <c r="I682" s="9"/>
      <c r="J682" s="9"/>
      <c r="K682" s="9"/>
      <c r="L682" s="9"/>
      <c r="M682" s="9"/>
      <c r="N682" s="9"/>
      <c r="O682" s="9"/>
      <c r="P682" s="9"/>
      <c r="S682" s="9"/>
      <c r="X682" s="9"/>
      <c r="Y682" s="9"/>
      <c r="Z682" s="9"/>
      <c r="AA682" s="9"/>
      <c r="AB682" s="9"/>
      <c r="AC682" s="9"/>
      <c r="AD682" s="9"/>
      <c r="AE682" s="9"/>
      <c r="AF682" s="9"/>
      <c r="AG682" s="9"/>
      <c r="AH682" s="9"/>
    </row>
    <row r="683" spans="1:34" x14ac:dyDescent="0.25">
      <c r="A683" s="9"/>
      <c r="B683" s="9"/>
      <c r="C683" s="9"/>
      <c r="D683" s="9"/>
      <c r="F683" s="9"/>
      <c r="I683" s="9"/>
      <c r="J683" s="9"/>
      <c r="K683" s="9"/>
      <c r="L683" s="9"/>
      <c r="M683" s="9"/>
      <c r="N683" s="9"/>
      <c r="O683" s="9"/>
      <c r="P683" s="9"/>
      <c r="S683" s="9"/>
      <c r="X683" s="9"/>
      <c r="Y683" s="9"/>
      <c r="Z683" s="9"/>
      <c r="AA683" s="9"/>
      <c r="AB683" s="9"/>
      <c r="AC683" s="9"/>
      <c r="AD683" s="9"/>
      <c r="AE683" s="9"/>
      <c r="AF683" s="9"/>
      <c r="AG683" s="9"/>
      <c r="AH683" s="9"/>
    </row>
    <row r="684" spans="1:34" x14ac:dyDescent="0.25">
      <c r="A684" s="9"/>
      <c r="B684" s="9"/>
      <c r="C684" s="9"/>
      <c r="D684" s="9"/>
      <c r="F684" s="9"/>
      <c r="I684" s="9"/>
      <c r="J684" s="9"/>
      <c r="K684" s="9"/>
      <c r="L684" s="9"/>
      <c r="M684" s="9"/>
      <c r="N684" s="9"/>
      <c r="O684" s="9"/>
      <c r="P684" s="9"/>
      <c r="S684" s="9"/>
      <c r="X684" s="9"/>
      <c r="Y684" s="9"/>
      <c r="Z684" s="9"/>
      <c r="AA684" s="9"/>
      <c r="AB684" s="9"/>
      <c r="AC684" s="9"/>
      <c r="AD684" s="9"/>
      <c r="AE684" s="9"/>
      <c r="AF684" s="9"/>
      <c r="AG684" s="9"/>
      <c r="AH684" s="9"/>
    </row>
    <row r="685" spans="1:34" x14ac:dyDescent="0.25">
      <c r="A685" s="9"/>
      <c r="B685" s="9"/>
      <c r="C685" s="9"/>
      <c r="D685" s="9"/>
      <c r="F685" s="9"/>
      <c r="I685" s="9"/>
      <c r="J685" s="9"/>
      <c r="K685" s="9"/>
      <c r="L685" s="9"/>
      <c r="M685" s="9"/>
      <c r="N685" s="9"/>
      <c r="O685" s="9"/>
      <c r="P685" s="9"/>
      <c r="S685" s="9"/>
      <c r="X685" s="9"/>
      <c r="Y685" s="9"/>
      <c r="Z685" s="9"/>
      <c r="AA685" s="9"/>
      <c r="AB685" s="9"/>
      <c r="AC685" s="9"/>
      <c r="AD685" s="9"/>
      <c r="AE685" s="9"/>
      <c r="AF685" s="9"/>
      <c r="AG685" s="9"/>
      <c r="AH685" s="9"/>
    </row>
    <row r="686" spans="1:34" x14ac:dyDescent="0.25">
      <c r="A686" s="9"/>
      <c r="B686" s="9"/>
      <c r="C686" s="9"/>
      <c r="D686" s="9"/>
      <c r="F686" s="9"/>
      <c r="I686" s="9"/>
      <c r="J686" s="9"/>
      <c r="K686" s="9"/>
      <c r="L686" s="9"/>
      <c r="M686" s="9"/>
      <c r="N686" s="9"/>
      <c r="O686" s="9"/>
      <c r="P686" s="9"/>
      <c r="S686" s="9"/>
      <c r="X686" s="9"/>
      <c r="Y686" s="9"/>
      <c r="Z686" s="9"/>
      <c r="AA686" s="9"/>
      <c r="AB686" s="9"/>
      <c r="AC686" s="9"/>
      <c r="AD686" s="9"/>
      <c r="AE686" s="9"/>
      <c r="AF686" s="9"/>
      <c r="AG686" s="9"/>
      <c r="AH686" s="9"/>
    </row>
    <row r="687" spans="1:34" x14ac:dyDescent="0.25">
      <c r="A687" s="9"/>
      <c r="B687" s="9"/>
      <c r="C687" s="9"/>
      <c r="D687" s="9"/>
      <c r="F687" s="9"/>
      <c r="I687" s="9"/>
      <c r="J687" s="9"/>
      <c r="K687" s="9"/>
      <c r="L687" s="9"/>
      <c r="M687" s="9"/>
      <c r="N687" s="9"/>
      <c r="O687" s="9"/>
      <c r="P687" s="9"/>
      <c r="S687" s="9"/>
      <c r="X687" s="9"/>
      <c r="Y687" s="9"/>
      <c r="Z687" s="9"/>
      <c r="AA687" s="9"/>
      <c r="AB687" s="9"/>
      <c r="AC687" s="9"/>
      <c r="AD687" s="9"/>
      <c r="AE687" s="9"/>
      <c r="AF687" s="9"/>
      <c r="AG687" s="9"/>
      <c r="AH687" s="9"/>
    </row>
    <row r="688" spans="1:34" x14ac:dyDescent="0.25">
      <c r="A688" s="9"/>
      <c r="B688" s="9"/>
      <c r="C688" s="9"/>
      <c r="D688" s="9"/>
      <c r="F688" s="9"/>
      <c r="I688" s="9"/>
      <c r="J688" s="9"/>
      <c r="K688" s="9"/>
      <c r="L688" s="9"/>
      <c r="M688" s="9"/>
      <c r="N688" s="9"/>
      <c r="O688" s="9"/>
      <c r="P688" s="9"/>
      <c r="S688" s="9"/>
      <c r="X688" s="9"/>
      <c r="Y688" s="9"/>
      <c r="Z688" s="9"/>
      <c r="AA688" s="9"/>
      <c r="AB688" s="9"/>
      <c r="AC688" s="9"/>
      <c r="AD688" s="9"/>
      <c r="AE688" s="9"/>
      <c r="AF688" s="9"/>
      <c r="AG688" s="9"/>
      <c r="AH688" s="9"/>
    </row>
    <row r="689" spans="1:34" x14ac:dyDescent="0.25">
      <c r="A689" s="9"/>
      <c r="B689" s="9"/>
      <c r="C689" s="9"/>
      <c r="D689" s="9"/>
      <c r="F689" s="9"/>
      <c r="I689" s="9"/>
      <c r="J689" s="9"/>
      <c r="K689" s="9"/>
      <c r="L689" s="9"/>
      <c r="M689" s="9"/>
      <c r="N689" s="9"/>
      <c r="O689" s="9"/>
      <c r="P689" s="9"/>
      <c r="S689" s="9"/>
      <c r="X689" s="9"/>
      <c r="Y689" s="9"/>
      <c r="Z689" s="9"/>
      <c r="AA689" s="9"/>
      <c r="AB689" s="9"/>
      <c r="AC689" s="9"/>
      <c r="AD689" s="9"/>
      <c r="AE689" s="9"/>
      <c r="AF689" s="9"/>
      <c r="AG689" s="9"/>
      <c r="AH689" s="9"/>
    </row>
    <row r="690" spans="1:34" x14ac:dyDescent="0.25">
      <c r="A690" s="9"/>
      <c r="B690" s="9"/>
      <c r="C690" s="9"/>
      <c r="D690" s="9"/>
      <c r="F690" s="9"/>
      <c r="I690" s="9"/>
      <c r="J690" s="9"/>
      <c r="K690" s="9"/>
      <c r="L690" s="9"/>
      <c r="M690" s="9"/>
      <c r="N690" s="9"/>
      <c r="O690" s="9"/>
      <c r="P690" s="9"/>
      <c r="S690" s="9"/>
      <c r="X690" s="9"/>
      <c r="Y690" s="9"/>
      <c r="Z690" s="9"/>
      <c r="AA690" s="9"/>
      <c r="AB690" s="9"/>
      <c r="AC690" s="9"/>
      <c r="AD690" s="9"/>
      <c r="AE690" s="9"/>
      <c r="AF690" s="9"/>
      <c r="AG690" s="9"/>
      <c r="AH690" s="9"/>
    </row>
    <row r="691" spans="1:34" x14ac:dyDescent="0.25">
      <c r="A691" s="9"/>
      <c r="B691" s="9"/>
      <c r="C691" s="9"/>
      <c r="D691" s="9"/>
      <c r="F691" s="9"/>
      <c r="I691" s="9"/>
      <c r="J691" s="9"/>
      <c r="K691" s="9"/>
      <c r="L691" s="9"/>
      <c r="M691" s="9"/>
      <c r="N691" s="9"/>
      <c r="O691" s="9"/>
      <c r="P691" s="9"/>
      <c r="S691" s="9"/>
      <c r="X691" s="9"/>
      <c r="Y691" s="9"/>
      <c r="Z691" s="9"/>
      <c r="AA691" s="9"/>
      <c r="AB691" s="9"/>
      <c r="AC691" s="9"/>
      <c r="AD691" s="9"/>
      <c r="AE691" s="9"/>
      <c r="AF691" s="9"/>
      <c r="AG691" s="9"/>
      <c r="AH691" s="9"/>
    </row>
    <row r="692" spans="1:34" x14ac:dyDescent="0.25">
      <c r="A692" s="9"/>
      <c r="B692" s="9"/>
      <c r="C692" s="9"/>
      <c r="D692" s="9"/>
      <c r="F692" s="9"/>
      <c r="I692" s="9"/>
      <c r="J692" s="9"/>
      <c r="K692" s="9"/>
      <c r="L692" s="9"/>
      <c r="M692" s="9"/>
      <c r="N692" s="9"/>
      <c r="O692" s="9"/>
      <c r="P692" s="9"/>
      <c r="S692" s="9"/>
      <c r="X692" s="9"/>
      <c r="Y692" s="9"/>
      <c r="Z692" s="9"/>
      <c r="AA692" s="9"/>
      <c r="AB692" s="9"/>
      <c r="AC692" s="9"/>
      <c r="AD692" s="9"/>
      <c r="AE692" s="9"/>
      <c r="AF692" s="9"/>
      <c r="AG692" s="9"/>
      <c r="AH692" s="9"/>
    </row>
    <row r="693" spans="1:34" x14ac:dyDescent="0.25">
      <c r="A693" s="9"/>
      <c r="B693" s="9"/>
      <c r="C693" s="9"/>
      <c r="D693" s="9"/>
      <c r="F693" s="9"/>
      <c r="I693" s="9"/>
      <c r="J693" s="9"/>
      <c r="K693" s="9"/>
      <c r="L693" s="9"/>
      <c r="M693" s="9"/>
      <c r="N693" s="9"/>
      <c r="O693" s="9"/>
      <c r="P693" s="9"/>
      <c r="S693" s="9"/>
      <c r="X693" s="9"/>
      <c r="Y693" s="9"/>
      <c r="Z693" s="9"/>
      <c r="AA693" s="9"/>
      <c r="AB693" s="9"/>
      <c r="AC693" s="9"/>
      <c r="AD693" s="9"/>
      <c r="AE693" s="9"/>
      <c r="AF693" s="9"/>
      <c r="AG693" s="9"/>
      <c r="AH693" s="9"/>
    </row>
    <row r="694" spans="1:34" x14ac:dyDescent="0.25">
      <c r="A694" s="9"/>
      <c r="B694" s="9"/>
      <c r="C694" s="9"/>
      <c r="D694" s="9"/>
      <c r="F694" s="9"/>
      <c r="I694" s="9"/>
      <c r="J694" s="9"/>
      <c r="K694" s="9"/>
      <c r="L694" s="9"/>
      <c r="M694" s="9"/>
      <c r="N694" s="9"/>
      <c r="O694" s="9"/>
      <c r="P694" s="9"/>
      <c r="S694" s="9"/>
      <c r="X694" s="9"/>
      <c r="Y694" s="9"/>
      <c r="Z694" s="9"/>
      <c r="AA694" s="9"/>
      <c r="AB694" s="9"/>
      <c r="AC694" s="9"/>
      <c r="AD694" s="9"/>
      <c r="AE694" s="9"/>
      <c r="AF694" s="9"/>
      <c r="AG694" s="9"/>
      <c r="AH694" s="9"/>
    </row>
    <row r="695" spans="1:34" x14ac:dyDescent="0.25">
      <c r="A695" s="9"/>
      <c r="B695" s="9"/>
      <c r="C695" s="9"/>
      <c r="D695" s="9"/>
      <c r="F695" s="9"/>
      <c r="I695" s="9"/>
      <c r="J695" s="9"/>
      <c r="K695" s="9"/>
      <c r="L695" s="9"/>
      <c r="M695" s="9"/>
      <c r="N695" s="9"/>
      <c r="O695" s="9"/>
      <c r="P695" s="9"/>
      <c r="S695" s="9"/>
      <c r="X695" s="9"/>
      <c r="Y695" s="9"/>
      <c r="Z695" s="9"/>
      <c r="AA695" s="9"/>
      <c r="AB695" s="9"/>
      <c r="AC695" s="9"/>
      <c r="AD695" s="9"/>
      <c r="AE695" s="9"/>
      <c r="AF695" s="9"/>
      <c r="AG695" s="9"/>
      <c r="AH695" s="9"/>
    </row>
    <row r="696" spans="1:34" x14ac:dyDescent="0.25">
      <c r="A696" s="9"/>
      <c r="B696" s="9"/>
      <c r="C696" s="9"/>
      <c r="D696" s="9"/>
      <c r="F696" s="9"/>
      <c r="I696" s="9"/>
      <c r="J696" s="9"/>
      <c r="K696" s="9"/>
      <c r="L696" s="9"/>
      <c r="M696" s="9"/>
      <c r="N696" s="9"/>
      <c r="O696" s="9"/>
      <c r="P696" s="9"/>
      <c r="S696" s="9"/>
      <c r="X696" s="9"/>
      <c r="Y696" s="9"/>
      <c r="Z696" s="9"/>
      <c r="AA696" s="9"/>
      <c r="AB696" s="9"/>
      <c r="AC696" s="9"/>
      <c r="AD696" s="9"/>
      <c r="AE696" s="9"/>
      <c r="AF696" s="9"/>
      <c r="AG696" s="9"/>
      <c r="AH696" s="9"/>
    </row>
    <row r="697" spans="1:34" x14ac:dyDescent="0.25">
      <c r="A697" s="9"/>
      <c r="B697" s="9"/>
      <c r="C697" s="9"/>
      <c r="D697" s="9"/>
      <c r="F697" s="9"/>
      <c r="I697" s="9"/>
      <c r="J697" s="9"/>
      <c r="K697" s="9"/>
      <c r="L697" s="9"/>
      <c r="M697" s="9"/>
      <c r="N697" s="9"/>
      <c r="O697" s="9"/>
      <c r="P697" s="9"/>
      <c r="S697" s="9"/>
      <c r="X697" s="9"/>
      <c r="Y697" s="9"/>
      <c r="Z697" s="9"/>
      <c r="AA697" s="9"/>
      <c r="AB697" s="9"/>
      <c r="AC697" s="9"/>
      <c r="AD697" s="9"/>
      <c r="AE697" s="9"/>
      <c r="AF697" s="9"/>
      <c r="AG697" s="9"/>
      <c r="AH697" s="9"/>
    </row>
    <row r="698" spans="1:34" x14ac:dyDescent="0.25">
      <c r="A698" s="9"/>
      <c r="B698" s="9"/>
      <c r="C698" s="9"/>
      <c r="D698" s="9"/>
      <c r="F698" s="9"/>
      <c r="I698" s="9"/>
      <c r="J698" s="9"/>
      <c r="K698" s="9"/>
      <c r="L698" s="9"/>
      <c r="M698" s="9"/>
      <c r="N698" s="9"/>
      <c r="O698" s="9"/>
      <c r="P698" s="9"/>
      <c r="S698" s="9"/>
      <c r="X698" s="9"/>
      <c r="Y698" s="9"/>
      <c r="Z698" s="9"/>
      <c r="AA698" s="9"/>
      <c r="AB698" s="9"/>
      <c r="AC698" s="9"/>
      <c r="AD698" s="9"/>
      <c r="AE698" s="9"/>
      <c r="AF698" s="9"/>
      <c r="AG698" s="9"/>
      <c r="AH698" s="9"/>
    </row>
    <row r="699" spans="1:34" x14ac:dyDescent="0.25">
      <c r="A699" s="9"/>
      <c r="B699" s="9"/>
      <c r="C699" s="9"/>
      <c r="D699" s="9"/>
      <c r="F699" s="9"/>
      <c r="I699" s="9"/>
      <c r="J699" s="9"/>
      <c r="K699" s="9"/>
      <c r="L699" s="9"/>
      <c r="M699" s="9"/>
      <c r="N699" s="9"/>
      <c r="O699" s="9"/>
      <c r="P699" s="9"/>
      <c r="S699" s="9"/>
      <c r="X699" s="9"/>
      <c r="Y699" s="9"/>
      <c r="Z699" s="9"/>
      <c r="AA699" s="9"/>
      <c r="AB699" s="9"/>
      <c r="AC699" s="9"/>
      <c r="AD699" s="9"/>
      <c r="AE699" s="9"/>
      <c r="AF699" s="9"/>
      <c r="AG699" s="9"/>
      <c r="AH699" s="9"/>
    </row>
    <row r="700" spans="1:34" x14ac:dyDescent="0.25">
      <c r="A700" s="9"/>
      <c r="B700" s="9"/>
      <c r="C700" s="9"/>
      <c r="D700" s="9"/>
      <c r="F700" s="9"/>
      <c r="I700" s="9"/>
      <c r="J700" s="9"/>
      <c r="K700" s="9"/>
      <c r="L700" s="9"/>
      <c r="M700" s="9"/>
      <c r="N700" s="9"/>
      <c r="O700" s="9"/>
      <c r="P700" s="9"/>
      <c r="S700" s="9"/>
      <c r="X700" s="9"/>
      <c r="Y700" s="9"/>
      <c r="Z700" s="9"/>
      <c r="AA700" s="9"/>
      <c r="AB700" s="9"/>
      <c r="AC700" s="9"/>
      <c r="AD700" s="9"/>
      <c r="AE700" s="9"/>
      <c r="AF700" s="9"/>
      <c r="AG700" s="9"/>
      <c r="AH700" s="9"/>
    </row>
    <row r="701" spans="1:34" x14ac:dyDescent="0.25">
      <c r="A701" s="9"/>
      <c r="B701" s="9"/>
      <c r="C701" s="9"/>
      <c r="D701" s="9"/>
      <c r="F701" s="9"/>
      <c r="I701" s="9"/>
      <c r="J701" s="9"/>
      <c r="K701" s="9"/>
      <c r="L701" s="9"/>
      <c r="M701" s="9"/>
      <c r="N701" s="9"/>
      <c r="O701" s="9"/>
      <c r="P701" s="9"/>
      <c r="S701" s="9"/>
      <c r="X701" s="9"/>
      <c r="Y701" s="9"/>
      <c r="Z701" s="9"/>
      <c r="AA701" s="9"/>
      <c r="AB701" s="9"/>
      <c r="AC701" s="9"/>
      <c r="AD701" s="9"/>
      <c r="AE701" s="9"/>
      <c r="AF701" s="9"/>
      <c r="AG701" s="9"/>
      <c r="AH701" s="9"/>
    </row>
    <row r="702" spans="1:34" x14ac:dyDescent="0.25">
      <c r="A702" s="9"/>
      <c r="B702" s="9"/>
      <c r="C702" s="9"/>
      <c r="D702" s="9"/>
      <c r="F702" s="9"/>
      <c r="I702" s="9"/>
      <c r="J702" s="9"/>
      <c r="K702" s="9"/>
      <c r="L702" s="9"/>
      <c r="M702" s="9"/>
      <c r="N702" s="9"/>
      <c r="O702" s="9"/>
      <c r="P702" s="9"/>
      <c r="S702" s="9"/>
      <c r="X702" s="9"/>
      <c r="Y702" s="9"/>
      <c r="Z702" s="9"/>
      <c r="AA702" s="9"/>
      <c r="AB702" s="9"/>
      <c r="AC702" s="9"/>
      <c r="AD702" s="9"/>
      <c r="AE702" s="9"/>
      <c r="AF702" s="9"/>
      <c r="AG702" s="9"/>
      <c r="AH702" s="9"/>
    </row>
    <row r="703" spans="1:34" x14ac:dyDescent="0.25">
      <c r="A703" s="9"/>
      <c r="B703" s="9"/>
      <c r="C703" s="9"/>
      <c r="D703" s="9"/>
      <c r="F703" s="9"/>
      <c r="I703" s="9"/>
      <c r="J703" s="9"/>
      <c r="K703" s="9"/>
      <c r="L703" s="9"/>
      <c r="M703" s="9"/>
      <c r="N703" s="9"/>
      <c r="O703" s="9"/>
      <c r="P703" s="9"/>
      <c r="S703" s="9"/>
      <c r="X703" s="9"/>
      <c r="Y703" s="9"/>
      <c r="Z703" s="9"/>
      <c r="AA703" s="9"/>
      <c r="AB703" s="9"/>
      <c r="AC703" s="9"/>
      <c r="AD703" s="9"/>
      <c r="AE703" s="9"/>
      <c r="AF703" s="9"/>
      <c r="AG703" s="9"/>
      <c r="AH703" s="9"/>
    </row>
    <row r="704" spans="1:34" x14ac:dyDescent="0.25">
      <c r="A704" s="9"/>
      <c r="B704" s="9"/>
      <c r="C704" s="9"/>
      <c r="D704" s="9"/>
      <c r="F704" s="9"/>
      <c r="I704" s="9"/>
      <c r="J704" s="9"/>
      <c r="K704" s="9"/>
      <c r="L704" s="9"/>
      <c r="M704" s="9"/>
      <c r="N704" s="9"/>
      <c r="O704" s="9"/>
      <c r="P704" s="9"/>
      <c r="S704" s="9"/>
      <c r="X704" s="9"/>
      <c r="Y704" s="9"/>
      <c r="Z704" s="9"/>
      <c r="AA704" s="9"/>
      <c r="AB704" s="9"/>
      <c r="AC704" s="9"/>
      <c r="AD704" s="9"/>
      <c r="AE704" s="9"/>
      <c r="AF704" s="9"/>
      <c r="AG704" s="9"/>
      <c r="AH704" s="9"/>
    </row>
    <row r="705" spans="1:34" x14ac:dyDescent="0.25">
      <c r="A705" s="9"/>
      <c r="B705" s="9"/>
      <c r="C705" s="9"/>
      <c r="D705" s="9"/>
      <c r="F705" s="9"/>
      <c r="I705" s="9"/>
      <c r="J705" s="9"/>
      <c r="K705" s="9"/>
      <c r="L705" s="9"/>
      <c r="M705" s="9"/>
      <c r="N705" s="9"/>
      <c r="O705" s="9"/>
      <c r="P705" s="9"/>
      <c r="S705" s="9"/>
      <c r="X705" s="9"/>
      <c r="Y705" s="9"/>
      <c r="Z705" s="9"/>
      <c r="AA705" s="9"/>
      <c r="AB705" s="9"/>
      <c r="AC705" s="9"/>
      <c r="AD705" s="9"/>
      <c r="AE705" s="9"/>
      <c r="AF705" s="9"/>
      <c r="AG705" s="9"/>
      <c r="AH705" s="9"/>
    </row>
    <row r="706" spans="1:34" x14ac:dyDescent="0.25">
      <c r="A706" s="9"/>
      <c r="B706" s="9"/>
      <c r="C706" s="9"/>
      <c r="D706" s="9"/>
      <c r="F706" s="9"/>
      <c r="I706" s="9"/>
      <c r="J706" s="9"/>
      <c r="K706" s="9"/>
      <c r="L706" s="9"/>
      <c r="M706" s="9"/>
      <c r="N706" s="9"/>
      <c r="O706" s="9"/>
      <c r="P706" s="9"/>
      <c r="S706" s="9"/>
      <c r="X706" s="9"/>
      <c r="Y706" s="9"/>
      <c r="Z706" s="9"/>
      <c r="AA706" s="9"/>
      <c r="AB706" s="9"/>
      <c r="AC706" s="9"/>
      <c r="AD706" s="9"/>
      <c r="AE706" s="9"/>
      <c r="AF706" s="9"/>
      <c r="AG706" s="9"/>
      <c r="AH706" s="9"/>
    </row>
    <row r="707" spans="1:34" x14ac:dyDescent="0.25">
      <c r="A707" s="9"/>
      <c r="B707" s="9"/>
      <c r="C707" s="9"/>
      <c r="D707" s="9"/>
      <c r="F707" s="9"/>
      <c r="I707" s="9"/>
      <c r="J707" s="9"/>
      <c r="K707" s="9"/>
      <c r="L707" s="9"/>
      <c r="M707" s="9"/>
      <c r="N707" s="9"/>
      <c r="O707" s="9"/>
      <c r="P707" s="9"/>
      <c r="S707" s="9"/>
      <c r="X707" s="9"/>
      <c r="Y707" s="9"/>
      <c r="Z707" s="9"/>
      <c r="AA707" s="9"/>
      <c r="AB707" s="9"/>
      <c r="AC707" s="9"/>
      <c r="AD707" s="9"/>
      <c r="AE707" s="9"/>
      <c r="AF707" s="9"/>
      <c r="AG707" s="9"/>
      <c r="AH707" s="9"/>
    </row>
    <row r="708" spans="1:34" x14ac:dyDescent="0.25">
      <c r="A708" s="9"/>
      <c r="B708" s="9"/>
      <c r="C708" s="9"/>
      <c r="D708" s="9"/>
      <c r="F708" s="9"/>
      <c r="I708" s="9"/>
      <c r="J708" s="9"/>
      <c r="K708" s="9"/>
      <c r="L708" s="9"/>
      <c r="M708" s="9"/>
      <c r="N708" s="9"/>
      <c r="O708" s="9"/>
      <c r="P708" s="9"/>
      <c r="S708" s="9"/>
      <c r="X708" s="9"/>
      <c r="Y708" s="9"/>
      <c r="Z708" s="9"/>
      <c r="AA708" s="9"/>
      <c r="AB708" s="9"/>
      <c r="AC708" s="9"/>
      <c r="AD708" s="9"/>
      <c r="AE708" s="9"/>
      <c r="AF708" s="9"/>
      <c r="AG708" s="9"/>
      <c r="AH708" s="9"/>
    </row>
    <row r="709" spans="1:34" x14ac:dyDescent="0.25">
      <c r="A709" s="9"/>
      <c r="B709" s="9"/>
      <c r="C709" s="9"/>
      <c r="D709" s="9"/>
      <c r="F709" s="9"/>
      <c r="I709" s="9"/>
      <c r="J709" s="9"/>
      <c r="K709" s="9"/>
      <c r="L709" s="9"/>
      <c r="M709" s="9"/>
      <c r="N709" s="9"/>
      <c r="O709" s="9"/>
      <c r="P709" s="9"/>
      <c r="S709" s="9"/>
      <c r="X709" s="9"/>
      <c r="Y709" s="9"/>
      <c r="Z709" s="9"/>
      <c r="AA709" s="9"/>
      <c r="AB709" s="9"/>
      <c r="AC709" s="9"/>
      <c r="AD709" s="9"/>
      <c r="AE709" s="9"/>
      <c r="AF709" s="9"/>
      <c r="AG709" s="9"/>
      <c r="AH709" s="9"/>
    </row>
    <row r="710" spans="1:34" x14ac:dyDescent="0.25">
      <c r="A710" s="9"/>
      <c r="B710" s="9"/>
      <c r="C710" s="9"/>
      <c r="D710" s="9"/>
      <c r="F710" s="9"/>
      <c r="I710" s="9"/>
      <c r="J710" s="9"/>
      <c r="K710" s="9"/>
      <c r="L710" s="9"/>
      <c r="M710" s="9"/>
      <c r="N710" s="9"/>
      <c r="O710" s="9"/>
      <c r="P710" s="9"/>
      <c r="S710" s="9"/>
      <c r="X710" s="9"/>
      <c r="Y710" s="9"/>
      <c r="Z710" s="9"/>
      <c r="AA710" s="9"/>
      <c r="AB710" s="9"/>
      <c r="AC710" s="9"/>
      <c r="AD710" s="9"/>
      <c r="AE710" s="9"/>
      <c r="AF710" s="9"/>
      <c r="AG710" s="9"/>
      <c r="AH710" s="9"/>
    </row>
    <row r="711" spans="1:34" x14ac:dyDescent="0.25">
      <c r="A711" s="9"/>
      <c r="B711" s="9"/>
      <c r="C711" s="9"/>
      <c r="D711" s="9"/>
      <c r="F711" s="9"/>
      <c r="I711" s="9"/>
      <c r="J711" s="9"/>
      <c r="K711" s="9"/>
      <c r="L711" s="9"/>
      <c r="M711" s="9"/>
      <c r="N711" s="9"/>
      <c r="O711" s="9"/>
      <c r="P711" s="9"/>
      <c r="S711" s="9"/>
      <c r="X711" s="9"/>
      <c r="Y711" s="9"/>
      <c r="Z711" s="9"/>
      <c r="AA711" s="9"/>
      <c r="AB711" s="9"/>
      <c r="AC711" s="9"/>
      <c r="AD711" s="9"/>
      <c r="AE711" s="9"/>
      <c r="AF711" s="9"/>
      <c r="AG711" s="9"/>
      <c r="AH711" s="9"/>
    </row>
    <row r="712" spans="1:34" x14ac:dyDescent="0.25">
      <c r="A712" s="9"/>
      <c r="B712" s="9"/>
      <c r="C712" s="9"/>
      <c r="D712" s="9"/>
      <c r="F712" s="9"/>
      <c r="I712" s="9"/>
      <c r="J712" s="9"/>
      <c r="K712" s="9"/>
      <c r="L712" s="9"/>
      <c r="M712" s="9"/>
      <c r="N712" s="9"/>
      <c r="O712" s="9"/>
      <c r="P712" s="9"/>
      <c r="S712" s="9"/>
      <c r="X712" s="9"/>
      <c r="Y712" s="9"/>
      <c r="Z712" s="9"/>
      <c r="AA712" s="9"/>
      <c r="AB712" s="9"/>
      <c r="AC712" s="9"/>
      <c r="AD712" s="9"/>
      <c r="AE712" s="9"/>
      <c r="AF712" s="9"/>
      <c r="AG712" s="9"/>
      <c r="AH712" s="9"/>
    </row>
    <row r="713" spans="1:34" x14ac:dyDescent="0.25">
      <c r="A713" s="9"/>
      <c r="B713" s="9"/>
      <c r="C713" s="9"/>
      <c r="D713" s="9"/>
      <c r="F713" s="9"/>
      <c r="I713" s="9"/>
      <c r="J713" s="9"/>
      <c r="K713" s="9"/>
      <c r="L713" s="9"/>
      <c r="M713" s="9"/>
      <c r="N713" s="9"/>
      <c r="O713" s="9"/>
      <c r="P713" s="9"/>
      <c r="S713" s="9"/>
      <c r="X713" s="9"/>
      <c r="Y713" s="9"/>
      <c r="Z713" s="9"/>
      <c r="AA713" s="9"/>
      <c r="AB713" s="9"/>
      <c r="AC713" s="9"/>
      <c r="AD713" s="9"/>
      <c r="AE713" s="9"/>
      <c r="AF713" s="9"/>
      <c r="AG713" s="9"/>
      <c r="AH713" s="9"/>
    </row>
    <row r="714" spans="1:34" x14ac:dyDescent="0.25">
      <c r="A714" s="9"/>
      <c r="B714" s="9"/>
      <c r="C714" s="9"/>
      <c r="D714" s="9"/>
      <c r="F714" s="9"/>
      <c r="I714" s="9"/>
      <c r="J714" s="9"/>
      <c r="K714" s="9"/>
      <c r="L714" s="9"/>
      <c r="M714" s="9"/>
      <c r="N714" s="9"/>
      <c r="O714" s="9"/>
      <c r="P714" s="9"/>
      <c r="S714" s="9"/>
      <c r="X714" s="9"/>
      <c r="Y714" s="9"/>
      <c r="Z714" s="9"/>
      <c r="AA714" s="9"/>
      <c r="AB714" s="9"/>
      <c r="AC714" s="9"/>
      <c r="AD714" s="9"/>
      <c r="AE714" s="9"/>
      <c r="AF714" s="9"/>
      <c r="AG714" s="9"/>
      <c r="AH714" s="9"/>
    </row>
    <row r="715" spans="1:34" x14ac:dyDescent="0.25">
      <c r="A715" s="9"/>
      <c r="B715" s="9"/>
      <c r="C715" s="9"/>
      <c r="D715" s="9"/>
      <c r="F715" s="9"/>
      <c r="I715" s="9"/>
      <c r="J715" s="9"/>
      <c r="K715" s="9"/>
      <c r="L715" s="9"/>
      <c r="M715" s="9"/>
      <c r="N715" s="9"/>
      <c r="O715" s="9"/>
      <c r="P715" s="9"/>
      <c r="S715" s="9"/>
      <c r="X715" s="9"/>
      <c r="Y715" s="9"/>
      <c r="Z715" s="9"/>
      <c r="AA715" s="9"/>
      <c r="AB715" s="9"/>
      <c r="AC715" s="9"/>
      <c r="AD715" s="9"/>
      <c r="AE715" s="9"/>
      <c r="AF715" s="9"/>
      <c r="AG715" s="9"/>
      <c r="AH715" s="9"/>
    </row>
    <row r="716" spans="1:34" x14ac:dyDescent="0.25">
      <c r="A716" s="9"/>
      <c r="B716" s="9"/>
      <c r="C716" s="9"/>
      <c r="D716" s="9"/>
      <c r="F716" s="9"/>
      <c r="I716" s="9"/>
      <c r="J716" s="9"/>
      <c r="K716" s="9"/>
      <c r="L716" s="9"/>
      <c r="M716" s="9"/>
      <c r="N716" s="9"/>
      <c r="O716" s="9"/>
      <c r="P716" s="9"/>
      <c r="S716" s="9"/>
      <c r="X716" s="9"/>
      <c r="Y716" s="9"/>
      <c r="Z716" s="9"/>
      <c r="AA716" s="9"/>
      <c r="AB716" s="9"/>
      <c r="AC716" s="9"/>
      <c r="AD716" s="9"/>
      <c r="AE716" s="9"/>
      <c r="AF716" s="9"/>
      <c r="AG716" s="9"/>
      <c r="AH716" s="9"/>
    </row>
    <row r="717" spans="1:34" x14ac:dyDescent="0.25">
      <c r="A717" s="9"/>
      <c r="B717" s="9"/>
      <c r="C717" s="9"/>
      <c r="D717" s="9"/>
      <c r="F717" s="9"/>
      <c r="I717" s="9"/>
      <c r="J717" s="9"/>
      <c r="K717" s="9"/>
      <c r="L717" s="9"/>
      <c r="M717" s="9"/>
      <c r="N717" s="9"/>
      <c r="O717" s="9"/>
      <c r="P717" s="9"/>
      <c r="S717" s="9"/>
      <c r="X717" s="9"/>
      <c r="Y717" s="9"/>
      <c r="Z717" s="9"/>
      <c r="AA717" s="9"/>
      <c r="AB717" s="9"/>
      <c r="AC717" s="9"/>
      <c r="AD717" s="9"/>
      <c r="AE717" s="9"/>
      <c r="AF717" s="9"/>
      <c r="AG717" s="9"/>
      <c r="AH717" s="9"/>
    </row>
    <row r="718" spans="1:34" x14ac:dyDescent="0.25">
      <c r="A718" s="9"/>
      <c r="B718" s="9"/>
      <c r="C718" s="9"/>
      <c r="D718" s="9"/>
      <c r="F718" s="9"/>
      <c r="I718" s="9"/>
      <c r="J718" s="9"/>
      <c r="K718" s="9"/>
      <c r="L718" s="9"/>
      <c r="M718" s="9"/>
      <c r="N718" s="9"/>
      <c r="O718" s="9"/>
      <c r="P718" s="9"/>
      <c r="S718" s="9"/>
      <c r="X718" s="9"/>
      <c r="Y718" s="9"/>
      <c r="Z718" s="9"/>
      <c r="AA718" s="9"/>
      <c r="AB718" s="9"/>
      <c r="AC718" s="9"/>
      <c r="AD718" s="9"/>
      <c r="AE718" s="9"/>
      <c r="AF718" s="9"/>
      <c r="AG718" s="9"/>
      <c r="AH718" s="9"/>
    </row>
    <row r="719" spans="1:34" x14ac:dyDescent="0.25">
      <c r="A719" s="9"/>
      <c r="B719" s="9"/>
      <c r="C719" s="9"/>
      <c r="D719" s="9"/>
      <c r="F719" s="9"/>
      <c r="I719" s="9"/>
      <c r="J719" s="9"/>
      <c r="K719" s="9"/>
      <c r="L719" s="9"/>
      <c r="M719" s="9"/>
      <c r="N719" s="9"/>
      <c r="O719" s="9"/>
      <c r="P719" s="9"/>
      <c r="S719" s="9"/>
      <c r="X719" s="9"/>
      <c r="Y719" s="9"/>
      <c r="Z719" s="9"/>
      <c r="AA719" s="9"/>
      <c r="AB719" s="9"/>
      <c r="AC719" s="9"/>
      <c r="AD719" s="9"/>
      <c r="AE719" s="9"/>
      <c r="AF719" s="9"/>
      <c r="AG719" s="9"/>
      <c r="AH719" s="9"/>
    </row>
    <row r="720" spans="1:34" x14ac:dyDescent="0.25">
      <c r="A720" s="9"/>
      <c r="B720" s="9"/>
      <c r="C720" s="9"/>
      <c r="D720" s="9"/>
      <c r="F720" s="9"/>
      <c r="I720" s="9"/>
      <c r="J720" s="9"/>
      <c r="K720" s="9"/>
      <c r="L720" s="9"/>
      <c r="M720" s="9"/>
      <c r="N720" s="9"/>
      <c r="O720" s="9"/>
      <c r="P720" s="9"/>
      <c r="S720" s="9"/>
      <c r="X720" s="9"/>
      <c r="Y720" s="9"/>
      <c r="Z720" s="9"/>
      <c r="AA720" s="9"/>
      <c r="AB720" s="9"/>
      <c r="AC720" s="9"/>
      <c r="AD720" s="9"/>
      <c r="AE720" s="9"/>
      <c r="AF720" s="9"/>
      <c r="AG720" s="9"/>
      <c r="AH720" s="9"/>
    </row>
    <row r="721" spans="1:34" x14ac:dyDescent="0.25">
      <c r="A721" s="9"/>
      <c r="B721" s="9"/>
      <c r="C721" s="9"/>
      <c r="D721" s="9"/>
      <c r="F721" s="9"/>
      <c r="I721" s="9"/>
      <c r="J721" s="9"/>
      <c r="K721" s="9"/>
      <c r="L721" s="9"/>
      <c r="M721" s="9"/>
      <c r="N721" s="9"/>
      <c r="O721" s="9"/>
      <c r="P721" s="9"/>
      <c r="S721" s="9"/>
      <c r="X721" s="9"/>
      <c r="Y721" s="9"/>
      <c r="Z721" s="9"/>
      <c r="AA721" s="9"/>
      <c r="AB721" s="9"/>
      <c r="AC721" s="9"/>
      <c r="AD721" s="9"/>
      <c r="AE721" s="9"/>
      <c r="AF721" s="9"/>
      <c r="AG721" s="9"/>
      <c r="AH721" s="9"/>
    </row>
    <row r="722" spans="1:34" x14ac:dyDescent="0.25">
      <c r="A722" s="9"/>
      <c r="B722" s="9"/>
      <c r="C722" s="9"/>
      <c r="D722" s="9"/>
      <c r="F722" s="9"/>
      <c r="I722" s="9"/>
      <c r="J722" s="9"/>
      <c r="K722" s="9"/>
      <c r="L722" s="9"/>
      <c r="M722" s="9"/>
      <c r="N722" s="9"/>
      <c r="O722" s="9"/>
      <c r="P722" s="9"/>
      <c r="S722" s="9"/>
      <c r="X722" s="9"/>
      <c r="Y722" s="9"/>
      <c r="Z722" s="9"/>
      <c r="AA722" s="9"/>
      <c r="AB722" s="9"/>
      <c r="AC722" s="9"/>
      <c r="AD722" s="9"/>
      <c r="AE722" s="9"/>
      <c r="AF722" s="9"/>
      <c r="AG722" s="9"/>
      <c r="AH722" s="9"/>
    </row>
    <row r="723" spans="1:34" x14ac:dyDescent="0.25">
      <c r="A723" s="9"/>
      <c r="B723" s="9"/>
      <c r="C723" s="9"/>
      <c r="D723" s="9"/>
      <c r="F723" s="9"/>
      <c r="I723" s="9"/>
      <c r="J723" s="9"/>
      <c r="K723" s="9"/>
      <c r="L723" s="9"/>
      <c r="M723" s="9"/>
      <c r="N723" s="9"/>
      <c r="O723" s="9"/>
      <c r="P723" s="9"/>
      <c r="S723" s="9"/>
      <c r="X723" s="9"/>
      <c r="Y723" s="9"/>
      <c r="Z723" s="9"/>
      <c r="AA723" s="9"/>
      <c r="AB723" s="9"/>
      <c r="AC723" s="9"/>
      <c r="AD723" s="9"/>
      <c r="AE723" s="9"/>
      <c r="AF723" s="9"/>
      <c r="AG723" s="9"/>
      <c r="AH723" s="9"/>
    </row>
    <row r="724" spans="1:34" x14ac:dyDescent="0.25">
      <c r="A724" s="9"/>
      <c r="B724" s="9"/>
      <c r="C724" s="9"/>
      <c r="D724" s="9"/>
      <c r="F724" s="9"/>
      <c r="I724" s="9"/>
      <c r="J724" s="9"/>
      <c r="K724" s="9"/>
      <c r="L724" s="9"/>
      <c r="M724" s="9"/>
      <c r="N724" s="9"/>
      <c r="O724" s="9"/>
      <c r="P724" s="9"/>
      <c r="S724" s="9"/>
      <c r="X724" s="9"/>
      <c r="Y724" s="9"/>
      <c r="Z724" s="9"/>
      <c r="AA724" s="9"/>
      <c r="AB724" s="9"/>
      <c r="AC724" s="9"/>
      <c r="AD724" s="9"/>
      <c r="AE724" s="9"/>
      <c r="AF724" s="9"/>
      <c r="AG724" s="9"/>
      <c r="AH724" s="9"/>
    </row>
    <row r="725" spans="1:34" x14ac:dyDescent="0.25">
      <c r="A725" s="9"/>
      <c r="B725" s="9"/>
      <c r="C725" s="9"/>
      <c r="D725" s="9"/>
      <c r="F725" s="9"/>
      <c r="I725" s="9"/>
      <c r="J725" s="9"/>
      <c r="K725" s="9"/>
      <c r="L725" s="9"/>
      <c r="M725" s="9"/>
      <c r="N725" s="9"/>
      <c r="O725" s="9"/>
      <c r="P725" s="9"/>
      <c r="S725" s="9"/>
      <c r="X725" s="9"/>
      <c r="Y725" s="9"/>
      <c r="Z725" s="9"/>
      <c r="AA725" s="9"/>
      <c r="AB725" s="9"/>
      <c r="AC725" s="9"/>
      <c r="AD725" s="9"/>
      <c r="AE725" s="9"/>
      <c r="AF725" s="9"/>
      <c r="AG725" s="9"/>
      <c r="AH725" s="9"/>
    </row>
    <row r="726" spans="1:34" x14ac:dyDescent="0.25">
      <c r="A726" s="9"/>
      <c r="B726" s="9"/>
      <c r="C726" s="9"/>
      <c r="D726" s="9"/>
      <c r="F726" s="9"/>
      <c r="I726" s="9"/>
      <c r="J726" s="9"/>
      <c r="K726" s="9"/>
      <c r="L726" s="9"/>
      <c r="M726" s="9"/>
      <c r="N726" s="9"/>
      <c r="O726" s="9"/>
      <c r="P726" s="9"/>
      <c r="S726" s="9"/>
      <c r="X726" s="9"/>
      <c r="Y726" s="9"/>
      <c r="Z726" s="9"/>
      <c r="AA726" s="9"/>
      <c r="AB726" s="9"/>
      <c r="AC726" s="9"/>
      <c r="AD726" s="9"/>
      <c r="AE726" s="9"/>
      <c r="AF726" s="9"/>
      <c r="AG726" s="9"/>
      <c r="AH726" s="9"/>
    </row>
    <row r="727" spans="1:34" x14ac:dyDescent="0.25">
      <c r="A727" s="9"/>
      <c r="B727" s="9"/>
      <c r="C727" s="9"/>
      <c r="D727" s="9"/>
      <c r="F727" s="9"/>
      <c r="I727" s="9"/>
      <c r="J727" s="9"/>
      <c r="K727" s="9"/>
      <c r="L727" s="9"/>
      <c r="M727" s="9"/>
      <c r="N727" s="9"/>
      <c r="O727" s="9"/>
      <c r="P727" s="9"/>
      <c r="S727" s="9"/>
      <c r="X727" s="9"/>
      <c r="Y727" s="9"/>
      <c r="Z727" s="9"/>
      <c r="AA727" s="9"/>
      <c r="AB727" s="9"/>
      <c r="AC727" s="9"/>
      <c r="AD727" s="9"/>
      <c r="AE727" s="9"/>
      <c r="AF727" s="9"/>
      <c r="AG727" s="9"/>
      <c r="AH727" s="9"/>
    </row>
    <row r="728" spans="1:34" x14ac:dyDescent="0.25">
      <c r="A728" s="9"/>
      <c r="B728" s="9"/>
      <c r="C728" s="9"/>
      <c r="D728" s="9"/>
      <c r="F728" s="9"/>
      <c r="I728" s="9"/>
      <c r="J728" s="9"/>
      <c r="K728" s="9"/>
      <c r="L728" s="9"/>
      <c r="M728" s="9"/>
      <c r="N728" s="9"/>
      <c r="O728" s="9"/>
      <c r="P728" s="9"/>
      <c r="S728" s="9"/>
      <c r="X728" s="9"/>
      <c r="Y728" s="9"/>
      <c r="Z728" s="9"/>
      <c r="AA728" s="9"/>
      <c r="AB728" s="9"/>
      <c r="AC728" s="9"/>
      <c r="AD728" s="9"/>
      <c r="AE728" s="9"/>
      <c r="AF728" s="9"/>
      <c r="AG728" s="9"/>
      <c r="AH728" s="9"/>
    </row>
    <row r="729" spans="1:34" x14ac:dyDescent="0.25">
      <c r="A729" s="9"/>
      <c r="B729" s="9"/>
      <c r="C729" s="9"/>
      <c r="D729" s="9"/>
      <c r="F729" s="9"/>
      <c r="I729" s="9"/>
      <c r="J729" s="9"/>
      <c r="K729" s="9"/>
      <c r="L729" s="9"/>
      <c r="M729" s="9"/>
      <c r="N729" s="9"/>
      <c r="O729" s="9"/>
      <c r="P729" s="9"/>
      <c r="S729" s="9"/>
      <c r="X729" s="9"/>
      <c r="Y729" s="9"/>
      <c r="Z729" s="9"/>
      <c r="AA729" s="9"/>
      <c r="AB729" s="9"/>
      <c r="AC729" s="9"/>
      <c r="AD729" s="9"/>
      <c r="AE729" s="9"/>
      <c r="AF729" s="9"/>
      <c r="AG729" s="9"/>
      <c r="AH729" s="9"/>
    </row>
    <row r="730" spans="1:34" x14ac:dyDescent="0.25">
      <c r="A730" s="9"/>
      <c r="B730" s="9"/>
      <c r="C730" s="9"/>
      <c r="D730" s="9"/>
      <c r="F730" s="9"/>
      <c r="I730" s="9"/>
      <c r="J730" s="9"/>
      <c r="K730" s="9"/>
      <c r="L730" s="9"/>
      <c r="M730" s="9"/>
      <c r="N730" s="9"/>
      <c r="O730" s="9"/>
      <c r="P730" s="9"/>
      <c r="S730" s="9"/>
      <c r="X730" s="9"/>
      <c r="Y730" s="9"/>
      <c r="Z730" s="9"/>
      <c r="AA730" s="9"/>
      <c r="AB730" s="9"/>
      <c r="AC730" s="9"/>
      <c r="AD730" s="9"/>
      <c r="AE730" s="9"/>
      <c r="AF730" s="9"/>
      <c r="AG730" s="9"/>
      <c r="AH730" s="9"/>
    </row>
    <row r="731" spans="1:34" x14ac:dyDescent="0.25">
      <c r="A731" s="9"/>
      <c r="B731" s="9"/>
      <c r="C731" s="9"/>
      <c r="D731" s="9"/>
      <c r="F731" s="9"/>
      <c r="I731" s="9"/>
      <c r="J731" s="9"/>
      <c r="K731" s="9"/>
      <c r="L731" s="9"/>
      <c r="M731" s="9"/>
      <c r="N731" s="9"/>
      <c r="O731" s="9"/>
      <c r="P731" s="9"/>
      <c r="S731" s="9"/>
      <c r="X731" s="9"/>
      <c r="Y731" s="9"/>
      <c r="Z731" s="9"/>
      <c r="AA731" s="9"/>
      <c r="AB731" s="9"/>
      <c r="AC731" s="9"/>
      <c r="AD731" s="9"/>
      <c r="AE731" s="9"/>
      <c r="AF731" s="9"/>
      <c r="AG731" s="9"/>
      <c r="AH731" s="9"/>
    </row>
    <row r="732" spans="1:34" x14ac:dyDescent="0.25">
      <c r="A732" s="9"/>
      <c r="B732" s="9"/>
      <c r="C732" s="9"/>
      <c r="D732" s="9"/>
      <c r="F732" s="9"/>
      <c r="I732" s="9"/>
      <c r="J732" s="9"/>
      <c r="K732" s="9"/>
      <c r="L732" s="9"/>
      <c r="M732" s="9"/>
      <c r="N732" s="9"/>
      <c r="O732" s="9"/>
      <c r="P732" s="9"/>
      <c r="S732" s="9"/>
      <c r="X732" s="9"/>
      <c r="Y732" s="9"/>
      <c r="Z732" s="9"/>
      <c r="AA732" s="9"/>
      <c r="AB732" s="9"/>
      <c r="AC732" s="9"/>
      <c r="AD732" s="9"/>
      <c r="AE732" s="9"/>
      <c r="AF732" s="9"/>
      <c r="AG732" s="9"/>
      <c r="AH732" s="9"/>
    </row>
    <row r="733" spans="1:34" x14ac:dyDescent="0.25">
      <c r="A733" s="9"/>
      <c r="B733" s="9"/>
      <c r="C733" s="9"/>
      <c r="D733" s="9"/>
      <c r="F733" s="9"/>
      <c r="I733" s="9"/>
      <c r="J733" s="9"/>
      <c r="K733" s="9"/>
      <c r="L733" s="9"/>
      <c r="M733" s="9"/>
      <c r="N733" s="9"/>
      <c r="O733" s="9"/>
      <c r="P733" s="9"/>
      <c r="S733" s="9"/>
      <c r="X733" s="9"/>
      <c r="Y733" s="9"/>
      <c r="Z733" s="9"/>
      <c r="AA733" s="9"/>
      <c r="AB733" s="9"/>
      <c r="AC733" s="9"/>
      <c r="AD733" s="9"/>
      <c r="AE733" s="9"/>
      <c r="AF733" s="9"/>
      <c r="AG733" s="9"/>
      <c r="AH733" s="9"/>
    </row>
    <row r="734" spans="1:34" x14ac:dyDescent="0.25">
      <c r="A734" s="9"/>
      <c r="B734" s="9"/>
      <c r="C734" s="9"/>
      <c r="D734" s="9"/>
      <c r="F734" s="9"/>
      <c r="I734" s="9"/>
      <c r="J734" s="9"/>
      <c r="K734" s="9"/>
      <c r="L734" s="9"/>
      <c r="M734" s="9"/>
      <c r="N734" s="9"/>
      <c r="O734" s="9"/>
      <c r="P734" s="9"/>
      <c r="S734" s="9"/>
      <c r="X734" s="9"/>
      <c r="Y734" s="9"/>
      <c r="Z734" s="9"/>
      <c r="AA734" s="9"/>
      <c r="AB734" s="9"/>
      <c r="AC734" s="9"/>
      <c r="AD734" s="9"/>
      <c r="AE734" s="9"/>
      <c r="AF734" s="9"/>
      <c r="AG734" s="9"/>
      <c r="AH734" s="9"/>
    </row>
    <row r="735" spans="1:34" x14ac:dyDescent="0.25">
      <c r="A735" s="9"/>
      <c r="B735" s="9"/>
      <c r="C735" s="9"/>
      <c r="D735" s="9"/>
      <c r="F735" s="9"/>
      <c r="I735" s="9"/>
      <c r="J735" s="9"/>
      <c r="K735" s="9"/>
      <c r="L735" s="9"/>
      <c r="M735" s="9"/>
      <c r="N735" s="9"/>
      <c r="O735" s="9"/>
      <c r="P735" s="9"/>
      <c r="S735" s="9"/>
      <c r="X735" s="9"/>
      <c r="Y735" s="9"/>
      <c r="Z735" s="9"/>
      <c r="AA735" s="9"/>
      <c r="AB735" s="9"/>
      <c r="AC735" s="9"/>
      <c r="AD735" s="9"/>
      <c r="AE735" s="9"/>
      <c r="AF735" s="9"/>
      <c r="AG735" s="9"/>
      <c r="AH735" s="9"/>
    </row>
    <row r="736" spans="1:34" x14ac:dyDescent="0.25">
      <c r="A736" s="9"/>
      <c r="B736" s="9"/>
      <c r="C736" s="9"/>
      <c r="D736" s="9"/>
      <c r="F736" s="9"/>
      <c r="I736" s="9"/>
      <c r="J736" s="9"/>
      <c r="K736" s="9"/>
      <c r="L736" s="9"/>
      <c r="M736" s="9"/>
      <c r="N736" s="9"/>
      <c r="O736" s="9"/>
      <c r="P736" s="9"/>
      <c r="S736" s="9"/>
      <c r="X736" s="9"/>
      <c r="Y736" s="9"/>
      <c r="Z736" s="9"/>
      <c r="AA736" s="9"/>
      <c r="AB736" s="9"/>
      <c r="AC736" s="9"/>
      <c r="AD736" s="9"/>
      <c r="AE736" s="9"/>
      <c r="AF736" s="9"/>
      <c r="AG736" s="9"/>
      <c r="AH736" s="9"/>
    </row>
    <row r="737" spans="1:34" x14ac:dyDescent="0.25">
      <c r="A737" s="9"/>
      <c r="B737" s="9"/>
      <c r="C737" s="9"/>
      <c r="D737" s="9"/>
      <c r="F737" s="9"/>
      <c r="I737" s="9"/>
      <c r="J737" s="9"/>
      <c r="K737" s="9"/>
      <c r="L737" s="9"/>
      <c r="M737" s="9"/>
      <c r="N737" s="9"/>
      <c r="O737" s="9"/>
      <c r="P737" s="9"/>
      <c r="S737" s="9"/>
      <c r="X737" s="9"/>
      <c r="Y737" s="9"/>
      <c r="Z737" s="9"/>
      <c r="AA737" s="9"/>
      <c r="AB737" s="9"/>
      <c r="AC737" s="9"/>
      <c r="AD737" s="9"/>
      <c r="AE737" s="9"/>
      <c r="AF737" s="9"/>
      <c r="AG737" s="9"/>
      <c r="AH737" s="9"/>
    </row>
    <row r="738" spans="1:34" x14ac:dyDescent="0.25">
      <c r="A738" s="9"/>
      <c r="B738" s="9"/>
      <c r="C738" s="9"/>
      <c r="D738" s="9"/>
      <c r="F738" s="9"/>
      <c r="I738" s="9"/>
      <c r="J738" s="9"/>
      <c r="K738" s="9"/>
      <c r="L738" s="9"/>
      <c r="M738" s="9"/>
      <c r="N738" s="9"/>
      <c r="O738" s="9"/>
      <c r="P738" s="9"/>
      <c r="S738" s="9"/>
      <c r="X738" s="9"/>
      <c r="Y738" s="9"/>
      <c r="Z738" s="9"/>
      <c r="AA738" s="9"/>
      <c r="AB738" s="9"/>
      <c r="AC738" s="9"/>
      <c r="AD738" s="9"/>
      <c r="AE738" s="9"/>
      <c r="AF738" s="9"/>
      <c r="AG738" s="9"/>
      <c r="AH738" s="9"/>
    </row>
    <row r="739" spans="1:34" x14ac:dyDescent="0.25">
      <c r="A739" s="9"/>
      <c r="B739" s="9"/>
      <c r="C739" s="9"/>
      <c r="D739" s="9"/>
      <c r="F739" s="9"/>
      <c r="I739" s="9"/>
      <c r="J739" s="9"/>
      <c r="K739" s="9"/>
      <c r="L739" s="9"/>
      <c r="M739" s="9"/>
      <c r="N739" s="9"/>
      <c r="O739" s="9"/>
      <c r="P739" s="9"/>
      <c r="S739" s="9"/>
      <c r="X739" s="9"/>
      <c r="Y739" s="9"/>
      <c r="Z739" s="9"/>
      <c r="AA739" s="9"/>
      <c r="AB739" s="9"/>
      <c r="AC739" s="9"/>
      <c r="AD739" s="9"/>
      <c r="AE739" s="9"/>
      <c r="AF739" s="9"/>
      <c r="AG739" s="9"/>
      <c r="AH739" s="9"/>
    </row>
    <row r="740" spans="1:34" x14ac:dyDescent="0.25">
      <c r="A740" s="9"/>
      <c r="B740" s="9"/>
      <c r="C740" s="9"/>
      <c r="D740" s="9"/>
      <c r="F740" s="9"/>
      <c r="I740" s="9"/>
      <c r="J740" s="9"/>
      <c r="K740" s="9"/>
      <c r="L740" s="9"/>
      <c r="M740" s="9"/>
      <c r="N740" s="9"/>
      <c r="O740" s="9"/>
      <c r="P740" s="9"/>
      <c r="S740" s="9"/>
      <c r="X740" s="9"/>
      <c r="Y740" s="9"/>
      <c r="Z740" s="9"/>
      <c r="AA740" s="9"/>
      <c r="AB740" s="9"/>
      <c r="AC740" s="9"/>
      <c r="AD740" s="9"/>
      <c r="AE740" s="9"/>
      <c r="AF740" s="9"/>
      <c r="AG740" s="9"/>
      <c r="AH740" s="9"/>
    </row>
    <row r="741" spans="1:34" x14ac:dyDescent="0.25">
      <c r="A741" s="9"/>
      <c r="B741" s="9"/>
      <c r="C741" s="9"/>
      <c r="D741" s="9"/>
      <c r="F741" s="9"/>
      <c r="I741" s="9"/>
      <c r="J741" s="9"/>
      <c r="K741" s="9"/>
      <c r="L741" s="9"/>
      <c r="M741" s="9"/>
      <c r="N741" s="9"/>
      <c r="O741" s="9"/>
      <c r="P741" s="9"/>
      <c r="S741" s="9"/>
      <c r="X741" s="9"/>
      <c r="Y741" s="9"/>
      <c r="Z741" s="9"/>
      <c r="AA741" s="9"/>
      <c r="AB741" s="9"/>
      <c r="AC741" s="9"/>
      <c r="AD741" s="9"/>
      <c r="AE741" s="9"/>
      <c r="AF741" s="9"/>
      <c r="AG741" s="9"/>
      <c r="AH741" s="9"/>
    </row>
    <row r="742" spans="1:34" x14ac:dyDescent="0.25">
      <c r="A742" s="9"/>
      <c r="B742" s="9"/>
      <c r="C742" s="9"/>
      <c r="D742" s="9"/>
      <c r="F742" s="9"/>
      <c r="I742" s="9"/>
      <c r="J742" s="9"/>
      <c r="K742" s="9"/>
      <c r="L742" s="9"/>
      <c r="M742" s="9"/>
      <c r="N742" s="9"/>
      <c r="O742" s="9"/>
      <c r="P742" s="9"/>
      <c r="S742" s="9"/>
      <c r="X742" s="9"/>
      <c r="Y742" s="9"/>
      <c r="Z742" s="9"/>
      <c r="AA742" s="9"/>
      <c r="AB742" s="9"/>
      <c r="AC742" s="9"/>
      <c r="AD742" s="9"/>
      <c r="AE742" s="9"/>
      <c r="AF742" s="9"/>
      <c r="AG742" s="9"/>
      <c r="AH742" s="9"/>
    </row>
    <row r="743" spans="1:34" x14ac:dyDescent="0.25">
      <c r="A743" s="9"/>
      <c r="B743" s="9"/>
      <c r="C743" s="9"/>
      <c r="D743" s="9"/>
      <c r="F743" s="9"/>
      <c r="I743" s="9"/>
      <c r="J743" s="9"/>
      <c r="K743" s="9"/>
      <c r="L743" s="9"/>
      <c r="M743" s="9"/>
      <c r="N743" s="9"/>
      <c r="O743" s="9"/>
      <c r="P743" s="9"/>
      <c r="S743" s="9"/>
      <c r="X743" s="9"/>
      <c r="Y743" s="9"/>
      <c r="Z743" s="9"/>
      <c r="AA743" s="9"/>
      <c r="AB743" s="9"/>
      <c r="AC743" s="9"/>
      <c r="AD743" s="9"/>
      <c r="AE743" s="9"/>
      <c r="AF743" s="9"/>
      <c r="AG743" s="9"/>
      <c r="AH743" s="9"/>
    </row>
    <row r="744" spans="1:34" x14ac:dyDescent="0.25">
      <c r="A744" s="9"/>
      <c r="B744" s="9"/>
      <c r="C744" s="9"/>
      <c r="D744" s="9"/>
      <c r="F744" s="9"/>
      <c r="I744" s="9"/>
      <c r="J744" s="9"/>
      <c r="K744" s="9"/>
      <c r="L744" s="9"/>
      <c r="M744" s="9"/>
      <c r="N744" s="9"/>
      <c r="O744" s="9"/>
      <c r="P744" s="9"/>
      <c r="S744" s="9"/>
      <c r="X744" s="9"/>
      <c r="Y744" s="9"/>
      <c r="Z744" s="9"/>
      <c r="AA744" s="9"/>
      <c r="AB744" s="9"/>
      <c r="AC744" s="9"/>
      <c r="AD744" s="9"/>
      <c r="AE744" s="9"/>
      <c r="AF744" s="9"/>
      <c r="AG744" s="9"/>
      <c r="AH744" s="9"/>
    </row>
    <row r="745" spans="1:34" x14ac:dyDescent="0.25">
      <c r="A745" s="9"/>
      <c r="B745" s="9"/>
      <c r="C745" s="9"/>
      <c r="D745" s="9"/>
      <c r="F745" s="9"/>
      <c r="I745" s="9"/>
      <c r="J745" s="9"/>
      <c r="K745" s="9"/>
      <c r="L745" s="9"/>
      <c r="M745" s="9"/>
      <c r="N745" s="9"/>
      <c r="O745" s="9"/>
      <c r="P745" s="9"/>
      <c r="S745" s="9"/>
      <c r="X745" s="9"/>
      <c r="Y745" s="9"/>
      <c r="Z745" s="9"/>
      <c r="AA745" s="9"/>
      <c r="AB745" s="9"/>
      <c r="AC745" s="9"/>
      <c r="AD745" s="9"/>
      <c r="AE745" s="9"/>
      <c r="AF745" s="9"/>
      <c r="AG745" s="9"/>
      <c r="AH745" s="9"/>
    </row>
    <row r="746" spans="1:34" x14ac:dyDescent="0.25">
      <c r="A746" s="9"/>
      <c r="B746" s="9"/>
      <c r="C746" s="9"/>
      <c r="D746" s="9"/>
      <c r="F746" s="9"/>
      <c r="I746" s="9"/>
      <c r="J746" s="9"/>
      <c r="K746" s="9"/>
      <c r="L746" s="9"/>
      <c r="M746" s="9"/>
      <c r="N746" s="9"/>
      <c r="O746" s="9"/>
      <c r="P746" s="9"/>
      <c r="S746" s="9"/>
      <c r="X746" s="9"/>
      <c r="Y746" s="9"/>
      <c r="Z746" s="9"/>
      <c r="AA746" s="9"/>
      <c r="AB746" s="9"/>
      <c r="AC746" s="9"/>
      <c r="AD746" s="9"/>
      <c r="AE746" s="9"/>
      <c r="AF746" s="9"/>
      <c r="AG746" s="9"/>
      <c r="AH746" s="9"/>
    </row>
    <row r="747" spans="1:34" x14ac:dyDescent="0.25">
      <c r="A747" s="9"/>
      <c r="B747" s="9"/>
      <c r="C747" s="9"/>
      <c r="D747" s="9"/>
      <c r="F747" s="9"/>
      <c r="I747" s="9"/>
      <c r="J747" s="9"/>
      <c r="K747" s="9"/>
      <c r="L747" s="9"/>
      <c r="M747" s="9"/>
      <c r="N747" s="9"/>
      <c r="O747" s="9"/>
      <c r="P747" s="9"/>
      <c r="S747" s="9"/>
      <c r="X747" s="9"/>
      <c r="Y747" s="9"/>
      <c r="Z747" s="9"/>
      <c r="AA747" s="9"/>
      <c r="AB747" s="9"/>
      <c r="AC747" s="9"/>
      <c r="AD747" s="9"/>
      <c r="AE747" s="9"/>
      <c r="AF747" s="9"/>
      <c r="AG747" s="9"/>
      <c r="AH747" s="9"/>
    </row>
    <row r="748" spans="1:34" x14ac:dyDescent="0.25">
      <c r="A748" s="9"/>
      <c r="B748" s="9"/>
      <c r="C748" s="9"/>
      <c r="D748" s="9"/>
      <c r="F748" s="9"/>
      <c r="I748" s="9"/>
      <c r="J748" s="9"/>
      <c r="K748" s="9"/>
      <c r="L748" s="9"/>
      <c r="M748" s="9"/>
      <c r="N748" s="9"/>
      <c r="O748" s="9"/>
      <c r="P748" s="9"/>
      <c r="S748" s="9"/>
      <c r="X748" s="9"/>
      <c r="Y748" s="9"/>
      <c r="Z748" s="9"/>
      <c r="AA748" s="9"/>
      <c r="AB748" s="9"/>
      <c r="AC748" s="9"/>
      <c r="AD748" s="9"/>
      <c r="AE748" s="9"/>
      <c r="AF748" s="9"/>
      <c r="AG748" s="9"/>
      <c r="AH748" s="9"/>
    </row>
    <row r="749" spans="1:34" x14ac:dyDescent="0.25">
      <c r="A749" s="9"/>
      <c r="B749" s="9"/>
      <c r="C749" s="9"/>
      <c r="D749" s="9"/>
      <c r="F749" s="9"/>
      <c r="I749" s="9"/>
      <c r="J749" s="9"/>
      <c r="K749" s="9"/>
      <c r="L749" s="9"/>
      <c r="M749" s="9"/>
      <c r="N749" s="9"/>
      <c r="O749" s="9"/>
      <c r="P749" s="9"/>
      <c r="S749" s="9"/>
      <c r="X749" s="9"/>
      <c r="Y749" s="9"/>
      <c r="Z749" s="9"/>
      <c r="AA749" s="9"/>
      <c r="AB749" s="9"/>
      <c r="AC749" s="9"/>
      <c r="AD749" s="9"/>
      <c r="AE749" s="9"/>
      <c r="AF749" s="9"/>
      <c r="AG749" s="9"/>
      <c r="AH749" s="9"/>
    </row>
    <row r="750" spans="1:34" x14ac:dyDescent="0.25">
      <c r="A750" s="9"/>
      <c r="B750" s="9"/>
      <c r="C750" s="9"/>
      <c r="D750" s="9"/>
      <c r="F750" s="9"/>
      <c r="I750" s="9"/>
      <c r="J750" s="9"/>
      <c r="K750" s="9"/>
      <c r="L750" s="9"/>
      <c r="M750" s="9"/>
      <c r="N750" s="9"/>
      <c r="O750" s="9"/>
      <c r="P750" s="9"/>
      <c r="S750" s="9"/>
      <c r="X750" s="9"/>
      <c r="Y750" s="9"/>
      <c r="Z750" s="9"/>
      <c r="AA750" s="9"/>
      <c r="AB750" s="9"/>
      <c r="AC750" s="9"/>
      <c r="AD750" s="9"/>
      <c r="AE750" s="9"/>
      <c r="AF750" s="9"/>
      <c r="AG750" s="9"/>
      <c r="AH750" s="9"/>
    </row>
    <row r="751" spans="1:34" x14ac:dyDescent="0.25">
      <c r="A751" s="9"/>
      <c r="B751" s="9"/>
      <c r="C751" s="9"/>
      <c r="D751" s="9"/>
      <c r="F751" s="9"/>
      <c r="I751" s="9"/>
      <c r="J751" s="9"/>
      <c r="K751" s="9"/>
      <c r="L751" s="9"/>
      <c r="M751" s="9"/>
      <c r="N751" s="9"/>
      <c r="O751" s="9"/>
      <c r="P751" s="9"/>
      <c r="S751" s="9"/>
      <c r="X751" s="9"/>
      <c r="Y751" s="9"/>
      <c r="Z751" s="9"/>
      <c r="AA751" s="9"/>
      <c r="AB751" s="9"/>
      <c r="AC751" s="9"/>
      <c r="AD751" s="9"/>
      <c r="AE751" s="9"/>
      <c r="AF751" s="9"/>
      <c r="AG751" s="9"/>
      <c r="AH751" s="9"/>
    </row>
    <row r="752" spans="1:34" x14ac:dyDescent="0.25">
      <c r="A752" s="9"/>
      <c r="B752" s="9"/>
      <c r="C752" s="9"/>
      <c r="D752" s="9"/>
      <c r="F752" s="9"/>
      <c r="I752" s="9"/>
      <c r="J752" s="9"/>
      <c r="K752" s="9"/>
      <c r="L752" s="9"/>
      <c r="M752" s="9"/>
      <c r="N752" s="9"/>
      <c r="O752" s="9"/>
      <c r="P752" s="9"/>
      <c r="S752" s="9"/>
      <c r="X752" s="9"/>
      <c r="Y752" s="9"/>
      <c r="Z752" s="9"/>
      <c r="AA752" s="9"/>
      <c r="AB752" s="9"/>
      <c r="AC752" s="9"/>
      <c r="AD752" s="9"/>
      <c r="AE752" s="9"/>
      <c r="AF752" s="9"/>
      <c r="AG752" s="9"/>
      <c r="AH752" s="9"/>
    </row>
    <row r="753" spans="1:34" x14ac:dyDescent="0.25">
      <c r="A753" s="9"/>
      <c r="B753" s="9"/>
      <c r="C753" s="9"/>
      <c r="D753" s="9"/>
      <c r="F753" s="9"/>
      <c r="I753" s="9"/>
      <c r="J753" s="9"/>
      <c r="K753" s="9"/>
      <c r="L753" s="9"/>
      <c r="M753" s="9"/>
      <c r="N753" s="9"/>
      <c r="O753" s="9"/>
      <c r="P753" s="9"/>
      <c r="S753" s="9"/>
      <c r="X753" s="9"/>
      <c r="Y753" s="9"/>
      <c r="Z753" s="9"/>
      <c r="AA753" s="9"/>
      <c r="AB753" s="9"/>
      <c r="AC753" s="9"/>
      <c r="AD753" s="9"/>
      <c r="AE753" s="9"/>
      <c r="AF753" s="9"/>
      <c r="AG753" s="9"/>
      <c r="AH753" s="9"/>
    </row>
    <row r="754" spans="1:34" x14ac:dyDescent="0.25">
      <c r="A754" s="9"/>
      <c r="B754" s="9"/>
      <c r="C754" s="9"/>
      <c r="D754" s="9"/>
      <c r="F754" s="9"/>
      <c r="I754" s="9"/>
      <c r="J754" s="9"/>
      <c r="K754" s="9"/>
      <c r="L754" s="9"/>
      <c r="M754" s="9"/>
      <c r="N754" s="9"/>
      <c r="O754" s="9"/>
      <c r="P754" s="9"/>
      <c r="S754" s="9"/>
      <c r="X754" s="9"/>
      <c r="Y754" s="9"/>
      <c r="Z754" s="9"/>
      <c r="AA754" s="9"/>
      <c r="AB754" s="9"/>
      <c r="AC754" s="9"/>
      <c r="AD754" s="9"/>
      <c r="AE754" s="9"/>
      <c r="AF754" s="9"/>
      <c r="AG754" s="9"/>
      <c r="AH754" s="9"/>
    </row>
    <row r="755" spans="1:34" x14ac:dyDescent="0.25">
      <c r="A755" s="9"/>
      <c r="B755" s="9"/>
      <c r="C755" s="9"/>
      <c r="D755" s="9"/>
      <c r="F755" s="9"/>
      <c r="I755" s="9"/>
      <c r="J755" s="9"/>
      <c r="K755" s="9"/>
      <c r="L755" s="9"/>
      <c r="M755" s="9"/>
      <c r="N755" s="9"/>
      <c r="O755" s="9"/>
      <c r="P755" s="9"/>
      <c r="S755" s="9"/>
      <c r="X755" s="9"/>
      <c r="Y755" s="9"/>
      <c r="Z755" s="9"/>
      <c r="AA755" s="9"/>
      <c r="AB755" s="9"/>
      <c r="AC755" s="9"/>
      <c r="AD755" s="9"/>
      <c r="AE755" s="9"/>
      <c r="AF755" s="9"/>
      <c r="AG755" s="9"/>
      <c r="AH755" s="9"/>
    </row>
    <row r="756" spans="1:34" x14ac:dyDescent="0.25">
      <c r="A756" s="9"/>
      <c r="B756" s="9"/>
      <c r="C756" s="9"/>
      <c r="D756" s="9"/>
      <c r="F756" s="9"/>
      <c r="I756" s="9"/>
      <c r="J756" s="9"/>
      <c r="K756" s="9"/>
      <c r="L756" s="9"/>
      <c r="M756" s="9"/>
      <c r="N756" s="9"/>
      <c r="O756" s="9"/>
      <c r="P756" s="9"/>
      <c r="S756" s="9"/>
      <c r="X756" s="9"/>
      <c r="Y756" s="9"/>
      <c r="Z756" s="9"/>
      <c r="AA756" s="9"/>
      <c r="AB756" s="9"/>
      <c r="AC756" s="9"/>
      <c r="AD756" s="9"/>
      <c r="AE756" s="9"/>
      <c r="AF756" s="9"/>
      <c r="AG756" s="9"/>
      <c r="AH756" s="9"/>
    </row>
    <row r="757" spans="1:34" x14ac:dyDescent="0.25">
      <c r="A757" s="9"/>
      <c r="B757" s="9"/>
      <c r="C757" s="9"/>
      <c r="D757" s="9"/>
      <c r="F757" s="9"/>
      <c r="I757" s="9"/>
      <c r="J757" s="9"/>
      <c r="K757" s="9"/>
      <c r="L757" s="9"/>
      <c r="M757" s="9"/>
      <c r="N757" s="9"/>
      <c r="O757" s="9"/>
      <c r="P757" s="9"/>
      <c r="S757" s="9"/>
      <c r="X757" s="9"/>
      <c r="Y757" s="9"/>
      <c r="Z757" s="9"/>
      <c r="AA757" s="9"/>
      <c r="AB757" s="9"/>
      <c r="AC757" s="9"/>
      <c r="AD757" s="9"/>
      <c r="AE757" s="9"/>
      <c r="AF757" s="9"/>
      <c r="AG757" s="9"/>
      <c r="AH757" s="9"/>
    </row>
    <row r="758" spans="1:34" x14ac:dyDescent="0.25">
      <c r="A758" s="9"/>
      <c r="B758" s="9"/>
      <c r="C758" s="9"/>
      <c r="D758" s="9"/>
      <c r="F758" s="9"/>
      <c r="I758" s="9"/>
      <c r="J758" s="9"/>
      <c r="K758" s="9"/>
      <c r="L758" s="9"/>
      <c r="M758" s="9"/>
      <c r="N758" s="9"/>
      <c r="O758" s="9"/>
      <c r="P758" s="9"/>
      <c r="S758" s="9"/>
      <c r="X758" s="9"/>
      <c r="Y758" s="9"/>
      <c r="Z758" s="9"/>
      <c r="AA758" s="9"/>
      <c r="AB758" s="9"/>
      <c r="AC758" s="9"/>
      <c r="AD758" s="9"/>
      <c r="AE758" s="9"/>
      <c r="AF758" s="9"/>
      <c r="AG758" s="9"/>
      <c r="AH758" s="9"/>
    </row>
    <row r="759" spans="1:34" x14ac:dyDescent="0.25">
      <c r="A759" s="9"/>
      <c r="B759" s="9"/>
      <c r="C759" s="9"/>
      <c r="D759" s="9"/>
      <c r="F759" s="9"/>
      <c r="I759" s="9"/>
      <c r="J759" s="9"/>
      <c r="K759" s="9"/>
      <c r="L759" s="9"/>
      <c r="M759" s="9"/>
      <c r="N759" s="9"/>
      <c r="O759" s="9"/>
      <c r="P759" s="9"/>
      <c r="S759" s="9"/>
      <c r="X759" s="9"/>
      <c r="Y759" s="9"/>
      <c r="Z759" s="9"/>
      <c r="AA759" s="9"/>
      <c r="AB759" s="9"/>
      <c r="AC759" s="9"/>
      <c r="AD759" s="9"/>
      <c r="AE759" s="9"/>
      <c r="AF759" s="9"/>
      <c r="AG759" s="9"/>
      <c r="AH759" s="9"/>
    </row>
    <row r="760" spans="1:34" x14ac:dyDescent="0.25">
      <c r="A760" s="9"/>
      <c r="B760" s="9"/>
      <c r="C760" s="9"/>
      <c r="D760" s="9"/>
      <c r="F760" s="9"/>
      <c r="I760" s="9"/>
      <c r="J760" s="9"/>
      <c r="K760" s="9"/>
      <c r="L760" s="9"/>
      <c r="M760" s="9"/>
      <c r="N760" s="9"/>
      <c r="O760" s="9"/>
      <c r="P760" s="9"/>
      <c r="S760" s="9"/>
      <c r="X760" s="9"/>
      <c r="Y760" s="9"/>
      <c r="Z760" s="9"/>
      <c r="AA760" s="9"/>
      <c r="AB760" s="9"/>
      <c r="AC760" s="9"/>
      <c r="AD760" s="9"/>
      <c r="AE760" s="9"/>
      <c r="AF760" s="9"/>
      <c r="AG760" s="9"/>
      <c r="AH760" s="9"/>
    </row>
    <row r="761" spans="1:34" x14ac:dyDescent="0.25">
      <c r="A761" s="9"/>
      <c r="B761" s="9"/>
      <c r="C761" s="9"/>
      <c r="D761" s="9"/>
      <c r="F761" s="9"/>
      <c r="I761" s="9"/>
      <c r="J761" s="9"/>
      <c r="K761" s="9"/>
      <c r="L761" s="9"/>
      <c r="M761" s="9"/>
      <c r="N761" s="9"/>
      <c r="O761" s="9"/>
      <c r="P761" s="9"/>
      <c r="S761" s="9"/>
      <c r="X761" s="9"/>
      <c r="Y761" s="9"/>
      <c r="Z761" s="9"/>
      <c r="AA761" s="9"/>
      <c r="AB761" s="9"/>
      <c r="AC761" s="9"/>
      <c r="AD761" s="9"/>
      <c r="AE761" s="9"/>
      <c r="AF761" s="9"/>
      <c r="AG761" s="9"/>
      <c r="AH761" s="9"/>
    </row>
    <row r="762" spans="1:34" x14ac:dyDescent="0.25">
      <c r="A762" s="9"/>
      <c r="B762" s="9"/>
      <c r="C762" s="9"/>
      <c r="D762" s="9"/>
      <c r="F762" s="9"/>
      <c r="I762" s="9"/>
      <c r="J762" s="9"/>
      <c r="K762" s="9"/>
      <c r="L762" s="9"/>
      <c r="M762" s="9"/>
      <c r="N762" s="9"/>
      <c r="O762" s="9"/>
      <c r="P762" s="9"/>
      <c r="S762" s="9"/>
      <c r="X762" s="9"/>
      <c r="Y762" s="9"/>
      <c r="Z762" s="9"/>
      <c r="AA762" s="9"/>
      <c r="AB762" s="9"/>
      <c r="AC762" s="9"/>
      <c r="AD762" s="9"/>
      <c r="AE762" s="9"/>
      <c r="AF762" s="9"/>
      <c r="AG762" s="9"/>
      <c r="AH762" s="9"/>
    </row>
    <row r="763" spans="1:34" x14ac:dyDescent="0.25">
      <c r="A763" s="9"/>
      <c r="B763" s="9"/>
      <c r="C763" s="9"/>
      <c r="D763" s="9"/>
      <c r="F763" s="9"/>
      <c r="I763" s="9"/>
      <c r="J763" s="9"/>
      <c r="K763" s="9"/>
      <c r="L763" s="9"/>
      <c r="M763" s="9"/>
      <c r="N763" s="9"/>
      <c r="O763" s="9"/>
      <c r="P763" s="9"/>
      <c r="S763" s="9"/>
      <c r="X763" s="9"/>
      <c r="Y763" s="9"/>
      <c r="Z763" s="9"/>
      <c r="AA763" s="9"/>
      <c r="AB763" s="9"/>
      <c r="AC763" s="9"/>
      <c r="AD763" s="9"/>
      <c r="AE763" s="9"/>
      <c r="AF763" s="9"/>
      <c r="AG763" s="9"/>
      <c r="AH763" s="9"/>
    </row>
    <row r="764" spans="1:34" x14ac:dyDescent="0.25">
      <c r="A764" s="9"/>
      <c r="B764" s="9"/>
      <c r="C764" s="9"/>
      <c r="D764" s="9"/>
      <c r="F764" s="9"/>
      <c r="I764" s="9"/>
      <c r="J764" s="9"/>
      <c r="K764" s="9"/>
      <c r="L764" s="9"/>
      <c r="M764" s="9"/>
      <c r="N764" s="9"/>
      <c r="O764" s="9"/>
      <c r="P764" s="9"/>
      <c r="S764" s="9"/>
      <c r="X764" s="9"/>
      <c r="Y764" s="9"/>
      <c r="Z764" s="9"/>
      <c r="AA764" s="9"/>
      <c r="AB764" s="9"/>
      <c r="AC764" s="9"/>
      <c r="AD764" s="9"/>
      <c r="AE764" s="9"/>
      <c r="AF764" s="9"/>
      <c r="AG764" s="9"/>
      <c r="AH764" s="9"/>
    </row>
    <row r="765" spans="1:34" x14ac:dyDescent="0.25">
      <c r="A765" s="9"/>
      <c r="B765" s="9"/>
      <c r="C765" s="9"/>
      <c r="D765" s="9"/>
      <c r="F765" s="9"/>
      <c r="I765" s="9"/>
      <c r="J765" s="9"/>
      <c r="K765" s="9"/>
      <c r="L765" s="9"/>
      <c r="M765" s="9"/>
      <c r="N765" s="9"/>
      <c r="O765" s="9"/>
      <c r="P765" s="9"/>
      <c r="S765" s="9"/>
      <c r="X765" s="9"/>
      <c r="Y765" s="9"/>
      <c r="Z765" s="9"/>
      <c r="AA765" s="9"/>
      <c r="AB765" s="9"/>
      <c r="AC765" s="9"/>
      <c r="AD765" s="9"/>
      <c r="AE765" s="9"/>
      <c r="AF765" s="9"/>
      <c r="AG765" s="9"/>
      <c r="AH765" s="9"/>
    </row>
    <row r="766" spans="1:34" x14ac:dyDescent="0.25">
      <c r="A766" s="9"/>
      <c r="B766" s="9"/>
      <c r="C766" s="9"/>
      <c r="D766" s="9"/>
      <c r="F766" s="9"/>
      <c r="I766" s="9"/>
      <c r="J766" s="9"/>
      <c r="K766" s="9"/>
      <c r="L766" s="9"/>
      <c r="M766" s="9"/>
      <c r="N766" s="9"/>
      <c r="O766" s="9"/>
      <c r="P766" s="9"/>
      <c r="S766" s="9"/>
      <c r="X766" s="9"/>
      <c r="Y766" s="9"/>
      <c r="Z766" s="9"/>
      <c r="AA766" s="9"/>
      <c r="AB766" s="9"/>
      <c r="AC766" s="9"/>
      <c r="AD766" s="9"/>
      <c r="AE766" s="9"/>
      <c r="AF766" s="9"/>
      <c r="AG766" s="9"/>
      <c r="AH766" s="9"/>
    </row>
    <row r="767" spans="1:34" x14ac:dyDescent="0.25">
      <c r="A767" s="9"/>
      <c r="B767" s="9"/>
      <c r="C767" s="9"/>
      <c r="D767" s="9"/>
      <c r="F767" s="9"/>
      <c r="I767" s="9"/>
      <c r="J767" s="9"/>
      <c r="K767" s="9"/>
      <c r="L767" s="9"/>
      <c r="M767" s="9"/>
      <c r="N767" s="9"/>
      <c r="O767" s="9"/>
      <c r="P767" s="9"/>
      <c r="S767" s="9"/>
      <c r="X767" s="9"/>
      <c r="Y767" s="9"/>
      <c r="Z767" s="9"/>
      <c r="AA767" s="9"/>
      <c r="AB767" s="9"/>
      <c r="AC767" s="9"/>
      <c r="AD767" s="9"/>
      <c r="AE767" s="9"/>
      <c r="AF767" s="9"/>
      <c r="AG767" s="9"/>
      <c r="AH767" s="9"/>
    </row>
    <row r="768" spans="1:34" x14ac:dyDescent="0.25">
      <c r="A768" s="9"/>
      <c r="B768" s="9"/>
      <c r="C768" s="9"/>
      <c r="D768" s="9"/>
      <c r="F768" s="9"/>
      <c r="I768" s="9"/>
      <c r="J768" s="9"/>
      <c r="K768" s="9"/>
      <c r="L768" s="9"/>
      <c r="M768" s="9"/>
      <c r="N768" s="9"/>
      <c r="O768" s="9"/>
      <c r="P768" s="9"/>
      <c r="S768" s="9"/>
      <c r="X768" s="9"/>
      <c r="Y768" s="9"/>
      <c r="Z768" s="9"/>
      <c r="AA768" s="9"/>
      <c r="AB768" s="9"/>
      <c r="AC768" s="9"/>
      <c r="AD768" s="9"/>
      <c r="AE768" s="9"/>
      <c r="AF768" s="9"/>
      <c r="AG768" s="9"/>
      <c r="AH768" s="9"/>
    </row>
    <row r="769" spans="1:34" x14ac:dyDescent="0.25">
      <c r="A769" s="9"/>
      <c r="B769" s="9"/>
      <c r="C769" s="9"/>
      <c r="D769" s="9"/>
      <c r="F769" s="9"/>
      <c r="I769" s="9"/>
      <c r="J769" s="9"/>
      <c r="K769" s="9"/>
      <c r="L769" s="9"/>
      <c r="M769" s="9"/>
      <c r="N769" s="9"/>
      <c r="O769" s="9"/>
      <c r="P769" s="9"/>
      <c r="S769" s="9"/>
      <c r="X769" s="9"/>
      <c r="Y769" s="9"/>
      <c r="Z769" s="9"/>
      <c r="AA769" s="9"/>
      <c r="AB769" s="9"/>
      <c r="AC769" s="9"/>
      <c r="AD769" s="9"/>
      <c r="AE769" s="9"/>
      <c r="AF769" s="9"/>
      <c r="AG769" s="9"/>
      <c r="AH769" s="9"/>
    </row>
    <row r="770" spans="1:34" x14ac:dyDescent="0.25">
      <c r="A770" s="9"/>
      <c r="B770" s="9"/>
      <c r="C770" s="9"/>
      <c r="D770" s="9"/>
      <c r="F770" s="9"/>
      <c r="I770" s="9"/>
      <c r="J770" s="9"/>
      <c r="K770" s="9"/>
      <c r="L770" s="9"/>
      <c r="M770" s="9"/>
      <c r="N770" s="9"/>
      <c r="O770" s="9"/>
      <c r="P770" s="9"/>
      <c r="S770" s="9"/>
      <c r="X770" s="9"/>
      <c r="Y770" s="9"/>
      <c r="Z770" s="9"/>
      <c r="AA770" s="9"/>
      <c r="AB770" s="9"/>
      <c r="AC770" s="9"/>
      <c r="AD770" s="9"/>
      <c r="AE770" s="9"/>
      <c r="AF770" s="9"/>
      <c r="AG770" s="9"/>
      <c r="AH770" s="9"/>
    </row>
    <row r="771" spans="1:34" x14ac:dyDescent="0.25">
      <c r="A771" s="9"/>
      <c r="B771" s="9"/>
      <c r="C771" s="9"/>
      <c r="D771" s="9"/>
      <c r="F771" s="9"/>
      <c r="I771" s="9"/>
      <c r="J771" s="9"/>
      <c r="K771" s="9"/>
      <c r="L771" s="9"/>
      <c r="M771" s="9"/>
      <c r="N771" s="9"/>
      <c r="O771" s="9"/>
      <c r="P771" s="9"/>
      <c r="S771" s="9"/>
      <c r="X771" s="9"/>
      <c r="Y771" s="9"/>
      <c r="Z771" s="9"/>
      <c r="AA771" s="9"/>
      <c r="AB771" s="9"/>
      <c r="AC771" s="9"/>
      <c r="AD771" s="9"/>
      <c r="AE771" s="9"/>
      <c r="AF771" s="9"/>
      <c r="AG771" s="9"/>
      <c r="AH771" s="9"/>
    </row>
    <row r="772" spans="1:34" x14ac:dyDescent="0.25">
      <c r="A772" s="9"/>
      <c r="B772" s="9"/>
      <c r="C772" s="9"/>
      <c r="D772" s="9"/>
      <c r="F772" s="9"/>
      <c r="I772" s="9"/>
      <c r="J772" s="9"/>
      <c r="K772" s="9"/>
      <c r="L772" s="9"/>
      <c r="M772" s="9"/>
      <c r="N772" s="9"/>
      <c r="O772" s="9"/>
      <c r="P772" s="9"/>
      <c r="S772" s="9"/>
      <c r="X772" s="9"/>
      <c r="Y772" s="9"/>
      <c r="Z772" s="9"/>
      <c r="AA772" s="9"/>
      <c r="AB772" s="9"/>
      <c r="AC772" s="9"/>
      <c r="AD772" s="9"/>
      <c r="AE772" s="9"/>
      <c r="AF772" s="9"/>
      <c r="AG772" s="9"/>
      <c r="AH772" s="9"/>
    </row>
    <row r="773" spans="1:34" x14ac:dyDescent="0.25">
      <c r="A773" s="9"/>
      <c r="B773" s="9"/>
      <c r="C773" s="9"/>
      <c r="D773" s="9"/>
      <c r="F773" s="9"/>
      <c r="I773" s="9"/>
      <c r="J773" s="9"/>
      <c r="K773" s="9"/>
      <c r="L773" s="9"/>
      <c r="M773" s="9"/>
      <c r="N773" s="9"/>
      <c r="O773" s="9"/>
      <c r="P773" s="9"/>
      <c r="S773" s="9"/>
      <c r="X773" s="9"/>
      <c r="Y773" s="9"/>
      <c r="Z773" s="9"/>
      <c r="AA773" s="9"/>
      <c r="AB773" s="9"/>
      <c r="AC773" s="9"/>
      <c r="AD773" s="9"/>
      <c r="AE773" s="9"/>
      <c r="AF773" s="9"/>
      <c r="AG773" s="9"/>
      <c r="AH773" s="9"/>
    </row>
    <row r="774" spans="1:34" x14ac:dyDescent="0.25">
      <c r="A774" s="9"/>
      <c r="B774" s="9"/>
      <c r="C774" s="9"/>
      <c r="D774" s="9"/>
      <c r="F774" s="9"/>
      <c r="I774" s="9"/>
      <c r="J774" s="9"/>
      <c r="K774" s="9"/>
      <c r="L774" s="9"/>
      <c r="M774" s="9"/>
      <c r="N774" s="9"/>
      <c r="O774" s="9"/>
      <c r="P774" s="9"/>
      <c r="S774" s="9"/>
      <c r="X774" s="9"/>
      <c r="Y774" s="9"/>
      <c r="Z774" s="9"/>
      <c r="AA774" s="9"/>
      <c r="AB774" s="9"/>
      <c r="AC774" s="9"/>
      <c r="AD774" s="9"/>
      <c r="AE774" s="9"/>
      <c r="AF774" s="9"/>
      <c r="AG774" s="9"/>
      <c r="AH774" s="9"/>
    </row>
    <row r="775" spans="1:34" x14ac:dyDescent="0.25">
      <c r="A775" s="9"/>
      <c r="B775" s="9"/>
      <c r="C775" s="9"/>
      <c r="D775" s="9"/>
      <c r="F775" s="9"/>
      <c r="I775" s="9"/>
      <c r="J775" s="9"/>
      <c r="K775" s="9"/>
      <c r="L775" s="9"/>
      <c r="M775" s="9"/>
      <c r="N775" s="9"/>
      <c r="O775" s="9"/>
      <c r="P775" s="9"/>
      <c r="S775" s="9"/>
      <c r="X775" s="9"/>
      <c r="Y775" s="9"/>
      <c r="Z775" s="9"/>
      <c r="AA775" s="9"/>
      <c r="AB775" s="9"/>
      <c r="AC775" s="9"/>
      <c r="AD775" s="9"/>
      <c r="AE775" s="9"/>
      <c r="AF775" s="9"/>
      <c r="AG775" s="9"/>
      <c r="AH775" s="9"/>
    </row>
    <row r="776" spans="1:34" x14ac:dyDescent="0.25">
      <c r="A776" s="9"/>
      <c r="B776" s="9"/>
      <c r="C776" s="9"/>
      <c r="D776" s="9"/>
      <c r="F776" s="9"/>
      <c r="I776" s="9"/>
      <c r="J776" s="9"/>
      <c r="K776" s="9"/>
      <c r="L776" s="9"/>
      <c r="M776" s="9"/>
      <c r="N776" s="9"/>
      <c r="O776" s="9"/>
      <c r="P776" s="9"/>
      <c r="S776" s="9"/>
      <c r="X776" s="9"/>
      <c r="Y776" s="9"/>
      <c r="Z776" s="9"/>
      <c r="AA776" s="9"/>
      <c r="AB776" s="9"/>
      <c r="AC776" s="9"/>
      <c r="AD776" s="9"/>
      <c r="AE776" s="9"/>
      <c r="AF776" s="9"/>
      <c r="AG776" s="9"/>
      <c r="AH776" s="9"/>
    </row>
    <row r="777" spans="1:34" x14ac:dyDescent="0.25">
      <c r="A777" s="9"/>
      <c r="B777" s="9"/>
      <c r="C777" s="9"/>
      <c r="D777" s="9"/>
      <c r="F777" s="9"/>
      <c r="I777" s="9"/>
      <c r="J777" s="9"/>
      <c r="K777" s="9"/>
      <c r="L777" s="9"/>
      <c r="M777" s="9"/>
      <c r="N777" s="9"/>
      <c r="O777" s="9"/>
      <c r="P777" s="9"/>
      <c r="S777" s="9"/>
      <c r="X777" s="9"/>
      <c r="Y777" s="9"/>
      <c r="Z777" s="9"/>
      <c r="AA777" s="9"/>
      <c r="AB777" s="9"/>
      <c r="AC777" s="9"/>
      <c r="AD777" s="9"/>
      <c r="AE777" s="9"/>
      <c r="AF777" s="9"/>
      <c r="AG777" s="9"/>
      <c r="AH777" s="9"/>
    </row>
    <row r="778" spans="1:34" x14ac:dyDescent="0.25">
      <c r="A778" s="9"/>
      <c r="B778" s="9"/>
      <c r="C778" s="9"/>
      <c r="D778" s="9"/>
      <c r="F778" s="9"/>
      <c r="I778" s="9"/>
      <c r="J778" s="9"/>
      <c r="K778" s="9"/>
      <c r="L778" s="9"/>
      <c r="M778" s="9"/>
      <c r="N778" s="9"/>
      <c r="O778" s="9"/>
      <c r="P778" s="9"/>
      <c r="S778" s="9"/>
      <c r="X778" s="9"/>
      <c r="Y778" s="9"/>
      <c r="Z778" s="9"/>
      <c r="AA778" s="9"/>
      <c r="AB778" s="9"/>
      <c r="AC778" s="9"/>
      <c r="AD778" s="9"/>
      <c r="AE778" s="9"/>
      <c r="AF778" s="9"/>
      <c r="AG778" s="9"/>
      <c r="AH778" s="9"/>
    </row>
    <row r="779" spans="1:34" x14ac:dyDescent="0.25">
      <c r="A779" s="9"/>
      <c r="B779" s="9"/>
      <c r="C779" s="9"/>
      <c r="D779" s="9"/>
      <c r="F779" s="9"/>
      <c r="I779" s="9"/>
      <c r="J779" s="9"/>
      <c r="K779" s="9"/>
      <c r="L779" s="9"/>
      <c r="M779" s="9"/>
      <c r="N779" s="9"/>
      <c r="O779" s="9"/>
      <c r="P779" s="9"/>
      <c r="S779" s="9"/>
      <c r="X779" s="9"/>
      <c r="Y779" s="9"/>
      <c r="Z779" s="9"/>
      <c r="AA779" s="9"/>
      <c r="AB779" s="9"/>
      <c r="AC779" s="9"/>
      <c r="AD779" s="9"/>
      <c r="AE779" s="9"/>
      <c r="AF779" s="9"/>
      <c r="AG779" s="9"/>
      <c r="AH779" s="9"/>
    </row>
    <row r="780" spans="1:34" x14ac:dyDescent="0.25">
      <c r="A780" s="9"/>
      <c r="B780" s="9"/>
      <c r="C780" s="9"/>
      <c r="D780" s="9"/>
      <c r="F780" s="9"/>
      <c r="I780" s="9"/>
      <c r="J780" s="9"/>
      <c r="K780" s="9"/>
      <c r="L780" s="9"/>
      <c r="M780" s="9"/>
      <c r="N780" s="9"/>
      <c r="O780" s="9"/>
      <c r="P780" s="9"/>
      <c r="S780" s="9"/>
      <c r="X780" s="9"/>
      <c r="Y780" s="9"/>
      <c r="Z780" s="9"/>
      <c r="AA780" s="9"/>
      <c r="AB780" s="9"/>
      <c r="AC780" s="9"/>
      <c r="AD780" s="9"/>
      <c r="AE780" s="9"/>
      <c r="AF780" s="9"/>
      <c r="AG780" s="9"/>
      <c r="AH780" s="9"/>
    </row>
    <row r="781" spans="1:34" x14ac:dyDescent="0.25">
      <c r="A781" s="9"/>
      <c r="B781" s="9"/>
      <c r="C781" s="9"/>
      <c r="D781" s="9"/>
      <c r="F781" s="9"/>
      <c r="I781" s="9"/>
      <c r="J781" s="9"/>
      <c r="K781" s="9"/>
      <c r="L781" s="9"/>
      <c r="M781" s="9"/>
      <c r="N781" s="9"/>
      <c r="O781" s="9"/>
      <c r="P781" s="9"/>
      <c r="S781" s="9"/>
      <c r="X781" s="9"/>
      <c r="Y781" s="9"/>
      <c r="Z781" s="9"/>
      <c r="AA781" s="9"/>
      <c r="AB781" s="9"/>
      <c r="AC781" s="9"/>
      <c r="AD781" s="9"/>
      <c r="AE781" s="9"/>
      <c r="AF781" s="9"/>
      <c r="AG781" s="9"/>
      <c r="AH781" s="9"/>
    </row>
    <row r="782" spans="1:34" x14ac:dyDescent="0.25">
      <c r="A782" s="9"/>
      <c r="B782" s="9"/>
      <c r="C782" s="9"/>
      <c r="D782" s="9"/>
      <c r="F782" s="9"/>
      <c r="I782" s="9"/>
      <c r="J782" s="9"/>
      <c r="K782" s="9"/>
      <c r="L782" s="9"/>
      <c r="M782" s="9"/>
      <c r="N782" s="9"/>
      <c r="O782" s="9"/>
      <c r="P782" s="9"/>
      <c r="S782" s="9"/>
      <c r="X782" s="9"/>
      <c r="Y782" s="9"/>
      <c r="Z782" s="9"/>
      <c r="AA782" s="9"/>
      <c r="AB782" s="9"/>
      <c r="AC782" s="9"/>
      <c r="AD782" s="9"/>
      <c r="AE782" s="9"/>
      <c r="AF782" s="9"/>
      <c r="AG782" s="9"/>
      <c r="AH782" s="9"/>
    </row>
    <row r="783" spans="1:34" x14ac:dyDescent="0.25">
      <c r="A783" s="9"/>
      <c r="B783" s="9"/>
      <c r="C783" s="9"/>
      <c r="D783" s="9"/>
      <c r="F783" s="9"/>
      <c r="I783" s="9"/>
      <c r="J783" s="9"/>
      <c r="K783" s="9"/>
      <c r="L783" s="9"/>
      <c r="M783" s="9"/>
      <c r="N783" s="9"/>
      <c r="O783" s="9"/>
      <c r="P783" s="9"/>
      <c r="S783" s="9"/>
      <c r="X783" s="9"/>
      <c r="Y783" s="9"/>
      <c r="Z783" s="9"/>
      <c r="AA783" s="9"/>
      <c r="AB783" s="9"/>
      <c r="AC783" s="9"/>
      <c r="AD783" s="9"/>
      <c r="AE783" s="9"/>
      <c r="AF783" s="9"/>
      <c r="AG783" s="9"/>
      <c r="AH783" s="9"/>
    </row>
    <row r="784" spans="1:34" x14ac:dyDescent="0.25">
      <c r="A784" s="9"/>
      <c r="B784" s="9"/>
      <c r="C784" s="9"/>
      <c r="D784" s="9"/>
      <c r="F784" s="9"/>
      <c r="I784" s="9"/>
      <c r="J784" s="9"/>
      <c r="K784" s="9"/>
      <c r="L784" s="9"/>
      <c r="M784" s="9"/>
      <c r="N784" s="9"/>
      <c r="O784" s="9"/>
      <c r="P784" s="9"/>
      <c r="S784" s="9"/>
      <c r="X784" s="9"/>
      <c r="Y784" s="9"/>
      <c r="Z784" s="9"/>
      <c r="AA784" s="9"/>
      <c r="AB784" s="9"/>
      <c r="AC784" s="9"/>
      <c r="AD784" s="9"/>
      <c r="AE784" s="9"/>
      <c r="AF784" s="9"/>
      <c r="AG784" s="9"/>
      <c r="AH784" s="9"/>
    </row>
    <row r="785" spans="1:34" x14ac:dyDescent="0.25">
      <c r="A785" s="9"/>
      <c r="B785" s="9"/>
      <c r="C785" s="9"/>
      <c r="D785" s="9"/>
      <c r="F785" s="9"/>
      <c r="I785" s="9"/>
      <c r="J785" s="9"/>
      <c r="K785" s="9"/>
      <c r="L785" s="9"/>
      <c r="M785" s="9"/>
      <c r="N785" s="9"/>
      <c r="O785" s="9"/>
      <c r="P785" s="9"/>
      <c r="S785" s="9"/>
      <c r="X785" s="9"/>
      <c r="Y785" s="9"/>
      <c r="Z785" s="9"/>
      <c r="AA785" s="9"/>
      <c r="AB785" s="9"/>
      <c r="AC785" s="9"/>
      <c r="AD785" s="9"/>
      <c r="AE785" s="9"/>
      <c r="AF785" s="9"/>
      <c r="AG785" s="9"/>
      <c r="AH785" s="9"/>
    </row>
    <row r="786" spans="1:34" x14ac:dyDescent="0.25">
      <c r="A786" s="9"/>
      <c r="B786" s="9"/>
      <c r="C786" s="9"/>
      <c r="D786" s="9"/>
      <c r="F786" s="9"/>
      <c r="I786" s="9"/>
      <c r="J786" s="9"/>
      <c r="K786" s="9"/>
      <c r="L786" s="9"/>
      <c r="M786" s="9"/>
      <c r="N786" s="9"/>
      <c r="O786" s="9"/>
      <c r="P786" s="9"/>
      <c r="S786" s="9"/>
      <c r="X786" s="9"/>
      <c r="Y786" s="9"/>
      <c r="Z786" s="9"/>
      <c r="AA786" s="9"/>
      <c r="AB786" s="9"/>
      <c r="AC786" s="9"/>
      <c r="AD786" s="9"/>
      <c r="AE786" s="9"/>
      <c r="AF786" s="9"/>
      <c r="AG786" s="9"/>
      <c r="AH786" s="9"/>
    </row>
    <row r="787" spans="1:34" x14ac:dyDescent="0.25">
      <c r="A787" s="9"/>
      <c r="B787" s="9"/>
      <c r="C787" s="9"/>
      <c r="D787" s="9"/>
      <c r="F787" s="9"/>
      <c r="I787" s="9"/>
      <c r="J787" s="9"/>
      <c r="K787" s="9"/>
      <c r="L787" s="9"/>
      <c r="M787" s="9"/>
      <c r="N787" s="9"/>
      <c r="O787" s="9"/>
      <c r="P787" s="9"/>
      <c r="S787" s="9"/>
      <c r="X787" s="9"/>
      <c r="Y787" s="9"/>
      <c r="Z787" s="9"/>
      <c r="AA787" s="9"/>
      <c r="AB787" s="9"/>
      <c r="AC787" s="9"/>
      <c r="AD787" s="9"/>
      <c r="AE787" s="9"/>
      <c r="AF787" s="9"/>
      <c r="AG787" s="9"/>
      <c r="AH787" s="9"/>
    </row>
    <row r="788" spans="1:34" x14ac:dyDescent="0.25">
      <c r="A788" s="9"/>
      <c r="B788" s="9"/>
      <c r="C788" s="9"/>
      <c r="D788" s="9"/>
      <c r="F788" s="9"/>
      <c r="I788" s="9"/>
      <c r="J788" s="9"/>
      <c r="K788" s="9"/>
      <c r="L788" s="9"/>
      <c r="M788" s="9"/>
      <c r="N788" s="9"/>
      <c r="O788" s="9"/>
      <c r="P788" s="9"/>
      <c r="S788" s="9"/>
      <c r="X788" s="9"/>
      <c r="Y788" s="9"/>
      <c r="Z788" s="9"/>
      <c r="AA788" s="9"/>
      <c r="AB788" s="9"/>
      <c r="AC788" s="9"/>
      <c r="AD788" s="9"/>
      <c r="AE788" s="9"/>
      <c r="AF788" s="9"/>
      <c r="AG788" s="9"/>
      <c r="AH788" s="9"/>
    </row>
    <row r="789" spans="1:34" x14ac:dyDescent="0.25">
      <c r="A789" s="9"/>
      <c r="B789" s="9"/>
      <c r="C789" s="9"/>
      <c r="D789" s="9"/>
      <c r="F789" s="9"/>
      <c r="I789" s="9"/>
      <c r="J789" s="9"/>
      <c r="K789" s="9"/>
      <c r="L789" s="9"/>
      <c r="M789" s="9"/>
      <c r="N789" s="9"/>
      <c r="O789" s="9"/>
      <c r="P789" s="9"/>
      <c r="S789" s="9"/>
      <c r="X789" s="9"/>
      <c r="Y789" s="9"/>
      <c r="Z789" s="9"/>
      <c r="AA789" s="9"/>
      <c r="AB789" s="9"/>
      <c r="AC789" s="9"/>
      <c r="AD789" s="9"/>
      <c r="AE789" s="9"/>
      <c r="AF789" s="9"/>
      <c r="AG789" s="9"/>
      <c r="AH789" s="9"/>
    </row>
    <row r="790" spans="1:34" x14ac:dyDescent="0.25">
      <c r="A790" s="9"/>
      <c r="B790" s="9"/>
      <c r="C790" s="9"/>
      <c r="D790" s="9"/>
      <c r="F790" s="9"/>
      <c r="I790" s="9"/>
      <c r="J790" s="9"/>
      <c r="K790" s="9"/>
      <c r="L790" s="9"/>
      <c r="M790" s="9"/>
      <c r="N790" s="9"/>
      <c r="O790" s="9"/>
      <c r="P790" s="9"/>
      <c r="S790" s="9"/>
      <c r="X790" s="9"/>
      <c r="Y790" s="9"/>
      <c r="Z790" s="9"/>
      <c r="AA790" s="9"/>
      <c r="AB790" s="9"/>
      <c r="AC790" s="9"/>
      <c r="AD790" s="9"/>
      <c r="AE790" s="9"/>
      <c r="AF790" s="9"/>
      <c r="AG790" s="9"/>
      <c r="AH790" s="9"/>
    </row>
    <row r="791" spans="1:34" x14ac:dyDescent="0.25">
      <c r="A791" s="9"/>
      <c r="B791" s="9"/>
      <c r="C791" s="9"/>
      <c r="D791" s="9"/>
      <c r="F791" s="9"/>
      <c r="I791" s="9"/>
      <c r="J791" s="9"/>
      <c r="K791" s="9"/>
      <c r="L791" s="9"/>
      <c r="M791" s="9"/>
      <c r="N791" s="9"/>
      <c r="O791" s="9"/>
      <c r="P791" s="9"/>
      <c r="S791" s="9"/>
      <c r="X791" s="9"/>
      <c r="Y791" s="9"/>
      <c r="Z791" s="9"/>
      <c r="AA791" s="9"/>
      <c r="AB791" s="9"/>
      <c r="AC791" s="9"/>
      <c r="AD791" s="9"/>
      <c r="AE791" s="9"/>
      <c r="AF791" s="9"/>
      <c r="AG791" s="9"/>
      <c r="AH791" s="9"/>
    </row>
    <row r="792" spans="1:34" x14ac:dyDescent="0.25">
      <c r="A792" s="9"/>
      <c r="B792" s="9"/>
      <c r="C792" s="9"/>
      <c r="D792" s="9"/>
      <c r="F792" s="9"/>
      <c r="I792" s="9"/>
      <c r="J792" s="9"/>
      <c r="K792" s="9"/>
      <c r="L792" s="9"/>
      <c r="M792" s="9"/>
      <c r="N792" s="9"/>
      <c r="O792" s="9"/>
      <c r="P792" s="9"/>
      <c r="S792" s="9"/>
      <c r="X792" s="9"/>
      <c r="Y792" s="9"/>
      <c r="Z792" s="9"/>
      <c r="AA792" s="9"/>
      <c r="AB792" s="9"/>
      <c r="AC792" s="9"/>
      <c r="AD792" s="9"/>
      <c r="AE792" s="9"/>
      <c r="AF792" s="9"/>
      <c r="AG792" s="9"/>
      <c r="AH792" s="9"/>
    </row>
    <row r="793" spans="1:34" x14ac:dyDescent="0.25">
      <c r="A793" s="9"/>
      <c r="B793" s="9"/>
      <c r="C793" s="9"/>
      <c r="D793" s="9"/>
      <c r="F793" s="9"/>
      <c r="I793" s="9"/>
      <c r="J793" s="9"/>
      <c r="K793" s="9"/>
      <c r="L793" s="9"/>
      <c r="M793" s="9"/>
      <c r="N793" s="9"/>
      <c r="O793" s="9"/>
      <c r="P793" s="9"/>
      <c r="S793" s="9"/>
      <c r="X793" s="9"/>
      <c r="Y793" s="9"/>
      <c r="Z793" s="9"/>
      <c r="AA793" s="9"/>
      <c r="AB793" s="9"/>
      <c r="AC793" s="9"/>
      <c r="AD793" s="9"/>
      <c r="AE793" s="9"/>
      <c r="AF793" s="9"/>
      <c r="AG793" s="9"/>
      <c r="AH793" s="9"/>
    </row>
    <row r="794" spans="1:34" x14ac:dyDescent="0.25">
      <c r="A794" s="9"/>
      <c r="B794" s="9"/>
      <c r="C794" s="9"/>
      <c r="D794" s="9"/>
      <c r="F794" s="9"/>
      <c r="I794" s="9"/>
      <c r="J794" s="9"/>
      <c r="K794" s="9"/>
      <c r="L794" s="9"/>
      <c r="M794" s="9"/>
      <c r="N794" s="9"/>
      <c r="O794" s="9"/>
      <c r="P794" s="9"/>
      <c r="S794" s="9"/>
      <c r="X794" s="9"/>
      <c r="Y794" s="9"/>
      <c r="Z794" s="9"/>
      <c r="AA794" s="9"/>
      <c r="AB794" s="9"/>
      <c r="AC794" s="9"/>
      <c r="AD794" s="9"/>
      <c r="AE794" s="9"/>
      <c r="AF794" s="9"/>
      <c r="AG794" s="9"/>
      <c r="AH794" s="9"/>
    </row>
    <row r="795" spans="1:34" x14ac:dyDescent="0.25">
      <c r="A795" s="9"/>
      <c r="B795" s="9"/>
      <c r="C795" s="9"/>
      <c r="D795" s="9"/>
      <c r="F795" s="9"/>
      <c r="I795" s="9"/>
      <c r="J795" s="9"/>
      <c r="K795" s="9"/>
      <c r="L795" s="9"/>
      <c r="M795" s="9"/>
      <c r="N795" s="9"/>
      <c r="O795" s="9"/>
      <c r="P795" s="9"/>
      <c r="S795" s="9"/>
      <c r="X795" s="9"/>
      <c r="Y795" s="9"/>
      <c r="Z795" s="9"/>
      <c r="AA795" s="9"/>
      <c r="AB795" s="9"/>
      <c r="AC795" s="9"/>
      <c r="AD795" s="9"/>
      <c r="AE795" s="9"/>
      <c r="AF795" s="9"/>
      <c r="AG795" s="9"/>
      <c r="AH795" s="9"/>
    </row>
    <row r="796" spans="1:34" x14ac:dyDescent="0.25">
      <c r="A796" s="9"/>
      <c r="B796" s="9"/>
      <c r="C796" s="9"/>
      <c r="D796" s="9"/>
      <c r="F796" s="9"/>
      <c r="I796" s="9"/>
      <c r="J796" s="9"/>
      <c r="K796" s="9"/>
      <c r="L796" s="9"/>
      <c r="M796" s="9"/>
      <c r="N796" s="9"/>
      <c r="O796" s="9"/>
      <c r="P796" s="9"/>
      <c r="S796" s="9"/>
      <c r="X796" s="9"/>
      <c r="Y796" s="9"/>
      <c r="Z796" s="9"/>
      <c r="AA796" s="9"/>
      <c r="AB796" s="9"/>
      <c r="AC796" s="9"/>
      <c r="AD796" s="9"/>
      <c r="AE796" s="9"/>
      <c r="AF796" s="9"/>
      <c r="AG796" s="9"/>
      <c r="AH796" s="9"/>
    </row>
    <row r="797" spans="1:34" x14ac:dyDescent="0.25">
      <c r="A797" s="9"/>
      <c r="B797" s="9"/>
      <c r="C797" s="9"/>
      <c r="D797" s="9"/>
      <c r="F797" s="9"/>
      <c r="I797" s="9"/>
      <c r="J797" s="9"/>
      <c r="K797" s="9"/>
      <c r="L797" s="9"/>
      <c r="M797" s="9"/>
      <c r="N797" s="9"/>
      <c r="O797" s="9"/>
      <c r="P797" s="9"/>
      <c r="S797" s="9"/>
      <c r="X797" s="9"/>
      <c r="Y797" s="9"/>
      <c r="Z797" s="9"/>
      <c r="AA797" s="9"/>
      <c r="AB797" s="9"/>
      <c r="AC797" s="9"/>
      <c r="AD797" s="9"/>
      <c r="AE797" s="9"/>
      <c r="AF797" s="9"/>
      <c r="AG797" s="9"/>
      <c r="AH797" s="9"/>
    </row>
    <row r="798" spans="1:34" x14ac:dyDescent="0.25">
      <c r="A798" s="9"/>
      <c r="B798" s="9"/>
      <c r="C798" s="9"/>
      <c r="D798" s="9"/>
      <c r="F798" s="9"/>
      <c r="I798" s="9"/>
      <c r="J798" s="9"/>
      <c r="K798" s="9"/>
      <c r="L798" s="9"/>
      <c r="M798" s="9"/>
      <c r="N798" s="9"/>
      <c r="O798" s="9"/>
      <c r="P798" s="9"/>
      <c r="S798" s="9"/>
      <c r="X798" s="9"/>
      <c r="Y798" s="9"/>
      <c r="Z798" s="9"/>
      <c r="AA798" s="9"/>
      <c r="AB798" s="9"/>
      <c r="AC798" s="9"/>
      <c r="AD798" s="9"/>
      <c r="AE798" s="9"/>
      <c r="AF798" s="9"/>
      <c r="AG798" s="9"/>
      <c r="AH798" s="9"/>
    </row>
    <row r="799" spans="1:34" x14ac:dyDescent="0.25">
      <c r="A799" s="9"/>
      <c r="B799" s="9"/>
      <c r="C799" s="9"/>
      <c r="D799" s="9"/>
      <c r="F799" s="9"/>
      <c r="I799" s="9"/>
      <c r="J799" s="9"/>
      <c r="K799" s="9"/>
      <c r="L799" s="9"/>
      <c r="M799" s="9"/>
      <c r="N799" s="9"/>
      <c r="O799" s="9"/>
      <c r="P799" s="9"/>
      <c r="S799" s="9"/>
      <c r="X799" s="9"/>
      <c r="Y799" s="9"/>
      <c r="Z799" s="9"/>
      <c r="AA799" s="9"/>
      <c r="AB799" s="9"/>
      <c r="AC799" s="9"/>
      <c r="AD799" s="9"/>
      <c r="AE799" s="9"/>
      <c r="AF799" s="9"/>
      <c r="AG799" s="9"/>
      <c r="AH799" s="9"/>
    </row>
    <row r="800" spans="1:34" x14ac:dyDescent="0.25">
      <c r="A800" s="9"/>
      <c r="B800" s="9"/>
      <c r="C800" s="9"/>
      <c r="D800" s="9"/>
      <c r="F800" s="9"/>
      <c r="I800" s="9"/>
      <c r="J800" s="9"/>
      <c r="K800" s="9"/>
      <c r="L800" s="9"/>
      <c r="M800" s="9"/>
      <c r="N800" s="9"/>
      <c r="O800" s="9"/>
      <c r="P800" s="9"/>
      <c r="S800" s="9"/>
      <c r="X800" s="9"/>
      <c r="Y800" s="9"/>
      <c r="Z800" s="9"/>
      <c r="AA800" s="9"/>
      <c r="AB800" s="9"/>
      <c r="AC800" s="9"/>
      <c r="AD800" s="9"/>
      <c r="AE800" s="9"/>
      <c r="AF800" s="9"/>
      <c r="AG800" s="9"/>
      <c r="AH800" s="9"/>
    </row>
    <row r="801" spans="1:34" x14ac:dyDescent="0.25">
      <c r="A801" s="9"/>
      <c r="B801" s="9"/>
      <c r="C801" s="9"/>
      <c r="D801" s="9"/>
      <c r="F801" s="9"/>
      <c r="I801" s="9"/>
      <c r="J801" s="9"/>
      <c r="K801" s="9"/>
      <c r="L801" s="9"/>
      <c r="M801" s="9"/>
      <c r="N801" s="9"/>
      <c r="O801" s="9"/>
      <c r="P801" s="9"/>
      <c r="S801" s="9"/>
      <c r="X801" s="9"/>
      <c r="Y801" s="9"/>
      <c r="Z801" s="9"/>
      <c r="AA801" s="9"/>
      <c r="AB801" s="9"/>
      <c r="AC801" s="9"/>
      <c r="AD801" s="9"/>
      <c r="AE801" s="9"/>
      <c r="AF801" s="9"/>
      <c r="AG801" s="9"/>
      <c r="AH801" s="9"/>
    </row>
    <row r="802" spans="1:34" x14ac:dyDescent="0.25">
      <c r="A802" s="9"/>
      <c r="B802" s="9"/>
      <c r="C802" s="9"/>
      <c r="D802" s="9"/>
      <c r="F802" s="9"/>
      <c r="I802" s="9"/>
      <c r="J802" s="9"/>
      <c r="K802" s="9"/>
      <c r="L802" s="9"/>
      <c r="M802" s="9"/>
      <c r="N802" s="9"/>
      <c r="O802" s="9"/>
      <c r="P802" s="9"/>
      <c r="S802" s="9"/>
      <c r="X802" s="9"/>
      <c r="Y802" s="9"/>
      <c r="Z802" s="9"/>
      <c r="AA802" s="9"/>
      <c r="AB802" s="9"/>
      <c r="AC802" s="9"/>
      <c r="AD802" s="9"/>
      <c r="AE802" s="9"/>
      <c r="AF802" s="9"/>
      <c r="AG802" s="9"/>
      <c r="AH802" s="9"/>
    </row>
    <row r="803" spans="1:34" x14ac:dyDescent="0.25">
      <c r="A803" s="9"/>
      <c r="B803" s="9"/>
      <c r="C803" s="9"/>
      <c r="D803" s="9"/>
      <c r="F803" s="9"/>
      <c r="I803" s="9"/>
      <c r="J803" s="9"/>
      <c r="K803" s="9"/>
      <c r="L803" s="9"/>
      <c r="M803" s="9"/>
      <c r="N803" s="9"/>
      <c r="O803" s="9"/>
      <c r="P803" s="9"/>
      <c r="S803" s="9"/>
      <c r="X803" s="9"/>
      <c r="Y803" s="9"/>
      <c r="Z803" s="9"/>
      <c r="AA803" s="9"/>
      <c r="AB803" s="9"/>
      <c r="AC803" s="9"/>
      <c r="AD803" s="9"/>
      <c r="AE803" s="9"/>
      <c r="AF803" s="9"/>
      <c r="AG803" s="9"/>
      <c r="AH803" s="9"/>
    </row>
    <row r="804" spans="1:34" x14ac:dyDescent="0.25">
      <c r="A804" s="9"/>
      <c r="B804" s="9"/>
      <c r="C804" s="9"/>
      <c r="D804" s="9"/>
      <c r="F804" s="9"/>
      <c r="I804" s="9"/>
      <c r="J804" s="9"/>
      <c r="K804" s="9"/>
      <c r="L804" s="9"/>
      <c r="M804" s="9"/>
      <c r="N804" s="9"/>
      <c r="O804" s="9"/>
      <c r="P804" s="9"/>
      <c r="S804" s="9"/>
      <c r="X804" s="9"/>
      <c r="Y804" s="9"/>
      <c r="Z804" s="9"/>
      <c r="AA804" s="9"/>
      <c r="AB804" s="9"/>
      <c r="AC804" s="9"/>
      <c r="AD804" s="9"/>
      <c r="AE804" s="9"/>
      <c r="AF804" s="9"/>
      <c r="AG804" s="9"/>
      <c r="AH804" s="9"/>
    </row>
    <row r="805" spans="1:34" x14ac:dyDescent="0.25">
      <c r="A805" s="9"/>
      <c r="B805" s="9"/>
      <c r="C805" s="9"/>
      <c r="D805" s="9"/>
      <c r="F805" s="9"/>
      <c r="I805" s="9"/>
      <c r="J805" s="9"/>
      <c r="K805" s="9"/>
      <c r="L805" s="9"/>
      <c r="M805" s="9"/>
      <c r="N805" s="9"/>
      <c r="O805" s="9"/>
      <c r="P805" s="9"/>
      <c r="S805" s="9"/>
      <c r="X805" s="9"/>
      <c r="Y805" s="9"/>
      <c r="Z805" s="9"/>
      <c r="AA805" s="9"/>
      <c r="AB805" s="9"/>
      <c r="AC805" s="9"/>
      <c r="AD805" s="9"/>
      <c r="AE805" s="9"/>
      <c r="AF805" s="9"/>
      <c r="AG805" s="9"/>
      <c r="AH805" s="9"/>
    </row>
    <row r="806" spans="1:34" x14ac:dyDescent="0.25">
      <c r="A806" s="9"/>
      <c r="B806" s="9"/>
      <c r="C806" s="9"/>
      <c r="D806" s="9"/>
      <c r="F806" s="9"/>
      <c r="I806" s="9"/>
      <c r="J806" s="9"/>
      <c r="K806" s="9"/>
      <c r="L806" s="9"/>
      <c r="M806" s="9"/>
      <c r="N806" s="9"/>
      <c r="O806" s="9"/>
      <c r="P806" s="9"/>
      <c r="S806" s="9"/>
      <c r="X806" s="9"/>
      <c r="Y806" s="9"/>
      <c r="Z806" s="9"/>
      <c r="AA806" s="9"/>
      <c r="AB806" s="9"/>
      <c r="AC806" s="9"/>
      <c r="AD806" s="9"/>
      <c r="AE806" s="9"/>
      <c r="AF806" s="9"/>
      <c r="AG806" s="9"/>
      <c r="AH806" s="9"/>
    </row>
    <row r="807" spans="1:34" x14ac:dyDescent="0.25">
      <c r="A807" s="9"/>
      <c r="B807" s="9"/>
      <c r="C807" s="9"/>
      <c r="D807" s="9"/>
      <c r="F807" s="9"/>
      <c r="I807" s="9"/>
      <c r="J807" s="9"/>
      <c r="K807" s="9"/>
      <c r="L807" s="9"/>
      <c r="M807" s="9"/>
      <c r="N807" s="9"/>
      <c r="O807" s="9"/>
      <c r="P807" s="9"/>
      <c r="S807" s="9"/>
      <c r="X807" s="9"/>
      <c r="Y807" s="9"/>
      <c r="Z807" s="9"/>
      <c r="AA807" s="9"/>
      <c r="AB807" s="9"/>
      <c r="AC807" s="9"/>
      <c r="AD807" s="9"/>
      <c r="AE807" s="9"/>
      <c r="AF807" s="9"/>
      <c r="AG807" s="9"/>
      <c r="AH807" s="9"/>
    </row>
    <row r="808" spans="1:34" x14ac:dyDescent="0.25">
      <c r="A808" s="9"/>
      <c r="B808" s="9"/>
      <c r="C808" s="9"/>
      <c r="D808" s="9"/>
      <c r="F808" s="9"/>
      <c r="I808" s="9"/>
      <c r="J808" s="9"/>
      <c r="K808" s="9"/>
      <c r="L808" s="9"/>
      <c r="M808" s="9"/>
      <c r="N808" s="9"/>
      <c r="O808" s="9"/>
      <c r="P808" s="9"/>
      <c r="S808" s="9"/>
      <c r="X808" s="9"/>
      <c r="Y808" s="9"/>
      <c r="Z808" s="9"/>
      <c r="AA808" s="9"/>
      <c r="AB808" s="9"/>
      <c r="AC808" s="9"/>
      <c r="AD808" s="9"/>
      <c r="AE808" s="9"/>
      <c r="AF808" s="9"/>
      <c r="AG808" s="9"/>
      <c r="AH808" s="9"/>
    </row>
    <row r="809" spans="1:34" x14ac:dyDescent="0.25">
      <c r="A809" s="9"/>
      <c r="B809" s="9"/>
      <c r="C809" s="9"/>
      <c r="D809" s="9"/>
      <c r="F809" s="9"/>
      <c r="I809" s="9"/>
      <c r="J809" s="9"/>
      <c r="K809" s="9"/>
      <c r="L809" s="9"/>
      <c r="M809" s="9"/>
      <c r="N809" s="9"/>
      <c r="O809" s="9"/>
      <c r="P809" s="9"/>
      <c r="S809" s="9"/>
      <c r="X809" s="9"/>
      <c r="Y809" s="9"/>
      <c r="Z809" s="9"/>
      <c r="AA809" s="9"/>
      <c r="AB809" s="9"/>
      <c r="AC809" s="9"/>
      <c r="AD809" s="9"/>
      <c r="AE809" s="9"/>
      <c r="AF809" s="9"/>
      <c r="AG809" s="9"/>
      <c r="AH809" s="9"/>
    </row>
    <row r="810" spans="1:34" x14ac:dyDescent="0.25">
      <c r="A810" s="9"/>
      <c r="B810" s="9"/>
      <c r="C810" s="9"/>
      <c r="D810" s="9"/>
      <c r="F810" s="9"/>
      <c r="I810" s="9"/>
      <c r="J810" s="9"/>
      <c r="K810" s="9"/>
      <c r="L810" s="9"/>
      <c r="M810" s="9"/>
      <c r="N810" s="9"/>
      <c r="O810" s="9"/>
      <c r="P810" s="9"/>
      <c r="S810" s="9"/>
      <c r="X810" s="9"/>
      <c r="Y810" s="9"/>
      <c r="Z810" s="9"/>
      <c r="AA810" s="9"/>
      <c r="AB810" s="9"/>
      <c r="AC810" s="9"/>
      <c r="AD810" s="9"/>
      <c r="AE810" s="9"/>
      <c r="AF810" s="9"/>
      <c r="AG810" s="9"/>
      <c r="AH810" s="9"/>
    </row>
    <row r="811" spans="1:34" x14ac:dyDescent="0.25">
      <c r="A811" s="9"/>
      <c r="B811" s="9"/>
      <c r="C811" s="9"/>
      <c r="D811" s="9"/>
      <c r="F811" s="9"/>
      <c r="I811" s="9"/>
      <c r="J811" s="9"/>
      <c r="K811" s="9"/>
      <c r="L811" s="9"/>
      <c r="M811" s="9"/>
      <c r="N811" s="9"/>
      <c r="O811" s="9"/>
      <c r="P811" s="9"/>
      <c r="S811" s="9"/>
      <c r="X811" s="9"/>
      <c r="Y811" s="9"/>
      <c r="Z811" s="9"/>
      <c r="AA811" s="9"/>
      <c r="AB811" s="9"/>
      <c r="AC811" s="9"/>
      <c r="AD811" s="9"/>
      <c r="AE811" s="9"/>
      <c r="AF811" s="9"/>
      <c r="AG811" s="9"/>
      <c r="AH811" s="9"/>
    </row>
    <row r="812" spans="1:34" x14ac:dyDescent="0.25">
      <c r="A812" s="9"/>
      <c r="B812" s="9"/>
      <c r="C812" s="9"/>
      <c r="D812" s="9"/>
      <c r="F812" s="9"/>
      <c r="I812" s="9"/>
      <c r="J812" s="9"/>
      <c r="K812" s="9"/>
      <c r="L812" s="9"/>
      <c r="M812" s="9"/>
      <c r="N812" s="9"/>
      <c r="O812" s="9"/>
      <c r="P812" s="9"/>
      <c r="S812" s="9"/>
      <c r="X812" s="9"/>
      <c r="Y812" s="9"/>
      <c r="Z812" s="9"/>
      <c r="AA812" s="9"/>
      <c r="AB812" s="9"/>
      <c r="AC812" s="9"/>
      <c r="AD812" s="9"/>
      <c r="AE812" s="9"/>
      <c r="AF812" s="9"/>
      <c r="AG812" s="9"/>
      <c r="AH812" s="9"/>
    </row>
    <row r="813" spans="1:34" x14ac:dyDescent="0.25">
      <c r="A813" s="9"/>
      <c r="B813" s="9"/>
      <c r="C813" s="9"/>
      <c r="D813" s="9"/>
      <c r="F813" s="9"/>
      <c r="I813" s="9"/>
      <c r="J813" s="9"/>
      <c r="K813" s="9"/>
      <c r="L813" s="9"/>
      <c r="M813" s="9"/>
      <c r="N813" s="9"/>
      <c r="O813" s="9"/>
      <c r="P813" s="9"/>
      <c r="S813" s="9"/>
      <c r="X813" s="9"/>
      <c r="Y813" s="9"/>
      <c r="Z813" s="9"/>
      <c r="AA813" s="9"/>
      <c r="AB813" s="9"/>
      <c r="AC813" s="9"/>
      <c r="AD813" s="9"/>
      <c r="AE813" s="9"/>
      <c r="AF813" s="9"/>
      <c r="AG813" s="9"/>
      <c r="AH813" s="9"/>
    </row>
    <row r="814" spans="1:34" x14ac:dyDescent="0.25">
      <c r="A814" s="9"/>
      <c r="B814" s="9"/>
      <c r="C814" s="9"/>
      <c r="D814" s="9"/>
      <c r="F814" s="9"/>
      <c r="I814" s="9"/>
      <c r="J814" s="9"/>
      <c r="K814" s="9"/>
      <c r="L814" s="9"/>
      <c r="M814" s="9"/>
      <c r="N814" s="9"/>
      <c r="O814" s="9"/>
      <c r="P814" s="9"/>
      <c r="S814" s="9"/>
      <c r="X814" s="9"/>
      <c r="Y814" s="9"/>
      <c r="Z814" s="9"/>
      <c r="AA814" s="9"/>
      <c r="AB814" s="9"/>
      <c r="AC814" s="9"/>
      <c r="AD814" s="9"/>
      <c r="AE814" s="9"/>
      <c r="AF814" s="9"/>
      <c r="AG814" s="9"/>
      <c r="AH814" s="9"/>
    </row>
    <row r="815" spans="1:34" x14ac:dyDescent="0.25">
      <c r="A815" s="9"/>
      <c r="B815" s="9"/>
      <c r="C815" s="9"/>
      <c r="D815" s="9"/>
      <c r="F815" s="9"/>
      <c r="I815" s="9"/>
      <c r="J815" s="9"/>
      <c r="K815" s="9"/>
      <c r="L815" s="9"/>
      <c r="M815" s="9"/>
      <c r="N815" s="9"/>
      <c r="O815" s="9"/>
      <c r="P815" s="9"/>
      <c r="S815" s="9"/>
      <c r="X815" s="9"/>
      <c r="Y815" s="9"/>
      <c r="Z815" s="9"/>
      <c r="AA815" s="9"/>
      <c r="AB815" s="9"/>
      <c r="AC815" s="9"/>
      <c r="AD815" s="9"/>
      <c r="AE815" s="9"/>
      <c r="AF815" s="9"/>
      <c r="AG815" s="9"/>
      <c r="AH815" s="9"/>
    </row>
    <row r="816" spans="1:34" x14ac:dyDescent="0.25">
      <c r="A816" s="9"/>
      <c r="B816" s="9"/>
      <c r="C816" s="9"/>
      <c r="D816" s="9"/>
      <c r="F816" s="9"/>
      <c r="I816" s="9"/>
      <c r="J816" s="9"/>
      <c r="K816" s="9"/>
      <c r="L816" s="9"/>
      <c r="M816" s="9"/>
      <c r="N816" s="9"/>
      <c r="O816" s="9"/>
      <c r="P816" s="9"/>
      <c r="S816" s="9"/>
      <c r="X816" s="9"/>
      <c r="Y816" s="9"/>
      <c r="Z816" s="9"/>
      <c r="AA816" s="9"/>
      <c r="AB816" s="9"/>
      <c r="AC816" s="9"/>
      <c r="AD816" s="9"/>
      <c r="AE816" s="9"/>
      <c r="AF816" s="9"/>
      <c r="AG816" s="9"/>
      <c r="AH816" s="9"/>
    </row>
    <row r="817" spans="1:34" x14ac:dyDescent="0.25">
      <c r="A817" s="9"/>
      <c r="B817" s="9"/>
      <c r="C817" s="9"/>
      <c r="D817" s="9"/>
      <c r="F817" s="9"/>
      <c r="I817" s="9"/>
      <c r="J817" s="9"/>
      <c r="K817" s="9"/>
      <c r="L817" s="9"/>
      <c r="M817" s="9"/>
      <c r="N817" s="9"/>
      <c r="O817" s="9"/>
      <c r="P817" s="9"/>
      <c r="S817" s="9"/>
      <c r="X817" s="9"/>
      <c r="Y817" s="9"/>
      <c r="Z817" s="9"/>
      <c r="AA817" s="9"/>
      <c r="AB817" s="9"/>
      <c r="AC817" s="9"/>
      <c r="AD817" s="9"/>
      <c r="AE817" s="9"/>
      <c r="AF817" s="9"/>
      <c r="AG817" s="9"/>
      <c r="AH817" s="9"/>
    </row>
    <row r="818" spans="1:34" x14ac:dyDescent="0.25">
      <c r="A818" s="9"/>
      <c r="B818" s="9"/>
      <c r="C818" s="9"/>
      <c r="D818" s="9"/>
      <c r="F818" s="9"/>
      <c r="I818" s="9"/>
      <c r="J818" s="9"/>
      <c r="K818" s="9"/>
      <c r="L818" s="9"/>
      <c r="M818" s="9"/>
      <c r="N818" s="9"/>
      <c r="O818" s="9"/>
      <c r="P818" s="9"/>
      <c r="S818" s="9"/>
      <c r="X818" s="9"/>
      <c r="Y818" s="9"/>
      <c r="Z818" s="9"/>
      <c r="AA818" s="9"/>
      <c r="AB818" s="9"/>
      <c r="AC818" s="9"/>
      <c r="AD818" s="9"/>
      <c r="AE818" s="9"/>
      <c r="AF818" s="9"/>
      <c r="AG818" s="9"/>
      <c r="AH818" s="9"/>
    </row>
    <row r="819" spans="1:34" x14ac:dyDescent="0.25">
      <c r="A819" s="9"/>
      <c r="B819" s="9"/>
      <c r="C819" s="9"/>
      <c r="D819" s="9"/>
      <c r="F819" s="9"/>
      <c r="I819" s="9"/>
      <c r="J819" s="9"/>
      <c r="K819" s="9"/>
      <c r="L819" s="9"/>
      <c r="M819" s="9"/>
      <c r="N819" s="9"/>
      <c r="O819" s="9"/>
      <c r="P819" s="9"/>
      <c r="S819" s="9"/>
      <c r="X819" s="9"/>
      <c r="Y819" s="9"/>
      <c r="Z819" s="9"/>
      <c r="AA819" s="9"/>
      <c r="AB819" s="9"/>
      <c r="AC819" s="9"/>
      <c r="AD819" s="9"/>
      <c r="AE819" s="9"/>
      <c r="AF819" s="9"/>
      <c r="AG819" s="9"/>
      <c r="AH819" s="9"/>
    </row>
    <row r="820" spans="1:34" x14ac:dyDescent="0.25">
      <c r="A820" s="9"/>
      <c r="B820" s="9"/>
      <c r="C820" s="9"/>
      <c r="D820" s="9"/>
      <c r="F820" s="9"/>
      <c r="I820" s="9"/>
      <c r="J820" s="9"/>
      <c r="K820" s="9"/>
      <c r="L820" s="9"/>
      <c r="M820" s="9"/>
      <c r="N820" s="9"/>
      <c r="O820" s="9"/>
      <c r="P820" s="9"/>
      <c r="S820" s="9"/>
      <c r="X820" s="9"/>
      <c r="Y820" s="9"/>
      <c r="Z820" s="9"/>
      <c r="AA820" s="9"/>
      <c r="AB820" s="9"/>
      <c r="AC820" s="9"/>
      <c r="AD820" s="9"/>
      <c r="AE820" s="9"/>
      <c r="AF820" s="9"/>
      <c r="AG820" s="9"/>
      <c r="AH820" s="9"/>
    </row>
    <row r="821" spans="1:34" x14ac:dyDescent="0.25">
      <c r="A821" s="9"/>
      <c r="B821" s="9"/>
      <c r="C821" s="9"/>
      <c r="D821" s="9"/>
      <c r="F821" s="9"/>
      <c r="I821" s="9"/>
      <c r="J821" s="9"/>
      <c r="K821" s="9"/>
      <c r="L821" s="9"/>
      <c r="M821" s="9"/>
      <c r="N821" s="9"/>
      <c r="O821" s="9"/>
      <c r="P821" s="9"/>
      <c r="S821" s="9"/>
      <c r="X821" s="9"/>
      <c r="Y821" s="9"/>
      <c r="Z821" s="9"/>
      <c r="AA821" s="9"/>
      <c r="AB821" s="9"/>
      <c r="AC821" s="9"/>
      <c r="AD821" s="9"/>
      <c r="AE821" s="9"/>
      <c r="AF821" s="9"/>
      <c r="AG821" s="9"/>
      <c r="AH821" s="9"/>
    </row>
    <row r="822" spans="1:34" x14ac:dyDescent="0.25">
      <c r="A822" s="9"/>
      <c r="B822" s="9"/>
      <c r="C822" s="9"/>
      <c r="D822" s="9"/>
      <c r="F822" s="9"/>
      <c r="I822" s="9"/>
      <c r="J822" s="9"/>
      <c r="K822" s="9"/>
      <c r="L822" s="9"/>
      <c r="M822" s="9"/>
      <c r="N822" s="9"/>
      <c r="O822" s="9"/>
      <c r="P822" s="9"/>
      <c r="S822" s="9"/>
      <c r="X822" s="9"/>
      <c r="Y822" s="9"/>
      <c r="Z822" s="9"/>
      <c r="AA822" s="9"/>
      <c r="AB822" s="9"/>
      <c r="AC822" s="9"/>
      <c r="AD822" s="9"/>
      <c r="AE822" s="9"/>
      <c r="AF822" s="9"/>
      <c r="AG822" s="9"/>
      <c r="AH822" s="9"/>
    </row>
    <row r="823" spans="1:34" x14ac:dyDescent="0.25">
      <c r="A823" s="9"/>
      <c r="B823" s="9"/>
      <c r="C823" s="9"/>
      <c r="D823" s="9"/>
      <c r="F823" s="9"/>
      <c r="I823" s="9"/>
      <c r="J823" s="9"/>
      <c r="K823" s="9"/>
      <c r="L823" s="9"/>
      <c r="M823" s="9"/>
      <c r="N823" s="9"/>
      <c r="O823" s="9"/>
      <c r="P823" s="9"/>
      <c r="S823" s="9"/>
      <c r="X823" s="9"/>
      <c r="Y823" s="9"/>
      <c r="Z823" s="9"/>
      <c r="AA823" s="9"/>
      <c r="AB823" s="9"/>
      <c r="AC823" s="9"/>
      <c r="AD823" s="9"/>
      <c r="AE823" s="9"/>
      <c r="AF823" s="9"/>
      <c r="AG823" s="9"/>
      <c r="AH823" s="9"/>
    </row>
    <row r="824" spans="1:34" x14ac:dyDescent="0.25">
      <c r="A824" s="9"/>
      <c r="B824" s="9"/>
      <c r="C824" s="9"/>
      <c r="D824" s="9"/>
      <c r="F824" s="9"/>
      <c r="I824" s="9"/>
      <c r="J824" s="9"/>
      <c r="K824" s="9"/>
      <c r="L824" s="9"/>
      <c r="M824" s="9"/>
      <c r="N824" s="9"/>
      <c r="O824" s="9"/>
      <c r="P824" s="9"/>
      <c r="S824" s="9"/>
      <c r="X824" s="9"/>
      <c r="Y824" s="9"/>
      <c r="Z824" s="9"/>
      <c r="AA824" s="9"/>
      <c r="AB824" s="9"/>
      <c r="AC824" s="9"/>
      <c r="AD824" s="9"/>
      <c r="AE824" s="9"/>
      <c r="AF824" s="9"/>
      <c r="AG824" s="9"/>
      <c r="AH824" s="9"/>
    </row>
    <row r="825" spans="1:34" x14ac:dyDescent="0.25">
      <c r="A825" s="9"/>
      <c r="B825" s="9"/>
      <c r="C825" s="9"/>
      <c r="D825" s="9"/>
      <c r="F825" s="9"/>
      <c r="I825" s="9"/>
      <c r="J825" s="9"/>
      <c r="K825" s="9"/>
      <c r="L825" s="9"/>
      <c r="M825" s="9"/>
      <c r="N825" s="9"/>
      <c r="O825" s="9"/>
      <c r="P825" s="9"/>
      <c r="S825" s="9"/>
      <c r="X825" s="9"/>
      <c r="Y825" s="9"/>
      <c r="Z825" s="9"/>
      <c r="AA825" s="9"/>
      <c r="AB825" s="9"/>
      <c r="AC825" s="9"/>
      <c r="AD825" s="9"/>
      <c r="AE825" s="9"/>
      <c r="AF825" s="9"/>
      <c r="AG825" s="9"/>
      <c r="AH825" s="9"/>
    </row>
    <row r="826" spans="1:34" x14ac:dyDescent="0.25">
      <c r="A826" s="9"/>
      <c r="B826" s="9"/>
      <c r="C826" s="9"/>
      <c r="D826" s="9"/>
      <c r="F826" s="9"/>
      <c r="I826" s="9"/>
      <c r="J826" s="9"/>
      <c r="K826" s="9"/>
      <c r="L826" s="9"/>
      <c r="M826" s="9"/>
      <c r="N826" s="9"/>
      <c r="O826" s="9"/>
      <c r="P826" s="9"/>
      <c r="S826" s="9"/>
      <c r="X826" s="9"/>
      <c r="Y826" s="9"/>
      <c r="Z826" s="9"/>
      <c r="AA826" s="9"/>
      <c r="AB826" s="9"/>
      <c r="AC826" s="9"/>
      <c r="AD826" s="9"/>
      <c r="AE826" s="9"/>
      <c r="AF826" s="9"/>
      <c r="AG826" s="9"/>
      <c r="AH826" s="9"/>
    </row>
    <row r="827" spans="1:34" x14ac:dyDescent="0.25">
      <c r="A827" s="9"/>
      <c r="B827" s="9"/>
      <c r="C827" s="9"/>
      <c r="D827" s="9"/>
      <c r="F827" s="9"/>
      <c r="I827" s="9"/>
      <c r="J827" s="9"/>
      <c r="K827" s="9"/>
      <c r="L827" s="9"/>
      <c r="M827" s="9"/>
      <c r="N827" s="9"/>
      <c r="O827" s="9"/>
      <c r="P827" s="9"/>
      <c r="S827" s="9"/>
      <c r="X827" s="9"/>
      <c r="Y827" s="9"/>
      <c r="Z827" s="9"/>
      <c r="AA827" s="9"/>
      <c r="AB827" s="9"/>
      <c r="AC827" s="9"/>
      <c r="AD827" s="9"/>
      <c r="AE827" s="9"/>
      <c r="AF827" s="9"/>
      <c r="AG827" s="9"/>
      <c r="AH827" s="9"/>
    </row>
    <row r="828" spans="1:34" x14ac:dyDescent="0.25">
      <c r="A828" s="9"/>
      <c r="B828" s="9"/>
      <c r="C828" s="9"/>
      <c r="D828" s="9"/>
      <c r="F828" s="9"/>
      <c r="I828" s="9"/>
      <c r="J828" s="9"/>
      <c r="K828" s="9"/>
      <c r="L828" s="9"/>
      <c r="M828" s="9"/>
      <c r="N828" s="9"/>
      <c r="O828" s="9"/>
      <c r="P828" s="9"/>
      <c r="S828" s="9"/>
      <c r="X828" s="9"/>
      <c r="Y828" s="9"/>
      <c r="Z828" s="9"/>
      <c r="AA828" s="9"/>
      <c r="AB828" s="9"/>
      <c r="AC828" s="9"/>
      <c r="AD828" s="9"/>
      <c r="AE828" s="9"/>
      <c r="AF828" s="9"/>
      <c r="AG828" s="9"/>
      <c r="AH828" s="9"/>
    </row>
    <row r="829" spans="1:34" x14ac:dyDescent="0.25">
      <c r="A829" s="9"/>
      <c r="B829" s="9"/>
      <c r="C829" s="9"/>
      <c r="D829" s="9"/>
      <c r="F829" s="9"/>
      <c r="I829" s="9"/>
      <c r="J829" s="9"/>
      <c r="K829" s="9"/>
      <c r="L829" s="9"/>
      <c r="M829" s="9"/>
      <c r="N829" s="9"/>
      <c r="O829" s="9"/>
      <c r="P829" s="9"/>
      <c r="S829" s="9"/>
      <c r="X829" s="9"/>
      <c r="Y829" s="9"/>
      <c r="Z829" s="9"/>
      <c r="AA829" s="9"/>
      <c r="AB829" s="9"/>
      <c r="AC829" s="9"/>
      <c r="AD829" s="9"/>
      <c r="AE829" s="9"/>
      <c r="AF829" s="9"/>
      <c r="AG829" s="9"/>
      <c r="AH829" s="9"/>
    </row>
    <row r="830" spans="1:34" x14ac:dyDescent="0.25">
      <c r="A830" s="9"/>
      <c r="B830" s="9"/>
      <c r="C830" s="9"/>
      <c r="D830" s="9"/>
      <c r="F830" s="9"/>
      <c r="I830" s="9"/>
      <c r="J830" s="9"/>
      <c r="K830" s="9"/>
      <c r="L830" s="9"/>
      <c r="M830" s="9"/>
      <c r="N830" s="9"/>
      <c r="O830" s="9"/>
      <c r="P830" s="9"/>
      <c r="S830" s="9"/>
      <c r="X830" s="9"/>
      <c r="Y830" s="9"/>
      <c r="Z830" s="9"/>
      <c r="AA830" s="9"/>
      <c r="AB830" s="9"/>
      <c r="AC830" s="9"/>
      <c r="AD830" s="9"/>
      <c r="AE830" s="9"/>
      <c r="AF830" s="9"/>
      <c r="AG830" s="9"/>
      <c r="AH830" s="9"/>
    </row>
    <row r="831" spans="1:34" x14ac:dyDescent="0.25">
      <c r="A831" s="9"/>
      <c r="B831" s="9"/>
      <c r="C831" s="9"/>
      <c r="D831" s="9"/>
      <c r="F831" s="9"/>
      <c r="I831" s="9"/>
      <c r="J831" s="9"/>
      <c r="K831" s="9"/>
      <c r="L831" s="9"/>
      <c r="M831" s="9"/>
      <c r="N831" s="9"/>
      <c r="O831" s="9"/>
      <c r="P831" s="9"/>
      <c r="S831" s="9"/>
      <c r="X831" s="9"/>
      <c r="Y831" s="9"/>
      <c r="Z831" s="9"/>
      <c r="AA831" s="9"/>
      <c r="AB831" s="9"/>
      <c r="AC831" s="9"/>
      <c r="AD831" s="9"/>
      <c r="AE831" s="9"/>
      <c r="AF831" s="9"/>
      <c r="AG831" s="9"/>
      <c r="AH831" s="9"/>
    </row>
    <row r="832" spans="1:34" x14ac:dyDescent="0.25">
      <c r="A832" s="9"/>
      <c r="B832" s="9"/>
      <c r="C832" s="9"/>
      <c r="D832" s="9"/>
      <c r="F832" s="9"/>
      <c r="I832" s="9"/>
      <c r="J832" s="9"/>
      <c r="K832" s="9"/>
      <c r="L832" s="9"/>
      <c r="M832" s="9"/>
      <c r="N832" s="9"/>
      <c r="O832" s="9"/>
      <c r="P832" s="9"/>
      <c r="S832" s="9"/>
      <c r="X832" s="9"/>
      <c r="Y832" s="9"/>
      <c r="Z832" s="9"/>
      <c r="AA832" s="9"/>
      <c r="AB832" s="9"/>
      <c r="AC832" s="9"/>
      <c r="AD832" s="9"/>
      <c r="AE832" s="9"/>
      <c r="AF832" s="9"/>
      <c r="AG832" s="9"/>
      <c r="AH832" s="9"/>
    </row>
    <row r="833" spans="1:34" x14ac:dyDescent="0.25">
      <c r="A833" s="9"/>
      <c r="B833" s="9"/>
      <c r="C833" s="9"/>
      <c r="D833" s="9"/>
      <c r="F833" s="9"/>
      <c r="I833" s="9"/>
      <c r="J833" s="9"/>
      <c r="K833" s="9"/>
      <c r="L833" s="9"/>
      <c r="M833" s="9"/>
      <c r="N833" s="9"/>
      <c r="O833" s="9"/>
      <c r="P833" s="9"/>
      <c r="S833" s="9"/>
      <c r="X833" s="9"/>
      <c r="Y833" s="9"/>
      <c r="Z833" s="9"/>
      <c r="AA833" s="9"/>
      <c r="AB833" s="9"/>
      <c r="AC833" s="9"/>
      <c r="AD833" s="9"/>
      <c r="AE833" s="9"/>
      <c r="AF833" s="9"/>
      <c r="AG833" s="9"/>
      <c r="AH833" s="9"/>
    </row>
    <row r="834" spans="1:34" x14ac:dyDescent="0.25">
      <c r="A834" s="9"/>
      <c r="B834" s="9"/>
      <c r="C834" s="9"/>
      <c r="D834" s="9"/>
      <c r="F834" s="9"/>
      <c r="I834" s="9"/>
      <c r="J834" s="9"/>
      <c r="K834" s="9"/>
      <c r="L834" s="9"/>
      <c r="M834" s="9"/>
      <c r="N834" s="9"/>
      <c r="O834" s="9"/>
      <c r="P834" s="9"/>
      <c r="S834" s="9"/>
      <c r="X834" s="9"/>
      <c r="Y834" s="9"/>
      <c r="Z834" s="9"/>
      <c r="AA834" s="9"/>
      <c r="AB834" s="9"/>
      <c r="AC834" s="9"/>
      <c r="AD834" s="9"/>
      <c r="AE834" s="9"/>
      <c r="AF834" s="9"/>
      <c r="AG834" s="9"/>
      <c r="AH834" s="9"/>
    </row>
    <row r="835" spans="1:34" x14ac:dyDescent="0.25">
      <c r="A835" s="9"/>
      <c r="B835" s="9"/>
      <c r="C835" s="9"/>
      <c r="D835" s="9"/>
      <c r="F835" s="9"/>
      <c r="I835" s="9"/>
      <c r="J835" s="9"/>
      <c r="K835" s="9"/>
      <c r="L835" s="9"/>
      <c r="M835" s="9"/>
      <c r="N835" s="9"/>
      <c r="O835" s="9"/>
      <c r="P835" s="9"/>
      <c r="S835" s="9"/>
      <c r="X835" s="9"/>
      <c r="Y835" s="9"/>
      <c r="Z835" s="9"/>
      <c r="AA835" s="9"/>
      <c r="AB835" s="9"/>
      <c r="AC835" s="9"/>
      <c r="AD835" s="9"/>
      <c r="AE835" s="9"/>
      <c r="AF835" s="9"/>
      <c r="AG835" s="9"/>
      <c r="AH835" s="9"/>
    </row>
    <row r="836" spans="1:34" x14ac:dyDescent="0.25">
      <c r="A836" s="9"/>
      <c r="B836" s="9"/>
      <c r="C836" s="9"/>
      <c r="D836" s="9"/>
      <c r="F836" s="9"/>
      <c r="I836" s="9"/>
      <c r="J836" s="9"/>
      <c r="K836" s="9"/>
      <c r="L836" s="9"/>
      <c r="M836" s="9"/>
      <c r="N836" s="9"/>
      <c r="O836" s="9"/>
      <c r="P836" s="9"/>
      <c r="S836" s="9"/>
      <c r="X836" s="9"/>
      <c r="Y836" s="9"/>
      <c r="Z836" s="9"/>
      <c r="AA836" s="9"/>
      <c r="AB836" s="9"/>
      <c r="AC836" s="9"/>
      <c r="AD836" s="9"/>
      <c r="AE836" s="9"/>
      <c r="AF836" s="9"/>
      <c r="AG836" s="9"/>
      <c r="AH836" s="9"/>
    </row>
    <row r="837" spans="1:34" x14ac:dyDescent="0.25">
      <c r="A837" s="9"/>
      <c r="B837" s="9"/>
      <c r="C837" s="9"/>
      <c r="D837" s="9"/>
      <c r="F837" s="9"/>
      <c r="I837" s="9"/>
      <c r="J837" s="9"/>
      <c r="K837" s="9"/>
      <c r="L837" s="9"/>
      <c r="M837" s="9"/>
      <c r="N837" s="9"/>
      <c r="O837" s="9"/>
      <c r="P837" s="9"/>
      <c r="S837" s="9"/>
      <c r="X837" s="9"/>
      <c r="Y837" s="9"/>
      <c r="Z837" s="9"/>
      <c r="AA837" s="9"/>
      <c r="AB837" s="9"/>
      <c r="AC837" s="9"/>
      <c r="AD837" s="9"/>
      <c r="AE837" s="9"/>
      <c r="AF837" s="9"/>
      <c r="AG837" s="9"/>
      <c r="AH837" s="9"/>
    </row>
    <row r="838" spans="1:34" x14ac:dyDescent="0.25">
      <c r="A838" s="9"/>
      <c r="B838" s="9"/>
      <c r="C838" s="9"/>
      <c r="D838" s="9"/>
      <c r="F838" s="9"/>
      <c r="I838" s="9"/>
      <c r="J838" s="9"/>
      <c r="K838" s="9"/>
      <c r="L838" s="9"/>
      <c r="M838" s="9"/>
      <c r="N838" s="9"/>
      <c r="O838" s="9"/>
      <c r="P838" s="9"/>
      <c r="S838" s="9"/>
      <c r="X838" s="9"/>
      <c r="Y838" s="9"/>
      <c r="Z838" s="9"/>
      <c r="AA838" s="9"/>
      <c r="AB838" s="9"/>
      <c r="AC838" s="9"/>
      <c r="AD838" s="9"/>
      <c r="AE838" s="9"/>
      <c r="AF838" s="9"/>
      <c r="AG838" s="9"/>
      <c r="AH838" s="9"/>
    </row>
    <row r="839" spans="1:34" x14ac:dyDescent="0.25">
      <c r="A839" s="9"/>
      <c r="B839" s="9"/>
      <c r="C839" s="9"/>
      <c r="D839" s="9"/>
      <c r="F839" s="9"/>
      <c r="I839" s="9"/>
      <c r="J839" s="9"/>
      <c r="K839" s="9"/>
      <c r="L839" s="9"/>
      <c r="M839" s="9"/>
      <c r="N839" s="9"/>
      <c r="O839" s="9"/>
      <c r="P839" s="9"/>
      <c r="S839" s="9"/>
      <c r="X839" s="9"/>
      <c r="Y839" s="9"/>
      <c r="Z839" s="9"/>
      <c r="AA839" s="9"/>
      <c r="AB839" s="9"/>
      <c r="AC839" s="9"/>
      <c r="AD839" s="9"/>
      <c r="AE839" s="9"/>
      <c r="AF839" s="9"/>
      <c r="AG839" s="9"/>
      <c r="AH839" s="9"/>
    </row>
    <row r="840" spans="1:34" x14ac:dyDescent="0.25">
      <c r="A840" s="9"/>
      <c r="B840" s="9"/>
      <c r="C840" s="9"/>
      <c r="D840" s="9"/>
      <c r="F840" s="9"/>
      <c r="I840" s="9"/>
      <c r="J840" s="9"/>
      <c r="K840" s="9"/>
      <c r="L840" s="9"/>
      <c r="M840" s="9"/>
      <c r="N840" s="9"/>
      <c r="O840" s="9"/>
      <c r="P840" s="9"/>
      <c r="S840" s="9"/>
      <c r="X840" s="9"/>
      <c r="Y840" s="9"/>
      <c r="Z840" s="9"/>
      <c r="AA840" s="9"/>
      <c r="AB840" s="9"/>
      <c r="AC840" s="9"/>
      <c r="AD840" s="9"/>
      <c r="AE840" s="9"/>
      <c r="AF840" s="9"/>
      <c r="AG840" s="9"/>
      <c r="AH840" s="9"/>
    </row>
    <row r="841" spans="1:34" x14ac:dyDescent="0.25">
      <c r="A841" s="9"/>
      <c r="B841" s="9"/>
      <c r="C841" s="9"/>
      <c r="D841" s="9"/>
      <c r="F841" s="9"/>
      <c r="I841" s="9"/>
      <c r="J841" s="9"/>
      <c r="K841" s="9"/>
      <c r="L841" s="9"/>
      <c r="M841" s="9"/>
      <c r="N841" s="9"/>
      <c r="O841" s="9"/>
      <c r="P841" s="9"/>
      <c r="S841" s="9"/>
      <c r="X841" s="9"/>
      <c r="Y841" s="9"/>
      <c r="Z841" s="9"/>
      <c r="AA841" s="9"/>
      <c r="AB841" s="9"/>
      <c r="AC841" s="9"/>
      <c r="AD841" s="9"/>
      <c r="AE841" s="9"/>
      <c r="AF841" s="9"/>
      <c r="AG841" s="9"/>
      <c r="AH841" s="9"/>
    </row>
    <row r="842" spans="1:34" x14ac:dyDescent="0.25">
      <c r="A842" s="9"/>
      <c r="B842" s="9"/>
      <c r="C842" s="9"/>
      <c r="D842" s="9"/>
      <c r="F842" s="9"/>
      <c r="I842" s="9"/>
      <c r="J842" s="9"/>
      <c r="K842" s="9"/>
      <c r="L842" s="9"/>
      <c r="M842" s="9"/>
      <c r="N842" s="9"/>
      <c r="O842" s="9"/>
      <c r="P842" s="9"/>
      <c r="S842" s="9"/>
      <c r="X842" s="9"/>
      <c r="Y842" s="9"/>
      <c r="Z842" s="9"/>
      <c r="AA842" s="9"/>
      <c r="AB842" s="9"/>
      <c r="AC842" s="9"/>
      <c r="AD842" s="9"/>
      <c r="AE842" s="9"/>
      <c r="AF842" s="9"/>
      <c r="AG842" s="9"/>
      <c r="AH842" s="9"/>
    </row>
    <row r="843" spans="1:34" x14ac:dyDescent="0.25">
      <c r="A843" s="9"/>
      <c r="B843" s="9"/>
      <c r="C843" s="9"/>
      <c r="D843" s="9"/>
      <c r="F843" s="9"/>
      <c r="I843" s="9"/>
      <c r="J843" s="9"/>
      <c r="K843" s="9"/>
      <c r="L843" s="9"/>
      <c r="M843" s="9"/>
      <c r="N843" s="9"/>
      <c r="O843" s="9"/>
      <c r="P843" s="9"/>
      <c r="S843" s="9"/>
      <c r="X843" s="9"/>
      <c r="Y843" s="9"/>
      <c r="Z843" s="9"/>
      <c r="AA843" s="9"/>
      <c r="AB843" s="9"/>
      <c r="AC843" s="9"/>
      <c r="AD843" s="9"/>
      <c r="AE843" s="9"/>
      <c r="AF843" s="9"/>
      <c r="AG843" s="9"/>
      <c r="AH843" s="9"/>
    </row>
    <row r="844" spans="1:34" x14ac:dyDescent="0.25">
      <c r="A844" s="9"/>
      <c r="B844" s="9"/>
      <c r="C844" s="9"/>
      <c r="D844" s="9"/>
      <c r="F844" s="9"/>
      <c r="I844" s="9"/>
      <c r="J844" s="9"/>
      <c r="K844" s="9"/>
      <c r="L844" s="9"/>
      <c r="M844" s="9"/>
      <c r="N844" s="9"/>
      <c r="O844" s="9"/>
      <c r="P844" s="9"/>
      <c r="S844" s="9"/>
      <c r="X844" s="9"/>
      <c r="Y844" s="9"/>
      <c r="Z844" s="9"/>
      <c r="AA844" s="9"/>
      <c r="AB844" s="9"/>
      <c r="AC844" s="9"/>
      <c r="AD844" s="9"/>
      <c r="AE844" s="9"/>
      <c r="AF844" s="9"/>
      <c r="AG844" s="9"/>
      <c r="AH844" s="9"/>
    </row>
    <row r="845" spans="1:34" x14ac:dyDescent="0.25">
      <c r="A845" s="9"/>
      <c r="B845" s="9"/>
      <c r="C845" s="9"/>
      <c r="D845" s="9"/>
      <c r="F845" s="9"/>
      <c r="I845" s="9"/>
      <c r="J845" s="9"/>
      <c r="K845" s="9"/>
      <c r="L845" s="9"/>
      <c r="M845" s="9"/>
      <c r="N845" s="9"/>
      <c r="O845" s="9"/>
      <c r="P845" s="9"/>
      <c r="S845" s="9"/>
      <c r="X845" s="9"/>
      <c r="Y845" s="9"/>
      <c r="Z845" s="9"/>
      <c r="AA845" s="9"/>
      <c r="AB845" s="9"/>
      <c r="AC845" s="9"/>
      <c r="AD845" s="9"/>
      <c r="AE845" s="9"/>
      <c r="AF845" s="9"/>
      <c r="AG845" s="9"/>
      <c r="AH845" s="9"/>
    </row>
    <row r="846" spans="1:34" x14ac:dyDescent="0.25">
      <c r="A846" s="9"/>
      <c r="B846" s="9"/>
      <c r="C846" s="9"/>
      <c r="D846" s="9"/>
      <c r="F846" s="9"/>
      <c r="I846" s="9"/>
      <c r="J846" s="9"/>
      <c r="K846" s="9"/>
      <c r="L846" s="9"/>
      <c r="M846" s="9"/>
      <c r="N846" s="9"/>
      <c r="O846" s="9"/>
      <c r="P846" s="9"/>
      <c r="S846" s="9"/>
      <c r="X846" s="9"/>
      <c r="Y846" s="9"/>
      <c r="Z846" s="9"/>
      <c r="AA846" s="9"/>
      <c r="AB846" s="9"/>
      <c r="AC846" s="9"/>
      <c r="AD846" s="9"/>
      <c r="AE846" s="9"/>
      <c r="AF846" s="9"/>
      <c r="AG846" s="9"/>
      <c r="AH846" s="9"/>
    </row>
    <row r="847" spans="1:34" x14ac:dyDescent="0.25">
      <c r="A847" s="9"/>
      <c r="B847" s="9"/>
      <c r="C847" s="9"/>
      <c r="D847" s="9"/>
      <c r="F847" s="9"/>
      <c r="I847" s="9"/>
      <c r="J847" s="9"/>
      <c r="K847" s="9"/>
      <c r="L847" s="9"/>
      <c r="M847" s="9"/>
      <c r="N847" s="9"/>
      <c r="O847" s="9"/>
      <c r="P847" s="9"/>
      <c r="S847" s="9"/>
      <c r="X847" s="9"/>
      <c r="Y847" s="9"/>
      <c r="Z847" s="9"/>
      <c r="AA847" s="9"/>
      <c r="AB847" s="9"/>
      <c r="AC847" s="9"/>
      <c r="AD847" s="9"/>
      <c r="AE847" s="9"/>
      <c r="AF847" s="9"/>
      <c r="AG847" s="9"/>
      <c r="AH847" s="9"/>
    </row>
    <row r="848" spans="1:34" x14ac:dyDescent="0.25">
      <c r="A848" s="9"/>
      <c r="B848" s="9"/>
      <c r="C848" s="9"/>
      <c r="D848" s="9"/>
      <c r="F848" s="9"/>
      <c r="I848" s="9"/>
      <c r="J848" s="9"/>
      <c r="K848" s="9"/>
      <c r="L848" s="9"/>
      <c r="M848" s="9"/>
      <c r="N848" s="9"/>
      <c r="O848" s="9"/>
      <c r="P848" s="9"/>
      <c r="S848" s="9"/>
      <c r="X848" s="9"/>
      <c r="Y848" s="9"/>
      <c r="Z848" s="9"/>
      <c r="AA848" s="9"/>
      <c r="AB848" s="9"/>
      <c r="AC848" s="9"/>
      <c r="AD848" s="9"/>
      <c r="AE848" s="9"/>
      <c r="AF848" s="9"/>
      <c r="AG848" s="9"/>
      <c r="AH848" s="9"/>
    </row>
    <row r="849" spans="1:34" x14ac:dyDescent="0.25">
      <c r="A849" s="9"/>
      <c r="B849" s="9"/>
      <c r="C849" s="9"/>
      <c r="D849" s="9"/>
      <c r="F849" s="9"/>
      <c r="I849" s="9"/>
      <c r="J849" s="9"/>
      <c r="K849" s="9"/>
      <c r="L849" s="9"/>
      <c r="M849" s="9"/>
      <c r="N849" s="9"/>
      <c r="O849" s="9"/>
      <c r="P849" s="9"/>
      <c r="S849" s="9"/>
      <c r="X849" s="9"/>
      <c r="Y849" s="9"/>
      <c r="Z849" s="9"/>
      <c r="AA849" s="9"/>
      <c r="AB849" s="9"/>
      <c r="AC849" s="9"/>
      <c r="AD849" s="9"/>
      <c r="AE849" s="9"/>
      <c r="AF849" s="9"/>
      <c r="AG849" s="9"/>
      <c r="AH849" s="9"/>
    </row>
    <row r="850" spans="1:34" x14ac:dyDescent="0.25">
      <c r="A850" s="9"/>
      <c r="B850" s="9"/>
      <c r="C850" s="9"/>
      <c r="D850" s="9"/>
      <c r="F850" s="9"/>
      <c r="I850" s="9"/>
      <c r="J850" s="9"/>
      <c r="K850" s="9"/>
      <c r="L850" s="9"/>
      <c r="M850" s="9"/>
      <c r="N850" s="9"/>
      <c r="O850" s="9"/>
      <c r="P850" s="9"/>
      <c r="S850" s="9"/>
      <c r="X850" s="9"/>
      <c r="Y850" s="9"/>
      <c r="Z850" s="9"/>
      <c r="AA850" s="9"/>
      <c r="AB850" s="9"/>
      <c r="AC850" s="9"/>
      <c r="AD850" s="9"/>
      <c r="AE850" s="9"/>
      <c r="AF850" s="9"/>
      <c r="AG850" s="9"/>
      <c r="AH850" s="9"/>
    </row>
    <row r="851" spans="1:34" x14ac:dyDescent="0.25">
      <c r="A851" s="9"/>
      <c r="B851" s="9"/>
      <c r="C851" s="9"/>
      <c r="D851" s="9"/>
      <c r="F851" s="9"/>
      <c r="I851" s="9"/>
      <c r="J851" s="9"/>
      <c r="K851" s="9"/>
      <c r="L851" s="9"/>
      <c r="M851" s="9"/>
      <c r="N851" s="9"/>
      <c r="O851" s="9"/>
      <c r="P851" s="9"/>
      <c r="S851" s="9"/>
      <c r="X851" s="9"/>
      <c r="Y851" s="9"/>
      <c r="Z851" s="9"/>
      <c r="AA851" s="9"/>
      <c r="AB851" s="9"/>
      <c r="AC851" s="9"/>
      <c r="AD851" s="9"/>
      <c r="AE851" s="9"/>
      <c r="AF851" s="9"/>
      <c r="AG851" s="9"/>
      <c r="AH851" s="9"/>
    </row>
    <row r="852" spans="1:34" x14ac:dyDescent="0.25">
      <c r="A852" s="9"/>
      <c r="B852" s="9"/>
      <c r="C852" s="9"/>
      <c r="D852" s="9"/>
      <c r="F852" s="9"/>
      <c r="I852" s="9"/>
      <c r="J852" s="9"/>
      <c r="K852" s="9"/>
      <c r="L852" s="9"/>
      <c r="M852" s="9"/>
      <c r="N852" s="9"/>
      <c r="O852" s="9"/>
      <c r="P852" s="9"/>
      <c r="S852" s="9"/>
      <c r="X852" s="9"/>
      <c r="Y852" s="9"/>
      <c r="Z852" s="9"/>
      <c r="AA852" s="9"/>
      <c r="AB852" s="9"/>
      <c r="AC852" s="9"/>
      <c r="AD852" s="9"/>
      <c r="AE852" s="9"/>
      <c r="AF852" s="9"/>
      <c r="AG852" s="9"/>
      <c r="AH852" s="9"/>
    </row>
    <row r="853" spans="1:34" x14ac:dyDescent="0.25">
      <c r="A853" s="9"/>
      <c r="B853" s="9"/>
      <c r="C853" s="9"/>
      <c r="D853" s="9"/>
      <c r="F853" s="9"/>
      <c r="I853" s="9"/>
      <c r="J853" s="9"/>
      <c r="K853" s="9"/>
      <c r="L853" s="9"/>
      <c r="M853" s="9"/>
      <c r="N853" s="9"/>
      <c r="O853" s="9"/>
      <c r="P853" s="9"/>
      <c r="S853" s="9"/>
      <c r="X853" s="9"/>
      <c r="Y853" s="9"/>
      <c r="Z853" s="9"/>
      <c r="AA853" s="9"/>
      <c r="AB853" s="9"/>
      <c r="AC853" s="9"/>
      <c r="AD853" s="9"/>
      <c r="AE853" s="9"/>
      <c r="AF853" s="9"/>
      <c r="AG853" s="9"/>
      <c r="AH853" s="9"/>
    </row>
    <row r="854" spans="1:34" x14ac:dyDescent="0.25">
      <c r="A854" s="9"/>
      <c r="B854" s="9"/>
      <c r="C854" s="9"/>
      <c r="D854" s="9"/>
      <c r="F854" s="9"/>
      <c r="I854" s="9"/>
      <c r="J854" s="9"/>
      <c r="K854" s="9"/>
      <c r="L854" s="9"/>
      <c r="M854" s="9"/>
      <c r="N854" s="9"/>
      <c r="O854" s="9"/>
      <c r="P854" s="9"/>
      <c r="S854" s="9"/>
      <c r="X854" s="9"/>
      <c r="Y854" s="9"/>
      <c r="Z854" s="9"/>
      <c r="AA854" s="9"/>
      <c r="AB854" s="9"/>
      <c r="AC854" s="9"/>
      <c r="AD854" s="9"/>
      <c r="AE854" s="9"/>
      <c r="AF854" s="9"/>
      <c r="AG854" s="9"/>
      <c r="AH854" s="9"/>
    </row>
    <row r="855" spans="1:34" x14ac:dyDescent="0.25">
      <c r="A855" s="9"/>
      <c r="B855" s="9"/>
      <c r="C855" s="9"/>
      <c r="D855" s="9"/>
      <c r="F855" s="9"/>
      <c r="I855" s="9"/>
      <c r="J855" s="9"/>
      <c r="K855" s="9"/>
      <c r="L855" s="9"/>
      <c r="M855" s="9"/>
      <c r="N855" s="9"/>
      <c r="O855" s="9"/>
      <c r="P855" s="9"/>
      <c r="S855" s="9"/>
      <c r="X855" s="9"/>
      <c r="Y855" s="9"/>
      <c r="Z855" s="9"/>
      <c r="AA855" s="9"/>
      <c r="AB855" s="9"/>
      <c r="AC855" s="9"/>
      <c r="AD855" s="9"/>
      <c r="AE855" s="9"/>
      <c r="AF855" s="9"/>
      <c r="AG855" s="9"/>
      <c r="AH855" s="9"/>
    </row>
    <row r="856" spans="1:34" x14ac:dyDescent="0.25">
      <c r="A856" s="9"/>
      <c r="B856" s="9"/>
      <c r="C856" s="9"/>
      <c r="D856" s="9"/>
      <c r="F856" s="9"/>
      <c r="I856" s="9"/>
      <c r="J856" s="9"/>
      <c r="K856" s="9"/>
      <c r="L856" s="9"/>
      <c r="M856" s="9"/>
      <c r="N856" s="9"/>
      <c r="O856" s="9"/>
      <c r="P856" s="9"/>
      <c r="S856" s="9"/>
      <c r="X856" s="9"/>
      <c r="Y856" s="9"/>
      <c r="Z856" s="9"/>
      <c r="AA856" s="9"/>
      <c r="AB856" s="9"/>
      <c r="AC856" s="9"/>
      <c r="AD856" s="9"/>
      <c r="AE856" s="9"/>
      <c r="AF856" s="9"/>
      <c r="AG856" s="9"/>
      <c r="AH856" s="9"/>
    </row>
    <row r="857" spans="1:34" x14ac:dyDescent="0.25">
      <c r="A857" s="9"/>
      <c r="B857" s="9"/>
      <c r="C857" s="9"/>
      <c r="D857" s="9"/>
      <c r="F857" s="9"/>
      <c r="I857" s="9"/>
      <c r="J857" s="9"/>
      <c r="K857" s="9"/>
      <c r="L857" s="9"/>
      <c r="M857" s="9"/>
      <c r="N857" s="9"/>
      <c r="O857" s="9"/>
      <c r="P857" s="9"/>
      <c r="S857" s="9"/>
      <c r="X857" s="9"/>
      <c r="Y857" s="9"/>
      <c r="Z857" s="9"/>
      <c r="AA857" s="9"/>
      <c r="AB857" s="9"/>
      <c r="AC857" s="9"/>
      <c r="AD857" s="9"/>
      <c r="AE857" s="9"/>
      <c r="AF857" s="9"/>
      <c r="AG857" s="9"/>
      <c r="AH857" s="9"/>
    </row>
    <row r="858" spans="1:34" x14ac:dyDescent="0.25">
      <c r="A858" s="9"/>
      <c r="B858" s="9"/>
      <c r="C858" s="9"/>
      <c r="D858" s="9"/>
      <c r="F858" s="9"/>
      <c r="I858" s="9"/>
      <c r="J858" s="9"/>
      <c r="K858" s="9"/>
      <c r="L858" s="9"/>
      <c r="M858" s="9"/>
      <c r="N858" s="9"/>
      <c r="O858" s="9"/>
      <c r="P858" s="9"/>
      <c r="S858" s="9"/>
      <c r="X858" s="9"/>
      <c r="Y858" s="9"/>
      <c r="Z858" s="9"/>
      <c r="AA858" s="9"/>
      <c r="AB858" s="9"/>
      <c r="AC858" s="9"/>
      <c r="AD858" s="9"/>
      <c r="AE858" s="9"/>
      <c r="AF858" s="9"/>
      <c r="AG858" s="9"/>
      <c r="AH858" s="9"/>
    </row>
    <row r="859" spans="1:34" x14ac:dyDescent="0.25">
      <c r="A859" s="9"/>
      <c r="B859" s="9"/>
      <c r="C859" s="9"/>
      <c r="D859" s="9"/>
      <c r="F859" s="9"/>
      <c r="I859" s="9"/>
      <c r="J859" s="9"/>
      <c r="K859" s="9"/>
      <c r="L859" s="9"/>
      <c r="M859" s="9"/>
      <c r="N859" s="9"/>
      <c r="O859" s="9"/>
      <c r="P859" s="9"/>
      <c r="S859" s="9"/>
      <c r="X859" s="9"/>
      <c r="Y859" s="9"/>
      <c r="Z859" s="9"/>
      <c r="AA859" s="9"/>
      <c r="AB859" s="9"/>
      <c r="AC859" s="9"/>
      <c r="AD859" s="9"/>
      <c r="AE859" s="9"/>
      <c r="AF859" s="9"/>
      <c r="AG859" s="9"/>
      <c r="AH859" s="9"/>
    </row>
    <row r="860" spans="1:34" x14ac:dyDescent="0.25">
      <c r="A860" s="9"/>
      <c r="B860" s="9"/>
      <c r="C860" s="9"/>
      <c r="D860" s="9"/>
      <c r="F860" s="9"/>
      <c r="I860" s="9"/>
      <c r="J860" s="9"/>
      <c r="K860" s="9"/>
      <c r="L860" s="9"/>
      <c r="M860" s="9"/>
      <c r="N860" s="9"/>
      <c r="O860" s="9"/>
      <c r="P860" s="9"/>
      <c r="S860" s="9"/>
      <c r="X860" s="9"/>
      <c r="Y860" s="9"/>
      <c r="Z860" s="9"/>
      <c r="AA860" s="9"/>
      <c r="AB860" s="9"/>
      <c r="AC860" s="9"/>
      <c r="AD860" s="9"/>
      <c r="AE860" s="9"/>
      <c r="AF860" s="9"/>
      <c r="AG860" s="9"/>
      <c r="AH860" s="9"/>
    </row>
    <row r="861" spans="1:34" x14ac:dyDescent="0.25">
      <c r="A861" s="9"/>
      <c r="B861" s="9"/>
      <c r="C861" s="9"/>
      <c r="D861" s="9"/>
      <c r="F861" s="9"/>
      <c r="I861" s="9"/>
      <c r="J861" s="9"/>
      <c r="K861" s="9"/>
      <c r="L861" s="9"/>
      <c r="M861" s="9"/>
      <c r="N861" s="9"/>
      <c r="O861" s="9"/>
      <c r="P861" s="9"/>
      <c r="S861" s="9"/>
      <c r="X861" s="9"/>
      <c r="Y861" s="9"/>
      <c r="Z861" s="9"/>
      <c r="AA861" s="9"/>
      <c r="AB861" s="9"/>
      <c r="AC861" s="9"/>
      <c r="AD861" s="9"/>
      <c r="AE861" s="9"/>
      <c r="AF861" s="9"/>
      <c r="AG861" s="9"/>
      <c r="AH861" s="9"/>
    </row>
    <row r="862" spans="1:34" x14ac:dyDescent="0.25">
      <c r="A862" s="9"/>
      <c r="B862" s="9"/>
      <c r="C862" s="9"/>
      <c r="D862" s="9"/>
      <c r="F862" s="9"/>
      <c r="I862" s="9"/>
      <c r="J862" s="9"/>
      <c r="K862" s="9"/>
      <c r="L862" s="9"/>
      <c r="M862" s="9"/>
      <c r="N862" s="9"/>
      <c r="O862" s="9"/>
      <c r="P862" s="9"/>
      <c r="S862" s="9"/>
      <c r="X862" s="9"/>
      <c r="Y862" s="9"/>
      <c r="Z862" s="9"/>
      <c r="AA862" s="9"/>
      <c r="AB862" s="9"/>
      <c r="AC862" s="9"/>
      <c r="AD862" s="9"/>
      <c r="AE862" s="9"/>
      <c r="AF862" s="9"/>
      <c r="AG862" s="9"/>
      <c r="AH862" s="9"/>
    </row>
    <row r="863" spans="1:34" x14ac:dyDescent="0.25">
      <c r="A863" s="9"/>
      <c r="B863" s="9"/>
      <c r="C863" s="9"/>
      <c r="D863" s="9"/>
      <c r="F863" s="9"/>
      <c r="I863" s="9"/>
      <c r="J863" s="9"/>
      <c r="K863" s="9"/>
      <c r="L863" s="9"/>
      <c r="M863" s="9"/>
      <c r="N863" s="9"/>
      <c r="O863" s="9"/>
      <c r="P863" s="9"/>
      <c r="S863" s="9"/>
      <c r="X863" s="9"/>
      <c r="Y863" s="9"/>
      <c r="Z863" s="9"/>
      <c r="AA863" s="9"/>
      <c r="AB863" s="9"/>
      <c r="AC863" s="9"/>
      <c r="AD863" s="9"/>
      <c r="AE863" s="9"/>
      <c r="AF863" s="9"/>
      <c r="AG863" s="9"/>
      <c r="AH863" s="9"/>
    </row>
    <row r="864" spans="1:34" x14ac:dyDescent="0.25">
      <c r="A864" s="9"/>
      <c r="B864" s="9"/>
      <c r="C864" s="9"/>
      <c r="D864" s="9"/>
      <c r="F864" s="9"/>
      <c r="I864" s="9"/>
      <c r="J864" s="9"/>
      <c r="K864" s="9"/>
      <c r="L864" s="9"/>
      <c r="M864" s="9"/>
      <c r="N864" s="9"/>
      <c r="O864" s="9"/>
      <c r="P864" s="9"/>
      <c r="S864" s="9"/>
      <c r="X864" s="9"/>
      <c r="Y864" s="9"/>
      <c r="Z864" s="9"/>
      <c r="AA864" s="9"/>
      <c r="AB864" s="9"/>
      <c r="AC864" s="9"/>
      <c r="AD864" s="9"/>
      <c r="AE864" s="9"/>
      <c r="AF864" s="9"/>
      <c r="AG864" s="9"/>
      <c r="AH864" s="9"/>
    </row>
    <row r="865" spans="1:34" x14ac:dyDescent="0.25">
      <c r="A865" s="9"/>
      <c r="B865" s="9"/>
      <c r="C865" s="9"/>
      <c r="D865" s="9"/>
      <c r="F865" s="9"/>
      <c r="I865" s="9"/>
      <c r="J865" s="9"/>
      <c r="K865" s="9"/>
      <c r="L865" s="9"/>
      <c r="M865" s="9"/>
      <c r="N865" s="9"/>
      <c r="O865" s="9"/>
      <c r="P865" s="9"/>
      <c r="S865" s="9"/>
      <c r="X865" s="9"/>
      <c r="Y865" s="9"/>
      <c r="Z865" s="9"/>
      <c r="AA865" s="9"/>
      <c r="AB865" s="9"/>
      <c r="AC865" s="9"/>
      <c r="AD865" s="9"/>
      <c r="AE865" s="9"/>
      <c r="AF865" s="9"/>
      <c r="AG865" s="9"/>
      <c r="AH865" s="9"/>
    </row>
    <row r="866" spans="1:34" x14ac:dyDescent="0.25">
      <c r="A866" s="9"/>
      <c r="B866" s="9"/>
      <c r="C866" s="9"/>
      <c r="D866" s="9"/>
      <c r="F866" s="9"/>
      <c r="I866" s="9"/>
      <c r="J866" s="9"/>
      <c r="K866" s="9"/>
      <c r="L866" s="9"/>
      <c r="M866" s="9"/>
      <c r="N866" s="9"/>
      <c r="O866" s="9"/>
      <c r="P866" s="9"/>
      <c r="S866" s="9"/>
      <c r="X866" s="9"/>
      <c r="Y866" s="9"/>
      <c r="Z866" s="9"/>
      <c r="AA866" s="9"/>
      <c r="AB866" s="9"/>
      <c r="AC866" s="9"/>
      <c r="AD866" s="9"/>
      <c r="AE866" s="9"/>
      <c r="AF866" s="9"/>
      <c r="AG866" s="9"/>
      <c r="AH866" s="9"/>
    </row>
    <row r="867" spans="1:34" x14ac:dyDescent="0.25">
      <c r="A867" s="9"/>
      <c r="B867" s="9"/>
      <c r="C867" s="9"/>
      <c r="D867" s="9"/>
      <c r="F867" s="9"/>
      <c r="I867" s="9"/>
      <c r="J867" s="9"/>
      <c r="K867" s="9"/>
      <c r="L867" s="9"/>
      <c r="M867" s="9"/>
      <c r="N867" s="9"/>
      <c r="O867" s="9"/>
      <c r="P867" s="9"/>
      <c r="S867" s="9"/>
      <c r="X867" s="9"/>
      <c r="Y867" s="9"/>
      <c r="Z867" s="9"/>
      <c r="AA867" s="9"/>
      <c r="AB867" s="9"/>
      <c r="AC867" s="9"/>
      <c r="AD867" s="9"/>
      <c r="AE867" s="9"/>
      <c r="AF867" s="9"/>
      <c r="AG867" s="9"/>
      <c r="AH867" s="9"/>
    </row>
    <row r="868" spans="1:34" x14ac:dyDescent="0.25">
      <c r="A868" s="9"/>
      <c r="B868" s="9"/>
      <c r="C868" s="9"/>
      <c r="D868" s="9"/>
      <c r="F868" s="9"/>
      <c r="I868" s="9"/>
      <c r="J868" s="9"/>
      <c r="K868" s="9"/>
      <c r="L868" s="9"/>
      <c r="M868" s="9"/>
      <c r="N868" s="9"/>
      <c r="O868" s="9"/>
      <c r="P868" s="9"/>
      <c r="S868" s="9"/>
      <c r="X868" s="9"/>
      <c r="Y868" s="9"/>
      <c r="Z868" s="9"/>
      <c r="AA868" s="9"/>
      <c r="AB868" s="9"/>
      <c r="AC868" s="9"/>
      <c r="AD868" s="9"/>
      <c r="AE868" s="9"/>
      <c r="AF868" s="9"/>
      <c r="AG868" s="9"/>
      <c r="AH868" s="9"/>
    </row>
    <row r="869" spans="1:34" x14ac:dyDescent="0.25">
      <c r="A869" s="9"/>
      <c r="B869" s="9"/>
      <c r="C869" s="9"/>
      <c r="D869" s="9"/>
      <c r="F869" s="9"/>
      <c r="I869" s="9"/>
      <c r="J869" s="9"/>
      <c r="K869" s="9"/>
      <c r="L869" s="9"/>
      <c r="M869" s="9"/>
      <c r="N869" s="9"/>
      <c r="O869" s="9"/>
      <c r="P869" s="9"/>
      <c r="S869" s="9"/>
      <c r="X869" s="9"/>
      <c r="Y869" s="9"/>
      <c r="Z869" s="9"/>
      <c r="AA869" s="9"/>
      <c r="AB869" s="9"/>
      <c r="AC869" s="9"/>
      <c r="AD869" s="9"/>
      <c r="AE869" s="9"/>
      <c r="AF869" s="9"/>
      <c r="AG869" s="9"/>
      <c r="AH869" s="9"/>
    </row>
    <row r="870" spans="1:34" x14ac:dyDescent="0.25">
      <c r="A870" s="9"/>
      <c r="B870" s="9"/>
      <c r="C870" s="9"/>
      <c r="D870" s="9"/>
      <c r="F870" s="9"/>
      <c r="I870" s="9"/>
      <c r="J870" s="9"/>
      <c r="K870" s="9"/>
      <c r="L870" s="9"/>
      <c r="M870" s="9"/>
      <c r="N870" s="9"/>
      <c r="O870" s="9"/>
      <c r="P870" s="9"/>
      <c r="S870" s="9"/>
      <c r="X870" s="9"/>
      <c r="Y870" s="9"/>
      <c r="Z870" s="9"/>
      <c r="AA870" s="9"/>
      <c r="AB870" s="9"/>
      <c r="AC870" s="9"/>
      <c r="AD870" s="9"/>
      <c r="AE870" s="9"/>
      <c r="AF870" s="9"/>
      <c r="AG870" s="9"/>
      <c r="AH870" s="9"/>
    </row>
    <row r="871" spans="1:34" x14ac:dyDescent="0.25">
      <c r="A871" s="9"/>
      <c r="B871" s="9"/>
      <c r="C871" s="9"/>
      <c r="D871" s="9"/>
      <c r="F871" s="9"/>
      <c r="I871" s="9"/>
      <c r="J871" s="9"/>
      <c r="K871" s="9"/>
      <c r="L871" s="9"/>
      <c r="M871" s="9"/>
      <c r="N871" s="9"/>
      <c r="O871" s="9"/>
      <c r="P871" s="9"/>
      <c r="S871" s="9"/>
      <c r="X871" s="9"/>
      <c r="Y871" s="9"/>
      <c r="Z871" s="9"/>
      <c r="AA871" s="9"/>
      <c r="AB871" s="9"/>
      <c r="AC871" s="9"/>
      <c r="AD871" s="9"/>
      <c r="AE871" s="9"/>
      <c r="AF871" s="9"/>
      <c r="AG871" s="9"/>
      <c r="AH871" s="9"/>
    </row>
    <row r="872" spans="1:34" x14ac:dyDescent="0.25">
      <c r="A872" s="9"/>
      <c r="B872" s="9"/>
      <c r="C872" s="9"/>
      <c r="D872" s="9"/>
      <c r="F872" s="9"/>
      <c r="I872" s="9"/>
      <c r="J872" s="9"/>
      <c r="K872" s="9"/>
      <c r="L872" s="9"/>
      <c r="M872" s="9"/>
      <c r="N872" s="9"/>
      <c r="O872" s="9"/>
      <c r="P872" s="9"/>
      <c r="S872" s="9"/>
      <c r="X872" s="9"/>
      <c r="Y872" s="9"/>
      <c r="Z872" s="9"/>
      <c r="AA872" s="9"/>
      <c r="AB872" s="9"/>
      <c r="AC872" s="9"/>
      <c r="AD872" s="9"/>
      <c r="AE872" s="9"/>
      <c r="AF872" s="9"/>
      <c r="AG872" s="9"/>
      <c r="AH872" s="9"/>
    </row>
    <row r="873" spans="1:34" x14ac:dyDescent="0.25">
      <c r="A873" s="9"/>
      <c r="B873" s="9"/>
      <c r="C873" s="9"/>
      <c r="D873" s="9"/>
      <c r="F873" s="9"/>
      <c r="I873" s="9"/>
      <c r="J873" s="9"/>
      <c r="K873" s="9"/>
      <c r="L873" s="9"/>
      <c r="M873" s="9"/>
      <c r="N873" s="9"/>
      <c r="O873" s="9"/>
      <c r="P873" s="9"/>
      <c r="S873" s="9"/>
      <c r="X873" s="9"/>
      <c r="Y873" s="9"/>
      <c r="Z873" s="9"/>
      <c r="AA873" s="9"/>
      <c r="AB873" s="9"/>
      <c r="AC873" s="9"/>
      <c r="AD873" s="9"/>
      <c r="AE873" s="9"/>
      <c r="AF873" s="9"/>
      <c r="AG873" s="9"/>
      <c r="AH873" s="9"/>
    </row>
    <row r="874" spans="1:34" x14ac:dyDescent="0.25">
      <c r="A874" s="9"/>
      <c r="B874" s="9"/>
      <c r="C874" s="9"/>
      <c r="D874" s="9"/>
      <c r="F874" s="9"/>
      <c r="I874" s="9"/>
      <c r="J874" s="9"/>
      <c r="K874" s="9"/>
      <c r="L874" s="9"/>
      <c r="M874" s="9"/>
      <c r="N874" s="9"/>
      <c r="O874" s="9"/>
      <c r="P874" s="9"/>
      <c r="S874" s="9"/>
      <c r="X874" s="9"/>
      <c r="Y874" s="9"/>
      <c r="Z874" s="9"/>
      <c r="AA874" s="9"/>
      <c r="AB874" s="9"/>
      <c r="AC874" s="9"/>
      <c r="AD874" s="9"/>
      <c r="AE874" s="9"/>
      <c r="AF874" s="9"/>
      <c r="AG874" s="9"/>
      <c r="AH874" s="9"/>
    </row>
    <row r="875" spans="1:34" x14ac:dyDescent="0.25">
      <c r="A875" s="9"/>
      <c r="B875" s="9"/>
      <c r="C875" s="9"/>
      <c r="D875" s="9"/>
      <c r="F875" s="9"/>
      <c r="I875" s="9"/>
      <c r="J875" s="9"/>
      <c r="K875" s="9"/>
      <c r="L875" s="9"/>
      <c r="M875" s="9"/>
      <c r="N875" s="9"/>
      <c r="O875" s="9"/>
      <c r="P875" s="9"/>
      <c r="S875" s="9"/>
      <c r="X875" s="9"/>
      <c r="Y875" s="9"/>
      <c r="Z875" s="9"/>
      <c r="AA875" s="9"/>
      <c r="AB875" s="9"/>
      <c r="AC875" s="9"/>
      <c r="AD875" s="9"/>
      <c r="AE875" s="9"/>
      <c r="AF875" s="9"/>
      <c r="AG875" s="9"/>
      <c r="AH875" s="9"/>
    </row>
    <row r="876" spans="1:34" x14ac:dyDescent="0.25">
      <c r="A876" s="9"/>
      <c r="B876" s="9"/>
      <c r="C876" s="9"/>
      <c r="D876" s="9"/>
      <c r="F876" s="9"/>
      <c r="I876" s="9"/>
      <c r="J876" s="9"/>
      <c r="K876" s="9"/>
      <c r="L876" s="9"/>
      <c r="M876" s="9"/>
      <c r="N876" s="9"/>
      <c r="O876" s="9"/>
      <c r="P876" s="9"/>
      <c r="S876" s="9"/>
      <c r="X876" s="9"/>
      <c r="Y876" s="9"/>
      <c r="Z876" s="9"/>
      <c r="AA876" s="9"/>
      <c r="AB876" s="9"/>
      <c r="AC876" s="9"/>
      <c r="AD876" s="9"/>
      <c r="AE876" s="9"/>
      <c r="AF876" s="9"/>
      <c r="AG876" s="9"/>
      <c r="AH876" s="9"/>
    </row>
    <row r="877" spans="1:34" x14ac:dyDescent="0.25">
      <c r="A877" s="9"/>
      <c r="B877" s="9"/>
      <c r="C877" s="9"/>
      <c r="D877" s="9"/>
      <c r="F877" s="9"/>
      <c r="I877" s="9"/>
      <c r="J877" s="9"/>
      <c r="K877" s="9"/>
      <c r="L877" s="9"/>
      <c r="M877" s="9"/>
      <c r="N877" s="9"/>
      <c r="O877" s="9"/>
      <c r="P877" s="9"/>
      <c r="S877" s="9"/>
      <c r="X877" s="9"/>
      <c r="Y877" s="9"/>
      <c r="Z877" s="9"/>
      <c r="AA877" s="9"/>
      <c r="AB877" s="9"/>
      <c r="AC877" s="9"/>
      <c r="AD877" s="9"/>
      <c r="AE877" s="9"/>
      <c r="AF877" s="9"/>
      <c r="AG877" s="9"/>
      <c r="AH877" s="9"/>
    </row>
    <row r="878" spans="1:34" x14ac:dyDescent="0.25">
      <c r="A878" s="9"/>
      <c r="B878" s="9"/>
      <c r="C878" s="9"/>
      <c r="D878" s="9"/>
      <c r="F878" s="9"/>
      <c r="I878" s="9"/>
      <c r="J878" s="9"/>
      <c r="K878" s="9"/>
      <c r="L878" s="9"/>
      <c r="M878" s="9"/>
      <c r="N878" s="9"/>
      <c r="O878" s="9"/>
      <c r="P878" s="9"/>
      <c r="S878" s="9"/>
      <c r="X878" s="9"/>
      <c r="Y878" s="9"/>
      <c r="Z878" s="9"/>
      <c r="AA878" s="9"/>
      <c r="AB878" s="9"/>
      <c r="AC878" s="9"/>
      <c r="AD878" s="9"/>
      <c r="AE878" s="9"/>
      <c r="AF878" s="9"/>
      <c r="AG878" s="9"/>
      <c r="AH878" s="9"/>
    </row>
    <row r="879" spans="1:34" x14ac:dyDescent="0.25">
      <c r="A879" s="9"/>
      <c r="B879" s="9"/>
      <c r="C879" s="9"/>
      <c r="D879" s="9"/>
      <c r="F879" s="9"/>
      <c r="I879" s="9"/>
      <c r="J879" s="9"/>
      <c r="K879" s="9"/>
      <c r="L879" s="9"/>
      <c r="M879" s="9"/>
      <c r="N879" s="9"/>
      <c r="O879" s="9"/>
      <c r="P879" s="9"/>
      <c r="S879" s="9"/>
      <c r="X879" s="9"/>
      <c r="Y879" s="9"/>
      <c r="Z879" s="9"/>
      <c r="AA879" s="9"/>
      <c r="AB879" s="9"/>
      <c r="AC879" s="9"/>
      <c r="AD879" s="9"/>
      <c r="AE879" s="9"/>
      <c r="AF879" s="9"/>
      <c r="AG879" s="9"/>
      <c r="AH879" s="9"/>
    </row>
    <row r="880" spans="1:34" x14ac:dyDescent="0.25">
      <c r="A880" s="9"/>
      <c r="B880" s="9"/>
      <c r="C880" s="9"/>
      <c r="D880" s="9"/>
      <c r="F880" s="9"/>
      <c r="I880" s="9"/>
      <c r="J880" s="9"/>
      <c r="K880" s="9"/>
      <c r="L880" s="9"/>
      <c r="M880" s="9"/>
      <c r="N880" s="9"/>
      <c r="O880" s="9"/>
      <c r="P880" s="9"/>
      <c r="S880" s="9"/>
      <c r="X880" s="9"/>
      <c r="Y880" s="9"/>
      <c r="Z880" s="9"/>
      <c r="AA880" s="9"/>
      <c r="AB880" s="9"/>
      <c r="AC880" s="9"/>
      <c r="AD880" s="9"/>
      <c r="AE880" s="9"/>
      <c r="AF880" s="9"/>
      <c r="AG880" s="9"/>
      <c r="AH880" s="9"/>
    </row>
    <row r="881" spans="1:34" x14ac:dyDescent="0.25">
      <c r="A881" s="9"/>
      <c r="B881" s="9"/>
      <c r="C881" s="9"/>
      <c r="D881" s="9"/>
      <c r="F881" s="9"/>
      <c r="I881" s="9"/>
      <c r="J881" s="9"/>
      <c r="K881" s="9"/>
      <c r="L881" s="9"/>
      <c r="M881" s="9"/>
      <c r="N881" s="9"/>
      <c r="O881" s="9"/>
      <c r="P881" s="9"/>
      <c r="S881" s="9"/>
      <c r="X881" s="9"/>
      <c r="Y881" s="9"/>
      <c r="Z881" s="9"/>
      <c r="AA881" s="9"/>
      <c r="AB881" s="9"/>
      <c r="AC881" s="9"/>
      <c r="AD881" s="9"/>
      <c r="AE881" s="9"/>
      <c r="AF881" s="9"/>
      <c r="AG881" s="9"/>
      <c r="AH881" s="9"/>
    </row>
    <row r="882" spans="1:34" x14ac:dyDescent="0.25">
      <c r="A882" s="9"/>
      <c r="B882" s="9"/>
      <c r="C882" s="9"/>
      <c r="D882" s="9"/>
      <c r="F882" s="9"/>
      <c r="I882" s="9"/>
      <c r="J882" s="9"/>
      <c r="K882" s="9"/>
      <c r="L882" s="9"/>
      <c r="M882" s="9"/>
      <c r="N882" s="9"/>
      <c r="O882" s="9"/>
      <c r="P882" s="9"/>
      <c r="S882" s="9"/>
      <c r="X882" s="9"/>
      <c r="Y882" s="9"/>
      <c r="Z882" s="9"/>
      <c r="AA882" s="9"/>
      <c r="AB882" s="9"/>
      <c r="AC882" s="9"/>
      <c r="AD882" s="9"/>
      <c r="AE882" s="9"/>
      <c r="AF882" s="9"/>
      <c r="AG882" s="9"/>
      <c r="AH882" s="9"/>
    </row>
    <row r="883" spans="1:34" x14ac:dyDescent="0.25">
      <c r="A883" s="9"/>
      <c r="B883" s="9"/>
      <c r="C883" s="9"/>
      <c r="D883" s="9"/>
      <c r="F883" s="9"/>
      <c r="I883" s="9"/>
      <c r="J883" s="9"/>
      <c r="K883" s="9"/>
      <c r="L883" s="9"/>
      <c r="M883" s="9"/>
      <c r="N883" s="9"/>
      <c r="O883" s="9"/>
      <c r="P883" s="9"/>
      <c r="S883" s="9"/>
      <c r="X883" s="9"/>
      <c r="Y883" s="9"/>
      <c r="Z883" s="9"/>
      <c r="AA883" s="9"/>
      <c r="AB883" s="9"/>
      <c r="AC883" s="9"/>
      <c r="AD883" s="9"/>
      <c r="AE883" s="9"/>
      <c r="AF883" s="9"/>
      <c r="AG883" s="9"/>
      <c r="AH883" s="9"/>
    </row>
    <row r="884" spans="1:34" x14ac:dyDescent="0.25">
      <c r="A884" s="9"/>
      <c r="B884" s="9"/>
      <c r="C884" s="9"/>
      <c r="D884" s="9"/>
      <c r="F884" s="9"/>
      <c r="I884" s="9"/>
      <c r="J884" s="9"/>
      <c r="K884" s="9"/>
      <c r="L884" s="9"/>
      <c r="M884" s="9"/>
      <c r="N884" s="9"/>
      <c r="O884" s="9"/>
      <c r="P884" s="9"/>
      <c r="S884" s="9"/>
      <c r="X884" s="9"/>
      <c r="Y884" s="9"/>
      <c r="Z884" s="9"/>
      <c r="AA884" s="9"/>
      <c r="AB884" s="9"/>
      <c r="AC884" s="9"/>
      <c r="AD884" s="9"/>
      <c r="AE884" s="9"/>
      <c r="AF884" s="9"/>
      <c r="AG884" s="9"/>
      <c r="AH884" s="9"/>
    </row>
    <row r="885" spans="1:34" x14ac:dyDescent="0.25">
      <c r="A885" s="9"/>
      <c r="B885" s="9"/>
      <c r="C885" s="9"/>
      <c r="D885" s="9"/>
      <c r="F885" s="9"/>
      <c r="I885" s="9"/>
      <c r="J885" s="9"/>
      <c r="K885" s="9"/>
      <c r="L885" s="9"/>
      <c r="M885" s="9"/>
      <c r="N885" s="9"/>
      <c r="O885" s="9"/>
      <c r="P885" s="9"/>
      <c r="S885" s="9"/>
      <c r="X885" s="9"/>
      <c r="Y885" s="9"/>
      <c r="Z885" s="9"/>
      <c r="AA885" s="9"/>
      <c r="AB885" s="9"/>
      <c r="AC885" s="9"/>
      <c r="AD885" s="9"/>
      <c r="AE885" s="9"/>
      <c r="AF885" s="9"/>
      <c r="AG885" s="9"/>
      <c r="AH885" s="9"/>
    </row>
    <row r="886" spans="1:34" x14ac:dyDescent="0.25">
      <c r="A886" s="9"/>
      <c r="B886" s="9"/>
      <c r="C886" s="9"/>
      <c r="D886" s="9"/>
      <c r="F886" s="9"/>
      <c r="I886" s="9"/>
      <c r="J886" s="9"/>
      <c r="K886" s="9"/>
      <c r="L886" s="9"/>
      <c r="M886" s="9"/>
      <c r="N886" s="9"/>
      <c r="O886" s="9"/>
      <c r="P886" s="9"/>
      <c r="S886" s="9"/>
      <c r="X886" s="9"/>
      <c r="Y886" s="9"/>
      <c r="Z886" s="9"/>
      <c r="AA886" s="9"/>
      <c r="AB886" s="9"/>
      <c r="AC886" s="9"/>
      <c r="AD886" s="9"/>
      <c r="AE886" s="9"/>
      <c r="AF886" s="9"/>
      <c r="AG886" s="9"/>
      <c r="AH886" s="9"/>
    </row>
    <row r="887" spans="1:34" x14ac:dyDescent="0.25">
      <c r="A887" s="9"/>
      <c r="B887" s="9"/>
      <c r="C887" s="9"/>
      <c r="D887" s="9"/>
      <c r="F887" s="9"/>
      <c r="I887" s="9"/>
      <c r="J887" s="9"/>
      <c r="K887" s="9"/>
      <c r="L887" s="9"/>
      <c r="M887" s="9"/>
      <c r="N887" s="9"/>
      <c r="O887" s="9"/>
      <c r="P887" s="9"/>
      <c r="S887" s="9"/>
      <c r="X887" s="9"/>
      <c r="Y887" s="9"/>
      <c r="Z887" s="9"/>
      <c r="AA887" s="9"/>
      <c r="AB887" s="9"/>
      <c r="AC887" s="9"/>
      <c r="AD887" s="9"/>
      <c r="AE887" s="9"/>
      <c r="AF887" s="9"/>
      <c r="AG887" s="9"/>
      <c r="AH887" s="9"/>
    </row>
    <row r="888" spans="1:34" x14ac:dyDescent="0.25">
      <c r="A888" s="9"/>
      <c r="B888" s="9"/>
      <c r="C888" s="9"/>
      <c r="D888" s="9"/>
      <c r="F888" s="9"/>
      <c r="I888" s="9"/>
      <c r="J888" s="9"/>
      <c r="K888" s="9"/>
      <c r="L888" s="9"/>
      <c r="M888" s="9"/>
      <c r="N888" s="9"/>
      <c r="O888" s="9"/>
      <c r="P888" s="9"/>
      <c r="S888" s="9"/>
      <c r="X888" s="9"/>
      <c r="Y888" s="9"/>
      <c r="Z888" s="9"/>
      <c r="AA888" s="9"/>
      <c r="AB888" s="9"/>
      <c r="AC888" s="9"/>
      <c r="AD888" s="9"/>
      <c r="AE888" s="9"/>
      <c r="AF888" s="9"/>
      <c r="AG888" s="9"/>
      <c r="AH888" s="9"/>
    </row>
    <row r="889" spans="1:34" x14ac:dyDescent="0.25">
      <c r="A889" s="9"/>
      <c r="B889" s="9"/>
      <c r="C889" s="9"/>
      <c r="D889" s="9"/>
      <c r="F889" s="9"/>
      <c r="I889" s="9"/>
      <c r="J889" s="9"/>
      <c r="K889" s="9"/>
      <c r="L889" s="9"/>
      <c r="M889" s="9"/>
      <c r="N889" s="9"/>
      <c r="O889" s="9"/>
      <c r="P889" s="9"/>
      <c r="S889" s="9"/>
      <c r="X889" s="9"/>
      <c r="Y889" s="9"/>
      <c r="Z889" s="9"/>
      <c r="AA889" s="9"/>
      <c r="AB889" s="9"/>
      <c r="AC889" s="9"/>
      <c r="AD889" s="9"/>
      <c r="AE889" s="9"/>
      <c r="AF889" s="9"/>
      <c r="AG889" s="9"/>
      <c r="AH889" s="9"/>
    </row>
    <row r="890" spans="1:34" x14ac:dyDescent="0.25">
      <c r="A890" s="9"/>
      <c r="B890" s="9"/>
      <c r="C890" s="9"/>
      <c r="D890" s="9"/>
      <c r="F890" s="9"/>
      <c r="I890" s="9"/>
      <c r="J890" s="9"/>
      <c r="K890" s="9"/>
      <c r="L890" s="9"/>
      <c r="M890" s="9"/>
      <c r="N890" s="9"/>
      <c r="O890" s="9"/>
      <c r="P890" s="9"/>
      <c r="S890" s="9"/>
      <c r="X890" s="9"/>
      <c r="Y890" s="9"/>
      <c r="Z890" s="9"/>
      <c r="AA890" s="9"/>
      <c r="AB890" s="9"/>
      <c r="AC890" s="9"/>
      <c r="AD890" s="9"/>
      <c r="AE890" s="9"/>
      <c r="AF890" s="9"/>
      <c r="AG890" s="9"/>
      <c r="AH890" s="9"/>
    </row>
    <row r="891" spans="1:34" x14ac:dyDescent="0.25">
      <c r="A891" s="9"/>
      <c r="B891" s="9"/>
      <c r="C891" s="9"/>
      <c r="D891" s="9"/>
      <c r="F891" s="9"/>
      <c r="I891" s="9"/>
      <c r="J891" s="9"/>
      <c r="K891" s="9"/>
      <c r="L891" s="9"/>
      <c r="M891" s="9"/>
      <c r="N891" s="9"/>
      <c r="O891" s="9"/>
      <c r="P891" s="9"/>
      <c r="S891" s="9"/>
      <c r="X891" s="9"/>
      <c r="Y891" s="9"/>
      <c r="Z891" s="9"/>
      <c r="AA891" s="9"/>
      <c r="AB891" s="9"/>
      <c r="AC891" s="9"/>
      <c r="AD891" s="9"/>
      <c r="AE891" s="9"/>
      <c r="AF891" s="9"/>
      <c r="AG891" s="9"/>
      <c r="AH891" s="9"/>
    </row>
    <row r="892" spans="1:34" x14ac:dyDescent="0.25">
      <c r="A892" s="9"/>
      <c r="B892" s="9"/>
      <c r="C892" s="9"/>
      <c r="D892" s="9"/>
      <c r="F892" s="9"/>
      <c r="I892" s="9"/>
      <c r="J892" s="9"/>
      <c r="K892" s="9"/>
      <c r="L892" s="9"/>
      <c r="M892" s="9"/>
      <c r="N892" s="9"/>
      <c r="O892" s="9"/>
      <c r="P892" s="9"/>
      <c r="S892" s="9"/>
      <c r="X892" s="9"/>
      <c r="Y892" s="9"/>
      <c r="Z892" s="9"/>
      <c r="AA892" s="9"/>
      <c r="AB892" s="9"/>
      <c r="AC892" s="9"/>
      <c r="AD892" s="9"/>
      <c r="AE892" s="9"/>
      <c r="AF892" s="9"/>
      <c r="AG892" s="9"/>
      <c r="AH892" s="9"/>
    </row>
    <row r="893" spans="1:34" x14ac:dyDescent="0.25">
      <c r="A893" s="9"/>
      <c r="B893" s="9"/>
      <c r="C893" s="9"/>
      <c r="D893" s="9"/>
      <c r="F893" s="9"/>
      <c r="I893" s="9"/>
      <c r="J893" s="9"/>
      <c r="K893" s="9"/>
      <c r="L893" s="9"/>
      <c r="M893" s="9"/>
      <c r="N893" s="9"/>
      <c r="O893" s="9"/>
      <c r="P893" s="9"/>
      <c r="S893" s="9"/>
      <c r="X893" s="9"/>
      <c r="Y893" s="9"/>
      <c r="Z893" s="9"/>
      <c r="AA893" s="9"/>
      <c r="AB893" s="9"/>
      <c r="AC893" s="9"/>
      <c r="AD893" s="9"/>
      <c r="AE893" s="9"/>
      <c r="AF893" s="9"/>
      <c r="AG893" s="9"/>
      <c r="AH893" s="9"/>
    </row>
    <row r="894" spans="1:34" x14ac:dyDescent="0.25">
      <c r="A894" s="9"/>
      <c r="B894" s="9"/>
      <c r="C894" s="9"/>
      <c r="D894" s="9"/>
      <c r="F894" s="9"/>
      <c r="I894" s="9"/>
      <c r="J894" s="9"/>
      <c r="K894" s="9"/>
      <c r="L894" s="9"/>
      <c r="M894" s="9"/>
      <c r="N894" s="9"/>
      <c r="O894" s="9"/>
      <c r="P894" s="9"/>
      <c r="S894" s="9"/>
      <c r="X894" s="9"/>
      <c r="Y894" s="9"/>
      <c r="Z894" s="9"/>
      <c r="AA894" s="9"/>
      <c r="AB894" s="9"/>
      <c r="AC894" s="9"/>
      <c r="AD894" s="9"/>
      <c r="AE894" s="9"/>
      <c r="AF894" s="9"/>
      <c r="AG894" s="9"/>
      <c r="AH894" s="9"/>
    </row>
    <row r="895" spans="1:34" x14ac:dyDescent="0.25">
      <c r="A895" s="9"/>
      <c r="B895" s="9"/>
      <c r="C895" s="9"/>
      <c r="D895" s="9"/>
      <c r="F895" s="9"/>
      <c r="I895" s="9"/>
      <c r="J895" s="9"/>
      <c r="K895" s="9"/>
      <c r="L895" s="9"/>
      <c r="M895" s="9"/>
      <c r="N895" s="9"/>
      <c r="O895" s="9"/>
      <c r="P895" s="9"/>
      <c r="S895" s="9"/>
      <c r="X895" s="9"/>
      <c r="Y895" s="9"/>
      <c r="Z895" s="9"/>
      <c r="AA895" s="9"/>
      <c r="AB895" s="9"/>
      <c r="AC895" s="9"/>
      <c r="AD895" s="9"/>
      <c r="AE895" s="9"/>
      <c r="AF895" s="9"/>
      <c r="AG895" s="9"/>
      <c r="AH895" s="9"/>
    </row>
    <row r="896" spans="1:34" x14ac:dyDescent="0.25">
      <c r="A896" s="9"/>
      <c r="B896" s="9"/>
      <c r="C896" s="9"/>
      <c r="D896" s="9"/>
      <c r="F896" s="9"/>
      <c r="I896" s="9"/>
      <c r="J896" s="9"/>
      <c r="K896" s="9"/>
      <c r="L896" s="9"/>
      <c r="M896" s="9"/>
      <c r="N896" s="9"/>
      <c r="O896" s="9"/>
      <c r="P896" s="9"/>
      <c r="S896" s="9"/>
      <c r="X896" s="9"/>
      <c r="Y896" s="9"/>
      <c r="Z896" s="9"/>
      <c r="AA896" s="9"/>
      <c r="AB896" s="9"/>
      <c r="AC896" s="9"/>
      <c r="AD896" s="9"/>
      <c r="AE896" s="9"/>
      <c r="AF896" s="9"/>
      <c r="AG896" s="9"/>
      <c r="AH896" s="9"/>
    </row>
    <row r="897" spans="1:34" x14ac:dyDescent="0.25">
      <c r="A897" s="9"/>
      <c r="B897" s="9"/>
      <c r="C897" s="9"/>
      <c r="D897" s="9"/>
      <c r="F897" s="9"/>
      <c r="I897" s="9"/>
      <c r="J897" s="9"/>
      <c r="K897" s="9"/>
      <c r="L897" s="9"/>
      <c r="M897" s="9"/>
      <c r="N897" s="9"/>
      <c r="O897" s="9"/>
      <c r="P897" s="9"/>
      <c r="S897" s="9"/>
      <c r="X897" s="9"/>
      <c r="Y897" s="9"/>
      <c r="Z897" s="9"/>
      <c r="AA897" s="9"/>
      <c r="AB897" s="9"/>
      <c r="AC897" s="9"/>
      <c r="AD897" s="9"/>
      <c r="AE897" s="9"/>
      <c r="AF897" s="9"/>
      <c r="AG897" s="9"/>
      <c r="AH897" s="9"/>
    </row>
    <row r="898" spans="1:34" x14ac:dyDescent="0.25">
      <c r="A898" s="9"/>
      <c r="B898" s="9"/>
      <c r="C898" s="9"/>
      <c r="D898" s="9"/>
      <c r="F898" s="9"/>
      <c r="I898" s="9"/>
      <c r="J898" s="9"/>
      <c r="K898" s="9"/>
      <c r="L898" s="9"/>
      <c r="M898" s="9"/>
      <c r="N898" s="9"/>
      <c r="O898" s="9"/>
      <c r="P898" s="9"/>
      <c r="S898" s="9"/>
      <c r="X898" s="9"/>
      <c r="Y898" s="9"/>
      <c r="Z898" s="9"/>
      <c r="AA898" s="9"/>
      <c r="AB898" s="9"/>
      <c r="AC898" s="9"/>
      <c r="AD898" s="9"/>
      <c r="AE898" s="9"/>
      <c r="AF898" s="9"/>
      <c r="AG898" s="9"/>
      <c r="AH898" s="9"/>
    </row>
    <row r="899" spans="1:34" x14ac:dyDescent="0.25">
      <c r="A899" s="9"/>
      <c r="B899" s="9"/>
      <c r="C899" s="9"/>
      <c r="D899" s="9"/>
      <c r="F899" s="9"/>
      <c r="I899" s="9"/>
      <c r="J899" s="9"/>
      <c r="K899" s="9"/>
      <c r="L899" s="9"/>
      <c r="M899" s="9"/>
      <c r="N899" s="9"/>
      <c r="O899" s="9"/>
      <c r="P899" s="9"/>
      <c r="S899" s="9"/>
      <c r="X899" s="9"/>
      <c r="Y899" s="9"/>
      <c r="Z899" s="9"/>
      <c r="AA899" s="9"/>
      <c r="AB899" s="9"/>
      <c r="AC899" s="9"/>
      <c r="AD899" s="9"/>
      <c r="AE899" s="9"/>
      <c r="AF899" s="9"/>
      <c r="AG899" s="9"/>
      <c r="AH899" s="9"/>
    </row>
    <row r="900" spans="1:34" x14ac:dyDescent="0.25">
      <c r="A900" s="9"/>
      <c r="B900" s="9"/>
      <c r="C900" s="9"/>
      <c r="D900" s="9"/>
      <c r="F900" s="9"/>
      <c r="I900" s="9"/>
      <c r="J900" s="9"/>
      <c r="K900" s="9"/>
      <c r="L900" s="9"/>
      <c r="M900" s="9"/>
      <c r="N900" s="9"/>
      <c r="O900" s="9"/>
      <c r="P900" s="9"/>
      <c r="S900" s="9"/>
      <c r="X900" s="9"/>
      <c r="Y900" s="9"/>
      <c r="Z900" s="9"/>
      <c r="AA900" s="9"/>
      <c r="AB900" s="9"/>
      <c r="AC900" s="9"/>
      <c r="AD900" s="9"/>
      <c r="AE900" s="9"/>
      <c r="AF900" s="9"/>
      <c r="AG900" s="9"/>
      <c r="AH900" s="9"/>
    </row>
    <row r="901" spans="1:34" x14ac:dyDescent="0.25">
      <c r="A901" s="9"/>
      <c r="B901" s="9"/>
      <c r="C901" s="9"/>
      <c r="D901" s="9"/>
      <c r="F901" s="9"/>
      <c r="I901" s="9"/>
      <c r="J901" s="9"/>
      <c r="K901" s="9"/>
      <c r="L901" s="9"/>
      <c r="M901" s="9"/>
      <c r="N901" s="9"/>
      <c r="O901" s="9"/>
      <c r="P901" s="9"/>
      <c r="S901" s="9"/>
      <c r="X901" s="9"/>
      <c r="Y901" s="9"/>
      <c r="Z901" s="9"/>
      <c r="AA901" s="9"/>
      <c r="AB901" s="9"/>
      <c r="AC901" s="9"/>
      <c r="AD901" s="9"/>
      <c r="AE901" s="9"/>
      <c r="AF901" s="9"/>
      <c r="AG901" s="9"/>
      <c r="AH901" s="9"/>
    </row>
    <row r="902" spans="1:34" x14ac:dyDescent="0.25">
      <c r="A902" s="9"/>
      <c r="B902" s="9"/>
      <c r="C902" s="9"/>
      <c r="D902" s="9"/>
      <c r="F902" s="9"/>
      <c r="I902" s="9"/>
      <c r="J902" s="9"/>
      <c r="K902" s="9"/>
      <c r="L902" s="9"/>
      <c r="M902" s="9"/>
      <c r="N902" s="9"/>
      <c r="O902" s="9"/>
      <c r="P902" s="9"/>
      <c r="S902" s="9"/>
      <c r="X902" s="9"/>
      <c r="Y902" s="9"/>
      <c r="Z902" s="9"/>
      <c r="AA902" s="9"/>
      <c r="AB902" s="9"/>
      <c r="AC902" s="9"/>
      <c r="AD902" s="9"/>
      <c r="AE902" s="9"/>
      <c r="AF902" s="9"/>
      <c r="AG902" s="9"/>
      <c r="AH902" s="9"/>
    </row>
    <row r="903" spans="1:34" x14ac:dyDescent="0.25">
      <c r="A903" s="9"/>
      <c r="B903" s="9"/>
      <c r="C903" s="9"/>
      <c r="D903" s="9"/>
      <c r="F903" s="9"/>
      <c r="I903" s="9"/>
      <c r="J903" s="9"/>
      <c r="K903" s="9"/>
      <c r="L903" s="9"/>
      <c r="M903" s="9"/>
      <c r="N903" s="9"/>
      <c r="O903" s="9"/>
      <c r="P903" s="9"/>
      <c r="S903" s="9"/>
      <c r="X903" s="9"/>
      <c r="Y903" s="9"/>
      <c r="Z903" s="9"/>
      <c r="AA903" s="9"/>
      <c r="AB903" s="9"/>
      <c r="AC903" s="9"/>
      <c r="AD903" s="9"/>
      <c r="AE903" s="9"/>
      <c r="AF903" s="9"/>
      <c r="AG903" s="9"/>
      <c r="AH903" s="9"/>
    </row>
    <row r="904" spans="1:34" x14ac:dyDescent="0.25">
      <c r="A904" s="9"/>
      <c r="B904" s="9"/>
      <c r="C904" s="9"/>
      <c r="D904" s="9"/>
      <c r="F904" s="9"/>
      <c r="I904" s="9"/>
      <c r="J904" s="9"/>
      <c r="K904" s="9"/>
      <c r="L904" s="9"/>
      <c r="M904" s="9"/>
      <c r="N904" s="9"/>
      <c r="O904" s="9"/>
      <c r="P904" s="9"/>
      <c r="S904" s="9"/>
      <c r="X904" s="9"/>
      <c r="Y904" s="9"/>
      <c r="Z904" s="9"/>
      <c r="AA904" s="9"/>
      <c r="AB904" s="9"/>
      <c r="AC904" s="9"/>
      <c r="AD904" s="9"/>
      <c r="AE904" s="9"/>
      <c r="AF904" s="9"/>
      <c r="AG904" s="9"/>
      <c r="AH904" s="9"/>
    </row>
    <row r="905" spans="1:34" x14ac:dyDescent="0.25">
      <c r="A905" s="9"/>
      <c r="B905" s="9"/>
      <c r="C905" s="9"/>
      <c r="D905" s="9"/>
      <c r="F905" s="9"/>
      <c r="I905" s="9"/>
      <c r="J905" s="9"/>
      <c r="K905" s="9"/>
      <c r="L905" s="9"/>
      <c r="M905" s="9"/>
      <c r="N905" s="9"/>
      <c r="O905" s="9"/>
      <c r="P905" s="9"/>
      <c r="S905" s="9"/>
      <c r="X905" s="9"/>
      <c r="Y905" s="9"/>
      <c r="Z905" s="9"/>
      <c r="AA905" s="9"/>
      <c r="AB905" s="9"/>
      <c r="AC905" s="9"/>
      <c r="AD905" s="9"/>
      <c r="AE905" s="9"/>
      <c r="AF905" s="9"/>
      <c r="AG905" s="9"/>
      <c r="AH905" s="9"/>
    </row>
    <row r="906" spans="1:34" x14ac:dyDescent="0.25">
      <c r="A906" s="9"/>
      <c r="B906" s="9"/>
      <c r="C906" s="9"/>
      <c r="D906" s="9"/>
      <c r="F906" s="9"/>
      <c r="I906" s="9"/>
      <c r="J906" s="9"/>
      <c r="K906" s="9"/>
      <c r="L906" s="9"/>
      <c r="M906" s="9"/>
      <c r="N906" s="9"/>
      <c r="O906" s="9"/>
      <c r="P906" s="9"/>
      <c r="S906" s="9"/>
      <c r="X906" s="9"/>
      <c r="Y906" s="9"/>
      <c r="Z906" s="9"/>
      <c r="AA906" s="9"/>
      <c r="AB906" s="9"/>
      <c r="AC906" s="9"/>
      <c r="AD906" s="9"/>
      <c r="AE906" s="9"/>
      <c r="AF906" s="9"/>
      <c r="AG906" s="9"/>
      <c r="AH906" s="9"/>
    </row>
    <row r="907" spans="1:34" x14ac:dyDescent="0.25">
      <c r="A907" s="9"/>
      <c r="B907" s="9"/>
      <c r="C907" s="9"/>
      <c r="D907" s="9"/>
      <c r="F907" s="9"/>
      <c r="I907" s="9"/>
      <c r="J907" s="9"/>
      <c r="K907" s="9"/>
      <c r="L907" s="9"/>
      <c r="M907" s="9"/>
      <c r="N907" s="9"/>
      <c r="O907" s="9"/>
      <c r="P907" s="9"/>
      <c r="S907" s="9"/>
      <c r="X907" s="9"/>
      <c r="Y907" s="9"/>
      <c r="Z907" s="9"/>
      <c r="AA907" s="9"/>
      <c r="AB907" s="9"/>
      <c r="AC907" s="9"/>
      <c r="AD907" s="9"/>
      <c r="AE907" s="9"/>
      <c r="AF907" s="9"/>
      <c r="AG907" s="9"/>
      <c r="AH907" s="9"/>
    </row>
    <row r="908" spans="1:34" x14ac:dyDescent="0.25">
      <c r="A908" s="9"/>
      <c r="B908" s="9"/>
      <c r="C908" s="9"/>
      <c r="D908" s="9"/>
      <c r="F908" s="9"/>
      <c r="I908" s="9"/>
      <c r="J908" s="9"/>
      <c r="K908" s="9"/>
      <c r="L908" s="9"/>
      <c r="M908" s="9"/>
      <c r="N908" s="9"/>
      <c r="O908" s="9"/>
      <c r="P908" s="9"/>
      <c r="S908" s="9"/>
      <c r="X908" s="9"/>
      <c r="Y908" s="9"/>
      <c r="Z908" s="9"/>
      <c r="AA908" s="9"/>
      <c r="AB908" s="9"/>
      <c r="AC908" s="9"/>
      <c r="AD908" s="9"/>
      <c r="AE908" s="9"/>
      <c r="AF908" s="9"/>
      <c r="AG908" s="9"/>
      <c r="AH908" s="9"/>
    </row>
    <row r="909" spans="1:34" x14ac:dyDescent="0.25">
      <c r="A909" s="9"/>
      <c r="B909" s="9"/>
      <c r="C909" s="9"/>
      <c r="D909" s="9"/>
      <c r="F909" s="9"/>
      <c r="I909" s="9"/>
      <c r="J909" s="9"/>
      <c r="K909" s="9"/>
      <c r="L909" s="9"/>
      <c r="M909" s="9"/>
      <c r="N909" s="9"/>
      <c r="O909" s="9"/>
      <c r="P909" s="9"/>
      <c r="S909" s="9"/>
      <c r="X909" s="9"/>
      <c r="Y909" s="9"/>
      <c r="Z909" s="9"/>
      <c r="AA909" s="9"/>
      <c r="AB909" s="9"/>
      <c r="AC909" s="9"/>
      <c r="AD909" s="9"/>
      <c r="AE909" s="9"/>
      <c r="AF909" s="9"/>
      <c r="AG909" s="9"/>
      <c r="AH909" s="9"/>
    </row>
    <row r="910" spans="1:34" x14ac:dyDescent="0.25">
      <c r="A910" s="9"/>
      <c r="B910" s="9"/>
      <c r="C910" s="9"/>
      <c r="D910" s="9"/>
      <c r="F910" s="9"/>
      <c r="I910" s="9"/>
      <c r="J910" s="9"/>
      <c r="K910" s="9"/>
      <c r="L910" s="9"/>
      <c r="M910" s="9"/>
      <c r="N910" s="9"/>
      <c r="O910" s="9"/>
      <c r="P910" s="9"/>
      <c r="S910" s="9"/>
      <c r="X910" s="9"/>
      <c r="Y910" s="9"/>
      <c r="Z910" s="9"/>
      <c r="AA910" s="9"/>
      <c r="AB910" s="9"/>
      <c r="AC910" s="9"/>
      <c r="AD910" s="9"/>
      <c r="AE910" s="9"/>
      <c r="AF910" s="9"/>
      <c r="AG910" s="9"/>
      <c r="AH910" s="9"/>
    </row>
    <row r="911" spans="1:34" x14ac:dyDescent="0.25">
      <c r="A911" s="9"/>
      <c r="B911" s="9"/>
      <c r="C911" s="9"/>
      <c r="D911" s="9"/>
      <c r="F911" s="9"/>
      <c r="I911" s="9"/>
      <c r="J911" s="9"/>
      <c r="K911" s="9"/>
      <c r="L911" s="9"/>
      <c r="M911" s="9"/>
      <c r="N911" s="9"/>
      <c r="O911" s="9"/>
      <c r="P911" s="9"/>
      <c r="S911" s="9"/>
      <c r="X911" s="9"/>
      <c r="Y911" s="9"/>
      <c r="Z911" s="9"/>
      <c r="AA911" s="9"/>
      <c r="AB911" s="9"/>
      <c r="AC911" s="9"/>
      <c r="AD911" s="9"/>
      <c r="AE911" s="9"/>
      <c r="AF911" s="9"/>
      <c r="AG911" s="9"/>
      <c r="AH911" s="9"/>
    </row>
    <row r="912" spans="1:34" x14ac:dyDescent="0.25">
      <c r="A912" s="9"/>
      <c r="B912" s="9"/>
      <c r="C912" s="9"/>
      <c r="D912" s="9"/>
      <c r="F912" s="9"/>
      <c r="I912" s="9"/>
      <c r="J912" s="9"/>
      <c r="K912" s="9"/>
      <c r="L912" s="9"/>
      <c r="M912" s="9"/>
      <c r="N912" s="9"/>
      <c r="O912" s="9"/>
      <c r="P912" s="9"/>
      <c r="S912" s="9"/>
      <c r="X912" s="9"/>
      <c r="Y912" s="9"/>
      <c r="Z912" s="9"/>
      <c r="AA912" s="9"/>
      <c r="AB912" s="9"/>
      <c r="AC912" s="9"/>
      <c r="AD912" s="9"/>
      <c r="AE912" s="9"/>
      <c r="AF912" s="9"/>
      <c r="AG912" s="9"/>
      <c r="AH912" s="9"/>
    </row>
    <row r="913" spans="1:34" x14ac:dyDescent="0.25">
      <c r="A913" s="9"/>
      <c r="B913" s="9"/>
      <c r="C913" s="9"/>
      <c r="D913" s="9"/>
      <c r="F913" s="9"/>
      <c r="I913" s="9"/>
      <c r="J913" s="9"/>
      <c r="K913" s="9"/>
      <c r="L913" s="9"/>
      <c r="M913" s="9"/>
      <c r="N913" s="9"/>
      <c r="O913" s="9"/>
      <c r="P913" s="9"/>
      <c r="S913" s="9"/>
      <c r="X913" s="9"/>
      <c r="Y913" s="9"/>
      <c r="Z913" s="9"/>
      <c r="AA913" s="9"/>
      <c r="AB913" s="9"/>
      <c r="AC913" s="9"/>
      <c r="AD913" s="9"/>
      <c r="AE913" s="9"/>
      <c r="AF913" s="9"/>
      <c r="AG913" s="9"/>
      <c r="AH913" s="9"/>
    </row>
    <row r="914" spans="1:34" x14ac:dyDescent="0.25">
      <c r="A914" s="9"/>
      <c r="B914" s="9"/>
      <c r="C914" s="9"/>
      <c r="D914" s="9"/>
      <c r="F914" s="9"/>
      <c r="I914" s="9"/>
      <c r="J914" s="9"/>
      <c r="K914" s="9"/>
      <c r="L914" s="9"/>
      <c r="M914" s="9"/>
      <c r="N914" s="9"/>
      <c r="O914" s="9"/>
      <c r="P914" s="9"/>
      <c r="S914" s="9"/>
      <c r="X914" s="9"/>
      <c r="Y914" s="9"/>
      <c r="Z914" s="9"/>
      <c r="AA914" s="9"/>
      <c r="AB914" s="9"/>
      <c r="AC914" s="9"/>
      <c r="AD914" s="9"/>
      <c r="AE914" s="9"/>
      <c r="AF914" s="9"/>
      <c r="AG914" s="9"/>
      <c r="AH914" s="9"/>
    </row>
    <row r="915" spans="1:34" x14ac:dyDescent="0.25">
      <c r="A915" s="9"/>
      <c r="B915" s="9"/>
      <c r="C915" s="9"/>
      <c r="D915" s="9"/>
      <c r="F915" s="9"/>
      <c r="I915" s="9"/>
      <c r="J915" s="9"/>
      <c r="K915" s="9"/>
      <c r="L915" s="9"/>
      <c r="M915" s="9"/>
      <c r="N915" s="9"/>
      <c r="O915" s="9"/>
      <c r="P915" s="9"/>
      <c r="S915" s="9"/>
      <c r="X915" s="9"/>
      <c r="Y915" s="9"/>
      <c r="Z915" s="9"/>
      <c r="AA915" s="9"/>
      <c r="AB915" s="9"/>
      <c r="AC915" s="9"/>
      <c r="AD915" s="9"/>
      <c r="AE915" s="9"/>
      <c r="AF915" s="9"/>
      <c r="AG915" s="9"/>
      <c r="AH915" s="9"/>
    </row>
    <row r="916" spans="1:34" x14ac:dyDescent="0.25">
      <c r="A916" s="9"/>
      <c r="B916" s="9"/>
      <c r="C916" s="9"/>
      <c r="D916" s="9"/>
      <c r="F916" s="9"/>
      <c r="I916" s="9"/>
      <c r="J916" s="9"/>
      <c r="K916" s="9"/>
      <c r="L916" s="9"/>
      <c r="M916" s="9"/>
      <c r="N916" s="9"/>
      <c r="O916" s="9"/>
      <c r="P916" s="9"/>
      <c r="S916" s="9"/>
      <c r="X916" s="9"/>
      <c r="Y916" s="9"/>
      <c r="Z916" s="9"/>
      <c r="AA916" s="9"/>
      <c r="AB916" s="9"/>
      <c r="AC916" s="9"/>
      <c r="AD916" s="9"/>
      <c r="AE916" s="9"/>
      <c r="AF916" s="9"/>
      <c r="AG916" s="9"/>
      <c r="AH916" s="9"/>
    </row>
    <row r="917" spans="1:34" x14ac:dyDescent="0.25">
      <c r="A917" s="9"/>
      <c r="B917" s="9"/>
      <c r="C917" s="9"/>
      <c r="D917" s="9"/>
      <c r="F917" s="9"/>
      <c r="I917" s="9"/>
      <c r="J917" s="9"/>
      <c r="K917" s="9"/>
      <c r="L917" s="9"/>
      <c r="M917" s="9"/>
      <c r="N917" s="9"/>
      <c r="O917" s="9"/>
      <c r="P917" s="9"/>
      <c r="S917" s="9"/>
      <c r="X917" s="9"/>
      <c r="Y917" s="9"/>
      <c r="Z917" s="9"/>
      <c r="AA917" s="9"/>
      <c r="AB917" s="9"/>
      <c r="AC917" s="9"/>
      <c r="AD917" s="9"/>
      <c r="AE917" s="9"/>
      <c r="AF917" s="9"/>
      <c r="AG917" s="9"/>
      <c r="AH917" s="9"/>
    </row>
    <row r="918" spans="1:34" x14ac:dyDescent="0.25">
      <c r="A918" s="9"/>
      <c r="B918" s="9"/>
      <c r="C918" s="9"/>
      <c r="D918" s="9"/>
      <c r="F918" s="9"/>
      <c r="I918" s="9"/>
      <c r="J918" s="9"/>
      <c r="K918" s="9"/>
      <c r="L918" s="9"/>
      <c r="M918" s="9"/>
      <c r="N918" s="9"/>
      <c r="O918" s="9"/>
      <c r="P918" s="9"/>
      <c r="S918" s="9"/>
      <c r="X918" s="9"/>
      <c r="Y918" s="9"/>
      <c r="Z918" s="9"/>
      <c r="AA918" s="9"/>
      <c r="AB918" s="9"/>
      <c r="AC918" s="9"/>
      <c r="AD918" s="9"/>
      <c r="AE918" s="9"/>
      <c r="AF918" s="9"/>
      <c r="AG918" s="9"/>
      <c r="AH918" s="9"/>
    </row>
    <row r="919" spans="1:34" x14ac:dyDescent="0.25">
      <c r="A919" s="9"/>
      <c r="B919" s="9"/>
      <c r="C919" s="9"/>
      <c r="D919" s="9"/>
      <c r="F919" s="9"/>
      <c r="I919" s="9"/>
      <c r="J919" s="9"/>
      <c r="K919" s="9"/>
      <c r="L919" s="9"/>
      <c r="M919" s="9"/>
      <c r="N919" s="9"/>
      <c r="O919" s="9"/>
      <c r="P919" s="9"/>
      <c r="S919" s="9"/>
      <c r="X919" s="9"/>
      <c r="Y919" s="9"/>
      <c r="Z919" s="9"/>
      <c r="AA919" s="9"/>
      <c r="AB919" s="9"/>
      <c r="AC919" s="9"/>
      <c r="AD919" s="9"/>
      <c r="AE919" s="9"/>
      <c r="AF919" s="9"/>
      <c r="AG919" s="9"/>
      <c r="AH919" s="9"/>
    </row>
    <row r="920" spans="1:34" x14ac:dyDescent="0.25">
      <c r="A920" s="9"/>
      <c r="B920" s="9"/>
      <c r="C920" s="9"/>
      <c r="D920" s="9"/>
      <c r="F920" s="9"/>
      <c r="I920" s="9"/>
      <c r="J920" s="9"/>
      <c r="K920" s="9"/>
      <c r="L920" s="9"/>
      <c r="M920" s="9"/>
      <c r="N920" s="9"/>
      <c r="O920" s="9"/>
      <c r="P920" s="9"/>
      <c r="S920" s="9"/>
      <c r="X920" s="9"/>
      <c r="Y920" s="9"/>
      <c r="Z920" s="9"/>
      <c r="AA920" s="9"/>
      <c r="AB920" s="9"/>
      <c r="AC920" s="9"/>
      <c r="AD920" s="9"/>
      <c r="AE920" s="9"/>
      <c r="AF920" s="9"/>
      <c r="AG920" s="9"/>
      <c r="AH920" s="9"/>
    </row>
    <row r="921" spans="1:34" x14ac:dyDescent="0.25">
      <c r="A921" s="9"/>
      <c r="B921" s="9"/>
      <c r="C921" s="9"/>
      <c r="D921" s="9"/>
      <c r="F921" s="9"/>
      <c r="I921" s="9"/>
      <c r="J921" s="9"/>
      <c r="K921" s="9"/>
      <c r="L921" s="9"/>
      <c r="M921" s="9"/>
      <c r="N921" s="9"/>
      <c r="O921" s="9"/>
      <c r="P921" s="9"/>
      <c r="S921" s="9"/>
      <c r="X921" s="9"/>
      <c r="Y921" s="9"/>
      <c r="Z921" s="9"/>
      <c r="AA921" s="9"/>
      <c r="AB921" s="9"/>
      <c r="AC921" s="9"/>
      <c r="AD921" s="9"/>
      <c r="AE921" s="9"/>
      <c r="AF921" s="9"/>
      <c r="AG921" s="9"/>
      <c r="AH921" s="9"/>
    </row>
    <row r="922" spans="1:34" x14ac:dyDescent="0.25">
      <c r="A922" s="9"/>
      <c r="B922" s="9"/>
      <c r="C922" s="9"/>
      <c r="D922" s="9"/>
      <c r="F922" s="9"/>
      <c r="I922" s="9"/>
      <c r="J922" s="9"/>
      <c r="K922" s="9"/>
      <c r="L922" s="9"/>
      <c r="M922" s="9"/>
      <c r="N922" s="9"/>
      <c r="O922" s="9"/>
      <c r="P922" s="9"/>
      <c r="S922" s="9"/>
      <c r="X922" s="9"/>
      <c r="Y922" s="9"/>
      <c r="Z922" s="9"/>
      <c r="AA922" s="9"/>
      <c r="AB922" s="9"/>
      <c r="AC922" s="9"/>
      <c r="AD922" s="9"/>
      <c r="AE922" s="9"/>
      <c r="AF922" s="9"/>
      <c r="AG922" s="9"/>
      <c r="AH922" s="9"/>
    </row>
    <row r="923" spans="1:34" x14ac:dyDescent="0.25">
      <c r="A923" s="9"/>
      <c r="B923" s="9"/>
      <c r="C923" s="9"/>
      <c r="D923" s="9"/>
      <c r="F923" s="9"/>
      <c r="I923" s="9"/>
      <c r="J923" s="9"/>
      <c r="K923" s="9"/>
      <c r="L923" s="9"/>
      <c r="M923" s="9"/>
      <c r="N923" s="9"/>
      <c r="O923" s="9"/>
      <c r="P923" s="9"/>
      <c r="S923" s="9"/>
      <c r="X923" s="9"/>
      <c r="Y923" s="9"/>
      <c r="Z923" s="9"/>
      <c r="AA923" s="9"/>
      <c r="AB923" s="9"/>
      <c r="AC923" s="9"/>
      <c r="AD923" s="9"/>
      <c r="AE923" s="9"/>
      <c r="AF923" s="9"/>
      <c r="AG923" s="9"/>
      <c r="AH923" s="9"/>
    </row>
    <row r="924" spans="1:34" x14ac:dyDescent="0.25">
      <c r="A924" s="9"/>
      <c r="B924" s="9"/>
      <c r="C924" s="9"/>
      <c r="D924" s="9"/>
      <c r="F924" s="9"/>
      <c r="I924" s="9"/>
      <c r="J924" s="9"/>
      <c r="K924" s="9"/>
      <c r="L924" s="9"/>
      <c r="M924" s="9"/>
      <c r="N924" s="9"/>
      <c r="O924" s="9"/>
      <c r="P924" s="9"/>
      <c r="S924" s="9"/>
      <c r="X924" s="9"/>
      <c r="Y924" s="9"/>
      <c r="Z924" s="9"/>
      <c r="AA924" s="9"/>
      <c r="AB924" s="9"/>
      <c r="AC924" s="9"/>
      <c r="AD924" s="9"/>
      <c r="AE924" s="9"/>
      <c r="AF924" s="9"/>
      <c r="AG924" s="9"/>
      <c r="AH924" s="9"/>
    </row>
    <row r="925" spans="1:34" x14ac:dyDescent="0.25">
      <c r="A925" s="9"/>
      <c r="B925" s="9"/>
      <c r="C925" s="9"/>
      <c r="D925" s="9"/>
      <c r="F925" s="9"/>
      <c r="I925" s="9"/>
      <c r="J925" s="9"/>
      <c r="K925" s="9"/>
      <c r="L925" s="9"/>
      <c r="M925" s="9"/>
      <c r="N925" s="9"/>
      <c r="O925" s="9"/>
      <c r="P925" s="9"/>
      <c r="S925" s="9"/>
      <c r="X925" s="9"/>
      <c r="Y925" s="9"/>
      <c r="Z925" s="9"/>
      <c r="AA925" s="9"/>
      <c r="AB925" s="9"/>
      <c r="AC925" s="9"/>
      <c r="AD925" s="9"/>
      <c r="AE925" s="9"/>
      <c r="AF925" s="9"/>
      <c r="AG925" s="9"/>
      <c r="AH925" s="9"/>
    </row>
    <row r="926" spans="1:34" x14ac:dyDescent="0.25">
      <c r="A926" s="9"/>
      <c r="B926" s="9"/>
      <c r="C926" s="9"/>
      <c r="D926" s="9"/>
      <c r="F926" s="9"/>
      <c r="I926" s="9"/>
      <c r="J926" s="9"/>
      <c r="K926" s="9"/>
      <c r="L926" s="9"/>
      <c r="M926" s="9"/>
      <c r="N926" s="9"/>
      <c r="O926" s="9"/>
      <c r="P926" s="9"/>
      <c r="S926" s="9"/>
      <c r="X926" s="9"/>
      <c r="Y926" s="9"/>
      <c r="Z926" s="9"/>
      <c r="AA926" s="9"/>
      <c r="AB926" s="9"/>
      <c r="AC926" s="9"/>
      <c r="AD926" s="9"/>
      <c r="AE926" s="9"/>
      <c r="AF926" s="9"/>
      <c r="AG926" s="9"/>
      <c r="AH926" s="9"/>
    </row>
    <row r="927" spans="1:34" x14ac:dyDescent="0.25">
      <c r="A927" s="9"/>
      <c r="B927" s="9"/>
      <c r="C927" s="9"/>
      <c r="D927" s="9"/>
      <c r="F927" s="9"/>
      <c r="I927" s="9"/>
      <c r="J927" s="9"/>
      <c r="K927" s="9"/>
      <c r="L927" s="9"/>
      <c r="M927" s="9"/>
      <c r="N927" s="9"/>
      <c r="O927" s="9"/>
      <c r="P927" s="9"/>
      <c r="S927" s="9"/>
      <c r="X927" s="9"/>
      <c r="Y927" s="9"/>
      <c r="Z927" s="9"/>
      <c r="AA927" s="9"/>
      <c r="AB927" s="9"/>
      <c r="AC927" s="9"/>
      <c r="AD927" s="9"/>
      <c r="AE927" s="9"/>
      <c r="AF927" s="9"/>
      <c r="AG927" s="9"/>
      <c r="AH927" s="9"/>
    </row>
    <row r="928" spans="1:34" x14ac:dyDescent="0.25">
      <c r="A928" s="9"/>
      <c r="B928" s="9"/>
      <c r="C928" s="9"/>
      <c r="D928" s="9"/>
      <c r="F928" s="9"/>
      <c r="I928" s="9"/>
      <c r="J928" s="9"/>
      <c r="K928" s="9"/>
      <c r="L928" s="9"/>
      <c r="M928" s="9"/>
      <c r="N928" s="9"/>
      <c r="O928" s="9"/>
      <c r="P928" s="9"/>
      <c r="S928" s="9"/>
      <c r="X928" s="9"/>
      <c r="Y928" s="9"/>
      <c r="Z928" s="9"/>
      <c r="AA928" s="9"/>
      <c r="AB928" s="9"/>
      <c r="AC928" s="9"/>
      <c r="AD928" s="9"/>
      <c r="AE928" s="9"/>
      <c r="AF928" s="9"/>
      <c r="AG928" s="9"/>
      <c r="AH928" s="9"/>
    </row>
    <row r="929" spans="1:34" x14ac:dyDescent="0.25">
      <c r="A929" s="9"/>
      <c r="B929" s="9"/>
      <c r="C929" s="9"/>
      <c r="D929" s="9"/>
      <c r="F929" s="9"/>
      <c r="I929" s="9"/>
      <c r="J929" s="9"/>
      <c r="K929" s="9"/>
      <c r="L929" s="9"/>
      <c r="M929" s="9"/>
      <c r="N929" s="9"/>
      <c r="O929" s="9"/>
      <c r="P929" s="9"/>
      <c r="S929" s="9"/>
      <c r="X929" s="9"/>
      <c r="Y929" s="9"/>
      <c r="Z929" s="9"/>
      <c r="AA929" s="9"/>
      <c r="AB929" s="9"/>
      <c r="AC929" s="9"/>
      <c r="AD929" s="9"/>
      <c r="AE929" s="9"/>
      <c r="AF929" s="9"/>
      <c r="AG929" s="9"/>
      <c r="AH929" s="9"/>
    </row>
    <row r="930" spans="1:34" x14ac:dyDescent="0.25">
      <c r="A930" s="9"/>
      <c r="B930" s="9"/>
      <c r="C930" s="9"/>
      <c r="D930" s="9"/>
      <c r="F930" s="9"/>
      <c r="I930" s="9"/>
      <c r="J930" s="9"/>
      <c r="K930" s="9"/>
      <c r="L930" s="9"/>
      <c r="M930" s="9"/>
      <c r="N930" s="9"/>
      <c r="O930" s="9"/>
      <c r="P930" s="9"/>
      <c r="S930" s="9"/>
      <c r="X930" s="9"/>
      <c r="Y930" s="9"/>
      <c r="Z930" s="9"/>
      <c r="AA930" s="9"/>
      <c r="AB930" s="9"/>
      <c r="AC930" s="9"/>
      <c r="AD930" s="9"/>
      <c r="AE930" s="9"/>
      <c r="AF930" s="9"/>
      <c r="AG930" s="9"/>
      <c r="AH930" s="9"/>
    </row>
    <row r="931" spans="1:34" x14ac:dyDescent="0.25">
      <c r="A931" s="9"/>
      <c r="B931" s="9"/>
      <c r="C931" s="9"/>
      <c r="D931" s="9"/>
      <c r="F931" s="9"/>
      <c r="I931" s="9"/>
      <c r="J931" s="9"/>
      <c r="K931" s="9"/>
      <c r="L931" s="9"/>
      <c r="M931" s="9"/>
      <c r="N931" s="9"/>
      <c r="O931" s="9"/>
      <c r="P931" s="9"/>
      <c r="S931" s="9"/>
      <c r="X931" s="9"/>
      <c r="Y931" s="9"/>
      <c r="Z931" s="9"/>
      <c r="AA931" s="9"/>
      <c r="AB931" s="9"/>
      <c r="AC931" s="9"/>
      <c r="AD931" s="9"/>
      <c r="AE931" s="9"/>
      <c r="AF931" s="9"/>
      <c r="AG931" s="9"/>
      <c r="AH931" s="9"/>
    </row>
    <row r="932" spans="1:34" x14ac:dyDescent="0.25">
      <c r="A932" s="9"/>
      <c r="B932" s="9"/>
      <c r="C932" s="9"/>
      <c r="D932" s="9"/>
      <c r="F932" s="9"/>
      <c r="I932" s="9"/>
      <c r="J932" s="9"/>
      <c r="K932" s="9"/>
      <c r="L932" s="9"/>
      <c r="M932" s="9"/>
      <c r="N932" s="9"/>
      <c r="O932" s="9"/>
      <c r="P932" s="9"/>
      <c r="S932" s="9"/>
      <c r="X932" s="9"/>
      <c r="Y932" s="9"/>
      <c r="Z932" s="9"/>
      <c r="AA932" s="9"/>
      <c r="AB932" s="9"/>
      <c r="AC932" s="9"/>
      <c r="AD932" s="9"/>
      <c r="AE932" s="9"/>
      <c r="AF932" s="9"/>
      <c r="AG932" s="9"/>
      <c r="AH932" s="9"/>
    </row>
    <row r="933" spans="1:34" x14ac:dyDescent="0.25">
      <c r="A933" s="9"/>
      <c r="B933" s="9"/>
      <c r="C933" s="9"/>
      <c r="D933" s="9"/>
      <c r="F933" s="9"/>
      <c r="I933" s="9"/>
      <c r="J933" s="9"/>
      <c r="K933" s="9"/>
      <c r="L933" s="9"/>
      <c r="M933" s="9"/>
      <c r="N933" s="9"/>
      <c r="O933" s="9"/>
      <c r="P933" s="9"/>
      <c r="S933" s="9"/>
      <c r="X933" s="9"/>
      <c r="Y933" s="9"/>
      <c r="Z933" s="9"/>
      <c r="AA933" s="9"/>
      <c r="AB933" s="9"/>
      <c r="AC933" s="9"/>
      <c r="AD933" s="9"/>
      <c r="AE933" s="9"/>
      <c r="AF933" s="9"/>
      <c r="AG933" s="9"/>
      <c r="AH933" s="9"/>
    </row>
    <row r="934" spans="1:34" x14ac:dyDescent="0.25">
      <c r="A934" s="9"/>
      <c r="B934" s="9"/>
      <c r="C934" s="9"/>
      <c r="D934" s="9"/>
      <c r="F934" s="9"/>
      <c r="I934" s="9"/>
      <c r="J934" s="9"/>
      <c r="K934" s="9"/>
      <c r="L934" s="9"/>
      <c r="M934" s="9"/>
      <c r="N934" s="9"/>
      <c r="O934" s="9"/>
      <c r="P934" s="9"/>
      <c r="S934" s="9"/>
      <c r="X934" s="9"/>
      <c r="Y934" s="9"/>
      <c r="Z934" s="9"/>
      <c r="AA934" s="9"/>
      <c r="AB934" s="9"/>
      <c r="AC934" s="9"/>
      <c r="AD934" s="9"/>
      <c r="AE934" s="9"/>
      <c r="AF934" s="9"/>
      <c r="AG934" s="9"/>
      <c r="AH934" s="9"/>
    </row>
    <row r="935" spans="1:34" x14ac:dyDescent="0.25">
      <c r="A935" s="9"/>
      <c r="B935" s="9"/>
      <c r="C935" s="9"/>
      <c r="D935" s="9"/>
      <c r="F935" s="9"/>
      <c r="I935" s="9"/>
      <c r="J935" s="9"/>
      <c r="K935" s="9"/>
      <c r="L935" s="9"/>
      <c r="M935" s="9"/>
      <c r="N935" s="9"/>
      <c r="O935" s="9"/>
      <c r="P935" s="9"/>
      <c r="S935" s="9"/>
      <c r="X935" s="9"/>
      <c r="Y935" s="9"/>
      <c r="Z935" s="9"/>
      <c r="AA935" s="9"/>
      <c r="AB935" s="9"/>
      <c r="AC935" s="9"/>
      <c r="AD935" s="9"/>
      <c r="AE935" s="9"/>
      <c r="AF935" s="9"/>
      <c r="AG935" s="9"/>
      <c r="AH935" s="9"/>
    </row>
    <row r="936" spans="1:34" x14ac:dyDescent="0.25">
      <c r="A936" s="9"/>
      <c r="B936" s="9"/>
      <c r="C936" s="9"/>
      <c r="D936" s="9"/>
      <c r="F936" s="9"/>
      <c r="I936" s="9"/>
      <c r="J936" s="9"/>
      <c r="K936" s="9"/>
      <c r="L936" s="9"/>
      <c r="M936" s="9"/>
      <c r="N936" s="9"/>
      <c r="O936" s="9"/>
      <c r="P936" s="9"/>
      <c r="S936" s="9"/>
      <c r="X936" s="9"/>
      <c r="Y936" s="9"/>
      <c r="Z936" s="9"/>
      <c r="AA936" s="9"/>
      <c r="AB936" s="9"/>
      <c r="AC936" s="9"/>
      <c r="AD936" s="9"/>
      <c r="AE936" s="9"/>
      <c r="AF936" s="9"/>
      <c r="AG936" s="9"/>
      <c r="AH936" s="9"/>
    </row>
    <row r="937" spans="1:34" x14ac:dyDescent="0.25">
      <c r="A937" s="9"/>
      <c r="B937" s="9"/>
      <c r="C937" s="9"/>
      <c r="D937" s="9"/>
      <c r="F937" s="9"/>
      <c r="I937" s="9"/>
      <c r="J937" s="9"/>
      <c r="K937" s="9"/>
      <c r="L937" s="9"/>
      <c r="M937" s="9"/>
      <c r="N937" s="9"/>
      <c r="O937" s="9"/>
      <c r="P937" s="9"/>
      <c r="S937" s="9"/>
      <c r="X937" s="9"/>
      <c r="Y937" s="9"/>
      <c r="Z937" s="9"/>
      <c r="AA937" s="9"/>
      <c r="AB937" s="9"/>
      <c r="AC937" s="9"/>
      <c r="AD937" s="9"/>
      <c r="AE937" s="9"/>
      <c r="AF937" s="9"/>
      <c r="AG937" s="9"/>
      <c r="AH937" s="9"/>
    </row>
    <row r="938" spans="1:34" x14ac:dyDescent="0.25">
      <c r="A938" s="9"/>
      <c r="B938" s="9"/>
      <c r="C938" s="9"/>
      <c r="D938" s="9"/>
      <c r="F938" s="9"/>
      <c r="I938" s="9"/>
      <c r="J938" s="9"/>
      <c r="K938" s="9"/>
      <c r="L938" s="9"/>
      <c r="M938" s="9"/>
      <c r="N938" s="9"/>
      <c r="O938" s="9"/>
      <c r="P938" s="9"/>
      <c r="S938" s="9"/>
      <c r="X938" s="9"/>
      <c r="Y938" s="9"/>
      <c r="Z938" s="9"/>
      <c r="AA938" s="9"/>
      <c r="AB938" s="9"/>
      <c r="AC938" s="9"/>
      <c r="AD938" s="9"/>
      <c r="AE938" s="9"/>
      <c r="AF938" s="9"/>
      <c r="AG938" s="9"/>
      <c r="AH938" s="9"/>
    </row>
    <row r="939" spans="1:34" x14ac:dyDescent="0.25">
      <c r="A939" s="9"/>
      <c r="B939" s="9"/>
      <c r="C939" s="9"/>
      <c r="D939" s="9"/>
      <c r="F939" s="9"/>
      <c r="I939" s="9"/>
      <c r="J939" s="9"/>
      <c r="K939" s="9"/>
      <c r="L939" s="9"/>
      <c r="M939" s="9"/>
      <c r="N939" s="9"/>
      <c r="O939" s="9"/>
      <c r="P939" s="9"/>
      <c r="S939" s="9"/>
      <c r="X939" s="9"/>
      <c r="Y939" s="9"/>
      <c r="Z939" s="9"/>
      <c r="AA939" s="9"/>
      <c r="AB939" s="9"/>
      <c r="AC939" s="9"/>
      <c r="AD939" s="9"/>
      <c r="AE939" s="9"/>
      <c r="AF939" s="9"/>
      <c r="AG939" s="9"/>
      <c r="AH939" s="9"/>
    </row>
    <row r="940" spans="1:34" x14ac:dyDescent="0.25">
      <c r="A940" s="9"/>
      <c r="B940" s="9"/>
      <c r="C940" s="9"/>
      <c r="D940" s="9"/>
      <c r="F940" s="9"/>
      <c r="I940" s="9"/>
      <c r="J940" s="9"/>
      <c r="K940" s="9"/>
      <c r="L940" s="9"/>
      <c r="M940" s="9"/>
      <c r="N940" s="9"/>
      <c r="O940" s="9"/>
      <c r="P940" s="9"/>
      <c r="S940" s="9"/>
      <c r="X940" s="9"/>
      <c r="Y940" s="9"/>
      <c r="Z940" s="9"/>
      <c r="AA940" s="9"/>
      <c r="AB940" s="9"/>
      <c r="AC940" s="9"/>
      <c r="AD940" s="9"/>
      <c r="AE940" s="9"/>
      <c r="AF940" s="9"/>
      <c r="AG940" s="9"/>
      <c r="AH940" s="9"/>
    </row>
    <row r="941" spans="1:34" x14ac:dyDescent="0.25">
      <c r="A941" s="9"/>
      <c r="B941" s="9"/>
      <c r="C941" s="9"/>
      <c r="D941" s="9"/>
      <c r="F941" s="9"/>
      <c r="I941" s="9"/>
      <c r="J941" s="9"/>
      <c r="K941" s="9"/>
      <c r="L941" s="9"/>
      <c r="M941" s="9"/>
      <c r="N941" s="9"/>
      <c r="O941" s="9"/>
      <c r="P941" s="9"/>
      <c r="S941" s="9"/>
      <c r="X941" s="9"/>
      <c r="Y941" s="9"/>
      <c r="Z941" s="9"/>
      <c r="AA941" s="9"/>
      <c r="AB941" s="9"/>
      <c r="AC941" s="9"/>
      <c r="AD941" s="9"/>
      <c r="AE941" s="9"/>
      <c r="AF941" s="9"/>
      <c r="AG941" s="9"/>
      <c r="AH941" s="9"/>
    </row>
    <row r="942" spans="1:34" x14ac:dyDescent="0.25">
      <c r="A942" s="9"/>
      <c r="B942" s="9"/>
      <c r="C942" s="9"/>
      <c r="D942" s="9"/>
      <c r="F942" s="9"/>
      <c r="I942" s="9"/>
      <c r="J942" s="9"/>
      <c r="K942" s="9"/>
      <c r="L942" s="9"/>
      <c r="M942" s="9"/>
      <c r="N942" s="9"/>
      <c r="O942" s="9"/>
      <c r="P942" s="9"/>
      <c r="S942" s="9"/>
      <c r="X942" s="9"/>
      <c r="Y942" s="9"/>
      <c r="Z942" s="9"/>
      <c r="AA942" s="9"/>
      <c r="AB942" s="9"/>
      <c r="AC942" s="9"/>
      <c r="AD942" s="9"/>
      <c r="AE942" s="9"/>
      <c r="AF942" s="9"/>
      <c r="AG942" s="9"/>
      <c r="AH942" s="9"/>
    </row>
    <row r="943" spans="1:34" x14ac:dyDescent="0.25">
      <c r="A943" s="9"/>
      <c r="B943" s="9"/>
      <c r="C943" s="9"/>
      <c r="D943" s="9"/>
      <c r="F943" s="9"/>
      <c r="I943" s="9"/>
      <c r="J943" s="9"/>
      <c r="K943" s="9"/>
      <c r="L943" s="9"/>
      <c r="M943" s="9"/>
      <c r="N943" s="9"/>
      <c r="O943" s="9"/>
      <c r="P943" s="9"/>
      <c r="S943" s="9"/>
      <c r="X943" s="9"/>
      <c r="Y943" s="9"/>
      <c r="Z943" s="9"/>
      <c r="AA943" s="9"/>
      <c r="AB943" s="9"/>
      <c r="AC943" s="9"/>
      <c r="AD943" s="9"/>
      <c r="AE943" s="9"/>
      <c r="AF943" s="9"/>
      <c r="AG943" s="9"/>
      <c r="AH943" s="9"/>
    </row>
    <row r="944" spans="1:34" x14ac:dyDescent="0.25">
      <c r="A944" s="9"/>
      <c r="B944" s="9"/>
      <c r="C944" s="9"/>
      <c r="D944" s="9"/>
      <c r="F944" s="9"/>
      <c r="I944" s="9"/>
      <c r="J944" s="9"/>
      <c r="K944" s="9"/>
      <c r="L944" s="9"/>
      <c r="M944" s="9"/>
      <c r="N944" s="9"/>
      <c r="O944" s="9"/>
      <c r="P944" s="9"/>
      <c r="S944" s="9"/>
      <c r="X944" s="9"/>
      <c r="Y944" s="9"/>
      <c r="Z944" s="9"/>
      <c r="AA944" s="9"/>
      <c r="AB944" s="9"/>
      <c r="AC944" s="9"/>
      <c r="AD944" s="9"/>
      <c r="AE944" s="9"/>
      <c r="AF944" s="9"/>
      <c r="AG944" s="9"/>
      <c r="AH944" s="9"/>
    </row>
    <row r="945" spans="1:34" x14ac:dyDescent="0.25">
      <c r="A945" s="9"/>
      <c r="B945" s="9"/>
      <c r="C945" s="9"/>
      <c r="D945" s="9"/>
      <c r="F945" s="9"/>
      <c r="I945" s="9"/>
      <c r="J945" s="9"/>
      <c r="K945" s="9"/>
      <c r="L945" s="9"/>
      <c r="M945" s="9"/>
      <c r="N945" s="9"/>
      <c r="O945" s="9"/>
      <c r="P945" s="9"/>
      <c r="S945" s="9"/>
      <c r="X945" s="9"/>
      <c r="Y945" s="9"/>
      <c r="Z945" s="9"/>
      <c r="AA945" s="9"/>
      <c r="AB945" s="9"/>
      <c r="AC945" s="9"/>
      <c r="AD945" s="9"/>
      <c r="AE945" s="9"/>
      <c r="AF945" s="9"/>
      <c r="AG945" s="9"/>
      <c r="AH945" s="9"/>
    </row>
    <row r="946" spans="1:34" x14ac:dyDescent="0.25">
      <c r="A946" s="9"/>
      <c r="B946" s="9"/>
      <c r="C946" s="9"/>
      <c r="D946" s="9"/>
      <c r="F946" s="9"/>
      <c r="I946" s="9"/>
      <c r="J946" s="9"/>
      <c r="K946" s="9"/>
      <c r="L946" s="9"/>
      <c r="M946" s="9"/>
      <c r="N946" s="9"/>
      <c r="O946" s="9"/>
      <c r="P946" s="9"/>
      <c r="S946" s="9"/>
      <c r="X946" s="9"/>
      <c r="Y946" s="9"/>
      <c r="Z946" s="9"/>
      <c r="AA946" s="9"/>
      <c r="AB946" s="9"/>
      <c r="AC946" s="9"/>
      <c r="AD946" s="9"/>
      <c r="AE946" s="9"/>
      <c r="AF946" s="9"/>
      <c r="AG946" s="9"/>
      <c r="AH946" s="9"/>
    </row>
    <row r="947" spans="1:34" x14ac:dyDescent="0.25">
      <c r="A947" s="9"/>
      <c r="B947" s="9"/>
      <c r="C947" s="9"/>
      <c r="D947" s="9"/>
      <c r="F947" s="9"/>
      <c r="I947" s="9"/>
      <c r="J947" s="9"/>
      <c r="K947" s="9"/>
      <c r="L947" s="9"/>
      <c r="M947" s="9"/>
      <c r="N947" s="9"/>
      <c r="O947" s="9"/>
      <c r="P947" s="9"/>
      <c r="S947" s="9"/>
      <c r="X947" s="9"/>
      <c r="Y947" s="9"/>
      <c r="Z947" s="9"/>
      <c r="AA947" s="9"/>
      <c r="AB947" s="9"/>
      <c r="AC947" s="9"/>
      <c r="AD947" s="9"/>
      <c r="AE947" s="9"/>
      <c r="AF947" s="9"/>
      <c r="AG947" s="9"/>
      <c r="AH947" s="9"/>
    </row>
    <row r="948" spans="1:34" x14ac:dyDescent="0.25">
      <c r="A948" s="9"/>
      <c r="B948" s="9"/>
      <c r="C948" s="9"/>
      <c r="D948" s="9"/>
      <c r="F948" s="9"/>
      <c r="I948" s="9"/>
      <c r="J948" s="9"/>
      <c r="K948" s="9"/>
      <c r="L948" s="9"/>
      <c r="M948" s="9"/>
      <c r="N948" s="9"/>
      <c r="O948" s="9"/>
      <c r="P948" s="9"/>
      <c r="S948" s="9"/>
      <c r="X948" s="9"/>
      <c r="Y948" s="9"/>
      <c r="Z948" s="9"/>
      <c r="AA948" s="9"/>
      <c r="AB948" s="9"/>
      <c r="AC948" s="9"/>
      <c r="AD948" s="9"/>
      <c r="AE948" s="9"/>
      <c r="AF948" s="9"/>
      <c r="AG948" s="9"/>
      <c r="AH948" s="9"/>
    </row>
    <row r="949" spans="1:34" x14ac:dyDescent="0.25">
      <c r="A949" s="9"/>
      <c r="B949" s="9"/>
      <c r="C949" s="9"/>
      <c r="D949" s="9"/>
      <c r="F949" s="9"/>
      <c r="I949" s="9"/>
      <c r="J949" s="9"/>
      <c r="K949" s="9"/>
      <c r="L949" s="9"/>
      <c r="M949" s="9"/>
      <c r="N949" s="9"/>
      <c r="O949" s="9"/>
      <c r="P949" s="9"/>
      <c r="S949" s="9"/>
      <c r="X949" s="9"/>
      <c r="Y949" s="9"/>
      <c r="Z949" s="9"/>
      <c r="AA949" s="9"/>
      <c r="AB949" s="9"/>
      <c r="AC949" s="9"/>
      <c r="AD949" s="9"/>
      <c r="AE949" s="9"/>
      <c r="AF949" s="9"/>
      <c r="AG949" s="9"/>
      <c r="AH949" s="9"/>
    </row>
    <row r="950" spans="1:34" x14ac:dyDescent="0.25">
      <c r="A950" s="9"/>
      <c r="B950" s="9"/>
      <c r="C950" s="9"/>
      <c r="D950" s="9"/>
      <c r="F950" s="9"/>
      <c r="I950" s="9"/>
      <c r="J950" s="9"/>
      <c r="K950" s="9"/>
      <c r="L950" s="9"/>
      <c r="M950" s="9"/>
      <c r="N950" s="9"/>
      <c r="O950" s="9"/>
      <c r="P950" s="9"/>
      <c r="S950" s="9"/>
      <c r="X950" s="9"/>
      <c r="Y950" s="9"/>
      <c r="Z950" s="9"/>
      <c r="AA950" s="9"/>
      <c r="AB950" s="9"/>
      <c r="AC950" s="9"/>
      <c r="AD950" s="9"/>
      <c r="AE950" s="9"/>
      <c r="AF950" s="9"/>
      <c r="AG950" s="9"/>
      <c r="AH950" s="9"/>
    </row>
    <row r="951" spans="1:34" x14ac:dyDescent="0.25">
      <c r="A951" s="9"/>
      <c r="B951" s="9"/>
      <c r="C951" s="9"/>
      <c r="D951" s="9"/>
      <c r="F951" s="9"/>
      <c r="I951" s="9"/>
      <c r="J951" s="9"/>
      <c r="K951" s="9"/>
      <c r="L951" s="9"/>
      <c r="M951" s="9"/>
      <c r="N951" s="9"/>
      <c r="O951" s="9"/>
      <c r="P951" s="9"/>
      <c r="S951" s="9"/>
      <c r="X951" s="9"/>
      <c r="Y951" s="9"/>
      <c r="Z951" s="9"/>
      <c r="AA951" s="9"/>
      <c r="AB951" s="9"/>
      <c r="AC951" s="9"/>
      <c r="AD951" s="9"/>
      <c r="AE951" s="9"/>
      <c r="AF951" s="9"/>
      <c r="AG951" s="9"/>
      <c r="AH951" s="9"/>
    </row>
    <row r="952" spans="1:34" x14ac:dyDescent="0.25">
      <c r="A952" s="9"/>
      <c r="B952" s="9"/>
      <c r="C952" s="9"/>
      <c r="D952" s="9"/>
      <c r="F952" s="9"/>
      <c r="I952" s="9"/>
      <c r="J952" s="9"/>
      <c r="K952" s="9"/>
      <c r="L952" s="9"/>
      <c r="M952" s="9"/>
      <c r="N952" s="9"/>
      <c r="O952" s="9"/>
      <c r="P952" s="9"/>
      <c r="S952" s="9"/>
      <c r="X952" s="9"/>
      <c r="Y952" s="9"/>
      <c r="Z952" s="9"/>
      <c r="AA952" s="9"/>
      <c r="AB952" s="9"/>
      <c r="AC952" s="9"/>
      <c r="AD952" s="9"/>
      <c r="AE952" s="9"/>
      <c r="AF952" s="9"/>
      <c r="AG952" s="9"/>
      <c r="AH952" s="9"/>
    </row>
    <row r="953" spans="1:34" x14ac:dyDescent="0.25">
      <c r="A953" s="9"/>
      <c r="B953" s="9"/>
      <c r="C953" s="9"/>
      <c r="D953" s="9"/>
      <c r="F953" s="9"/>
      <c r="I953" s="9"/>
      <c r="J953" s="9"/>
      <c r="K953" s="9"/>
      <c r="L953" s="9"/>
      <c r="M953" s="9"/>
      <c r="N953" s="9"/>
      <c r="O953" s="9"/>
      <c r="P953" s="9"/>
      <c r="S953" s="9"/>
      <c r="X953" s="9"/>
      <c r="Y953" s="9"/>
      <c r="Z953" s="9"/>
      <c r="AA953" s="9"/>
      <c r="AB953" s="9"/>
      <c r="AC953" s="9"/>
      <c r="AD953" s="9"/>
      <c r="AE953" s="9"/>
      <c r="AF953" s="9"/>
      <c r="AG953" s="9"/>
      <c r="AH953" s="9"/>
    </row>
    <row r="954" spans="1:34" x14ac:dyDescent="0.25">
      <c r="A954" s="9"/>
      <c r="B954" s="9"/>
      <c r="C954" s="9"/>
      <c r="D954" s="9"/>
      <c r="F954" s="9"/>
      <c r="I954" s="9"/>
      <c r="J954" s="9"/>
      <c r="K954" s="9"/>
      <c r="L954" s="9"/>
      <c r="M954" s="9"/>
      <c r="N954" s="9"/>
      <c r="O954" s="9"/>
      <c r="P954" s="9"/>
      <c r="S954" s="9"/>
      <c r="X954" s="9"/>
      <c r="Y954" s="9"/>
      <c r="Z954" s="9"/>
      <c r="AA954" s="9"/>
      <c r="AB954" s="9"/>
      <c r="AC954" s="9"/>
      <c r="AD954" s="9"/>
      <c r="AE954" s="9"/>
      <c r="AF954" s="9"/>
      <c r="AG954" s="9"/>
      <c r="AH954" s="9"/>
    </row>
    <row r="955" spans="1:34" x14ac:dyDescent="0.25">
      <c r="A955" s="9"/>
      <c r="B955" s="9"/>
      <c r="C955" s="9"/>
      <c r="D955" s="9"/>
      <c r="F955" s="9"/>
      <c r="I955" s="9"/>
      <c r="J955" s="9"/>
      <c r="K955" s="9"/>
      <c r="L955" s="9"/>
      <c r="M955" s="9"/>
      <c r="N955" s="9"/>
      <c r="O955" s="9"/>
      <c r="P955" s="9"/>
      <c r="S955" s="9"/>
      <c r="X955" s="9"/>
      <c r="Y955" s="9"/>
      <c r="Z955" s="9"/>
      <c r="AA955" s="9"/>
      <c r="AB955" s="9"/>
      <c r="AC955" s="9"/>
      <c r="AD955" s="9"/>
      <c r="AE955" s="9"/>
      <c r="AF955" s="9"/>
      <c r="AG955" s="9"/>
      <c r="AH955" s="9"/>
    </row>
    <row r="956" spans="1:34" x14ac:dyDescent="0.25">
      <c r="A956" s="9"/>
      <c r="B956" s="9"/>
      <c r="C956" s="9"/>
      <c r="D956" s="9"/>
      <c r="F956" s="9"/>
      <c r="I956" s="9"/>
      <c r="J956" s="9"/>
      <c r="K956" s="9"/>
      <c r="L956" s="9"/>
      <c r="M956" s="9"/>
      <c r="N956" s="9"/>
      <c r="O956" s="9"/>
      <c r="P956" s="9"/>
      <c r="S956" s="9"/>
      <c r="X956" s="9"/>
      <c r="Y956" s="9"/>
      <c r="Z956" s="9"/>
      <c r="AA956" s="9"/>
      <c r="AB956" s="9"/>
      <c r="AC956" s="9"/>
      <c r="AD956" s="9"/>
      <c r="AE956" s="9"/>
      <c r="AF956" s="9"/>
      <c r="AG956" s="9"/>
      <c r="AH956" s="9"/>
    </row>
    <row r="957" spans="1:34" x14ac:dyDescent="0.25">
      <c r="A957" s="9"/>
      <c r="B957" s="9"/>
      <c r="C957" s="9"/>
      <c r="D957" s="9"/>
      <c r="F957" s="9"/>
      <c r="I957" s="9"/>
      <c r="J957" s="9"/>
      <c r="K957" s="9"/>
      <c r="L957" s="9"/>
      <c r="M957" s="9"/>
      <c r="N957" s="9"/>
      <c r="O957" s="9"/>
      <c r="P957" s="9"/>
      <c r="S957" s="9"/>
      <c r="X957" s="9"/>
      <c r="Y957" s="9"/>
      <c r="Z957" s="9"/>
      <c r="AA957" s="9"/>
      <c r="AB957" s="9"/>
      <c r="AC957" s="9"/>
      <c r="AD957" s="9"/>
      <c r="AE957" s="9"/>
      <c r="AF957" s="9"/>
      <c r="AG957" s="9"/>
      <c r="AH957" s="9"/>
    </row>
    <row r="958" spans="1:34" x14ac:dyDescent="0.25">
      <c r="A958" s="9"/>
      <c r="B958" s="9"/>
      <c r="C958" s="9"/>
      <c r="D958" s="9"/>
      <c r="F958" s="9"/>
      <c r="I958" s="9"/>
      <c r="J958" s="9"/>
      <c r="K958" s="9"/>
      <c r="L958" s="9"/>
      <c r="M958" s="9"/>
      <c r="N958" s="9"/>
      <c r="O958" s="9"/>
      <c r="P958" s="9"/>
      <c r="S958" s="9"/>
      <c r="X958" s="9"/>
      <c r="Y958" s="9"/>
      <c r="Z958" s="9"/>
      <c r="AA958" s="9"/>
      <c r="AB958" s="9"/>
      <c r="AC958" s="9"/>
      <c r="AD958" s="9"/>
      <c r="AE958" s="9"/>
      <c r="AF958" s="9"/>
      <c r="AG958" s="9"/>
      <c r="AH958" s="9"/>
    </row>
    <row r="959" spans="1:34" x14ac:dyDescent="0.25">
      <c r="A959" s="9"/>
      <c r="B959" s="9"/>
      <c r="C959" s="9"/>
      <c r="D959" s="9"/>
      <c r="F959" s="9"/>
      <c r="I959" s="9"/>
      <c r="J959" s="9"/>
      <c r="K959" s="9"/>
      <c r="L959" s="9"/>
      <c r="M959" s="9"/>
      <c r="N959" s="9"/>
      <c r="O959" s="9"/>
      <c r="P959" s="9"/>
      <c r="S959" s="9"/>
      <c r="X959" s="9"/>
      <c r="Y959" s="9"/>
      <c r="Z959" s="9"/>
      <c r="AA959" s="9"/>
      <c r="AB959" s="9"/>
      <c r="AC959" s="9"/>
      <c r="AD959" s="9"/>
      <c r="AE959" s="9"/>
      <c r="AF959" s="9"/>
      <c r="AG959" s="9"/>
      <c r="AH959" s="9"/>
    </row>
    <row r="960" spans="1:34" x14ac:dyDescent="0.25">
      <c r="A960" s="9"/>
      <c r="B960" s="9"/>
      <c r="C960" s="9"/>
      <c r="D960" s="9"/>
      <c r="F960" s="9"/>
      <c r="I960" s="9"/>
      <c r="J960" s="9"/>
      <c r="K960" s="9"/>
      <c r="L960" s="9"/>
      <c r="M960" s="9"/>
      <c r="N960" s="9"/>
      <c r="O960" s="9"/>
      <c r="P960" s="9"/>
      <c r="S960" s="9"/>
      <c r="X960" s="9"/>
      <c r="Y960" s="9"/>
      <c r="Z960" s="9"/>
      <c r="AA960" s="9"/>
      <c r="AB960" s="9"/>
      <c r="AC960" s="9"/>
      <c r="AD960" s="9"/>
      <c r="AE960" s="9"/>
      <c r="AF960" s="9"/>
      <c r="AG960" s="9"/>
      <c r="AH960" s="9"/>
    </row>
    <row r="961" spans="1:34" x14ac:dyDescent="0.25">
      <c r="A961" s="9"/>
      <c r="B961" s="9"/>
      <c r="C961" s="9"/>
      <c r="D961" s="9"/>
      <c r="F961" s="9"/>
      <c r="I961" s="9"/>
      <c r="J961" s="9"/>
      <c r="K961" s="9"/>
      <c r="L961" s="9"/>
      <c r="M961" s="9"/>
      <c r="N961" s="9"/>
      <c r="O961" s="9"/>
      <c r="P961" s="9"/>
      <c r="S961" s="9"/>
      <c r="X961" s="9"/>
      <c r="Y961" s="9"/>
      <c r="Z961" s="9"/>
      <c r="AA961" s="9"/>
      <c r="AB961" s="9"/>
      <c r="AC961" s="9"/>
      <c r="AD961" s="9"/>
      <c r="AE961" s="9"/>
      <c r="AF961" s="9"/>
      <c r="AG961" s="9"/>
      <c r="AH961" s="9"/>
    </row>
    <row r="962" spans="1:34" x14ac:dyDescent="0.25">
      <c r="A962" s="9"/>
      <c r="B962" s="9"/>
      <c r="C962" s="9"/>
      <c r="D962" s="9"/>
      <c r="F962" s="9"/>
      <c r="I962" s="9"/>
      <c r="J962" s="9"/>
      <c r="K962" s="9"/>
      <c r="L962" s="9"/>
      <c r="M962" s="9"/>
      <c r="N962" s="9"/>
      <c r="O962" s="9"/>
      <c r="P962" s="9"/>
      <c r="S962" s="9"/>
      <c r="X962" s="9"/>
      <c r="Y962" s="9"/>
      <c r="Z962" s="9"/>
      <c r="AA962" s="9"/>
      <c r="AB962" s="9"/>
      <c r="AC962" s="9"/>
      <c r="AD962" s="9"/>
      <c r="AE962" s="9"/>
      <c r="AF962" s="9"/>
      <c r="AG962" s="9"/>
      <c r="AH962" s="9"/>
    </row>
    <row r="963" spans="1:34" x14ac:dyDescent="0.25">
      <c r="A963" s="9"/>
      <c r="B963" s="9"/>
      <c r="C963" s="9"/>
      <c r="D963" s="9"/>
      <c r="F963" s="9"/>
      <c r="I963" s="9"/>
      <c r="J963" s="9"/>
      <c r="K963" s="9"/>
      <c r="L963" s="9"/>
      <c r="M963" s="9"/>
      <c r="N963" s="9"/>
      <c r="O963" s="9"/>
      <c r="P963" s="9"/>
      <c r="S963" s="9"/>
      <c r="X963" s="9"/>
      <c r="Y963" s="9"/>
      <c r="Z963" s="9"/>
      <c r="AA963" s="9"/>
      <c r="AB963" s="9"/>
      <c r="AC963" s="9"/>
      <c r="AD963" s="9"/>
      <c r="AE963" s="9"/>
      <c r="AF963" s="9"/>
      <c r="AG963" s="9"/>
      <c r="AH963" s="9"/>
    </row>
    <row r="964" spans="1:34" x14ac:dyDescent="0.25">
      <c r="A964" s="9"/>
      <c r="B964" s="9"/>
      <c r="C964" s="9"/>
      <c r="D964" s="9"/>
      <c r="F964" s="9"/>
      <c r="I964" s="9"/>
      <c r="J964" s="9"/>
      <c r="K964" s="9"/>
      <c r="L964" s="9"/>
      <c r="M964" s="9"/>
      <c r="N964" s="9"/>
      <c r="O964" s="9"/>
      <c r="P964" s="9"/>
      <c r="S964" s="9"/>
      <c r="X964" s="9"/>
      <c r="Y964" s="9"/>
      <c r="Z964" s="9"/>
      <c r="AA964" s="9"/>
      <c r="AB964" s="9"/>
      <c r="AC964" s="9"/>
      <c r="AD964" s="9"/>
      <c r="AE964" s="9"/>
      <c r="AF964" s="9"/>
      <c r="AG964" s="9"/>
      <c r="AH964" s="9"/>
    </row>
    <row r="965" spans="1:34" x14ac:dyDescent="0.25">
      <c r="A965" s="9"/>
      <c r="B965" s="9"/>
      <c r="C965" s="9"/>
      <c r="D965" s="9"/>
      <c r="F965" s="9"/>
      <c r="I965" s="9"/>
      <c r="J965" s="9"/>
      <c r="K965" s="9"/>
      <c r="L965" s="9"/>
      <c r="M965" s="9"/>
      <c r="N965" s="9"/>
      <c r="O965" s="9"/>
      <c r="P965" s="9"/>
      <c r="S965" s="9"/>
      <c r="X965" s="9"/>
      <c r="Y965" s="9"/>
      <c r="Z965" s="9"/>
      <c r="AA965" s="9"/>
      <c r="AB965" s="9"/>
      <c r="AC965" s="9"/>
      <c r="AD965" s="9"/>
      <c r="AE965" s="9"/>
      <c r="AF965" s="9"/>
      <c r="AG965" s="9"/>
      <c r="AH965" s="9"/>
    </row>
    <row r="966" spans="1:34" x14ac:dyDescent="0.25">
      <c r="A966" s="9"/>
      <c r="B966" s="9"/>
      <c r="C966" s="9"/>
      <c r="D966" s="9"/>
      <c r="F966" s="9"/>
      <c r="I966" s="9"/>
      <c r="J966" s="9"/>
      <c r="K966" s="9"/>
      <c r="L966" s="9"/>
      <c r="M966" s="9"/>
      <c r="N966" s="9"/>
      <c r="O966" s="9"/>
      <c r="P966" s="9"/>
      <c r="S966" s="9"/>
      <c r="X966" s="9"/>
      <c r="Y966" s="9"/>
      <c r="Z966" s="9"/>
      <c r="AA966" s="9"/>
      <c r="AB966" s="9"/>
      <c r="AC966" s="9"/>
      <c r="AD966" s="9"/>
      <c r="AE966" s="9"/>
      <c r="AF966" s="9"/>
      <c r="AG966" s="9"/>
      <c r="AH966" s="9"/>
    </row>
    <row r="967" spans="1:34" x14ac:dyDescent="0.25">
      <c r="A967" s="9"/>
      <c r="B967" s="9"/>
      <c r="C967" s="9"/>
      <c r="D967" s="9"/>
      <c r="F967" s="9"/>
      <c r="I967" s="9"/>
      <c r="J967" s="9"/>
      <c r="K967" s="9"/>
      <c r="L967" s="9"/>
      <c r="M967" s="9"/>
      <c r="N967" s="9"/>
      <c r="O967" s="9"/>
      <c r="P967" s="9"/>
      <c r="S967" s="9"/>
      <c r="X967" s="9"/>
      <c r="Y967" s="9"/>
      <c r="Z967" s="9"/>
      <c r="AA967" s="9"/>
      <c r="AB967" s="9"/>
      <c r="AC967" s="9"/>
      <c r="AD967" s="9"/>
      <c r="AE967" s="9"/>
      <c r="AF967" s="9"/>
      <c r="AG967" s="9"/>
      <c r="AH967" s="9"/>
    </row>
    <row r="968" spans="1:34" x14ac:dyDescent="0.25">
      <c r="A968" s="9"/>
      <c r="B968" s="9"/>
      <c r="C968" s="9"/>
      <c r="D968" s="9"/>
      <c r="F968" s="9"/>
      <c r="I968" s="9"/>
      <c r="J968" s="9"/>
      <c r="K968" s="9"/>
      <c r="L968" s="9"/>
      <c r="M968" s="9"/>
      <c r="N968" s="9"/>
      <c r="O968" s="9"/>
      <c r="P968" s="9"/>
      <c r="S968" s="9"/>
      <c r="X968" s="9"/>
      <c r="Y968" s="9"/>
      <c r="Z968" s="9"/>
      <c r="AA968" s="9"/>
      <c r="AB968" s="9"/>
      <c r="AC968" s="9"/>
      <c r="AD968" s="9"/>
      <c r="AE968" s="9"/>
      <c r="AF968" s="9"/>
      <c r="AG968" s="9"/>
      <c r="AH968" s="9"/>
    </row>
    <row r="969" spans="1:34" x14ac:dyDescent="0.25">
      <c r="A969" s="9"/>
      <c r="B969" s="9"/>
      <c r="C969" s="9"/>
      <c r="D969" s="9"/>
      <c r="F969" s="9"/>
      <c r="I969" s="9"/>
      <c r="J969" s="9"/>
      <c r="K969" s="9"/>
      <c r="L969" s="9"/>
      <c r="M969" s="9"/>
      <c r="N969" s="9"/>
      <c r="O969" s="9"/>
      <c r="P969" s="9"/>
      <c r="S969" s="9"/>
      <c r="X969" s="9"/>
      <c r="Y969" s="9"/>
      <c r="Z969" s="9"/>
      <c r="AA969" s="9"/>
      <c r="AB969" s="9"/>
      <c r="AC969" s="9"/>
      <c r="AD969" s="9"/>
      <c r="AE969" s="9"/>
      <c r="AF969" s="9"/>
      <c r="AG969" s="9"/>
      <c r="AH969" s="9"/>
    </row>
    <row r="970" spans="1:34" x14ac:dyDescent="0.25">
      <c r="A970" s="9"/>
      <c r="B970" s="9"/>
      <c r="C970" s="9"/>
      <c r="D970" s="9"/>
      <c r="F970" s="9"/>
      <c r="I970" s="9"/>
      <c r="J970" s="9"/>
      <c r="K970" s="9"/>
      <c r="L970" s="9"/>
      <c r="M970" s="9"/>
      <c r="N970" s="9"/>
      <c r="O970" s="9"/>
      <c r="P970" s="9"/>
      <c r="S970" s="9"/>
      <c r="X970" s="9"/>
      <c r="Y970" s="9"/>
      <c r="Z970" s="9"/>
      <c r="AA970" s="9"/>
      <c r="AB970" s="9"/>
      <c r="AC970" s="9"/>
      <c r="AD970" s="9"/>
      <c r="AE970" s="9"/>
      <c r="AF970" s="9"/>
      <c r="AG970" s="9"/>
      <c r="AH970" s="9"/>
    </row>
    <row r="971" spans="1:34" x14ac:dyDescent="0.25">
      <c r="A971" s="9"/>
      <c r="B971" s="9"/>
      <c r="C971" s="9"/>
      <c r="D971" s="9"/>
      <c r="F971" s="9"/>
      <c r="I971" s="9"/>
      <c r="J971" s="9"/>
      <c r="K971" s="9"/>
      <c r="L971" s="9"/>
      <c r="M971" s="9"/>
      <c r="N971" s="9"/>
      <c r="O971" s="9"/>
      <c r="P971" s="9"/>
      <c r="S971" s="9"/>
      <c r="X971" s="9"/>
      <c r="Y971" s="9"/>
      <c r="Z971" s="9"/>
      <c r="AA971" s="9"/>
      <c r="AB971" s="9"/>
      <c r="AC971" s="9"/>
      <c r="AD971" s="9"/>
      <c r="AE971" s="9"/>
      <c r="AF971" s="9"/>
      <c r="AG971" s="9"/>
      <c r="AH971" s="9"/>
    </row>
    <row r="972" spans="1:34" x14ac:dyDescent="0.25">
      <c r="A972" s="9"/>
      <c r="B972" s="9"/>
      <c r="C972" s="9"/>
      <c r="D972" s="9"/>
      <c r="F972" s="9"/>
      <c r="I972" s="9"/>
      <c r="J972" s="9"/>
      <c r="K972" s="9"/>
      <c r="L972" s="9"/>
      <c r="M972" s="9"/>
      <c r="N972" s="9"/>
      <c r="O972" s="9"/>
      <c r="P972" s="9"/>
      <c r="S972" s="9"/>
      <c r="X972" s="9"/>
      <c r="Y972" s="9"/>
      <c r="Z972" s="9"/>
      <c r="AA972" s="9"/>
      <c r="AB972" s="9"/>
      <c r="AC972" s="9"/>
      <c r="AD972" s="9"/>
      <c r="AE972" s="9"/>
      <c r="AF972" s="9"/>
      <c r="AG972" s="9"/>
      <c r="AH972" s="9"/>
    </row>
    <row r="973" spans="1:34" x14ac:dyDescent="0.25">
      <c r="A973" s="9"/>
      <c r="B973" s="9"/>
      <c r="C973" s="9"/>
      <c r="D973" s="9"/>
      <c r="F973" s="9"/>
      <c r="I973" s="9"/>
      <c r="J973" s="9"/>
      <c r="K973" s="9"/>
      <c r="L973" s="9"/>
      <c r="M973" s="9"/>
      <c r="N973" s="9"/>
      <c r="O973" s="9"/>
      <c r="P973" s="9"/>
      <c r="S973" s="9"/>
      <c r="X973" s="9"/>
      <c r="Y973" s="9"/>
      <c r="Z973" s="9"/>
      <c r="AA973" s="9"/>
      <c r="AB973" s="9"/>
      <c r="AC973" s="9"/>
      <c r="AD973" s="9"/>
      <c r="AE973" s="9"/>
      <c r="AF973" s="9"/>
      <c r="AG973" s="9"/>
      <c r="AH973" s="9"/>
    </row>
    <row r="974" spans="1:34" x14ac:dyDescent="0.25">
      <c r="A974" s="9"/>
      <c r="B974" s="9"/>
      <c r="C974" s="9"/>
      <c r="D974" s="9"/>
      <c r="F974" s="9"/>
      <c r="I974" s="9"/>
      <c r="J974" s="9"/>
      <c r="K974" s="9"/>
      <c r="L974" s="9"/>
      <c r="M974" s="9"/>
      <c r="N974" s="9"/>
      <c r="O974" s="9"/>
      <c r="P974" s="9"/>
      <c r="S974" s="9"/>
      <c r="X974" s="9"/>
      <c r="Y974" s="9"/>
      <c r="Z974" s="9"/>
      <c r="AA974" s="9"/>
      <c r="AB974" s="9"/>
      <c r="AC974" s="9"/>
      <c r="AD974" s="9"/>
      <c r="AE974" s="9"/>
      <c r="AF974" s="9"/>
      <c r="AG974" s="9"/>
      <c r="AH974" s="9"/>
    </row>
    <row r="975" spans="1:34" x14ac:dyDescent="0.25">
      <c r="A975" s="9"/>
      <c r="B975" s="9"/>
      <c r="C975" s="9"/>
      <c r="D975" s="9"/>
      <c r="F975" s="9"/>
      <c r="I975" s="9"/>
      <c r="J975" s="9"/>
      <c r="K975" s="9"/>
      <c r="L975" s="9"/>
      <c r="M975" s="9"/>
      <c r="N975" s="9"/>
      <c r="O975" s="9"/>
      <c r="P975" s="9"/>
      <c r="S975" s="9"/>
      <c r="X975" s="9"/>
      <c r="Y975" s="9"/>
      <c r="Z975" s="9"/>
      <c r="AA975" s="9"/>
      <c r="AB975" s="9"/>
      <c r="AC975" s="9"/>
      <c r="AD975" s="9"/>
      <c r="AE975" s="9"/>
      <c r="AF975" s="9"/>
      <c r="AG975" s="9"/>
      <c r="AH975" s="9"/>
    </row>
    <row r="976" spans="1:34" x14ac:dyDescent="0.25">
      <c r="A976" s="9"/>
      <c r="B976" s="9"/>
      <c r="C976" s="9"/>
      <c r="D976" s="9"/>
      <c r="F976" s="9"/>
      <c r="I976" s="9"/>
      <c r="J976" s="9"/>
      <c r="K976" s="9"/>
      <c r="L976" s="9"/>
      <c r="M976" s="9"/>
      <c r="N976" s="9"/>
      <c r="O976" s="9"/>
      <c r="P976" s="9"/>
      <c r="S976" s="9"/>
      <c r="X976" s="9"/>
      <c r="Y976" s="9"/>
      <c r="Z976" s="9"/>
      <c r="AA976" s="9"/>
      <c r="AB976" s="9"/>
      <c r="AC976" s="9"/>
      <c r="AD976" s="9"/>
      <c r="AE976" s="9"/>
      <c r="AF976" s="9"/>
      <c r="AG976" s="9"/>
      <c r="AH976" s="9"/>
    </row>
    <row r="977" spans="1:34" x14ac:dyDescent="0.25">
      <c r="A977" s="9"/>
      <c r="B977" s="9"/>
      <c r="C977" s="9"/>
      <c r="D977" s="9"/>
      <c r="F977" s="9"/>
      <c r="I977" s="9"/>
      <c r="J977" s="9"/>
      <c r="K977" s="9"/>
      <c r="L977" s="9"/>
      <c r="M977" s="9"/>
      <c r="N977" s="9"/>
      <c r="O977" s="9"/>
      <c r="P977" s="9"/>
      <c r="S977" s="9"/>
      <c r="X977" s="9"/>
      <c r="Y977" s="9"/>
      <c r="Z977" s="9"/>
      <c r="AA977" s="9"/>
      <c r="AB977" s="9"/>
      <c r="AC977" s="9"/>
      <c r="AD977" s="9"/>
      <c r="AE977" s="9"/>
      <c r="AF977" s="9"/>
      <c r="AG977" s="9"/>
      <c r="AH977" s="9"/>
    </row>
    <row r="978" spans="1:34" x14ac:dyDescent="0.25">
      <c r="A978" s="9"/>
      <c r="B978" s="9"/>
      <c r="C978" s="9"/>
      <c r="D978" s="9"/>
      <c r="F978" s="9"/>
      <c r="I978" s="9"/>
      <c r="J978" s="9"/>
      <c r="K978" s="9"/>
      <c r="L978" s="9"/>
      <c r="M978" s="9"/>
      <c r="N978" s="9"/>
      <c r="O978" s="9"/>
      <c r="P978" s="9"/>
      <c r="S978" s="9"/>
      <c r="X978" s="9"/>
      <c r="Y978" s="9"/>
      <c r="Z978" s="9"/>
      <c r="AA978" s="9"/>
      <c r="AB978" s="9"/>
      <c r="AC978" s="9"/>
      <c r="AD978" s="9"/>
      <c r="AE978" s="9"/>
      <c r="AF978" s="9"/>
      <c r="AG978" s="9"/>
      <c r="AH978" s="9"/>
    </row>
    <row r="979" spans="1:34" x14ac:dyDescent="0.25">
      <c r="A979" s="9"/>
      <c r="B979" s="9"/>
      <c r="C979" s="9"/>
      <c r="D979" s="9"/>
      <c r="F979" s="9"/>
      <c r="I979" s="9"/>
      <c r="J979" s="9"/>
      <c r="K979" s="9"/>
      <c r="L979" s="9"/>
      <c r="M979" s="9"/>
      <c r="N979" s="9"/>
      <c r="O979" s="9"/>
      <c r="P979" s="9"/>
      <c r="S979" s="9"/>
      <c r="X979" s="9"/>
      <c r="Y979" s="9"/>
      <c r="Z979" s="9"/>
      <c r="AA979" s="9"/>
      <c r="AB979" s="9"/>
      <c r="AC979" s="9"/>
      <c r="AD979" s="9"/>
      <c r="AE979" s="9"/>
      <c r="AF979" s="9"/>
      <c r="AG979" s="9"/>
      <c r="AH979" s="9"/>
    </row>
    <row r="980" spans="1:34" x14ac:dyDescent="0.25">
      <c r="A980" s="9"/>
      <c r="B980" s="9"/>
      <c r="C980" s="9"/>
      <c r="D980" s="9"/>
      <c r="F980" s="9"/>
      <c r="I980" s="9"/>
      <c r="J980" s="9"/>
      <c r="K980" s="9"/>
      <c r="L980" s="9"/>
      <c r="M980" s="9"/>
      <c r="N980" s="9"/>
      <c r="O980" s="9"/>
      <c r="P980" s="9"/>
      <c r="S980" s="9"/>
      <c r="X980" s="9"/>
      <c r="Y980" s="9"/>
      <c r="Z980" s="9"/>
      <c r="AA980" s="9"/>
      <c r="AB980" s="9"/>
      <c r="AC980" s="9"/>
      <c r="AD980" s="9"/>
      <c r="AE980" s="9"/>
      <c r="AF980" s="9"/>
      <c r="AG980" s="9"/>
      <c r="AH980" s="9"/>
    </row>
    <row r="981" spans="1:34" x14ac:dyDescent="0.25">
      <c r="A981" s="9"/>
      <c r="B981" s="9"/>
      <c r="C981" s="9"/>
      <c r="D981" s="9"/>
      <c r="F981" s="9"/>
      <c r="I981" s="9"/>
      <c r="J981" s="9"/>
      <c r="K981" s="9"/>
      <c r="L981" s="9"/>
      <c r="M981" s="9"/>
      <c r="N981" s="9"/>
      <c r="O981" s="9"/>
      <c r="P981" s="9"/>
      <c r="S981" s="9"/>
      <c r="X981" s="9"/>
      <c r="Y981" s="9"/>
      <c r="Z981" s="9"/>
      <c r="AA981" s="9"/>
      <c r="AB981" s="9"/>
      <c r="AC981" s="9"/>
      <c r="AD981" s="9"/>
      <c r="AE981" s="9"/>
      <c r="AF981" s="9"/>
      <c r="AG981" s="9"/>
      <c r="AH981" s="9"/>
    </row>
    <row r="982" spans="1:34" x14ac:dyDescent="0.25">
      <c r="A982" s="9"/>
      <c r="B982" s="9"/>
      <c r="C982" s="9"/>
      <c r="D982" s="9"/>
      <c r="F982" s="9"/>
      <c r="I982" s="9"/>
      <c r="J982" s="9"/>
      <c r="K982" s="9"/>
      <c r="L982" s="9"/>
      <c r="M982" s="9"/>
      <c r="N982" s="9"/>
      <c r="O982" s="9"/>
      <c r="P982" s="9"/>
      <c r="S982" s="9"/>
      <c r="X982" s="9"/>
      <c r="Y982" s="9"/>
      <c r="Z982" s="9"/>
      <c r="AA982" s="9"/>
      <c r="AB982" s="9"/>
      <c r="AC982" s="9"/>
      <c r="AD982" s="9"/>
      <c r="AE982" s="9"/>
      <c r="AF982" s="9"/>
      <c r="AG982" s="9"/>
      <c r="AH982" s="9"/>
    </row>
    <row r="983" spans="1:34" x14ac:dyDescent="0.25">
      <c r="A983" s="9"/>
      <c r="B983" s="9"/>
      <c r="C983" s="9"/>
      <c r="D983" s="9"/>
      <c r="F983" s="9"/>
      <c r="I983" s="9"/>
      <c r="J983" s="9"/>
      <c r="K983" s="9"/>
      <c r="L983" s="9"/>
      <c r="M983" s="9"/>
      <c r="N983" s="9"/>
      <c r="O983" s="9"/>
      <c r="P983" s="9"/>
      <c r="S983" s="9"/>
      <c r="X983" s="9"/>
      <c r="Y983" s="9"/>
      <c r="Z983" s="9"/>
      <c r="AA983" s="9"/>
      <c r="AB983" s="9"/>
      <c r="AC983" s="9"/>
      <c r="AD983" s="9"/>
      <c r="AE983" s="9"/>
      <c r="AF983" s="9"/>
      <c r="AG983" s="9"/>
      <c r="AH983" s="9"/>
    </row>
    <row r="984" spans="1:34" x14ac:dyDescent="0.25">
      <c r="A984" s="9"/>
      <c r="B984" s="9"/>
      <c r="C984" s="9"/>
      <c r="D984" s="9"/>
      <c r="F984" s="9"/>
      <c r="I984" s="9"/>
      <c r="J984" s="9"/>
      <c r="K984" s="9"/>
      <c r="L984" s="9"/>
      <c r="M984" s="9"/>
      <c r="N984" s="9"/>
      <c r="O984" s="9"/>
      <c r="P984" s="9"/>
      <c r="S984" s="9"/>
      <c r="X984" s="9"/>
      <c r="Y984" s="9"/>
      <c r="Z984" s="9"/>
      <c r="AA984" s="9"/>
      <c r="AB984" s="9"/>
      <c r="AC984" s="9"/>
      <c r="AD984" s="9"/>
      <c r="AE984" s="9"/>
      <c r="AF984" s="9"/>
      <c r="AG984" s="9"/>
      <c r="AH984" s="9"/>
    </row>
    <row r="985" spans="1:34" x14ac:dyDescent="0.25">
      <c r="A985" s="9"/>
      <c r="B985" s="9"/>
      <c r="C985" s="9"/>
      <c r="D985" s="9"/>
      <c r="F985" s="9"/>
      <c r="I985" s="9"/>
      <c r="J985" s="9"/>
      <c r="K985" s="9"/>
      <c r="L985" s="9"/>
      <c r="M985" s="9"/>
      <c r="N985" s="9"/>
      <c r="O985" s="9"/>
      <c r="P985" s="9"/>
      <c r="S985" s="9"/>
      <c r="X985" s="9"/>
      <c r="Y985" s="9"/>
      <c r="Z985" s="9"/>
      <c r="AA985" s="9"/>
      <c r="AB985" s="9"/>
      <c r="AC985" s="9"/>
      <c r="AD985" s="9"/>
      <c r="AE985" s="9"/>
      <c r="AF985" s="9"/>
      <c r="AG985" s="9"/>
      <c r="AH985" s="9"/>
    </row>
    <row r="986" spans="1:34" x14ac:dyDescent="0.25">
      <c r="A986" s="9"/>
      <c r="B986" s="9"/>
      <c r="C986" s="9"/>
      <c r="D986" s="9"/>
      <c r="F986" s="9"/>
      <c r="I986" s="9"/>
      <c r="J986" s="9"/>
      <c r="K986" s="9"/>
      <c r="L986" s="9"/>
      <c r="M986" s="9"/>
      <c r="N986" s="9"/>
      <c r="O986" s="9"/>
      <c r="P986" s="9"/>
      <c r="S986" s="9"/>
      <c r="X986" s="9"/>
      <c r="Y986" s="9"/>
      <c r="Z986" s="9"/>
      <c r="AA986" s="9"/>
      <c r="AB986" s="9"/>
      <c r="AC986" s="9"/>
      <c r="AD986" s="9"/>
      <c r="AE986" s="9"/>
      <c r="AF986" s="9"/>
      <c r="AG986" s="9"/>
      <c r="AH986" s="9"/>
    </row>
    <row r="987" spans="1:34" x14ac:dyDescent="0.25">
      <c r="A987" s="9"/>
      <c r="B987" s="9"/>
      <c r="C987" s="9"/>
      <c r="D987" s="9"/>
      <c r="F987" s="9"/>
      <c r="I987" s="9"/>
      <c r="J987" s="9"/>
      <c r="K987" s="9"/>
      <c r="L987" s="9"/>
      <c r="M987" s="9"/>
      <c r="N987" s="9"/>
      <c r="O987" s="9"/>
      <c r="P987" s="9"/>
      <c r="S987" s="9"/>
      <c r="X987" s="9"/>
      <c r="Y987" s="9"/>
      <c r="Z987" s="9"/>
      <c r="AA987" s="9"/>
      <c r="AB987" s="9"/>
      <c r="AC987" s="9"/>
      <c r="AD987" s="9"/>
      <c r="AE987" s="9"/>
      <c r="AF987" s="9"/>
      <c r="AG987" s="9"/>
      <c r="AH987" s="9"/>
    </row>
    <row r="988" spans="1:34" x14ac:dyDescent="0.25">
      <c r="A988" s="9"/>
      <c r="B988" s="9"/>
      <c r="C988" s="9"/>
      <c r="D988" s="9"/>
      <c r="F988" s="9"/>
      <c r="I988" s="9"/>
      <c r="J988" s="9"/>
      <c r="K988" s="9"/>
      <c r="L988" s="9"/>
      <c r="M988" s="9"/>
      <c r="N988" s="9"/>
      <c r="O988" s="9"/>
      <c r="P988" s="9"/>
      <c r="S988" s="9"/>
      <c r="X988" s="9"/>
      <c r="Y988" s="9"/>
      <c r="Z988" s="9"/>
      <c r="AA988" s="9"/>
      <c r="AB988" s="9"/>
      <c r="AC988" s="9"/>
      <c r="AD988" s="9"/>
      <c r="AE988" s="9"/>
      <c r="AF988" s="9"/>
      <c r="AG988" s="9"/>
      <c r="AH988" s="9"/>
    </row>
    <row r="989" spans="1:34" x14ac:dyDescent="0.25">
      <c r="A989" s="9"/>
      <c r="B989" s="9"/>
      <c r="C989" s="9"/>
      <c r="D989" s="9"/>
      <c r="F989" s="9"/>
      <c r="I989" s="9"/>
      <c r="J989" s="9"/>
      <c r="K989" s="9"/>
      <c r="L989" s="9"/>
      <c r="M989" s="9"/>
      <c r="N989" s="9"/>
      <c r="O989" s="9"/>
      <c r="P989" s="9"/>
      <c r="S989" s="9"/>
      <c r="X989" s="9"/>
      <c r="Y989" s="9"/>
      <c r="Z989" s="9"/>
      <c r="AA989" s="9"/>
      <c r="AB989" s="9"/>
      <c r="AC989" s="9"/>
      <c r="AD989" s="9"/>
      <c r="AE989" s="9"/>
      <c r="AF989" s="9"/>
      <c r="AG989" s="9"/>
      <c r="AH989" s="9"/>
    </row>
    <row r="990" spans="1:34" x14ac:dyDescent="0.25">
      <c r="A990" s="9"/>
      <c r="B990" s="9"/>
      <c r="C990" s="9"/>
      <c r="D990" s="9"/>
      <c r="F990" s="9"/>
      <c r="I990" s="9"/>
      <c r="J990" s="9"/>
      <c r="K990" s="9"/>
      <c r="L990" s="9"/>
      <c r="M990" s="9"/>
      <c r="N990" s="9"/>
      <c r="O990" s="9"/>
      <c r="P990" s="9"/>
      <c r="S990" s="9"/>
      <c r="X990" s="9"/>
      <c r="Y990" s="9"/>
      <c r="Z990" s="9"/>
      <c r="AA990" s="9"/>
      <c r="AB990" s="9"/>
      <c r="AC990" s="9"/>
      <c r="AD990" s="9"/>
      <c r="AE990" s="9"/>
      <c r="AF990" s="9"/>
      <c r="AG990" s="9"/>
      <c r="AH990" s="9"/>
    </row>
    <row r="991" spans="1:34" x14ac:dyDescent="0.25">
      <c r="A991" s="9"/>
      <c r="B991" s="9"/>
      <c r="C991" s="9"/>
      <c r="D991" s="9"/>
      <c r="F991" s="9"/>
      <c r="I991" s="9"/>
      <c r="J991" s="9"/>
      <c r="K991" s="9"/>
      <c r="L991" s="9"/>
      <c r="M991" s="9"/>
      <c r="N991" s="9"/>
      <c r="O991" s="9"/>
      <c r="P991" s="9"/>
      <c r="S991" s="9"/>
      <c r="X991" s="9"/>
      <c r="Y991" s="9"/>
      <c r="Z991" s="9"/>
      <c r="AA991" s="9"/>
      <c r="AB991" s="9"/>
      <c r="AC991" s="9"/>
      <c r="AD991" s="9"/>
      <c r="AE991" s="9"/>
      <c r="AF991" s="9"/>
      <c r="AG991" s="9"/>
      <c r="AH991" s="9"/>
    </row>
    <row r="992" spans="1:34" x14ac:dyDescent="0.25">
      <c r="A992" s="9"/>
      <c r="B992" s="9"/>
      <c r="C992" s="9"/>
      <c r="D992" s="9"/>
      <c r="F992" s="9"/>
      <c r="I992" s="9"/>
      <c r="J992" s="9"/>
      <c r="K992" s="9"/>
      <c r="L992" s="9"/>
      <c r="M992" s="9"/>
      <c r="N992" s="9"/>
      <c r="O992" s="9"/>
      <c r="P992" s="9"/>
      <c r="S992" s="9"/>
      <c r="X992" s="9"/>
      <c r="Y992" s="9"/>
      <c r="Z992" s="9"/>
      <c r="AA992" s="9"/>
      <c r="AB992" s="9"/>
      <c r="AC992" s="9"/>
      <c r="AD992" s="9"/>
      <c r="AE992" s="9"/>
      <c r="AF992" s="9"/>
      <c r="AG992" s="9"/>
      <c r="AH992" s="9"/>
    </row>
    <row r="993" spans="1:34" x14ac:dyDescent="0.25">
      <c r="A993" s="9"/>
      <c r="B993" s="9"/>
      <c r="C993" s="9"/>
      <c r="D993" s="9"/>
      <c r="F993" s="9"/>
      <c r="I993" s="9"/>
      <c r="J993" s="9"/>
      <c r="K993" s="9"/>
      <c r="L993" s="9"/>
      <c r="M993" s="9"/>
      <c r="N993" s="9"/>
      <c r="O993" s="9"/>
      <c r="P993" s="9"/>
      <c r="S993" s="9"/>
      <c r="X993" s="9"/>
      <c r="Y993" s="9"/>
      <c r="Z993" s="9"/>
      <c r="AA993" s="9"/>
      <c r="AB993" s="9"/>
      <c r="AC993" s="9"/>
      <c r="AD993" s="9"/>
      <c r="AE993" s="9"/>
      <c r="AF993" s="9"/>
      <c r="AG993" s="9"/>
      <c r="AH993" s="9"/>
    </row>
    <row r="994" spans="1:34" x14ac:dyDescent="0.25">
      <c r="A994" s="9"/>
      <c r="B994" s="9"/>
      <c r="C994" s="9"/>
      <c r="D994" s="9"/>
      <c r="F994" s="9"/>
      <c r="I994" s="9"/>
      <c r="J994" s="9"/>
      <c r="K994" s="9"/>
      <c r="L994" s="9"/>
      <c r="M994" s="9"/>
      <c r="N994" s="9"/>
      <c r="O994" s="9"/>
      <c r="P994" s="9"/>
      <c r="S994" s="9"/>
      <c r="X994" s="9"/>
      <c r="Y994" s="9"/>
      <c r="Z994" s="9"/>
      <c r="AA994" s="9"/>
      <c r="AB994" s="9"/>
      <c r="AC994" s="9"/>
      <c r="AD994" s="9"/>
      <c r="AE994" s="9"/>
      <c r="AF994" s="9"/>
      <c r="AG994" s="9"/>
      <c r="AH994" s="9"/>
    </row>
    <row r="995" spans="1:34" x14ac:dyDescent="0.25">
      <c r="A995" s="9"/>
      <c r="B995" s="9"/>
      <c r="C995" s="9"/>
      <c r="D995" s="9"/>
      <c r="F995" s="9"/>
      <c r="I995" s="9"/>
      <c r="J995" s="9"/>
      <c r="K995" s="9"/>
      <c r="L995" s="9"/>
      <c r="M995" s="9"/>
      <c r="N995" s="9"/>
      <c r="O995" s="9"/>
      <c r="P995" s="9"/>
      <c r="S995" s="9"/>
      <c r="X995" s="9"/>
      <c r="Y995" s="9"/>
      <c r="Z995" s="9"/>
      <c r="AA995" s="9"/>
      <c r="AB995" s="9"/>
      <c r="AC995" s="9"/>
      <c r="AD995" s="9"/>
      <c r="AE995" s="9"/>
      <c r="AF995" s="9"/>
      <c r="AG995" s="9"/>
      <c r="AH995" s="9"/>
    </row>
    <row r="996" spans="1:34" x14ac:dyDescent="0.25">
      <c r="A996" s="9"/>
      <c r="B996" s="9"/>
      <c r="C996" s="9"/>
      <c r="D996" s="9"/>
      <c r="F996" s="9"/>
      <c r="I996" s="9"/>
      <c r="J996" s="9"/>
      <c r="K996" s="9"/>
      <c r="L996" s="9"/>
      <c r="M996" s="9"/>
      <c r="N996" s="9"/>
      <c r="O996" s="9"/>
      <c r="P996" s="9"/>
      <c r="S996" s="9"/>
      <c r="X996" s="9"/>
      <c r="Y996" s="9"/>
      <c r="Z996" s="9"/>
      <c r="AA996" s="9"/>
      <c r="AB996" s="9"/>
      <c r="AC996" s="9"/>
      <c r="AD996" s="9"/>
      <c r="AE996" s="9"/>
      <c r="AF996" s="9"/>
      <c r="AG996" s="9"/>
      <c r="AH996" s="9"/>
    </row>
    <row r="997" spans="1:34" x14ac:dyDescent="0.25">
      <c r="A997" s="9"/>
      <c r="B997" s="9"/>
      <c r="C997" s="9"/>
      <c r="D997" s="9"/>
      <c r="F997" s="9"/>
      <c r="I997" s="9"/>
      <c r="J997" s="9"/>
      <c r="K997" s="9"/>
      <c r="L997" s="9"/>
      <c r="M997" s="9"/>
      <c r="N997" s="9"/>
      <c r="O997" s="9"/>
      <c r="P997" s="9"/>
      <c r="S997" s="9"/>
      <c r="X997" s="9"/>
      <c r="Y997" s="9"/>
      <c r="Z997" s="9"/>
      <c r="AA997" s="9"/>
      <c r="AB997" s="9"/>
      <c r="AC997" s="9"/>
      <c r="AD997" s="9"/>
      <c r="AE997" s="9"/>
      <c r="AF997" s="9"/>
      <c r="AG997" s="9"/>
      <c r="AH997" s="9"/>
    </row>
    <row r="998" spans="1:34" x14ac:dyDescent="0.25">
      <c r="A998" s="9"/>
      <c r="B998" s="9"/>
      <c r="C998" s="9"/>
      <c r="D998" s="9"/>
      <c r="F998" s="9"/>
      <c r="I998" s="9"/>
      <c r="J998" s="9"/>
      <c r="K998" s="9"/>
      <c r="L998" s="9"/>
      <c r="M998" s="9"/>
      <c r="N998" s="9"/>
      <c r="O998" s="9"/>
      <c r="P998" s="9"/>
      <c r="S998" s="9"/>
      <c r="X998" s="9"/>
      <c r="Y998" s="9"/>
      <c r="Z998" s="9"/>
      <c r="AA998" s="9"/>
      <c r="AB998" s="9"/>
      <c r="AC998" s="9"/>
      <c r="AD998" s="9"/>
      <c r="AE998" s="9"/>
      <c r="AF998" s="9"/>
      <c r="AG998" s="9"/>
      <c r="AH998" s="9"/>
    </row>
    <row r="999" spans="1:34" x14ac:dyDescent="0.25">
      <c r="A999" s="9"/>
      <c r="B999" s="9"/>
      <c r="C999" s="9"/>
      <c r="D999" s="9"/>
      <c r="F999" s="9"/>
      <c r="I999" s="9"/>
      <c r="J999" s="9"/>
      <c r="K999" s="9"/>
      <c r="L999" s="9"/>
      <c r="M999" s="9"/>
      <c r="N999" s="9"/>
      <c r="O999" s="9"/>
      <c r="P999" s="9"/>
      <c r="S999" s="9"/>
      <c r="X999" s="9"/>
      <c r="Y999" s="9"/>
      <c r="Z999" s="9"/>
      <c r="AA999" s="9"/>
      <c r="AB999" s="9"/>
      <c r="AC999" s="9"/>
      <c r="AD999" s="9"/>
      <c r="AE999" s="9"/>
      <c r="AF999" s="9"/>
      <c r="AG999" s="9"/>
      <c r="AH999" s="9"/>
    </row>
    <row r="1000" spans="1:34" x14ac:dyDescent="0.25">
      <c r="A1000" s="9"/>
      <c r="B1000" s="9"/>
      <c r="C1000" s="9"/>
      <c r="D1000" s="9"/>
      <c r="F1000" s="9"/>
      <c r="I1000" s="9"/>
      <c r="J1000" s="9"/>
      <c r="K1000" s="9"/>
      <c r="L1000" s="9"/>
      <c r="M1000" s="9"/>
      <c r="N1000" s="9"/>
      <c r="O1000" s="9"/>
      <c r="P1000" s="9"/>
      <c r="S1000" s="9"/>
      <c r="X1000" s="9"/>
      <c r="Y1000" s="9"/>
      <c r="Z1000" s="9"/>
      <c r="AA1000" s="9"/>
      <c r="AB1000" s="9"/>
      <c r="AC1000" s="9"/>
      <c r="AD1000" s="9"/>
      <c r="AE1000" s="9"/>
      <c r="AF1000" s="9"/>
      <c r="AG1000" s="9"/>
      <c r="AH1000" s="9"/>
    </row>
  </sheetData>
  <sheetProtection password="DEB6" sheet="1" objects="1" scenarios="1"/>
  <mergeCells count="47">
    <mergeCell ref="V23:X23"/>
    <mergeCell ref="V24:X24"/>
    <mergeCell ref="V22:X22"/>
    <mergeCell ref="V21:X21"/>
    <mergeCell ref="A27:C27"/>
    <mergeCell ref="I27:K27"/>
    <mergeCell ref="P27:S27"/>
    <mergeCell ref="L27:M27"/>
    <mergeCell ref="A21:C24"/>
    <mergeCell ref="F26:G26"/>
    <mergeCell ref="A26:C26"/>
    <mergeCell ref="I26:M26"/>
    <mergeCell ref="D21:U24"/>
    <mergeCell ref="B46:B48"/>
    <mergeCell ref="B43:B45"/>
    <mergeCell ref="A46:A48"/>
    <mergeCell ref="A43:A45"/>
    <mergeCell ref="C46:C48"/>
    <mergeCell ref="C43:C45"/>
    <mergeCell ref="A40:A42"/>
    <mergeCell ref="C40:C42"/>
    <mergeCell ref="B40:B42"/>
    <mergeCell ref="A38:G38"/>
    <mergeCell ref="X38:X39"/>
    <mergeCell ref="T38:W38"/>
    <mergeCell ref="Q38:S38"/>
    <mergeCell ref="H38:P38"/>
    <mergeCell ref="F40:F42"/>
    <mergeCell ref="G40:G42"/>
    <mergeCell ref="D40:D42"/>
    <mergeCell ref="E40:E42"/>
    <mergeCell ref="F46:F48"/>
    <mergeCell ref="G46:G48"/>
    <mergeCell ref="G43:G45"/>
    <mergeCell ref="E46:E48"/>
    <mergeCell ref="D46:D48"/>
    <mergeCell ref="F43:F45"/>
    <mergeCell ref="D43:D45"/>
    <mergeCell ref="E43:E45"/>
    <mergeCell ref="M33:M34"/>
    <mergeCell ref="L28:M28"/>
    <mergeCell ref="L29:M29"/>
    <mergeCell ref="I28:K28"/>
    <mergeCell ref="I31:M31"/>
    <mergeCell ref="L30:M30"/>
    <mergeCell ref="I30:K30"/>
    <mergeCell ref="I29:K29"/>
  </mergeCells>
  <conditionalFormatting sqref="X40">
    <cfRule type="cellIs" dxfId="42" priority="1" operator="greaterThan">
      <formula>SI($P$40-$X$38)&gt;0</formula>
    </cfRule>
  </conditionalFormatting>
  <conditionalFormatting sqref="X41">
    <cfRule type="cellIs" dxfId="41" priority="2" operator="greaterThan">
      <formula>SI($P$40-$X$38)&gt;0</formula>
    </cfRule>
  </conditionalFormatting>
  <conditionalFormatting sqref="X43">
    <cfRule type="cellIs" dxfId="40" priority="3" operator="greaterThan">
      <formula>SI($P$40-$X$38)&gt;0</formula>
    </cfRule>
  </conditionalFormatting>
  <conditionalFormatting sqref="X44">
    <cfRule type="cellIs" dxfId="39" priority="4" operator="greaterThan">
      <formula>SI($P$40-$X$38)&gt;0</formula>
    </cfRule>
  </conditionalFormatting>
  <conditionalFormatting sqref="X45">
    <cfRule type="cellIs" dxfId="38" priority="5" operator="greaterThan">
      <formula>SI($P$40-$X$38)&gt;0</formula>
    </cfRule>
  </conditionalFormatting>
  <conditionalFormatting sqref="W41">
    <cfRule type="cellIs" dxfId="37" priority="6" operator="equal">
      <formula>$J$6</formula>
    </cfRule>
  </conditionalFormatting>
  <conditionalFormatting sqref="W41">
    <cfRule type="cellIs" dxfId="36" priority="7" operator="equal">
      <formula>$J$5</formula>
    </cfRule>
  </conditionalFormatting>
  <conditionalFormatting sqref="W41">
    <cfRule type="cellIs" dxfId="35" priority="8" operator="equal">
      <formula>$J$4</formula>
    </cfRule>
  </conditionalFormatting>
  <conditionalFormatting sqref="W43">
    <cfRule type="cellIs" dxfId="34" priority="9" operator="equal">
      <formula>$J$6</formula>
    </cfRule>
  </conditionalFormatting>
  <conditionalFormatting sqref="W43">
    <cfRule type="cellIs" dxfId="33" priority="10" operator="equal">
      <formula>$J$5</formula>
    </cfRule>
  </conditionalFormatting>
  <conditionalFormatting sqref="W43">
    <cfRule type="cellIs" dxfId="32" priority="11" operator="equal">
      <formula>$J$4</formula>
    </cfRule>
  </conditionalFormatting>
  <conditionalFormatting sqref="W44">
    <cfRule type="cellIs" dxfId="31" priority="12" operator="equal">
      <formula>$J$6</formula>
    </cfRule>
  </conditionalFormatting>
  <conditionalFormatting sqref="W44">
    <cfRule type="cellIs" dxfId="30" priority="13" operator="equal">
      <formula>$J$5</formula>
    </cfRule>
  </conditionalFormatting>
  <conditionalFormatting sqref="W44">
    <cfRule type="cellIs" dxfId="29" priority="14" operator="equal">
      <formula>$J$4</formula>
    </cfRule>
  </conditionalFormatting>
  <conditionalFormatting sqref="W45">
    <cfRule type="cellIs" dxfId="28" priority="15" operator="equal">
      <formula>$J$6</formula>
    </cfRule>
  </conditionalFormatting>
  <conditionalFormatting sqref="W45">
    <cfRule type="cellIs" dxfId="27" priority="16" operator="equal">
      <formula>$J$5</formula>
    </cfRule>
  </conditionalFormatting>
  <conditionalFormatting sqref="W45">
    <cfRule type="cellIs" dxfId="26" priority="17" operator="equal">
      <formula>$J$4</formula>
    </cfRule>
  </conditionalFormatting>
  <conditionalFormatting sqref="V40">
    <cfRule type="cellIs" dxfId="25" priority="18" operator="equal">
      <formula>$J$6</formula>
    </cfRule>
  </conditionalFormatting>
  <conditionalFormatting sqref="V40">
    <cfRule type="cellIs" dxfId="24" priority="19" operator="equal">
      <formula>$J$5</formula>
    </cfRule>
  </conditionalFormatting>
  <conditionalFormatting sqref="V40">
    <cfRule type="cellIs" dxfId="23" priority="20" operator="equal">
      <formula>$J$4</formula>
    </cfRule>
  </conditionalFormatting>
  <conditionalFormatting sqref="V41">
    <cfRule type="cellIs" dxfId="22" priority="21" operator="equal">
      <formula>$J$6</formula>
    </cfRule>
  </conditionalFormatting>
  <conditionalFormatting sqref="V41">
    <cfRule type="cellIs" dxfId="21" priority="22" operator="equal">
      <formula>$J$5</formula>
    </cfRule>
  </conditionalFormatting>
  <conditionalFormatting sqref="V41">
    <cfRule type="cellIs" dxfId="20" priority="23" operator="equal">
      <formula>$J$4</formula>
    </cfRule>
  </conditionalFormatting>
  <conditionalFormatting sqref="V43">
    <cfRule type="cellIs" dxfId="19" priority="24" operator="equal">
      <formula>$J$6</formula>
    </cfRule>
  </conditionalFormatting>
  <conditionalFormatting sqref="V43">
    <cfRule type="cellIs" dxfId="18" priority="25" operator="equal">
      <formula>$J$5</formula>
    </cfRule>
  </conditionalFormatting>
  <conditionalFormatting sqref="V43">
    <cfRule type="cellIs" dxfId="17" priority="26" operator="equal">
      <formula>$J$4</formula>
    </cfRule>
  </conditionalFormatting>
  <conditionalFormatting sqref="V44">
    <cfRule type="cellIs" dxfId="16" priority="27" operator="equal">
      <formula>$J$6</formula>
    </cfRule>
  </conditionalFormatting>
  <conditionalFormatting sqref="V44">
    <cfRule type="cellIs" dxfId="15" priority="28" operator="equal">
      <formula>$J$5</formula>
    </cfRule>
  </conditionalFormatting>
  <conditionalFormatting sqref="V44">
    <cfRule type="cellIs" dxfId="14" priority="29" operator="equal">
      <formula>$J$4</formula>
    </cfRule>
  </conditionalFormatting>
  <conditionalFormatting sqref="V45">
    <cfRule type="cellIs" dxfId="13" priority="30" operator="equal">
      <formula>$J$6</formula>
    </cfRule>
  </conditionalFormatting>
  <conditionalFormatting sqref="V45">
    <cfRule type="cellIs" dxfId="12" priority="31" operator="equal">
      <formula>$J$5</formula>
    </cfRule>
  </conditionalFormatting>
  <conditionalFormatting sqref="V45">
    <cfRule type="cellIs" dxfId="11" priority="32" operator="equal">
      <formula>$J$4</formula>
    </cfRule>
  </conditionalFormatting>
  <dataValidations disablePrompts="1" count="8">
    <dataValidation type="list" allowBlank="1" showInputMessage="1" showErrorMessage="1" prompt=" -  - " sqref="A27">
      <formula1>$C$2:$C$17</formula1>
    </dataValidation>
    <dataValidation type="list" allowBlank="1" showInputMessage="1" showErrorMessage="1" prompt=" -  - " sqref="V40:V41 V43:V45">
      <formula1>$J$3:$J$6</formula1>
    </dataValidation>
    <dataValidation type="list" allowBlank="1" showInputMessage="1" showErrorMessage="1" prompt=" - " sqref="I40:I48">
      <formula1>$H$2:$H$5</formula1>
    </dataValidation>
    <dataValidation type="list" allowBlank="1" showInputMessage="1" showErrorMessage="1" prompt=" - " sqref="J40:J48">
      <formula1>$I$2:$I$8</formula1>
    </dataValidation>
    <dataValidation type="list" allowBlank="1" showInputMessage="1" showErrorMessage="1" prompt=" - " sqref="V46:V48">
      <formula1>$J$3:$J$6</formula1>
    </dataValidation>
    <dataValidation type="list" allowBlank="1" showInputMessage="1" showErrorMessage="1" prompt=" - " sqref="B40 B43 B46">
      <formula1>$F$2:$F$10</formula1>
    </dataValidation>
    <dataValidation type="list" allowBlank="1" showInputMessage="1" showErrorMessage="1" prompt=" - " sqref="C40 C43 C46">
      <formula1>$D$2:$D$14</formula1>
    </dataValidation>
    <dataValidation type="list" allowBlank="1" showInputMessage="1" showErrorMessage="1" prompt=" - " sqref="F40 F43 F46">
      <formula1>$G$2:$G$3</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3366"/>
  </sheetPr>
  <dimension ref="A1:AH1000"/>
  <sheetViews>
    <sheetView showGridLines="0" topLeftCell="A38" workbookViewId="0">
      <selection activeCell="G45" sqref="G45"/>
    </sheetView>
  </sheetViews>
  <sheetFormatPr baseColWidth="10" defaultColWidth="15.140625" defaultRowHeight="15" customHeight="1" x14ac:dyDescent="0.25"/>
  <cols>
    <col min="1" max="1" width="9.28515625" customWidth="1"/>
    <col min="2" max="2" width="10" customWidth="1"/>
    <col min="3" max="3" width="17" customWidth="1"/>
    <col min="4" max="4" width="16" customWidth="1"/>
    <col min="5" max="5" width="30.42578125" customWidth="1"/>
    <col min="6" max="6" width="24" customWidth="1"/>
    <col min="7" max="7" width="36.7109375" customWidth="1"/>
    <col min="8" max="8" width="31.7109375" customWidth="1"/>
    <col min="9" max="9" width="13.42578125" customWidth="1"/>
    <col min="10" max="10" width="12.140625" customWidth="1"/>
    <col min="11" max="11" width="19.42578125" customWidth="1"/>
    <col min="12" max="12" width="14" customWidth="1"/>
    <col min="13" max="13" width="11.7109375" customWidth="1"/>
    <col min="14" max="14" width="14.140625" customWidth="1"/>
    <col min="15" max="15" width="13.7109375" customWidth="1"/>
    <col min="16" max="16" width="14.140625" customWidth="1"/>
    <col min="17" max="17" width="48.42578125" customWidth="1"/>
    <col min="18" max="18" width="16.42578125" customWidth="1"/>
    <col min="19" max="19" width="17" customWidth="1"/>
    <col min="20" max="20" width="74.28515625" customWidth="1"/>
    <col min="21" max="21" width="16.28515625" customWidth="1"/>
    <col min="22" max="22" width="23.42578125" customWidth="1"/>
    <col min="23" max="23" width="16.42578125" customWidth="1"/>
    <col min="24" max="24" width="19.85546875" hidden="1" customWidth="1"/>
    <col min="25" max="25" width="17.85546875" customWidth="1"/>
    <col min="26" max="34" width="7.5703125" customWidth="1"/>
  </cols>
  <sheetData>
    <row r="1" spans="1:34" ht="12" hidden="1" customHeight="1" x14ac:dyDescent="0.35">
      <c r="A1" s="1"/>
      <c r="B1" s="2" t="s">
        <v>0</v>
      </c>
      <c r="C1" s="3" t="s">
        <v>1</v>
      </c>
      <c r="D1" s="3" t="s">
        <v>2</v>
      </c>
      <c r="E1" s="166"/>
      <c r="F1" s="5" t="s">
        <v>3</v>
      </c>
      <c r="G1" s="5" t="s">
        <v>4</v>
      </c>
      <c r="H1" s="5" t="s">
        <v>5</v>
      </c>
      <c r="I1" s="5" t="s">
        <v>6</v>
      </c>
      <c r="J1" s="5" t="s">
        <v>7</v>
      </c>
      <c r="K1" s="7"/>
      <c r="L1" s="7"/>
      <c r="M1" s="7"/>
      <c r="N1" s="7"/>
      <c r="O1" s="7"/>
      <c r="P1" s="7"/>
      <c r="Q1" s="7"/>
      <c r="R1" s="7"/>
      <c r="S1" s="7"/>
      <c r="T1" s="7"/>
      <c r="U1" s="7"/>
      <c r="V1" s="7"/>
      <c r="W1" s="7"/>
      <c r="X1" s="7"/>
      <c r="Y1" s="7"/>
      <c r="Z1" s="7"/>
      <c r="AA1" s="7"/>
      <c r="AB1" s="9"/>
      <c r="AC1" s="9"/>
      <c r="AD1" s="9"/>
      <c r="AE1" s="9"/>
      <c r="AF1" s="9"/>
      <c r="AG1" s="9"/>
      <c r="AH1" s="9"/>
    </row>
    <row r="2" spans="1:34" ht="23.25" hidden="1" customHeight="1" x14ac:dyDescent="0.35">
      <c r="A2" s="1"/>
      <c r="B2" s="10" t="s">
        <v>8</v>
      </c>
      <c r="C2" s="11" t="s">
        <v>9</v>
      </c>
      <c r="D2" s="11" t="s">
        <v>10</v>
      </c>
      <c r="E2" s="168"/>
      <c r="F2" s="11" t="s">
        <v>11</v>
      </c>
      <c r="G2" s="11" t="s">
        <v>12</v>
      </c>
      <c r="H2" s="11" t="s">
        <v>13</v>
      </c>
      <c r="I2" s="11" t="s">
        <v>14</v>
      </c>
      <c r="J2" s="11"/>
      <c r="K2" s="7"/>
      <c r="L2" s="7"/>
      <c r="M2" s="7"/>
      <c r="N2" s="7"/>
      <c r="O2" s="7"/>
      <c r="P2" s="7"/>
      <c r="Q2" s="7"/>
      <c r="R2" s="7"/>
      <c r="S2" s="7"/>
      <c r="T2" s="7"/>
      <c r="U2" s="7"/>
      <c r="V2" s="7"/>
      <c r="W2" s="7"/>
      <c r="X2" s="7"/>
      <c r="Y2" s="7"/>
      <c r="Z2" s="7"/>
      <c r="AA2" s="7"/>
      <c r="AB2" s="9"/>
      <c r="AC2" s="9"/>
      <c r="AD2" s="9"/>
      <c r="AE2" s="9"/>
      <c r="AF2" s="9"/>
      <c r="AG2" s="9"/>
      <c r="AH2" s="9"/>
    </row>
    <row r="3" spans="1:34" ht="23.25" hidden="1" customHeight="1" x14ac:dyDescent="0.35">
      <c r="A3" s="1"/>
      <c r="B3" s="10" t="s">
        <v>15</v>
      </c>
      <c r="C3" s="11" t="s">
        <v>16</v>
      </c>
      <c r="D3" s="11" t="s">
        <v>17</v>
      </c>
      <c r="E3" s="168"/>
      <c r="F3" s="11" t="s">
        <v>18</v>
      </c>
      <c r="G3" s="11" t="s">
        <v>19</v>
      </c>
      <c r="H3" s="11" t="s">
        <v>20</v>
      </c>
      <c r="I3" s="11" t="s">
        <v>21</v>
      </c>
      <c r="J3" s="11" t="s">
        <v>22</v>
      </c>
      <c r="K3" s="7"/>
      <c r="L3" s="7"/>
      <c r="M3" s="7"/>
      <c r="N3" s="7"/>
      <c r="O3" s="7"/>
      <c r="P3" s="7"/>
      <c r="Q3" s="7"/>
      <c r="R3" s="7"/>
      <c r="S3" s="7"/>
      <c r="T3" s="7"/>
      <c r="U3" s="7"/>
      <c r="V3" s="7"/>
      <c r="W3" s="7"/>
      <c r="X3" s="7"/>
      <c r="Y3" s="7"/>
      <c r="Z3" s="7"/>
      <c r="AA3" s="7"/>
      <c r="AB3" s="9"/>
      <c r="AC3" s="9"/>
      <c r="AD3" s="9"/>
      <c r="AE3" s="9"/>
      <c r="AF3" s="9"/>
      <c r="AG3" s="9"/>
      <c r="AH3" s="9"/>
    </row>
    <row r="4" spans="1:34" ht="12" hidden="1" customHeight="1" x14ac:dyDescent="0.35">
      <c r="A4" s="1"/>
      <c r="B4" s="10" t="s">
        <v>23</v>
      </c>
      <c r="C4" s="11" t="s">
        <v>24</v>
      </c>
      <c r="D4" s="11" t="s">
        <v>25</v>
      </c>
      <c r="E4" s="168"/>
      <c r="F4" s="11" t="s">
        <v>26</v>
      </c>
      <c r="G4" s="11"/>
      <c r="H4" s="11" t="s">
        <v>27</v>
      </c>
      <c r="I4" s="11" t="s">
        <v>28</v>
      </c>
      <c r="J4" s="11" t="s">
        <v>29</v>
      </c>
      <c r="K4" s="7"/>
      <c r="L4" s="7"/>
      <c r="M4" s="7"/>
      <c r="N4" s="7"/>
      <c r="O4" s="7"/>
      <c r="P4" s="7"/>
      <c r="Q4" s="7"/>
      <c r="R4" s="7"/>
      <c r="S4" s="7"/>
      <c r="T4" s="7"/>
      <c r="U4" s="7"/>
      <c r="V4" s="7"/>
      <c r="W4" s="7"/>
      <c r="X4" s="7"/>
      <c r="Y4" s="7"/>
      <c r="Z4" s="7"/>
      <c r="AA4" s="7"/>
      <c r="AB4" s="9"/>
      <c r="AC4" s="9"/>
      <c r="AD4" s="9"/>
      <c r="AE4" s="9"/>
      <c r="AF4" s="9"/>
      <c r="AG4" s="9"/>
      <c r="AH4" s="9"/>
    </row>
    <row r="5" spans="1:34" ht="12" hidden="1" customHeight="1" x14ac:dyDescent="0.35">
      <c r="A5" s="1"/>
      <c r="B5" s="10" t="s">
        <v>30</v>
      </c>
      <c r="C5" s="11" t="s">
        <v>31</v>
      </c>
      <c r="D5" s="11" t="s">
        <v>32</v>
      </c>
      <c r="E5" s="168"/>
      <c r="F5" s="11" t="s">
        <v>33</v>
      </c>
      <c r="G5" s="11"/>
      <c r="H5" s="11" t="s">
        <v>34</v>
      </c>
      <c r="I5" s="11" t="s">
        <v>35</v>
      </c>
      <c r="J5" s="11" t="s">
        <v>36</v>
      </c>
      <c r="K5" s="7"/>
      <c r="L5" s="7"/>
      <c r="M5" s="7"/>
      <c r="N5" s="7"/>
      <c r="O5" s="7"/>
      <c r="P5" s="7"/>
      <c r="Q5" s="7"/>
      <c r="R5" s="7"/>
      <c r="S5" s="7"/>
      <c r="T5" s="7"/>
      <c r="U5" s="7"/>
      <c r="V5" s="7"/>
      <c r="W5" s="7"/>
      <c r="X5" s="7"/>
      <c r="Y5" s="7"/>
      <c r="Z5" s="7"/>
      <c r="AA5" s="7"/>
      <c r="AB5" s="9"/>
      <c r="AC5" s="9"/>
      <c r="AD5" s="9"/>
      <c r="AE5" s="9"/>
      <c r="AF5" s="9"/>
      <c r="AG5" s="9"/>
      <c r="AH5" s="9"/>
    </row>
    <row r="6" spans="1:34" ht="12" hidden="1" customHeight="1" x14ac:dyDescent="0.35">
      <c r="A6" s="1"/>
      <c r="B6" s="10" t="s">
        <v>37</v>
      </c>
      <c r="C6" s="11" t="s">
        <v>38</v>
      </c>
      <c r="D6" s="11" t="s">
        <v>39</v>
      </c>
      <c r="E6" s="168"/>
      <c r="F6" s="11" t="s">
        <v>40</v>
      </c>
      <c r="G6" s="11"/>
      <c r="H6" s="11"/>
      <c r="I6" s="11" t="s">
        <v>41</v>
      </c>
      <c r="J6" s="11" t="s">
        <v>42</v>
      </c>
      <c r="K6" s="7"/>
      <c r="L6" s="7"/>
      <c r="M6" s="7"/>
      <c r="N6" s="7"/>
      <c r="O6" s="7"/>
      <c r="P6" s="7"/>
      <c r="Q6" s="7"/>
      <c r="R6" s="7"/>
      <c r="S6" s="7"/>
      <c r="T6" s="7"/>
      <c r="U6" s="7"/>
      <c r="V6" s="7"/>
      <c r="W6" s="7"/>
      <c r="X6" s="7"/>
      <c r="Y6" s="7"/>
      <c r="Z6" s="7"/>
      <c r="AA6" s="7"/>
      <c r="AB6" s="9"/>
      <c r="AC6" s="9"/>
      <c r="AD6" s="9"/>
      <c r="AE6" s="9"/>
      <c r="AF6" s="9"/>
      <c r="AG6" s="9"/>
      <c r="AH6" s="9"/>
    </row>
    <row r="7" spans="1:34" ht="12" hidden="1" customHeight="1" x14ac:dyDescent="0.35">
      <c r="A7" s="1"/>
      <c r="B7" s="10" t="s">
        <v>43</v>
      </c>
      <c r="C7" s="11" t="s">
        <v>44</v>
      </c>
      <c r="D7" s="11" t="s">
        <v>45</v>
      </c>
      <c r="E7" s="168"/>
      <c r="F7" s="11" t="s">
        <v>46</v>
      </c>
      <c r="G7" s="11"/>
      <c r="H7" s="11"/>
      <c r="I7" s="11" t="s">
        <v>47</v>
      </c>
      <c r="J7" s="11"/>
      <c r="K7" s="7"/>
      <c r="L7" s="7"/>
      <c r="M7" s="7"/>
      <c r="N7" s="7"/>
      <c r="O7" s="7"/>
      <c r="P7" s="7"/>
      <c r="Q7" s="7"/>
      <c r="R7" s="7"/>
      <c r="S7" s="7"/>
      <c r="T7" s="7"/>
      <c r="U7" s="7"/>
      <c r="V7" s="7"/>
      <c r="W7" s="7"/>
      <c r="X7" s="7"/>
      <c r="Y7" s="7"/>
      <c r="Z7" s="7"/>
      <c r="AA7" s="7"/>
      <c r="AB7" s="9"/>
      <c r="AC7" s="9"/>
      <c r="AD7" s="9"/>
      <c r="AE7" s="9"/>
      <c r="AF7" s="9"/>
      <c r="AG7" s="9"/>
      <c r="AH7" s="9"/>
    </row>
    <row r="8" spans="1:34" ht="12" hidden="1" customHeight="1" x14ac:dyDescent="0.35">
      <c r="A8" s="1"/>
      <c r="B8" s="10" t="s">
        <v>48</v>
      </c>
      <c r="C8" s="11" t="s">
        <v>49</v>
      </c>
      <c r="D8" s="11" t="s">
        <v>50</v>
      </c>
      <c r="E8" s="168"/>
      <c r="F8" s="11" t="s">
        <v>51</v>
      </c>
      <c r="G8" s="11"/>
      <c r="H8" s="11"/>
      <c r="I8" s="11" t="s">
        <v>52</v>
      </c>
      <c r="J8" s="11"/>
      <c r="K8" s="7"/>
      <c r="L8" s="7"/>
      <c r="M8" s="7"/>
      <c r="N8" s="7"/>
      <c r="O8" s="7"/>
      <c r="P8" s="7"/>
      <c r="Q8" s="7"/>
      <c r="R8" s="7"/>
      <c r="S8" s="7"/>
      <c r="T8" s="7"/>
      <c r="U8" s="7"/>
      <c r="V8" s="7"/>
      <c r="W8" s="7"/>
      <c r="X8" s="7"/>
      <c r="Y8" s="7"/>
      <c r="Z8" s="7"/>
      <c r="AA8" s="7"/>
      <c r="AB8" s="9"/>
      <c r="AC8" s="9"/>
      <c r="AD8" s="9"/>
      <c r="AE8" s="9"/>
      <c r="AF8" s="9"/>
      <c r="AG8" s="9"/>
      <c r="AH8" s="9"/>
    </row>
    <row r="9" spans="1:34" ht="12" hidden="1" customHeight="1" x14ac:dyDescent="0.35">
      <c r="A9" s="1"/>
      <c r="B9" s="10" t="s">
        <v>53</v>
      </c>
      <c r="C9" s="11" t="s">
        <v>54</v>
      </c>
      <c r="D9" s="11" t="s">
        <v>55</v>
      </c>
      <c r="E9" s="168"/>
      <c r="F9" s="11" t="s">
        <v>56</v>
      </c>
      <c r="G9" s="11"/>
      <c r="H9" s="11"/>
      <c r="I9" s="11"/>
      <c r="J9" s="11"/>
      <c r="K9" s="7"/>
      <c r="L9" s="7"/>
      <c r="M9" s="7"/>
      <c r="N9" s="7"/>
      <c r="O9" s="7"/>
      <c r="P9" s="7"/>
      <c r="Q9" s="7"/>
      <c r="R9" s="7"/>
      <c r="S9" s="7"/>
      <c r="T9" s="7"/>
      <c r="U9" s="7"/>
      <c r="V9" s="7"/>
      <c r="W9" s="7"/>
      <c r="X9" s="7"/>
      <c r="Y9" s="7"/>
      <c r="Z9" s="7"/>
      <c r="AA9" s="7"/>
      <c r="AB9" s="9"/>
      <c r="AC9" s="9"/>
      <c r="AD9" s="9"/>
      <c r="AE9" s="9"/>
      <c r="AF9" s="9"/>
      <c r="AG9" s="9"/>
      <c r="AH9" s="9"/>
    </row>
    <row r="10" spans="1:34" ht="12" hidden="1" customHeight="1" x14ac:dyDescent="0.35">
      <c r="A10" s="1"/>
      <c r="B10" s="10" t="s">
        <v>57</v>
      </c>
      <c r="C10" s="11" t="s">
        <v>58</v>
      </c>
      <c r="D10" s="11" t="s">
        <v>59</v>
      </c>
      <c r="E10" s="168"/>
      <c r="F10" s="11" t="s">
        <v>60</v>
      </c>
      <c r="G10" s="11"/>
      <c r="H10" s="11"/>
      <c r="I10" s="11"/>
      <c r="J10" s="11"/>
      <c r="K10" s="7"/>
      <c r="L10" s="7"/>
      <c r="M10" s="7"/>
      <c r="N10" s="7"/>
      <c r="O10" s="7"/>
      <c r="P10" s="7"/>
      <c r="Q10" s="7"/>
      <c r="R10" s="7"/>
      <c r="S10" s="7"/>
      <c r="T10" s="7"/>
      <c r="U10" s="7"/>
      <c r="V10" s="7"/>
      <c r="W10" s="7"/>
      <c r="X10" s="7"/>
      <c r="Y10" s="7"/>
      <c r="Z10" s="7"/>
      <c r="AA10" s="7"/>
      <c r="AB10" s="9"/>
      <c r="AC10" s="9"/>
      <c r="AD10" s="9"/>
      <c r="AE10" s="9"/>
      <c r="AF10" s="9"/>
      <c r="AG10" s="9"/>
      <c r="AH10" s="9"/>
    </row>
    <row r="11" spans="1:34" ht="12" hidden="1" customHeight="1" x14ac:dyDescent="0.35">
      <c r="A11" s="1"/>
      <c r="B11" s="10" t="s">
        <v>61</v>
      </c>
      <c r="C11" s="11" t="s">
        <v>62</v>
      </c>
      <c r="D11" s="11" t="s">
        <v>63</v>
      </c>
      <c r="E11" s="168"/>
      <c r="F11" s="13"/>
      <c r="G11" s="13"/>
      <c r="H11" s="13"/>
      <c r="I11" s="13"/>
      <c r="J11" s="7"/>
      <c r="K11" s="7"/>
      <c r="L11" s="7"/>
      <c r="M11" s="7"/>
      <c r="N11" s="7"/>
      <c r="O11" s="7"/>
      <c r="P11" s="7"/>
      <c r="Q11" s="7"/>
      <c r="R11" s="7"/>
      <c r="S11" s="7"/>
      <c r="T11" s="7"/>
      <c r="U11" s="7"/>
      <c r="V11" s="7"/>
      <c r="W11" s="7"/>
      <c r="X11" s="7"/>
      <c r="Y11" s="7"/>
      <c r="Z11" s="7"/>
      <c r="AA11" s="7"/>
      <c r="AB11" s="9"/>
      <c r="AC11" s="9"/>
      <c r="AD11" s="9"/>
      <c r="AE11" s="9"/>
      <c r="AF11" s="9"/>
      <c r="AG11" s="9"/>
      <c r="AH11" s="9"/>
    </row>
    <row r="12" spans="1:34" ht="12" hidden="1" customHeight="1" x14ac:dyDescent="0.35">
      <c r="A12" s="1"/>
      <c r="B12" s="10" t="s">
        <v>64</v>
      </c>
      <c r="C12" s="11" t="s">
        <v>65</v>
      </c>
      <c r="D12" s="11" t="s">
        <v>66</v>
      </c>
      <c r="E12" s="168"/>
      <c r="F12" s="13"/>
      <c r="G12" s="13"/>
      <c r="H12" s="13"/>
      <c r="I12" s="13"/>
      <c r="J12" s="7"/>
      <c r="K12" s="7"/>
      <c r="L12" s="7"/>
      <c r="M12" s="7"/>
      <c r="N12" s="7"/>
      <c r="O12" s="7"/>
      <c r="P12" s="7"/>
      <c r="Q12" s="7"/>
      <c r="R12" s="7"/>
      <c r="S12" s="7"/>
      <c r="T12" s="7"/>
      <c r="U12" s="7"/>
      <c r="V12" s="7"/>
      <c r="W12" s="7"/>
      <c r="X12" s="7"/>
      <c r="Y12" s="7"/>
      <c r="Z12" s="7"/>
      <c r="AA12" s="7"/>
      <c r="AB12" s="9"/>
      <c r="AC12" s="9"/>
      <c r="AD12" s="9"/>
      <c r="AE12" s="9"/>
      <c r="AF12" s="9"/>
      <c r="AG12" s="9"/>
      <c r="AH12" s="9"/>
    </row>
    <row r="13" spans="1:34" ht="12" hidden="1" customHeight="1" x14ac:dyDescent="0.35">
      <c r="A13" s="1"/>
      <c r="B13" s="10" t="s">
        <v>67</v>
      </c>
      <c r="C13" s="11" t="s">
        <v>68</v>
      </c>
      <c r="D13" s="11" t="s">
        <v>69</v>
      </c>
      <c r="E13" s="168"/>
      <c r="F13" s="13"/>
      <c r="G13" s="13"/>
      <c r="H13" s="13"/>
      <c r="I13" s="13"/>
      <c r="J13" s="7"/>
      <c r="K13" s="7"/>
      <c r="L13" s="7"/>
      <c r="M13" s="7"/>
      <c r="N13" s="7"/>
      <c r="O13" s="7"/>
      <c r="P13" s="7"/>
      <c r="Q13" s="7"/>
      <c r="R13" s="7"/>
      <c r="S13" s="7"/>
      <c r="T13" s="7"/>
      <c r="U13" s="7"/>
      <c r="V13" s="7"/>
      <c r="W13" s="7"/>
      <c r="X13" s="7"/>
      <c r="Y13" s="7"/>
      <c r="Z13" s="7"/>
      <c r="AA13" s="7"/>
      <c r="AB13" s="9"/>
      <c r="AC13" s="9"/>
      <c r="AD13" s="9"/>
      <c r="AE13" s="9"/>
      <c r="AF13" s="9"/>
      <c r="AG13" s="9"/>
      <c r="AH13" s="9"/>
    </row>
    <row r="14" spans="1:34" ht="12" hidden="1" customHeight="1" x14ac:dyDescent="0.35">
      <c r="A14" s="1"/>
      <c r="B14" s="10" t="s">
        <v>70</v>
      </c>
      <c r="C14" s="11" t="s">
        <v>71</v>
      </c>
      <c r="D14" s="11" t="s">
        <v>72</v>
      </c>
      <c r="E14" s="168"/>
      <c r="F14" s="13"/>
      <c r="G14" s="13"/>
      <c r="H14" s="13"/>
      <c r="I14" s="13"/>
      <c r="J14" s="7"/>
      <c r="K14" s="7"/>
      <c r="L14" s="7"/>
      <c r="M14" s="7"/>
      <c r="N14" s="7"/>
      <c r="O14" s="7"/>
      <c r="P14" s="7"/>
      <c r="Q14" s="7"/>
      <c r="R14" s="7"/>
      <c r="S14" s="7"/>
      <c r="T14" s="7"/>
      <c r="U14" s="7"/>
      <c r="V14" s="7"/>
      <c r="W14" s="7"/>
      <c r="X14" s="7"/>
      <c r="Y14" s="7"/>
      <c r="Z14" s="7"/>
      <c r="AA14" s="7"/>
      <c r="AB14" s="9"/>
      <c r="AC14" s="9"/>
      <c r="AD14" s="9"/>
      <c r="AE14" s="9"/>
      <c r="AF14" s="9"/>
      <c r="AG14" s="9"/>
      <c r="AH14" s="9"/>
    </row>
    <row r="15" spans="1:34" ht="12" hidden="1" customHeight="1" x14ac:dyDescent="0.35">
      <c r="A15" s="1"/>
      <c r="B15" s="10" t="s">
        <v>73</v>
      </c>
      <c r="C15" s="11" t="s">
        <v>74</v>
      </c>
      <c r="D15" s="11"/>
      <c r="E15" s="168"/>
      <c r="F15" s="13"/>
      <c r="G15" s="13"/>
      <c r="H15" s="13"/>
      <c r="I15" s="13"/>
      <c r="J15" s="7"/>
      <c r="K15" s="7"/>
      <c r="L15" s="7"/>
      <c r="M15" s="7"/>
      <c r="N15" s="7"/>
      <c r="O15" s="7"/>
      <c r="P15" s="7"/>
      <c r="Q15" s="7"/>
      <c r="R15" s="7"/>
      <c r="S15" s="7"/>
      <c r="T15" s="7"/>
      <c r="U15" s="7"/>
      <c r="V15" s="7"/>
      <c r="W15" s="7"/>
      <c r="X15" s="7"/>
      <c r="Y15" s="7"/>
      <c r="Z15" s="7"/>
      <c r="AA15" s="7"/>
      <c r="AB15" s="9"/>
      <c r="AC15" s="9"/>
      <c r="AD15" s="9"/>
      <c r="AE15" s="9"/>
      <c r="AF15" s="9"/>
      <c r="AG15" s="9"/>
      <c r="AH15" s="9"/>
    </row>
    <row r="16" spans="1:34" ht="12" hidden="1" customHeight="1" x14ac:dyDescent="0.35">
      <c r="A16" s="1"/>
      <c r="B16" s="10" t="s">
        <v>75</v>
      </c>
      <c r="C16" s="11" t="s">
        <v>76</v>
      </c>
      <c r="D16" s="11"/>
      <c r="E16" s="168"/>
      <c r="F16" s="13"/>
      <c r="G16" s="13"/>
      <c r="H16" s="13"/>
      <c r="I16" s="13"/>
      <c r="J16" s="7"/>
      <c r="K16" s="7"/>
      <c r="L16" s="7"/>
      <c r="M16" s="7"/>
      <c r="N16" s="7"/>
      <c r="O16" s="7"/>
      <c r="P16" s="7"/>
      <c r="Q16" s="7"/>
      <c r="R16" s="7"/>
      <c r="S16" s="7"/>
      <c r="T16" s="7"/>
      <c r="U16" s="7"/>
      <c r="V16" s="7"/>
      <c r="W16" s="7"/>
      <c r="X16" s="7"/>
      <c r="Y16" s="7"/>
      <c r="Z16" s="7"/>
      <c r="AA16" s="7"/>
      <c r="AB16" s="9"/>
      <c r="AC16" s="9"/>
      <c r="AD16" s="9"/>
      <c r="AE16" s="9"/>
      <c r="AF16" s="9"/>
      <c r="AG16" s="9"/>
      <c r="AH16" s="9"/>
    </row>
    <row r="17" spans="1:34" ht="12" hidden="1" customHeight="1" x14ac:dyDescent="0.35">
      <c r="A17" s="1"/>
      <c r="B17" s="10" t="s">
        <v>77</v>
      </c>
      <c r="C17" s="11" t="s">
        <v>78</v>
      </c>
      <c r="D17" s="11"/>
      <c r="E17" s="168"/>
      <c r="F17" s="13"/>
      <c r="G17" s="13"/>
      <c r="H17" s="7"/>
      <c r="I17" s="13"/>
      <c r="J17" s="7"/>
      <c r="K17" s="7"/>
      <c r="L17" s="7"/>
      <c r="M17" s="7"/>
      <c r="N17" s="7"/>
      <c r="O17" s="7"/>
      <c r="P17" s="7"/>
      <c r="Q17" s="7"/>
      <c r="R17" s="7"/>
      <c r="S17" s="7"/>
      <c r="T17" s="7"/>
      <c r="U17" s="7"/>
      <c r="V17" s="7"/>
      <c r="W17" s="7"/>
      <c r="X17" s="7"/>
      <c r="Y17" s="7"/>
      <c r="Z17" s="7"/>
      <c r="AA17" s="7"/>
      <c r="AB17" s="9"/>
      <c r="AC17" s="9"/>
      <c r="AD17" s="9"/>
      <c r="AE17" s="9"/>
      <c r="AF17" s="9"/>
      <c r="AG17" s="9"/>
      <c r="AH17" s="9"/>
    </row>
    <row r="18" spans="1:34" ht="12" hidden="1" customHeight="1" x14ac:dyDescent="0.35">
      <c r="A18" s="1"/>
      <c r="B18" s="7"/>
      <c r="C18" s="7"/>
      <c r="D18" s="7"/>
      <c r="E18" s="7"/>
      <c r="F18" s="7"/>
      <c r="G18" s="7"/>
      <c r="H18" s="7"/>
      <c r="I18" s="7"/>
      <c r="J18" s="7"/>
      <c r="K18" s="7"/>
      <c r="L18" s="7"/>
      <c r="M18" s="7"/>
      <c r="N18" s="7"/>
      <c r="O18" s="7"/>
      <c r="P18" s="7"/>
      <c r="Q18" s="7"/>
      <c r="R18" s="7"/>
      <c r="S18" s="7"/>
      <c r="T18" s="7"/>
      <c r="U18" s="7"/>
      <c r="V18" s="7"/>
      <c r="W18" s="7"/>
      <c r="X18" s="7"/>
      <c r="Y18" s="7"/>
      <c r="Z18" s="7"/>
      <c r="AA18" s="7"/>
      <c r="AB18" s="9"/>
      <c r="AC18" s="9"/>
      <c r="AD18" s="9"/>
      <c r="AE18" s="9"/>
      <c r="AF18" s="9"/>
      <c r="AG18" s="9"/>
      <c r="AH18" s="9"/>
    </row>
    <row r="19" spans="1:34" ht="12" hidden="1" customHeight="1" x14ac:dyDescent="0.35">
      <c r="A19" s="1"/>
      <c r="B19" s="7"/>
      <c r="C19" s="7"/>
      <c r="D19" s="7"/>
      <c r="E19" s="7"/>
      <c r="F19" s="7"/>
      <c r="G19" s="7"/>
      <c r="H19" s="7"/>
      <c r="I19" s="7"/>
      <c r="J19" s="7"/>
      <c r="K19" s="7"/>
      <c r="L19" s="7"/>
      <c r="M19" s="7"/>
      <c r="N19" s="7"/>
      <c r="O19" s="7"/>
      <c r="P19" s="7"/>
      <c r="Q19" s="7"/>
      <c r="R19" s="7"/>
      <c r="S19" s="7"/>
      <c r="T19" s="7"/>
      <c r="U19" s="7"/>
      <c r="V19" s="7"/>
      <c r="W19" s="7"/>
      <c r="X19" s="7"/>
      <c r="Y19" s="7"/>
      <c r="Z19" s="7"/>
      <c r="AA19" s="7"/>
      <c r="AB19" s="9"/>
      <c r="AC19" s="9"/>
      <c r="AD19" s="9"/>
      <c r="AE19" s="9"/>
      <c r="AF19" s="9"/>
      <c r="AG19" s="9"/>
      <c r="AH19" s="9"/>
    </row>
    <row r="20" spans="1:34" ht="12" hidden="1" customHeight="1" x14ac:dyDescent="0.35">
      <c r="A20" s="1"/>
      <c r="B20" s="7"/>
      <c r="C20" s="7"/>
      <c r="D20" s="7"/>
      <c r="E20" s="7"/>
      <c r="F20" s="7"/>
      <c r="G20" s="7"/>
      <c r="H20" s="7"/>
      <c r="I20" s="7"/>
      <c r="J20" s="7"/>
      <c r="K20" s="7"/>
      <c r="L20" s="7"/>
      <c r="M20" s="7"/>
      <c r="N20" s="7"/>
      <c r="O20" s="7"/>
      <c r="P20" s="7"/>
      <c r="Q20" s="7"/>
      <c r="R20" s="7"/>
      <c r="S20" s="7"/>
      <c r="T20" s="7"/>
      <c r="U20" s="7"/>
      <c r="V20" s="7"/>
      <c r="W20" s="7"/>
      <c r="X20" s="7"/>
      <c r="Y20" s="7"/>
      <c r="Z20" s="7"/>
      <c r="AA20" s="7"/>
      <c r="AB20" s="9"/>
      <c r="AC20" s="9"/>
      <c r="AD20" s="9"/>
      <c r="AE20" s="9"/>
      <c r="AF20" s="9"/>
      <c r="AG20" s="9"/>
      <c r="AH20" s="9"/>
    </row>
    <row r="21" spans="1:34" ht="37.5" hidden="1" customHeight="1" x14ac:dyDescent="0.25">
      <c r="A21" s="1461"/>
      <c r="B21" s="1391"/>
      <c r="C21" s="1384"/>
      <c r="D21" s="1448" t="s">
        <v>79</v>
      </c>
      <c r="E21" s="1391"/>
      <c r="F21" s="1391"/>
      <c r="G21" s="1391"/>
      <c r="H21" s="1391"/>
      <c r="I21" s="1391"/>
      <c r="J21" s="1391"/>
      <c r="K21" s="1391"/>
      <c r="L21" s="1391"/>
      <c r="M21" s="1391"/>
      <c r="N21" s="1391"/>
      <c r="O21" s="1391"/>
      <c r="P21" s="1391"/>
      <c r="Q21" s="1391"/>
      <c r="R21" s="1391"/>
      <c r="S21" s="1391"/>
      <c r="T21" s="1384"/>
      <c r="U21" s="1499" t="s">
        <v>80</v>
      </c>
      <c r="V21" s="1393"/>
      <c r="W21" s="1382"/>
      <c r="X21" s="7"/>
      <c r="Y21" s="7"/>
      <c r="Z21" s="7"/>
      <c r="AA21" s="7"/>
      <c r="AB21" s="9"/>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4"/>
      <c r="R22" s="1454"/>
      <c r="S22" s="1454"/>
      <c r="T22" s="1400"/>
      <c r="U22" s="1513" t="s">
        <v>81</v>
      </c>
      <c r="V22" s="1363"/>
      <c r="W22" s="1369"/>
      <c r="X22" s="7"/>
      <c r="Y22" s="7"/>
      <c r="Z22" s="7"/>
      <c r="AA22" s="7"/>
      <c r="AB22" s="9"/>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4"/>
      <c r="R23" s="1454"/>
      <c r="S23" s="1454"/>
      <c r="T23" s="1400"/>
      <c r="U23" s="19" t="s">
        <v>83</v>
      </c>
      <c r="V23" s="20"/>
      <c r="W23" s="21"/>
      <c r="X23" s="7"/>
      <c r="Y23" s="7"/>
      <c r="Z23" s="7"/>
      <c r="AA23" s="7"/>
      <c r="AB23" s="9"/>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367"/>
      <c r="R24" s="1367"/>
      <c r="S24" s="1367"/>
      <c r="T24" s="1406"/>
      <c r="U24" s="1515" t="s">
        <v>84</v>
      </c>
      <c r="V24" s="1396"/>
      <c r="W24" s="1371"/>
      <c r="X24" s="7"/>
      <c r="Y24" s="7"/>
      <c r="Z24" s="7"/>
      <c r="AA24" s="7"/>
      <c r="AB24" s="9"/>
      <c r="AC24" s="9"/>
      <c r="AD24" s="9"/>
      <c r="AE24" s="9"/>
      <c r="AF24" s="9"/>
      <c r="AG24" s="9"/>
      <c r="AH24" s="9"/>
    </row>
    <row r="25" spans="1:34" ht="36.75" customHeight="1" x14ac:dyDescent="0.25">
      <c r="A25" s="22"/>
      <c r="B25" s="23"/>
      <c r="C25" s="23"/>
      <c r="D25" s="23"/>
      <c r="E25" s="24"/>
      <c r="F25" s="25"/>
      <c r="G25" s="26"/>
      <c r="H25" s="26"/>
      <c r="I25" s="25"/>
      <c r="J25" s="25"/>
      <c r="K25" s="25"/>
      <c r="L25" s="25"/>
      <c r="M25" s="25"/>
      <c r="N25" s="25"/>
      <c r="O25" s="25"/>
      <c r="P25" s="25"/>
      <c r="Q25" s="25"/>
      <c r="R25" s="25"/>
      <c r="S25" s="25"/>
      <c r="T25" s="26"/>
      <c r="U25" s="26"/>
      <c r="V25" s="27"/>
      <c r="W25" s="27"/>
      <c r="X25" s="27"/>
      <c r="Y25" s="7"/>
      <c r="Z25" s="7"/>
      <c r="AA25" s="7"/>
      <c r="AB25" s="9"/>
      <c r="AC25" s="9"/>
      <c r="AD25" s="9"/>
      <c r="AE25" s="9"/>
      <c r="AF25" s="9"/>
      <c r="AG25" s="9"/>
      <c r="AH25" s="9"/>
    </row>
    <row r="26" spans="1:34" ht="63" customHeight="1" x14ac:dyDescent="0.25">
      <c r="A26" s="1436" t="s">
        <v>85</v>
      </c>
      <c r="B26" s="1389"/>
      <c r="C26" s="1378"/>
      <c r="D26" s="18"/>
      <c r="E26" s="28"/>
      <c r="F26" s="1440" t="str">
        <f>CONCATENATE("INFORME DE SEGUIMIENTO DEL PROCESO ",A27)</f>
        <v>INFORME DE SEGUIMIENTO DEL PROCESO DIRECCIÓN Y PLANEACIÓN</v>
      </c>
      <c r="G26" s="1382"/>
      <c r="H26" s="29"/>
      <c r="I26" s="1442" t="s">
        <v>86</v>
      </c>
      <c r="J26" s="1389"/>
      <c r="K26" s="1389"/>
      <c r="L26" s="1389"/>
      <c r="M26" s="1378"/>
      <c r="N26" s="179"/>
      <c r="O26" s="25"/>
      <c r="P26" s="32"/>
      <c r="Q26" s="32"/>
      <c r="R26" s="18"/>
      <c r="S26" s="18"/>
      <c r="T26" s="33"/>
      <c r="U26" s="33"/>
      <c r="V26" s="18"/>
      <c r="W26" s="33"/>
      <c r="X26" s="18"/>
      <c r="Y26" s="7"/>
      <c r="Z26" s="7"/>
      <c r="AA26" s="7"/>
      <c r="AB26" s="9"/>
      <c r="AC26" s="9"/>
      <c r="AD26" s="9"/>
      <c r="AE26" s="9"/>
      <c r="AF26" s="9"/>
      <c r="AG26" s="9"/>
      <c r="AH26" s="9"/>
    </row>
    <row r="27" spans="1:34" ht="53.25" customHeight="1" x14ac:dyDescent="0.25">
      <c r="A27" s="1436" t="s">
        <v>16</v>
      </c>
      <c r="B27" s="1389"/>
      <c r="C27" s="1378"/>
      <c r="D27" s="18"/>
      <c r="E27" s="28"/>
      <c r="F27" s="34" t="s">
        <v>87</v>
      </c>
      <c r="G27" s="35">
        <f>+COUNTA(E40:E150)</f>
        <v>24</v>
      </c>
      <c r="H27" s="36"/>
      <c r="I27" s="1443" t="s">
        <v>88</v>
      </c>
      <c r="J27" s="1393"/>
      <c r="K27" s="1382"/>
      <c r="L27" s="1444">
        <f>COUNTIF(I40:I111,"CORRECCIÓN")</f>
        <v>1</v>
      </c>
      <c r="M27" s="1382"/>
      <c r="N27" s="30"/>
      <c r="O27" s="18"/>
      <c r="P27" s="1497" t="s">
        <v>89</v>
      </c>
      <c r="Q27" s="1359"/>
      <c r="R27" s="1359"/>
      <c r="S27" s="1359"/>
      <c r="T27" s="1359"/>
      <c r="U27" s="1359"/>
      <c r="V27" s="1359"/>
      <c r="W27" s="33"/>
      <c r="X27" s="18"/>
      <c r="Y27" s="7"/>
      <c r="Z27" s="7"/>
      <c r="AA27" s="7"/>
      <c r="AB27" s="9"/>
      <c r="AC27" s="9"/>
      <c r="AD27" s="9"/>
      <c r="AE27" s="9"/>
      <c r="AF27" s="9"/>
      <c r="AG27" s="9"/>
      <c r="AH27" s="9"/>
    </row>
    <row r="28" spans="1:34" ht="56.25" customHeight="1" x14ac:dyDescent="0.35">
      <c r="A28" s="38"/>
      <c r="B28" s="18"/>
      <c r="C28" s="18"/>
      <c r="D28" s="39"/>
      <c r="E28" s="28"/>
      <c r="F28" s="34" t="s">
        <v>90</v>
      </c>
      <c r="G28" s="40">
        <f>+COUNTA(H40:H150)</f>
        <v>29</v>
      </c>
      <c r="H28" s="36"/>
      <c r="I28" s="1432" t="s">
        <v>91</v>
      </c>
      <c r="J28" s="1363"/>
      <c r="K28" s="1369"/>
      <c r="L28" s="1433">
        <f>COUNTIF(I40:I111,"ACCIÓN PREVENTIVA")</f>
        <v>4</v>
      </c>
      <c r="M28" s="1369"/>
      <c r="N28" s="18"/>
      <c r="O28" s="18"/>
      <c r="P28" s="187" t="s">
        <v>92</v>
      </c>
      <c r="Q28" s="188" t="s">
        <v>93</v>
      </c>
      <c r="R28" s="188" t="s">
        <v>94</v>
      </c>
      <c r="S28" s="189" t="s">
        <v>95</v>
      </c>
      <c r="T28" s="44" t="s">
        <v>96</v>
      </c>
      <c r="U28" s="45" t="s">
        <v>97</v>
      </c>
      <c r="V28" s="42" t="s">
        <v>98</v>
      </c>
      <c r="W28" s="33"/>
      <c r="X28" s="18"/>
      <c r="Y28" s="7"/>
      <c r="Z28" s="7"/>
      <c r="AA28" s="7"/>
      <c r="AB28" s="9"/>
      <c r="AC28" s="9"/>
      <c r="AD28" s="9"/>
      <c r="AE28" s="9"/>
      <c r="AF28" s="9"/>
      <c r="AG28" s="9"/>
      <c r="AH28" s="9"/>
    </row>
    <row r="29" spans="1:34" ht="53.25" customHeight="1" x14ac:dyDescent="0.35">
      <c r="A29" s="38"/>
      <c r="B29" s="18"/>
      <c r="C29" s="18"/>
      <c r="D29" s="46"/>
      <c r="E29" s="28"/>
      <c r="F29" s="47" t="s">
        <v>99</v>
      </c>
      <c r="G29" s="48">
        <f>+COUNTIF(V40:V150,"Cerrada")</f>
        <v>18</v>
      </c>
      <c r="H29" s="98"/>
      <c r="I29" s="1432" t="s">
        <v>100</v>
      </c>
      <c r="J29" s="1363"/>
      <c r="K29" s="1369"/>
      <c r="L29" s="1433">
        <f>COUNTIF(I40:I111,"ACCIÓN CORRECTIVA")</f>
        <v>23</v>
      </c>
      <c r="M29" s="1369"/>
      <c r="N29" s="30"/>
      <c r="O29" s="18"/>
      <c r="P29" s="187">
        <v>2011</v>
      </c>
      <c r="Q29" s="188">
        <v>0</v>
      </c>
      <c r="R29" s="187">
        <v>0</v>
      </c>
      <c r="S29" s="187">
        <v>0</v>
      </c>
      <c r="T29" s="190">
        <f t="shared" ref="T29:T32" si="0">+Q29+R29+S29</f>
        <v>0</v>
      </c>
      <c r="U29" s="190">
        <v>0</v>
      </c>
      <c r="V29" s="188">
        <v>0</v>
      </c>
      <c r="W29" s="33"/>
      <c r="X29" s="18"/>
      <c r="Y29" s="7"/>
      <c r="Z29" s="7"/>
      <c r="AA29" s="7"/>
      <c r="AB29" s="9"/>
      <c r="AC29" s="9"/>
      <c r="AD29" s="9"/>
      <c r="AE29" s="9"/>
      <c r="AF29" s="9"/>
      <c r="AG29" s="9"/>
      <c r="AH29" s="9"/>
    </row>
    <row r="30" spans="1:34" ht="48.75" customHeight="1" x14ac:dyDescent="0.35">
      <c r="A30" s="38"/>
      <c r="B30" s="18"/>
      <c r="C30" s="18"/>
      <c r="D30" s="39"/>
      <c r="E30" s="28"/>
      <c r="F30" s="52" t="s">
        <v>101</v>
      </c>
      <c r="G30" s="53">
        <f>+COUNTIF(V40:V150,"Cerrada Condicional")</f>
        <v>3</v>
      </c>
      <c r="H30" s="36"/>
      <c r="I30" s="1434" t="s">
        <v>102</v>
      </c>
      <c r="J30" s="1435"/>
      <c r="K30" s="1380"/>
      <c r="L30" s="1431">
        <f>COUNTIF(I40:I111,"ACCIÓN DE MEJORA")</f>
        <v>1</v>
      </c>
      <c r="M30" s="1380"/>
      <c r="N30" s="18"/>
      <c r="O30" s="18"/>
      <c r="P30" s="191">
        <v>2012</v>
      </c>
      <c r="Q30" s="60">
        <v>0</v>
      </c>
      <c r="R30" s="191">
        <v>4</v>
      </c>
      <c r="S30" s="191">
        <v>4</v>
      </c>
      <c r="T30" s="61">
        <f t="shared" si="0"/>
        <v>8</v>
      </c>
      <c r="U30" s="61">
        <v>1</v>
      </c>
      <c r="V30" s="60">
        <v>8</v>
      </c>
      <c r="W30" s="33"/>
      <c r="X30" s="18"/>
      <c r="Y30" s="7"/>
      <c r="Z30" s="7"/>
      <c r="AA30" s="7"/>
      <c r="AB30" s="9"/>
      <c r="AC30" s="9"/>
      <c r="AD30" s="9"/>
      <c r="AE30" s="9"/>
      <c r="AF30" s="9"/>
      <c r="AG30" s="9"/>
      <c r="AH30" s="9"/>
    </row>
    <row r="31" spans="1:34" ht="58.5" customHeight="1" x14ac:dyDescent="0.35">
      <c r="A31" s="38"/>
      <c r="B31" s="18"/>
      <c r="C31" s="18"/>
      <c r="D31" s="46"/>
      <c r="E31" s="28"/>
      <c r="F31" s="34" t="s">
        <v>104</v>
      </c>
      <c r="G31" s="35">
        <f>+COUNTIF(V40:V150,"Abierta - en Desarrollo")</f>
        <v>1</v>
      </c>
      <c r="H31" s="36"/>
      <c r="I31" s="1500" t="s">
        <v>105</v>
      </c>
      <c r="J31" s="1391"/>
      <c r="K31" s="1391"/>
      <c r="L31" s="1391"/>
      <c r="M31" s="1384"/>
      <c r="N31" s="18"/>
      <c r="O31" s="18"/>
      <c r="P31" s="191">
        <v>2013</v>
      </c>
      <c r="Q31" s="60">
        <v>0</v>
      </c>
      <c r="R31" s="191">
        <v>0</v>
      </c>
      <c r="S31" s="191">
        <v>0</v>
      </c>
      <c r="T31" s="61">
        <f t="shared" si="0"/>
        <v>0</v>
      </c>
      <c r="U31" s="61">
        <v>0</v>
      </c>
      <c r="V31" s="60">
        <v>0</v>
      </c>
      <c r="W31" s="33"/>
      <c r="X31" s="18"/>
      <c r="Y31" s="7"/>
      <c r="Z31" s="7"/>
      <c r="AA31" s="7"/>
      <c r="AB31" s="9"/>
      <c r="AC31" s="9"/>
      <c r="AD31" s="9"/>
      <c r="AE31" s="9"/>
      <c r="AF31" s="9"/>
      <c r="AG31" s="9"/>
      <c r="AH31" s="9"/>
    </row>
    <row r="32" spans="1:34" ht="63" customHeight="1" x14ac:dyDescent="0.35">
      <c r="A32" s="38"/>
      <c r="B32" s="18"/>
      <c r="C32" s="18"/>
      <c r="D32" s="39"/>
      <c r="E32" s="28"/>
      <c r="F32" s="64" t="s">
        <v>106</v>
      </c>
      <c r="G32" s="48">
        <f>+COUNTIF(V40:V150,"Abierta - Vencida")</f>
        <v>7</v>
      </c>
      <c r="H32" s="36"/>
      <c r="I32" s="192" t="s">
        <v>14</v>
      </c>
      <c r="J32" s="193">
        <f>COUNTIF(J40:J66,"SGC")</f>
        <v>26</v>
      </c>
      <c r="K32" s="194" t="s">
        <v>35</v>
      </c>
      <c r="L32" s="195">
        <f>COUNTIF(J40:J66,"S&amp;SO")</f>
        <v>0</v>
      </c>
      <c r="M32" s="196" t="s">
        <v>96</v>
      </c>
      <c r="N32" s="18"/>
      <c r="O32" s="25"/>
      <c r="P32" s="197">
        <v>2014</v>
      </c>
      <c r="Q32" s="60">
        <v>2</v>
      </c>
      <c r="R32" s="191">
        <v>33</v>
      </c>
      <c r="S32" s="191">
        <v>0</v>
      </c>
      <c r="T32" s="198">
        <f t="shared" si="0"/>
        <v>35</v>
      </c>
      <c r="U32" s="198">
        <v>16</v>
      </c>
      <c r="V32" s="199">
        <v>35</v>
      </c>
      <c r="W32" s="33"/>
      <c r="X32" s="18"/>
      <c r="Y32" s="7"/>
      <c r="Z32" s="7"/>
      <c r="AA32" s="7"/>
      <c r="AB32" s="9"/>
      <c r="AC32" s="9"/>
      <c r="AD32" s="9"/>
      <c r="AE32" s="9"/>
      <c r="AF32" s="9"/>
      <c r="AG32" s="9"/>
      <c r="AH32" s="9"/>
    </row>
    <row r="33" spans="1:34" ht="42.75" customHeight="1" x14ac:dyDescent="0.35">
      <c r="A33" s="38"/>
      <c r="B33" s="18"/>
      <c r="C33" s="18"/>
      <c r="D33" s="18"/>
      <c r="E33" s="28"/>
      <c r="F33" s="70" t="s">
        <v>107</v>
      </c>
      <c r="G33" s="71">
        <f>SUM(G31:G32)</f>
        <v>8</v>
      </c>
      <c r="H33" s="36"/>
      <c r="I33" s="72" t="s">
        <v>52</v>
      </c>
      <c r="J33" s="73">
        <f>COUNTIF(J40:J66,"SCI")</f>
        <v>0</v>
      </c>
      <c r="K33" s="74" t="s">
        <v>28</v>
      </c>
      <c r="L33" s="75">
        <f>COUNTIF(J40:J66,"SGSI")</f>
        <v>0</v>
      </c>
      <c r="M33" s="1501">
        <f>+J32+J33+J34+J35+L32+L33+L34</f>
        <v>27</v>
      </c>
      <c r="N33" s="18"/>
      <c r="O33" s="25"/>
      <c r="P33" s="203" t="s">
        <v>108</v>
      </c>
      <c r="Q33" s="77">
        <f t="shared" ref="Q33:V33" si="1">SUM(Q29:Q32)</f>
        <v>2</v>
      </c>
      <c r="R33" s="77">
        <f t="shared" si="1"/>
        <v>37</v>
      </c>
      <c r="S33" s="77">
        <f t="shared" si="1"/>
        <v>4</v>
      </c>
      <c r="T33" s="78">
        <f t="shared" si="1"/>
        <v>43</v>
      </c>
      <c r="U33" s="78">
        <f t="shared" si="1"/>
        <v>17</v>
      </c>
      <c r="V33" s="77">
        <f t="shared" si="1"/>
        <v>43</v>
      </c>
      <c r="W33" s="33"/>
      <c r="X33" s="18"/>
      <c r="Y33" s="7"/>
      <c r="Z33" s="7"/>
      <c r="AA33" s="7"/>
      <c r="AB33" s="9"/>
      <c r="AC33" s="9"/>
      <c r="AD33" s="9"/>
      <c r="AE33" s="9"/>
      <c r="AF33" s="9"/>
      <c r="AG33" s="9"/>
      <c r="AH33" s="9"/>
    </row>
    <row r="34" spans="1:34" ht="54.75" customHeight="1" x14ac:dyDescent="0.35">
      <c r="A34" s="38"/>
      <c r="B34" s="18"/>
      <c r="C34" s="18"/>
      <c r="D34" s="18"/>
      <c r="E34" s="28"/>
      <c r="F34" s="34" t="s">
        <v>109</v>
      </c>
      <c r="G34" s="40">
        <f>+COUNTA(Q40:Q150)</f>
        <v>29</v>
      </c>
      <c r="H34" s="28"/>
      <c r="I34" s="72" t="s">
        <v>47</v>
      </c>
      <c r="J34" s="73">
        <f>COUNTIF(J40:J66,"SGA")</f>
        <v>0</v>
      </c>
      <c r="K34" s="205" t="s">
        <v>21</v>
      </c>
      <c r="L34" s="206">
        <f>COUNTIF(J40:J66,"SIGA")</f>
        <v>1</v>
      </c>
      <c r="M34" s="1502"/>
      <c r="N34" s="18"/>
      <c r="O34" s="25"/>
      <c r="P34" s="82"/>
      <c r="Q34" s="82"/>
      <c r="R34" s="18"/>
      <c r="S34" s="18"/>
      <c r="T34" s="33"/>
      <c r="U34" s="33"/>
      <c r="V34" s="18"/>
      <c r="W34" s="33"/>
      <c r="X34" s="18"/>
      <c r="Y34" s="7"/>
      <c r="Z34" s="7"/>
      <c r="AA34" s="7"/>
      <c r="AB34" s="9"/>
      <c r="AC34" s="9"/>
      <c r="AD34" s="9"/>
      <c r="AE34" s="9"/>
      <c r="AF34" s="9"/>
      <c r="AG34" s="9"/>
      <c r="AH34" s="9"/>
    </row>
    <row r="35" spans="1:34" ht="42.75" customHeight="1" x14ac:dyDescent="0.35">
      <c r="A35" s="38"/>
      <c r="B35" s="18"/>
      <c r="C35" s="18"/>
      <c r="D35" s="30"/>
      <c r="E35" s="83"/>
      <c r="F35" s="84" t="s">
        <v>110</v>
      </c>
      <c r="G35" s="88">
        <f>+COUNTA(T40:T150)</f>
        <v>27</v>
      </c>
      <c r="H35" s="28"/>
      <c r="I35" s="89" t="s">
        <v>41</v>
      </c>
      <c r="J35" s="208">
        <f>COUNTIF(J40:J66,"SRS")</f>
        <v>0</v>
      </c>
      <c r="K35" s="209"/>
      <c r="L35" s="80"/>
      <c r="M35" s="1467"/>
      <c r="N35" s="18"/>
      <c r="O35" s="18"/>
      <c r="P35" s="18"/>
      <c r="Q35" s="82"/>
      <c r="R35" s="82"/>
      <c r="S35" s="91"/>
      <c r="T35" s="24"/>
      <c r="U35" s="93"/>
      <c r="V35" s="18"/>
      <c r="W35" s="33"/>
      <c r="X35" s="18"/>
      <c r="Y35" s="7"/>
      <c r="Z35" s="7"/>
      <c r="AA35" s="7"/>
      <c r="AB35" s="9"/>
      <c r="AC35" s="9"/>
      <c r="AD35" s="9"/>
      <c r="AE35" s="9"/>
      <c r="AF35" s="9"/>
      <c r="AG35" s="9"/>
      <c r="AH35" s="9"/>
    </row>
    <row r="36" spans="1:34" ht="42.75" customHeight="1" x14ac:dyDescent="0.35">
      <c r="A36" s="38"/>
      <c r="B36" s="18"/>
      <c r="C36" s="18"/>
      <c r="D36" s="30"/>
      <c r="E36" s="83"/>
      <c r="F36" s="30"/>
      <c r="G36" s="83"/>
      <c r="H36" s="28"/>
      <c r="I36" s="30"/>
      <c r="J36" s="30"/>
      <c r="K36" s="18"/>
      <c r="L36" s="18"/>
      <c r="M36" s="18"/>
      <c r="N36" s="18"/>
      <c r="O36" s="18"/>
      <c r="P36" s="18"/>
      <c r="Q36" s="82"/>
      <c r="R36" s="82"/>
      <c r="S36" s="91"/>
      <c r="T36" s="24"/>
      <c r="U36" s="93"/>
      <c r="V36" s="18"/>
      <c r="W36" s="33"/>
      <c r="X36" s="18"/>
      <c r="Y36" s="7"/>
      <c r="Z36" s="7"/>
      <c r="AA36" s="7"/>
      <c r="AB36" s="9"/>
      <c r="AC36" s="9"/>
      <c r="AD36" s="9"/>
      <c r="AE36" s="9"/>
      <c r="AF36" s="9"/>
      <c r="AG36" s="9"/>
      <c r="AH36" s="9"/>
    </row>
    <row r="37" spans="1:34" ht="42.75" customHeight="1" x14ac:dyDescent="0.35">
      <c r="A37" s="38"/>
      <c r="B37" s="18"/>
      <c r="C37" s="18"/>
      <c r="D37" s="30"/>
      <c r="E37" s="83"/>
      <c r="F37" s="30"/>
      <c r="G37" s="83"/>
      <c r="H37" s="83"/>
      <c r="I37" s="30"/>
      <c r="J37" s="30"/>
      <c r="K37" s="30"/>
      <c r="L37" s="30"/>
      <c r="M37" s="30"/>
      <c r="N37" s="18"/>
      <c r="O37" s="18"/>
      <c r="P37" s="18"/>
      <c r="Q37" s="216"/>
      <c r="R37" s="32"/>
      <c r="S37" s="82"/>
      <c r="T37" s="98"/>
      <c r="U37" s="98"/>
      <c r="V37" s="91"/>
      <c r="W37" s="24"/>
      <c r="X37" s="32"/>
      <c r="Y37" s="7"/>
      <c r="Z37" s="7"/>
      <c r="AA37" s="7"/>
      <c r="AB37" s="9"/>
      <c r="AC37" s="9"/>
      <c r="AD37" s="9"/>
      <c r="AE37" s="9"/>
      <c r="AF37" s="9"/>
      <c r="AG37" s="9"/>
      <c r="AH37" s="9"/>
    </row>
    <row r="38" spans="1:34" ht="42.75" customHeight="1" x14ac:dyDescent="0.25">
      <c r="A38" s="1465" t="s">
        <v>114</v>
      </c>
      <c r="B38" s="1389"/>
      <c r="C38" s="1389"/>
      <c r="D38" s="1389"/>
      <c r="E38" s="1389"/>
      <c r="F38" s="1389"/>
      <c r="G38" s="1389"/>
      <c r="H38" s="1540" t="s">
        <v>116</v>
      </c>
      <c r="I38" s="1389"/>
      <c r="J38" s="1389"/>
      <c r="K38" s="1389"/>
      <c r="L38" s="1389"/>
      <c r="M38" s="1389"/>
      <c r="N38" s="1389"/>
      <c r="O38" s="1389"/>
      <c r="P38" s="1378"/>
      <c r="Q38" s="1476" t="s">
        <v>293</v>
      </c>
      <c r="R38" s="1391"/>
      <c r="S38" s="1384"/>
      <c r="T38" s="1539" t="s">
        <v>118</v>
      </c>
      <c r="U38" s="1389"/>
      <c r="V38" s="1389"/>
      <c r="W38" s="1378"/>
      <c r="X38" s="219" t="s">
        <v>119</v>
      </c>
      <c r="Y38" s="101"/>
      <c r="Z38" s="102"/>
      <c r="AA38" s="7"/>
      <c r="AB38" s="9"/>
      <c r="AC38" s="9"/>
      <c r="AD38" s="9"/>
      <c r="AE38" s="9"/>
      <c r="AF38" s="9"/>
      <c r="AG38" s="9"/>
      <c r="AH38" s="9"/>
    </row>
    <row r="39" spans="1:34" ht="64.5" customHeight="1" x14ac:dyDescent="0.25">
      <c r="A39" s="221" t="s">
        <v>120</v>
      </c>
      <c r="B39" s="104" t="s">
        <v>3</v>
      </c>
      <c r="C39" s="104" t="s">
        <v>121</v>
      </c>
      <c r="D39" s="104" t="s">
        <v>122</v>
      </c>
      <c r="E39" s="105" t="s">
        <v>123</v>
      </c>
      <c r="F39" s="104" t="s">
        <v>4</v>
      </c>
      <c r="G39" s="106" t="s">
        <v>124</v>
      </c>
      <c r="H39" s="223" t="s">
        <v>125</v>
      </c>
      <c r="I39" s="107" t="s">
        <v>5</v>
      </c>
      <c r="J39" s="107" t="s">
        <v>126</v>
      </c>
      <c r="K39" s="107" t="s">
        <v>127</v>
      </c>
      <c r="L39" s="108" t="s">
        <v>128</v>
      </c>
      <c r="M39" s="109" t="s">
        <v>129</v>
      </c>
      <c r="N39" s="109" t="s">
        <v>130</v>
      </c>
      <c r="O39" s="109" t="s">
        <v>131</v>
      </c>
      <c r="P39" s="110" t="s">
        <v>132</v>
      </c>
      <c r="Q39" s="111" t="s">
        <v>133</v>
      </c>
      <c r="R39" s="112" t="s">
        <v>134</v>
      </c>
      <c r="S39" s="113" t="s">
        <v>135</v>
      </c>
      <c r="T39" s="225" t="s">
        <v>133</v>
      </c>
      <c r="U39" s="225" t="s">
        <v>134</v>
      </c>
      <c r="V39" s="109" t="s">
        <v>136</v>
      </c>
      <c r="W39" s="114" t="s">
        <v>137</v>
      </c>
      <c r="X39" s="230"/>
      <c r="Y39" s="102"/>
      <c r="Z39" s="102"/>
      <c r="AA39" s="7"/>
      <c r="AB39" s="9"/>
      <c r="AC39" s="9"/>
      <c r="AD39" s="9"/>
      <c r="AE39" s="9"/>
      <c r="AF39" s="9"/>
      <c r="AG39" s="9"/>
      <c r="AH39" s="9"/>
    </row>
    <row r="40" spans="1:34" ht="408.75" hidden="1" customHeight="1" x14ac:dyDescent="0.25">
      <c r="A40" s="116">
        <v>1</v>
      </c>
      <c r="B40" s="117" t="s">
        <v>11</v>
      </c>
      <c r="C40" s="117" t="s">
        <v>17</v>
      </c>
      <c r="D40" s="118">
        <v>41822</v>
      </c>
      <c r="E40" s="119" t="s">
        <v>300</v>
      </c>
      <c r="F40" s="117" t="s">
        <v>12</v>
      </c>
      <c r="G40" s="119" t="s">
        <v>301</v>
      </c>
      <c r="H40" s="120" t="s">
        <v>302</v>
      </c>
      <c r="I40" s="121" t="s">
        <v>27</v>
      </c>
      <c r="J40" s="121" t="s">
        <v>14</v>
      </c>
      <c r="K40" s="120" t="s">
        <v>303</v>
      </c>
      <c r="L40" s="120" t="s">
        <v>304</v>
      </c>
      <c r="M40" s="120" t="s">
        <v>158</v>
      </c>
      <c r="N40" s="122">
        <v>41883</v>
      </c>
      <c r="O40" s="122">
        <v>41883</v>
      </c>
      <c r="P40" s="122">
        <v>41942</v>
      </c>
      <c r="Q40" s="120" t="s">
        <v>305</v>
      </c>
      <c r="R40" s="120" t="s">
        <v>306</v>
      </c>
      <c r="S40" s="122">
        <v>42494</v>
      </c>
      <c r="T40" s="120" t="s">
        <v>308</v>
      </c>
      <c r="U40" s="120" t="s">
        <v>309</v>
      </c>
      <c r="V40" s="123" t="s">
        <v>36</v>
      </c>
      <c r="W40" s="121" t="s">
        <v>310</v>
      </c>
      <c r="X40" s="123" t="str">
        <f t="shared" ref="X40:X68" ca="1" si="2">+IF(P40="","",IF(TODAY()-P40&gt;0,"VENCIDA","EN DESARROLLO"))</f>
        <v>VENCIDA</v>
      </c>
      <c r="Y40" s="125"/>
      <c r="Z40" s="125"/>
      <c r="AA40" s="7"/>
      <c r="AB40" s="9"/>
      <c r="AC40" s="9"/>
      <c r="AD40" s="9"/>
      <c r="AE40" s="9"/>
      <c r="AF40" s="9"/>
      <c r="AG40" s="9"/>
      <c r="AH40" s="9"/>
    </row>
    <row r="41" spans="1:34" ht="325.5" customHeight="1" x14ac:dyDescent="0.25">
      <c r="A41" s="237">
        <v>2</v>
      </c>
      <c r="B41" s="239" t="s">
        <v>11</v>
      </c>
      <c r="C41" s="239" t="s">
        <v>17</v>
      </c>
      <c r="D41" s="241">
        <v>41822</v>
      </c>
      <c r="E41" s="243" t="s">
        <v>313</v>
      </c>
      <c r="F41" s="239" t="s">
        <v>19</v>
      </c>
      <c r="G41" s="243" t="s">
        <v>314</v>
      </c>
      <c r="H41" s="243" t="s">
        <v>315</v>
      </c>
      <c r="I41" s="239" t="s">
        <v>27</v>
      </c>
      <c r="J41" s="239" t="s">
        <v>14</v>
      </c>
      <c r="K41" s="243" t="s">
        <v>316</v>
      </c>
      <c r="L41" s="243" t="s">
        <v>317</v>
      </c>
      <c r="M41" s="243" t="s">
        <v>318</v>
      </c>
      <c r="N41" s="241">
        <v>41883</v>
      </c>
      <c r="O41" s="241">
        <v>41883</v>
      </c>
      <c r="P41" s="241">
        <v>41912</v>
      </c>
      <c r="Q41" s="249" t="s">
        <v>2056</v>
      </c>
      <c r="R41" s="243" t="s">
        <v>2057</v>
      </c>
      <c r="S41" s="241">
        <v>42494</v>
      </c>
      <c r="T41" s="263" t="s">
        <v>2058</v>
      </c>
      <c r="U41" s="243" t="s">
        <v>326</v>
      </c>
      <c r="V41" s="244" t="s">
        <v>29</v>
      </c>
      <c r="W41" s="243" t="s">
        <v>2059</v>
      </c>
      <c r="X41" s="123" t="str">
        <f t="shared" ca="1" si="2"/>
        <v>VENCIDA</v>
      </c>
      <c r="Y41" s="125"/>
      <c r="Z41" s="125"/>
      <c r="AA41" s="7"/>
      <c r="AB41" s="9"/>
      <c r="AC41" s="9"/>
      <c r="AD41" s="9"/>
      <c r="AE41" s="9"/>
      <c r="AF41" s="9"/>
      <c r="AG41" s="9"/>
      <c r="AH41" s="9"/>
    </row>
    <row r="42" spans="1:34" ht="189" hidden="1" customHeight="1" x14ac:dyDescent="0.25">
      <c r="A42" s="237">
        <v>3</v>
      </c>
      <c r="B42" s="239" t="s">
        <v>11</v>
      </c>
      <c r="C42" s="239" t="s">
        <v>17</v>
      </c>
      <c r="D42" s="241">
        <v>42342</v>
      </c>
      <c r="E42" s="243" t="s">
        <v>327</v>
      </c>
      <c r="F42" s="239" t="s">
        <v>12</v>
      </c>
      <c r="G42" s="243" t="s">
        <v>328</v>
      </c>
      <c r="H42" s="243" t="s">
        <v>329</v>
      </c>
      <c r="I42" s="239" t="s">
        <v>27</v>
      </c>
      <c r="J42" s="239" t="s">
        <v>14</v>
      </c>
      <c r="K42" s="239" t="s">
        <v>330</v>
      </c>
      <c r="L42" s="239" t="s">
        <v>331</v>
      </c>
      <c r="M42" s="239" t="s">
        <v>159</v>
      </c>
      <c r="N42" s="241">
        <v>42349</v>
      </c>
      <c r="O42" s="241">
        <v>42349</v>
      </c>
      <c r="P42" s="241">
        <v>42369</v>
      </c>
      <c r="Q42" s="265" t="s">
        <v>2060</v>
      </c>
      <c r="R42" s="239" t="s">
        <v>333</v>
      </c>
      <c r="S42" s="241">
        <v>42495</v>
      </c>
      <c r="T42" s="267" t="s">
        <v>2061</v>
      </c>
      <c r="U42" s="243"/>
      <c r="V42" s="244" t="s">
        <v>36</v>
      </c>
      <c r="W42" s="243" t="s">
        <v>2062</v>
      </c>
      <c r="X42" s="132" t="str">
        <f t="shared" ca="1" si="2"/>
        <v>VENCIDA</v>
      </c>
      <c r="Y42" s="270"/>
      <c r="Z42" s="271"/>
      <c r="AA42" s="7"/>
      <c r="AB42" s="9"/>
      <c r="AC42" s="9"/>
      <c r="AD42" s="9"/>
      <c r="AE42" s="9"/>
      <c r="AF42" s="9"/>
      <c r="AG42" s="9"/>
      <c r="AH42" s="9"/>
    </row>
    <row r="43" spans="1:34" ht="231" hidden="1" customHeight="1" x14ac:dyDescent="0.25">
      <c r="A43" s="116">
        <v>4</v>
      </c>
      <c r="B43" s="276" t="s">
        <v>11</v>
      </c>
      <c r="C43" s="276" t="s">
        <v>17</v>
      </c>
      <c r="D43" s="278">
        <v>42342</v>
      </c>
      <c r="E43" s="276" t="s">
        <v>337</v>
      </c>
      <c r="F43" s="276" t="s">
        <v>12</v>
      </c>
      <c r="G43" s="276" t="s">
        <v>338</v>
      </c>
      <c r="H43" s="279" t="s">
        <v>339</v>
      </c>
      <c r="I43" s="279" t="s">
        <v>27</v>
      </c>
      <c r="J43" s="279" t="s">
        <v>14</v>
      </c>
      <c r="K43" s="279" t="s">
        <v>340</v>
      </c>
      <c r="L43" s="279" t="s">
        <v>341</v>
      </c>
      <c r="M43" s="279" t="s">
        <v>342</v>
      </c>
      <c r="N43" s="281">
        <v>42349</v>
      </c>
      <c r="O43" s="281">
        <v>42349</v>
      </c>
      <c r="P43" s="281">
        <v>42369</v>
      </c>
      <c r="Q43" s="279" t="s">
        <v>343</v>
      </c>
      <c r="R43" s="283" t="str">
        <f>HYPERLINK("http://www.idep.edu.co/?q=node/41","http://www.idep.edu.co/?q=node/41")</f>
        <v>http://www.idep.edu.co/?q=node/41</v>
      </c>
      <c r="S43" s="281">
        <v>42437</v>
      </c>
      <c r="T43" s="279" t="s">
        <v>345</v>
      </c>
      <c r="U43" s="279" t="s">
        <v>346</v>
      </c>
      <c r="V43" s="132" t="s">
        <v>36</v>
      </c>
      <c r="W43" s="279" t="s">
        <v>347</v>
      </c>
      <c r="X43" s="132" t="str">
        <f t="shared" ca="1" si="2"/>
        <v>VENCIDA</v>
      </c>
      <c r="Y43" s="271"/>
      <c r="Z43" s="271"/>
      <c r="AA43" s="7"/>
      <c r="AB43" s="9"/>
      <c r="AC43" s="9"/>
      <c r="AD43" s="9"/>
      <c r="AE43" s="9"/>
      <c r="AF43" s="9"/>
      <c r="AG43" s="9"/>
      <c r="AH43" s="9"/>
    </row>
    <row r="44" spans="1:34" ht="347.25" hidden="1" customHeight="1" x14ac:dyDescent="0.25">
      <c r="A44" s="284">
        <v>5</v>
      </c>
      <c r="B44" s="117" t="s">
        <v>11</v>
      </c>
      <c r="C44" s="117" t="s">
        <v>17</v>
      </c>
      <c r="D44" s="118">
        <v>42342</v>
      </c>
      <c r="E44" s="119" t="s">
        <v>350</v>
      </c>
      <c r="F44" s="117" t="s">
        <v>12</v>
      </c>
      <c r="G44" s="119" t="s">
        <v>351</v>
      </c>
      <c r="H44" s="120" t="s">
        <v>352</v>
      </c>
      <c r="I44" s="121" t="s">
        <v>27</v>
      </c>
      <c r="J44" s="121" t="s">
        <v>14</v>
      </c>
      <c r="K44" s="121" t="s">
        <v>353</v>
      </c>
      <c r="L44" s="121" t="s">
        <v>354</v>
      </c>
      <c r="M44" s="121" t="s">
        <v>355</v>
      </c>
      <c r="N44" s="122">
        <v>42349</v>
      </c>
      <c r="O44" s="122">
        <v>42349</v>
      </c>
      <c r="P44" s="122">
        <v>42369</v>
      </c>
      <c r="Q44" s="287" t="s">
        <v>2063</v>
      </c>
      <c r="R44" s="288" t="s">
        <v>358</v>
      </c>
      <c r="S44" s="122">
        <v>42495</v>
      </c>
      <c r="T44" s="290" t="s">
        <v>2064</v>
      </c>
      <c r="U44" s="120"/>
      <c r="V44" s="132" t="s">
        <v>42</v>
      </c>
      <c r="W44" s="120" t="s">
        <v>2065</v>
      </c>
      <c r="X44" s="132" t="str">
        <f t="shared" ca="1" si="2"/>
        <v>VENCIDA</v>
      </c>
      <c r="Y44" s="271"/>
      <c r="Z44" s="271"/>
      <c r="AA44" s="7"/>
      <c r="AB44" s="9"/>
      <c r="AC44" s="9"/>
      <c r="AD44" s="9"/>
      <c r="AE44" s="9"/>
      <c r="AF44" s="9"/>
      <c r="AG44" s="9"/>
      <c r="AH44" s="9"/>
    </row>
    <row r="45" spans="1:34" ht="217.5" customHeight="1" x14ac:dyDescent="0.25">
      <c r="A45" s="237">
        <v>6</v>
      </c>
      <c r="B45" s="239" t="s">
        <v>11</v>
      </c>
      <c r="C45" s="239" t="s">
        <v>17</v>
      </c>
      <c r="D45" s="241">
        <v>42342</v>
      </c>
      <c r="E45" s="243" t="s">
        <v>363</v>
      </c>
      <c r="F45" s="239" t="s">
        <v>12</v>
      </c>
      <c r="G45" s="243" t="s">
        <v>364</v>
      </c>
      <c r="H45" s="120" t="s">
        <v>365</v>
      </c>
      <c r="I45" s="121" t="s">
        <v>34</v>
      </c>
      <c r="J45" s="121" t="s">
        <v>14</v>
      </c>
      <c r="K45" s="121" t="s">
        <v>366</v>
      </c>
      <c r="L45" s="121" t="s">
        <v>367</v>
      </c>
      <c r="M45" s="121" t="s">
        <v>368</v>
      </c>
      <c r="N45" s="122">
        <v>42349</v>
      </c>
      <c r="O45" s="122">
        <v>42371</v>
      </c>
      <c r="P45" s="122">
        <v>42460</v>
      </c>
      <c r="Q45" s="207" t="s">
        <v>2066</v>
      </c>
      <c r="R45" s="293" t="s">
        <v>2067</v>
      </c>
      <c r="S45" s="122">
        <v>42501</v>
      </c>
      <c r="T45" s="120" t="s">
        <v>2068</v>
      </c>
      <c r="U45" s="120"/>
      <c r="V45" s="132" t="s">
        <v>29</v>
      </c>
      <c r="W45" s="120" t="s">
        <v>2069</v>
      </c>
      <c r="X45" s="132" t="str">
        <f t="shared" ca="1" si="2"/>
        <v>VENCIDA</v>
      </c>
      <c r="Y45" s="271"/>
      <c r="Z45" s="271"/>
      <c r="AA45" s="7"/>
      <c r="AB45" s="9"/>
      <c r="AC45" s="9"/>
      <c r="AD45" s="9"/>
      <c r="AE45" s="9"/>
      <c r="AF45" s="9"/>
      <c r="AG45" s="9"/>
      <c r="AH45" s="9"/>
    </row>
    <row r="46" spans="1:34" ht="179.25" hidden="1" customHeight="1" x14ac:dyDescent="0.25">
      <c r="A46" s="116">
        <v>7</v>
      </c>
      <c r="B46" s="276" t="s">
        <v>11</v>
      </c>
      <c r="C46" s="276" t="s">
        <v>17</v>
      </c>
      <c r="D46" s="278">
        <v>42342</v>
      </c>
      <c r="E46" s="276" t="s">
        <v>369</v>
      </c>
      <c r="F46" s="276" t="s">
        <v>12</v>
      </c>
      <c r="G46" s="276" t="s">
        <v>370</v>
      </c>
      <c r="H46" s="279" t="s">
        <v>371</v>
      </c>
      <c r="I46" s="279" t="s">
        <v>27</v>
      </c>
      <c r="J46" s="279" t="s">
        <v>14</v>
      </c>
      <c r="K46" s="279" t="s">
        <v>372</v>
      </c>
      <c r="L46" s="279" t="s">
        <v>373</v>
      </c>
      <c r="M46" s="279" t="s">
        <v>374</v>
      </c>
      <c r="N46" s="281">
        <v>42349</v>
      </c>
      <c r="O46" s="281">
        <v>42349</v>
      </c>
      <c r="P46" s="281">
        <v>42400</v>
      </c>
      <c r="Q46" s="279" t="s">
        <v>375</v>
      </c>
      <c r="R46" s="299" t="s">
        <v>376</v>
      </c>
      <c r="S46" s="281">
        <v>42492</v>
      </c>
      <c r="T46" s="279" t="s">
        <v>377</v>
      </c>
      <c r="U46" s="279"/>
      <c r="V46" s="132" t="s">
        <v>36</v>
      </c>
      <c r="W46" s="279" t="s">
        <v>378</v>
      </c>
      <c r="X46" s="132" t="str">
        <f t="shared" ca="1" si="2"/>
        <v>VENCIDA</v>
      </c>
      <c r="Y46" s="271"/>
      <c r="Z46" s="271"/>
      <c r="AA46" s="7"/>
      <c r="AB46" s="9"/>
      <c r="AC46" s="9"/>
      <c r="AD46" s="9"/>
      <c r="AE46" s="9"/>
      <c r="AF46" s="9"/>
      <c r="AG46" s="9"/>
      <c r="AH46" s="9"/>
    </row>
    <row r="47" spans="1:34" ht="374.25" hidden="1" customHeight="1" x14ac:dyDescent="0.25">
      <c r="A47" s="116">
        <v>8</v>
      </c>
      <c r="B47" s="276" t="s">
        <v>11</v>
      </c>
      <c r="C47" s="276" t="s">
        <v>17</v>
      </c>
      <c r="D47" s="278">
        <v>42342</v>
      </c>
      <c r="E47" s="301" t="s">
        <v>379</v>
      </c>
      <c r="F47" s="276" t="s">
        <v>12</v>
      </c>
      <c r="G47" s="276" t="s">
        <v>380</v>
      </c>
      <c r="H47" s="279" t="s">
        <v>371</v>
      </c>
      <c r="I47" s="279" t="s">
        <v>27</v>
      </c>
      <c r="J47" s="279" t="s">
        <v>14</v>
      </c>
      <c r="K47" s="279" t="s">
        <v>372</v>
      </c>
      <c r="L47" s="279" t="s">
        <v>381</v>
      </c>
      <c r="M47" s="279" t="s">
        <v>382</v>
      </c>
      <c r="N47" s="281">
        <v>42349</v>
      </c>
      <c r="O47" s="281">
        <v>42349</v>
      </c>
      <c r="P47" s="281">
        <v>42400</v>
      </c>
      <c r="Q47" s="279" t="s">
        <v>383</v>
      </c>
      <c r="R47" s="303" t="str">
        <f>HYPERLINK("http://overlay-context=/","http://www.idep.edu.co/?q=content/dip-02-proceso-de-direcci%C3%B3n-y-planeaci%C3%B3n#overlay-context=")</f>
        <v>http://www.idep.edu.co/?q=content/dip-02-proceso-de-direcci%C3%B3n-y-planeaci%C3%B3n#overlay-context=</v>
      </c>
      <c r="S47" s="281">
        <v>42492</v>
      </c>
      <c r="T47" s="279" t="s">
        <v>385</v>
      </c>
      <c r="U47" s="303" t="str">
        <f>HYPERLINK("http://overlay-context=/","http://www.idep.edu.co/?q=content/dip-02-proceso-de-direcci%C3%B3n-y-planeaci%C3%B3n#overlay-context=")</f>
        <v>http://www.idep.edu.co/?q=content/dip-02-proceso-de-direcci%C3%B3n-y-planeaci%C3%B3n#overlay-context=</v>
      </c>
      <c r="V47" s="132" t="s">
        <v>36</v>
      </c>
      <c r="W47" s="279" t="s">
        <v>386</v>
      </c>
      <c r="X47" s="132" t="str">
        <f t="shared" ca="1" si="2"/>
        <v>VENCIDA</v>
      </c>
      <c r="Y47" s="271"/>
      <c r="Z47" s="271"/>
      <c r="AA47" s="7"/>
      <c r="AB47" s="9"/>
      <c r="AC47" s="9"/>
      <c r="AD47" s="9"/>
      <c r="AE47" s="9"/>
      <c r="AF47" s="9"/>
      <c r="AG47" s="9"/>
      <c r="AH47" s="9"/>
    </row>
    <row r="48" spans="1:34" ht="346.5" hidden="1" customHeight="1" x14ac:dyDescent="0.25">
      <c r="A48" s="116">
        <v>9</v>
      </c>
      <c r="B48" s="276" t="s">
        <v>11</v>
      </c>
      <c r="C48" s="276" t="s">
        <v>17</v>
      </c>
      <c r="D48" s="278">
        <v>42342</v>
      </c>
      <c r="E48" s="276" t="s">
        <v>387</v>
      </c>
      <c r="F48" s="276" t="s">
        <v>12</v>
      </c>
      <c r="G48" s="276" t="s">
        <v>388</v>
      </c>
      <c r="H48" s="279" t="s">
        <v>389</v>
      </c>
      <c r="I48" s="279" t="s">
        <v>27</v>
      </c>
      <c r="J48" s="279" t="s">
        <v>14</v>
      </c>
      <c r="K48" s="279" t="s">
        <v>390</v>
      </c>
      <c r="L48" s="279" t="s">
        <v>373</v>
      </c>
      <c r="M48" s="279" t="s">
        <v>374</v>
      </c>
      <c r="N48" s="281">
        <v>42349</v>
      </c>
      <c r="O48" s="281">
        <v>42349</v>
      </c>
      <c r="P48" s="281">
        <v>42400</v>
      </c>
      <c r="Q48" s="279" t="s">
        <v>391</v>
      </c>
      <c r="R48" s="279" t="s">
        <v>392</v>
      </c>
      <c r="S48" s="281">
        <v>42437</v>
      </c>
      <c r="T48" s="279" t="s">
        <v>393</v>
      </c>
      <c r="U48" s="279" t="s">
        <v>394</v>
      </c>
      <c r="V48" s="132" t="s">
        <v>36</v>
      </c>
      <c r="W48" s="279" t="s">
        <v>347</v>
      </c>
      <c r="X48" s="132" t="str">
        <f t="shared" ca="1" si="2"/>
        <v>VENCIDA</v>
      </c>
      <c r="Y48" s="271"/>
      <c r="Z48" s="271"/>
      <c r="AA48" s="7"/>
      <c r="AB48" s="9"/>
      <c r="AC48" s="9"/>
      <c r="AD48" s="9"/>
      <c r="AE48" s="9"/>
      <c r="AF48" s="9"/>
      <c r="AG48" s="9"/>
      <c r="AH48" s="9"/>
    </row>
    <row r="49" spans="1:34" ht="174.75" hidden="1" customHeight="1" x14ac:dyDescent="0.25">
      <c r="A49" s="116">
        <v>10</v>
      </c>
      <c r="B49" s="276" t="s">
        <v>11</v>
      </c>
      <c r="C49" s="276" t="s">
        <v>17</v>
      </c>
      <c r="D49" s="278">
        <v>42342</v>
      </c>
      <c r="E49" s="276" t="s">
        <v>395</v>
      </c>
      <c r="F49" s="276" t="s">
        <v>12</v>
      </c>
      <c r="G49" s="276" t="s">
        <v>396</v>
      </c>
      <c r="H49" s="279" t="s">
        <v>397</v>
      </c>
      <c r="I49" s="279" t="s">
        <v>27</v>
      </c>
      <c r="J49" s="279" t="s">
        <v>14</v>
      </c>
      <c r="K49" s="279" t="s">
        <v>353</v>
      </c>
      <c r="L49" s="279" t="s">
        <v>398</v>
      </c>
      <c r="M49" s="279" t="s">
        <v>399</v>
      </c>
      <c r="N49" s="281">
        <v>42349</v>
      </c>
      <c r="O49" s="281">
        <v>42349</v>
      </c>
      <c r="P49" s="281">
        <v>42369</v>
      </c>
      <c r="Q49" s="279" t="s">
        <v>400</v>
      </c>
      <c r="R49" s="283" t="str">
        <f>HYPERLINK("http://www.idep.edu.co/?q=node/41","http://www.idep.edu.co/?q=node/41")</f>
        <v>http://www.idep.edu.co/?q=node/41</v>
      </c>
      <c r="S49" s="281">
        <v>42437</v>
      </c>
      <c r="T49" s="279" t="s">
        <v>401</v>
      </c>
      <c r="U49" s="279" t="s">
        <v>402</v>
      </c>
      <c r="V49" s="132" t="s">
        <v>36</v>
      </c>
      <c r="W49" s="279" t="s">
        <v>403</v>
      </c>
      <c r="X49" s="132" t="str">
        <f t="shared" ca="1" si="2"/>
        <v>VENCIDA</v>
      </c>
      <c r="Y49" s="271"/>
      <c r="Z49" s="271"/>
      <c r="AA49" s="7"/>
      <c r="AB49" s="9"/>
      <c r="AC49" s="9"/>
      <c r="AD49" s="9"/>
      <c r="AE49" s="9"/>
      <c r="AF49" s="9"/>
      <c r="AG49" s="9"/>
      <c r="AH49" s="9"/>
    </row>
    <row r="50" spans="1:34" ht="191.25" hidden="1" customHeight="1" x14ac:dyDescent="0.25">
      <c r="A50" s="116">
        <v>11</v>
      </c>
      <c r="B50" s="276" t="s">
        <v>11</v>
      </c>
      <c r="C50" s="276" t="s">
        <v>17</v>
      </c>
      <c r="D50" s="278">
        <v>42342</v>
      </c>
      <c r="E50" s="276" t="s">
        <v>404</v>
      </c>
      <c r="F50" s="276" t="s">
        <v>19</v>
      </c>
      <c r="G50" s="276" t="s">
        <v>405</v>
      </c>
      <c r="H50" s="279" t="s">
        <v>406</v>
      </c>
      <c r="I50" s="279" t="s">
        <v>20</v>
      </c>
      <c r="J50" s="279" t="s">
        <v>14</v>
      </c>
      <c r="K50" s="279" t="s">
        <v>407</v>
      </c>
      <c r="L50" s="279" t="s">
        <v>373</v>
      </c>
      <c r="M50" s="279" t="s">
        <v>374</v>
      </c>
      <c r="N50" s="281">
        <v>42349</v>
      </c>
      <c r="O50" s="281">
        <v>42349</v>
      </c>
      <c r="P50" s="281">
        <v>42400</v>
      </c>
      <c r="Q50" s="279" t="s">
        <v>408</v>
      </c>
      <c r="R50" s="303" t="str">
        <f>HYPERLINK("http://overlay-context=/","http://www.idep.edu.co/?q=content/dip-02-proceso-de-direcci%C3%B3n-y-planeaci%C3%B3n#overlay-context=")</f>
        <v>http://www.idep.edu.co/?q=content/dip-02-proceso-de-direcci%C3%B3n-y-planeaci%C3%B3n#overlay-context=</v>
      </c>
      <c r="S50" s="281">
        <v>42492</v>
      </c>
      <c r="T50" s="279" t="s">
        <v>409</v>
      </c>
      <c r="U50" s="281">
        <v>42396</v>
      </c>
      <c r="V50" s="132" t="s">
        <v>36</v>
      </c>
      <c r="W50" s="279" t="s">
        <v>386</v>
      </c>
      <c r="X50" s="132" t="str">
        <f t="shared" ca="1" si="2"/>
        <v>VENCIDA</v>
      </c>
      <c r="Y50" s="271"/>
      <c r="Z50" s="271"/>
      <c r="AA50" s="7"/>
      <c r="AB50" s="9"/>
      <c r="AC50" s="9"/>
      <c r="AD50" s="9"/>
      <c r="AE50" s="9"/>
      <c r="AF50" s="9"/>
      <c r="AG50" s="9"/>
      <c r="AH50" s="9"/>
    </row>
    <row r="51" spans="1:34" ht="331.5" hidden="1" customHeight="1" x14ac:dyDescent="0.25">
      <c r="A51" s="284">
        <v>12</v>
      </c>
      <c r="B51" s="117" t="s">
        <v>11</v>
      </c>
      <c r="C51" s="117" t="s">
        <v>17</v>
      </c>
      <c r="D51" s="118">
        <v>42342</v>
      </c>
      <c r="E51" s="119" t="s">
        <v>411</v>
      </c>
      <c r="F51" s="117" t="s">
        <v>19</v>
      </c>
      <c r="G51" s="119" t="s">
        <v>412</v>
      </c>
      <c r="H51" s="120" t="s">
        <v>413</v>
      </c>
      <c r="I51" s="121" t="s">
        <v>20</v>
      </c>
      <c r="J51" s="121" t="s">
        <v>21</v>
      </c>
      <c r="K51" s="121" t="s">
        <v>414</v>
      </c>
      <c r="L51" s="121" t="s">
        <v>373</v>
      </c>
      <c r="M51" s="121" t="s">
        <v>374</v>
      </c>
      <c r="N51" s="122">
        <v>42349</v>
      </c>
      <c r="O51" s="122">
        <v>42349</v>
      </c>
      <c r="P51" s="122">
        <v>42551</v>
      </c>
      <c r="Q51" s="287" t="s">
        <v>2070</v>
      </c>
      <c r="R51" s="121" t="s">
        <v>418</v>
      </c>
      <c r="S51" s="122">
        <v>42492</v>
      </c>
      <c r="T51" s="290" t="s">
        <v>2071</v>
      </c>
      <c r="U51" s="120"/>
      <c r="V51" s="132" t="s">
        <v>36</v>
      </c>
      <c r="W51" s="120" t="s">
        <v>2072</v>
      </c>
      <c r="X51" s="132" t="str">
        <f t="shared" ca="1" si="2"/>
        <v>VENCIDA</v>
      </c>
      <c r="Y51" s="271"/>
      <c r="Z51" s="271"/>
      <c r="AA51" s="7"/>
      <c r="AB51" s="9"/>
      <c r="AC51" s="9"/>
      <c r="AD51" s="9"/>
      <c r="AE51" s="9"/>
      <c r="AF51" s="9"/>
      <c r="AG51" s="9"/>
      <c r="AH51" s="9"/>
    </row>
    <row r="52" spans="1:34" ht="200.25" hidden="1" customHeight="1" x14ac:dyDescent="0.25">
      <c r="A52" s="116">
        <v>13</v>
      </c>
      <c r="B52" s="276" t="s">
        <v>11</v>
      </c>
      <c r="C52" s="276" t="s">
        <v>17</v>
      </c>
      <c r="D52" s="278">
        <v>42342</v>
      </c>
      <c r="E52" s="276" t="s">
        <v>421</v>
      </c>
      <c r="F52" s="276" t="s">
        <v>19</v>
      </c>
      <c r="G52" s="276" t="s">
        <v>422</v>
      </c>
      <c r="H52" s="279" t="s">
        <v>423</v>
      </c>
      <c r="I52" s="279" t="s">
        <v>20</v>
      </c>
      <c r="J52" s="279" t="s">
        <v>14</v>
      </c>
      <c r="K52" s="279" t="s">
        <v>424</v>
      </c>
      <c r="L52" s="279" t="s">
        <v>425</v>
      </c>
      <c r="M52" s="279" t="s">
        <v>426</v>
      </c>
      <c r="N52" s="281">
        <v>42349</v>
      </c>
      <c r="O52" s="281">
        <v>42349</v>
      </c>
      <c r="P52" s="281">
        <v>42369</v>
      </c>
      <c r="Q52" s="279" t="s">
        <v>427</v>
      </c>
      <c r="R52" s="279" t="s">
        <v>206</v>
      </c>
      <c r="S52" s="281">
        <v>42437</v>
      </c>
      <c r="T52" s="279" t="s">
        <v>428</v>
      </c>
      <c r="U52" s="303" t="str">
        <f>HYPERLINK("http://www.idep.edu.co/sites/default/files/PRO-DIP-02-08 Revisi%C3%B3n por la Direcci%C3%B3n_0.pdf","http://www.idep.edu.co/sites/default/files/PRO-DIP-02-08%20Revisi%C3%B3n%20por%20la%20Direcci%C3%B3n_0.pdf")</f>
        <v>http://www.idep.edu.co/sites/default/files/PRO-DIP-02-08%20Revisi%C3%B3n%20por%20la%20Direcci%C3%B3n_0.pdf</v>
      </c>
      <c r="V52" s="132" t="s">
        <v>36</v>
      </c>
      <c r="W52" s="279" t="s">
        <v>347</v>
      </c>
      <c r="X52" s="132" t="str">
        <f t="shared" ca="1" si="2"/>
        <v>VENCIDA</v>
      </c>
      <c r="Y52" s="271"/>
      <c r="Z52" s="271"/>
      <c r="AA52" s="7"/>
      <c r="AB52" s="9"/>
      <c r="AC52" s="9"/>
      <c r="AD52" s="9"/>
      <c r="AE52" s="9"/>
      <c r="AF52" s="9"/>
      <c r="AG52" s="9"/>
      <c r="AH52" s="9"/>
    </row>
    <row r="53" spans="1:34" ht="153.75" hidden="1" customHeight="1" x14ac:dyDescent="0.25">
      <c r="A53" s="116">
        <v>14</v>
      </c>
      <c r="B53" s="276" t="s">
        <v>11</v>
      </c>
      <c r="C53" s="276" t="s">
        <v>17</v>
      </c>
      <c r="D53" s="278">
        <v>42342</v>
      </c>
      <c r="E53" s="276" t="s">
        <v>430</v>
      </c>
      <c r="F53" s="276" t="s">
        <v>19</v>
      </c>
      <c r="G53" s="276" t="s">
        <v>431</v>
      </c>
      <c r="H53" s="279" t="s">
        <v>432</v>
      </c>
      <c r="I53" s="279" t="s">
        <v>20</v>
      </c>
      <c r="J53" s="279" t="s">
        <v>14</v>
      </c>
      <c r="K53" s="279" t="s">
        <v>433</v>
      </c>
      <c r="L53" s="279" t="s">
        <v>434</v>
      </c>
      <c r="M53" s="279" t="s">
        <v>435</v>
      </c>
      <c r="N53" s="281">
        <v>42349</v>
      </c>
      <c r="O53" s="281">
        <v>42349</v>
      </c>
      <c r="P53" s="281">
        <v>42369</v>
      </c>
      <c r="Q53" s="279" t="s">
        <v>436</v>
      </c>
      <c r="R53" s="315" t="str">
        <f>HYPERLINK("http://www.idep.edu.co/?q=content/subsistemas-sig","http://www.idep.edu.co/?q=content/subsistemas-sig")</f>
        <v>http://www.idep.edu.co/?q=content/subsistemas-sig</v>
      </c>
      <c r="S53" s="281">
        <v>42437</v>
      </c>
      <c r="T53" s="279" t="s">
        <v>437</v>
      </c>
      <c r="U53" s="303" t="str">
        <f>HYPERLINK("http://www.idep.edu.co/sites/default/files/FT-DIP-02-04 Caracterizaci%C3%B3n de Productos y_o Servicios.pdf","http://www.idep.edu.co/sites/default/files/FT-DIP-02-04%20Caracterizaci%C3%B3n%20de%20Productos%20y_o%20Servicios.pdf")</f>
        <v>http://www.idep.edu.co/sites/default/files/FT-DIP-02-04%20Caracterizaci%C3%B3n%20de%20Productos%20y_o%20Servicios.pdf</v>
      </c>
      <c r="V53" s="132" t="s">
        <v>36</v>
      </c>
      <c r="W53" s="279" t="s">
        <v>438</v>
      </c>
      <c r="X53" s="132" t="str">
        <f t="shared" ca="1" si="2"/>
        <v>VENCIDA</v>
      </c>
      <c r="Y53" s="271"/>
      <c r="Z53" s="271"/>
      <c r="AA53" s="7"/>
      <c r="AB53" s="9"/>
      <c r="AC53" s="9"/>
      <c r="AD53" s="9"/>
      <c r="AE53" s="9"/>
      <c r="AF53" s="9"/>
      <c r="AG53" s="9"/>
      <c r="AH53" s="9"/>
    </row>
    <row r="54" spans="1:34" ht="99" hidden="1" customHeight="1" x14ac:dyDescent="0.25">
      <c r="A54" s="284">
        <v>15</v>
      </c>
      <c r="B54" s="117" t="s">
        <v>11</v>
      </c>
      <c r="C54" s="117" t="s">
        <v>17</v>
      </c>
      <c r="D54" s="118">
        <v>42620</v>
      </c>
      <c r="E54" s="119" t="s">
        <v>439</v>
      </c>
      <c r="F54" s="117" t="s">
        <v>12</v>
      </c>
      <c r="G54" s="119" t="s">
        <v>440</v>
      </c>
      <c r="H54" s="119" t="s">
        <v>441</v>
      </c>
      <c r="I54" s="117" t="s">
        <v>27</v>
      </c>
      <c r="J54" s="117" t="s">
        <v>14</v>
      </c>
      <c r="K54" s="119" t="s">
        <v>442</v>
      </c>
      <c r="L54" s="119" t="s">
        <v>443</v>
      </c>
      <c r="M54" s="119" t="s">
        <v>444</v>
      </c>
      <c r="N54" s="256">
        <v>42643</v>
      </c>
      <c r="O54" s="256">
        <v>42644</v>
      </c>
      <c r="P54" s="118">
        <v>42657</v>
      </c>
      <c r="Q54" s="316" t="s">
        <v>2073</v>
      </c>
      <c r="R54" s="119" t="s">
        <v>446</v>
      </c>
      <c r="S54" s="117"/>
      <c r="T54" s="119" t="s">
        <v>2074</v>
      </c>
      <c r="U54" s="119"/>
      <c r="V54" s="175" t="s">
        <v>36</v>
      </c>
      <c r="W54" s="119" t="s">
        <v>2075</v>
      </c>
      <c r="X54" s="123" t="str">
        <f t="shared" ca="1" si="2"/>
        <v>VENCIDA</v>
      </c>
      <c r="Y54" s="125"/>
      <c r="Z54" s="125"/>
      <c r="AA54" s="7"/>
      <c r="AB54" s="9"/>
      <c r="AC54" s="9"/>
      <c r="AD54" s="9"/>
      <c r="AE54" s="9"/>
      <c r="AF54" s="9"/>
      <c r="AG54" s="9"/>
      <c r="AH54" s="9"/>
    </row>
    <row r="55" spans="1:34" ht="53.25" hidden="1" customHeight="1" x14ac:dyDescent="0.25">
      <c r="A55" s="317"/>
      <c r="B55" s="144"/>
      <c r="C55" s="144"/>
      <c r="D55" s="143"/>
      <c r="E55" s="145"/>
      <c r="F55" s="144"/>
      <c r="G55" s="145"/>
      <c r="H55" s="177" t="s">
        <v>449</v>
      </c>
      <c r="I55" s="178" t="s">
        <v>27</v>
      </c>
      <c r="J55" s="178" t="s">
        <v>14</v>
      </c>
      <c r="K55" s="177" t="s">
        <v>450</v>
      </c>
      <c r="L55" s="177" t="s">
        <v>443</v>
      </c>
      <c r="M55" s="177" t="s">
        <v>444</v>
      </c>
      <c r="N55" s="266">
        <v>42643</v>
      </c>
      <c r="O55" s="266">
        <v>42675</v>
      </c>
      <c r="P55" s="318">
        <v>42735</v>
      </c>
      <c r="Q55" s="319" t="s">
        <v>2076</v>
      </c>
      <c r="R55" s="320" t="s">
        <v>452</v>
      </c>
      <c r="S55" s="178"/>
      <c r="T55" s="177" t="s">
        <v>2077</v>
      </c>
      <c r="U55" s="177"/>
      <c r="V55" s="176" t="s">
        <v>36</v>
      </c>
      <c r="W55" s="177" t="s">
        <v>2078</v>
      </c>
      <c r="X55" s="175" t="str">
        <f t="shared" ca="1" si="2"/>
        <v>VENCIDA</v>
      </c>
      <c r="Y55" s="125"/>
      <c r="Z55" s="125"/>
      <c r="AA55" s="7"/>
      <c r="AB55" s="9"/>
      <c r="AC55" s="9"/>
      <c r="AD55" s="9"/>
      <c r="AE55" s="9"/>
      <c r="AF55" s="9"/>
      <c r="AG55" s="9"/>
      <c r="AH55" s="9"/>
    </row>
    <row r="56" spans="1:34" ht="77.25" customHeight="1" x14ac:dyDescent="0.25">
      <c r="A56" s="321">
        <v>15</v>
      </c>
      <c r="B56" s="322" t="s">
        <v>11</v>
      </c>
      <c r="C56" s="322" t="s">
        <v>17</v>
      </c>
      <c r="D56" s="323">
        <v>42560</v>
      </c>
      <c r="E56" s="324" t="s">
        <v>439</v>
      </c>
      <c r="F56" s="322" t="s">
        <v>12</v>
      </c>
      <c r="G56" s="324" t="s">
        <v>455</v>
      </c>
      <c r="H56" s="331" t="s">
        <v>456</v>
      </c>
      <c r="I56" s="239" t="s">
        <v>27</v>
      </c>
      <c r="J56" s="239" t="s">
        <v>14</v>
      </c>
      <c r="K56" s="243" t="s">
        <v>457</v>
      </c>
      <c r="L56" s="243" t="s">
        <v>443</v>
      </c>
      <c r="M56" s="243" t="s">
        <v>444</v>
      </c>
      <c r="N56" s="333">
        <v>42643</v>
      </c>
      <c r="O56" s="333">
        <v>42750</v>
      </c>
      <c r="P56" s="241">
        <v>42776</v>
      </c>
      <c r="Q56" s="249" t="s">
        <v>2079</v>
      </c>
      <c r="R56" s="335" t="s">
        <v>2080</v>
      </c>
      <c r="S56" s="239"/>
      <c r="T56" s="243" t="s">
        <v>2081</v>
      </c>
      <c r="U56" s="243"/>
      <c r="V56" s="244" t="s">
        <v>29</v>
      </c>
      <c r="W56" s="243" t="s">
        <v>2082</v>
      </c>
      <c r="X56" s="244" t="str">
        <f t="shared" ca="1" si="2"/>
        <v>VENCIDA</v>
      </c>
      <c r="Y56" s="125"/>
      <c r="Z56" s="125"/>
      <c r="AA56" s="7"/>
      <c r="AB56" s="9"/>
      <c r="AC56" s="9"/>
      <c r="AD56" s="9"/>
      <c r="AE56" s="9"/>
      <c r="AF56" s="9"/>
      <c r="AG56" s="9"/>
      <c r="AH56" s="9"/>
    </row>
    <row r="57" spans="1:34" ht="48.75" hidden="1" customHeight="1" x14ac:dyDescent="0.25">
      <c r="A57" s="284">
        <v>16</v>
      </c>
      <c r="B57" s="117" t="s">
        <v>11</v>
      </c>
      <c r="C57" s="117" t="s">
        <v>17</v>
      </c>
      <c r="D57" s="118">
        <v>42620</v>
      </c>
      <c r="E57" s="119" t="s">
        <v>458</v>
      </c>
      <c r="F57" s="117" t="s">
        <v>12</v>
      </c>
      <c r="G57" s="339" t="s">
        <v>459</v>
      </c>
      <c r="H57" s="119" t="s">
        <v>460</v>
      </c>
      <c r="I57" s="342" t="s">
        <v>27</v>
      </c>
      <c r="J57" s="342" t="s">
        <v>14</v>
      </c>
      <c r="K57" s="119" t="s">
        <v>450</v>
      </c>
      <c r="L57" s="117" t="s">
        <v>443</v>
      </c>
      <c r="M57" s="117" t="s">
        <v>444</v>
      </c>
      <c r="N57" s="256">
        <v>42643</v>
      </c>
      <c r="O57" s="256">
        <v>42675</v>
      </c>
      <c r="P57" s="118">
        <v>42735</v>
      </c>
      <c r="Q57" s="316" t="s">
        <v>461</v>
      </c>
      <c r="R57" s="119" t="s">
        <v>452</v>
      </c>
      <c r="S57" s="117"/>
      <c r="T57" s="119" t="s">
        <v>2083</v>
      </c>
      <c r="U57" s="119"/>
      <c r="V57" s="175" t="s">
        <v>36</v>
      </c>
      <c r="W57" s="119" t="s">
        <v>2084</v>
      </c>
      <c r="X57" s="175" t="str">
        <f t="shared" ca="1" si="2"/>
        <v>VENCIDA</v>
      </c>
      <c r="Y57" s="125"/>
      <c r="Z57" s="125"/>
      <c r="AA57" s="7"/>
      <c r="AB57" s="9"/>
      <c r="AC57" s="9"/>
      <c r="AD57" s="9"/>
      <c r="AE57" s="9"/>
      <c r="AF57" s="9"/>
      <c r="AG57" s="9"/>
      <c r="AH57" s="9"/>
    </row>
    <row r="58" spans="1:34" ht="98.25" customHeight="1" x14ac:dyDescent="0.25">
      <c r="A58" s="345">
        <v>16</v>
      </c>
      <c r="B58" s="346" t="s">
        <v>11</v>
      </c>
      <c r="C58" s="346" t="s">
        <v>17</v>
      </c>
      <c r="D58" s="348">
        <v>42560</v>
      </c>
      <c r="E58" s="324" t="s">
        <v>458</v>
      </c>
      <c r="F58" s="346" t="s">
        <v>12</v>
      </c>
      <c r="G58" s="349" t="s">
        <v>459</v>
      </c>
      <c r="H58" s="350" t="s">
        <v>467</v>
      </c>
      <c r="I58" s="363" t="s">
        <v>27</v>
      </c>
      <c r="J58" s="363" t="s">
        <v>14</v>
      </c>
      <c r="K58" s="136" t="s">
        <v>457</v>
      </c>
      <c r="L58" s="137" t="s">
        <v>443</v>
      </c>
      <c r="M58" s="137" t="s">
        <v>444</v>
      </c>
      <c r="N58" s="138">
        <v>42643</v>
      </c>
      <c r="O58" s="282">
        <v>42750</v>
      </c>
      <c r="P58" s="138">
        <v>42776</v>
      </c>
      <c r="Q58" s="364" t="s">
        <v>2085</v>
      </c>
      <c r="R58" s="335" t="s">
        <v>2086</v>
      </c>
      <c r="S58" s="137"/>
      <c r="T58" s="136" t="s">
        <v>2087</v>
      </c>
      <c r="U58" s="365"/>
      <c r="V58" s="366" t="s">
        <v>29</v>
      </c>
      <c r="W58" s="365" t="s">
        <v>2088</v>
      </c>
      <c r="X58" s="366" t="str">
        <f t="shared" ca="1" si="2"/>
        <v>VENCIDA</v>
      </c>
      <c r="Y58" s="125"/>
      <c r="Z58" s="125"/>
      <c r="AA58" s="7"/>
      <c r="AB58" s="9"/>
      <c r="AC58" s="9"/>
      <c r="AD58" s="9"/>
      <c r="AE58" s="9"/>
      <c r="AF58" s="9"/>
      <c r="AG58" s="9"/>
      <c r="AH58" s="9"/>
    </row>
    <row r="59" spans="1:34" ht="75" hidden="1" customHeight="1" x14ac:dyDescent="0.25">
      <c r="A59" s="284">
        <v>17</v>
      </c>
      <c r="B59" s="117" t="s">
        <v>11</v>
      </c>
      <c r="C59" s="117" t="s">
        <v>17</v>
      </c>
      <c r="D59" s="118">
        <v>42620</v>
      </c>
      <c r="E59" s="119" t="s">
        <v>496</v>
      </c>
      <c r="F59" s="117" t="s">
        <v>12</v>
      </c>
      <c r="G59" s="119" t="s">
        <v>497</v>
      </c>
      <c r="H59" s="119" t="s">
        <v>498</v>
      </c>
      <c r="I59" s="117" t="s">
        <v>27</v>
      </c>
      <c r="J59" s="117" t="s">
        <v>14</v>
      </c>
      <c r="K59" s="119" t="s">
        <v>450</v>
      </c>
      <c r="L59" s="117" t="s">
        <v>443</v>
      </c>
      <c r="M59" s="117" t="s">
        <v>444</v>
      </c>
      <c r="N59" s="256">
        <v>42643</v>
      </c>
      <c r="O59" s="256">
        <v>42675</v>
      </c>
      <c r="P59" s="118">
        <v>42735</v>
      </c>
      <c r="Q59" s="316" t="s">
        <v>461</v>
      </c>
      <c r="R59" s="119" t="s">
        <v>452</v>
      </c>
      <c r="S59" s="117"/>
      <c r="T59" s="119" t="s">
        <v>2089</v>
      </c>
      <c r="U59" s="145" t="s">
        <v>501</v>
      </c>
      <c r="V59" s="369" t="s">
        <v>36</v>
      </c>
      <c r="W59" s="145" t="s">
        <v>2090</v>
      </c>
      <c r="X59" s="369" t="str">
        <f t="shared" ca="1" si="2"/>
        <v>VENCIDA</v>
      </c>
      <c r="Y59" s="125"/>
      <c r="Z59" s="125"/>
      <c r="AA59" s="7"/>
      <c r="AB59" s="9"/>
      <c r="AC59" s="9"/>
      <c r="AD59" s="9"/>
      <c r="AE59" s="9"/>
      <c r="AF59" s="9"/>
      <c r="AG59" s="9"/>
      <c r="AH59" s="9"/>
    </row>
    <row r="60" spans="1:34" ht="124.5" customHeight="1" x14ac:dyDescent="0.25">
      <c r="A60" s="321">
        <v>17</v>
      </c>
      <c r="B60" s="322" t="s">
        <v>11</v>
      </c>
      <c r="C60" s="322" t="s">
        <v>17</v>
      </c>
      <c r="D60" s="323">
        <v>42560</v>
      </c>
      <c r="E60" s="324" t="s">
        <v>496</v>
      </c>
      <c r="F60" s="322" t="s">
        <v>12</v>
      </c>
      <c r="G60" s="324" t="s">
        <v>497</v>
      </c>
      <c r="H60" s="370" t="s">
        <v>467</v>
      </c>
      <c r="I60" s="239" t="s">
        <v>27</v>
      </c>
      <c r="J60" s="239" t="s">
        <v>14</v>
      </c>
      <c r="K60" s="243" t="s">
        <v>457</v>
      </c>
      <c r="L60" s="239" t="s">
        <v>443</v>
      </c>
      <c r="M60" s="239" t="s">
        <v>444</v>
      </c>
      <c r="N60" s="333">
        <v>42643</v>
      </c>
      <c r="O60" s="333">
        <v>42750</v>
      </c>
      <c r="P60" s="333">
        <v>42776</v>
      </c>
      <c r="Q60" s="249" t="s">
        <v>2091</v>
      </c>
      <c r="R60" s="372" t="s">
        <v>2092</v>
      </c>
      <c r="S60" s="239"/>
      <c r="T60" s="243" t="s">
        <v>2093</v>
      </c>
      <c r="U60" s="243"/>
      <c r="V60" s="244" t="s">
        <v>29</v>
      </c>
      <c r="W60" s="243" t="s">
        <v>2094</v>
      </c>
      <c r="X60" s="244" t="str">
        <f t="shared" ca="1" si="2"/>
        <v>VENCIDA</v>
      </c>
      <c r="Y60" s="125"/>
      <c r="Z60" s="125"/>
      <c r="AA60" s="7"/>
      <c r="AB60" s="9"/>
      <c r="AC60" s="9"/>
      <c r="AD60" s="9"/>
      <c r="AE60" s="9"/>
      <c r="AF60" s="9"/>
      <c r="AG60" s="9"/>
      <c r="AH60" s="9"/>
    </row>
    <row r="61" spans="1:34" ht="125.25" hidden="1" customHeight="1" x14ac:dyDescent="0.25">
      <c r="A61" s="284">
        <v>18</v>
      </c>
      <c r="B61" s="117" t="s">
        <v>11</v>
      </c>
      <c r="C61" s="117" t="s">
        <v>17</v>
      </c>
      <c r="D61" s="118">
        <v>42620</v>
      </c>
      <c r="E61" s="117" t="s">
        <v>506</v>
      </c>
      <c r="F61" s="117" t="s">
        <v>12</v>
      </c>
      <c r="G61" s="117" t="s">
        <v>507</v>
      </c>
      <c r="H61" s="119" t="s">
        <v>508</v>
      </c>
      <c r="I61" s="121" t="s">
        <v>27</v>
      </c>
      <c r="J61" s="117" t="s">
        <v>14</v>
      </c>
      <c r="K61" s="120" t="s">
        <v>509</v>
      </c>
      <c r="L61" s="117" t="s">
        <v>443</v>
      </c>
      <c r="M61" s="117" t="s">
        <v>444</v>
      </c>
      <c r="N61" s="256">
        <v>42643</v>
      </c>
      <c r="O61" s="256">
        <v>42644</v>
      </c>
      <c r="P61" s="256">
        <v>42674</v>
      </c>
      <c r="Q61" s="316" t="s">
        <v>510</v>
      </c>
      <c r="R61" s="119" t="s">
        <v>511</v>
      </c>
      <c r="S61" s="117"/>
      <c r="T61" s="119" t="s">
        <v>2095</v>
      </c>
      <c r="U61" s="375" t="str">
        <f>HYPERLINK("http://www.idep.edu.co/?q=node/41#overlay-context=","http://www.idep.edu.co/?q=node/41#overlay-context=")</f>
        <v>http://www.idep.edu.co/?q=node/41#overlay-context=</v>
      </c>
      <c r="V61" s="175" t="s">
        <v>36</v>
      </c>
      <c r="W61" s="119" t="s">
        <v>2096</v>
      </c>
      <c r="X61" s="123" t="str">
        <f t="shared" ca="1" si="2"/>
        <v>VENCIDA</v>
      </c>
      <c r="Y61" s="125"/>
      <c r="Z61" s="125"/>
      <c r="AA61" s="7"/>
      <c r="AB61" s="9"/>
      <c r="AC61" s="9"/>
      <c r="AD61" s="9"/>
      <c r="AE61" s="9"/>
      <c r="AF61" s="9"/>
      <c r="AG61" s="9"/>
      <c r="AH61" s="9"/>
    </row>
    <row r="62" spans="1:34" ht="96.75" hidden="1" customHeight="1" x14ac:dyDescent="0.25">
      <c r="A62" s="317"/>
      <c r="B62" s="144"/>
      <c r="C62" s="144"/>
      <c r="D62" s="143"/>
      <c r="E62" s="144"/>
      <c r="F62" s="144"/>
      <c r="G62" s="144"/>
      <c r="H62" s="129" t="s">
        <v>516</v>
      </c>
      <c r="I62" s="173" t="s">
        <v>27</v>
      </c>
      <c r="J62" s="130" t="s">
        <v>14</v>
      </c>
      <c r="K62" s="378" t="s">
        <v>517</v>
      </c>
      <c r="L62" s="144"/>
      <c r="M62" s="144"/>
      <c r="N62" s="327">
        <v>42643</v>
      </c>
      <c r="O62" s="327">
        <v>42653</v>
      </c>
      <c r="P62" s="327">
        <v>42674</v>
      </c>
      <c r="Q62" s="319" t="s">
        <v>518</v>
      </c>
      <c r="R62" s="380" t="s">
        <v>206</v>
      </c>
      <c r="S62" s="178"/>
      <c r="T62" s="177" t="s">
        <v>2097</v>
      </c>
      <c r="U62" s="381" t="str">
        <f>HYPERLINK("http://www.idep.edu.co/?q=content/mapa-de-riesgos-por-proceso#overlay-context=","http://www.idep.edu.co/?q=content/mapa-de-riesgos-por-proceso#overlay-context=")</f>
        <v>http://www.idep.edu.co/?q=content/mapa-de-riesgos-por-proceso#overlay-context=</v>
      </c>
      <c r="V62" s="176" t="s">
        <v>42</v>
      </c>
      <c r="W62" s="177" t="s">
        <v>2098</v>
      </c>
      <c r="X62" s="123" t="str">
        <f t="shared" ca="1" si="2"/>
        <v>VENCIDA</v>
      </c>
      <c r="Y62" s="125"/>
      <c r="Z62" s="125"/>
      <c r="AA62" s="7"/>
      <c r="AB62" s="9"/>
      <c r="AC62" s="9"/>
      <c r="AD62" s="9"/>
      <c r="AE62" s="9"/>
      <c r="AF62" s="9"/>
      <c r="AG62" s="9"/>
      <c r="AH62" s="9"/>
    </row>
    <row r="63" spans="1:34" ht="88.5" hidden="1" customHeight="1" x14ac:dyDescent="0.25">
      <c r="A63" s="317"/>
      <c r="B63" s="144"/>
      <c r="C63" s="144"/>
      <c r="D63" s="143"/>
      <c r="E63" s="144"/>
      <c r="F63" s="144"/>
      <c r="G63" s="144"/>
      <c r="H63" s="145" t="s">
        <v>523</v>
      </c>
      <c r="I63" s="144" t="s">
        <v>27</v>
      </c>
      <c r="J63" s="144" t="s">
        <v>14</v>
      </c>
      <c r="K63" s="382" t="s">
        <v>524</v>
      </c>
      <c r="L63" s="144"/>
      <c r="M63" s="144"/>
      <c r="N63" s="266">
        <v>42643</v>
      </c>
      <c r="O63" s="383">
        <v>42653</v>
      </c>
      <c r="P63" s="383">
        <v>42674</v>
      </c>
      <c r="Q63" s="319" t="s">
        <v>527</v>
      </c>
      <c r="R63" s="177" t="s">
        <v>528</v>
      </c>
      <c r="S63" s="178"/>
      <c r="T63" s="177" t="s">
        <v>2099</v>
      </c>
      <c r="U63" s="381" t="str">
        <f>HYPERLINK("http://www.idep.edu.co/?q=content/indicadores-de-gesti%C3%B3n","http://www.idep.edu.co/?q=content/indicadores-de-gesti%C3%B3n")</f>
        <v>http://www.idep.edu.co/?q=content/indicadores-de-gesti%C3%B3n</v>
      </c>
      <c r="V63" s="176" t="s">
        <v>42</v>
      </c>
      <c r="W63" s="177" t="s">
        <v>2100</v>
      </c>
      <c r="X63" s="123" t="str">
        <f t="shared" ca="1" si="2"/>
        <v>VENCIDA</v>
      </c>
      <c r="Y63" s="125"/>
      <c r="Z63" s="125"/>
      <c r="AA63" s="7"/>
      <c r="AB63" s="9"/>
      <c r="AC63" s="9"/>
      <c r="AD63" s="9"/>
      <c r="AE63" s="9"/>
      <c r="AF63" s="9"/>
      <c r="AG63" s="9"/>
      <c r="AH63" s="9"/>
    </row>
    <row r="64" spans="1:34" ht="123.75" hidden="1" customHeight="1" x14ac:dyDescent="0.25">
      <c r="A64" s="384">
        <v>19</v>
      </c>
      <c r="B64" s="385" t="s">
        <v>11</v>
      </c>
      <c r="C64" s="385" t="s">
        <v>17</v>
      </c>
      <c r="D64" s="386">
        <v>42620</v>
      </c>
      <c r="E64" s="389" t="s">
        <v>533</v>
      </c>
      <c r="F64" s="385" t="s">
        <v>12</v>
      </c>
      <c r="G64" s="389" t="s">
        <v>536</v>
      </c>
      <c r="H64" s="390" t="s">
        <v>537</v>
      </c>
      <c r="I64" s="391" t="s">
        <v>13</v>
      </c>
      <c r="J64" s="391" t="s">
        <v>14</v>
      </c>
      <c r="K64" s="390" t="s">
        <v>538</v>
      </c>
      <c r="L64" s="390" t="s">
        <v>443</v>
      </c>
      <c r="M64" s="390" t="s">
        <v>444</v>
      </c>
      <c r="N64" s="392">
        <v>42643</v>
      </c>
      <c r="O64" s="392">
        <v>42643</v>
      </c>
      <c r="P64" s="392">
        <v>42657</v>
      </c>
      <c r="Q64" s="393" t="s">
        <v>539</v>
      </c>
      <c r="R64" s="399" t="str">
        <f>HYPERLINK("http://www.idep.edu.co/?q=node/41","http://www.idep.edu.co/?q=node/41")</f>
        <v>http://www.idep.edu.co/?q=node/41</v>
      </c>
      <c r="S64" s="391"/>
      <c r="T64" s="390" t="s">
        <v>2101</v>
      </c>
      <c r="U64" s="403" t="str">
        <f>HYPERLINK("http://www.idep.edu.co/?q=node/41","http://www.idep.edu.co/?q=node/41")</f>
        <v>http://www.idep.edu.co/?q=node/41</v>
      </c>
      <c r="V64" s="404" t="s">
        <v>36</v>
      </c>
      <c r="W64" s="390" t="s">
        <v>2102</v>
      </c>
      <c r="X64" s="123" t="str">
        <f t="shared" ca="1" si="2"/>
        <v>VENCIDA</v>
      </c>
      <c r="Y64" s="125"/>
      <c r="Z64" s="125"/>
      <c r="AA64" s="7"/>
      <c r="AB64" s="9"/>
      <c r="AC64" s="9"/>
      <c r="AD64" s="9"/>
      <c r="AE64" s="9"/>
      <c r="AF64" s="9"/>
      <c r="AG64" s="9"/>
      <c r="AH64" s="9"/>
    </row>
    <row r="65" spans="1:34" ht="115.5" hidden="1" customHeight="1" x14ac:dyDescent="0.25">
      <c r="A65" s="405"/>
      <c r="B65" s="144"/>
      <c r="C65" s="144"/>
      <c r="D65" s="143"/>
      <c r="E65" s="145"/>
      <c r="F65" s="144"/>
      <c r="G65" s="145"/>
      <c r="H65" s="177" t="s">
        <v>460</v>
      </c>
      <c r="I65" s="178" t="s">
        <v>27</v>
      </c>
      <c r="J65" s="178" t="s">
        <v>14</v>
      </c>
      <c r="K65" s="177" t="s">
        <v>450</v>
      </c>
      <c r="L65" s="178" t="s">
        <v>443</v>
      </c>
      <c r="M65" s="178" t="s">
        <v>444</v>
      </c>
      <c r="N65" s="266">
        <v>42643</v>
      </c>
      <c r="O65" s="266">
        <v>42675</v>
      </c>
      <c r="P65" s="266">
        <v>42735</v>
      </c>
      <c r="Q65" s="319" t="s">
        <v>461</v>
      </c>
      <c r="R65" s="177" t="s">
        <v>546</v>
      </c>
      <c r="S65" s="178"/>
      <c r="T65" s="407" t="s">
        <v>2103</v>
      </c>
      <c r="U65" s="177"/>
      <c r="V65" s="176" t="s">
        <v>36</v>
      </c>
      <c r="W65" s="177" t="s">
        <v>2104</v>
      </c>
      <c r="X65" s="175" t="str">
        <f t="shared" ca="1" si="2"/>
        <v>VENCIDA</v>
      </c>
      <c r="Y65" s="125"/>
      <c r="Z65" s="125"/>
      <c r="AA65" s="7"/>
      <c r="AB65" s="9"/>
      <c r="AC65" s="9"/>
      <c r="AD65" s="9"/>
      <c r="AE65" s="9"/>
      <c r="AF65" s="9"/>
      <c r="AG65" s="9"/>
      <c r="AH65" s="9"/>
    </row>
    <row r="66" spans="1:34" ht="204.75" customHeight="1" x14ac:dyDescent="0.25">
      <c r="A66" s="408">
        <v>19</v>
      </c>
      <c r="B66" s="322" t="s">
        <v>11</v>
      </c>
      <c r="C66" s="322" t="s">
        <v>17</v>
      </c>
      <c r="D66" s="323">
        <v>42560</v>
      </c>
      <c r="E66" s="324" t="s">
        <v>533</v>
      </c>
      <c r="F66" s="322" t="s">
        <v>12</v>
      </c>
      <c r="G66" s="324" t="s">
        <v>549</v>
      </c>
      <c r="H66" s="370" t="s">
        <v>550</v>
      </c>
      <c r="I66" s="239" t="s">
        <v>27</v>
      </c>
      <c r="J66" s="239" t="s">
        <v>14</v>
      </c>
      <c r="K66" s="243" t="s">
        <v>457</v>
      </c>
      <c r="L66" s="239" t="s">
        <v>443</v>
      </c>
      <c r="M66" s="239" t="s">
        <v>444</v>
      </c>
      <c r="N66" s="333">
        <v>42643</v>
      </c>
      <c r="O66" s="333">
        <v>42750</v>
      </c>
      <c r="P66" s="333">
        <v>42776</v>
      </c>
      <c r="Q66" s="249" t="s">
        <v>2105</v>
      </c>
      <c r="R66" s="335" t="s">
        <v>2106</v>
      </c>
      <c r="S66" s="239"/>
      <c r="T66" s="243" t="s">
        <v>2107</v>
      </c>
      <c r="U66" s="243"/>
      <c r="V66" s="244" t="s">
        <v>29</v>
      </c>
      <c r="W66" s="243" t="s">
        <v>2108</v>
      </c>
      <c r="X66" s="244" t="str">
        <f t="shared" ca="1" si="2"/>
        <v>VENCIDA</v>
      </c>
      <c r="Y66" s="125"/>
      <c r="Z66" s="125"/>
      <c r="AA66" s="7"/>
      <c r="AB66" s="9"/>
      <c r="AC66" s="9"/>
      <c r="AD66" s="9"/>
      <c r="AE66" s="9"/>
      <c r="AF66" s="9"/>
      <c r="AG66" s="9"/>
      <c r="AH66" s="9"/>
    </row>
    <row r="67" spans="1:34" ht="120" customHeight="1" x14ac:dyDescent="0.25">
      <c r="A67" s="410" t="s">
        <v>2109</v>
      </c>
      <c r="B67" s="121" t="s">
        <v>11</v>
      </c>
      <c r="C67" s="121" t="s">
        <v>17</v>
      </c>
      <c r="D67" s="122">
        <v>42620</v>
      </c>
      <c r="E67" s="120" t="s">
        <v>506</v>
      </c>
      <c r="F67" s="121" t="s">
        <v>12</v>
      </c>
      <c r="G67" s="120" t="s">
        <v>507</v>
      </c>
      <c r="H67" s="120" t="s">
        <v>554</v>
      </c>
      <c r="I67" s="121" t="s">
        <v>27</v>
      </c>
      <c r="J67" s="121" t="s">
        <v>14</v>
      </c>
      <c r="K67" s="182" t="s">
        <v>555</v>
      </c>
      <c r="L67" s="182" t="s">
        <v>443</v>
      </c>
      <c r="M67" s="182" t="s">
        <v>444</v>
      </c>
      <c r="N67" s="256">
        <v>42789</v>
      </c>
      <c r="O67" s="256">
        <v>42789</v>
      </c>
      <c r="P67" s="256">
        <v>42818</v>
      </c>
      <c r="Q67" s="411" t="s">
        <v>2110</v>
      </c>
      <c r="R67" s="411" t="s">
        <v>2111</v>
      </c>
      <c r="S67" s="412"/>
      <c r="T67" s="413"/>
      <c r="U67" s="413"/>
      <c r="V67" s="175" t="s">
        <v>29</v>
      </c>
      <c r="W67" s="413"/>
      <c r="X67" s="123" t="str">
        <f t="shared" ca="1" si="2"/>
        <v>VENCIDA</v>
      </c>
      <c r="Y67" s="7"/>
      <c r="Z67" s="7"/>
      <c r="AA67" s="7"/>
      <c r="AB67" s="9"/>
      <c r="AC67" s="9"/>
      <c r="AD67" s="9"/>
      <c r="AE67" s="9"/>
      <c r="AF67" s="9"/>
      <c r="AG67" s="9"/>
      <c r="AH67" s="9"/>
    </row>
    <row r="68" spans="1:34" ht="124.5" customHeight="1" x14ac:dyDescent="0.25">
      <c r="A68" s="414"/>
      <c r="B68" s="137"/>
      <c r="C68" s="137"/>
      <c r="D68" s="138"/>
      <c r="E68" s="136"/>
      <c r="F68" s="137"/>
      <c r="G68" s="136"/>
      <c r="H68" s="136" t="s">
        <v>558</v>
      </c>
      <c r="I68" s="137" t="s">
        <v>27</v>
      </c>
      <c r="J68" s="137" t="s">
        <v>14</v>
      </c>
      <c r="K68" s="415" t="s">
        <v>559</v>
      </c>
      <c r="L68" s="415" t="s">
        <v>443</v>
      </c>
      <c r="M68" s="415" t="s">
        <v>444</v>
      </c>
      <c r="N68" s="282">
        <v>42789</v>
      </c>
      <c r="O68" s="282">
        <v>42789</v>
      </c>
      <c r="P68" s="282">
        <v>42916</v>
      </c>
      <c r="Q68" s="372" t="s">
        <v>2112</v>
      </c>
      <c r="R68" s="416" t="s">
        <v>2113</v>
      </c>
      <c r="S68" s="417"/>
      <c r="T68" s="418"/>
      <c r="U68" s="418"/>
      <c r="V68" s="139" t="s">
        <v>22</v>
      </c>
      <c r="W68" s="418"/>
      <c r="X68" s="139" t="str">
        <f t="shared" ca="1" si="2"/>
        <v>EN DESARROLLO</v>
      </c>
      <c r="Y68" s="7"/>
      <c r="Z68" s="7"/>
      <c r="AA68" s="7"/>
      <c r="AB68" s="9"/>
      <c r="AC68" s="9"/>
      <c r="AD68" s="9"/>
      <c r="AE68" s="9"/>
      <c r="AF68" s="9"/>
      <c r="AG68" s="9"/>
      <c r="AH68" s="9"/>
    </row>
    <row r="69" spans="1:34" ht="12" customHeight="1" x14ac:dyDescent="0.35">
      <c r="A69" s="1"/>
      <c r="B69" s="419"/>
      <c r="C69" s="419"/>
      <c r="D69" s="419"/>
      <c r="E69" s="420"/>
      <c r="F69" s="419"/>
      <c r="G69" s="420"/>
      <c r="H69" s="420"/>
      <c r="I69" s="421"/>
      <c r="J69" s="421"/>
      <c r="K69" s="420"/>
      <c r="L69" s="420"/>
      <c r="M69" s="420"/>
      <c r="N69" s="422"/>
      <c r="O69" s="422"/>
      <c r="P69" s="422"/>
      <c r="Q69" s="423"/>
      <c r="R69" s="423"/>
      <c r="S69" s="6"/>
      <c r="T69" s="423"/>
      <c r="U69" s="423"/>
      <c r="V69" s="424"/>
      <c r="W69" s="423"/>
      <c r="X69" s="7"/>
      <c r="Y69" s="7"/>
      <c r="Z69" s="7"/>
      <c r="AA69" s="7"/>
      <c r="AB69" s="9"/>
      <c r="AC69" s="9"/>
      <c r="AD69" s="9"/>
      <c r="AE69" s="9"/>
      <c r="AF69" s="9"/>
      <c r="AG69" s="9"/>
      <c r="AH69" s="9"/>
    </row>
    <row r="70" spans="1:34" ht="12" customHeight="1" x14ac:dyDescent="0.35">
      <c r="A70" s="1"/>
      <c r="B70" s="419"/>
      <c r="C70" s="419"/>
      <c r="D70" s="419"/>
      <c r="E70" s="420"/>
      <c r="F70" s="419"/>
      <c r="G70" s="420"/>
      <c r="H70" s="420"/>
      <c r="I70" s="421"/>
      <c r="J70" s="421"/>
      <c r="K70" s="420"/>
      <c r="L70" s="420"/>
      <c r="M70" s="420"/>
      <c r="N70" s="422"/>
      <c r="O70" s="422"/>
      <c r="P70" s="422"/>
      <c r="Q70" s="423"/>
      <c r="R70" s="423"/>
      <c r="S70" s="6"/>
      <c r="T70" s="423"/>
      <c r="U70" s="423"/>
      <c r="V70" s="424"/>
      <c r="W70" s="423"/>
      <c r="X70" s="7"/>
      <c r="Y70" s="7"/>
      <c r="Z70" s="7"/>
      <c r="AA70" s="7"/>
      <c r="AB70" s="9"/>
      <c r="AC70" s="9"/>
      <c r="AD70" s="9"/>
      <c r="AE70" s="9"/>
      <c r="AF70" s="9"/>
      <c r="AG70" s="9"/>
      <c r="AH70" s="9"/>
    </row>
    <row r="71" spans="1:34" ht="12" customHeight="1" x14ac:dyDescent="0.35">
      <c r="A71" s="1"/>
      <c r="B71" s="419"/>
      <c r="C71" s="419"/>
      <c r="D71" s="419"/>
      <c r="E71" s="420"/>
      <c r="F71" s="419"/>
      <c r="G71" s="420"/>
      <c r="H71" s="420"/>
      <c r="I71" s="421"/>
      <c r="J71" s="421"/>
      <c r="K71" s="420"/>
      <c r="L71" s="420"/>
      <c r="M71" s="420"/>
      <c r="N71" s="422"/>
      <c r="O71" s="422"/>
      <c r="P71" s="422"/>
      <c r="Q71" s="423"/>
      <c r="R71" s="423"/>
      <c r="S71" s="6"/>
      <c r="T71" s="423"/>
      <c r="U71" s="423"/>
      <c r="V71" s="424"/>
      <c r="W71" s="423"/>
      <c r="X71" s="7"/>
      <c r="Y71" s="7"/>
      <c r="Z71" s="7"/>
      <c r="AA71" s="7"/>
      <c r="AB71" s="9"/>
      <c r="AC71" s="9"/>
      <c r="AD71" s="9"/>
      <c r="AE71" s="9"/>
      <c r="AF71" s="9"/>
      <c r="AG71" s="9"/>
      <c r="AH71" s="9"/>
    </row>
    <row r="72" spans="1:34" ht="12" customHeight="1" x14ac:dyDescent="0.35">
      <c r="A72" s="1"/>
      <c r="B72" s="419"/>
      <c r="C72" s="419"/>
      <c r="D72" s="419"/>
      <c r="E72" s="420"/>
      <c r="F72" s="419"/>
      <c r="G72" s="420"/>
      <c r="H72" s="420"/>
      <c r="I72" s="421"/>
      <c r="J72" s="421"/>
      <c r="K72" s="420"/>
      <c r="L72" s="420"/>
      <c r="M72" s="420"/>
      <c r="N72" s="422"/>
      <c r="O72" s="422"/>
      <c r="P72" s="422"/>
      <c r="Q72" s="423"/>
      <c r="R72" s="423"/>
      <c r="S72" s="6"/>
      <c r="T72" s="423"/>
      <c r="U72" s="423"/>
      <c r="V72" s="424"/>
      <c r="W72" s="423"/>
      <c r="X72" s="7"/>
      <c r="Y72" s="7"/>
      <c r="Z72" s="7"/>
      <c r="AA72" s="7"/>
      <c r="AB72" s="9"/>
      <c r="AC72" s="9"/>
      <c r="AD72" s="9"/>
      <c r="AE72" s="9"/>
      <c r="AF72" s="9"/>
      <c r="AG72" s="9"/>
      <c r="AH72" s="9"/>
    </row>
    <row r="73" spans="1:34" ht="12" customHeight="1" x14ac:dyDescent="0.35">
      <c r="A73" s="1"/>
      <c r="B73" s="419"/>
      <c r="C73" s="419"/>
      <c r="D73" s="419"/>
      <c r="E73" s="420"/>
      <c r="F73" s="419"/>
      <c r="G73" s="420"/>
      <c r="H73" s="420"/>
      <c r="I73" s="421"/>
      <c r="J73" s="421"/>
      <c r="K73" s="420"/>
      <c r="L73" s="420"/>
      <c r="M73" s="420"/>
      <c r="N73" s="421"/>
      <c r="O73" s="421"/>
      <c r="P73" s="421"/>
      <c r="Q73" s="423"/>
      <c r="R73" s="423"/>
      <c r="S73" s="6"/>
      <c r="T73" s="423"/>
      <c r="U73" s="423"/>
      <c r="V73" s="424"/>
      <c r="W73" s="423"/>
      <c r="X73" s="7"/>
      <c r="Y73" s="7"/>
      <c r="Z73" s="7"/>
      <c r="AA73" s="7"/>
      <c r="AB73" s="9"/>
      <c r="AC73" s="9"/>
      <c r="AD73" s="9"/>
      <c r="AE73" s="9"/>
      <c r="AF73" s="9"/>
      <c r="AG73" s="9"/>
      <c r="AH73" s="9"/>
    </row>
    <row r="74" spans="1:34" x14ac:dyDescent="0.25">
      <c r="A74" s="7"/>
      <c r="B74" s="7"/>
      <c r="C74" s="7"/>
      <c r="D74" s="7"/>
      <c r="E74" s="16"/>
      <c r="F74" s="7"/>
      <c r="G74" s="16"/>
      <c r="H74" s="16"/>
      <c r="I74" s="7"/>
      <c r="J74" s="7"/>
      <c r="K74" s="7"/>
      <c r="L74" s="7"/>
      <c r="M74" s="7"/>
      <c r="N74" s="7"/>
      <c r="O74" s="7"/>
      <c r="P74" s="7"/>
      <c r="Q74" s="425"/>
      <c r="R74" s="7"/>
      <c r="S74" s="7"/>
      <c r="T74" s="17"/>
      <c r="U74" s="17"/>
      <c r="V74" s="7"/>
      <c r="W74" s="17"/>
      <c r="X74" s="7"/>
      <c r="Y74" s="7"/>
      <c r="Z74" s="7"/>
      <c r="AA74" s="7"/>
      <c r="AB74" s="9"/>
      <c r="AC74" s="9"/>
      <c r="AD74" s="9"/>
      <c r="AE74" s="9"/>
      <c r="AF74" s="9"/>
      <c r="AG74" s="9"/>
      <c r="AH74" s="9"/>
    </row>
    <row r="75" spans="1:34" x14ac:dyDescent="0.25">
      <c r="A75" s="9"/>
      <c r="B75" s="9"/>
      <c r="C75" s="9"/>
      <c r="D75" s="9"/>
      <c r="E75" s="16"/>
      <c r="F75" s="9"/>
      <c r="G75" s="16"/>
      <c r="H75" s="16"/>
      <c r="I75" s="9"/>
      <c r="J75" s="9"/>
      <c r="K75" s="9"/>
      <c r="L75" s="9"/>
      <c r="M75" s="9"/>
      <c r="N75" s="9"/>
      <c r="O75" s="9"/>
      <c r="P75" s="9"/>
      <c r="Q75" s="425"/>
      <c r="R75" s="9"/>
      <c r="S75" s="9"/>
      <c r="T75" s="17"/>
      <c r="U75" s="17"/>
      <c r="V75" s="9"/>
      <c r="W75" s="17"/>
      <c r="X75" s="9"/>
      <c r="Y75" s="9"/>
      <c r="Z75" s="9"/>
      <c r="AA75" s="9"/>
      <c r="AB75" s="9"/>
      <c r="AC75" s="9"/>
      <c r="AD75" s="9"/>
      <c r="AE75" s="9"/>
      <c r="AF75" s="9"/>
      <c r="AG75" s="9"/>
      <c r="AH75" s="9"/>
    </row>
    <row r="76" spans="1:34" x14ac:dyDescent="0.25">
      <c r="A76" s="9"/>
      <c r="B76" s="9"/>
      <c r="C76" s="9"/>
      <c r="D76" s="9"/>
      <c r="E76" s="16"/>
      <c r="F76" s="9"/>
      <c r="G76" s="16"/>
      <c r="H76" s="16"/>
      <c r="I76" s="9"/>
      <c r="J76" s="9"/>
      <c r="K76" s="9"/>
      <c r="L76" s="9"/>
      <c r="M76" s="9"/>
      <c r="N76" s="9"/>
      <c r="O76" s="9"/>
      <c r="P76" s="9"/>
      <c r="Q76" s="425"/>
      <c r="R76" s="9"/>
      <c r="S76" s="9"/>
      <c r="T76" s="17"/>
      <c r="U76" s="17"/>
      <c r="V76" s="9"/>
      <c r="W76" s="17"/>
      <c r="X76" s="9"/>
      <c r="Y76" s="9"/>
      <c r="Z76" s="9"/>
      <c r="AA76" s="9"/>
      <c r="AB76" s="9"/>
      <c r="AC76" s="9"/>
      <c r="AD76" s="9"/>
      <c r="AE76" s="9"/>
      <c r="AF76" s="9"/>
      <c r="AG76" s="9"/>
      <c r="AH76" s="9"/>
    </row>
    <row r="77" spans="1:34" x14ac:dyDescent="0.25">
      <c r="A77" s="9"/>
      <c r="B77" s="9"/>
      <c r="C77" s="9"/>
      <c r="D77" s="9"/>
      <c r="E77" s="16"/>
      <c r="F77" s="9"/>
      <c r="G77" s="16"/>
      <c r="H77" s="16"/>
      <c r="I77" s="9"/>
      <c r="J77" s="9"/>
      <c r="K77" s="9"/>
      <c r="L77" s="9"/>
      <c r="M77" s="9"/>
      <c r="N77" s="9"/>
      <c r="O77" s="9"/>
      <c r="P77" s="9"/>
      <c r="Q77" s="425"/>
      <c r="R77" s="9"/>
      <c r="S77" s="9"/>
      <c r="T77" s="17"/>
      <c r="U77" s="17"/>
      <c r="V77" s="9"/>
      <c r="W77" s="17"/>
      <c r="X77" s="9"/>
      <c r="Y77" s="9"/>
      <c r="Z77" s="9"/>
      <c r="AA77" s="9"/>
      <c r="AB77" s="9"/>
      <c r="AC77" s="9"/>
      <c r="AD77" s="9"/>
      <c r="AE77" s="9"/>
      <c r="AF77" s="9"/>
      <c r="AG77" s="9"/>
      <c r="AH77" s="9"/>
    </row>
    <row r="78" spans="1:34" x14ac:dyDescent="0.25">
      <c r="A78" s="9"/>
      <c r="B78" s="9"/>
      <c r="C78" s="9"/>
      <c r="D78" s="9"/>
      <c r="E78" s="16"/>
      <c r="F78" s="9"/>
      <c r="G78" s="16"/>
      <c r="H78" s="16"/>
      <c r="I78" s="9"/>
      <c r="J78" s="9"/>
      <c r="K78" s="9"/>
      <c r="L78" s="9"/>
      <c r="M78" s="9"/>
      <c r="N78" s="9"/>
      <c r="O78" s="9"/>
      <c r="P78" s="9"/>
      <c r="Q78" s="425"/>
      <c r="R78" s="9"/>
      <c r="S78" s="9"/>
      <c r="T78" s="17"/>
      <c r="U78" s="17"/>
      <c r="V78" s="9"/>
      <c r="W78" s="17"/>
      <c r="X78" s="9"/>
      <c r="Y78" s="9"/>
      <c r="Z78" s="9"/>
      <c r="AA78" s="9"/>
      <c r="AB78" s="9"/>
      <c r="AC78" s="9"/>
      <c r="AD78" s="9"/>
      <c r="AE78" s="9"/>
      <c r="AF78" s="9"/>
      <c r="AG78" s="9"/>
      <c r="AH78" s="9"/>
    </row>
    <row r="79" spans="1:34" x14ac:dyDescent="0.25">
      <c r="A79" s="9"/>
      <c r="B79" s="9"/>
      <c r="C79" s="9"/>
      <c r="D79" s="9"/>
      <c r="E79" s="16"/>
      <c r="F79" s="9"/>
      <c r="G79" s="16"/>
      <c r="H79" s="16"/>
      <c r="I79" s="9"/>
      <c r="J79" s="9"/>
      <c r="K79" s="9"/>
      <c r="L79" s="9"/>
      <c r="M79" s="9"/>
      <c r="N79" s="9"/>
      <c r="O79" s="9"/>
      <c r="P79" s="9"/>
      <c r="Q79" s="425"/>
      <c r="R79" s="9"/>
      <c r="S79" s="9"/>
      <c r="T79" s="17"/>
      <c r="U79" s="17"/>
      <c r="V79" s="9"/>
      <c r="W79" s="17"/>
      <c r="X79" s="9"/>
      <c r="Y79" s="9"/>
      <c r="Z79" s="9"/>
      <c r="AA79" s="9"/>
      <c r="AB79" s="9"/>
      <c r="AC79" s="9"/>
      <c r="AD79" s="9"/>
      <c r="AE79" s="9"/>
      <c r="AF79" s="9"/>
      <c r="AG79" s="9"/>
      <c r="AH79" s="9"/>
    </row>
    <row r="80" spans="1:34" x14ac:dyDescent="0.25">
      <c r="A80" s="9"/>
      <c r="B80" s="9"/>
      <c r="C80" s="9"/>
      <c r="D80" s="9"/>
      <c r="E80" s="16"/>
      <c r="F80" s="9"/>
      <c r="G80" s="16"/>
      <c r="H80" s="16"/>
      <c r="I80" s="9"/>
      <c r="J80" s="9"/>
      <c r="K80" s="9"/>
      <c r="L80" s="9"/>
      <c r="M80" s="9"/>
      <c r="N80" s="9"/>
      <c r="O80" s="9"/>
      <c r="P80" s="9"/>
      <c r="Q80" s="425"/>
      <c r="R80" s="9"/>
      <c r="S80" s="9"/>
      <c r="T80" s="17"/>
      <c r="U80" s="17"/>
      <c r="V80" s="9"/>
      <c r="W80" s="17"/>
      <c r="X80" s="9"/>
      <c r="Y80" s="9"/>
      <c r="Z80" s="9"/>
      <c r="AA80" s="9"/>
      <c r="AB80" s="9"/>
      <c r="AC80" s="9"/>
      <c r="AD80" s="9"/>
      <c r="AE80" s="9"/>
      <c r="AF80" s="9"/>
      <c r="AG80" s="9"/>
      <c r="AH80" s="9"/>
    </row>
    <row r="81" spans="1:34" x14ac:dyDescent="0.25">
      <c r="A81" s="9"/>
      <c r="B81" s="9"/>
      <c r="C81" s="9"/>
      <c r="D81" s="9"/>
      <c r="E81" s="16"/>
      <c r="F81" s="9"/>
      <c r="G81" s="16"/>
      <c r="H81" s="16"/>
      <c r="I81" s="9"/>
      <c r="J81" s="9"/>
      <c r="K81" s="9"/>
      <c r="L81" s="9"/>
      <c r="M81" s="9"/>
      <c r="N81" s="9"/>
      <c r="O81" s="9"/>
      <c r="P81" s="9"/>
      <c r="Q81" s="425"/>
      <c r="R81" s="9"/>
      <c r="S81" s="9"/>
      <c r="T81" s="17"/>
      <c r="U81" s="17"/>
      <c r="V81" s="9"/>
      <c r="W81" s="17"/>
      <c r="X81" s="9"/>
      <c r="Y81" s="9"/>
      <c r="Z81" s="9"/>
      <c r="AA81" s="9"/>
      <c r="AB81" s="9"/>
      <c r="AC81" s="9"/>
      <c r="AD81" s="9"/>
      <c r="AE81" s="9"/>
      <c r="AF81" s="9"/>
      <c r="AG81" s="9"/>
      <c r="AH81" s="9"/>
    </row>
    <row r="82" spans="1:34" x14ac:dyDescent="0.25">
      <c r="A82" s="9"/>
      <c r="B82" s="9"/>
      <c r="C82" s="9"/>
      <c r="D82" s="9"/>
      <c r="E82" s="16"/>
      <c r="F82" s="9"/>
      <c r="G82" s="16"/>
      <c r="H82" s="16"/>
      <c r="I82" s="9"/>
      <c r="J82" s="9"/>
      <c r="K82" s="9"/>
      <c r="L82" s="9"/>
      <c r="M82" s="9"/>
      <c r="N82" s="9"/>
      <c r="O82" s="9"/>
      <c r="P82" s="9"/>
      <c r="Q82" s="425"/>
      <c r="R82" s="9"/>
      <c r="S82" s="9"/>
      <c r="T82" s="17"/>
      <c r="U82" s="17"/>
      <c r="V82" s="9"/>
      <c r="W82" s="17"/>
      <c r="X82" s="9"/>
      <c r="Y82" s="9"/>
      <c r="Z82" s="9"/>
      <c r="AA82" s="9"/>
      <c r="AB82" s="9"/>
      <c r="AC82" s="9"/>
      <c r="AD82" s="9"/>
      <c r="AE82" s="9"/>
      <c r="AF82" s="9"/>
      <c r="AG82" s="9"/>
      <c r="AH82" s="9"/>
    </row>
    <row r="83" spans="1:34" x14ac:dyDescent="0.25">
      <c r="A83" s="9"/>
      <c r="B83" s="9"/>
      <c r="C83" s="9"/>
      <c r="D83" s="9"/>
      <c r="E83" s="16"/>
      <c r="F83" s="9"/>
      <c r="G83" s="16"/>
      <c r="H83" s="16"/>
      <c r="I83" s="9"/>
      <c r="J83" s="9"/>
      <c r="K83" s="9"/>
      <c r="L83" s="9"/>
      <c r="M83" s="9"/>
      <c r="N83" s="9"/>
      <c r="O83" s="9"/>
      <c r="P83" s="9"/>
      <c r="Q83" s="425"/>
      <c r="R83" s="9"/>
      <c r="S83" s="9"/>
      <c r="T83" s="17"/>
      <c r="U83" s="17"/>
      <c r="V83" s="9"/>
      <c r="W83" s="17"/>
      <c r="X83" s="9"/>
      <c r="Y83" s="9"/>
      <c r="Z83" s="9"/>
      <c r="AA83" s="9"/>
      <c r="AB83" s="9"/>
      <c r="AC83" s="9"/>
      <c r="AD83" s="9"/>
      <c r="AE83" s="9"/>
      <c r="AF83" s="9"/>
      <c r="AG83" s="9"/>
      <c r="AH83" s="9"/>
    </row>
    <row r="84" spans="1:34" x14ac:dyDescent="0.25">
      <c r="A84" s="9"/>
      <c r="B84" s="9"/>
      <c r="C84" s="9"/>
      <c r="D84" s="9"/>
      <c r="E84" s="16"/>
      <c r="F84" s="9"/>
      <c r="G84" s="16"/>
      <c r="H84" s="16"/>
      <c r="I84" s="9"/>
      <c r="J84" s="9"/>
      <c r="K84" s="9"/>
      <c r="L84" s="9"/>
      <c r="M84" s="9"/>
      <c r="N84" s="9"/>
      <c r="O84" s="9"/>
      <c r="P84" s="9"/>
      <c r="Q84" s="425"/>
      <c r="R84" s="9"/>
      <c r="S84" s="9"/>
      <c r="T84" s="17"/>
      <c r="U84" s="17"/>
      <c r="V84" s="9"/>
      <c r="W84" s="17"/>
      <c r="X84" s="9"/>
      <c r="Y84" s="9"/>
      <c r="Z84" s="9"/>
      <c r="AA84" s="9"/>
      <c r="AB84" s="9"/>
      <c r="AC84" s="9"/>
      <c r="AD84" s="9"/>
      <c r="AE84" s="9"/>
      <c r="AF84" s="9"/>
      <c r="AG84" s="9"/>
      <c r="AH84" s="9"/>
    </row>
    <row r="85" spans="1:34" x14ac:dyDescent="0.25">
      <c r="A85" s="9"/>
      <c r="B85" s="9"/>
      <c r="C85" s="9"/>
      <c r="D85" s="9"/>
      <c r="E85" s="16"/>
      <c r="F85" s="9"/>
      <c r="G85" s="16"/>
      <c r="H85" s="16"/>
      <c r="I85" s="9"/>
      <c r="J85" s="9"/>
      <c r="K85" s="9"/>
      <c r="L85" s="9"/>
      <c r="M85" s="9"/>
      <c r="N85" s="9"/>
      <c r="O85" s="9"/>
      <c r="P85" s="9"/>
      <c r="Q85" s="425"/>
      <c r="R85" s="9"/>
      <c r="S85" s="9"/>
      <c r="T85" s="17"/>
      <c r="U85" s="17"/>
      <c r="V85" s="9"/>
      <c r="W85" s="17"/>
      <c r="X85" s="9"/>
      <c r="Y85" s="9"/>
      <c r="Z85" s="9"/>
      <c r="AA85" s="9"/>
      <c r="AB85" s="9"/>
      <c r="AC85" s="9"/>
      <c r="AD85" s="9"/>
      <c r="AE85" s="9"/>
      <c r="AF85" s="9"/>
      <c r="AG85" s="9"/>
      <c r="AH85" s="9"/>
    </row>
    <row r="86" spans="1:34" x14ac:dyDescent="0.25">
      <c r="A86" s="9"/>
      <c r="B86" s="9"/>
      <c r="C86" s="9"/>
      <c r="D86" s="9"/>
      <c r="E86" s="16"/>
      <c r="F86" s="9"/>
      <c r="G86" s="16"/>
      <c r="H86" s="16"/>
      <c r="I86" s="9"/>
      <c r="J86" s="9"/>
      <c r="K86" s="9"/>
      <c r="L86" s="9"/>
      <c r="M86" s="9"/>
      <c r="N86" s="9"/>
      <c r="O86" s="9"/>
      <c r="P86" s="9"/>
      <c r="Q86" s="425"/>
      <c r="R86" s="9"/>
      <c r="S86" s="9"/>
      <c r="T86" s="17"/>
      <c r="U86" s="17"/>
      <c r="V86" s="9"/>
      <c r="W86" s="17"/>
      <c r="X86" s="9"/>
      <c r="Y86" s="9"/>
      <c r="Z86" s="9"/>
      <c r="AA86" s="9"/>
      <c r="AB86" s="9"/>
      <c r="AC86" s="9"/>
      <c r="AD86" s="9"/>
      <c r="AE86" s="9"/>
      <c r="AF86" s="9"/>
      <c r="AG86" s="9"/>
      <c r="AH86" s="9"/>
    </row>
    <row r="87" spans="1:34" x14ac:dyDescent="0.25">
      <c r="A87" s="9"/>
      <c r="B87" s="9"/>
      <c r="C87" s="9"/>
      <c r="D87" s="9"/>
      <c r="E87" s="16"/>
      <c r="F87" s="9"/>
      <c r="G87" s="16"/>
      <c r="H87" s="16"/>
      <c r="I87" s="9"/>
      <c r="J87" s="9"/>
      <c r="K87" s="9"/>
      <c r="L87" s="9"/>
      <c r="M87" s="9"/>
      <c r="N87" s="9"/>
      <c r="O87" s="9"/>
      <c r="P87" s="9"/>
      <c r="Q87" s="425"/>
      <c r="R87" s="9"/>
      <c r="S87" s="9"/>
      <c r="T87" s="17"/>
      <c r="U87" s="17"/>
      <c r="V87" s="9"/>
      <c r="W87" s="17"/>
      <c r="X87" s="9"/>
      <c r="Y87" s="9"/>
      <c r="Z87" s="9"/>
      <c r="AA87" s="9"/>
      <c r="AB87" s="9"/>
      <c r="AC87" s="9"/>
      <c r="AD87" s="9"/>
      <c r="AE87" s="9"/>
      <c r="AF87" s="9"/>
      <c r="AG87" s="9"/>
      <c r="AH87" s="9"/>
    </row>
    <row r="88" spans="1:34" x14ac:dyDescent="0.25">
      <c r="A88" s="9"/>
      <c r="B88" s="9"/>
      <c r="C88" s="9"/>
      <c r="D88" s="9"/>
      <c r="E88" s="16"/>
      <c r="F88" s="9"/>
      <c r="G88" s="16"/>
      <c r="H88" s="16"/>
      <c r="I88" s="9"/>
      <c r="J88" s="9"/>
      <c r="K88" s="9"/>
      <c r="L88" s="9"/>
      <c r="M88" s="9"/>
      <c r="N88" s="9"/>
      <c r="O88" s="9"/>
      <c r="P88" s="9"/>
      <c r="Q88" s="425"/>
      <c r="R88" s="9"/>
      <c r="S88" s="9"/>
      <c r="T88" s="17"/>
      <c r="U88" s="17"/>
      <c r="V88" s="9"/>
      <c r="W88" s="17"/>
      <c r="X88" s="9"/>
      <c r="Y88" s="9"/>
      <c r="Z88" s="9"/>
      <c r="AA88" s="9"/>
      <c r="AB88" s="9"/>
      <c r="AC88" s="9"/>
      <c r="AD88" s="9"/>
      <c r="AE88" s="9"/>
      <c r="AF88" s="9"/>
      <c r="AG88" s="9"/>
      <c r="AH88" s="9"/>
    </row>
    <row r="89" spans="1:34" x14ac:dyDescent="0.25">
      <c r="A89" s="9"/>
      <c r="B89" s="9"/>
      <c r="C89" s="9"/>
      <c r="D89" s="9"/>
      <c r="E89" s="16"/>
      <c r="F89" s="9"/>
      <c r="G89" s="16"/>
      <c r="H89" s="16"/>
      <c r="I89" s="9"/>
      <c r="J89" s="9"/>
      <c r="K89" s="9"/>
      <c r="L89" s="9"/>
      <c r="M89" s="9"/>
      <c r="N89" s="9"/>
      <c r="O89" s="9"/>
      <c r="P89" s="9"/>
      <c r="Q89" s="425"/>
      <c r="R89" s="9"/>
      <c r="S89" s="9"/>
      <c r="T89" s="17"/>
      <c r="U89" s="17"/>
      <c r="V89" s="9"/>
      <c r="W89" s="17"/>
      <c r="X89" s="9"/>
      <c r="Y89" s="9"/>
      <c r="Z89" s="9"/>
      <c r="AA89" s="9"/>
      <c r="AB89" s="9"/>
      <c r="AC89" s="9"/>
      <c r="AD89" s="9"/>
      <c r="AE89" s="9"/>
      <c r="AF89" s="9"/>
      <c r="AG89" s="9"/>
      <c r="AH89" s="9"/>
    </row>
    <row r="90" spans="1:34" x14ac:dyDescent="0.25">
      <c r="A90" s="9"/>
      <c r="B90" s="9"/>
      <c r="C90" s="9"/>
      <c r="D90" s="9"/>
      <c r="E90" s="16"/>
      <c r="F90" s="9"/>
      <c r="G90" s="16"/>
      <c r="H90" s="16"/>
      <c r="I90" s="9"/>
      <c r="J90" s="9"/>
      <c r="K90" s="9"/>
      <c r="L90" s="9"/>
      <c r="M90" s="9"/>
      <c r="N90" s="9"/>
      <c r="O90" s="9"/>
      <c r="P90" s="9"/>
      <c r="Q90" s="425"/>
      <c r="R90" s="9"/>
      <c r="S90" s="9"/>
      <c r="T90" s="17"/>
      <c r="U90" s="17"/>
      <c r="V90" s="9"/>
      <c r="W90" s="17"/>
      <c r="X90" s="9"/>
      <c r="Y90" s="9"/>
      <c r="Z90" s="9"/>
      <c r="AA90" s="9"/>
      <c r="AB90" s="9"/>
      <c r="AC90" s="9"/>
      <c r="AD90" s="9"/>
      <c r="AE90" s="9"/>
      <c r="AF90" s="9"/>
      <c r="AG90" s="9"/>
      <c r="AH90" s="9"/>
    </row>
    <row r="91" spans="1:34" x14ac:dyDescent="0.25">
      <c r="A91" s="9"/>
      <c r="B91" s="9"/>
      <c r="C91" s="9"/>
      <c r="D91" s="9"/>
      <c r="E91" s="16"/>
      <c r="F91" s="9"/>
      <c r="G91" s="16"/>
      <c r="H91" s="16"/>
      <c r="I91" s="9"/>
      <c r="J91" s="9"/>
      <c r="K91" s="9"/>
      <c r="L91" s="9"/>
      <c r="M91" s="9"/>
      <c r="N91" s="9"/>
      <c r="O91" s="9"/>
      <c r="P91" s="9"/>
      <c r="Q91" s="425"/>
      <c r="R91" s="9"/>
      <c r="S91" s="9"/>
      <c r="T91" s="17"/>
      <c r="U91" s="17"/>
      <c r="V91" s="9"/>
      <c r="W91" s="17"/>
      <c r="X91" s="9"/>
      <c r="Y91" s="9"/>
      <c r="Z91" s="9"/>
      <c r="AA91" s="9"/>
      <c r="AB91" s="9"/>
      <c r="AC91" s="9"/>
      <c r="AD91" s="9"/>
      <c r="AE91" s="9"/>
      <c r="AF91" s="9"/>
      <c r="AG91" s="9"/>
      <c r="AH91" s="9"/>
    </row>
    <row r="92" spans="1:34" x14ac:dyDescent="0.25">
      <c r="A92" s="9"/>
      <c r="B92" s="9"/>
      <c r="C92" s="9"/>
      <c r="D92" s="9"/>
      <c r="E92" s="16"/>
      <c r="F92" s="9"/>
      <c r="G92" s="16"/>
      <c r="H92" s="16"/>
      <c r="I92" s="9"/>
      <c r="J92" s="9"/>
      <c r="K92" s="9"/>
      <c r="L92" s="9"/>
      <c r="M92" s="9"/>
      <c r="N92" s="9"/>
      <c r="O92" s="9"/>
      <c r="P92" s="9"/>
      <c r="Q92" s="425"/>
      <c r="R92" s="9"/>
      <c r="S92" s="9"/>
      <c r="T92" s="17"/>
      <c r="U92" s="17"/>
      <c r="V92" s="9"/>
      <c r="W92" s="17"/>
      <c r="X92" s="9"/>
      <c r="Y92" s="9"/>
      <c r="Z92" s="9"/>
      <c r="AA92" s="9"/>
      <c r="AB92" s="9"/>
      <c r="AC92" s="9"/>
      <c r="AD92" s="9"/>
      <c r="AE92" s="9"/>
      <c r="AF92" s="9"/>
      <c r="AG92" s="9"/>
      <c r="AH92" s="9"/>
    </row>
    <row r="93" spans="1:34" x14ac:dyDescent="0.25">
      <c r="A93" s="9"/>
      <c r="B93" s="9"/>
      <c r="C93" s="9"/>
      <c r="D93" s="9"/>
      <c r="E93" s="16"/>
      <c r="F93" s="9"/>
      <c r="G93" s="16"/>
      <c r="H93" s="16"/>
      <c r="I93" s="9"/>
      <c r="J93" s="9"/>
      <c r="K93" s="9"/>
      <c r="L93" s="9"/>
      <c r="M93" s="9"/>
      <c r="N93" s="9"/>
      <c r="O93" s="9"/>
      <c r="P93" s="9"/>
      <c r="Q93" s="425"/>
      <c r="R93" s="9"/>
      <c r="S93" s="9"/>
      <c r="T93" s="17"/>
      <c r="U93" s="17"/>
      <c r="V93" s="9"/>
      <c r="W93" s="17"/>
      <c r="X93" s="9"/>
      <c r="Y93" s="9"/>
      <c r="Z93" s="9"/>
      <c r="AA93" s="9"/>
      <c r="AB93" s="9"/>
      <c r="AC93" s="9"/>
      <c r="AD93" s="9"/>
      <c r="AE93" s="9"/>
      <c r="AF93" s="9"/>
      <c r="AG93" s="9"/>
      <c r="AH93" s="9"/>
    </row>
    <row r="94" spans="1:34" x14ac:dyDescent="0.25">
      <c r="A94" s="9"/>
      <c r="B94" s="9"/>
      <c r="C94" s="9"/>
      <c r="D94" s="9"/>
      <c r="E94" s="16"/>
      <c r="F94" s="9"/>
      <c r="G94" s="16"/>
      <c r="H94" s="16"/>
      <c r="I94" s="9"/>
      <c r="J94" s="9"/>
      <c r="K94" s="9"/>
      <c r="L94" s="9"/>
      <c r="M94" s="9"/>
      <c r="N94" s="9"/>
      <c r="O94" s="9"/>
      <c r="P94" s="9"/>
      <c r="Q94" s="425"/>
      <c r="R94" s="9"/>
      <c r="S94" s="9"/>
      <c r="T94" s="17"/>
      <c r="U94" s="17"/>
      <c r="V94" s="9"/>
      <c r="W94" s="17"/>
      <c r="X94" s="9"/>
      <c r="Y94" s="9"/>
      <c r="Z94" s="9"/>
      <c r="AA94" s="9"/>
      <c r="AB94" s="9"/>
      <c r="AC94" s="9"/>
      <c r="AD94" s="9"/>
      <c r="AE94" s="9"/>
      <c r="AF94" s="9"/>
      <c r="AG94" s="9"/>
      <c r="AH94" s="9"/>
    </row>
    <row r="95" spans="1:34" x14ac:dyDescent="0.25">
      <c r="A95" s="9"/>
      <c r="B95" s="9"/>
      <c r="C95" s="9"/>
      <c r="D95" s="9"/>
      <c r="E95" s="16"/>
      <c r="F95" s="9"/>
      <c r="G95" s="16"/>
      <c r="H95" s="16"/>
      <c r="I95" s="9"/>
      <c r="J95" s="9"/>
      <c r="K95" s="9"/>
      <c r="L95" s="9"/>
      <c r="M95" s="9"/>
      <c r="N95" s="9"/>
      <c r="O95" s="9"/>
      <c r="P95" s="9"/>
      <c r="Q95" s="425"/>
      <c r="R95" s="9"/>
      <c r="S95" s="9"/>
      <c r="T95" s="17"/>
      <c r="U95" s="17"/>
      <c r="V95" s="9"/>
      <c r="W95" s="17"/>
      <c r="X95" s="9"/>
      <c r="Y95" s="9"/>
      <c r="Z95" s="9"/>
      <c r="AA95" s="9"/>
      <c r="AB95" s="9"/>
      <c r="AC95" s="9"/>
      <c r="AD95" s="9"/>
      <c r="AE95" s="9"/>
      <c r="AF95" s="9"/>
      <c r="AG95" s="9"/>
      <c r="AH95" s="9"/>
    </row>
    <row r="96" spans="1:34" x14ac:dyDescent="0.25">
      <c r="A96" s="9"/>
      <c r="B96" s="9"/>
      <c r="C96" s="9"/>
      <c r="D96" s="9"/>
      <c r="E96" s="16"/>
      <c r="F96" s="9"/>
      <c r="G96" s="16"/>
      <c r="H96" s="16"/>
      <c r="I96" s="9"/>
      <c r="J96" s="9"/>
      <c r="K96" s="9"/>
      <c r="L96" s="9"/>
      <c r="M96" s="9"/>
      <c r="N96" s="9"/>
      <c r="O96" s="9"/>
      <c r="P96" s="9"/>
      <c r="Q96" s="425"/>
      <c r="R96" s="9"/>
      <c r="S96" s="9"/>
      <c r="T96" s="17"/>
      <c r="U96" s="17"/>
      <c r="V96" s="9"/>
      <c r="W96" s="17"/>
      <c r="X96" s="9"/>
      <c r="Y96" s="9"/>
      <c r="Z96" s="9"/>
      <c r="AA96" s="9"/>
      <c r="AB96" s="9"/>
      <c r="AC96" s="9"/>
      <c r="AD96" s="9"/>
      <c r="AE96" s="9"/>
      <c r="AF96" s="9"/>
      <c r="AG96" s="9"/>
      <c r="AH96" s="9"/>
    </row>
    <row r="97" spans="1:34" x14ac:dyDescent="0.25">
      <c r="A97" s="9"/>
      <c r="B97" s="9"/>
      <c r="C97" s="9"/>
      <c r="D97" s="9"/>
      <c r="E97" s="16"/>
      <c r="F97" s="9"/>
      <c r="G97" s="16"/>
      <c r="H97" s="16"/>
      <c r="I97" s="9"/>
      <c r="J97" s="9"/>
      <c r="K97" s="9"/>
      <c r="L97" s="9"/>
      <c r="M97" s="9"/>
      <c r="N97" s="9"/>
      <c r="O97" s="9"/>
      <c r="P97" s="9"/>
      <c r="Q97" s="425"/>
      <c r="R97" s="9"/>
      <c r="S97" s="9"/>
      <c r="T97" s="17"/>
      <c r="U97" s="17"/>
      <c r="V97" s="9"/>
      <c r="W97" s="17"/>
      <c r="X97" s="9"/>
      <c r="Y97" s="9"/>
      <c r="Z97" s="9"/>
      <c r="AA97" s="9"/>
      <c r="AB97" s="9"/>
      <c r="AC97" s="9"/>
      <c r="AD97" s="9"/>
      <c r="AE97" s="9"/>
      <c r="AF97" s="9"/>
      <c r="AG97" s="9"/>
      <c r="AH97" s="9"/>
    </row>
    <row r="98" spans="1:34" x14ac:dyDescent="0.25">
      <c r="A98" s="9"/>
      <c r="B98" s="9"/>
      <c r="C98" s="9"/>
      <c r="D98" s="9"/>
      <c r="E98" s="16"/>
      <c r="F98" s="9"/>
      <c r="G98" s="16"/>
      <c r="H98" s="16"/>
      <c r="I98" s="9"/>
      <c r="J98" s="9"/>
      <c r="K98" s="9"/>
      <c r="L98" s="9"/>
      <c r="M98" s="9"/>
      <c r="N98" s="9"/>
      <c r="O98" s="9"/>
      <c r="P98" s="9"/>
      <c r="Q98" s="425"/>
      <c r="R98" s="9"/>
      <c r="S98" s="9"/>
      <c r="T98" s="17"/>
      <c r="U98" s="17"/>
      <c r="V98" s="9"/>
      <c r="W98" s="17"/>
      <c r="X98" s="9"/>
      <c r="Y98" s="9"/>
      <c r="Z98" s="9"/>
      <c r="AA98" s="9"/>
      <c r="AB98" s="9"/>
      <c r="AC98" s="9"/>
      <c r="AD98" s="9"/>
      <c r="AE98" s="9"/>
      <c r="AF98" s="9"/>
      <c r="AG98" s="9"/>
      <c r="AH98" s="9"/>
    </row>
    <row r="99" spans="1:34" x14ac:dyDescent="0.25">
      <c r="A99" s="9"/>
      <c r="B99" s="9"/>
      <c r="C99" s="9"/>
      <c r="D99" s="9"/>
      <c r="E99" s="16"/>
      <c r="F99" s="9"/>
      <c r="G99" s="16"/>
      <c r="H99" s="16"/>
      <c r="I99" s="9"/>
      <c r="J99" s="9"/>
      <c r="K99" s="9"/>
      <c r="L99" s="9"/>
      <c r="M99" s="9"/>
      <c r="N99" s="9"/>
      <c r="O99" s="9"/>
      <c r="P99" s="9"/>
      <c r="Q99" s="425"/>
      <c r="R99" s="9"/>
      <c r="S99" s="9"/>
      <c r="T99" s="17"/>
      <c r="U99" s="17"/>
      <c r="V99" s="9"/>
      <c r="W99" s="17"/>
      <c r="X99" s="9"/>
      <c r="Y99" s="9"/>
      <c r="Z99" s="9"/>
      <c r="AA99" s="9"/>
      <c r="AB99" s="9"/>
      <c r="AC99" s="9"/>
      <c r="AD99" s="9"/>
      <c r="AE99" s="9"/>
      <c r="AF99" s="9"/>
      <c r="AG99" s="9"/>
      <c r="AH99" s="9"/>
    </row>
    <row r="100" spans="1:34" x14ac:dyDescent="0.25">
      <c r="A100" s="9"/>
      <c r="B100" s="9"/>
      <c r="C100" s="9"/>
      <c r="D100" s="9"/>
      <c r="E100" s="16"/>
      <c r="F100" s="9"/>
      <c r="G100" s="16"/>
      <c r="H100" s="16"/>
      <c r="I100" s="9"/>
      <c r="J100" s="9"/>
      <c r="K100" s="9"/>
      <c r="L100" s="9"/>
      <c r="M100" s="9"/>
      <c r="N100" s="9"/>
      <c r="O100" s="9"/>
      <c r="P100" s="9"/>
      <c r="Q100" s="425"/>
      <c r="R100" s="9"/>
      <c r="S100" s="9"/>
      <c r="T100" s="17"/>
      <c r="U100" s="17"/>
      <c r="V100" s="9"/>
      <c r="W100" s="17"/>
      <c r="X100" s="9"/>
      <c r="Y100" s="9"/>
      <c r="Z100" s="9"/>
      <c r="AA100" s="9"/>
      <c r="AB100" s="9"/>
      <c r="AC100" s="9"/>
      <c r="AD100" s="9"/>
      <c r="AE100" s="9"/>
      <c r="AF100" s="9"/>
      <c r="AG100" s="9"/>
      <c r="AH100" s="9"/>
    </row>
    <row r="101" spans="1:34" x14ac:dyDescent="0.25">
      <c r="A101" s="9"/>
      <c r="B101" s="9"/>
      <c r="C101" s="9"/>
      <c r="D101" s="9"/>
      <c r="E101" s="16"/>
      <c r="F101" s="9"/>
      <c r="G101" s="16"/>
      <c r="H101" s="16"/>
      <c r="I101" s="9"/>
      <c r="J101" s="9"/>
      <c r="K101" s="9"/>
      <c r="L101" s="9"/>
      <c r="M101" s="9"/>
      <c r="N101" s="9"/>
      <c r="O101" s="9"/>
      <c r="P101" s="9"/>
      <c r="Q101" s="425"/>
      <c r="R101" s="9"/>
      <c r="S101" s="9"/>
      <c r="T101" s="17"/>
      <c r="U101" s="17"/>
      <c r="V101" s="9"/>
      <c r="W101" s="17"/>
      <c r="X101" s="9"/>
      <c r="Y101" s="9"/>
      <c r="Z101" s="9"/>
      <c r="AA101" s="9"/>
      <c r="AB101" s="9"/>
      <c r="AC101" s="9"/>
      <c r="AD101" s="9"/>
      <c r="AE101" s="9"/>
      <c r="AF101" s="9"/>
      <c r="AG101" s="9"/>
      <c r="AH101" s="9"/>
    </row>
    <row r="102" spans="1:34" x14ac:dyDescent="0.25">
      <c r="A102" s="9"/>
      <c r="B102" s="9"/>
      <c r="C102" s="9"/>
      <c r="D102" s="9"/>
      <c r="E102" s="16"/>
      <c r="F102" s="9"/>
      <c r="G102" s="16"/>
      <c r="H102" s="16"/>
      <c r="I102" s="9"/>
      <c r="J102" s="9"/>
      <c r="K102" s="9"/>
      <c r="L102" s="9"/>
      <c r="M102" s="9"/>
      <c r="N102" s="9"/>
      <c r="O102" s="9"/>
      <c r="P102" s="9"/>
      <c r="Q102" s="425"/>
      <c r="R102" s="9"/>
      <c r="S102" s="9"/>
      <c r="T102" s="17"/>
      <c r="U102" s="17"/>
      <c r="V102" s="9"/>
      <c r="W102" s="17"/>
      <c r="X102" s="9"/>
      <c r="Y102" s="9"/>
      <c r="Z102" s="9"/>
      <c r="AA102" s="9"/>
      <c r="AB102" s="9"/>
      <c r="AC102" s="9"/>
      <c r="AD102" s="9"/>
      <c r="AE102" s="9"/>
      <c r="AF102" s="9"/>
      <c r="AG102" s="9"/>
      <c r="AH102" s="9"/>
    </row>
    <row r="103" spans="1:34" x14ac:dyDescent="0.25">
      <c r="A103" s="9"/>
      <c r="B103" s="9"/>
      <c r="C103" s="9"/>
      <c r="D103" s="9"/>
      <c r="E103" s="16"/>
      <c r="F103" s="9"/>
      <c r="G103" s="16"/>
      <c r="H103" s="16"/>
      <c r="I103" s="9"/>
      <c r="J103" s="9"/>
      <c r="K103" s="9"/>
      <c r="L103" s="9"/>
      <c r="M103" s="9"/>
      <c r="N103" s="9"/>
      <c r="O103" s="9"/>
      <c r="P103" s="9"/>
      <c r="Q103" s="425"/>
      <c r="R103" s="9"/>
      <c r="S103" s="9"/>
      <c r="T103" s="17"/>
      <c r="U103" s="17"/>
      <c r="V103" s="9"/>
      <c r="W103" s="17"/>
      <c r="X103" s="9"/>
      <c r="Y103" s="9"/>
      <c r="Z103" s="9"/>
      <c r="AA103" s="9"/>
      <c r="AB103" s="9"/>
      <c r="AC103" s="9"/>
      <c r="AD103" s="9"/>
      <c r="AE103" s="9"/>
      <c r="AF103" s="9"/>
      <c r="AG103" s="9"/>
      <c r="AH103" s="9"/>
    </row>
    <row r="104" spans="1:34" x14ac:dyDescent="0.25">
      <c r="A104" s="9"/>
      <c r="B104" s="9"/>
      <c r="C104" s="9"/>
      <c r="D104" s="9"/>
      <c r="E104" s="16"/>
      <c r="F104" s="9"/>
      <c r="G104" s="16"/>
      <c r="H104" s="16"/>
      <c r="I104" s="9"/>
      <c r="J104" s="9"/>
      <c r="K104" s="9"/>
      <c r="L104" s="9"/>
      <c r="M104" s="9"/>
      <c r="N104" s="9"/>
      <c r="O104" s="9"/>
      <c r="P104" s="9"/>
      <c r="Q104" s="425"/>
      <c r="R104" s="9"/>
      <c r="S104" s="9"/>
      <c r="T104" s="17"/>
      <c r="U104" s="17"/>
      <c r="V104" s="9"/>
      <c r="W104" s="17"/>
      <c r="X104" s="9"/>
      <c r="Y104" s="9"/>
      <c r="Z104" s="9"/>
      <c r="AA104" s="9"/>
      <c r="AB104" s="9"/>
      <c r="AC104" s="9"/>
      <c r="AD104" s="9"/>
      <c r="AE104" s="9"/>
      <c r="AF104" s="9"/>
      <c r="AG104" s="9"/>
      <c r="AH104" s="9"/>
    </row>
    <row r="105" spans="1:34" x14ac:dyDescent="0.25">
      <c r="A105" s="9"/>
      <c r="B105" s="9"/>
      <c r="C105" s="9"/>
      <c r="D105" s="9"/>
      <c r="E105" s="16"/>
      <c r="F105" s="9"/>
      <c r="G105" s="16"/>
      <c r="H105" s="16"/>
      <c r="I105" s="9"/>
      <c r="J105" s="9"/>
      <c r="K105" s="9"/>
      <c r="L105" s="9"/>
      <c r="M105" s="9"/>
      <c r="N105" s="9"/>
      <c r="O105" s="9"/>
      <c r="P105" s="9"/>
      <c r="Q105" s="425"/>
      <c r="R105" s="9"/>
      <c r="S105" s="9"/>
      <c r="T105" s="17"/>
      <c r="U105" s="17"/>
      <c r="V105" s="9"/>
      <c r="W105" s="17"/>
      <c r="X105" s="9"/>
      <c r="Y105" s="9"/>
      <c r="Z105" s="9"/>
      <c r="AA105" s="9"/>
      <c r="AB105" s="9"/>
      <c r="AC105" s="9"/>
      <c r="AD105" s="9"/>
      <c r="AE105" s="9"/>
      <c r="AF105" s="9"/>
      <c r="AG105" s="9"/>
      <c r="AH105" s="9"/>
    </row>
    <row r="106" spans="1:34" x14ac:dyDescent="0.25">
      <c r="A106" s="9"/>
      <c r="B106" s="9"/>
      <c r="C106" s="9"/>
      <c r="D106" s="9"/>
      <c r="E106" s="16"/>
      <c r="F106" s="9"/>
      <c r="G106" s="16"/>
      <c r="H106" s="16"/>
      <c r="I106" s="9"/>
      <c r="J106" s="9"/>
      <c r="K106" s="9"/>
      <c r="L106" s="9"/>
      <c r="M106" s="9"/>
      <c r="N106" s="9"/>
      <c r="O106" s="9"/>
      <c r="P106" s="9"/>
      <c r="Q106" s="425"/>
      <c r="R106" s="9"/>
      <c r="S106" s="9"/>
      <c r="T106" s="17"/>
      <c r="U106" s="17"/>
      <c r="V106" s="9"/>
      <c r="W106" s="17"/>
      <c r="X106" s="9"/>
      <c r="Y106" s="9"/>
      <c r="Z106" s="9"/>
      <c r="AA106" s="9"/>
      <c r="AB106" s="9"/>
      <c r="AC106" s="9"/>
      <c r="AD106" s="9"/>
      <c r="AE106" s="9"/>
      <c r="AF106" s="9"/>
      <c r="AG106" s="9"/>
      <c r="AH106" s="9"/>
    </row>
    <row r="107" spans="1:34" x14ac:dyDescent="0.25">
      <c r="A107" s="9"/>
      <c r="B107" s="9"/>
      <c r="C107" s="9"/>
      <c r="D107" s="9"/>
      <c r="E107" s="16"/>
      <c r="F107" s="9"/>
      <c r="G107" s="16"/>
      <c r="H107" s="16"/>
      <c r="I107" s="9"/>
      <c r="J107" s="9"/>
      <c r="K107" s="9"/>
      <c r="L107" s="9"/>
      <c r="M107" s="9"/>
      <c r="N107" s="9"/>
      <c r="O107" s="9"/>
      <c r="P107" s="9"/>
      <c r="Q107" s="425"/>
      <c r="R107" s="9"/>
      <c r="S107" s="9"/>
      <c r="T107" s="17"/>
      <c r="U107" s="17"/>
      <c r="V107" s="9"/>
      <c r="W107" s="17"/>
      <c r="X107" s="9"/>
      <c r="Y107" s="9"/>
      <c r="Z107" s="9"/>
      <c r="AA107" s="9"/>
      <c r="AB107" s="9"/>
      <c r="AC107" s="9"/>
      <c r="AD107" s="9"/>
      <c r="AE107" s="9"/>
      <c r="AF107" s="9"/>
      <c r="AG107" s="9"/>
      <c r="AH107" s="9"/>
    </row>
    <row r="108" spans="1:34" x14ac:dyDescent="0.25">
      <c r="A108" s="9"/>
      <c r="B108" s="9"/>
      <c r="C108" s="9"/>
      <c r="D108" s="9"/>
      <c r="E108" s="16"/>
      <c r="F108" s="9"/>
      <c r="G108" s="16"/>
      <c r="H108" s="16"/>
      <c r="I108" s="9"/>
      <c r="J108" s="9"/>
      <c r="K108" s="9"/>
      <c r="L108" s="9"/>
      <c r="M108" s="9"/>
      <c r="N108" s="9"/>
      <c r="O108" s="9"/>
      <c r="P108" s="9"/>
      <c r="Q108" s="425"/>
      <c r="R108" s="9"/>
      <c r="S108" s="9"/>
      <c r="T108" s="17"/>
      <c r="U108" s="17"/>
      <c r="V108" s="9"/>
      <c r="W108" s="17"/>
      <c r="X108" s="9"/>
      <c r="Y108" s="9"/>
      <c r="Z108" s="9"/>
      <c r="AA108" s="9"/>
      <c r="AB108" s="9"/>
      <c r="AC108" s="9"/>
      <c r="AD108" s="9"/>
      <c r="AE108" s="9"/>
      <c r="AF108" s="9"/>
      <c r="AG108" s="9"/>
      <c r="AH108" s="9"/>
    </row>
    <row r="109" spans="1:34" x14ac:dyDescent="0.25">
      <c r="A109" s="9"/>
      <c r="B109" s="9"/>
      <c r="C109" s="9"/>
      <c r="D109" s="9"/>
      <c r="E109" s="16"/>
      <c r="F109" s="9"/>
      <c r="G109" s="16"/>
      <c r="H109" s="16"/>
      <c r="I109" s="9"/>
      <c r="J109" s="9"/>
      <c r="K109" s="9"/>
      <c r="L109" s="9"/>
      <c r="M109" s="9"/>
      <c r="N109" s="9"/>
      <c r="O109" s="9"/>
      <c r="P109" s="9"/>
      <c r="Q109" s="425"/>
      <c r="R109" s="9"/>
      <c r="S109" s="9"/>
      <c r="T109" s="17"/>
      <c r="U109" s="17"/>
      <c r="V109" s="9"/>
      <c r="W109" s="17"/>
      <c r="X109" s="9"/>
      <c r="Y109" s="9"/>
      <c r="Z109" s="9"/>
      <c r="AA109" s="9"/>
      <c r="AB109" s="9"/>
      <c r="AC109" s="9"/>
      <c r="AD109" s="9"/>
      <c r="AE109" s="9"/>
      <c r="AF109" s="9"/>
      <c r="AG109" s="9"/>
      <c r="AH109" s="9"/>
    </row>
    <row r="110" spans="1:34" x14ac:dyDescent="0.25">
      <c r="A110" s="9"/>
      <c r="B110" s="9"/>
      <c r="C110" s="9"/>
      <c r="D110" s="9"/>
      <c r="E110" s="16"/>
      <c r="F110" s="9"/>
      <c r="G110" s="16"/>
      <c r="H110" s="16"/>
      <c r="I110" s="9"/>
      <c r="J110" s="9"/>
      <c r="K110" s="9"/>
      <c r="L110" s="9"/>
      <c r="M110" s="9"/>
      <c r="N110" s="9"/>
      <c r="O110" s="9"/>
      <c r="P110" s="9"/>
      <c r="Q110" s="425"/>
      <c r="R110" s="9"/>
      <c r="S110" s="9"/>
      <c r="T110" s="17"/>
      <c r="U110" s="17"/>
      <c r="V110" s="9"/>
      <c r="W110" s="17"/>
      <c r="X110" s="9"/>
      <c r="Y110" s="9"/>
      <c r="Z110" s="9"/>
      <c r="AA110" s="9"/>
      <c r="AB110" s="9"/>
      <c r="AC110" s="9"/>
      <c r="AD110" s="9"/>
      <c r="AE110" s="9"/>
      <c r="AF110" s="9"/>
      <c r="AG110" s="9"/>
      <c r="AH110" s="9"/>
    </row>
    <row r="111" spans="1:34" x14ac:dyDescent="0.25">
      <c r="A111" s="9"/>
      <c r="B111" s="9"/>
      <c r="C111" s="9"/>
      <c r="D111" s="9"/>
      <c r="E111" s="16"/>
      <c r="F111" s="9"/>
      <c r="G111" s="16"/>
      <c r="H111" s="16"/>
      <c r="I111" s="9"/>
      <c r="J111" s="9"/>
      <c r="K111" s="9"/>
      <c r="L111" s="9"/>
      <c r="M111" s="9"/>
      <c r="N111" s="9"/>
      <c r="O111" s="9"/>
      <c r="P111" s="9"/>
      <c r="Q111" s="425"/>
      <c r="R111" s="9"/>
      <c r="S111" s="9"/>
      <c r="T111" s="17"/>
      <c r="U111" s="17"/>
      <c r="V111" s="9"/>
      <c r="W111" s="17"/>
      <c r="X111" s="9"/>
      <c r="Y111" s="9"/>
      <c r="Z111" s="9"/>
      <c r="AA111" s="9"/>
      <c r="AB111" s="9"/>
      <c r="AC111" s="9"/>
      <c r="AD111" s="9"/>
      <c r="AE111" s="9"/>
      <c r="AF111" s="9"/>
      <c r="AG111" s="9"/>
      <c r="AH111" s="9"/>
    </row>
    <row r="112" spans="1:34" x14ac:dyDescent="0.25">
      <c r="A112" s="9"/>
      <c r="B112" s="9"/>
      <c r="C112" s="9"/>
      <c r="D112" s="9"/>
      <c r="E112" s="16"/>
      <c r="F112" s="9"/>
      <c r="G112" s="16"/>
      <c r="H112" s="16"/>
      <c r="I112" s="9"/>
      <c r="J112" s="9"/>
      <c r="K112" s="9"/>
      <c r="L112" s="9"/>
      <c r="M112" s="9"/>
      <c r="N112" s="9"/>
      <c r="O112" s="9"/>
      <c r="P112" s="9"/>
      <c r="Q112" s="425"/>
      <c r="R112" s="9"/>
      <c r="S112" s="9"/>
      <c r="T112" s="17"/>
      <c r="U112" s="17"/>
      <c r="V112" s="9"/>
      <c r="W112" s="17"/>
      <c r="X112" s="9"/>
      <c r="Y112" s="9"/>
      <c r="Z112" s="9"/>
      <c r="AA112" s="9"/>
      <c r="AB112" s="9"/>
      <c r="AC112" s="9"/>
      <c r="AD112" s="9"/>
      <c r="AE112" s="9"/>
      <c r="AF112" s="9"/>
      <c r="AG112" s="9"/>
      <c r="AH112" s="9"/>
    </row>
    <row r="113" spans="1:34" x14ac:dyDescent="0.25">
      <c r="A113" s="9"/>
      <c r="B113" s="9"/>
      <c r="C113" s="9"/>
      <c r="D113" s="9"/>
      <c r="E113" s="16"/>
      <c r="F113" s="9"/>
      <c r="G113" s="16"/>
      <c r="H113" s="16"/>
      <c r="I113" s="9"/>
      <c r="J113" s="9"/>
      <c r="K113" s="9"/>
      <c r="L113" s="9"/>
      <c r="M113" s="9"/>
      <c r="N113" s="9"/>
      <c r="O113" s="9"/>
      <c r="P113" s="9"/>
      <c r="Q113" s="425"/>
      <c r="R113" s="9"/>
      <c r="S113" s="9"/>
      <c r="T113" s="17"/>
      <c r="U113" s="17"/>
      <c r="V113" s="9"/>
      <c r="W113" s="17"/>
      <c r="X113" s="9"/>
      <c r="Y113" s="9"/>
      <c r="Z113" s="9"/>
      <c r="AA113" s="9"/>
      <c r="AB113" s="9"/>
      <c r="AC113" s="9"/>
      <c r="AD113" s="9"/>
      <c r="AE113" s="9"/>
      <c r="AF113" s="9"/>
      <c r="AG113" s="9"/>
      <c r="AH113" s="9"/>
    </row>
    <row r="114" spans="1:34" x14ac:dyDescent="0.25">
      <c r="A114" s="9"/>
      <c r="B114" s="9"/>
      <c r="C114" s="9"/>
      <c r="D114" s="9"/>
      <c r="E114" s="16"/>
      <c r="F114" s="9"/>
      <c r="G114" s="16"/>
      <c r="H114" s="16"/>
      <c r="I114" s="9"/>
      <c r="J114" s="9"/>
      <c r="K114" s="9"/>
      <c r="L114" s="9"/>
      <c r="M114" s="9"/>
      <c r="N114" s="9"/>
      <c r="O114" s="9"/>
      <c r="P114" s="9"/>
      <c r="Q114" s="425"/>
      <c r="R114" s="9"/>
      <c r="S114" s="9"/>
      <c r="T114" s="17"/>
      <c r="U114" s="17"/>
      <c r="V114" s="9"/>
      <c r="W114" s="17"/>
      <c r="X114" s="9"/>
      <c r="Y114" s="9"/>
      <c r="Z114" s="9"/>
      <c r="AA114" s="9"/>
      <c r="AB114" s="9"/>
      <c r="AC114" s="9"/>
      <c r="AD114" s="9"/>
      <c r="AE114" s="9"/>
      <c r="AF114" s="9"/>
      <c r="AG114" s="9"/>
      <c r="AH114" s="9"/>
    </row>
    <row r="115" spans="1:34" x14ac:dyDescent="0.25">
      <c r="A115" s="9"/>
      <c r="B115" s="9"/>
      <c r="C115" s="9"/>
      <c r="D115" s="9"/>
      <c r="E115" s="16"/>
      <c r="F115" s="9"/>
      <c r="G115" s="16"/>
      <c r="H115" s="16"/>
      <c r="I115" s="9"/>
      <c r="J115" s="9"/>
      <c r="K115" s="9"/>
      <c r="L115" s="9"/>
      <c r="M115" s="9"/>
      <c r="N115" s="9"/>
      <c r="O115" s="9"/>
      <c r="P115" s="9"/>
      <c r="Q115" s="425"/>
      <c r="R115" s="9"/>
      <c r="S115" s="9"/>
      <c r="T115" s="17"/>
      <c r="U115" s="17"/>
      <c r="V115" s="9"/>
      <c r="W115" s="17"/>
      <c r="X115" s="9"/>
      <c r="Y115" s="9"/>
      <c r="Z115" s="9"/>
      <c r="AA115" s="9"/>
      <c r="AB115" s="9"/>
      <c r="AC115" s="9"/>
      <c r="AD115" s="9"/>
      <c r="AE115" s="9"/>
      <c r="AF115" s="9"/>
      <c r="AG115" s="9"/>
      <c r="AH115" s="9"/>
    </row>
    <row r="116" spans="1:34" x14ac:dyDescent="0.25">
      <c r="A116" s="9"/>
      <c r="B116" s="9"/>
      <c r="C116" s="9"/>
      <c r="D116" s="9"/>
      <c r="E116" s="16"/>
      <c r="F116" s="9"/>
      <c r="G116" s="16"/>
      <c r="H116" s="16"/>
      <c r="I116" s="9"/>
      <c r="J116" s="9"/>
      <c r="K116" s="9"/>
      <c r="L116" s="9"/>
      <c r="M116" s="9"/>
      <c r="N116" s="9"/>
      <c r="O116" s="9"/>
      <c r="P116" s="9"/>
      <c r="Q116" s="425"/>
      <c r="R116" s="9"/>
      <c r="S116" s="9"/>
      <c r="T116" s="17"/>
      <c r="U116" s="17"/>
      <c r="V116" s="9"/>
      <c r="W116" s="17"/>
      <c r="X116" s="9"/>
      <c r="Y116" s="9"/>
      <c r="Z116" s="9"/>
      <c r="AA116" s="9"/>
      <c r="AB116" s="9"/>
      <c r="AC116" s="9"/>
      <c r="AD116" s="9"/>
      <c r="AE116" s="9"/>
      <c r="AF116" s="9"/>
      <c r="AG116" s="9"/>
      <c r="AH116" s="9"/>
    </row>
    <row r="117" spans="1:34" x14ac:dyDescent="0.25">
      <c r="A117" s="9"/>
      <c r="B117" s="9"/>
      <c r="C117" s="9"/>
      <c r="D117" s="9"/>
      <c r="E117" s="16"/>
      <c r="F117" s="9"/>
      <c r="G117" s="16"/>
      <c r="H117" s="16"/>
      <c r="I117" s="9"/>
      <c r="J117" s="9"/>
      <c r="K117" s="9"/>
      <c r="L117" s="9"/>
      <c r="M117" s="9"/>
      <c r="N117" s="9"/>
      <c r="O117" s="9"/>
      <c r="P117" s="9"/>
      <c r="Q117" s="425"/>
      <c r="R117" s="9"/>
      <c r="S117" s="9"/>
      <c r="T117" s="17"/>
      <c r="U117" s="17"/>
      <c r="V117" s="9"/>
      <c r="W117" s="17"/>
      <c r="X117" s="9"/>
      <c r="Y117" s="9"/>
      <c r="Z117" s="9"/>
      <c r="AA117" s="9"/>
      <c r="AB117" s="9"/>
      <c r="AC117" s="9"/>
      <c r="AD117" s="9"/>
      <c r="AE117" s="9"/>
      <c r="AF117" s="9"/>
      <c r="AG117" s="9"/>
      <c r="AH117" s="9"/>
    </row>
    <row r="118" spans="1:34" x14ac:dyDescent="0.25">
      <c r="A118" s="9"/>
      <c r="B118" s="9"/>
      <c r="C118" s="9"/>
      <c r="D118" s="9"/>
      <c r="E118" s="16"/>
      <c r="F118" s="9"/>
      <c r="G118" s="16"/>
      <c r="H118" s="16"/>
      <c r="I118" s="9"/>
      <c r="J118" s="9"/>
      <c r="K118" s="9"/>
      <c r="L118" s="9"/>
      <c r="M118" s="9"/>
      <c r="N118" s="9"/>
      <c r="O118" s="9"/>
      <c r="P118" s="9"/>
      <c r="Q118" s="425"/>
      <c r="R118" s="9"/>
      <c r="S118" s="9"/>
      <c r="T118" s="17"/>
      <c r="U118" s="17"/>
      <c r="V118" s="9"/>
      <c r="W118" s="17"/>
      <c r="X118" s="9"/>
      <c r="Y118" s="9"/>
      <c r="Z118" s="9"/>
      <c r="AA118" s="9"/>
      <c r="AB118" s="9"/>
      <c r="AC118" s="9"/>
      <c r="AD118" s="9"/>
      <c r="AE118" s="9"/>
      <c r="AF118" s="9"/>
      <c r="AG118" s="9"/>
      <c r="AH118" s="9"/>
    </row>
    <row r="119" spans="1:34" x14ac:dyDescent="0.25">
      <c r="A119" s="9"/>
      <c r="B119" s="9"/>
      <c r="C119" s="9"/>
      <c r="D119" s="9"/>
      <c r="E119" s="16"/>
      <c r="F119" s="9"/>
      <c r="G119" s="16"/>
      <c r="H119" s="16"/>
      <c r="I119" s="9"/>
      <c r="J119" s="9"/>
      <c r="K119" s="9"/>
      <c r="L119" s="9"/>
      <c r="M119" s="9"/>
      <c r="N119" s="9"/>
      <c r="O119" s="9"/>
      <c r="P119" s="9"/>
      <c r="Q119" s="425"/>
      <c r="R119" s="9"/>
      <c r="S119" s="9"/>
      <c r="T119" s="17"/>
      <c r="U119" s="17"/>
      <c r="V119" s="9"/>
      <c r="W119" s="17"/>
      <c r="X119" s="9"/>
      <c r="Y119" s="9"/>
      <c r="Z119" s="9"/>
      <c r="AA119" s="9"/>
      <c r="AB119" s="9"/>
      <c r="AC119" s="9"/>
      <c r="AD119" s="9"/>
      <c r="AE119" s="9"/>
      <c r="AF119" s="9"/>
      <c r="AG119" s="9"/>
      <c r="AH119" s="9"/>
    </row>
    <row r="120" spans="1:34" x14ac:dyDescent="0.25">
      <c r="A120" s="9"/>
      <c r="B120" s="9"/>
      <c r="C120" s="9"/>
      <c r="D120" s="9"/>
      <c r="E120" s="16"/>
      <c r="F120" s="9"/>
      <c r="G120" s="16"/>
      <c r="H120" s="16"/>
      <c r="I120" s="9"/>
      <c r="J120" s="9"/>
      <c r="K120" s="9"/>
      <c r="L120" s="9"/>
      <c r="M120" s="9"/>
      <c r="N120" s="9"/>
      <c r="O120" s="9"/>
      <c r="P120" s="9"/>
      <c r="Q120" s="425"/>
      <c r="R120" s="9"/>
      <c r="S120" s="9"/>
      <c r="T120" s="17"/>
      <c r="U120" s="17"/>
      <c r="V120" s="9"/>
      <c r="W120" s="17"/>
      <c r="X120" s="9"/>
      <c r="Y120" s="9"/>
      <c r="Z120" s="9"/>
      <c r="AA120" s="9"/>
      <c r="AB120" s="9"/>
      <c r="AC120" s="9"/>
      <c r="AD120" s="9"/>
      <c r="AE120" s="9"/>
      <c r="AF120" s="9"/>
      <c r="AG120" s="9"/>
      <c r="AH120" s="9"/>
    </row>
    <row r="121" spans="1:34" x14ac:dyDescent="0.25">
      <c r="A121" s="9"/>
      <c r="B121" s="9"/>
      <c r="C121" s="9"/>
      <c r="D121" s="9"/>
      <c r="E121" s="16"/>
      <c r="F121" s="9"/>
      <c r="G121" s="16"/>
      <c r="H121" s="16"/>
      <c r="I121" s="9"/>
      <c r="J121" s="9"/>
      <c r="K121" s="9"/>
      <c r="L121" s="9"/>
      <c r="M121" s="9"/>
      <c r="N121" s="9"/>
      <c r="O121" s="9"/>
      <c r="P121" s="9"/>
      <c r="Q121" s="425"/>
      <c r="R121" s="9"/>
      <c r="S121" s="9"/>
      <c r="T121" s="17"/>
      <c r="U121" s="17"/>
      <c r="V121" s="9"/>
      <c r="W121" s="17"/>
      <c r="X121" s="9"/>
      <c r="Y121" s="9"/>
      <c r="Z121" s="9"/>
      <c r="AA121" s="9"/>
      <c r="AB121" s="9"/>
      <c r="AC121" s="9"/>
      <c r="AD121" s="9"/>
      <c r="AE121" s="9"/>
      <c r="AF121" s="9"/>
      <c r="AG121" s="9"/>
      <c r="AH121" s="9"/>
    </row>
    <row r="122" spans="1:34" x14ac:dyDescent="0.25">
      <c r="A122" s="9"/>
      <c r="B122" s="9"/>
      <c r="C122" s="9"/>
      <c r="D122" s="9"/>
      <c r="E122" s="16"/>
      <c r="F122" s="9"/>
      <c r="G122" s="16"/>
      <c r="H122" s="16"/>
      <c r="I122" s="9"/>
      <c r="J122" s="9"/>
      <c r="K122" s="9"/>
      <c r="L122" s="9"/>
      <c r="M122" s="9"/>
      <c r="N122" s="9"/>
      <c r="O122" s="9"/>
      <c r="P122" s="9"/>
      <c r="Q122" s="425"/>
      <c r="R122" s="9"/>
      <c r="S122" s="9"/>
      <c r="T122" s="17"/>
      <c r="U122" s="17"/>
      <c r="V122" s="9"/>
      <c r="W122" s="17"/>
      <c r="X122" s="9"/>
      <c r="Y122" s="9"/>
      <c r="Z122" s="9"/>
      <c r="AA122" s="9"/>
      <c r="AB122" s="9"/>
      <c r="AC122" s="9"/>
      <c r="AD122" s="9"/>
      <c r="AE122" s="9"/>
      <c r="AF122" s="9"/>
      <c r="AG122" s="9"/>
      <c r="AH122" s="9"/>
    </row>
    <row r="123" spans="1:34" x14ac:dyDescent="0.25">
      <c r="A123" s="9"/>
      <c r="B123" s="9"/>
      <c r="C123" s="9"/>
      <c r="D123" s="9"/>
      <c r="E123" s="16"/>
      <c r="F123" s="9"/>
      <c r="G123" s="16"/>
      <c r="H123" s="16"/>
      <c r="I123" s="9"/>
      <c r="J123" s="9"/>
      <c r="K123" s="9"/>
      <c r="L123" s="9"/>
      <c r="M123" s="9"/>
      <c r="N123" s="9"/>
      <c r="O123" s="9"/>
      <c r="P123" s="9"/>
      <c r="Q123" s="425"/>
      <c r="R123" s="9"/>
      <c r="S123" s="9"/>
      <c r="T123" s="17"/>
      <c r="U123" s="17"/>
      <c r="V123" s="9"/>
      <c r="W123" s="17"/>
      <c r="X123" s="9"/>
      <c r="Y123" s="9"/>
      <c r="Z123" s="9"/>
      <c r="AA123" s="9"/>
      <c r="AB123" s="9"/>
      <c r="AC123" s="9"/>
      <c r="AD123" s="9"/>
      <c r="AE123" s="9"/>
      <c r="AF123" s="9"/>
      <c r="AG123" s="9"/>
      <c r="AH123" s="9"/>
    </row>
    <row r="124" spans="1:34" x14ac:dyDescent="0.25">
      <c r="A124" s="9"/>
      <c r="B124" s="9"/>
      <c r="C124" s="9"/>
      <c r="D124" s="9"/>
      <c r="E124" s="16"/>
      <c r="F124" s="9"/>
      <c r="G124" s="16"/>
      <c r="H124" s="16"/>
      <c r="I124" s="9"/>
      <c r="J124" s="9"/>
      <c r="K124" s="9"/>
      <c r="L124" s="9"/>
      <c r="M124" s="9"/>
      <c r="N124" s="9"/>
      <c r="O124" s="9"/>
      <c r="P124" s="9"/>
      <c r="Q124" s="425"/>
      <c r="R124" s="9"/>
      <c r="S124" s="9"/>
      <c r="T124" s="17"/>
      <c r="U124" s="17"/>
      <c r="V124" s="9"/>
      <c r="W124" s="17"/>
      <c r="X124" s="9"/>
      <c r="Y124" s="9"/>
      <c r="Z124" s="9"/>
      <c r="AA124" s="9"/>
      <c r="AB124" s="9"/>
      <c r="AC124" s="9"/>
      <c r="AD124" s="9"/>
      <c r="AE124" s="9"/>
      <c r="AF124" s="9"/>
      <c r="AG124" s="9"/>
      <c r="AH124" s="9"/>
    </row>
    <row r="125" spans="1:34" x14ac:dyDescent="0.25">
      <c r="A125" s="9"/>
      <c r="B125" s="9"/>
      <c r="C125" s="9"/>
      <c r="D125" s="9"/>
      <c r="E125" s="16"/>
      <c r="F125" s="9"/>
      <c r="G125" s="16"/>
      <c r="H125" s="16"/>
      <c r="I125" s="9"/>
      <c r="J125" s="9"/>
      <c r="K125" s="9"/>
      <c r="L125" s="9"/>
      <c r="M125" s="9"/>
      <c r="N125" s="9"/>
      <c r="O125" s="9"/>
      <c r="P125" s="9"/>
      <c r="Q125" s="425"/>
      <c r="R125" s="9"/>
      <c r="S125" s="9"/>
      <c r="T125" s="17"/>
      <c r="U125" s="17"/>
      <c r="V125" s="9"/>
      <c r="W125" s="17"/>
      <c r="X125" s="9"/>
      <c r="Y125" s="9"/>
      <c r="Z125" s="9"/>
      <c r="AA125" s="9"/>
      <c r="AB125" s="9"/>
      <c r="AC125" s="9"/>
      <c r="AD125" s="9"/>
      <c r="AE125" s="9"/>
      <c r="AF125" s="9"/>
      <c r="AG125" s="9"/>
      <c r="AH125" s="9"/>
    </row>
    <row r="126" spans="1:34" x14ac:dyDescent="0.25">
      <c r="A126" s="9"/>
      <c r="B126" s="9"/>
      <c r="C126" s="9"/>
      <c r="D126" s="9"/>
      <c r="E126" s="16"/>
      <c r="F126" s="9"/>
      <c r="G126" s="16"/>
      <c r="H126" s="16"/>
      <c r="I126" s="9"/>
      <c r="J126" s="9"/>
      <c r="K126" s="9"/>
      <c r="L126" s="9"/>
      <c r="M126" s="9"/>
      <c r="N126" s="9"/>
      <c r="O126" s="9"/>
      <c r="P126" s="9"/>
      <c r="Q126" s="425"/>
      <c r="R126" s="9"/>
      <c r="S126" s="9"/>
      <c r="T126" s="17"/>
      <c r="U126" s="17"/>
      <c r="V126" s="9"/>
      <c r="W126" s="17"/>
      <c r="X126" s="9"/>
      <c r="Y126" s="9"/>
      <c r="Z126" s="9"/>
      <c r="AA126" s="9"/>
      <c r="AB126" s="9"/>
      <c r="AC126" s="9"/>
      <c r="AD126" s="9"/>
      <c r="AE126" s="9"/>
      <c r="AF126" s="9"/>
      <c r="AG126" s="9"/>
      <c r="AH126" s="9"/>
    </row>
    <row r="127" spans="1:34" x14ac:dyDescent="0.25">
      <c r="A127" s="9"/>
      <c r="B127" s="9"/>
      <c r="C127" s="9"/>
      <c r="D127" s="9"/>
      <c r="E127" s="16"/>
      <c r="F127" s="9"/>
      <c r="G127" s="16"/>
      <c r="H127" s="16"/>
      <c r="I127" s="9"/>
      <c r="J127" s="9"/>
      <c r="K127" s="9"/>
      <c r="L127" s="9"/>
      <c r="M127" s="9"/>
      <c r="N127" s="9"/>
      <c r="O127" s="9"/>
      <c r="P127" s="9"/>
      <c r="Q127" s="425"/>
      <c r="R127" s="9"/>
      <c r="S127" s="9"/>
      <c r="T127" s="17"/>
      <c r="U127" s="17"/>
      <c r="V127" s="9"/>
      <c r="W127" s="17"/>
      <c r="X127" s="9"/>
      <c r="Y127" s="9"/>
      <c r="Z127" s="9"/>
      <c r="AA127" s="9"/>
      <c r="AB127" s="9"/>
      <c r="AC127" s="9"/>
      <c r="AD127" s="9"/>
      <c r="AE127" s="9"/>
      <c r="AF127" s="9"/>
      <c r="AG127" s="9"/>
      <c r="AH127" s="9"/>
    </row>
    <row r="128" spans="1:34" x14ac:dyDescent="0.25">
      <c r="A128" s="9"/>
      <c r="B128" s="9"/>
      <c r="C128" s="9"/>
      <c r="D128" s="9"/>
      <c r="E128" s="16"/>
      <c r="F128" s="9"/>
      <c r="G128" s="16"/>
      <c r="H128" s="16"/>
      <c r="I128" s="9"/>
      <c r="J128" s="9"/>
      <c r="K128" s="9"/>
      <c r="L128" s="9"/>
      <c r="M128" s="9"/>
      <c r="N128" s="9"/>
      <c r="O128" s="9"/>
      <c r="P128" s="9"/>
      <c r="Q128" s="425"/>
      <c r="R128" s="9"/>
      <c r="S128" s="9"/>
      <c r="T128" s="17"/>
      <c r="U128" s="17"/>
      <c r="V128" s="9"/>
      <c r="W128" s="17"/>
      <c r="X128" s="9"/>
      <c r="Y128" s="9"/>
      <c r="Z128" s="9"/>
      <c r="AA128" s="9"/>
      <c r="AB128" s="9"/>
      <c r="AC128" s="9"/>
      <c r="AD128" s="9"/>
      <c r="AE128" s="9"/>
      <c r="AF128" s="9"/>
      <c r="AG128" s="9"/>
      <c r="AH128" s="9"/>
    </row>
    <row r="129" spans="1:34" x14ac:dyDescent="0.25">
      <c r="A129" s="9"/>
      <c r="B129" s="9"/>
      <c r="C129" s="9"/>
      <c r="D129" s="9"/>
      <c r="E129" s="16"/>
      <c r="F129" s="9"/>
      <c r="G129" s="16"/>
      <c r="H129" s="16"/>
      <c r="I129" s="9"/>
      <c r="J129" s="9"/>
      <c r="K129" s="9"/>
      <c r="L129" s="9"/>
      <c r="M129" s="9"/>
      <c r="N129" s="9"/>
      <c r="O129" s="9"/>
      <c r="P129" s="9"/>
      <c r="Q129" s="425"/>
      <c r="R129" s="9"/>
      <c r="S129" s="9"/>
      <c r="T129" s="17"/>
      <c r="U129" s="17"/>
      <c r="V129" s="9"/>
      <c r="W129" s="17"/>
      <c r="X129" s="9"/>
      <c r="Y129" s="9"/>
      <c r="Z129" s="9"/>
      <c r="AA129" s="9"/>
      <c r="AB129" s="9"/>
      <c r="AC129" s="9"/>
      <c r="AD129" s="9"/>
      <c r="AE129" s="9"/>
      <c r="AF129" s="9"/>
      <c r="AG129" s="9"/>
      <c r="AH129" s="9"/>
    </row>
    <row r="130" spans="1:34" x14ac:dyDescent="0.25">
      <c r="A130" s="9"/>
      <c r="B130" s="9"/>
      <c r="C130" s="9"/>
      <c r="D130" s="9"/>
      <c r="E130" s="16"/>
      <c r="F130" s="9"/>
      <c r="G130" s="16"/>
      <c r="H130" s="16"/>
      <c r="I130" s="9"/>
      <c r="J130" s="9"/>
      <c r="K130" s="9"/>
      <c r="L130" s="9"/>
      <c r="M130" s="9"/>
      <c r="N130" s="9"/>
      <c r="O130" s="9"/>
      <c r="P130" s="9"/>
      <c r="Q130" s="425"/>
      <c r="R130" s="9"/>
      <c r="S130" s="9"/>
      <c r="T130" s="17"/>
      <c r="U130" s="17"/>
      <c r="V130" s="9"/>
      <c r="W130" s="17"/>
      <c r="X130" s="9"/>
      <c r="Y130" s="9"/>
      <c r="Z130" s="9"/>
      <c r="AA130" s="9"/>
      <c r="AB130" s="9"/>
      <c r="AC130" s="9"/>
      <c r="AD130" s="9"/>
      <c r="AE130" s="9"/>
      <c r="AF130" s="9"/>
      <c r="AG130" s="9"/>
      <c r="AH130" s="9"/>
    </row>
    <row r="131" spans="1:34" x14ac:dyDescent="0.25">
      <c r="A131" s="9"/>
      <c r="B131" s="9"/>
      <c r="C131" s="9"/>
      <c r="D131" s="9"/>
      <c r="E131" s="16"/>
      <c r="F131" s="9"/>
      <c r="G131" s="16"/>
      <c r="H131" s="16"/>
      <c r="I131" s="9"/>
      <c r="J131" s="9"/>
      <c r="K131" s="9"/>
      <c r="L131" s="9"/>
      <c r="M131" s="9"/>
      <c r="N131" s="9"/>
      <c r="O131" s="9"/>
      <c r="P131" s="9"/>
      <c r="Q131" s="425"/>
      <c r="R131" s="9"/>
      <c r="S131" s="9"/>
      <c r="T131" s="17"/>
      <c r="U131" s="17"/>
      <c r="V131" s="9"/>
      <c r="W131" s="17"/>
      <c r="X131" s="9"/>
      <c r="Y131" s="9"/>
      <c r="Z131" s="9"/>
      <c r="AA131" s="9"/>
      <c r="AB131" s="9"/>
      <c r="AC131" s="9"/>
      <c r="AD131" s="9"/>
      <c r="AE131" s="9"/>
      <c r="AF131" s="9"/>
      <c r="AG131" s="9"/>
      <c r="AH131" s="9"/>
    </row>
    <row r="132" spans="1:34" x14ac:dyDescent="0.25">
      <c r="A132" s="9"/>
      <c r="B132" s="9"/>
      <c r="C132" s="9"/>
      <c r="D132" s="9"/>
      <c r="E132" s="16"/>
      <c r="F132" s="9"/>
      <c r="G132" s="16"/>
      <c r="H132" s="16"/>
      <c r="I132" s="9"/>
      <c r="J132" s="9"/>
      <c r="K132" s="9"/>
      <c r="L132" s="9"/>
      <c r="M132" s="9"/>
      <c r="N132" s="9"/>
      <c r="O132" s="9"/>
      <c r="P132" s="9"/>
      <c r="Q132" s="425"/>
      <c r="R132" s="9"/>
      <c r="S132" s="9"/>
      <c r="T132" s="17"/>
      <c r="U132" s="17"/>
      <c r="V132" s="9"/>
      <c r="W132" s="17"/>
      <c r="X132" s="9"/>
      <c r="Y132" s="9"/>
      <c r="Z132" s="9"/>
      <c r="AA132" s="9"/>
      <c r="AB132" s="9"/>
      <c r="AC132" s="9"/>
      <c r="AD132" s="9"/>
      <c r="AE132" s="9"/>
      <c r="AF132" s="9"/>
      <c r="AG132" s="9"/>
      <c r="AH132" s="9"/>
    </row>
    <row r="133" spans="1:34" x14ac:dyDescent="0.25">
      <c r="A133" s="9"/>
      <c r="B133" s="9"/>
      <c r="C133" s="9"/>
      <c r="D133" s="9"/>
      <c r="E133" s="16"/>
      <c r="F133" s="9"/>
      <c r="G133" s="16"/>
      <c r="H133" s="16"/>
      <c r="I133" s="9"/>
      <c r="J133" s="9"/>
      <c r="K133" s="9"/>
      <c r="L133" s="9"/>
      <c r="M133" s="9"/>
      <c r="N133" s="9"/>
      <c r="O133" s="9"/>
      <c r="P133" s="9"/>
      <c r="Q133" s="425"/>
      <c r="R133" s="9"/>
      <c r="S133" s="9"/>
      <c r="T133" s="17"/>
      <c r="U133" s="17"/>
      <c r="V133" s="9"/>
      <c r="W133" s="17"/>
      <c r="X133" s="9"/>
      <c r="Y133" s="9"/>
      <c r="Z133" s="9"/>
      <c r="AA133" s="9"/>
      <c r="AB133" s="9"/>
      <c r="AC133" s="9"/>
      <c r="AD133" s="9"/>
      <c r="AE133" s="9"/>
      <c r="AF133" s="9"/>
      <c r="AG133" s="9"/>
      <c r="AH133" s="9"/>
    </row>
    <row r="134" spans="1:34" x14ac:dyDescent="0.25">
      <c r="A134" s="9"/>
      <c r="B134" s="9"/>
      <c r="C134" s="9"/>
      <c r="D134" s="9"/>
      <c r="E134" s="16"/>
      <c r="F134" s="9"/>
      <c r="G134" s="16"/>
      <c r="H134" s="16"/>
      <c r="I134" s="9"/>
      <c r="J134" s="9"/>
      <c r="K134" s="9"/>
      <c r="L134" s="9"/>
      <c r="M134" s="9"/>
      <c r="N134" s="9"/>
      <c r="O134" s="9"/>
      <c r="P134" s="9"/>
      <c r="Q134" s="425"/>
      <c r="R134" s="9"/>
      <c r="S134" s="9"/>
      <c r="T134" s="17"/>
      <c r="U134" s="17"/>
      <c r="V134" s="9"/>
      <c r="W134" s="17"/>
      <c r="X134" s="9"/>
      <c r="Y134" s="9"/>
      <c r="Z134" s="9"/>
      <c r="AA134" s="9"/>
      <c r="AB134" s="9"/>
      <c r="AC134" s="9"/>
      <c r="AD134" s="9"/>
      <c r="AE134" s="9"/>
      <c r="AF134" s="9"/>
      <c r="AG134" s="9"/>
      <c r="AH134" s="9"/>
    </row>
    <row r="135" spans="1:34" x14ac:dyDescent="0.25">
      <c r="A135" s="9"/>
      <c r="B135" s="9"/>
      <c r="C135" s="9"/>
      <c r="D135" s="9"/>
      <c r="E135" s="16"/>
      <c r="F135" s="9"/>
      <c r="G135" s="16"/>
      <c r="H135" s="16"/>
      <c r="I135" s="9"/>
      <c r="J135" s="9"/>
      <c r="K135" s="9"/>
      <c r="L135" s="9"/>
      <c r="M135" s="9"/>
      <c r="N135" s="9"/>
      <c r="O135" s="9"/>
      <c r="P135" s="9"/>
      <c r="Q135" s="425"/>
      <c r="R135" s="9"/>
      <c r="S135" s="9"/>
      <c r="T135" s="17"/>
      <c r="U135" s="17"/>
      <c r="V135" s="9"/>
      <c r="W135" s="17"/>
      <c r="X135" s="9"/>
      <c r="Y135" s="9"/>
      <c r="Z135" s="9"/>
      <c r="AA135" s="9"/>
      <c r="AB135" s="9"/>
      <c r="AC135" s="9"/>
      <c r="AD135" s="9"/>
      <c r="AE135" s="9"/>
      <c r="AF135" s="9"/>
      <c r="AG135" s="9"/>
      <c r="AH135" s="9"/>
    </row>
    <row r="136" spans="1:34" x14ac:dyDescent="0.25">
      <c r="A136" s="9"/>
      <c r="B136" s="9"/>
      <c r="C136" s="9"/>
      <c r="D136" s="9"/>
      <c r="E136" s="16"/>
      <c r="F136" s="9"/>
      <c r="G136" s="16"/>
      <c r="H136" s="16"/>
      <c r="I136" s="9"/>
      <c r="J136" s="9"/>
      <c r="K136" s="9"/>
      <c r="L136" s="9"/>
      <c r="M136" s="9"/>
      <c r="N136" s="9"/>
      <c r="O136" s="9"/>
      <c r="P136" s="9"/>
      <c r="Q136" s="425"/>
      <c r="R136" s="9"/>
      <c r="S136" s="9"/>
      <c r="T136" s="17"/>
      <c r="U136" s="17"/>
      <c r="V136" s="9"/>
      <c r="W136" s="17"/>
      <c r="X136" s="9"/>
      <c r="Y136" s="9"/>
      <c r="Z136" s="9"/>
      <c r="AA136" s="9"/>
      <c r="AB136" s="9"/>
      <c r="AC136" s="9"/>
      <c r="AD136" s="9"/>
      <c r="AE136" s="9"/>
      <c r="AF136" s="9"/>
      <c r="AG136" s="9"/>
      <c r="AH136" s="9"/>
    </row>
    <row r="137" spans="1:34" x14ac:dyDescent="0.25">
      <c r="A137" s="9"/>
      <c r="B137" s="9"/>
      <c r="C137" s="9"/>
      <c r="D137" s="9"/>
      <c r="E137" s="16"/>
      <c r="F137" s="9"/>
      <c r="G137" s="16"/>
      <c r="H137" s="16"/>
      <c r="I137" s="9"/>
      <c r="J137" s="9"/>
      <c r="K137" s="9"/>
      <c r="L137" s="9"/>
      <c r="M137" s="9"/>
      <c r="N137" s="9"/>
      <c r="O137" s="9"/>
      <c r="P137" s="9"/>
      <c r="Q137" s="425"/>
      <c r="R137" s="9"/>
      <c r="S137" s="9"/>
      <c r="T137" s="17"/>
      <c r="U137" s="17"/>
      <c r="V137" s="9"/>
      <c r="W137" s="17"/>
      <c r="X137" s="9"/>
      <c r="Y137" s="9"/>
      <c r="Z137" s="9"/>
      <c r="AA137" s="9"/>
      <c r="AB137" s="9"/>
      <c r="AC137" s="9"/>
      <c r="AD137" s="9"/>
      <c r="AE137" s="9"/>
      <c r="AF137" s="9"/>
      <c r="AG137" s="9"/>
      <c r="AH137" s="9"/>
    </row>
    <row r="138" spans="1:34" x14ac:dyDescent="0.25">
      <c r="A138" s="9"/>
      <c r="B138" s="9"/>
      <c r="C138" s="9"/>
      <c r="D138" s="9"/>
      <c r="E138" s="16"/>
      <c r="F138" s="9"/>
      <c r="G138" s="16"/>
      <c r="H138" s="16"/>
      <c r="I138" s="9"/>
      <c r="J138" s="9"/>
      <c r="K138" s="9"/>
      <c r="L138" s="9"/>
      <c r="M138" s="9"/>
      <c r="N138" s="9"/>
      <c r="O138" s="9"/>
      <c r="P138" s="9"/>
      <c r="Q138" s="425"/>
      <c r="R138" s="9"/>
      <c r="S138" s="9"/>
      <c r="T138" s="17"/>
      <c r="U138" s="17"/>
      <c r="V138" s="9"/>
      <c r="W138" s="17"/>
      <c r="X138" s="9"/>
      <c r="Y138" s="9"/>
      <c r="Z138" s="9"/>
      <c r="AA138" s="9"/>
      <c r="AB138" s="9"/>
      <c r="AC138" s="9"/>
      <c r="AD138" s="9"/>
      <c r="AE138" s="9"/>
      <c r="AF138" s="9"/>
      <c r="AG138" s="9"/>
      <c r="AH138" s="9"/>
    </row>
    <row r="139" spans="1:34" x14ac:dyDescent="0.25">
      <c r="A139" s="9"/>
      <c r="B139" s="9"/>
      <c r="C139" s="9"/>
      <c r="D139" s="9"/>
      <c r="E139" s="16"/>
      <c r="F139" s="9"/>
      <c r="G139" s="16"/>
      <c r="H139" s="16"/>
      <c r="I139" s="9"/>
      <c r="J139" s="9"/>
      <c r="K139" s="9"/>
      <c r="L139" s="9"/>
      <c r="M139" s="9"/>
      <c r="N139" s="9"/>
      <c r="O139" s="9"/>
      <c r="P139" s="9"/>
      <c r="Q139" s="425"/>
      <c r="R139" s="9"/>
      <c r="S139" s="9"/>
      <c r="T139" s="17"/>
      <c r="U139" s="17"/>
      <c r="V139" s="9"/>
      <c r="W139" s="17"/>
      <c r="X139" s="9"/>
      <c r="Y139" s="9"/>
      <c r="Z139" s="9"/>
      <c r="AA139" s="9"/>
      <c r="AB139" s="9"/>
      <c r="AC139" s="9"/>
      <c r="AD139" s="9"/>
      <c r="AE139" s="9"/>
      <c r="AF139" s="9"/>
      <c r="AG139" s="9"/>
      <c r="AH139" s="9"/>
    </row>
    <row r="140" spans="1:34" x14ac:dyDescent="0.25">
      <c r="A140" s="9"/>
      <c r="B140" s="9"/>
      <c r="C140" s="9"/>
      <c r="D140" s="9"/>
      <c r="E140" s="16"/>
      <c r="F140" s="9"/>
      <c r="G140" s="16"/>
      <c r="H140" s="16"/>
      <c r="I140" s="9"/>
      <c r="J140" s="9"/>
      <c r="K140" s="9"/>
      <c r="L140" s="9"/>
      <c r="M140" s="9"/>
      <c r="N140" s="9"/>
      <c r="O140" s="9"/>
      <c r="P140" s="9"/>
      <c r="Q140" s="425"/>
      <c r="R140" s="9"/>
      <c r="S140" s="9"/>
      <c r="T140" s="17"/>
      <c r="U140" s="17"/>
      <c r="V140" s="9"/>
      <c r="W140" s="17"/>
      <c r="X140" s="9"/>
      <c r="Y140" s="9"/>
      <c r="Z140" s="9"/>
      <c r="AA140" s="9"/>
      <c r="AB140" s="9"/>
      <c r="AC140" s="9"/>
      <c r="AD140" s="9"/>
      <c r="AE140" s="9"/>
      <c r="AF140" s="9"/>
      <c r="AG140" s="9"/>
      <c r="AH140" s="9"/>
    </row>
    <row r="141" spans="1:34" x14ac:dyDescent="0.25">
      <c r="A141" s="9"/>
      <c r="B141" s="9"/>
      <c r="C141" s="9"/>
      <c r="D141" s="9"/>
      <c r="E141" s="16"/>
      <c r="F141" s="9"/>
      <c r="G141" s="16"/>
      <c r="H141" s="16"/>
      <c r="I141" s="9"/>
      <c r="J141" s="9"/>
      <c r="K141" s="9"/>
      <c r="L141" s="9"/>
      <c r="M141" s="9"/>
      <c r="N141" s="9"/>
      <c r="O141" s="9"/>
      <c r="P141" s="9"/>
      <c r="Q141" s="425"/>
      <c r="R141" s="9"/>
      <c r="S141" s="9"/>
      <c r="T141" s="17"/>
      <c r="U141" s="17"/>
      <c r="V141" s="9"/>
      <c r="W141" s="17"/>
      <c r="X141" s="9"/>
      <c r="Y141" s="9"/>
      <c r="Z141" s="9"/>
      <c r="AA141" s="9"/>
      <c r="AB141" s="9"/>
      <c r="AC141" s="9"/>
      <c r="AD141" s="9"/>
      <c r="AE141" s="9"/>
      <c r="AF141" s="9"/>
      <c r="AG141" s="9"/>
      <c r="AH141" s="9"/>
    </row>
    <row r="142" spans="1:34" x14ac:dyDescent="0.25">
      <c r="A142" s="9"/>
      <c r="B142" s="9"/>
      <c r="C142" s="9"/>
      <c r="D142" s="9"/>
      <c r="E142" s="16"/>
      <c r="F142" s="9"/>
      <c r="G142" s="16"/>
      <c r="H142" s="16"/>
      <c r="I142" s="9"/>
      <c r="J142" s="9"/>
      <c r="K142" s="9"/>
      <c r="L142" s="9"/>
      <c r="M142" s="9"/>
      <c r="N142" s="9"/>
      <c r="O142" s="9"/>
      <c r="P142" s="9"/>
      <c r="Q142" s="425"/>
      <c r="R142" s="9"/>
      <c r="S142" s="9"/>
      <c r="T142" s="17"/>
      <c r="U142" s="17"/>
      <c r="V142" s="9"/>
      <c r="W142" s="17"/>
      <c r="X142" s="9"/>
      <c r="Y142" s="9"/>
      <c r="Z142" s="9"/>
      <c r="AA142" s="9"/>
      <c r="AB142" s="9"/>
      <c r="AC142" s="9"/>
      <c r="AD142" s="9"/>
      <c r="AE142" s="9"/>
      <c r="AF142" s="9"/>
      <c r="AG142" s="9"/>
      <c r="AH142" s="9"/>
    </row>
    <row r="143" spans="1:34" x14ac:dyDescent="0.25">
      <c r="A143" s="9"/>
      <c r="B143" s="9"/>
      <c r="C143" s="9"/>
      <c r="D143" s="9"/>
      <c r="E143" s="16"/>
      <c r="F143" s="9"/>
      <c r="G143" s="16"/>
      <c r="H143" s="16"/>
      <c r="I143" s="9"/>
      <c r="J143" s="9"/>
      <c r="K143" s="9"/>
      <c r="L143" s="9"/>
      <c r="M143" s="9"/>
      <c r="N143" s="9"/>
      <c r="O143" s="9"/>
      <c r="P143" s="9"/>
      <c r="Q143" s="425"/>
      <c r="R143" s="9"/>
      <c r="S143" s="9"/>
      <c r="T143" s="17"/>
      <c r="U143" s="17"/>
      <c r="V143" s="9"/>
      <c r="W143" s="17"/>
      <c r="X143" s="9"/>
      <c r="Y143" s="9"/>
      <c r="Z143" s="9"/>
      <c r="AA143" s="9"/>
      <c r="AB143" s="9"/>
      <c r="AC143" s="9"/>
      <c r="AD143" s="9"/>
      <c r="AE143" s="9"/>
      <c r="AF143" s="9"/>
      <c r="AG143" s="9"/>
      <c r="AH143" s="9"/>
    </row>
    <row r="144" spans="1:34" x14ac:dyDescent="0.25">
      <c r="A144" s="9"/>
      <c r="B144" s="9"/>
      <c r="C144" s="9"/>
      <c r="D144" s="9"/>
      <c r="E144" s="16"/>
      <c r="F144" s="9"/>
      <c r="G144" s="16"/>
      <c r="H144" s="16"/>
      <c r="I144" s="9"/>
      <c r="J144" s="9"/>
      <c r="K144" s="9"/>
      <c r="L144" s="9"/>
      <c r="M144" s="9"/>
      <c r="N144" s="9"/>
      <c r="O144" s="9"/>
      <c r="P144" s="9"/>
      <c r="Q144" s="425"/>
      <c r="R144" s="9"/>
      <c r="S144" s="9"/>
      <c r="T144" s="17"/>
      <c r="U144" s="17"/>
      <c r="V144" s="9"/>
      <c r="W144" s="17"/>
      <c r="X144" s="9"/>
      <c r="Y144" s="9"/>
      <c r="Z144" s="9"/>
      <c r="AA144" s="9"/>
      <c r="AB144" s="9"/>
      <c r="AC144" s="9"/>
      <c r="AD144" s="9"/>
      <c r="AE144" s="9"/>
      <c r="AF144" s="9"/>
      <c r="AG144" s="9"/>
      <c r="AH144" s="9"/>
    </row>
    <row r="145" spans="1:34" x14ac:dyDescent="0.25">
      <c r="A145" s="9"/>
      <c r="B145" s="9"/>
      <c r="C145" s="9"/>
      <c r="D145" s="9"/>
      <c r="E145" s="16"/>
      <c r="F145" s="9"/>
      <c r="G145" s="16"/>
      <c r="H145" s="16"/>
      <c r="I145" s="9"/>
      <c r="J145" s="9"/>
      <c r="K145" s="9"/>
      <c r="L145" s="9"/>
      <c r="M145" s="9"/>
      <c r="N145" s="9"/>
      <c r="O145" s="9"/>
      <c r="P145" s="9"/>
      <c r="Q145" s="425"/>
      <c r="R145" s="9"/>
      <c r="S145" s="9"/>
      <c r="T145" s="17"/>
      <c r="U145" s="17"/>
      <c r="V145" s="9"/>
      <c r="W145" s="17"/>
      <c r="X145" s="9"/>
      <c r="Y145" s="9"/>
      <c r="Z145" s="9"/>
      <c r="AA145" s="9"/>
      <c r="AB145" s="9"/>
      <c r="AC145" s="9"/>
      <c r="AD145" s="9"/>
      <c r="AE145" s="9"/>
      <c r="AF145" s="9"/>
      <c r="AG145" s="9"/>
      <c r="AH145" s="9"/>
    </row>
    <row r="146" spans="1:34" x14ac:dyDescent="0.25">
      <c r="A146" s="9"/>
      <c r="B146" s="9"/>
      <c r="C146" s="9"/>
      <c r="D146" s="9"/>
      <c r="E146" s="16"/>
      <c r="F146" s="9"/>
      <c r="G146" s="16"/>
      <c r="H146" s="16"/>
      <c r="I146" s="9"/>
      <c r="J146" s="9"/>
      <c r="K146" s="9"/>
      <c r="L146" s="9"/>
      <c r="M146" s="9"/>
      <c r="N146" s="9"/>
      <c r="O146" s="9"/>
      <c r="P146" s="9"/>
      <c r="Q146" s="425"/>
      <c r="R146" s="9"/>
      <c r="S146" s="9"/>
      <c r="T146" s="17"/>
      <c r="U146" s="17"/>
      <c r="V146" s="9"/>
      <c r="W146" s="17"/>
      <c r="X146" s="9"/>
      <c r="Y146" s="9"/>
      <c r="Z146" s="9"/>
      <c r="AA146" s="9"/>
      <c r="AB146" s="9"/>
      <c r="AC146" s="9"/>
      <c r="AD146" s="9"/>
      <c r="AE146" s="9"/>
      <c r="AF146" s="9"/>
      <c r="AG146" s="9"/>
      <c r="AH146" s="9"/>
    </row>
    <row r="147" spans="1:34" x14ac:dyDescent="0.25">
      <c r="A147" s="9"/>
      <c r="B147" s="9"/>
      <c r="C147" s="9"/>
      <c r="D147" s="9"/>
      <c r="E147" s="16"/>
      <c r="F147" s="9"/>
      <c r="G147" s="16"/>
      <c r="H147" s="16"/>
      <c r="I147" s="9"/>
      <c r="J147" s="9"/>
      <c r="K147" s="9"/>
      <c r="L147" s="9"/>
      <c r="M147" s="9"/>
      <c r="N147" s="9"/>
      <c r="O147" s="9"/>
      <c r="P147" s="9"/>
      <c r="Q147" s="425"/>
      <c r="R147" s="9"/>
      <c r="S147" s="9"/>
      <c r="T147" s="17"/>
      <c r="U147" s="17"/>
      <c r="V147" s="9"/>
      <c r="W147" s="17"/>
      <c r="X147" s="9"/>
      <c r="Y147" s="9"/>
      <c r="Z147" s="9"/>
      <c r="AA147" s="9"/>
      <c r="AB147" s="9"/>
      <c r="AC147" s="9"/>
      <c r="AD147" s="9"/>
      <c r="AE147" s="9"/>
      <c r="AF147" s="9"/>
      <c r="AG147" s="9"/>
      <c r="AH147" s="9"/>
    </row>
    <row r="148" spans="1:34" x14ac:dyDescent="0.25">
      <c r="A148" s="9"/>
      <c r="B148" s="9"/>
      <c r="C148" s="9"/>
      <c r="D148" s="9"/>
      <c r="E148" s="16"/>
      <c r="F148" s="9"/>
      <c r="G148" s="16"/>
      <c r="H148" s="16"/>
      <c r="I148" s="9"/>
      <c r="J148" s="9"/>
      <c r="K148" s="9"/>
      <c r="L148" s="9"/>
      <c r="M148" s="9"/>
      <c r="N148" s="9"/>
      <c r="O148" s="9"/>
      <c r="P148" s="9"/>
      <c r="Q148" s="425"/>
      <c r="R148" s="9"/>
      <c r="S148" s="9"/>
      <c r="T148" s="17"/>
      <c r="U148" s="17"/>
      <c r="V148" s="9"/>
      <c r="W148" s="17"/>
      <c r="X148" s="9"/>
      <c r="Y148" s="9"/>
      <c r="Z148" s="9"/>
      <c r="AA148" s="9"/>
      <c r="AB148" s="9"/>
      <c r="AC148" s="9"/>
      <c r="AD148" s="9"/>
      <c r="AE148" s="9"/>
      <c r="AF148" s="9"/>
      <c r="AG148" s="9"/>
      <c r="AH148" s="9"/>
    </row>
    <row r="149" spans="1:34" x14ac:dyDescent="0.25">
      <c r="A149" s="9"/>
      <c r="B149" s="9"/>
      <c r="C149" s="9"/>
      <c r="D149" s="9"/>
      <c r="E149" s="16"/>
      <c r="F149" s="9"/>
      <c r="G149" s="16"/>
      <c r="H149" s="16"/>
      <c r="I149" s="9"/>
      <c r="J149" s="9"/>
      <c r="K149" s="9"/>
      <c r="L149" s="9"/>
      <c r="M149" s="9"/>
      <c r="N149" s="9"/>
      <c r="O149" s="9"/>
      <c r="P149" s="9"/>
      <c r="Q149" s="425"/>
      <c r="R149" s="9"/>
      <c r="S149" s="9"/>
      <c r="T149" s="17"/>
      <c r="U149" s="17"/>
      <c r="V149" s="9"/>
      <c r="W149" s="17"/>
      <c r="X149" s="9"/>
      <c r="Y149" s="9"/>
      <c r="Z149" s="9"/>
      <c r="AA149" s="9"/>
      <c r="AB149" s="9"/>
      <c r="AC149" s="9"/>
      <c r="AD149" s="9"/>
      <c r="AE149" s="9"/>
      <c r="AF149" s="9"/>
      <c r="AG149" s="9"/>
      <c r="AH149" s="9"/>
    </row>
    <row r="150" spans="1:34" x14ac:dyDescent="0.25">
      <c r="A150" s="9"/>
      <c r="B150" s="9"/>
      <c r="C150" s="9"/>
      <c r="D150" s="9"/>
      <c r="E150" s="16"/>
      <c r="F150" s="9"/>
      <c r="G150" s="16"/>
      <c r="H150" s="16"/>
      <c r="I150" s="9"/>
      <c r="J150" s="9"/>
      <c r="K150" s="9"/>
      <c r="L150" s="9"/>
      <c r="M150" s="9"/>
      <c r="N150" s="9"/>
      <c r="O150" s="9"/>
      <c r="P150" s="9"/>
      <c r="Q150" s="425"/>
      <c r="R150" s="9"/>
      <c r="S150" s="9"/>
      <c r="T150" s="17"/>
      <c r="U150" s="17"/>
      <c r="V150" s="9"/>
      <c r="W150" s="17"/>
      <c r="X150" s="9"/>
      <c r="Y150" s="9"/>
      <c r="Z150" s="9"/>
      <c r="AA150" s="9"/>
      <c r="AB150" s="9"/>
      <c r="AC150" s="9"/>
      <c r="AD150" s="9"/>
      <c r="AE150" s="9"/>
      <c r="AF150" s="9"/>
      <c r="AG150" s="9"/>
      <c r="AH150" s="9"/>
    </row>
    <row r="151" spans="1:34" x14ac:dyDescent="0.25">
      <c r="A151" s="9"/>
      <c r="B151" s="9"/>
      <c r="C151" s="9"/>
      <c r="D151" s="9"/>
      <c r="E151" s="16"/>
      <c r="F151" s="9"/>
      <c r="G151" s="16"/>
      <c r="H151" s="16"/>
      <c r="I151" s="9"/>
      <c r="J151" s="9"/>
      <c r="K151" s="9"/>
      <c r="L151" s="9"/>
      <c r="M151" s="9"/>
      <c r="N151" s="9"/>
      <c r="O151" s="9"/>
      <c r="P151" s="9"/>
      <c r="Q151" s="425"/>
      <c r="R151" s="9"/>
      <c r="S151" s="9"/>
      <c r="T151" s="17"/>
      <c r="U151" s="17"/>
      <c r="V151" s="9"/>
      <c r="W151" s="17"/>
      <c r="X151" s="9"/>
      <c r="Y151" s="9"/>
      <c r="Z151" s="9"/>
      <c r="AA151" s="9"/>
      <c r="AB151" s="9"/>
      <c r="AC151" s="9"/>
      <c r="AD151" s="9"/>
      <c r="AE151" s="9"/>
      <c r="AF151" s="9"/>
      <c r="AG151" s="9"/>
      <c r="AH151" s="9"/>
    </row>
    <row r="152" spans="1:34" x14ac:dyDescent="0.25">
      <c r="A152" s="9"/>
      <c r="B152" s="9"/>
      <c r="C152" s="9"/>
      <c r="D152" s="9"/>
      <c r="E152" s="16"/>
      <c r="F152" s="9"/>
      <c r="G152" s="16"/>
      <c r="H152" s="16"/>
      <c r="I152" s="9"/>
      <c r="J152" s="9"/>
      <c r="K152" s="9"/>
      <c r="L152" s="9"/>
      <c r="M152" s="9"/>
      <c r="N152" s="9"/>
      <c r="O152" s="9"/>
      <c r="P152" s="9"/>
      <c r="Q152" s="425"/>
      <c r="R152" s="9"/>
      <c r="S152" s="9"/>
      <c r="T152" s="17"/>
      <c r="U152" s="17"/>
      <c r="V152" s="9"/>
      <c r="W152" s="17"/>
      <c r="X152" s="9"/>
      <c r="Y152" s="9"/>
      <c r="Z152" s="9"/>
      <c r="AA152" s="9"/>
      <c r="AB152" s="9"/>
      <c r="AC152" s="9"/>
      <c r="AD152" s="9"/>
      <c r="AE152" s="9"/>
      <c r="AF152" s="9"/>
      <c r="AG152" s="9"/>
      <c r="AH152" s="9"/>
    </row>
    <row r="153" spans="1:34" x14ac:dyDescent="0.25">
      <c r="A153" s="9"/>
      <c r="B153" s="9"/>
      <c r="C153" s="9"/>
      <c r="D153" s="9"/>
      <c r="E153" s="16"/>
      <c r="F153" s="9"/>
      <c r="G153" s="16"/>
      <c r="H153" s="16"/>
      <c r="I153" s="9"/>
      <c r="J153" s="9"/>
      <c r="K153" s="9"/>
      <c r="L153" s="9"/>
      <c r="M153" s="9"/>
      <c r="N153" s="9"/>
      <c r="O153" s="9"/>
      <c r="P153" s="9"/>
      <c r="Q153" s="425"/>
      <c r="R153" s="9"/>
      <c r="S153" s="9"/>
      <c r="T153" s="17"/>
      <c r="U153" s="17"/>
      <c r="V153" s="9"/>
      <c r="W153" s="17"/>
      <c r="X153" s="9"/>
      <c r="Y153" s="9"/>
      <c r="Z153" s="9"/>
      <c r="AA153" s="9"/>
      <c r="AB153" s="9"/>
      <c r="AC153" s="9"/>
      <c r="AD153" s="9"/>
      <c r="AE153" s="9"/>
      <c r="AF153" s="9"/>
      <c r="AG153" s="9"/>
      <c r="AH153" s="9"/>
    </row>
    <row r="154" spans="1:34" x14ac:dyDescent="0.25">
      <c r="A154" s="9"/>
      <c r="B154" s="9"/>
      <c r="C154" s="9"/>
      <c r="D154" s="9"/>
      <c r="E154" s="16"/>
      <c r="F154" s="9"/>
      <c r="G154" s="16"/>
      <c r="H154" s="16"/>
      <c r="I154" s="9"/>
      <c r="J154" s="9"/>
      <c r="K154" s="9"/>
      <c r="L154" s="9"/>
      <c r="M154" s="9"/>
      <c r="N154" s="9"/>
      <c r="O154" s="9"/>
      <c r="P154" s="9"/>
      <c r="Q154" s="425"/>
      <c r="R154" s="9"/>
      <c r="S154" s="9"/>
      <c r="T154" s="17"/>
      <c r="U154" s="17"/>
      <c r="V154" s="9"/>
      <c r="W154" s="17"/>
      <c r="X154" s="9"/>
      <c r="Y154" s="9"/>
      <c r="Z154" s="9"/>
      <c r="AA154" s="9"/>
      <c r="AB154" s="9"/>
      <c r="AC154" s="9"/>
      <c r="AD154" s="9"/>
      <c r="AE154" s="9"/>
      <c r="AF154" s="9"/>
      <c r="AG154" s="9"/>
      <c r="AH154" s="9"/>
    </row>
    <row r="155" spans="1:34" x14ac:dyDescent="0.25">
      <c r="A155" s="9"/>
      <c r="B155" s="9"/>
      <c r="C155" s="9"/>
      <c r="D155" s="9"/>
      <c r="E155" s="16"/>
      <c r="F155" s="9"/>
      <c r="G155" s="16"/>
      <c r="H155" s="16"/>
      <c r="I155" s="9"/>
      <c r="J155" s="9"/>
      <c r="K155" s="9"/>
      <c r="L155" s="9"/>
      <c r="M155" s="9"/>
      <c r="N155" s="9"/>
      <c r="O155" s="9"/>
      <c r="P155" s="9"/>
      <c r="Q155" s="425"/>
      <c r="R155" s="9"/>
      <c r="S155" s="9"/>
      <c r="T155" s="17"/>
      <c r="U155" s="17"/>
      <c r="V155" s="9"/>
      <c r="W155" s="17"/>
      <c r="X155" s="9"/>
      <c r="Y155" s="9"/>
      <c r="Z155" s="9"/>
      <c r="AA155" s="9"/>
      <c r="AB155" s="9"/>
      <c r="AC155" s="9"/>
      <c r="AD155" s="9"/>
      <c r="AE155" s="9"/>
      <c r="AF155" s="9"/>
      <c r="AG155" s="9"/>
      <c r="AH155" s="9"/>
    </row>
    <row r="156" spans="1:34" x14ac:dyDescent="0.25">
      <c r="A156" s="9"/>
      <c r="B156" s="9"/>
      <c r="C156" s="9"/>
      <c r="D156" s="9"/>
      <c r="E156" s="16"/>
      <c r="F156" s="9"/>
      <c r="G156" s="16"/>
      <c r="H156" s="16"/>
      <c r="I156" s="9"/>
      <c r="J156" s="9"/>
      <c r="K156" s="9"/>
      <c r="L156" s="9"/>
      <c r="M156" s="9"/>
      <c r="N156" s="9"/>
      <c r="O156" s="9"/>
      <c r="P156" s="9"/>
      <c r="Q156" s="425"/>
      <c r="R156" s="9"/>
      <c r="S156" s="9"/>
      <c r="T156" s="17"/>
      <c r="U156" s="17"/>
      <c r="V156" s="9"/>
      <c r="W156" s="17"/>
      <c r="X156" s="9"/>
      <c r="Y156" s="9"/>
      <c r="Z156" s="9"/>
      <c r="AA156" s="9"/>
      <c r="AB156" s="9"/>
      <c r="AC156" s="9"/>
      <c r="AD156" s="9"/>
      <c r="AE156" s="9"/>
      <c r="AF156" s="9"/>
      <c r="AG156" s="9"/>
      <c r="AH156" s="9"/>
    </row>
    <row r="157" spans="1:34" x14ac:dyDescent="0.25">
      <c r="A157" s="9"/>
      <c r="B157" s="9"/>
      <c r="C157" s="9"/>
      <c r="D157" s="9"/>
      <c r="E157" s="16"/>
      <c r="F157" s="9"/>
      <c r="G157" s="16"/>
      <c r="H157" s="16"/>
      <c r="I157" s="9"/>
      <c r="J157" s="9"/>
      <c r="K157" s="9"/>
      <c r="L157" s="9"/>
      <c r="M157" s="9"/>
      <c r="N157" s="9"/>
      <c r="O157" s="9"/>
      <c r="P157" s="9"/>
      <c r="Q157" s="425"/>
      <c r="R157" s="9"/>
      <c r="S157" s="9"/>
      <c r="T157" s="17"/>
      <c r="U157" s="17"/>
      <c r="V157" s="9"/>
      <c r="W157" s="17"/>
      <c r="X157" s="9"/>
      <c r="Y157" s="9"/>
      <c r="Z157" s="9"/>
      <c r="AA157" s="9"/>
      <c r="AB157" s="9"/>
      <c r="AC157" s="9"/>
      <c r="AD157" s="9"/>
      <c r="AE157" s="9"/>
      <c r="AF157" s="9"/>
      <c r="AG157" s="9"/>
      <c r="AH157" s="9"/>
    </row>
    <row r="158" spans="1:34" x14ac:dyDescent="0.25">
      <c r="A158" s="9"/>
      <c r="B158" s="9"/>
      <c r="C158" s="9"/>
      <c r="D158" s="9"/>
      <c r="E158" s="16"/>
      <c r="F158" s="9"/>
      <c r="G158" s="16"/>
      <c r="H158" s="16"/>
      <c r="I158" s="9"/>
      <c r="J158" s="9"/>
      <c r="K158" s="9"/>
      <c r="L158" s="9"/>
      <c r="M158" s="9"/>
      <c r="N158" s="9"/>
      <c r="O158" s="9"/>
      <c r="P158" s="9"/>
      <c r="Q158" s="425"/>
      <c r="R158" s="9"/>
      <c r="S158" s="9"/>
      <c r="T158" s="17"/>
      <c r="U158" s="17"/>
      <c r="V158" s="9"/>
      <c r="W158" s="17"/>
      <c r="X158" s="9"/>
      <c r="Y158" s="9"/>
      <c r="Z158" s="9"/>
      <c r="AA158" s="9"/>
      <c r="AB158" s="9"/>
      <c r="AC158" s="9"/>
      <c r="AD158" s="9"/>
      <c r="AE158" s="9"/>
      <c r="AF158" s="9"/>
      <c r="AG158" s="9"/>
      <c r="AH158" s="9"/>
    </row>
    <row r="159" spans="1:34" x14ac:dyDescent="0.25">
      <c r="A159" s="9"/>
      <c r="B159" s="9"/>
      <c r="C159" s="9"/>
      <c r="D159" s="9"/>
      <c r="E159" s="16"/>
      <c r="F159" s="9"/>
      <c r="G159" s="16"/>
      <c r="H159" s="16"/>
      <c r="I159" s="9"/>
      <c r="J159" s="9"/>
      <c r="K159" s="9"/>
      <c r="L159" s="9"/>
      <c r="M159" s="9"/>
      <c r="N159" s="9"/>
      <c r="O159" s="9"/>
      <c r="P159" s="9"/>
      <c r="Q159" s="425"/>
      <c r="R159" s="9"/>
      <c r="S159" s="9"/>
      <c r="T159" s="17"/>
      <c r="U159" s="17"/>
      <c r="V159" s="9"/>
      <c r="W159" s="17"/>
      <c r="X159" s="9"/>
      <c r="Y159" s="9"/>
      <c r="Z159" s="9"/>
      <c r="AA159" s="9"/>
      <c r="AB159" s="9"/>
      <c r="AC159" s="9"/>
      <c r="AD159" s="9"/>
      <c r="AE159" s="9"/>
      <c r="AF159" s="9"/>
      <c r="AG159" s="9"/>
      <c r="AH159" s="9"/>
    </row>
    <row r="160" spans="1:34" x14ac:dyDescent="0.25">
      <c r="A160" s="9"/>
      <c r="B160" s="9"/>
      <c r="C160" s="9"/>
      <c r="D160" s="9"/>
      <c r="E160" s="16"/>
      <c r="F160" s="9"/>
      <c r="G160" s="16"/>
      <c r="H160" s="16"/>
      <c r="I160" s="9"/>
      <c r="J160" s="9"/>
      <c r="K160" s="9"/>
      <c r="L160" s="9"/>
      <c r="M160" s="9"/>
      <c r="N160" s="9"/>
      <c r="O160" s="9"/>
      <c r="P160" s="9"/>
      <c r="Q160" s="425"/>
      <c r="R160" s="9"/>
      <c r="S160" s="9"/>
      <c r="T160" s="17"/>
      <c r="U160" s="17"/>
      <c r="V160" s="9"/>
      <c r="W160" s="17"/>
      <c r="X160" s="9"/>
      <c r="Y160" s="9"/>
      <c r="Z160" s="9"/>
      <c r="AA160" s="9"/>
      <c r="AB160" s="9"/>
      <c r="AC160" s="9"/>
      <c r="AD160" s="9"/>
      <c r="AE160" s="9"/>
      <c r="AF160" s="9"/>
      <c r="AG160" s="9"/>
      <c r="AH160" s="9"/>
    </row>
    <row r="161" spans="1:34" x14ac:dyDescent="0.25">
      <c r="A161" s="9"/>
      <c r="B161" s="9"/>
      <c r="C161" s="9"/>
      <c r="D161" s="9"/>
      <c r="E161" s="16"/>
      <c r="F161" s="9"/>
      <c r="G161" s="16"/>
      <c r="H161" s="16"/>
      <c r="I161" s="9"/>
      <c r="J161" s="9"/>
      <c r="K161" s="9"/>
      <c r="L161" s="9"/>
      <c r="M161" s="9"/>
      <c r="N161" s="9"/>
      <c r="O161" s="9"/>
      <c r="P161" s="9"/>
      <c r="Q161" s="425"/>
      <c r="R161" s="9"/>
      <c r="S161" s="9"/>
      <c r="T161" s="17"/>
      <c r="U161" s="17"/>
      <c r="V161" s="9"/>
      <c r="W161" s="17"/>
      <c r="X161" s="9"/>
      <c r="Y161" s="9"/>
      <c r="Z161" s="9"/>
      <c r="AA161" s="9"/>
      <c r="AB161" s="9"/>
      <c r="AC161" s="9"/>
      <c r="AD161" s="9"/>
      <c r="AE161" s="9"/>
      <c r="AF161" s="9"/>
      <c r="AG161" s="9"/>
      <c r="AH161" s="9"/>
    </row>
    <row r="162" spans="1:34" x14ac:dyDescent="0.25">
      <c r="A162" s="9"/>
      <c r="B162" s="9"/>
      <c r="C162" s="9"/>
      <c r="D162" s="9"/>
      <c r="E162" s="16"/>
      <c r="F162" s="9"/>
      <c r="G162" s="16"/>
      <c r="H162" s="16"/>
      <c r="I162" s="9"/>
      <c r="J162" s="9"/>
      <c r="K162" s="9"/>
      <c r="L162" s="9"/>
      <c r="M162" s="9"/>
      <c r="N162" s="9"/>
      <c r="O162" s="9"/>
      <c r="P162" s="9"/>
      <c r="Q162" s="425"/>
      <c r="R162" s="9"/>
      <c r="S162" s="9"/>
      <c r="T162" s="17"/>
      <c r="U162" s="17"/>
      <c r="V162" s="9"/>
      <c r="W162" s="17"/>
      <c r="X162" s="9"/>
      <c r="Y162" s="9"/>
      <c r="Z162" s="9"/>
      <c r="AA162" s="9"/>
      <c r="AB162" s="9"/>
      <c r="AC162" s="9"/>
      <c r="AD162" s="9"/>
      <c r="AE162" s="9"/>
      <c r="AF162" s="9"/>
      <c r="AG162" s="9"/>
      <c r="AH162" s="9"/>
    </row>
    <row r="163" spans="1:34" x14ac:dyDescent="0.25">
      <c r="A163" s="9"/>
      <c r="B163" s="9"/>
      <c r="C163" s="9"/>
      <c r="D163" s="9"/>
      <c r="E163" s="16"/>
      <c r="F163" s="9"/>
      <c r="G163" s="16"/>
      <c r="H163" s="16"/>
      <c r="I163" s="9"/>
      <c r="J163" s="9"/>
      <c r="K163" s="9"/>
      <c r="L163" s="9"/>
      <c r="M163" s="9"/>
      <c r="N163" s="9"/>
      <c r="O163" s="9"/>
      <c r="P163" s="9"/>
      <c r="Q163" s="425"/>
      <c r="R163" s="9"/>
      <c r="S163" s="9"/>
      <c r="T163" s="17"/>
      <c r="U163" s="17"/>
      <c r="V163" s="9"/>
      <c r="W163" s="17"/>
      <c r="X163" s="9"/>
      <c r="Y163" s="9"/>
      <c r="Z163" s="9"/>
      <c r="AA163" s="9"/>
      <c r="AB163" s="9"/>
      <c r="AC163" s="9"/>
      <c r="AD163" s="9"/>
      <c r="AE163" s="9"/>
      <c r="AF163" s="9"/>
      <c r="AG163" s="9"/>
      <c r="AH163" s="9"/>
    </row>
    <row r="164" spans="1:34" x14ac:dyDescent="0.25">
      <c r="A164" s="9"/>
      <c r="B164" s="9"/>
      <c r="C164" s="9"/>
      <c r="D164" s="9"/>
      <c r="E164" s="16"/>
      <c r="F164" s="9"/>
      <c r="G164" s="16"/>
      <c r="H164" s="16"/>
      <c r="I164" s="9"/>
      <c r="J164" s="9"/>
      <c r="K164" s="9"/>
      <c r="L164" s="9"/>
      <c r="M164" s="9"/>
      <c r="N164" s="9"/>
      <c r="O164" s="9"/>
      <c r="P164" s="9"/>
      <c r="Q164" s="425"/>
      <c r="R164" s="9"/>
      <c r="S164" s="9"/>
      <c r="T164" s="17"/>
      <c r="U164" s="17"/>
      <c r="V164" s="9"/>
      <c r="W164" s="17"/>
      <c r="X164" s="9"/>
      <c r="Y164" s="9"/>
      <c r="Z164" s="9"/>
      <c r="AA164" s="9"/>
      <c r="AB164" s="9"/>
      <c r="AC164" s="9"/>
      <c r="AD164" s="9"/>
      <c r="AE164" s="9"/>
      <c r="AF164" s="9"/>
      <c r="AG164" s="9"/>
      <c r="AH164" s="9"/>
    </row>
    <row r="165" spans="1:34" x14ac:dyDescent="0.25">
      <c r="A165" s="9"/>
      <c r="B165" s="9"/>
      <c r="C165" s="9"/>
      <c r="D165" s="9"/>
      <c r="E165" s="16"/>
      <c r="F165" s="9"/>
      <c r="G165" s="16"/>
      <c r="H165" s="16"/>
      <c r="I165" s="9"/>
      <c r="J165" s="9"/>
      <c r="K165" s="9"/>
      <c r="L165" s="9"/>
      <c r="M165" s="9"/>
      <c r="N165" s="9"/>
      <c r="O165" s="9"/>
      <c r="P165" s="9"/>
      <c r="Q165" s="425"/>
      <c r="R165" s="9"/>
      <c r="S165" s="9"/>
      <c r="T165" s="17"/>
      <c r="U165" s="17"/>
      <c r="V165" s="9"/>
      <c r="W165" s="17"/>
      <c r="X165" s="9"/>
      <c r="Y165" s="9"/>
      <c r="Z165" s="9"/>
      <c r="AA165" s="9"/>
      <c r="AB165" s="9"/>
      <c r="AC165" s="9"/>
      <c r="AD165" s="9"/>
      <c r="AE165" s="9"/>
      <c r="AF165" s="9"/>
      <c r="AG165" s="9"/>
      <c r="AH165" s="9"/>
    </row>
    <row r="166" spans="1:34" x14ac:dyDescent="0.25">
      <c r="A166" s="9"/>
      <c r="B166" s="9"/>
      <c r="C166" s="9"/>
      <c r="D166" s="9"/>
      <c r="E166" s="16"/>
      <c r="F166" s="9"/>
      <c r="G166" s="16"/>
      <c r="H166" s="16"/>
      <c r="I166" s="9"/>
      <c r="J166" s="9"/>
      <c r="K166" s="9"/>
      <c r="L166" s="9"/>
      <c r="M166" s="9"/>
      <c r="N166" s="9"/>
      <c r="O166" s="9"/>
      <c r="P166" s="9"/>
      <c r="Q166" s="425"/>
      <c r="R166" s="9"/>
      <c r="S166" s="9"/>
      <c r="T166" s="17"/>
      <c r="U166" s="17"/>
      <c r="V166" s="9"/>
      <c r="W166" s="17"/>
      <c r="X166" s="9"/>
      <c r="Y166" s="9"/>
      <c r="Z166" s="9"/>
      <c r="AA166" s="9"/>
      <c r="AB166" s="9"/>
      <c r="AC166" s="9"/>
      <c r="AD166" s="9"/>
      <c r="AE166" s="9"/>
      <c r="AF166" s="9"/>
      <c r="AG166" s="9"/>
      <c r="AH166" s="9"/>
    </row>
    <row r="167" spans="1:34" x14ac:dyDescent="0.25">
      <c r="A167" s="9"/>
      <c r="B167" s="9"/>
      <c r="C167" s="9"/>
      <c r="D167" s="9"/>
      <c r="E167" s="16"/>
      <c r="F167" s="9"/>
      <c r="G167" s="16"/>
      <c r="H167" s="16"/>
      <c r="I167" s="9"/>
      <c r="J167" s="9"/>
      <c r="K167" s="9"/>
      <c r="L167" s="9"/>
      <c r="M167" s="9"/>
      <c r="N167" s="9"/>
      <c r="O167" s="9"/>
      <c r="P167" s="9"/>
      <c r="Q167" s="425"/>
      <c r="R167" s="9"/>
      <c r="S167" s="9"/>
      <c r="T167" s="17"/>
      <c r="U167" s="17"/>
      <c r="V167" s="9"/>
      <c r="W167" s="17"/>
      <c r="X167" s="9"/>
      <c r="Y167" s="9"/>
      <c r="Z167" s="9"/>
      <c r="AA167" s="9"/>
      <c r="AB167" s="9"/>
      <c r="AC167" s="9"/>
      <c r="AD167" s="9"/>
      <c r="AE167" s="9"/>
      <c r="AF167" s="9"/>
      <c r="AG167" s="9"/>
      <c r="AH167" s="9"/>
    </row>
    <row r="168" spans="1:34" x14ac:dyDescent="0.25">
      <c r="A168" s="9"/>
      <c r="B168" s="9"/>
      <c r="C168" s="9"/>
      <c r="D168" s="9"/>
      <c r="E168" s="16"/>
      <c r="F168" s="9"/>
      <c r="G168" s="16"/>
      <c r="H168" s="16"/>
      <c r="I168" s="9"/>
      <c r="J168" s="9"/>
      <c r="K168" s="9"/>
      <c r="L168" s="9"/>
      <c r="M168" s="9"/>
      <c r="N168" s="9"/>
      <c r="O168" s="9"/>
      <c r="P168" s="9"/>
      <c r="Q168" s="425"/>
      <c r="R168" s="9"/>
      <c r="S168" s="9"/>
      <c r="T168" s="17"/>
      <c r="U168" s="17"/>
      <c r="V168" s="9"/>
      <c r="W168" s="17"/>
      <c r="X168" s="9"/>
      <c r="Y168" s="9"/>
      <c r="Z168" s="9"/>
      <c r="AA168" s="9"/>
      <c r="AB168" s="9"/>
      <c r="AC168" s="9"/>
      <c r="AD168" s="9"/>
      <c r="AE168" s="9"/>
      <c r="AF168" s="9"/>
      <c r="AG168" s="9"/>
      <c r="AH168" s="9"/>
    </row>
    <row r="169" spans="1:34" x14ac:dyDescent="0.25">
      <c r="A169" s="9"/>
      <c r="B169" s="9"/>
      <c r="C169" s="9"/>
      <c r="D169" s="9"/>
      <c r="E169" s="16"/>
      <c r="F169" s="9"/>
      <c r="G169" s="16"/>
      <c r="H169" s="16"/>
      <c r="I169" s="9"/>
      <c r="J169" s="9"/>
      <c r="K169" s="9"/>
      <c r="L169" s="9"/>
      <c r="M169" s="9"/>
      <c r="N169" s="9"/>
      <c r="O169" s="9"/>
      <c r="P169" s="9"/>
      <c r="Q169" s="425"/>
      <c r="R169" s="9"/>
      <c r="S169" s="9"/>
      <c r="T169" s="17"/>
      <c r="U169" s="17"/>
      <c r="V169" s="9"/>
      <c r="W169" s="17"/>
      <c r="X169" s="9"/>
      <c r="Y169" s="9"/>
      <c r="Z169" s="9"/>
      <c r="AA169" s="9"/>
      <c r="AB169" s="9"/>
      <c r="AC169" s="9"/>
      <c r="AD169" s="9"/>
      <c r="AE169" s="9"/>
      <c r="AF169" s="9"/>
      <c r="AG169" s="9"/>
      <c r="AH169" s="9"/>
    </row>
    <row r="170" spans="1:34" x14ac:dyDescent="0.25">
      <c r="A170" s="9"/>
      <c r="B170" s="9"/>
      <c r="C170" s="9"/>
      <c r="D170" s="9"/>
      <c r="E170" s="16"/>
      <c r="F170" s="9"/>
      <c r="G170" s="16"/>
      <c r="H170" s="16"/>
      <c r="I170" s="9"/>
      <c r="J170" s="9"/>
      <c r="K170" s="9"/>
      <c r="L170" s="9"/>
      <c r="M170" s="9"/>
      <c r="N170" s="9"/>
      <c r="O170" s="9"/>
      <c r="P170" s="9"/>
      <c r="Q170" s="425"/>
      <c r="R170" s="9"/>
      <c r="S170" s="9"/>
      <c r="T170" s="17"/>
      <c r="U170" s="17"/>
      <c r="V170" s="9"/>
      <c r="W170" s="17"/>
      <c r="X170" s="9"/>
      <c r="Y170" s="9"/>
      <c r="Z170" s="9"/>
      <c r="AA170" s="9"/>
      <c r="AB170" s="9"/>
      <c r="AC170" s="9"/>
      <c r="AD170" s="9"/>
      <c r="AE170" s="9"/>
      <c r="AF170" s="9"/>
      <c r="AG170" s="9"/>
      <c r="AH170" s="9"/>
    </row>
    <row r="171" spans="1:34" x14ac:dyDescent="0.25">
      <c r="A171" s="9"/>
      <c r="B171" s="9"/>
      <c r="C171" s="9"/>
      <c r="D171" s="9"/>
      <c r="E171" s="16"/>
      <c r="F171" s="9"/>
      <c r="G171" s="16"/>
      <c r="H171" s="16"/>
      <c r="I171" s="9"/>
      <c r="J171" s="9"/>
      <c r="K171" s="9"/>
      <c r="L171" s="9"/>
      <c r="M171" s="9"/>
      <c r="N171" s="9"/>
      <c r="O171" s="9"/>
      <c r="P171" s="9"/>
      <c r="Q171" s="425"/>
      <c r="R171" s="9"/>
      <c r="S171" s="9"/>
      <c r="T171" s="17"/>
      <c r="U171" s="17"/>
      <c r="V171" s="9"/>
      <c r="W171" s="17"/>
      <c r="X171" s="9"/>
      <c r="Y171" s="9"/>
      <c r="Z171" s="9"/>
      <c r="AA171" s="9"/>
      <c r="AB171" s="9"/>
      <c r="AC171" s="9"/>
      <c r="AD171" s="9"/>
      <c r="AE171" s="9"/>
      <c r="AF171" s="9"/>
      <c r="AG171" s="9"/>
      <c r="AH171" s="9"/>
    </row>
    <row r="172" spans="1:34" x14ac:dyDescent="0.25">
      <c r="A172" s="9"/>
      <c r="B172" s="9"/>
      <c r="C172" s="9"/>
      <c r="D172" s="9"/>
      <c r="E172" s="16"/>
      <c r="F172" s="9"/>
      <c r="G172" s="16"/>
      <c r="H172" s="16"/>
      <c r="I172" s="9"/>
      <c r="J172" s="9"/>
      <c r="K172" s="9"/>
      <c r="L172" s="9"/>
      <c r="M172" s="9"/>
      <c r="N172" s="9"/>
      <c r="O172" s="9"/>
      <c r="P172" s="9"/>
      <c r="Q172" s="425"/>
      <c r="R172" s="9"/>
      <c r="S172" s="9"/>
      <c r="T172" s="17"/>
      <c r="U172" s="17"/>
      <c r="V172" s="9"/>
      <c r="W172" s="17"/>
      <c r="X172" s="9"/>
      <c r="Y172" s="9"/>
      <c r="Z172" s="9"/>
      <c r="AA172" s="9"/>
      <c r="AB172" s="9"/>
      <c r="AC172" s="9"/>
      <c r="AD172" s="9"/>
      <c r="AE172" s="9"/>
      <c r="AF172" s="9"/>
      <c r="AG172" s="9"/>
      <c r="AH172" s="9"/>
    </row>
    <row r="173" spans="1:34" x14ac:dyDescent="0.25">
      <c r="A173" s="9"/>
      <c r="B173" s="9"/>
      <c r="C173" s="9"/>
      <c r="D173" s="9"/>
      <c r="E173" s="16"/>
      <c r="F173" s="9"/>
      <c r="G173" s="16"/>
      <c r="H173" s="16"/>
      <c r="I173" s="9"/>
      <c r="J173" s="9"/>
      <c r="K173" s="9"/>
      <c r="L173" s="9"/>
      <c r="M173" s="9"/>
      <c r="N173" s="9"/>
      <c r="O173" s="9"/>
      <c r="P173" s="9"/>
      <c r="Q173" s="425"/>
      <c r="R173" s="9"/>
      <c r="S173" s="9"/>
      <c r="T173" s="17"/>
      <c r="U173" s="17"/>
      <c r="V173" s="9"/>
      <c r="W173" s="17"/>
      <c r="X173" s="9"/>
      <c r="Y173" s="9"/>
      <c r="Z173" s="9"/>
      <c r="AA173" s="9"/>
      <c r="AB173" s="9"/>
      <c r="AC173" s="9"/>
      <c r="AD173" s="9"/>
      <c r="AE173" s="9"/>
      <c r="AF173" s="9"/>
      <c r="AG173" s="9"/>
      <c r="AH173" s="9"/>
    </row>
    <row r="174" spans="1:34" x14ac:dyDescent="0.25">
      <c r="A174" s="9"/>
      <c r="B174" s="9"/>
      <c r="C174" s="9"/>
      <c r="D174" s="9"/>
      <c r="E174" s="16"/>
      <c r="F174" s="9"/>
      <c r="G174" s="16"/>
      <c r="H174" s="16"/>
      <c r="I174" s="9"/>
      <c r="J174" s="9"/>
      <c r="K174" s="9"/>
      <c r="L174" s="9"/>
      <c r="M174" s="9"/>
      <c r="N174" s="9"/>
      <c r="O174" s="9"/>
      <c r="P174" s="9"/>
      <c r="Q174" s="425"/>
      <c r="R174" s="9"/>
      <c r="S174" s="9"/>
      <c r="T174" s="17"/>
      <c r="U174" s="17"/>
      <c r="V174" s="9"/>
      <c r="W174" s="17"/>
      <c r="X174" s="9"/>
      <c r="Y174" s="9"/>
      <c r="Z174" s="9"/>
      <c r="AA174" s="9"/>
      <c r="AB174" s="9"/>
      <c r="AC174" s="9"/>
      <c r="AD174" s="9"/>
      <c r="AE174" s="9"/>
      <c r="AF174" s="9"/>
      <c r="AG174" s="9"/>
      <c r="AH174" s="9"/>
    </row>
    <row r="175" spans="1:34" x14ac:dyDescent="0.25">
      <c r="A175" s="9"/>
      <c r="B175" s="9"/>
      <c r="C175" s="9"/>
      <c r="D175" s="9"/>
      <c r="E175" s="16"/>
      <c r="F175" s="9"/>
      <c r="G175" s="16"/>
      <c r="H175" s="16"/>
      <c r="I175" s="9"/>
      <c r="J175" s="9"/>
      <c r="K175" s="9"/>
      <c r="L175" s="9"/>
      <c r="M175" s="9"/>
      <c r="N175" s="9"/>
      <c r="O175" s="9"/>
      <c r="P175" s="9"/>
      <c r="Q175" s="425"/>
      <c r="R175" s="9"/>
      <c r="S175" s="9"/>
      <c r="T175" s="17"/>
      <c r="U175" s="17"/>
      <c r="V175" s="9"/>
      <c r="W175" s="17"/>
      <c r="X175" s="9"/>
      <c r="Y175" s="9"/>
      <c r="Z175" s="9"/>
      <c r="AA175" s="9"/>
      <c r="AB175" s="9"/>
      <c r="AC175" s="9"/>
      <c r="AD175" s="9"/>
      <c r="AE175" s="9"/>
      <c r="AF175" s="9"/>
      <c r="AG175" s="9"/>
      <c r="AH175" s="9"/>
    </row>
    <row r="176" spans="1:34" x14ac:dyDescent="0.25">
      <c r="A176" s="9"/>
      <c r="B176" s="9"/>
      <c r="C176" s="9"/>
      <c r="D176" s="9"/>
      <c r="E176" s="16"/>
      <c r="F176" s="9"/>
      <c r="G176" s="16"/>
      <c r="H176" s="16"/>
      <c r="I176" s="9"/>
      <c r="J176" s="9"/>
      <c r="K176" s="9"/>
      <c r="L176" s="9"/>
      <c r="M176" s="9"/>
      <c r="N176" s="9"/>
      <c r="O176" s="9"/>
      <c r="P176" s="9"/>
      <c r="Q176" s="425"/>
      <c r="R176" s="9"/>
      <c r="S176" s="9"/>
      <c r="T176" s="17"/>
      <c r="U176" s="17"/>
      <c r="V176" s="9"/>
      <c r="W176" s="17"/>
      <c r="X176" s="9"/>
      <c r="Y176" s="9"/>
      <c r="Z176" s="9"/>
      <c r="AA176" s="9"/>
      <c r="AB176" s="9"/>
      <c r="AC176" s="9"/>
      <c r="AD176" s="9"/>
      <c r="AE176" s="9"/>
      <c r="AF176" s="9"/>
      <c r="AG176" s="9"/>
      <c r="AH176" s="9"/>
    </row>
    <row r="177" spans="1:34" x14ac:dyDescent="0.25">
      <c r="A177" s="9"/>
      <c r="B177" s="9"/>
      <c r="C177" s="9"/>
      <c r="D177" s="9"/>
      <c r="E177" s="16"/>
      <c r="F177" s="9"/>
      <c r="G177" s="16"/>
      <c r="H177" s="16"/>
      <c r="I177" s="9"/>
      <c r="J177" s="9"/>
      <c r="K177" s="9"/>
      <c r="L177" s="9"/>
      <c r="M177" s="9"/>
      <c r="N177" s="9"/>
      <c r="O177" s="9"/>
      <c r="P177" s="9"/>
      <c r="Q177" s="425"/>
      <c r="R177" s="9"/>
      <c r="S177" s="9"/>
      <c r="T177" s="17"/>
      <c r="U177" s="17"/>
      <c r="V177" s="9"/>
      <c r="W177" s="17"/>
      <c r="X177" s="9"/>
      <c r="Y177" s="9"/>
      <c r="Z177" s="9"/>
      <c r="AA177" s="9"/>
      <c r="AB177" s="9"/>
      <c r="AC177" s="9"/>
      <c r="AD177" s="9"/>
      <c r="AE177" s="9"/>
      <c r="AF177" s="9"/>
      <c r="AG177" s="9"/>
      <c r="AH177" s="9"/>
    </row>
    <row r="178" spans="1:34" x14ac:dyDescent="0.25">
      <c r="A178" s="9"/>
      <c r="B178" s="9"/>
      <c r="C178" s="9"/>
      <c r="D178" s="9"/>
      <c r="E178" s="16"/>
      <c r="F178" s="9"/>
      <c r="G178" s="16"/>
      <c r="H178" s="16"/>
      <c r="I178" s="9"/>
      <c r="J178" s="9"/>
      <c r="K178" s="9"/>
      <c r="L178" s="9"/>
      <c r="M178" s="9"/>
      <c r="N178" s="9"/>
      <c r="O178" s="9"/>
      <c r="P178" s="9"/>
      <c r="Q178" s="425"/>
      <c r="R178" s="9"/>
      <c r="S178" s="9"/>
      <c r="T178" s="17"/>
      <c r="U178" s="17"/>
      <c r="V178" s="9"/>
      <c r="W178" s="17"/>
      <c r="X178" s="9"/>
      <c r="Y178" s="9"/>
      <c r="Z178" s="9"/>
      <c r="AA178" s="9"/>
      <c r="AB178" s="9"/>
      <c r="AC178" s="9"/>
      <c r="AD178" s="9"/>
      <c r="AE178" s="9"/>
      <c r="AF178" s="9"/>
      <c r="AG178" s="9"/>
      <c r="AH178" s="9"/>
    </row>
    <row r="179" spans="1:34" x14ac:dyDescent="0.25">
      <c r="A179" s="9"/>
      <c r="B179" s="9"/>
      <c r="C179" s="9"/>
      <c r="D179" s="9"/>
      <c r="E179" s="16"/>
      <c r="F179" s="9"/>
      <c r="G179" s="16"/>
      <c r="H179" s="16"/>
      <c r="I179" s="9"/>
      <c r="J179" s="9"/>
      <c r="K179" s="9"/>
      <c r="L179" s="9"/>
      <c r="M179" s="9"/>
      <c r="N179" s="9"/>
      <c r="O179" s="9"/>
      <c r="P179" s="9"/>
      <c r="Q179" s="425"/>
      <c r="R179" s="9"/>
      <c r="S179" s="9"/>
      <c r="T179" s="17"/>
      <c r="U179" s="17"/>
      <c r="V179" s="9"/>
      <c r="W179" s="17"/>
      <c r="X179" s="9"/>
      <c r="Y179" s="9"/>
      <c r="Z179" s="9"/>
      <c r="AA179" s="9"/>
      <c r="AB179" s="9"/>
      <c r="AC179" s="9"/>
      <c r="AD179" s="9"/>
      <c r="AE179" s="9"/>
      <c r="AF179" s="9"/>
      <c r="AG179" s="9"/>
      <c r="AH179" s="9"/>
    </row>
    <row r="180" spans="1:34" x14ac:dyDescent="0.25">
      <c r="A180" s="9"/>
      <c r="B180" s="9"/>
      <c r="C180" s="9"/>
      <c r="D180" s="9"/>
      <c r="E180" s="16"/>
      <c r="F180" s="9"/>
      <c r="G180" s="16"/>
      <c r="H180" s="16"/>
      <c r="I180" s="9"/>
      <c r="J180" s="9"/>
      <c r="K180" s="9"/>
      <c r="L180" s="9"/>
      <c r="M180" s="9"/>
      <c r="N180" s="9"/>
      <c r="O180" s="9"/>
      <c r="P180" s="9"/>
      <c r="Q180" s="425"/>
      <c r="R180" s="9"/>
      <c r="S180" s="9"/>
      <c r="T180" s="17"/>
      <c r="U180" s="17"/>
      <c r="V180" s="9"/>
      <c r="W180" s="17"/>
      <c r="X180" s="9"/>
      <c r="Y180" s="9"/>
      <c r="Z180" s="9"/>
      <c r="AA180" s="9"/>
      <c r="AB180" s="9"/>
      <c r="AC180" s="9"/>
      <c r="AD180" s="9"/>
      <c r="AE180" s="9"/>
      <c r="AF180" s="9"/>
      <c r="AG180" s="9"/>
      <c r="AH180" s="9"/>
    </row>
    <row r="181" spans="1:34" x14ac:dyDescent="0.25">
      <c r="A181" s="9"/>
      <c r="B181" s="9"/>
      <c r="C181" s="9"/>
      <c r="D181" s="9"/>
      <c r="E181" s="16"/>
      <c r="F181" s="9"/>
      <c r="G181" s="16"/>
      <c r="H181" s="16"/>
      <c r="I181" s="9"/>
      <c r="J181" s="9"/>
      <c r="K181" s="9"/>
      <c r="L181" s="9"/>
      <c r="M181" s="9"/>
      <c r="N181" s="9"/>
      <c r="O181" s="9"/>
      <c r="P181" s="9"/>
      <c r="Q181" s="425"/>
      <c r="R181" s="9"/>
      <c r="S181" s="9"/>
      <c r="T181" s="17"/>
      <c r="U181" s="17"/>
      <c r="V181" s="9"/>
      <c r="W181" s="17"/>
      <c r="X181" s="9"/>
      <c r="Y181" s="9"/>
      <c r="Z181" s="9"/>
      <c r="AA181" s="9"/>
      <c r="AB181" s="9"/>
      <c r="AC181" s="9"/>
      <c r="AD181" s="9"/>
      <c r="AE181" s="9"/>
      <c r="AF181" s="9"/>
      <c r="AG181" s="9"/>
      <c r="AH181" s="9"/>
    </row>
    <row r="182" spans="1:34" x14ac:dyDescent="0.25">
      <c r="A182" s="9"/>
      <c r="B182" s="9"/>
      <c r="C182" s="9"/>
      <c r="D182" s="9"/>
      <c r="E182" s="16"/>
      <c r="F182" s="9"/>
      <c r="G182" s="16"/>
      <c r="H182" s="16"/>
      <c r="I182" s="9"/>
      <c r="J182" s="9"/>
      <c r="K182" s="9"/>
      <c r="L182" s="9"/>
      <c r="M182" s="9"/>
      <c r="N182" s="9"/>
      <c r="O182" s="9"/>
      <c r="P182" s="9"/>
      <c r="Q182" s="425"/>
      <c r="R182" s="9"/>
      <c r="S182" s="9"/>
      <c r="T182" s="17"/>
      <c r="U182" s="17"/>
      <c r="V182" s="9"/>
      <c r="W182" s="17"/>
      <c r="X182" s="9"/>
      <c r="Y182" s="9"/>
      <c r="Z182" s="9"/>
      <c r="AA182" s="9"/>
      <c r="AB182" s="9"/>
      <c r="AC182" s="9"/>
      <c r="AD182" s="9"/>
      <c r="AE182" s="9"/>
      <c r="AF182" s="9"/>
      <c r="AG182" s="9"/>
      <c r="AH182" s="9"/>
    </row>
    <row r="183" spans="1:34" x14ac:dyDescent="0.25">
      <c r="A183" s="9"/>
      <c r="B183" s="9"/>
      <c r="C183" s="9"/>
      <c r="D183" s="9"/>
      <c r="E183" s="16"/>
      <c r="F183" s="9"/>
      <c r="G183" s="16"/>
      <c r="H183" s="16"/>
      <c r="I183" s="9"/>
      <c r="J183" s="9"/>
      <c r="K183" s="9"/>
      <c r="L183" s="9"/>
      <c r="M183" s="9"/>
      <c r="N183" s="9"/>
      <c r="O183" s="9"/>
      <c r="P183" s="9"/>
      <c r="Q183" s="425"/>
      <c r="R183" s="9"/>
      <c r="S183" s="9"/>
      <c r="T183" s="17"/>
      <c r="U183" s="17"/>
      <c r="V183" s="9"/>
      <c r="W183" s="17"/>
      <c r="X183" s="9"/>
      <c r="Y183" s="9"/>
      <c r="Z183" s="9"/>
      <c r="AA183" s="9"/>
      <c r="AB183" s="9"/>
      <c r="AC183" s="9"/>
      <c r="AD183" s="9"/>
      <c r="AE183" s="9"/>
      <c r="AF183" s="9"/>
      <c r="AG183" s="9"/>
      <c r="AH183" s="9"/>
    </row>
    <row r="184" spans="1:34" x14ac:dyDescent="0.25">
      <c r="A184" s="9"/>
      <c r="B184" s="9"/>
      <c r="C184" s="9"/>
      <c r="D184" s="9"/>
      <c r="E184" s="16"/>
      <c r="F184" s="9"/>
      <c r="G184" s="16"/>
      <c r="H184" s="16"/>
      <c r="I184" s="9"/>
      <c r="J184" s="9"/>
      <c r="K184" s="9"/>
      <c r="L184" s="9"/>
      <c r="M184" s="9"/>
      <c r="N184" s="9"/>
      <c r="O184" s="9"/>
      <c r="P184" s="9"/>
      <c r="Q184" s="425"/>
      <c r="R184" s="9"/>
      <c r="S184" s="9"/>
      <c r="T184" s="17"/>
      <c r="U184" s="17"/>
      <c r="V184" s="9"/>
      <c r="W184" s="17"/>
      <c r="X184" s="9"/>
      <c r="Y184" s="9"/>
      <c r="Z184" s="9"/>
      <c r="AA184" s="9"/>
      <c r="AB184" s="9"/>
      <c r="AC184" s="9"/>
      <c r="AD184" s="9"/>
      <c r="AE184" s="9"/>
      <c r="AF184" s="9"/>
      <c r="AG184" s="9"/>
      <c r="AH184" s="9"/>
    </row>
    <row r="185" spans="1:34" x14ac:dyDescent="0.25">
      <c r="A185" s="9"/>
      <c r="B185" s="9"/>
      <c r="C185" s="9"/>
      <c r="D185" s="9"/>
      <c r="E185" s="16"/>
      <c r="F185" s="9"/>
      <c r="G185" s="16"/>
      <c r="H185" s="16"/>
      <c r="I185" s="9"/>
      <c r="J185" s="9"/>
      <c r="K185" s="9"/>
      <c r="L185" s="9"/>
      <c r="M185" s="9"/>
      <c r="N185" s="9"/>
      <c r="O185" s="9"/>
      <c r="P185" s="9"/>
      <c r="Q185" s="425"/>
      <c r="R185" s="9"/>
      <c r="S185" s="9"/>
      <c r="T185" s="17"/>
      <c r="U185" s="17"/>
      <c r="V185" s="9"/>
      <c r="W185" s="17"/>
      <c r="X185" s="9"/>
      <c r="Y185" s="9"/>
      <c r="Z185" s="9"/>
      <c r="AA185" s="9"/>
      <c r="AB185" s="9"/>
      <c r="AC185" s="9"/>
      <c r="AD185" s="9"/>
      <c r="AE185" s="9"/>
      <c r="AF185" s="9"/>
      <c r="AG185" s="9"/>
      <c r="AH185" s="9"/>
    </row>
    <row r="186" spans="1:34" x14ac:dyDescent="0.25">
      <c r="A186" s="9"/>
      <c r="B186" s="9"/>
      <c r="C186" s="9"/>
      <c r="D186" s="9"/>
      <c r="E186" s="16"/>
      <c r="F186" s="9"/>
      <c r="G186" s="16"/>
      <c r="H186" s="16"/>
      <c r="I186" s="9"/>
      <c r="J186" s="9"/>
      <c r="K186" s="9"/>
      <c r="L186" s="9"/>
      <c r="M186" s="9"/>
      <c r="N186" s="9"/>
      <c r="O186" s="9"/>
      <c r="P186" s="9"/>
      <c r="Q186" s="425"/>
      <c r="R186" s="9"/>
      <c r="S186" s="9"/>
      <c r="T186" s="17"/>
      <c r="U186" s="17"/>
      <c r="V186" s="9"/>
      <c r="W186" s="17"/>
      <c r="X186" s="9"/>
      <c r="Y186" s="9"/>
      <c r="Z186" s="9"/>
      <c r="AA186" s="9"/>
      <c r="AB186" s="9"/>
      <c r="AC186" s="9"/>
      <c r="AD186" s="9"/>
      <c r="AE186" s="9"/>
      <c r="AF186" s="9"/>
      <c r="AG186" s="9"/>
      <c r="AH186" s="9"/>
    </row>
    <row r="187" spans="1:34" x14ac:dyDescent="0.25">
      <c r="A187" s="9"/>
      <c r="B187" s="9"/>
      <c r="C187" s="9"/>
      <c r="D187" s="9"/>
      <c r="E187" s="16"/>
      <c r="F187" s="9"/>
      <c r="G187" s="16"/>
      <c r="H187" s="16"/>
      <c r="I187" s="9"/>
      <c r="J187" s="9"/>
      <c r="K187" s="9"/>
      <c r="L187" s="9"/>
      <c r="M187" s="9"/>
      <c r="N187" s="9"/>
      <c r="O187" s="9"/>
      <c r="P187" s="9"/>
      <c r="Q187" s="425"/>
      <c r="R187" s="9"/>
      <c r="S187" s="9"/>
      <c r="T187" s="17"/>
      <c r="U187" s="17"/>
      <c r="V187" s="9"/>
      <c r="W187" s="17"/>
      <c r="X187" s="9"/>
      <c r="Y187" s="9"/>
      <c r="Z187" s="9"/>
      <c r="AA187" s="9"/>
      <c r="AB187" s="9"/>
      <c r="AC187" s="9"/>
      <c r="AD187" s="9"/>
      <c r="AE187" s="9"/>
      <c r="AF187" s="9"/>
      <c r="AG187" s="9"/>
      <c r="AH187" s="9"/>
    </row>
    <row r="188" spans="1:34" x14ac:dyDescent="0.25">
      <c r="A188" s="9"/>
      <c r="B188" s="9"/>
      <c r="C188" s="9"/>
      <c r="D188" s="9"/>
      <c r="E188" s="16"/>
      <c r="F188" s="9"/>
      <c r="G188" s="16"/>
      <c r="H188" s="16"/>
      <c r="I188" s="9"/>
      <c r="J188" s="9"/>
      <c r="K188" s="9"/>
      <c r="L188" s="9"/>
      <c r="M188" s="9"/>
      <c r="N188" s="9"/>
      <c r="O188" s="9"/>
      <c r="P188" s="9"/>
      <c r="Q188" s="425"/>
      <c r="R188" s="9"/>
      <c r="S188" s="9"/>
      <c r="T188" s="17"/>
      <c r="U188" s="17"/>
      <c r="V188" s="9"/>
      <c r="W188" s="17"/>
      <c r="X188" s="9"/>
      <c r="Y188" s="9"/>
      <c r="Z188" s="9"/>
      <c r="AA188" s="9"/>
      <c r="AB188" s="9"/>
      <c r="AC188" s="9"/>
      <c r="AD188" s="9"/>
      <c r="AE188" s="9"/>
      <c r="AF188" s="9"/>
      <c r="AG188" s="9"/>
      <c r="AH188" s="9"/>
    </row>
    <row r="189" spans="1:34" x14ac:dyDescent="0.25">
      <c r="A189" s="9"/>
      <c r="B189" s="9"/>
      <c r="C189" s="9"/>
      <c r="D189" s="9"/>
      <c r="E189" s="16"/>
      <c r="F189" s="9"/>
      <c r="G189" s="16"/>
      <c r="H189" s="16"/>
      <c r="I189" s="9"/>
      <c r="J189" s="9"/>
      <c r="K189" s="9"/>
      <c r="L189" s="9"/>
      <c r="M189" s="9"/>
      <c r="N189" s="9"/>
      <c r="O189" s="9"/>
      <c r="P189" s="9"/>
      <c r="Q189" s="425"/>
      <c r="R189" s="9"/>
      <c r="S189" s="9"/>
      <c r="T189" s="17"/>
      <c r="U189" s="17"/>
      <c r="V189" s="9"/>
      <c r="W189" s="17"/>
      <c r="X189" s="9"/>
      <c r="Y189" s="9"/>
      <c r="Z189" s="9"/>
      <c r="AA189" s="9"/>
      <c r="AB189" s="9"/>
      <c r="AC189" s="9"/>
      <c r="AD189" s="9"/>
      <c r="AE189" s="9"/>
      <c r="AF189" s="9"/>
      <c r="AG189" s="9"/>
      <c r="AH189" s="9"/>
    </row>
    <row r="190" spans="1:34" x14ac:dyDescent="0.25">
      <c r="A190" s="9"/>
      <c r="B190" s="9"/>
      <c r="C190" s="9"/>
      <c r="D190" s="9"/>
      <c r="E190" s="16"/>
      <c r="F190" s="9"/>
      <c r="G190" s="16"/>
      <c r="H190" s="16"/>
      <c r="I190" s="9"/>
      <c r="J190" s="9"/>
      <c r="K190" s="9"/>
      <c r="L190" s="9"/>
      <c r="M190" s="9"/>
      <c r="N190" s="9"/>
      <c r="O190" s="9"/>
      <c r="P190" s="9"/>
      <c r="Q190" s="425"/>
      <c r="R190" s="9"/>
      <c r="S190" s="9"/>
      <c r="T190" s="17"/>
      <c r="U190" s="17"/>
      <c r="V190" s="9"/>
      <c r="W190" s="17"/>
      <c r="X190" s="9"/>
      <c r="Y190" s="9"/>
      <c r="Z190" s="9"/>
      <c r="AA190" s="9"/>
      <c r="AB190" s="9"/>
      <c r="AC190" s="9"/>
      <c r="AD190" s="9"/>
      <c r="AE190" s="9"/>
      <c r="AF190" s="9"/>
      <c r="AG190" s="9"/>
      <c r="AH190" s="9"/>
    </row>
    <row r="191" spans="1:34" x14ac:dyDescent="0.25">
      <c r="A191" s="9"/>
      <c r="B191" s="9"/>
      <c r="C191" s="9"/>
      <c r="D191" s="9"/>
      <c r="E191" s="16"/>
      <c r="F191" s="9"/>
      <c r="G191" s="16"/>
      <c r="H191" s="16"/>
      <c r="I191" s="9"/>
      <c r="J191" s="9"/>
      <c r="K191" s="9"/>
      <c r="L191" s="9"/>
      <c r="M191" s="9"/>
      <c r="N191" s="9"/>
      <c r="O191" s="9"/>
      <c r="P191" s="9"/>
      <c r="Q191" s="425"/>
      <c r="R191" s="9"/>
      <c r="S191" s="9"/>
      <c r="T191" s="17"/>
      <c r="U191" s="17"/>
      <c r="V191" s="9"/>
      <c r="W191" s="17"/>
      <c r="X191" s="9"/>
      <c r="Y191" s="9"/>
      <c r="Z191" s="9"/>
      <c r="AA191" s="9"/>
      <c r="AB191" s="9"/>
      <c r="AC191" s="9"/>
      <c r="AD191" s="9"/>
      <c r="AE191" s="9"/>
      <c r="AF191" s="9"/>
      <c r="AG191" s="9"/>
      <c r="AH191" s="9"/>
    </row>
    <row r="192" spans="1:34" x14ac:dyDescent="0.25">
      <c r="A192" s="9"/>
      <c r="B192" s="9"/>
      <c r="C192" s="9"/>
      <c r="D192" s="9"/>
      <c r="E192" s="16"/>
      <c r="F192" s="9"/>
      <c r="G192" s="16"/>
      <c r="H192" s="16"/>
      <c r="I192" s="9"/>
      <c r="J192" s="9"/>
      <c r="K192" s="9"/>
      <c r="L192" s="9"/>
      <c r="M192" s="9"/>
      <c r="N192" s="9"/>
      <c r="O192" s="9"/>
      <c r="P192" s="9"/>
      <c r="Q192" s="425"/>
      <c r="R192" s="9"/>
      <c r="S192" s="9"/>
      <c r="T192" s="17"/>
      <c r="U192" s="17"/>
      <c r="V192" s="9"/>
      <c r="W192" s="17"/>
      <c r="X192" s="9"/>
      <c r="Y192" s="9"/>
      <c r="Z192" s="9"/>
      <c r="AA192" s="9"/>
      <c r="AB192" s="9"/>
      <c r="AC192" s="9"/>
      <c r="AD192" s="9"/>
      <c r="AE192" s="9"/>
      <c r="AF192" s="9"/>
      <c r="AG192" s="9"/>
      <c r="AH192" s="9"/>
    </row>
    <row r="193" spans="1:34" x14ac:dyDescent="0.25">
      <c r="A193" s="9"/>
      <c r="B193" s="9"/>
      <c r="C193" s="9"/>
      <c r="D193" s="9"/>
      <c r="E193" s="16"/>
      <c r="F193" s="9"/>
      <c r="G193" s="16"/>
      <c r="H193" s="16"/>
      <c r="I193" s="9"/>
      <c r="J193" s="9"/>
      <c r="K193" s="9"/>
      <c r="L193" s="9"/>
      <c r="M193" s="9"/>
      <c r="N193" s="9"/>
      <c r="O193" s="9"/>
      <c r="P193" s="9"/>
      <c r="Q193" s="425"/>
      <c r="R193" s="9"/>
      <c r="S193" s="9"/>
      <c r="T193" s="17"/>
      <c r="U193" s="17"/>
      <c r="V193" s="9"/>
      <c r="W193" s="17"/>
      <c r="X193" s="9"/>
      <c r="Y193" s="9"/>
      <c r="Z193" s="9"/>
      <c r="AA193" s="9"/>
      <c r="AB193" s="9"/>
      <c r="AC193" s="9"/>
      <c r="AD193" s="9"/>
      <c r="AE193" s="9"/>
      <c r="AF193" s="9"/>
      <c r="AG193" s="9"/>
      <c r="AH193" s="9"/>
    </row>
    <row r="194" spans="1:34" x14ac:dyDescent="0.25">
      <c r="A194" s="9"/>
      <c r="B194" s="9"/>
      <c r="C194" s="9"/>
      <c r="D194" s="9"/>
      <c r="E194" s="16"/>
      <c r="F194" s="9"/>
      <c r="G194" s="16"/>
      <c r="H194" s="16"/>
      <c r="I194" s="9"/>
      <c r="J194" s="9"/>
      <c r="K194" s="9"/>
      <c r="L194" s="9"/>
      <c r="M194" s="9"/>
      <c r="N194" s="9"/>
      <c r="O194" s="9"/>
      <c r="P194" s="9"/>
      <c r="Q194" s="425"/>
      <c r="R194" s="9"/>
      <c r="S194" s="9"/>
      <c r="T194" s="17"/>
      <c r="U194" s="17"/>
      <c r="V194" s="9"/>
      <c r="W194" s="17"/>
      <c r="X194" s="9"/>
      <c r="Y194" s="9"/>
      <c r="Z194" s="9"/>
      <c r="AA194" s="9"/>
      <c r="AB194" s="9"/>
      <c r="AC194" s="9"/>
      <c r="AD194" s="9"/>
      <c r="AE194" s="9"/>
      <c r="AF194" s="9"/>
      <c r="AG194" s="9"/>
      <c r="AH194" s="9"/>
    </row>
    <row r="195" spans="1:34" x14ac:dyDescent="0.25">
      <c r="A195" s="9"/>
      <c r="B195" s="9"/>
      <c r="C195" s="9"/>
      <c r="D195" s="9"/>
      <c r="E195" s="16"/>
      <c r="F195" s="9"/>
      <c r="G195" s="16"/>
      <c r="H195" s="16"/>
      <c r="I195" s="9"/>
      <c r="J195" s="9"/>
      <c r="K195" s="9"/>
      <c r="L195" s="9"/>
      <c r="M195" s="9"/>
      <c r="N195" s="9"/>
      <c r="O195" s="9"/>
      <c r="P195" s="9"/>
      <c r="Q195" s="425"/>
      <c r="R195" s="9"/>
      <c r="S195" s="9"/>
      <c r="T195" s="17"/>
      <c r="U195" s="17"/>
      <c r="V195" s="9"/>
      <c r="W195" s="17"/>
      <c r="X195" s="9"/>
      <c r="Y195" s="9"/>
      <c r="Z195" s="9"/>
      <c r="AA195" s="9"/>
      <c r="AB195" s="9"/>
      <c r="AC195" s="9"/>
      <c r="AD195" s="9"/>
      <c r="AE195" s="9"/>
      <c r="AF195" s="9"/>
      <c r="AG195" s="9"/>
      <c r="AH195" s="9"/>
    </row>
    <row r="196" spans="1:34" x14ac:dyDescent="0.25">
      <c r="A196" s="9"/>
      <c r="B196" s="9"/>
      <c r="C196" s="9"/>
      <c r="D196" s="9"/>
      <c r="E196" s="16"/>
      <c r="F196" s="9"/>
      <c r="G196" s="16"/>
      <c r="H196" s="16"/>
      <c r="I196" s="9"/>
      <c r="J196" s="9"/>
      <c r="K196" s="9"/>
      <c r="L196" s="9"/>
      <c r="M196" s="9"/>
      <c r="N196" s="9"/>
      <c r="O196" s="9"/>
      <c r="P196" s="9"/>
      <c r="Q196" s="425"/>
      <c r="R196" s="9"/>
      <c r="S196" s="9"/>
      <c r="T196" s="17"/>
      <c r="U196" s="17"/>
      <c r="V196" s="9"/>
      <c r="W196" s="17"/>
      <c r="X196" s="9"/>
      <c r="Y196" s="9"/>
      <c r="Z196" s="9"/>
      <c r="AA196" s="9"/>
      <c r="AB196" s="9"/>
      <c r="AC196" s="9"/>
      <c r="AD196" s="9"/>
      <c r="AE196" s="9"/>
      <c r="AF196" s="9"/>
      <c r="AG196" s="9"/>
      <c r="AH196" s="9"/>
    </row>
    <row r="197" spans="1:34" x14ac:dyDescent="0.25">
      <c r="A197" s="9"/>
      <c r="B197" s="9"/>
      <c r="C197" s="9"/>
      <c r="D197" s="9"/>
      <c r="E197" s="16"/>
      <c r="F197" s="9"/>
      <c r="G197" s="16"/>
      <c r="H197" s="16"/>
      <c r="I197" s="9"/>
      <c r="J197" s="9"/>
      <c r="K197" s="9"/>
      <c r="L197" s="9"/>
      <c r="M197" s="9"/>
      <c r="N197" s="9"/>
      <c r="O197" s="9"/>
      <c r="P197" s="9"/>
      <c r="Q197" s="425"/>
      <c r="R197" s="9"/>
      <c r="S197" s="9"/>
      <c r="T197" s="17"/>
      <c r="U197" s="17"/>
      <c r="V197" s="9"/>
      <c r="W197" s="17"/>
      <c r="X197" s="9"/>
      <c r="Y197" s="9"/>
      <c r="Z197" s="9"/>
      <c r="AA197" s="9"/>
      <c r="AB197" s="9"/>
      <c r="AC197" s="9"/>
      <c r="AD197" s="9"/>
      <c r="AE197" s="9"/>
      <c r="AF197" s="9"/>
      <c r="AG197" s="9"/>
      <c r="AH197" s="9"/>
    </row>
    <row r="198" spans="1:34" x14ac:dyDescent="0.25">
      <c r="A198" s="9"/>
      <c r="B198" s="9"/>
      <c r="C198" s="9"/>
      <c r="D198" s="9"/>
      <c r="E198" s="16"/>
      <c r="F198" s="9"/>
      <c r="G198" s="16"/>
      <c r="H198" s="16"/>
      <c r="I198" s="9"/>
      <c r="J198" s="9"/>
      <c r="K198" s="9"/>
      <c r="L198" s="9"/>
      <c r="M198" s="9"/>
      <c r="N198" s="9"/>
      <c r="O198" s="9"/>
      <c r="P198" s="9"/>
      <c r="Q198" s="425"/>
      <c r="R198" s="9"/>
      <c r="S198" s="9"/>
      <c r="T198" s="17"/>
      <c r="U198" s="17"/>
      <c r="V198" s="9"/>
      <c r="W198" s="17"/>
      <c r="X198" s="9"/>
      <c r="Y198" s="9"/>
      <c r="Z198" s="9"/>
      <c r="AA198" s="9"/>
      <c r="AB198" s="9"/>
      <c r="AC198" s="9"/>
      <c r="AD198" s="9"/>
      <c r="AE198" s="9"/>
      <c r="AF198" s="9"/>
      <c r="AG198" s="9"/>
      <c r="AH198" s="9"/>
    </row>
    <row r="199" spans="1:34" x14ac:dyDescent="0.25">
      <c r="A199" s="9"/>
      <c r="B199" s="9"/>
      <c r="C199" s="9"/>
      <c r="D199" s="9"/>
      <c r="E199" s="16"/>
      <c r="F199" s="9"/>
      <c r="G199" s="16"/>
      <c r="H199" s="16"/>
      <c r="I199" s="9"/>
      <c r="J199" s="9"/>
      <c r="K199" s="9"/>
      <c r="L199" s="9"/>
      <c r="M199" s="9"/>
      <c r="N199" s="9"/>
      <c r="O199" s="9"/>
      <c r="P199" s="9"/>
      <c r="Q199" s="425"/>
      <c r="R199" s="9"/>
      <c r="S199" s="9"/>
      <c r="T199" s="17"/>
      <c r="U199" s="17"/>
      <c r="V199" s="9"/>
      <c r="W199" s="17"/>
      <c r="X199" s="9"/>
      <c r="Y199" s="9"/>
      <c r="Z199" s="9"/>
      <c r="AA199" s="9"/>
      <c r="AB199" s="9"/>
      <c r="AC199" s="9"/>
      <c r="AD199" s="9"/>
      <c r="AE199" s="9"/>
      <c r="AF199" s="9"/>
      <c r="AG199" s="9"/>
      <c r="AH199" s="9"/>
    </row>
    <row r="200" spans="1:34" x14ac:dyDescent="0.25">
      <c r="A200" s="9"/>
      <c r="B200" s="9"/>
      <c r="C200" s="9"/>
      <c r="D200" s="9"/>
      <c r="E200" s="16"/>
      <c r="F200" s="9"/>
      <c r="G200" s="16"/>
      <c r="H200" s="16"/>
      <c r="I200" s="9"/>
      <c r="J200" s="9"/>
      <c r="K200" s="9"/>
      <c r="L200" s="9"/>
      <c r="M200" s="9"/>
      <c r="N200" s="9"/>
      <c r="O200" s="9"/>
      <c r="P200" s="9"/>
      <c r="Q200" s="425"/>
      <c r="R200" s="9"/>
      <c r="S200" s="9"/>
      <c r="T200" s="17"/>
      <c r="U200" s="17"/>
      <c r="V200" s="9"/>
      <c r="W200" s="17"/>
      <c r="X200" s="9"/>
      <c r="Y200" s="9"/>
      <c r="Z200" s="9"/>
      <c r="AA200" s="9"/>
      <c r="AB200" s="9"/>
      <c r="AC200" s="9"/>
      <c r="AD200" s="9"/>
      <c r="AE200" s="9"/>
      <c r="AF200" s="9"/>
      <c r="AG200" s="9"/>
      <c r="AH200" s="9"/>
    </row>
    <row r="201" spans="1:34" x14ac:dyDescent="0.25">
      <c r="A201" s="9"/>
      <c r="B201" s="9"/>
      <c r="C201" s="9"/>
      <c r="D201" s="9"/>
      <c r="E201" s="16"/>
      <c r="F201" s="9"/>
      <c r="G201" s="16"/>
      <c r="H201" s="16"/>
      <c r="I201" s="9"/>
      <c r="J201" s="9"/>
      <c r="K201" s="9"/>
      <c r="L201" s="9"/>
      <c r="M201" s="9"/>
      <c r="N201" s="9"/>
      <c r="O201" s="9"/>
      <c r="P201" s="9"/>
      <c r="Q201" s="425"/>
      <c r="R201" s="9"/>
      <c r="S201" s="9"/>
      <c r="T201" s="17"/>
      <c r="U201" s="17"/>
      <c r="V201" s="9"/>
      <c r="W201" s="17"/>
      <c r="X201" s="9"/>
      <c r="Y201" s="9"/>
      <c r="Z201" s="9"/>
      <c r="AA201" s="9"/>
      <c r="AB201" s="9"/>
      <c r="AC201" s="9"/>
      <c r="AD201" s="9"/>
      <c r="AE201" s="9"/>
      <c r="AF201" s="9"/>
      <c r="AG201" s="9"/>
      <c r="AH201" s="9"/>
    </row>
    <row r="202" spans="1:34" x14ac:dyDescent="0.25">
      <c r="A202" s="9"/>
      <c r="B202" s="9"/>
      <c r="C202" s="9"/>
      <c r="D202" s="9"/>
      <c r="E202" s="16"/>
      <c r="F202" s="9"/>
      <c r="G202" s="16"/>
      <c r="H202" s="16"/>
      <c r="I202" s="9"/>
      <c r="J202" s="9"/>
      <c r="K202" s="9"/>
      <c r="L202" s="9"/>
      <c r="M202" s="9"/>
      <c r="N202" s="9"/>
      <c r="O202" s="9"/>
      <c r="P202" s="9"/>
      <c r="Q202" s="425"/>
      <c r="R202" s="9"/>
      <c r="S202" s="9"/>
      <c r="T202" s="17"/>
      <c r="U202" s="17"/>
      <c r="V202" s="9"/>
      <c r="W202" s="17"/>
      <c r="X202" s="9"/>
      <c r="Y202" s="9"/>
      <c r="Z202" s="9"/>
      <c r="AA202" s="9"/>
      <c r="AB202" s="9"/>
      <c r="AC202" s="9"/>
      <c r="AD202" s="9"/>
      <c r="AE202" s="9"/>
      <c r="AF202" s="9"/>
      <c r="AG202" s="9"/>
      <c r="AH202" s="9"/>
    </row>
    <row r="203" spans="1:34" x14ac:dyDescent="0.25">
      <c r="A203" s="9"/>
      <c r="B203" s="9"/>
      <c r="C203" s="9"/>
      <c r="D203" s="9"/>
      <c r="E203" s="16"/>
      <c r="F203" s="9"/>
      <c r="G203" s="16"/>
      <c r="H203" s="16"/>
      <c r="I203" s="9"/>
      <c r="J203" s="9"/>
      <c r="K203" s="9"/>
      <c r="L203" s="9"/>
      <c r="M203" s="9"/>
      <c r="N203" s="9"/>
      <c r="O203" s="9"/>
      <c r="P203" s="9"/>
      <c r="Q203" s="425"/>
      <c r="R203" s="9"/>
      <c r="S203" s="9"/>
      <c r="T203" s="17"/>
      <c r="U203" s="17"/>
      <c r="V203" s="9"/>
      <c r="W203" s="17"/>
      <c r="X203" s="9"/>
      <c r="Y203" s="9"/>
      <c r="Z203" s="9"/>
      <c r="AA203" s="9"/>
      <c r="AB203" s="9"/>
      <c r="AC203" s="9"/>
      <c r="AD203" s="9"/>
      <c r="AE203" s="9"/>
      <c r="AF203" s="9"/>
      <c r="AG203" s="9"/>
      <c r="AH203" s="9"/>
    </row>
    <row r="204" spans="1:34" x14ac:dyDescent="0.25">
      <c r="A204" s="9"/>
      <c r="B204" s="9"/>
      <c r="C204" s="9"/>
      <c r="D204" s="9"/>
      <c r="E204" s="16"/>
      <c r="F204" s="9"/>
      <c r="G204" s="16"/>
      <c r="H204" s="16"/>
      <c r="I204" s="9"/>
      <c r="J204" s="9"/>
      <c r="K204" s="9"/>
      <c r="L204" s="9"/>
      <c r="M204" s="9"/>
      <c r="N204" s="9"/>
      <c r="O204" s="9"/>
      <c r="P204" s="9"/>
      <c r="Q204" s="425"/>
      <c r="R204" s="9"/>
      <c r="S204" s="9"/>
      <c r="T204" s="17"/>
      <c r="U204" s="17"/>
      <c r="V204" s="9"/>
      <c r="W204" s="17"/>
      <c r="X204" s="9"/>
      <c r="Y204" s="9"/>
      <c r="Z204" s="9"/>
      <c r="AA204" s="9"/>
      <c r="AB204" s="9"/>
      <c r="AC204" s="9"/>
      <c r="AD204" s="9"/>
      <c r="AE204" s="9"/>
      <c r="AF204" s="9"/>
      <c r="AG204" s="9"/>
      <c r="AH204" s="9"/>
    </row>
    <row r="205" spans="1:34" x14ac:dyDescent="0.25">
      <c r="A205" s="9"/>
      <c r="B205" s="9"/>
      <c r="C205" s="9"/>
      <c r="D205" s="9"/>
      <c r="E205" s="16"/>
      <c r="F205" s="9"/>
      <c r="G205" s="16"/>
      <c r="H205" s="16"/>
      <c r="I205" s="9"/>
      <c r="J205" s="9"/>
      <c r="K205" s="9"/>
      <c r="L205" s="9"/>
      <c r="M205" s="9"/>
      <c r="N205" s="9"/>
      <c r="O205" s="9"/>
      <c r="P205" s="9"/>
      <c r="Q205" s="425"/>
      <c r="R205" s="9"/>
      <c r="S205" s="9"/>
      <c r="T205" s="17"/>
      <c r="U205" s="17"/>
      <c r="V205" s="9"/>
      <c r="W205" s="17"/>
      <c r="X205" s="9"/>
      <c r="Y205" s="9"/>
      <c r="Z205" s="9"/>
      <c r="AA205" s="9"/>
      <c r="AB205" s="9"/>
      <c r="AC205" s="9"/>
      <c r="AD205" s="9"/>
      <c r="AE205" s="9"/>
      <c r="AF205" s="9"/>
      <c r="AG205" s="9"/>
      <c r="AH205" s="9"/>
    </row>
    <row r="206" spans="1:34" x14ac:dyDescent="0.25">
      <c r="A206" s="9"/>
      <c r="B206" s="9"/>
      <c r="C206" s="9"/>
      <c r="D206" s="9"/>
      <c r="E206" s="16"/>
      <c r="F206" s="9"/>
      <c r="G206" s="16"/>
      <c r="H206" s="16"/>
      <c r="I206" s="9"/>
      <c r="J206" s="9"/>
      <c r="K206" s="9"/>
      <c r="L206" s="9"/>
      <c r="M206" s="9"/>
      <c r="N206" s="9"/>
      <c r="O206" s="9"/>
      <c r="P206" s="9"/>
      <c r="Q206" s="425"/>
      <c r="R206" s="9"/>
      <c r="S206" s="9"/>
      <c r="T206" s="17"/>
      <c r="U206" s="17"/>
      <c r="V206" s="9"/>
      <c r="W206" s="17"/>
      <c r="X206" s="9"/>
      <c r="Y206" s="9"/>
      <c r="Z206" s="9"/>
      <c r="AA206" s="9"/>
      <c r="AB206" s="9"/>
      <c r="AC206" s="9"/>
      <c r="AD206" s="9"/>
      <c r="AE206" s="9"/>
      <c r="AF206" s="9"/>
      <c r="AG206" s="9"/>
      <c r="AH206" s="9"/>
    </row>
    <row r="207" spans="1:34" x14ac:dyDescent="0.25">
      <c r="A207" s="9"/>
      <c r="B207" s="9"/>
      <c r="C207" s="9"/>
      <c r="D207" s="9"/>
      <c r="E207" s="16"/>
      <c r="F207" s="9"/>
      <c r="G207" s="16"/>
      <c r="H207" s="16"/>
      <c r="I207" s="9"/>
      <c r="J207" s="9"/>
      <c r="K207" s="9"/>
      <c r="L207" s="9"/>
      <c r="M207" s="9"/>
      <c r="N207" s="9"/>
      <c r="O207" s="9"/>
      <c r="P207" s="9"/>
      <c r="Q207" s="425"/>
      <c r="R207" s="9"/>
      <c r="S207" s="9"/>
      <c r="T207" s="17"/>
      <c r="U207" s="17"/>
      <c r="V207" s="9"/>
      <c r="W207" s="17"/>
      <c r="X207" s="9"/>
      <c r="Y207" s="9"/>
      <c r="Z207" s="9"/>
      <c r="AA207" s="9"/>
      <c r="AB207" s="9"/>
      <c r="AC207" s="9"/>
      <c r="AD207" s="9"/>
      <c r="AE207" s="9"/>
      <c r="AF207" s="9"/>
      <c r="AG207" s="9"/>
      <c r="AH207" s="9"/>
    </row>
    <row r="208" spans="1:34" x14ac:dyDescent="0.25">
      <c r="A208" s="9"/>
      <c r="B208" s="9"/>
      <c r="C208" s="9"/>
      <c r="D208" s="9"/>
      <c r="E208" s="16"/>
      <c r="F208" s="9"/>
      <c r="G208" s="16"/>
      <c r="H208" s="16"/>
      <c r="I208" s="9"/>
      <c r="J208" s="9"/>
      <c r="K208" s="9"/>
      <c r="L208" s="9"/>
      <c r="M208" s="9"/>
      <c r="N208" s="9"/>
      <c r="O208" s="9"/>
      <c r="P208" s="9"/>
      <c r="Q208" s="425"/>
      <c r="R208" s="9"/>
      <c r="S208" s="9"/>
      <c r="T208" s="17"/>
      <c r="U208" s="17"/>
      <c r="V208" s="9"/>
      <c r="W208" s="17"/>
      <c r="X208" s="9"/>
      <c r="Y208" s="9"/>
      <c r="Z208" s="9"/>
      <c r="AA208" s="9"/>
      <c r="AB208" s="9"/>
      <c r="AC208" s="9"/>
      <c r="AD208" s="9"/>
      <c r="AE208" s="9"/>
      <c r="AF208" s="9"/>
      <c r="AG208" s="9"/>
      <c r="AH208" s="9"/>
    </row>
    <row r="209" spans="1:34" x14ac:dyDescent="0.25">
      <c r="A209" s="9"/>
      <c r="B209" s="9"/>
      <c r="C209" s="9"/>
      <c r="D209" s="9"/>
      <c r="E209" s="16"/>
      <c r="F209" s="9"/>
      <c r="G209" s="16"/>
      <c r="H209" s="16"/>
      <c r="I209" s="9"/>
      <c r="J209" s="9"/>
      <c r="K209" s="9"/>
      <c r="L209" s="9"/>
      <c r="M209" s="9"/>
      <c r="N209" s="9"/>
      <c r="O209" s="9"/>
      <c r="P209" s="9"/>
      <c r="Q209" s="425"/>
      <c r="R209" s="9"/>
      <c r="S209" s="9"/>
      <c r="T209" s="17"/>
      <c r="U209" s="17"/>
      <c r="V209" s="9"/>
      <c r="W209" s="17"/>
      <c r="X209" s="9"/>
      <c r="Y209" s="9"/>
      <c r="Z209" s="9"/>
      <c r="AA209" s="9"/>
      <c r="AB209" s="9"/>
      <c r="AC209" s="9"/>
      <c r="AD209" s="9"/>
      <c r="AE209" s="9"/>
      <c r="AF209" s="9"/>
      <c r="AG209" s="9"/>
      <c r="AH209" s="9"/>
    </row>
    <row r="210" spans="1:34" x14ac:dyDescent="0.25">
      <c r="A210" s="9"/>
      <c r="B210" s="9"/>
      <c r="C210" s="9"/>
      <c r="D210" s="9"/>
      <c r="E210" s="16"/>
      <c r="F210" s="9"/>
      <c r="G210" s="16"/>
      <c r="H210" s="16"/>
      <c r="I210" s="9"/>
      <c r="J210" s="9"/>
      <c r="K210" s="9"/>
      <c r="L210" s="9"/>
      <c r="M210" s="9"/>
      <c r="N210" s="9"/>
      <c r="O210" s="9"/>
      <c r="P210" s="9"/>
      <c r="Q210" s="425"/>
      <c r="R210" s="9"/>
      <c r="S210" s="9"/>
      <c r="T210" s="17"/>
      <c r="U210" s="17"/>
      <c r="V210" s="9"/>
      <c r="W210" s="17"/>
      <c r="X210" s="9"/>
      <c r="Y210" s="9"/>
      <c r="Z210" s="9"/>
      <c r="AA210" s="9"/>
      <c r="AB210" s="9"/>
      <c r="AC210" s="9"/>
      <c r="AD210" s="9"/>
      <c r="AE210" s="9"/>
      <c r="AF210" s="9"/>
      <c r="AG210" s="9"/>
      <c r="AH210" s="9"/>
    </row>
    <row r="211" spans="1:34" x14ac:dyDescent="0.25">
      <c r="A211" s="9"/>
      <c r="B211" s="9"/>
      <c r="C211" s="9"/>
      <c r="D211" s="9"/>
      <c r="E211" s="16"/>
      <c r="F211" s="9"/>
      <c r="G211" s="16"/>
      <c r="H211" s="16"/>
      <c r="I211" s="9"/>
      <c r="J211" s="9"/>
      <c r="K211" s="9"/>
      <c r="L211" s="9"/>
      <c r="M211" s="9"/>
      <c r="N211" s="9"/>
      <c r="O211" s="9"/>
      <c r="P211" s="9"/>
      <c r="Q211" s="425"/>
      <c r="R211" s="9"/>
      <c r="S211" s="9"/>
      <c r="T211" s="17"/>
      <c r="U211" s="17"/>
      <c r="V211" s="9"/>
      <c r="W211" s="17"/>
      <c r="X211" s="9"/>
      <c r="Y211" s="9"/>
      <c r="Z211" s="9"/>
      <c r="AA211" s="9"/>
      <c r="AB211" s="9"/>
      <c r="AC211" s="9"/>
      <c r="AD211" s="9"/>
      <c r="AE211" s="9"/>
      <c r="AF211" s="9"/>
      <c r="AG211" s="9"/>
      <c r="AH211" s="9"/>
    </row>
    <row r="212" spans="1:34" x14ac:dyDescent="0.25">
      <c r="A212" s="9"/>
      <c r="B212" s="9"/>
      <c r="C212" s="9"/>
      <c r="D212" s="9"/>
      <c r="E212" s="16"/>
      <c r="F212" s="9"/>
      <c r="G212" s="16"/>
      <c r="H212" s="16"/>
      <c r="I212" s="9"/>
      <c r="J212" s="9"/>
      <c r="K212" s="9"/>
      <c r="L212" s="9"/>
      <c r="M212" s="9"/>
      <c r="N212" s="9"/>
      <c r="O212" s="9"/>
      <c r="P212" s="9"/>
      <c r="Q212" s="425"/>
      <c r="R212" s="9"/>
      <c r="S212" s="9"/>
      <c r="T212" s="17"/>
      <c r="U212" s="17"/>
      <c r="V212" s="9"/>
      <c r="W212" s="17"/>
      <c r="X212" s="9"/>
      <c r="Y212" s="9"/>
      <c r="Z212" s="9"/>
      <c r="AA212" s="9"/>
      <c r="AB212" s="9"/>
      <c r="AC212" s="9"/>
      <c r="AD212" s="9"/>
      <c r="AE212" s="9"/>
      <c r="AF212" s="9"/>
      <c r="AG212" s="9"/>
      <c r="AH212" s="9"/>
    </row>
    <row r="213" spans="1:34" x14ac:dyDescent="0.25">
      <c r="A213" s="9"/>
      <c r="B213" s="9"/>
      <c r="C213" s="9"/>
      <c r="D213" s="9"/>
      <c r="E213" s="16"/>
      <c r="F213" s="9"/>
      <c r="G213" s="16"/>
      <c r="H213" s="16"/>
      <c r="I213" s="9"/>
      <c r="J213" s="9"/>
      <c r="K213" s="9"/>
      <c r="L213" s="9"/>
      <c r="M213" s="9"/>
      <c r="N213" s="9"/>
      <c r="O213" s="9"/>
      <c r="P213" s="9"/>
      <c r="Q213" s="425"/>
      <c r="R213" s="9"/>
      <c r="S213" s="9"/>
      <c r="T213" s="17"/>
      <c r="U213" s="17"/>
      <c r="V213" s="9"/>
      <c r="W213" s="17"/>
      <c r="X213" s="9"/>
      <c r="Y213" s="9"/>
      <c r="Z213" s="9"/>
      <c r="AA213" s="9"/>
      <c r="AB213" s="9"/>
      <c r="AC213" s="9"/>
      <c r="AD213" s="9"/>
      <c r="AE213" s="9"/>
      <c r="AF213" s="9"/>
      <c r="AG213" s="9"/>
      <c r="AH213" s="9"/>
    </row>
    <row r="214" spans="1:34" x14ac:dyDescent="0.25">
      <c r="A214" s="9"/>
      <c r="B214" s="9"/>
      <c r="C214" s="9"/>
      <c r="D214" s="9"/>
      <c r="E214" s="16"/>
      <c r="F214" s="9"/>
      <c r="G214" s="16"/>
      <c r="H214" s="16"/>
      <c r="I214" s="9"/>
      <c r="J214" s="9"/>
      <c r="K214" s="9"/>
      <c r="L214" s="9"/>
      <c r="M214" s="9"/>
      <c r="N214" s="9"/>
      <c r="O214" s="9"/>
      <c r="P214" s="9"/>
      <c r="Q214" s="425"/>
      <c r="R214" s="9"/>
      <c r="S214" s="9"/>
      <c r="T214" s="17"/>
      <c r="U214" s="17"/>
      <c r="V214" s="9"/>
      <c r="W214" s="17"/>
      <c r="X214" s="9"/>
      <c r="Y214" s="9"/>
      <c r="Z214" s="9"/>
      <c r="AA214" s="9"/>
      <c r="AB214" s="9"/>
      <c r="AC214" s="9"/>
      <c r="AD214" s="9"/>
      <c r="AE214" s="9"/>
      <c r="AF214" s="9"/>
      <c r="AG214" s="9"/>
      <c r="AH214" s="9"/>
    </row>
    <row r="215" spans="1:34" x14ac:dyDescent="0.25">
      <c r="A215" s="9"/>
      <c r="B215" s="9"/>
      <c r="C215" s="9"/>
      <c r="D215" s="9"/>
      <c r="E215" s="16"/>
      <c r="F215" s="9"/>
      <c r="G215" s="16"/>
      <c r="H215" s="16"/>
      <c r="I215" s="9"/>
      <c r="J215" s="9"/>
      <c r="K215" s="9"/>
      <c r="L215" s="9"/>
      <c r="M215" s="9"/>
      <c r="N215" s="9"/>
      <c r="O215" s="9"/>
      <c r="P215" s="9"/>
      <c r="Q215" s="425"/>
      <c r="R215" s="9"/>
      <c r="S215" s="9"/>
      <c r="T215" s="17"/>
      <c r="U215" s="17"/>
      <c r="V215" s="9"/>
      <c r="W215" s="17"/>
      <c r="X215" s="9"/>
      <c r="Y215" s="9"/>
      <c r="Z215" s="9"/>
      <c r="AA215" s="9"/>
      <c r="AB215" s="9"/>
      <c r="AC215" s="9"/>
      <c r="AD215" s="9"/>
      <c r="AE215" s="9"/>
      <c r="AF215" s="9"/>
      <c r="AG215" s="9"/>
      <c r="AH215" s="9"/>
    </row>
    <row r="216" spans="1:34" x14ac:dyDescent="0.25">
      <c r="A216" s="9"/>
      <c r="B216" s="9"/>
      <c r="C216" s="9"/>
      <c r="D216" s="9"/>
      <c r="E216" s="16"/>
      <c r="F216" s="9"/>
      <c r="G216" s="16"/>
      <c r="H216" s="16"/>
      <c r="I216" s="9"/>
      <c r="J216" s="9"/>
      <c r="K216" s="9"/>
      <c r="L216" s="9"/>
      <c r="M216" s="9"/>
      <c r="N216" s="9"/>
      <c r="O216" s="9"/>
      <c r="P216" s="9"/>
      <c r="Q216" s="425"/>
      <c r="R216" s="9"/>
      <c r="S216" s="9"/>
      <c r="T216" s="17"/>
      <c r="U216" s="17"/>
      <c r="V216" s="9"/>
      <c r="W216" s="17"/>
      <c r="X216" s="9"/>
      <c r="Y216" s="9"/>
      <c r="Z216" s="9"/>
      <c r="AA216" s="9"/>
      <c r="AB216" s="9"/>
      <c r="AC216" s="9"/>
      <c r="AD216" s="9"/>
      <c r="AE216" s="9"/>
      <c r="AF216" s="9"/>
      <c r="AG216" s="9"/>
      <c r="AH216" s="9"/>
    </row>
    <row r="217" spans="1:34" x14ac:dyDescent="0.25">
      <c r="A217" s="9"/>
      <c r="B217" s="9"/>
      <c r="C217" s="9"/>
      <c r="D217" s="9"/>
      <c r="E217" s="16"/>
      <c r="F217" s="9"/>
      <c r="G217" s="16"/>
      <c r="H217" s="16"/>
      <c r="I217" s="9"/>
      <c r="J217" s="9"/>
      <c r="K217" s="9"/>
      <c r="L217" s="9"/>
      <c r="M217" s="9"/>
      <c r="N217" s="9"/>
      <c r="O217" s="9"/>
      <c r="P217" s="9"/>
      <c r="Q217" s="425"/>
      <c r="R217" s="9"/>
      <c r="S217" s="9"/>
      <c r="T217" s="17"/>
      <c r="U217" s="17"/>
      <c r="V217" s="9"/>
      <c r="W217" s="17"/>
      <c r="X217" s="9"/>
      <c r="Y217" s="9"/>
      <c r="Z217" s="9"/>
      <c r="AA217" s="9"/>
      <c r="AB217" s="9"/>
      <c r="AC217" s="9"/>
      <c r="AD217" s="9"/>
      <c r="AE217" s="9"/>
      <c r="AF217" s="9"/>
      <c r="AG217" s="9"/>
      <c r="AH217" s="9"/>
    </row>
    <row r="218" spans="1:34" x14ac:dyDescent="0.25">
      <c r="A218" s="9"/>
      <c r="B218" s="9"/>
      <c r="C218" s="9"/>
      <c r="D218" s="9"/>
      <c r="E218" s="16"/>
      <c r="F218" s="9"/>
      <c r="G218" s="16"/>
      <c r="H218" s="16"/>
      <c r="I218" s="9"/>
      <c r="J218" s="9"/>
      <c r="K218" s="9"/>
      <c r="L218" s="9"/>
      <c r="M218" s="9"/>
      <c r="N218" s="9"/>
      <c r="O218" s="9"/>
      <c r="P218" s="9"/>
      <c r="Q218" s="425"/>
      <c r="R218" s="9"/>
      <c r="S218" s="9"/>
      <c r="T218" s="17"/>
      <c r="U218" s="17"/>
      <c r="V218" s="9"/>
      <c r="W218" s="17"/>
      <c r="X218" s="9"/>
      <c r="Y218" s="9"/>
      <c r="Z218" s="9"/>
      <c r="AA218" s="9"/>
      <c r="AB218" s="9"/>
      <c r="AC218" s="9"/>
      <c r="AD218" s="9"/>
      <c r="AE218" s="9"/>
      <c r="AF218" s="9"/>
      <c r="AG218" s="9"/>
      <c r="AH218" s="9"/>
    </row>
    <row r="219" spans="1:34" x14ac:dyDescent="0.25">
      <c r="A219" s="9"/>
      <c r="B219" s="9"/>
      <c r="C219" s="9"/>
      <c r="D219" s="9"/>
      <c r="E219" s="16"/>
      <c r="F219" s="9"/>
      <c r="G219" s="16"/>
      <c r="H219" s="16"/>
      <c r="I219" s="9"/>
      <c r="J219" s="9"/>
      <c r="K219" s="9"/>
      <c r="L219" s="9"/>
      <c r="M219" s="9"/>
      <c r="N219" s="9"/>
      <c r="O219" s="9"/>
      <c r="P219" s="9"/>
      <c r="Q219" s="425"/>
      <c r="R219" s="9"/>
      <c r="S219" s="9"/>
      <c r="T219" s="17"/>
      <c r="U219" s="17"/>
      <c r="V219" s="9"/>
      <c r="W219" s="17"/>
      <c r="X219" s="9"/>
      <c r="Y219" s="9"/>
      <c r="Z219" s="9"/>
      <c r="AA219" s="9"/>
      <c r="AB219" s="9"/>
      <c r="AC219" s="9"/>
      <c r="AD219" s="9"/>
      <c r="AE219" s="9"/>
      <c r="AF219" s="9"/>
      <c r="AG219" s="9"/>
      <c r="AH219" s="9"/>
    </row>
    <row r="220" spans="1:34" x14ac:dyDescent="0.25">
      <c r="A220" s="9"/>
      <c r="B220" s="9"/>
      <c r="C220" s="9"/>
      <c r="D220" s="9"/>
      <c r="E220" s="16"/>
      <c r="F220" s="9"/>
      <c r="G220" s="16"/>
      <c r="H220" s="16"/>
      <c r="I220" s="9"/>
      <c r="J220" s="9"/>
      <c r="K220" s="9"/>
      <c r="L220" s="9"/>
      <c r="M220" s="9"/>
      <c r="N220" s="9"/>
      <c r="O220" s="9"/>
      <c r="P220" s="9"/>
      <c r="Q220" s="425"/>
      <c r="R220" s="9"/>
      <c r="S220" s="9"/>
      <c r="T220" s="17"/>
      <c r="U220" s="17"/>
      <c r="V220" s="9"/>
      <c r="W220" s="17"/>
      <c r="X220" s="9"/>
      <c r="Y220" s="9"/>
      <c r="Z220" s="9"/>
      <c r="AA220" s="9"/>
      <c r="AB220" s="9"/>
      <c r="AC220" s="9"/>
      <c r="AD220" s="9"/>
      <c r="AE220" s="9"/>
      <c r="AF220" s="9"/>
      <c r="AG220" s="9"/>
      <c r="AH220" s="9"/>
    </row>
    <row r="221" spans="1:34" x14ac:dyDescent="0.25">
      <c r="A221" s="9"/>
      <c r="B221" s="9"/>
      <c r="C221" s="9"/>
      <c r="D221" s="9"/>
      <c r="E221" s="16"/>
      <c r="F221" s="9"/>
      <c r="G221" s="16"/>
      <c r="H221" s="16"/>
      <c r="I221" s="9"/>
      <c r="J221" s="9"/>
      <c r="K221" s="9"/>
      <c r="L221" s="9"/>
      <c r="M221" s="9"/>
      <c r="N221" s="9"/>
      <c r="O221" s="9"/>
      <c r="P221" s="9"/>
      <c r="Q221" s="425"/>
      <c r="R221" s="9"/>
      <c r="S221" s="9"/>
      <c r="T221" s="17"/>
      <c r="U221" s="17"/>
      <c r="V221" s="9"/>
      <c r="W221" s="17"/>
      <c r="X221" s="9"/>
      <c r="Y221" s="9"/>
      <c r="Z221" s="9"/>
      <c r="AA221" s="9"/>
      <c r="AB221" s="9"/>
      <c r="AC221" s="9"/>
      <c r="AD221" s="9"/>
      <c r="AE221" s="9"/>
      <c r="AF221" s="9"/>
      <c r="AG221" s="9"/>
      <c r="AH221" s="9"/>
    </row>
    <row r="222" spans="1:34" x14ac:dyDescent="0.25">
      <c r="A222" s="9"/>
      <c r="B222" s="9"/>
      <c r="C222" s="9"/>
      <c r="D222" s="9"/>
      <c r="E222" s="16"/>
      <c r="F222" s="9"/>
      <c r="G222" s="16"/>
      <c r="H222" s="16"/>
      <c r="I222" s="9"/>
      <c r="J222" s="9"/>
      <c r="K222" s="9"/>
      <c r="L222" s="9"/>
      <c r="M222" s="9"/>
      <c r="N222" s="9"/>
      <c r="O222" s="9"/>
      <c r="P222" s="9"/>
      <c r="Q222" s="425"/>
      <c r="R222" s="9"/>
      <c r="S222" s="9"/>
      <c r="T222" s="17"/>
      <c r="U222" s="17"/>
      <c r="V222" s="9"/>
      <c r="W222" s="17"/>
      <c r="X222" s="9"/>
      <c r="Y222" s="9"/>
      <c r="Z222" s="9"/>
      <c r="AA222" s="9"/>
      <c r="AB222" s="9"/>
      <c r="AC222" s="9"/>
      <c r="AD222" s="9"/>
      <c r="AE222" s="9"/>
      <c r="AF222" s="9"/>
      <c r="AG222" s="9"/>
      <c r="AH222" s="9"/>
    </row>
    <row r="223" spans="1:34" x14ac:dyDescent="0.25">
      <c r="A223" s="9"/>
      <c r="B223" s="9"/>
      <c r="C223" s="9"/>
      <c r="D223" s="9"/>
      <c r="E223" s="16"/>
      <c r="F223" s="9"/>
      <c r="G223" s="16"/>
      <c r="H223" s="16"/>
      <c r="I223" s="9"/>
      <c r="J223" s="9"/>
      <c r="K223" s="9"/>
      <c r="L223" s="9"/>
      <c r="M223" s="9"/>
      <c r="N223" s="9"/>
      <c r="O223" s="9"/>
      <c r="P223" s="9"/>
      <c r="Q223" s="425"/>
      <c r="R223" s="9"/>
      <c r="S223" s="9"/>
      <c r="T223" s="17"/>
      <c r="U223" s="17"/>
      <c r="V223" s="9"/>
      <c r="W223" s="17"/>
      <c r="X223" s="9"/>
      <c r="Y223" s="9"/>
      <c r="Z223" s="9"/>
      <c r="AA223" s="9"/>
      <c r="AB223" s="9"/>
      <c r="AC223" s="9"/>
      <c r="AD223" s="9"/>
      <c r="AE223" s="9"/>
      <c r="AF223" s="9"/>
      <c r="AG223" s="9"/>
      <c r="AH223" s="9"/>
    </row>
    <row r="224" spans="1:34" x14ac:dyDescent="0.25">
      <c r="A224" s="9"/>
      <c r="B224" s="9"/>
      <c r="C224" s="9"/>
      <c r="D224" s="9"/>
      <c r="E224" s="16"/>
      <c r="F224" s="9"/>
      <c r="G224" s="16"/>
      <c r="H224" s="16"/>
      <c r="I224" s="9"/>
      <c r="J224" s="9"/>
      <c r="K224" s="9"/>
      <c r="L224" s="9"/>
      <c r="M224" s="9"/>
      <c r="N224" s="9"/>
      <c r="O224" s="9"/>
      <c r="P224" s="9"/>
      <c r="Q224" s="425"/>
      <c r="R224" s="9"/>
      <c r="S224" s="9"/>
      <c r="T224" s="17"/>
      <c r="U224" s="17"/>
      <c r="V224" s="9"/>
      <c r="W224" s="17"/>
      <c r="X224" s="9"/>
      <c r="Y224" s="9"/>
      <c r="Z224" s="9"/>
      <c r="AA224" s="9"/>
      <c r="AB224" s="9"/>
      <c r="AC224" s="9"/>
      <c r="AD224" s="9"/>
      <c r="AE224" s="9"/>
      <c r="AF224" s="9"/>
      <c r="AG224" s="9"/>
      <c r="AH224" s="9"/>
    </row>
    <row r="225" spans="1:34" x14ac:dyDescent="0.25">
      <c r="A225" s="9"/>
      <c r="B225" s="9"/>
      <c r="C225" s="9"/>
      <c r="D225" s="9"/>
      <c r="E225" s="16"/>
      <c r="F225" s="9"/>
      <c r="G225" s="16"/>
      <c r="H225" s="16"/>
      <c r="I225" s="9"/>
      <c r="J225" s="9"/>
      <c r="K225" s="9"/>
      <c r="L225" s="9"/>
      <c r="M225" s="9"/>
      <c r="N225" s="9"/>
      <c r="O225" s="9"/>
      <c r="P225" s="9"/>
      <c r="Q225" s="425"/>
      <c r="R225" s="9"/>
      <c r="S225" s="9"/>
      <c r="T225" s="17"/>
      <c r="U225" s="17"/>
      <c r="V225" s="9"/>
      <c r="W225" s="17"/>
      <c r="X225" s="9"/>
      <c r="Y225" s="9"/>
      <c r="Z225" s="9"/>
      <c r="AA225" s="9"/>
      <c r="AB225" s="9"/>
      <c r="AC225" s="9"/>
      <c r="AD225" s="9"/>
      <c r="AE225" s="9"/>
      <c r="AF225" s="9"/>
      <c r="AG225" s="9"/>
      <c r="AH225" s="9"/>
    </row>
    <row r="226" spans="1:34" x14ac:dyDescent="0.25">
      <c r="A226" s="9"/>
      <c r="B226" s="9"/>
      <c r="C226" s="9"/>
      <c r="D226" s="9"/>
      <c r="E226" s="16"/>
      <c r="F226" s="9"/>
      <c r="G226" s="16"/>
      <c r="H226" s="16"/>
      <c r="I226" s="9"/>
      <c r="J226" s="9"/>
      <c r="K226" s="9"/>
      <c r="L226" s="9"/>
      <c r="M226" s="9"/>
      <c r="N226" s="9"/>
      <c r="O226" s="9"/>
      <c r="P226" s="9"/>
      <c r="Q226" s="425"/>
      <c r="R226" s="9"/>
      <c r="S226" s="9"/>
      <c r="T226" s="17"/>
      <c r="U226" s="17"/>
      <c r="V226" s="9"/>
      <c r="W226" s="17"/>
      <c r="X226" s="9"/>
      <c r="Y226" s="9"/>
      <c r="Z226" s="9"/>
      <c r="AA226" s="9"/>
      <c r="AB226" s="9"/>
      <c r="AC226" s="9"/>
      <c r="AD226" s="9"/>
      <c r="AE226" s="9"/>
      <c r="AF226" s="9"/>
      <c r="AG226" s="9"/>
      <c r="AH226" s="9"/>
    </row>
    <row r="227" spans="1:34" x14ac:dyDescent="0.25">
      <c r="A227" s="9"/>
      <c r="B227" s="9"/>
      <c r="C227" s="9"/>
      <c r="D227" s="9"/>
      <c r="E227" s="16"/>
      <c r="F227" s="9"/>
      <c r="G227" s="16"/>
      <c r="H227" s="16"/>
      <c r="I227" s="9"/>
      <c r="J227" s="9"/>
      <c r="K227" s="9"/>
      <c r="L227" s="9"/>
      <c r="M227" s="9"/>
      <c r="N227" s="9"/>
      <c r="O227" s="9"/>
      <c r="P227" s="9"/>
      <c r="Q227" s="425"/>
      <c r="R227" s="9"/>
      <c r="S227" s="9"/>
      <c r="T227" s="17"/>
      <c r="U227" s="17"/>
      <c r="V227" s="9"/>
      <c r="W227" s="17"/>
      <c r="X227" s="9"/>
      <c r="Y227" s="9"/>
      <c r="Z227" s="9"/>
      <c r="AA227" s="9"/>
      <c r="AB227" s="9"/>
      <c r="AC227" s="9"/>
      <c r="AD227" s="9"/>
      <c r="AE227" s="9"/>
      <c r="AF227" s="9"/>
      <c r="AG227" s="9"/>
      <c r="AH227" s="9"/>
    </row>
    <row r="228" spans="1:34" x14ac:dyDescent="0.25">
      <c r="A228" s="9"/>
      <c r="B228" s="9"/>
      <c r="C228" s="9"/>
      <c r="D228" s="9"/>
      <c r="E228" s="16"/>
      <c r="F228" s="9"/>
      <c r="G228" s="16"/>
      <c r="H228" s="16"/>
      <c r="I228" s="9"/>
      <c r="J228" s="9"/>
      <c r="K228" s="9"/>
      <c r="L228" s="9"/>
      <c r="M228" s="9"/>
      <c r="N228" s="9"/>
      <c r="O228" s="9"/>
      <c r="P228" s="9"/>
      <c r="Q228" s="425"/>
      <c r="R228" s="9"/>
      <c r="S228" s="9"/>
      <c r="T228" s="17"/>
      <c r="U228" s="17"/>
      <c r="V228" s="9"/>
      <c r="W228" s="17"/>
      <c r="X228" s="9"/>
      <c r="Y228" s="9"/>
      <c r="Z228" s="9"/>
      <c r="AA228" s="9"/>
      <c r="AB228" s="9"/>
      <c r="AC228" s="9"/>
      <c r="AD228" s="9"/>
      <c r="AE228" s="9"/>
      <c r="AF228" s="9"/>
      <c r="AG228" s="9"/>
      <c r="AH228" s="9"/>
    </row>
    <row r="229" spans="1:34" x14ac:dyDescent="0.25">
      <c r="A229" s="9"/>
      <c r="B229" s="9"/>
      <c r="C229" s="9"/>
      <c r="D229" s="9"/>
      <c r="E229" s="16"/>
      <c r="F229" s="9"/>
      <c r="G229" s="16"/>
      <c r="H229" s="16"/>
      <c r="I229" s="9"/>
      <c r="J229" s="9"/>
      <c r="K229" s="9"/>
      <c r="L229" s="9"/>
      <c r="M229" s="9"/>
      <c r="N229" s="9"/>
      <c r="O229" s="9"/>
      <c r="P229" s="9"/>
      <c r="Q229" s="425"/>
      <c r="R229" s="9"/>
      <c r="S229" s="9"/>
      <c r="T229" s="17"/>
      <c r="U229" s="17"/>
      <c r="V229" s="9"/>
      <c r="W229" s="17"/>
      <c r="X229" s="9"/>
      <c r="Y229" s="9"/>
      <c r="Z229" s="9"/>
      <c r="AA229" s="9"/>
      <c r="AB229" s="9"/>
      <c r="AC229" s="9"/>
      <c r="AD229" s="9"/>
      <c r="AE229" s="9"/>
      <c r="AF229" s="9"/>
      <c r="AG229" s="9"/>
      <c r="AH229" s="9"/>
    </row>
    <row r="230" spans="1:34" x14ac:dyDescent="0.25">
      <c r="A230" s="9"/>
      <c r="B230" s="9"/>
      <c r="C230" s="9"/>
      <c r="D230" s="9"/>
      <c r="E230" s="16"/>
      <c r="F230" s="9"/>
      <c r="G230" s="16"/>
      <c r="H230" s="16"/>
      <c r="I230" s="9"/>
      <c r="J230" s="9"/>
      <c r="K230" s="9"/>
      <c r="L230" s="9"/>
      <c r="M230" s="9"/>
      <c r="N230" s="9"/>
      <c r="O230" s="9"/>
      <c r="P230" s="9"/>
      <c r="Q230" s="425"/>
      <c r="R230" s="9"/>
      <c r="S230" s="9"/>
      <c r="T230" s="17"/>
      <c r="U230" s="17"/>
      <c r="V230" s="9"/>
      <c r="W230" s="17"/>
      <c r="X230" s="9"/>
      <c r="Y230" s="9"/>
      <c r="Z230" s="9"/>
      <c r="AA230" s="9"/>
      <c r="AB230" s="9"/>
      <c r="AC230" s="9"/>
      <c r="AD230" s="9"/>
      <c r="AE230" s="9"/>
      <c r="AF230" s="9"/>
      <c r="AG230" s="9"/>
      <c r="AH230" s="9"/>
    </row>
    <row r="231" spans="1:34" x14ac:dyDescent="0.25">
      <c r="A231" s="9"/>
      <c r="B231" s="9"/>
      <c r="C231" s="9"/>
      <c r="D231" s="9"/>
      <c r="E231" s="16"/>
      <c r="F231" s="9"/>
      <c r="G231" s="16"/>
      <c r="H231" s="16"/>
      <c r="I231" s="9"/>
      <c r="J231" s="9"/>
      <c r="K231" s="9"/>
      <c r="L231" s="9"/>
      <c r="M231" s="9"/>
      <c r="N231" s="9"/>
      <c r="O231" s="9"/>
      <c r="P231" s="9"/>
      <c r="Q231" s="425"/>
      <c r="R231" s="9"/>
      <c r="S231" s="9"/>
      <c r="T231" s="17"/>
      <c r="U231" s="17"/>
      <c r="V231" s="9"/>
      <c r="W231" s="17"/>
      <c r="X231" s="9"/>
      <c r="Y231" s="9"/>
      <c r="Z231" s="9"/>
      <c r="AA231" s="9"/>
      <c r="AB231" s="9"/>
      <c r="AC231" s="9"/>
      <c r="AD231" s="9"/>
      <c r="AE231" s="9"/>
      <c r="AF231" s="9"/>
      <c r="AG231" s="9"/>
      <c r="AH231" s="9"/>
    </row>
    <row r="232" spans="1:34" x14ac:dyDescent="0.25">
      <c r="A232" s="9"/>
      <c r="B232" s="9"/>
      <c r="C232" s="9"/>
      <c r="D232" s="9"/>
      <c r="E232" s="16"/>
      <c r="F232" s="9"/>
      <c r="G232" s="16"/>
      <c r="H232" s="16"/>
      <c r="I232" s="9"/>
      <c r="J232" s="9"/>
      <c r="K232" s="9"/>
      <c r="L232" s="9"/>
      <c r="M232" s="9"/>
      <c r="N232" s="9"/>
      <c r="O232" s="9"/>
      <c r="P232" s="9"/>
      <c r="Q232" s="425"/>
      <c r="R232" s="9"/>
      <c r="S232" s="9"/>
      <c r="T232" s="17"/>
      <c r="U232" s="17"/>
      <c r="V232" s="9"/>
      <c r="W232" s="17"/>
      <c r="X232" s="9"/>
      <c r="Y232" s="9"/>
      <c r="Z232" s="9"/>
      <c r="AA232" s="9"/>
      <c r="AB232" s="9"/>
      <c r="AC232" s="9"/>
      <c r="AD232" s="9"/>
      <c r="AE232" s="9"/>
      <c r="AF232" s="9"/>
      <c r="AG232" s="9"/>
      <c r="AH232" s="9"/>
    </row>
    <row r="233" spans="1:34" x14ac:dyDescent="0.25">
      <c r="A233" s="9"/>
      <c r="B233" s="9"/>
      <c r="C233" s="9"/>
      <c r="D233" s="9"/>
      <c r="E233" s="16"/>
      <c r="F233" s="9"/>
      <c r="G233" s="16"/>
      <c r="H233" s="16"/>
      <c r="I233" s="9"/>
      <c r="J233" s="9"/>
      <c r="K233" s="9"/>
      <c r="L233" s="9"/>
      <c r="M233" s="9"/>
      <c r="N233" s="9"/>
      <c r="O233" s="9"/>
      <c r="P233" s="9"/>
      <c r="Q233" s="425"/>
      <c r="R233" s="9"/>
      <c r="S233" s="9"/>
      <c r="T233" s="17"/>
      <c r="U233" s="17"/>
      <c r="V233" s="9"/>
      <c r="W233" s="17"/>
      <c r="X233" s="9"/>
      <c r="Y233" s="9"/>
      <c r="Z233" s="9"/>
      <c r="AA233" s="9"/>
      <c r="AB233" s="9"/>
      <c r="AC233" s="9"/>
      <c r="AD233" s="9"/>
      <c r="AE233" s="9"/>
      <c r="AF233" s="9"/>
      <c r="AG233" s="9"/>
      <c r="AH233" s="9"/>
    </row>
    <row r="234" spans="1:34" x14ac:dyDescent="0.25">
      <c r="A234" s="9"/>
      <c r="B234" s="9"/>
      <c r="C234" s="9"/>
      <c r="D234" s="9"/>
      <c r="E234" s="16"/>
      <c r="F234" s="9"/>
      <c r="G234" s="16"/>
      <c r="H234" s="16"/>
      <c r="I234" s="9"/>
      <c r="J234" s="9"/>
      <c r="K234" s="9"/>
      <c r="L234" s="9"/>
      <c r="M234" s="9"/>
      <c r="N234" s="9"/>
      <c r="O234" s="9"/>
      <c r="P234" s="9"/>
      <c r="Q234" s="425"/>
      <c r="R234" s="9"/>
      <c r="S234" s="9"/>
      <c r="T234" s="17"/>
      <c r="U234" s="17"/>
      <c r="V234" s="9"/>
      <c r="W234" s="17"/>
      <c r="X234" s="9"/>
      <c r="Y234" s="9"/>
      <c r="Z234" s="9"/>
      <c r="AA234" s="9"/>
      <c r="AB234" s="9"/>
      <c r="AC234" s="9"/>
      <c r="AD234" s="9"/>
      <c r="AE234" s="9"/>
      <c r="AF234" s="9"/>
      <c r="AG234" s="9"/>
      <c r="AH234" s="9"/>
    </row>
    <row r="235" spans="1:34" x14ac:dyDescent="0.25">
      <c r="A235" s="9"/>
      <c r="B235" s="9"/>
      <c r="C235" s="9"/>
      <c r="D235" s="9"/>
      <c r="E235" s="16"/>
      <c r="F235" s="9"/>
      <c r="G235" s="16"/>
      <c r="H235" s="16"/>
      <c r="I235" s="9"/>
      <c r="J235" s="9"/>
      <c r="K235" s="9"/>
      <c r="L235" s="9"/>
      <c r="M235" s="9"/>
      <c r="N235" s="9"/>
      <c r="O235" s="9"/>
      <c r="P235" s="9"/>
      <c r="Q235" s="425"/>
      <c r="R235" s="9"/>
      <c r="S235" s="9"/>
      <c r="T235" s="17"/>
      <c r="U235" s="17"/>
      <c r="V235" s="9"/>
      <c r="W235" s="17"/>
      <c r="X235" s="9"/>
      <c r="Y235" s="9"/>
      <c r="Z235" s="9"/>
      <c r="AA235" s="9"/>
      <c r="AB235" s="9"/>
      <c r="AC235" s="9"/>
      <c r="AD235" s="9"/>
      <c r="AE235" s="9"/>
      <c r="AF235" s="9"/>
      <c r="AG235" s="9"/>
      <c r="AH235" s="9"/>
    </row>
    <row r="236" spans="1:34" x14ac:dyDescent="0.25">
      <c r="A236" s="9"/>
      <c r="B236" s="9"/>
      <c r="C236" s="9"/>
      <c r="D236" s="9"/>
      <c r="E236" s="16"/>
      <c r="F236" s="9"/>
      <c r="G236" s="16"/>
      <c r="H236" s="16"/>
      <c r="I236" s="9"/>
      <c r="J236" s="9"/>
      <c r="K236" s="9"/>
      <c r="L236" s="9"/>
      <c r="M236" s="9"/>
      <c r="N236" s="9"/>
      <c r="O236" s="9"/>
      <c r="P236" s="9"/>
      <c r="Q236" s="425"/>
      <c r="R236" s="9"/>
      <c r="S236" s="9"/>
      <c r="T236" s="17"/>
      <c r="U236" s="17"/>
      <c r="V236" s="9"/>
      <c r="W236" s="17"/>
      <c r="X236" s="9"/>
      <c r="Y236" s="9"/>
      <c r="Z236" s="9"/>
      <c r="AA236" s="9"/>
      <c r="AB236" s="9"/>
      <c r="AC236" s="9"/>
      <c r="AD236" s="9"/>
      <c r="AE236" s="9"/>
      <c r="AF236" s="9"/>
      <c r="AG236" s="9"/>
      <c r="AH236" s="9"/>
    </row>
    <row r="237" spans="1:34" x14ac:dyDescent="0.25">
      <c r="A237" s="9"/>
      <c r="B237" s="9"/>
      <c r="C237" s="9"/>
      <c r="D237" s="9"/>
      <c r="E237" s="16"/>
      <c r="F237" s="9"/>
      <c r="G237" s="16"/>
      <c r="H237" s="16"/>
      <c r="I237" s="9"/>
      <c r="J237" s="9"/>
      <c r="K237" s="9"/>
      <c r="L237" s="9"/>
      <c r="M237" s="9"/>
      <c r="N237" s="9"/>
      <c r="O237" s="9"/>
      <c r="P237" s="9"/>
      <c r="Q237" s="425"/>
      <c r="R237" s="9"/>
      <c r="S237" s="9"/>
      <c r="T237" s="17"/>
      <c r="U237" s="17"/>
      <c r="V237" s="9"/>
      <c r="W237" s="17"/>
      <c r="X237" s="9"/>
      <c r="Y237" s="9"/>
      <c r="Z237" s="9"/>
      <c r="AA237" s="9"/>
      <c r="AB237" s="9"/>
      <c r="AC237" s="9"/>
      <c r="AD237" s="9"/>
      <c r="AE237" s="9"/>
      <c r="AF237" s="9"/>
      <c r="AG237" s="9"/>
      <c r="AH237" s="9"/>
    </row>
    <row r="238" spans="1:34" x14ac:dyDescent="0.25">
      <c r="A238" s="9"/>
      <c r="B238" s="9"/>
      <c r="C238" s="9"/>
      <c r="D238" s="9"/>
      <c r="E238" s="16"/>
      <c r="F238" s="9"/>
      <c r="G238" s="16"/>
      <c r="H238" s="16"/>
      <c r="I238" s="9"/>
      <c r="J238" s="9"/>
      <c r="K238" s="9"/>
      <c r="L238" s="9"/>
      <c r="M238" s="9"/>
      <c r="N238" s="9"/>
      <c r="O238" s="9"/>
      <c r="P238" s="9"/>
      <c r="Q238" s="425"/>
      <c r="R238" s="9"/>
      <c r="S238" s="9"/>
      <c r="T238" s="17"/>
      <c r="U238" s="17"/>
      <c r="V238" s="9"/>
      <c r="W238" s="17"/>
      <c r="X238" s="9"/>
      <c r="Y238" s="9"/>
      <c r="Z238" s="9"/>
      <c r="AA238" s="9"/>
      <c r="AB238" s="9"/>
      <c r="AC238" s="9"/>
      <c r="AD238" s="9"/>
      <c r="AE238" s="9"/>
      <c r="AF238" s="9"/>
      <c r="AG238" s="9"/>
      <c r="AH238" s="9"/>
    </row>
    <row r="239" spans="1:34" x14ac:dyDescent="0.25">
      <c r="A239" s="9"/>
      <c r="B239" s="9"/>
      <c r="C239" s="9"/>
      <c r="D239" s="9"/>
      <c r="E239" s="16"/>
      <c r="F239" s="9"/>
      <c r="G239" s="16"/>
      <c r="H239" s="16"/>
      <c r="I239" s="9"/>
      <c r="J239" s="9"/>
      <c r="K239" s="9"/>
      <c r="L239" s="9"/>
      <c r="M239" s="9"/>
      <c r="N239" s="9"/>
      <c r="O239" s="9"/>
      <c r="P239" s="9"/>
      <c r="Q239" s="425"/>
      <c r="R239" s="9"/>
      <c r="S239" s="9"/>
      <c r="T239" s="17"/>
      <c r="U239" s="17"/>
      <c r="V239" s="9"/>
      <c r="W239" s="17"/>
      <c r="X239" s="9"/>
      <c r="Y239" s="9"/>
      <c r="Z239" s="9"/>
      <c r="AA239" s="9"/>
      <c r="AB239" s="9"/>
      <c r="AC239" s="9"/>
      <c r="AD239" s="9"/>
      <c r="AE239" s="9"/>
      <c r="AF239" s="9"/>
      <c r="AG239" s="9"/>
      <c r="AH239" s="9"/>
    </row>
    <row r="240" spans="1:34" x14ac:dyDescent="0.25">
      <c r="A240" s="9"/>
      <c r="B240" s="9"/>
      <c r="C240" s="9"/>
      <c r="D240" s="9"/>
      <c r="E240" s="16"/>
      <c r="F240" s="9"/>
      <c r="G240" s="16"/>
      <c r="H240" s="16"/>
      <c r="I240" s="9"/>
      <c r="J240" s="9"/>
      <c r="K240" s="9"/>
      <c r="L240" s="9"/>
      <c r="M240" s="9"/>
      <c r="N240" s="9"/>
      <c r="O240" s="9"/>
      <c r="P240" s="9"/>
      <c r="Q240" s="425"/>
      <c r="R240" s="9"/>
      <c r="S240" s="9"/>
      <c r="T240" s="17"/>
      <c r="U240" s="17"/>
      <c r="V240" s="9"/>
      <c r="W240" s="17"/>
      <c r="X240" s="9"/>
      <c r="Y240" s="9"/>
      <c r="Z240" s="9"/>
      <c r="AA240" s="9"/>
      <c r="AB240" s="9"/>
      <c r="AC240" s="9"/>
      <c r="AD240" s="9"/>
      <c r="AE240" s="9"/>
      <c r="AF240" s="9"/>
      <c r="AG240" s="9"/>
      <c r="AH240" s="9"/>
    </row>
    <row r="241" spans="1:34" x14ac:dyDescent="0.25">
      <c r="A241" s="9"/>
      <c r="B241" s="9"/>
      <c r="C241" s="9"/>
      <c r="D241" s="9"/>
      <c r="E241" s="16"/>
      <c r="F241" s="9"/>
      <c r="G241" s="16"/>
      <c r="H241" s="16"/>
      <c r="I241" s="9"/>
      <c r="J241" s="9"/>
      <c r="K241" s="9"/>
      <c r="L241" s="9"/>
      <c r="M241" s="9"/>
      <c r="N241" s="9"/>
      <c r="O241" s="9"/>
      <c r="P241" s="9"/>
      <c r="Q241" s="425"/>
      <c r="R241" s="9"/>
      <c r="S241" s="9"/>
      <c r="T241" s="17"/>
      <c r="U241" s="17"/>
      <c r="V241" s="9"/>
      <c r="W241" s="17"/>
      <c r="X241" s="9"/>
      <c r="Y241" s="9"/>
      <c r="Z241" s="9"/>
      <c r="AA241" s="9"/>
      <c r="AB241" s="9"/>
      <c r="AC241" s="9"/>
      <c r="AD241" s="9"/>
      <c r="AE241" s="9"/>
      <c r="AF241" s="9"/>
      <c r="AG241" s="9"/>
      <c r="AH241" s="9"/>
    </row>
    <row r="242" spans="1:34" x14ac:dyDescent="0.25">
      <c r="A242" s="9"/>
      <c r="B242" s="9"/>
      <c r="C242" s="9"/>
      <c r="D242" s="9"/>
      <c r="E242" s="16"/>
      <c r="F242" s="9"/>
      <c r="G242" s="16"/>
      <c r="H242" s="16"/>
      <c r="I242" s="9"/>
      <c r="J242" s="9"/>
      <c r="K242" s="9"/>
      <c r="L242" s="9"/>
      <c r="M242" s="9"/>
      <c r="N242" s="9"/>
      <c r="O242" s="9"/>
      <c r="P242" s="9"/>
      <c r="Q242" s="425"/>
      <c r="R242" s="9"/>
      <c r="S242" s="9"/>
      <c r="T242" s="17"/>
      <c r="U242" s="17"/>
      <c r="V242" s="9"/>
      <c r="W242" s="17"/>
      <c r="X242" s="9"/>
      <c r="Y242" s="9"/>
      <c r="Z242" s="9"/>
      <c r="AA242" s="9"/>
      <c r="AB242" s="9"/>
      <c r="AC242" s="9"/>
      <c r="AD242" s="9"/>
      <c r="AE242" s="9"/>
      <c r="AF242" s="9"/>
      <c r="AG242" s="9"/>
      <c r="AH242" s="9"/>
    </row>
    <row r="243" spans="1:34" x14ac:dyDescent="0.25">
      <c r="A243" s="9"/>
      <c r="B243" s="9"/>
      <c r="C243" s="9"/>
      <c r="D243" s="9"/>
      <c r="E243" s="16"/>
      <c r="F243" s="9"/>
      <c r="G243" s="16"/>
      <c r="H243" s="16"/>
      <c r="I243" s="9"/>
      <c r="J243" s="9"/>
      <c r="K243" s="9"/>
      <c r="L243" s="9"/>
      <c r="M243" s="9"/>
      <c r="N243" s="9"/>
      <c r="O243" s="9"/>
      <c r="P243" s="9"/>
      <c r="Q243" s="425"/>
      <c r="R243" s="9"/>
      <c r="S243" s="9"/>
      <c r="T243" s="17"/>
      <c r="U243" s="17"/>
      <c r="V243" s="9"/>
      <c r="W243" s="17"/>
      <c r="X243" s="9"/>
      <c r="Y243" s="9"/>
      <c r="Z243" s="9"/>
      <c r="AA243" s="9"/>
      <c r="AB243" s="9"/>
      <c r="AC243" s="9"/>
      <c r="AD243" s="9"/>
      <c r="AE243" s="9"/>
      <c r="AF243" s="9"/>
      <c r="AG243" s="9"/>
      <c r="AH243" s="9"/>
    </row>
    <row r="244" spans="1:34" x14ac:dyDescent="0.25">
      <c r="A244" s="9"/>
      <c r="B244" s="9"/>
      <c r="C244" s="9"/>
      <c r="D244" s="9"/>
      <c r="E244" s="16"/>
      <c r="F244" s="9"/>
      <c r="G244" s="16"/>
      <c r="H244" s="16"/>
      <c r="I244" s="9"/>
      <c r="J244" s="9"/>
      <c r="K244" s="9"/>
      <c r="L244" s="9"/>
      <c r="M244" s="9"/>
      <c r="N244" s="9"/>
      <c r="O244" s="9"/>
      <c r="P244" s="9"/>
      <c r="Q244" s="425"/>
      <c r="R244" s="9"/>
      <c r="S244" s="9"/>
      <c r="T244" s="17"/>
      <c r="U244" s="17"/>
      <c r="V244" s="9"/>
      <c r="W244" s="17"/>
      <c r="X244" s="9"/>
      <c r="Y244" s="9"/>
      <c r="Z244" s="9"/>
      <c r="AA244" s="9"/>
      <c r="AB244" s="9"/>
      <c r="AC244" s="9"/>
      <c r="AD244" s="9"/>
      <c r="AE244" s="9"/>
      <c r="AF244" s="9"/>
      <c r="AG244" s="9"/>
      <c r="AH244" s="9"/>
    </row>
    <row r="245" spans="1:34" x14ac:dyDescent="0.25">
      <c r="A245" s="9"/>
      <c r="B245" s="9"/>
      <c r="C245" s="9"/>
      <c r="D245" s="9"/>
      <c r="E245" s="16"/>
      <c r="F245" s="9"/>
      <c r="G245" s="16"/>
      <c r="H245" s="16"/>
      <c r="I245" s="9"/>
      <c r="J245" s="9"/>
      <c r="K245" s="9"/>
      <c r="L245" s="9"/>
      <c r="M245" s="9"/>
      <c r="N245" s="9"/>
      <c r="O245" s="9"/>
      <c r="P245" s="9"/>
      <c r="Q245" s="425"/>
      <c r="R245" s="9"/>
      <c r="S245" s="9"/>
      <c r="T245" s="17"/>
      <c r="U245" s="17"/>
      <c r="V245" s="9"/>
      <c r="W245" s="17"/>
      <c r="X245" s="9"/>
      <c r="Y245" s="9"/>
      <c r="Z245" s="9"/>
      <c r="AA245" s="9"/>
      <c r="AB245" s="9"/>
      <c r="AC245" s="9"/>
      <c r="AD245" s="9"/>
      <c r="AE245" s="9"/>
      <c r="AF245" s="9"/>
      <c r="AG245" s="9"/>
      <c r="AH245" s="9"/>
    </row>
    <row r="246" spans="1:34" x14ac:dyDescent="0.25">
      <c r="A246" s="9"/>
      <c r="B246" s="9"/>
      <c r="C246" s="9"/>
      <c r="D246" s="9"/>
      <c r="E246" s="16"/>
      <c r="F246" s="9"/>
      <c r="G246" s="16"/>
      <c r="H246" s="16"/>
      <c r="I246" s="9"/>
      <c r="J246" s="9"/>
      <c r="K246" s="9"/>
      <c r="L246" s="9"/>
      <c r="M246" s="9"/>
      <c r="N246" s="9"/>
      <c r="O246" s="9"/>
      <c r="P246" s="9"/>
      <c r="Q246" s="425"/>
      <c r="R246" s="9"/>
      <c r="S246" s="9"/>
      <c r="T246" s="17"/>
      <c r="U246" s="17"/>
      <c r="V246" s="9"/>
      <c r="W246" s="17"/>
      <c r="X246" s="9"/>
      <c r="Y246" s="9"/>
      <c r="Z246" s="9"/>
      <c r="AA246" s="9"/>
      <c r="AB246" s="9"/>
      <c r="AC246" s="9"/>
      <c r="AD246" s="9"/>
      <c r="AE246" s="9"/>
      <c r="AF246" s="9"/>
      <c r="AG246" s="9"/>
      <c r="AH246" s="9"/>
    </row>
    <row r="247" spans="1:34" x14ac:dyDescent="0.25">
      <c r="A247" s="9"/>
      <c r="B247" s="9"/>
      <c r="C247" s="9"/>
      <c r="D247" s="9"/>
      <c r="E247" s="16"/>
      <c r="F247" s="9"/>
      <c r="G247" s="16"/>
      <c r="H247" s="16"/>
      <c r="I247" s="9"/>
      <c r="J247" s="9"/>
      <c r="K247" s="9"/>
      <c r="L247" s="9"/>
      <c r="M247" s="9"/>
      <c r="N247" s="9"/>
      <c r="O247" s="9"/>
      <c r="P247" s="9"/>
      <c r="Q247" s="425"/>
      <c r="R247" s="9"/>
      <c r="S247" s="9"/>
      <c r="T247" s="17"/>
      <c r="U247" s="17"/>
      <c r="V247" s="9"/>
      <c r="W247" s="17"/>
      <c r="X247" s="9"/>
      <c r="Y247" s="9"/>
      <c r="Z247" s="9"/>
      <c r="AA247" s="9"/>
      <c r="AB247" s="9"/>
      <c r="AC247" s="9"/>
      <c r="AD247" s="9"/>
      <c r="AE247" s="9"/>
      <c r="AF247" s="9"/>
      <c r="AG247" s="9"/>
      <c r="AH247" s="9"/>
    </row>
    <row r="248" spans="1:34" x14ac:dyDescent="0.25">
      <c r="A248" s="9"/>
      <c r="B248" s="9"/>
      <c r="C248" s="9"/>
      <c r="D248" s="9"/>
      <c r="E248" s="16"/>
      <c r="F248" s="9"/>
      <c r="G248" s="16"/>
      <c r="H248" s="16"/>
      <c r="I248" s="9"/>
      <c r="J248" s="9"/>
      <c r="K248" s="9"/>
      <c r="L248" s="9"/>
      <c r="M248" s="9"/>
      <c r="N248" s="9"/>
      <c r="O248" s="9"/>
      <c r="P248" s="9"/>
      <c r="Q248" s="425"/>
      <c r="R248" s="9"/>
      <c r="S248" s="9"/>
      <c r="T248" s="17"/>
      <c r="U248" s="17"/>
      <c r="V248" s="9"/>
      <c r="W248" s="17"/>
      <c r="X248" s="9"/>
      <c r="Y248" s="9"/>
      <c r="Z248" s="9"/>
      <c r="AA248" s="9"/>
      <c r="AB248" s="9"/>
      <c r="AC248" s="9"/>
      <c r="AD248" s="9"/>
      <c r="AE248" s="9"/>
      <c r="AF248" s="9"/>
      <c r="AG248" s="9"/>
      <c r="AH248" s="9"/>
    </row>
    <row r="249" spans="1:34" x14ac:dyDescent="0.25">
      <c r="A249" s="9"/>
      <c r="B249" s="9"/>
      <c r="C249" s="9"/>
      <c r="D249" s="9"/>
      <c r="E249" s="16"/>
      <c r="F249" s="9"/>
      <c r="G249" s="16"/>
      <c r="H249" s="16"/>
      <c r="I249" s="9"/>
      <c r="J249" s="9"/>
      <c r="K249" s="9"/>
      <c r="L249" s="9"/>
      <c r="M249" s="9"/>
      <c r="N249" s="9"/>
      <c r="O249" s="9"/>
      <c r="P249" s="9"/>
      <c r="Q249" s="425"/>
      <c r="R249" s="9"/>
      <c r="S249" s="9"/>
      <c r="T249" s="17"/>
      <c r="U249" s="17"/>
      <c r="V249" s="9"/>
      <c r="W249" s="17"/>
      <c r="X249" s="9"/>
      <c r="Y249" s="9"/>
      <c r="Z249" s="9"/>
      <c r="AA249" s="9"/>
      <c r="AB249" s="9"/>
      <c r="AC249" s="9"/>
      <c r="AD249" s="9"/>
      <c r="AE249" s="9"/>
      <c r="AF249" s="9"/>
      <c r="AG249" s="9"/>
      <c r="AH249" s="9"/>
    </row>
    <row r="250" spans="1:34" x14ac:dyDescent="0.25">
      <c r="A250" s="9"/>
      <c r="B250" s="9"/>
      <c r="C250" s="9"/>
      <c r="D250" s="9"/>
      <c r="E250" s="16"/>
      <c r="F250" s="9"/>
      <c r="G250" s="16"/>
      <c r="H250" s="16"/>
      <c r="I250" s="9"/>
      <c r="J250" s="9"/>
      <c r="K250" s="9"/>
      <c r="L250" s="9"/>
      <c r="M250" s="9"/>
      <c r="N250" s="9"/>
      <c r="O250" s="9"/>
      <c r="P250" s="9"/>
      <c r="Q250" s="425"/>
      <c r="R250" s="9"/>
      <c r="S250" s="9"/>
      <c r="T250" s="17"/>
      <c r="U250" s="17"/>
      <c r="V250" s="9"/>
      <c r="W250" s="17"/>
      <c r="X250" s="9"/>
      <c r="Y250" s="9"/>
      <c r="Z250" s="9"/>
      <c r="AA250" s="9"/>
      <c r="AB250" s="9"/>
      <c r="AC250" s="9"/>
      <c r="AD250" s="9"/>
      <c r="AE250" s="9"/>
      <c r="AF250" s="9"/>
      <c r="AG250" s="9"/>
      <c r="AH250" s="9"/>
    </row>
    <row r="251" spans="1:34" x14ac:dyDescent="0.25">
      <c r="A251" s="9"/>
      <c r="B251" s="9"/>
      <c r="C251" s="9"/>
      <c r="D251" s="9"/>
      <c r="E251" s="16"/>
      <c r="F251" s="9"/>
      <c r="G251" s="16"/>
      <c r="H251" s="16"/>
      <c r="I251" s="9"/>
      <c r="J251" s="9"/>
      <c r="K251" s="9"/>
      <c r="L251" s="9"/>
      <c r="M251" s="9"/>
      <c r="N251" s="9"/>
      <c r="O251" s="9"/>
      <c r="P251" s="9"/>
      <c r="Q251" s="425"/>
      <c r="R251" s="9"/>
      <c r="S251" s="9"/>
      <c r="T251" s="17"/>
      <c r="U251" s="17"/>
      <c r="V251" s="9"/>
      <c r="W251" s="17"/>
      <c r="X251" s="9"/>
      <c r="Y251" s="9"/>
      <c r="Z251" s="9"/>
      <c r="AA251" s="9"/>
      <c r="AB251" s="9"/>
      <c r="AC251" s="9"/>
      <c r="AD251" s="9"/>
      <c r="AE251" s="9"/>
      <c r="AF251" s="9"/>
      <c r="AG251" s="9"/>
      <c r="AH251" s="9"/>
    </row>
    <row r="252" spans="1:34" x14ac:dyDescent="0.25">
      <c r="A252" s="9"/>
      <c r="B252" s="9"/>
      <c r="C252" s="9"/>
      <c r="D252" s="9"/>
      <c r="E252" s="16"/>
      <c r="F252" s="9"/>
      <c r="G252" s="16"/>
      <c r="H252" s="16"/>
      <c r="I252" s="9"/>
      <c r="J252" s="9"/>
      <c r="K252" s="9"/>
      <c r="L252" s="9"/>
      <c r="M252" s="9"/>
      <c r="N252" s="9"/>
      <c r="O252" s="9"/>
      <c r="P252" s="9"/>
      <c r="Q252" s="425"/>
      <c r="R252" s="9"/>
      <c r="S252" s="9"/>
      <c r="T252" s="17"/>
      <c r="U252" s="17"/>
      <c r="V252" s="9"/>
      <c r="W252" s="17"/>
      <c r="X252" s="9"/>
      <c r="Y252" s="9"/>
      <c r="Z252" s="9"/>
      <c r="AA252" s="9"/>
      <c r="AB252" s="9"/>
      <c r="AC252" s="9"/>
      <c r="AD252" s="9"/>
      <c r="AE252" s="9"/>
      <c r="AF252" s="9"/>
      <c r="AG252" s="9"/>
      <c r="AH252" s="9"/>
    </row>
    <row r="253" spans="1:34" x14ac:dyDescent="0.25">
      <c r="A253" s="9"/>
      <c r="B253" s="9"/>
      <c r="C253" s="9"/>
      <c r="D253" s="9"/>
      <c r="E253" s="16"/>
      <c r="F253" s="9"/>
      <c r="G253" s="16"/>
      <c r="H253" s="16"/>
      <c r="I253" s="9"/>
      <c r="J253" s="9"/>
      <c r="K253" s="9"/>
      <c r="L253" s="9"/>
      <c r="M253" s="9"/>
      <c r="N253" s="9"/>
      <c r="O253" s="9"/>
      <c r="P253" s="9"/>
      <c r="Q253" s="425"/>
      <c r="R253" s="9"/>
      <c r="S253" s="9"/>
      <c r="T253" s="17"/>
      <c r="U253" s="17"/>
      <c r="V253" s="9"/>
      <c r="W253" s="17"/>
      <c r="X253" s="9"/>
      <c r="Y253" s="9"/>
      <c r="Z253" s="9"/>
      <c r="AA253" s="9"/>
      <c r="AB253" s="9"/>
      <c r="AC253" s="9"/>
      <c r="AD253" s="9"/>
      <c r="AE253" s="9"/>
      <c r="AF253" s="9"/>
      <c r="AG253" s="9"/>
      <c r="AH253" s="9"/>
    </row>
    <row r="254" spans="1:34" x14ac:dyDescent="0.25">
      <c r="A254" s="9"/>
      <c r="B254" s="9"/>
      <c r="C254" s="9"/>
      <c r="D254" s="9"/>
      <c r="E254" s="16"/>
      <c r="F254" s="9"/>
      <c r="G254" s="16"/>
      <c r="H254" s="16"/>
      <c r="I254" s="9"/>
      <c r="J254" s="9"/>
      <c r="K254" s="9"/>
      <c r="L254" s="9"/>
      <c r="M254" s="9"/>
      <c r="N254" s="9"/>
      <c r="O254" s="9"/>
      <c r="P254" s="9"/>
      <c r="Q254" s="425"/>
      <c r="R254" s="9"/>
      <c r="S254" s="9"/>
      <c r="T254" s="17"/>
      <c r="U254" s="17"/>
      <c r="V254" s="9"/>
      <c r="W254" s="17"/>
      <c r="X254" s="9"/>
      <c r="Y254" s="9"/>
      <c r="Z254" s="9"/>
      <c r="AA254" s="9"/>
      <c r="AB254" s="9"/>
      <c r="AC254" s="9"/>
      <c r="AD254" s="9"/>
      <c r="AE254" s="9"/>
      <c r="AF254" s="9"/>
      <c r="AG254" s="9"/>
      <c r="AH254" s="9"/>
    </row>
    <row r="255" spans="1:34" x14ac:dyDescent="0.25">
      <c r="A255" s="9"/>
      <c r="B255" s="9"/>
      <c r="C255" s="9"/>
      <c r="D255" s="9"/>
      <c r="E255" s="16"/>
      <c r="F255" s="9"/>
      <c r="G255" s="16"/>
      <c r="H255" s="16"/>
      <c r="I255" s="9"/>
      <c r="J255" s="9"/>
      <c r="K255" s="9"/>
      <c r="L255" s="9"/>
      <c r="M255" s="9"/>
      <c r="N255" s="9"/>
      <c r="O255" s="9"/>
      <c r="P255" s="9"/>
      <c r="Q255" s="425"/>
      <c r="R255" s="9"/>
      <c r="S255" s="9"/>
      <c r="T255" s="17"/>
      <c r="U255" s="17"/>
      <c r="V255" s="9"/>
      <c r="W255" s="17"/>
      <c r="X255" s="9"/>
      <c r="Y255" s="9"/>
      <c r="Z255" s="9"/>
      <c r="AA255" s="9"/>
      <c r="AB255" s="9"/>
      <c r="AC255" s="9"/>
      <c r="AD255" s="9"/>
      <c r="AE255" s="9"/>
      <c r="AF255" s="9"/>
      <c r="AG255" s="9"/>
      <c r="AH255" s="9"/>
    </row>
    <row r="256" spans="1:34" x14ac:dyDescent="0.25">
      <c r="A256" s="9"/>
      <c r="B256" s="9"/>
      <c r="C256" s="9"/>
      <c r="D256" s="9"/>
      <c r="E256" s="16"/>
      <c r="F256" s="9"/>
      <c r="G256" s="16"/>
      <c r="H256" s="16"/>
      <c r="I256" s="9"/>
      <c r="J256" s="9"/>
      <c r="K256" s="9"/>
      <c r="L256" s="9"/>
      <c r="M256" s="9"/>
      <c r="N256" s="9"/>
      <c r="O256" s="9"/>
      <c r="P256" s="9"/>
      <c r="Q256" s="425"/>
      <c r="R256" s="9"/>
      <c r="S256" s="9"/>
      <c r="T256" s="17"/>
      <c r="U256" s="17"/>
      <c r="V256" s="9"/>
      <c r="W256" s="17"/>
      <c r="X256" s="9"/>
      <c r="Y256" s="9"/>
      <c r="Z256" s="9"/>
      <c r="AA256" s="9"/>
      <c r="AB256" s="9"/>
      <c r="AC256" s="9"/>
      <c r="AD256" s="9"/>
      <c r="AE256" s="9"/>
      <c r="AF256" s="9"/>
      <c r="AG256" s="9"/>
      <c r="AH256" s="9"/>
    </row>
    <row r="257" spans="1:34" x14ac:dyDescent="0.25">
      <c r="A257" s="9"/>
      <c r="B257" s="9"/>
      <c r="C257" s="9"/>
      <c r="D257" s="9"/>
      <c r="E257" s="16"/>
      <c r="F257" s="9"/>
      <c r="G257" s="16"/>
      <c r="H257" s="16"/>
      <c r="I257" s="9"/>
      <c r="J257" s="9"/>
      <c r="K257" s="9"/>
      <c r="L257" s="9"/>
      <c r="M257" s="9"/>
      <c r="N257" s="9"/>
      <c r="O257" s="9"/>
      <c r="P257" s="9"/>
      <c r="Q257" s="425"/>
      <c r="R257" s="9"/>
      <c r="S257" s="9"/>
      <c r="T257" s="17"/>
      <c r="U257" s="17"/>
      <c r="V257" s="9"/>
      <c r="W257" s="17"/>
      <c r="X257" s="9"/>
      <c r="Y257" s="9"/>
      <c r="Z257" s="9"/>
      <c r="AA257" s="9"/>
      <c r="AB257" s="9"/>
      <c r="AC257" s="9"/>
      <c r="AD257" s="9"/>
      <c r="AE257" s="9"/>
      <c r="AF257" s="9"/>
      <c r="AG257" s="9"/>
      <c r="AH257" s="9"/>
    </row>
    <row r="258" spans="1:34" x14ac:dyDescent="0.25">
      <c r="A258" s="9"/>
      <c r="B258" s="9"/>
      <c r="C258" s="9"/>
      <c r="D258" s="9"/>
      <c r="E258" s="16"/>
      <c r="F258" s="9"/>
      <c r="G258" s="16"/>
      <c r="H258" s="16"/>
      <c r="I258" s="9"/>
      <c r="J258" s="9"/>
      <c r="K258" s="9"/>
      <c r="L258" s="9"/>
      <c r="M258" s="9"/>
      <c r="N258" s="9"/>
      <c r="O258" s="9"/>
      <c r="P258" s="9"/>
      <c r="Q258" s="425"/>
      <c r="R258" s="9"/>
      <c r="S258" s="9"/>
      <c r="T258" s="17"/>
      <c r="U258" s="17"/>
      <c r="V258" s="9"/>
      <c r="W258" s="17"/>
      <c r="X258" s="9"/>
      <c r="Y258" s="9"/>
      <c r="Z258" s="9"/>
      <c r="AA258" s="9"/>
      <c r="AB258" s="9"/>
      <c r="AC258" s="9"/>
      <c r="AD258" s="9"/>
      <c r="AE258" s="9"/>
      <c r="AF258" s="9"/>
      <c r="AG258" s="9"/>
      <c r="AH258" s="9"/>
    </row>
    <row r="259" spans="1:34" x14ac:dyDescent="0.25">
      <c r="A259" s="9"/>
      <c r="B259" s="9"/>
      <c r="C259" s="9"/>
      <c r="D259" s="9"/>
      <c r="E259" s="16"/>
      <c r="F259" s="9"/>
      <c r="G259" s="16"/>
      <c r="H259" s="16"/>
      <c r="I259" s="9"/>
      <c r="J259" s="9"/>
      <c r="K259" s="9"/>
      <c r="L259" s="9"/>
      <c r="M259" s="9"/>
      <c r="N259" s="9"/>
      <c r="O259" s="9"/>
      <c r="P259" s="9"/>
      <c r="Q259" s="425"/>
      <c r="R259" s="9"/>
      <c r="S259" s="9"/>
      <c r="T259" s="17"/>
      <c r="U259" s="17"/>
      <c r="V259" s="9"/>
      <c r="W259" s="17"/>
      <c r="X259" s="9"/>
      <c r="Y259" s="9"/>
      <c r="Z259" s="9"/>
      <c r="AA259" s="9"/>
      <c r="AB259" s="9"/>
      <c r="AC259" s="9"/>
      <c r="AD259" s="9"/>
      <c r="AE259" s="9"/>
      <c r="AF259" s="9"/>
      <c r="AG259" s="9"/>
      <c r="AH259" s="9"/>
    </row>
    <row r="260" spans="1:34" x14ac:dyDescent="0.25">
      <c r="A260" s="9"/>
      <c r="B260" s="9"/>
      <c r="C260" s="9"/>
      <c r="D260" s="9"/>
      <c r="E260" s="16"/>
      <c r="F260" s="9"/>
      <c r="G260" s="16"/>
      <c r="H260" s="16"/>
      <c r="I260" s="9"/>
      <c r="J260" s="9"/>
      <c r="K260" s="9"/>
      <c r="L260" s="9"/>
      <c r="M260" s="9"/>
      <c r="N260" s="9"/>
      <c r="O260" s="9"/>
      <c r="P260" s="9"/>
      <c r="Q260" s="425"/>
      <c r="R260" s="9"/>
      <c r="S260" s="9"/>
      <c r="T260" s="17"/>
      <c r="U260" s="17"/>
      <c r="V260" s="9"/>
      <c r="W260" s="17"/>
      <c r="X260" s="9"/>
      <c r="Y260" s="9"/>
      <c r="Z260" s="9"/>
      <c r="AA260" s="9"/>
      <c r="AB260" s="9"/>
      <c r="AC260" s="9"/>
      <c r="AD260" s="9"/>
      <c r="AE260" s="9"/>
      <c r="AF260" s="9"/>
      <c r="AG260" s="9"/>
      <c r="AH260" s="9"/>
    </row>
    <row r="261" spans="1:34" x14ac:dyDescent="0.25">
      <c r="A261" s="9"/>
      <c r="B261" s="9"/>
      <c r="C261" s="9"/>
      <c r="D261" s="9"/>
      <c r="E261" s="16"/>
      <c r="F261" s="9"/>
      <c r="G261" s="16"/>
      <c r="H261" s="16"/>
      <c r="I261" s="9"/>
      <c r="J261" s="9"/>
      <c r="K261" s="9"/>
      <c r="L261" s="9"/>
      <c r="M261" s="9"/>
      <c r="N261" s="9"/>
      <c r="O261" s="9"/>
      <c r="P261" s="9"/>
      <c r="Q261" s="425"/>
      <c r="R261" s="9"/>
      <c r="S261" s="9"/>
      <c r="T261" s="17"/>
      <c r="U261" s="17"/>
      <c r="V261" s="9"/>
      <c r="W261" s="17"/>
      <c r="X261" s="9"/>
      <c r="Y261" s="9"/>
      <c r="Z261" s="9"/>
      <c r="AA261" s="9"/>
      <c r="AB261" s="9"/>
      <c r="AC261" s="9"/>
      <c r="AD261" s="9"/>
      <c r="AE261" s="9"/>
      <c r="AF261" s="9"/>
      <c r="AG261" s="9"/>
      <c r="AH261" s="9"/>
    </row>
    <row r="262" spans="1:34" x14ac:dyDescent="0.25">
      <c r="A262" s="9"/>
      <c r="B262" s="9"/>
      <c r="C262" s="9"/>
      <c r="D262" s="9"/>
      <c r="E262" s="16"/>
      <c r="F262" s="9"/>
      <c r="G262" s="16"/>
      <c r="H262" s="16"/>
      <c r="I262" s="9"/>
      <c r="J262" s="9"/>
      <c r="K262" s="9"/>
      <c r="L262" s="9"/>
      <c r="M262" s="9"/>
      <c r="N262" s="9"/>
      <c r="O262" s="9"/>
      <c r="P262" s="9"/>
      <c r="Q262" s="425"/>
      <c r="R262" s="9"/>
      <c r="S262" s="9"/>
      <c r="T262" s="17"/>
      <c r="U262" s="17"/>
      <c r="V262" s="9"/>
      <c r="W262" s="17"/>
      <c r="X262" s="9"/>
      <c r="Y262" s="9"/>
      <c r="Z262" s="9"/>
      <c r="AA262" s="9"/>
      <c r="AB262" s="9"/>
      <c r="AC262" s="9"/>
      <c r="AD262" s="9"/>
      <c r="AE262" s="9"/>
      <c r="AF262" s="9"/>
      <c r="AG262" s="9"/>
      <c r="AH262" s="9"/>
    </row>
    <row r="263" spans="1:34" x14ac:dyDescent="0.25">
      <c r="A263" s="9"/>
      <c r="B263" s="9"/>
      <c r="C263" s="9"/>
      <c r="D263" s="9"/>
      <c r="E263" s="16"/>
      <c r="F263" s="9"/>
      <c r="G263" s="16"/>
      <c r="H263" s="16"/>
      <c r="I263" s="9"/>
      <c r="J263" s="9"/>
      <c r="K263" s="9"/>
      <c r="L263" s="9"/>
      <c r="M263" s="9"/>
      <c r="N263" s="9"/>
      <c r="O263" s="9"/>
      <c r="P263" s="9"/>
      <c r="Q263" s="425"/>
      <c r="R263" s="9"/>
      <c r="S263" s="9"/>
      <c r="T263" s="17"/>
      <c r="U263" s="17"/>
      <c r="V263" s="9"/>
      <c r="W263" s="17"/>
      <c r="X263" s="9"/>
      <c r="Y263" s="9"/>
      <c r="Z263" s="9"/>
      <c r="AA263" s="9"/>
      <c r="AB263" s="9"/>
      <c r="AC263" s="9"/>
      <c r="AD263" s="9"/>
      <c r="AE263" s="9"/>
      <c r="AF263" s="9"/>
      <c r="AG263" s="9"/>
      <c r="AH263" s="9"/>
    </row>
    <row r="264" spans="1:34" x14ac:dyDescent="0.25">
      <c r="A264" s="9"/>
      <c r="B264" s="9"/>
      <c r="C264" s="9"/>
      <c r="D264" s="9"/>
      <c r="E264" s="16"/>
      <c r="F264" s="9"/>
      <c r="G264" s="16"/>
      <c r="H264" s="16"/>
      <c r="I264" s="9"/>
      <c r="J264" s="9"/>
      <c r="K264" s="9"/>
      <c r="L264" s="9"/>
      <c r="M264" s="9"/>
      <c r="N264" s="9"/>
      <c r="O264" s="9"/>
      <c r="P264" s="9"/>
      <c r="Q264" s="425"/>
      <c r="R264" s="9"/>
      <c r="S264" s="9"/>
      <c r="T264" s="17"/>
      <c r="U264" s="17"/>
      <c r="V264" s="9"/>
      <c r="W264" s="17"/>
      <c r="X264" s="9"/>
      <c r="Y264" s="9"/>
      <c r="Z264" s="9"/>
      <c r="AA264" s="9"/>
      <c r="AB264" s="9"/>
      <c r="AC264" s="9"/>
      <c r="AD264" s="9"/>
      <c r="AE264" s="9"/>
      <c r="AF264" s="9"/>
      <c r="AG264" s="9"/>
      <c r="AH264" s="9"/>
    </row>
    <row r="265" spans="1:34" x14ac:dyDescent="0.25">
      <c r="A265" s="9"/>
      <c r="B265" s="9"/>
      <c r="C265" s="9"/>
      <c r="D265" s="9"/>
      <c r="E265" s="16"/>
      <c r="F265" s="9"/>
      <c r="G265" s="16"/>
      <c r="H265" s="16"/>
      <c r="I265" s="9"/>
      <c r="J265" s="9"/>
      <c r="K265" s="9"/>
      <c r="L265" s="9"/>
      <c r="M265" s="9"/>
      <c r="N265" s="9"/>
      <c r="O265" s="9"/>
      <c r="P265" s="9"/>
      <c r="Q265" s="425"/>
      <c r="R265" s="9"/>
      <c r="S265" s="9"/>
      <c r="T265" s="17"/>
      <c r="U265" s="17"/>
      <c r="V265" s="9"/>
      <c r="W265" s="17"/>
      <c r="X265" s="9"/>
      <c r="Y265" s="9"/>
      <c r="Z265" s="9"/>
      <c r="AA265" s="9"/>
      <c r="AB265" s="9"/>
      <c r="AC265" s="9"/>
      <c r="AD265" s="9"/>
      <c r="AE265" s="9"/>
      <c r="AF265" s="9"/>
      <c r="AG265" s="9"/>
      <c r="AH265" s="9"/>
    </row>
    <row r="266" spans="1:34" x14ac:dyDescent="0.25">
      <c r="A266" s="9"/>
      <c r="B266" s="9"/>
      <c r="C266" s="9"/>
      <c r="D266" s="9"/>
      <c r="E266" s="16"/>
      <c r="F266" s="9"/>
      <c r="G266" s="16"/>
      <c r="H266" s="16"/>
      <c r="I266" s="9"/>
      <c r="J266" s="9"/>
      <c r="K266" s="9"/>
      <c r="L266" s="9"/>
      <c r="M266" s="9"/>
      <c r="N266" s="9"/>
      <c r="O266" s="9"/>
      <c r="P266" s="9"/>
      <c r="Q266" s="425"/>
      <c r="R266" s="9"/>
      <c r="S266" s="9"/>
      <c r="T266" s="17"/>
      <c r="U266" s="17"/>
      <c r="V266" s="9"/>
      <c r="W266" s="17"/>
      <c r="X266" s="9"/>
      <c r="Y266" s="9"/>
      <c r="Z266" s="9"/>
      <c r="AA266" s="9"/>
      <c r="AB266" s="9"/>
      <c r="AC266" s="9"/>
      <c r="AD266" s="9"/>
      <c r="AE266" s="9"/>
      <c r="AF266" s="9"/>
      <c r="AG266" s="9"/>
      <c r="AH266" s="9"/>
    </row>
    <row r="267" spans="1:34" x14ac:dyDescent="0.25">
      <c r="A267" s="9"/>
      <c r="B267" s="9"/>
      <c r="C267" s="9"/>
      <c r="D267" s="9"/>
      <c r="E267" s="16"/>
      <c r="F267" s="9"/>
      <c r="G267" s="16"/>
      <c r="H267" s="16"/>
      <c r="I267" s="9"/>
      <c r="J267" s="9"/>
      <c r="K267" s="9"/>
      <c r="L267" s="9"/>
      <c r="M267" s="9"/>
      <c r="N267" s="9"/>
      <c r="O267" s="9"/>
      <c r="P267" s="9"/>
      <c r="Q267" s="425"/>
      <c r="R267" s="9"/>
      <c r="S267" s="9"/>
      <c r="T267" s="17"/>
      <c r="U267" s="17"/>
      <c r="V267" s="9"/>
      <c r="W267" s="17"/>
      <c r="X267" s="9"/>
      <c r="Y267" s="9"/>
      <c r="Z267" s="9"/>
      <c r="AA267" s="9"/>
      <c r="AB267" s="9"/>
      <c r="AC267" s="9"/>
      <c r="AD267" s="9"/>
      <c r="AE267" s="9"/>
      <c r="AF267" s="9"/>
      <c r="AG267" s="9"/>
      <c r="AH267" s="9"/>
    </row>
    <row r="268" spans="1:34" x14ac:dyDescent="0.25">
      <c r="A268" s="9"/>
      <c r="B268" s="9"/>
      <c r="C268" s="9"/>
      <c r="D268" s="9"/>
      <c r="E268" s="16"/>
      <c r="F268" s="9"/>
      <c r="G268" s="16"/>
      <c r="H268" s="16"/>
      <c r="I268" s="9"/>
      <c r="J268" s="9"/>
      <c r="K268" s="9"/>
      <c r="L268" s="9"/>
      <c r="M268" s="9"/>
      <c r="N268" s="9"/>
      <c r="O268" s="9"/>
      <c r="P268" s="9"/>
      <c r="Q268" s="425"/>
      <c r="R268" s="9"/>
      <c r="S268" s="9"/>
      <c r="T268" s="17"/>
      <c r="U268" s="17"/>
      <c r="V268" s="9"/>
      <c r="W268" s="17"/>
      <c r="X268" s="9"/>
      <c r="Y268" s="9"/>
      <c r="Z268" s="9"/>
      <c r="AA268" s="9"/>
      <c r="AB268" s="9"/>
      <c r="AC268" s="9"/>
      <c r="AD268" s="9"/>
      <c r="AE268" s="9"/>
      <c r="AF268" s="9"/>
      <c r="AG268" s="9"/>
      <c r="AH268" s="9"/>
    </row>
    <row r="269" spans="1:34" x14ac:dyDescent="0.25">
      <c r="A269" s="9"/>
      <c r="B269" s="9"/>
      <c r="C269" s="9"/>
      <c r="D269" s="9"/>
      <c r="E269" s="16"/>
      <c r="F269" s="9"/>
      <c r="G269" s="16"/>
      <c r="H269" s="16"/>
      <c r="I269" s="9"/>
      <c r="J269" s="9"/>
      <c r="K269" s="9"/>
      <c r="L269" s="9"/>
      <c r="M269" s="9"/>
      <c r="N269" s="9"/>
      <c r="O269" s="9"/>
      <c r="P269" s="9"/>
      <c r="Q269" s="425"/>
      <c r="R269" s="9"/>
      <c r="S269" s="9"/>
      <c r="T269" s="17"/>
      <c r="U269" s="17"/>
      <c r="V269" s="9"/>
      <c r="W269" s="17"/>
      <c r="X269" s="9"/>
      <c r="Y269" s="9"/>
      <c r="Z269" s="9"/>
      <c r="AA269" s="9"/>
      <c r="AB269" s="9"/>
      <c r="AC269" s="9"/>
      <c r="AD269" s="9"/>
      <c r="AE269" s="9"/>
      <c r="AF269" s="9"/>
      <c r="AG269" s="9"/>
      <c r="AH269" s="9"/>
    </row>
    <row r="270" spans="1:34" x14ac:dyDescent="0.25">
      <c r="A270" s="9"/>
      <c r="B270" s="9"/>
      <c r="C270" s="9"/>
      <c r="D270" s="9"/>
      <c r="E270" s="16"/>
      <c r="F270" s="9"/>
      <c r="G270" s="16"/>
      <c r="H270" s="16"/>
      <c r="I270" s="9"/>
      <c r="J270" s="9"/>
      <c r="K270" s="9"/>
      <c r="L270" s="9"/>
      <c r="M270" s="9"/>
      <c r="N270" s="9"/>
      <c r="O270" s="9"/>
      <c r="P270" s="9"/>
      <c r="Q270" s="425"/>
      <c r="R270" s="9"/>
      <c r="S270" s="9"/>
      <c r="T270" s="17"/>
      <c r="U270" s="17"/>
      <c r="V270" s="9"/>
      <c r="W270" s="17"/>
      <c r="X270" s="9"/>
      <c r="Y270" s="9"/>
      <c r="Z270" s="9"/>
      <c r="AA270" s="9"/>
      <c r="AB270" s="9"/>
      <c r="AC270" s="9"/>
      <c r="AD270" s="9"/>
      <c r="AE270" s="9"/>
      <c r="AF270" s="9"/>
      <c r="AG270" s="9"/>
      <c r="AH270" s="9"/>
    </row>
    <row r="271" spans="1:34" x14ac:dyDescent="0.25">
      <c r="A271" s="9"/>
      <c r="B271" s="9"/>
      <c r="C271" s="9"/>
      <c r="D271" s="9"/>
      <c r="E271" s="16"/>
      <c r="F271" s="9"/>
      <c r="G271" s="16"/>
      <c r="H271" s="16"/>
      <c r="I271" s="9"/>
      <c r="J271" s="9"/>
      <c r="K271" s="9"/>
      <c r="L271" s="9"/>
      <c r="M271" s="9"/>
      <c r="N271" s="9"/>
      <c r="O271" s="9"/>
      <c r="P271" s="9"/>
      <c r="Q271" s="425"/>
      <c r="R271" s="9"/>
      <c r="S271" s="9"/>
      <c r="T271" s="17"/>
      <c r="U271" s="17"/>
      <c r="V271" s="9"/>
      <c r="W271" s="17"/>
      <c r="X271" s="9"/>
      <c r="Y271" s="9"/>
      <c r="Z271" s="9"/>
      <c r="AA271" s="9"/>
      <c r="AB271" s="9"/>
      <c r="AC271" s="9"/>
      <c r="AD271" s="9"/>
      <c r="AE271" s="9"/>
      <c r="AF271" s="9"/>
      <c r="AG271" s="9"/>
      <c r="AH271" s="9"/>
    </row>
    <row r="272" spans="1:34" x14ac:dyDescent="0.25">
      <c r="A272" s="9"/>
      <c r="B272" s="9"/>
      <c r="C272" s="9"/>
      <c r="D272" s="9"/>
      <c r="E272" s="16"/>
      <c r="F272" s="9"/>
      <c r="G272" s="16"/>
      <c r="H272" s="16"/>
      <c r="I272" s="9"/>
      <c r="J272" s="9"/>
      <c r="K272" s="9"/>
      <c r="L272" s="9"/>
      <c r="M272" s="9"/>
      <c r="N272" s="9"/>
      <c r="O272" s="9"/>
      <c r="P272" s="9"/>
      <c r="Q272" s="425"/>
      <c r="R272" s="9"/>
      <c r="S272" s="9"/>
      <c r="T272" s="17"/>
      <c r="U272" s="17"/>
      <c r="V272" s="9"/>
      <c r="W272" s="17"/>
      <c r="X272" s="9"/>
      <c r="Y272" s="9"/>
      <c r="Z272" s="9"/>
      <c r="AA272" s="9"/>
      <c r="AB272" s="9"/>
      <c r="AC272" s="9"/>
      <c r="AD272" s="9"/>
      <c r="AE272" s="9"/>
      <c r="AF272" s="9"/>
      <c r="AG272" s="9"/>
      <c r="AH272" s="9"/>
    </row>
    <row r="273" spans="1:34" x14ac:dyDescent="0.25">
      <c r="A273" s="9"/>
      <c r="B273" s="9"/>
      <c r="C273" s="9"/>
      <c r="D273" s="9"/>
      <c r="E273" s="16"/>
      <c r="F273" s="9"/>
      <c r="G273" s="16"/>
      <c r="H273" s="16"/>
      <c r="I273" s="9"/>
      <c r="J273" s="9"/>
      <c r="K273" s="9"/>
      <c r="L273" s="9"/>
      <c r="M273" s="9"/>
      <c r="N273" s="9"/>
      <c r="O273" s="9"/>
      <c r="P273" s="9"/>
      <c r="Q273" s="425"/>
      <c r="R273" s="9"/>
      <c r="S273" s="9"/>
      <c r="T273" s="17"/>
      <c r="U273" s="17"/>
      <c r="V273" s="9"/>
      <c r="W273" s="17"/>
      <c r="X273" s="9"/>
      <c r="Y273" s="9"/>
      <c r="Z273" s="9"/>
      <c r="AA273" s="9"/>
      <c r="AB273" s="9"/>
      <c r="AC273" s="9"/>
      <c r="AD273" s="9"/>
      <c r="AE273" s="9"/>
      <c r="AF273" s="9"/>
      <c r="AG273" s="9"/>
      <c r="AH273" s="9"/>
    </row>
    <row r="274" spans="1:34" x14ac:dyDescent="0.25">
      <c r="A274" s="9"/>
      <c r="B274" s="9"/>
      <c r="C274" s="9"/>
      <c r="D274" s="9"/>
      <c r="E274" s="16"/>
      <c r="F274" s="9"/>
      <c r="G274" s="16"/>
      <c r="H274" s="16"/>
      <c r="I274" s="9"/>
      <c r="J274" s="9"/>
      <c r="K274" s="9"/>
      <c r="L274" s="9"/>
      <c r="M274" s="9"/>
      <c r="N274" s="9"/>
      <c r="O274" s="9"/>
      <c r="P274" s="9"/>
      <c r="Q274" s="425"/>
      <c r="R274" s="9"/>
      <c r="S274" s="9"/>
      <c r="T274" s="17"/>
      <c r="U274" s="17"/>
      <c r="V274" s="9"/>
      <c r="W274" s="17"/>
      <c r="X274" s="9"/>
      <c r="Y274" s="9"/>
      <c r="Z274" s="9"/>
      <c r="AA274" s="9"/>
      <c r="AB274" s="9"/>
      <c r="AC274" s="9"/>
      <c r="AD274" s="9"/>
      <c r="AE274" s="9"/>
      <c r="AF274" s="9"/>
      <c r="AG274" s="9"/>
      <c r="AH274" s="9"/>
    </row>
    <row r="275" spans="1:34" x14ac:dyDescent="0.25">
      <c r="A275" s="9"/>
      <c r="B275" s="9"/>
      <c r="C275" s="9"/>
      <c r="D275" s="9"/>
      <c r="E275" s="16"/>
      <c r="F275" s="9"/>
      <c r="G275" s="16"/>
      <c r="H275" s="16"/>
      <c r="I275" s="9"/>
      <c r="J275" s="9"/>
      <c r="K275" s="9"/>
      <c r="L275" s="9"/>
      <c r="M275" s="9"/>
      <c r="N275" s="9"/>
      <c r="O275" s="9"/>
      <c r="P275" s="9"/>
      <c r="Q275" s="425"/>
      <c r="R275" s="9"/>
      <c r="S275" s="9"/>
      <c r="T275" s="17"/>
      <c r="U275" s="17"/>
      <c r="V275" s="9"/>
      <c r="W275" s="17"/>
      <c r="X275" s="9"/>
      <c r="Y275" s="9"/>
      <c r="Z275" s="9"/>
      <c r="AA275" s="9"/>
      <c r="AB275" s="9"/>
      <c r="AC275" s="9"/>
      <c r="AD275" s="9"/>
      <c r="AE275" s="9"/>
      <c r="AF275" s="9"/>
      <c r="AG275" s="9"/>
      <c r="AH275" s="9"/>
    </row>
    <row r="276" spans="1:34" x14ac:dyDescent="0.25">
      <c r="A276" s="9"/>
      <c r="B276" s="9"/>
      <c r="C276" s="9"/>
      <c r="D276" s="9"/>
      <c r="E276" s="16"/>
      <c r="F276" s="9"/>
      <c r="G276" s="16"/>
      <c r="H276" s="16"/>
      <c r="I276" s="9"/>
      <c r="J276" s="9"/>
      <c r="K276" s="9"/>
      <c r="L276" s="9"/>
      <c r="M276" s="9"/>
      <c r="N276" s="9"/>
      <c r="O276" s="9"/>
      <c r="P276" s="9"/>
      <c r="Q276" s="425"/>
      <c r="R276" s="9"/>
      <c r="S276" s="9"/>
      <c r="T276" s="17"/>
      <c r="U276" s="17"/>
      <c r="V276" s="9"/>
      <c r="W276" s="17"/>
      <c r="X276" s="9"/>
      <c r="Y276" s="9"/>
      <c r="Z276" s="9"/>
      <c r="AA276" s="9"/>
      <c r="AB276" s="9"/>
      <c r="AC276" s="9"/>
      <c r="AD276" s="9"/>
      <c r="AE276" s="9"/>
      <c r="AF276" s="9"/>
      <c r="AG276" s="9"/>
      <c r="AH276" s="9"/>
    </row>
    <row r="277" spans="1:34" x14ac:dyDescent="0.25">
      <c r="A277" s="9"/>
      <c r="B277" s="9"/>
      <c r="C277" s="9"/>
      <c r="D277" s="9"/>
      <c r="E277" s="16"/>
      <c r="F277" s="9"/>
      <c r="G277" s="16"/>
      <c r="H277" s="16"/>
      <c r="I277" s="9"/>
      <c r="J277" s="9"/>
      <c r="K277" s="9"/>
      <c r="L277" s="9"/>
      <c r="M277" s="9"/>
      <c r="N277" s="9"/>
      <c r="O277" s="9"/>
      <c r="P277" s="9"/>
      <c r="Q277" s="425"/>
      <c r="R277" s="9"/>
      <c r="S277" s="9"/>
      <c r="T277" s="17"/>
      <c r="U277" s="17"/>
      <c r="V277" s="9"/>
      <c r="W277" s="17"/>
      <c r="X277" s="9"/>
      <c r="Y277" s="9"/>
      <c r="Z277" s="9"/>
      <c r="AA277" s="9"/>
      <c r="AB277" s="9"/>
      <c r="AC277" s="9"/>
      <c r="AD277" s="9"/>
      <c r="AE277" s="9"/>
      <c r="AF277" s="9"/>
      <c r="AG277" s="9"/>
      <c r="AH277" s="9"/>
    </row>
    <row r="278" spans="1:34" x14ac:dyDescent="0.25">
      <c r="A278" s="9"/>
      <c r="B278" s="9"/>
      <c r="C278" s="9"/>
      <c r="D278" s="9"/>
      <c r="E278" s="16"/>
      <c r="F278" s="9"/>
      <c r="G278" s="16"/>
      <c r="H278" s="16"/>
      <c r="I278" s="9"/>
      <c r="J278" s="9"/>
      <c r="K278" s="9"/>
      <c r="L278" s="9"/>
      <c r="M278" s="9"/>
      <c r="N278" s="9"/>
      <c r="O278" s="9"/>
      <c r="P278" s="9"/>
      <c r="Q278" s="425"/>
      <c r="R278" s="9"/>
      <c r="S278" s="9"/>
      <c r="T278" s="17"/>
      <c r="U278" s="17"/>
      <c r="V278" s="9"/>
      <c r="W278" s="17"/>
      <c r="X278" s="9"/>
      <c r="Y278" s="9"/>
      <c r="Z278" s="9"/>
      <c r="AA278" s="9"/>
      <c r="AB278" s="9"/>
      <c r="AC278" s="9"/>
      <c r="AD278" s="9"/>
      <c r="AE278" s="9"/>
      <c r="AF278" s="9"/>
      <c r="AG278" s="9"/>
      <c r="AH278" s="9"/>
    </row>
    <row r="279" spans="1:34" x14ac:dyDescent="0.25">
      <c r="A279" s="9"/>
      <c r="B279" s="9"/>
      <c r="C279" s="9"/>
      <c r="D279" s="9"/>
      <c r="E279" s="16"/>
      <c r="F279" s="9"/>
      <c r="G279" s="16"/>
      <c r="H279" s="16"/>
      <c r="I279" s="9"/>
      <c r="J279" s="9"/>
      <c r="K279" s="9"/>
      <c r="L279" s="9"/>
      <c r="M279" s="9"/>
      <c r="N279" s="9"/>
      <c r="O279" s="9"/>
      <c r="P279" s="9"/>
      <c r="Q279" s="425"/>
      <c r="R279" s="9"/>
      <c r="S279" s="9"/>
      <c r="T279" s="17"/>
      <c r="U279" s="17"/>
      <c r="V279" s="9"/>
      <c r="W279" s="17"/>
      <c r="X279" s="9"/>
      <c r="Y279" s="9"/>
      <c r="Z279" s="9"/>
      <c r="AA279" s="9"/>
      <c r="AB279" s="9"/>
      <c r="AC279" s="9"/>
      <c r="AD279" s="9"/>
      <c r="AE279" s="9"/>
      <c r="AF279" s="9"/>
      <c r="AG279" s="9"/>
      <c r="AH279" s="9"/>
    </row>
    <row r="280" spans="1:34" x14ac:dyDescent="0.25">
      <c r="A280" s="9"/>
      <c r="B280" s="9"/>
      <c r="C280" s="9"/>
      <c r="D280" s="9"/>
      <c r="E280" s="16"/>
      <c r="F280" s="9"/>
      <c r="G280" s="16"/>
      <c r="H280" s="16"/>
      <c r="I280" s="9"/>
      <c r="J280" s="9"/>
      <c r="K280" s="9"/>
      <c r="L280" s="9"/>
      <c r="M280" s="9"/>
      <c r="N280" s="9"/>
      <c r="O280" s="9"/>
      <c r="P280" s="9"/>
      <c r="Q280" s="425"/>
      <c r="R280" s="9"/>
      <c r="S280" s="9"/>
      <c r="T280" s="17"/>
      <c r="U280" s="17"/>
      <c r="V280" s="9"/>
      <c r="W280" s="17"/>
      <c r="X280" s="9"/>
      <c r="Y280" s="9"/>
      <c r="Z280" s="9"/>
      <c r="AA280" s="9"/>
      <c r="AB280" s="9"/>
      <c r="AC280" s="9"/>
      <c r="AD280" s="9"/>
      <c r="AE280" s="9"/>
      <c r="AF280" s="9"/>
      <c r="AG280" s="9"/>
      <c r="AH280" s="9"/>
    </row>
    <row r="281" spans="1:34" x14ac:dyDescent="0.25">
      <c r="A281" s="9"/>
      <c r="B281" s="9"/>
      <c r="C281" s="9"/>
      <c r="D281" s="9"/>
      <c r="E281" s="16"/>
      <c r="F281" s="9"/>
      <c r="G281" s="16"/>
      <c r="H281" s="16"/>
      <c r="I281" s="9"/>
      <c r="J281" s="9"/>
      <c r="K281" s="9"/>
      <c r="L281" s="9"/>
      <c r="M281" s="9"/>
      <c r="N281" s="9"/>
      <c r="O281" s="9"/>
      <c r="P281" s="9"/>
      <c r="Q281" s="425"/>
      <c r="R281" s="9"/>
      <c r="S281" s="9"/>
      <c r="T281" s="17"/>
      <c r="U281" s="17"/>
      <c r="V281" s="9"/>
      <c r="W281" s="17"/>
      <c r="X281" s="9"/>
      <c r="Y281" s="9"/>
      <c r="Z281" s="9"/>
      <c r="AA281" s="9"/>
      <c r="AB281" s="9"/>
      <c r="AC281" s="9"/>
      <c r="AD281" s="9"/>
      <c r="AE281" s="9"/>
      <c r="AF281" s="9"/>
      <c r="AG281" s="9"/>
      <c r="AH281" s="9"/>
    </row>
    <row r="282" spans="1:34" x14ac:dyDescent="0.25">
      <c r="A282" s="9"/>
      <c r="B282" s="9"/>
      <c r="C282" s="9"/>
      <c r="D282" s="9"/>
      <c r="E282" s="16"/>
      <c r="F282" s="9"/>
      <c r="G282" s="16"/>
      <c r="H282" s="16"/>
      <c r="I282" s="9"/>
      <c r="J282" s="9"/>
      <c r="K282" s="9"/>
      <c r="L282" s="9"/>
      <c r="M282" s="9"/>
      <c r="N282" s="9"/>
      <c r="O282" s="9"/>
      <c r="P282" s="9"/>
      <c r="Q282" s="425"/>
      <c r="R282" s="9"/>
      <c r="S282" s="9"/>
      <c r="T282" s="17"/>
      <c r="U282" s="17"/>
      <c r="V282" s="9"/>
      <c r="W282" s="17"/>
      <c r="X282" s="9"/>
      <c r="Y282" s="9"/>
      <c r="Z282" s="9"/>
      <c r="AA282" s="9"/>
      <c r="AB282" s="9"/>
      <c r="AC282" s="9"/>
      <c r="AD282" s="9"/>
      <c r="AE282" s="9"/>
      <c r="AF282" s="9"/>
      <c r="AG282" s="9"/>
      <c r="AH282" s="9"/>
    </row>
    <row r="283" spans="1:34" x14ac:dyDescent="0.25">
      <c r="A283" s="9"/>
      <c r="B283" s="9"/>
      <c r="C283" s="9"/>
      <c r="D283" s="9"/>
      <c r="E283" s="16"/>
      <c r="F283" s="9"/>
      <c r="G283" s="16"/>
      <c r="H283" s="16"/>
      <c r="I283" s="9"/>
      <c r="J283" s="9"/>
      <c r="K283" s="9"/>
      <c r="L283" s="9"/>
      <c r="M283" s="9"/>
      <c r="N283" s="9"/>
      <c r="O283" s="9"/>
      <c r="P283" s="9"/>
      <c r="Q283" s="425"/>
      <c r="R283" s="9"/>
      <c r="S283" s="9"/>
      <c r="T283" s="17"/>
      <c r="U283" s="17"/>
      <c r="V283" s="9"/>
      <c r="W283" s="17"/>
      <c r="X283" s="9"/>
      <c r="Y283" s="9"/>
      <c r="Z283" s="9"/>
      <c r="AA283" s="9"/>
      <c r="AB283" s="9"/>
      <c r="AC283" s="9"/>
      <c r="AD283" s="9"/>
      <c r="AE283" s="9"/>
      <c r="AF283" s="9"/>
      <c r="AG283" s="9"/>
      <c r="AH283" s="9"/>
    </row>
    <row r="284" spans="1:34" x14ac:dyDescent="0.25">
      <c r="A284" s="9"/>
      <c r="B284" s="9"/>
      <c r="C284" s="9"/>
      <c r="D284" s="9"/>
      <c r="E284" s="16"/>
      <c r="F284" s="9"/>
      <c r="G284" s="16"/>
      <c r="H284" s="16"/>
      <c r="I284" s="9"/>
      <c r="J284" s="9"/>
      <c r="K284" s="9"/>
      <c r="L284" s="9"/>
      <c r="M284" s="9"/>
      <c r="N284" s="9"/>
      <c r="O284" s="9"/>
      <c r="P284" s="9"/>
      <c r="Q284" s="425"/>
      <c r="R284" s="9"/>
      <c r="S284" s="9"/>
      <c r="T284" s="17"/>
      <c r="U284" s="17"/>
      <c r="V284" s="9"/>
      <c r="W284" s="17"/>
      <c r="X284" s="9"/>
      <c r="Y284" s="9"/>
      <c r="Z284" s="9"/>
      <c r="AA284" s="9"/>
      <c r="AB284" s="9"/>
      <c r="AC284" s="9"/>
      <c r="AD284" s="9"/>
      <c r="AE284" s="9"/>
      <c r="AF284" s="9"/>
      <c r="AG284" s="9"/>
      <c r="AH284" s="9"/>
    </row>
    <row r="285" spans="1:34" x14ac:dyDescent="0.25">
      <c r="A285" s="9"/>
      <c r="B285" s="9"/>
      <c r="C285" s="9"/>
      <c r="D285" s="9"/>
      <c r="E285" s="16"/>
      <c r="F285" s="9"/>
      <c r="G285" s="16"/>
      <c r="H285" s="16"/>
      <c r="I285" s="9"/>
      <c r="J285" s="9"/>
      <c r="K285" s="9"/>
      <c r="L285" s="9"/>
      <c r="M285" s="9"/>
      <c r="N285" s="9"/>
      <c r="O285" s="9"/>
      <c r="P285" s="9"/>
      <c r="Q285" s="425"/>
      <c r="R285" s="9"/>
      <c r="S285" s="9"/>
      <c r="T285" s="17"/>
      <c r="U285" s="17"/>
      <c r="V285" s="9"/>
      <c r="W285" s="17"/>
      <c r="X285" s="9"/>
      <c r="Y285" s="9"/>
      <c r="Z285" s="9"/>
      <c r="AA285" s="9"/>
      <c r="AB285" s="9"/>
      <c r="AC285" s="9"/>
      <c r="AD285" s="9"/>
      <c r="AE285" s="9"/>
      <c r="AF285" s="9"/>
      <c r="AG285" s="9"/>
      <c r="AH285" s="9"/>
    </row>
    <row r="286" spans="1:34" x14ac:dyDescent="0.25">
      <c r="A286" s="9"/>
      <c r="B286" s="9"/>
      <c r="C286" s="9"/>
      <c r="D286" s="9"/>
      <c r="E286" s="16"/>
      <c r="F286" s="9"/>
      <c r="G286" s="16"/>
      <c r="H286" s="16"/>
      <c r="I286" s="9"/>
      <c r="J286" s="9"/>
      <c r="K286" s="9"/>
      <c r="L286" s="9"/>
      <c r="M286" s="9"/>
      <c r="N286" s="9"/>
      <c r="O286" s="9"/>
      <c r="P286" s="9"/>
      <c r="Q286" s="425"/>
      <c r="R286" s="9"/>
      <c r="S286" s="9"/>
      <c r="T286" s="17"/>
      <c r="U286" s="17"/>
      <c r="V286" s="9"/>
      <c r="W286" s="17"/>
      <c r="X286" s="9"/>
      <c r="Y286" s="9"/>
      <c r="Z286" s="9"/>
      <c r="AA286" s="9"/>
      <c r="AB286" s="9"/>
      <c r="AC286" s="9"/>
      <c r="AD286" s="9"/>
      <c r="AE286" s="9"/>
      <c r="AF286" s="9"/>
      <c r="AG286" s="9"/>
      <c r="AH286" s="9"/>
    </row>
    <row r="287" spans="1:34" x14ac:dyDescent="0.25">
      <c r="A287" s="9"/>
      <c r="B287" s="9"/>
      <c r="C287" s="9"/>
      <c r="D287" s="9"/>
      <c r="E287" s="16"/>
      <c r="F287" s="9"/>
      <c r="G287" s="16"/>
      <c r="H287" s="16"/>
      <c r="I287" s="9"/>
      <c r="J287" s="9"/>
      <c r="K287" s="9"/>
      <c r="L287" s="9"/>
      <c r="M287" s="9"/>
      <c r="N287" s="9"/>
      <c r="O287" s="9"/>
      <c r="P287" s="9"/>
      <c r="Q287" s="425"/>
      <c r="R287" s="9"/>
      <c r="S287" s="9"/>
      <c r="T287" s="17"/>
      <c r="U287" s="17"/>
      <c r="V287" s="9"/>
      <c r="W287" s="17"/>
      <c r="X287" s="9"/>
      <c r="Y287" s="9"/>
      <c r="Z287" s="9"/>
      <c r="AA287" s="9"/>
      <c r="AB287" s="9"/>
      <c r="AC287" s="9"/>
      <c r="AD287" s="9"/>
      <c r="AE287" s="9"/>
      <c r="AF287" s="9"/>
      <c r="AG287" s="9"/>
      <c r="AH287" s="9"/>
    </row>
    <row r="288" spans="1:34" x14ac:dyDescent="0.25">
      <c r="A288" s="9"/>
      <c r="B288" s="9"/>
      <c r="C288" s="9"/>
      <c r="D288" s="9"/>
      <c r="E288" s="16"/>
      <c r="F288" s="9"/>
      <c r="G288" s="16"/>
      <c r="H288" s="16"/>
      <c r="I288" s="9"/>
      <c r="J288" s="9"/>
      <c r="K288" s="9"/>
      <c r="L288" s="9"/>
      <c r="M288" s="9"/>
      <c r="N288" s="9"/>
      <c r="O288" s="9"/>
      <c r="P288" s="9"/>
      <c r="Q288" s="425"/>
      <c r="R288" s="9"/>
      <c r="S288" s="9"/>
      <c r="T288" s="17"/>
      <c r="U288" s="17"/>
      <c r="V288" s="9"/>
      <c r="W288" s="17"/>
      <c r="X288" s="9"/>
      <c r="Y288" s="9"/>
      <c r="Z288" s="9"/>
      <c r="AA288" s="9"/>
      <c r="AB288" s="9"/>
      <c r="AC288" s="9"/>
      <c r="AD288" s="9"/>
      <c r="AE288" s="9"/>
      <c r="AF288" s="9"/>
      <c r="AG288" s="9"/>
      <c r="AH288" s="9"/>
    </row>
    <row r="289" spans="1:34" x14ac:dyDescent="0.25">
      <c r="A289" s="9"/>
      <c r="B289" s="9"/>
      <c r="C289" s="9"/>
      <c r="D289" s="9"/>
      <c r="E289" s="16"/>
      <c r="F289" s="9"/>
      <c r="G289" s="16"/>
      <c r="H289" s="16"/>
      <c r="I289" s="9"/>
      <c r="J289" s="9"/>
      <c r="K289" s="9"/>
      <c r="L289" s="9"/>
      <c r="M289" s="9"/>
      <c r="N289" s="9"/>
      <c r="O289" s="9"/>
      <c r="P289" s="9"/>
      <c r="Q289" s="425"/>
      <c r="R289" s="9"/>
      <c r="S289" s="9"/>
      <c r="T289" s="17"/>
      <c r="U289" s="17"/>
      <c r="V289" s="9"/>
      <c r="W289" s="17"/>
      <c r="X289" s="9"/>
      <c r="Y289" s="9"/>
      <c r="Z289" s="9"/>
      <c r="AA289" s="9"/>
      <c r="AB289" s="9"/>
      <c r="AC289" s="9"/>
      <c r="AD289" s="9"/>
      <c r="AE289" s="9"/>
      <c r="AF289" s="9"/>
      <c r="AG289" s="9"/>
      <c r="AH289" s="9"/>
    </row>
    <row r="290" spans="1:34" x14ac:dyDescent="0.25">
      <c r="A290" s="9"/>
      <c r="B290" s="9"/>
      <c r="C290" s="9"/>
      <c r="D290" s="9"/>
      <c r="E290" s="16"/>
      <c r="F290" s="9"/>
      <c r="G290" s="16"/>
      <c r="H290" s="16"/>
      <c r="I290" s="9"/>
      <c r="J290" s="9"/>
      <c r="K290" s="9"/>
      <c r="L290" s="9"/>
      <c r="M290" s="9"/>
      <c r="N290" s="9"/>
      <c r="O290" s="9"/>
      <c r="P290" s="9"/>
      <c r="Q290" s="425"/>
      <c r="R290" s="9"/>
      <c r="S290" s="9"/>
      <c r="T290" s="17"/>
      <c r="U290" s="17"/>
      <c r="V290" s="9"/>
      <c r="W290" s="17"/>
      <c r="X290" s="9"/>
      <c r="Y290" s="9"/>
      <c r="Z290" s="9"/>
      <c r="AA290" s="9"/>
      <c r="AB290" s="9"/>
      <c r="AC290" s="9"/>
      <c r="AD290" s="9"/>
      <c r="AE290" s="9"/>
      <c r="AF290" s="9"/>
      <c r="AG290" s="9"/>
      <c r="AH290" s="9"/>
    </row>
    <row r="291" spans="1:34" x14ac:dyDescent="0.25">
      <c r="A291" s="9"/>
      <c r="B291" s="9"/>
      <c r="C291" s="9"/>
      <c r="D291" s="9"/>
      <c r="E291" s="16"/>
      <c r="F291" s="9"/>
      <c r="G291" s="16"/>
      <c r="H291" s="16"/>
      <c r="I291" s="9"/>
      <c r="J291" s="9"/>
      <c r="K291" s="9"/>
      <c r="L291" s="9"/>
      <c r="M291" s="9"/>
      <c r="N291" s="9"/>
      <c r="O291" s="9"/>
      <c r="P291" s="9"/>
      <c r="Q291" s="425"/>
      <c r="R291" s="9"/>
      <c r="S291" s="9"/>
      <c r="T291" s="17"/>
      <c r="U291" s="17"/>
      <c r="V291" s="9"/>
      <c r="W291" s="17"/>
      <c r="X291" s="9"/>
      <c r="Y291" s="9"/>
      <c r="Z291" s="9"/>
      <c r="AA291" s="9"/>
      <c r="AB291" s="9"/>
      <c r="AC291" s="9"/>
      <c r="AD291" s="9"/>
      <c r="AE291" s="9"/>
      <c r="AF291" s="9"/>
      <c r="AG291" s="9"/>
      <c r="AH291" s="9"/>
    </row>
    <row r="292" spans="1:34" x14ac:dyDescent="0.25">
      <c r="A292" s="9"/>
      <c r="B292" s="9"/>
      <c r="C292" s="9"/>
      <c r="D292" s="9"/>
      <c r="E292" s="16"/>
      <c r="F292" s="9"/>
      <c r="G292" s="16"/>
      <c r="H292" s="16"/>
      <c r="I292" s="9"/>
      <c r="J292" s="9"/>
      <c r="K292" s="9"/>
      <c r="L292" s="9"/>
      <c r="M292" s="9"/>
      <c r="N292" s="9"/>
      <c r="O292" s="9"/>
      <c r="P292" s="9"/>
      <c r="Q292" s="425"/>
      <c r="R292" s="9"/>
      <c r="S292" s="9"/>
      <c r="T292" s="17"/>
      <c r="U292" s="17"/>
      <c r="V292" s="9"/>
      <c r="W292" s="17"/>
      <c r="X292" s="9"/>
      <c r="Y292" s="9"/>
      <c r="Z292" s="9"/>
      <c r="AA292" s="9"/>
      <c r="AB292" s="9"/>
      <c r="AC292" s="9"/>
      <c r="AD292" s="9"/>
      <c r="AE292" s="9"/>
      <c r="AF292" s="9"/>
      <c r="AG292" s="9"/>
      <c r="AH292" s="9"/>
    </row>
    <row r="293" spans="1:34" x14ac:dyDescent="0.25">
      <c r="A293" s="9"/>
      <c r="B293" s="9"/>
      <c r="C293" s="9"/>
      <c r="D293" s="9"/>
      <c r="E293" s="16"/>
      <c r="F293" s="9"/>
      <c r="G293" s="16"/>
      <c r="H293" s="16"/>
      <c r="I293" s="9"/>
      <c r="J293" s="9"/>
      <c r="K293" s="9"/>
      <c r="L293" s="9"/>
      <c r="M293" s="9"/>
      <c r="N293" s="9"/>
      <c r="O293" s="9"/>
      <c r="P293" s="9"/>
      <c r="Q293" s="425"/>
      <c r="R293" s="9"/>
      <c r="S293" s="9"/>
      <c r="T293" s="17"/>
      <c r="U293" s="17"/>
      <c r="V293" s="9"/>
      <c r="W293" s="17"/>
      <c r="X293" s="9"/>
      <c r="Y293" s="9"/>
      <c r="Z293" s="9"/>
      <c r="AA293" s="9"/>
      <c r="AB293" s="9"/>
      <c r="AC293" s="9"/>
      <c r="AD293" s="9"/>
      <c r="AE293" s="9"/>
      <c r="AF293" s="9"/>
      <c r="AG293" s="9"/>
      <c r="AH293" s="9"/>
    </row>
    <row r="294" spans="1:34" x14ac:dyDescent="0.25">
      <c r="A294" s="9"/>
      <c r="B294" s="9"/>
      <c r="C294" s="9"/>
      <c r="D294" s="9"/>
      <c r="E294" s="16"/>
      <c r="F294" s="9"/>
      <c r="G294" s="16"/>
      <c r="H294" s="16"/>
      <c r="I294" s="9"/>
      <c r="J294" s="9"/>
      <c r="K294" s="9"/>
      <c r="L294" s="9"/>
      <c r="M294" s="9"/>
      <c r="N294" s="9"/>
      <c r="O294" s="9"/>
      <c r="P294" s="9"/>
      <c r="Q294" s="425"/>
      <c r="R294" s="9"/>
      <c r="S294" s="9"/>
      <c r="T294" s="17"/>
      <c r="U294" s="17"/>
      <c r="V294" s="9"/>
      <c r="W294" s="17"/>
      <c r="X294" s="9"/>
      <c r="Y294" s="9"/>
      <c r="Z294" s="9"/>
      <c r="AA294" s="9"/>
      <c r="AB294" s="9"/>
      <c r="AC294" s="9"/>
      <c r="AD294" s="9"/>
      <c r="AE294" s="9"/>
      <c r="AF294" s="9"/>
      <c r="AG294" s="9"/>
      <c r="AH294" s="9"/>
    </row>
    <row r="295" spans="1:34" x14ac:dyDescent="0.25">
      <c r="A295" s="9"/>
      <c r="B295" s="9"/>
      <c r="C295" s="9"/>
      <c r="D295" s="9"/>
      <c r="E295" s="16"/>
      <c r="F295" s="9"/>
      <c r="G295" s="16"/>
      <c r="H295" s="16"/>
      <c r="I295" s="9"/>
      <c r="J295" s="9"/>
      <c r="K295" s="9"/>
      <c r="L295" s="9"/>
      <c r="M295" s="9"/>
      <c r="N295" s="9"/>
      <c r="O295" s="9"/>
      <c r="P295" s="9"/>
      <c r="Q295" s="425"/>
      <c r="R295" s="9"/>
      <c r="S295" s="9"/>
      <c r="T295" s="17"/>
      <c r="U295" s="17"/>
      <c r="V295" s="9"/>
      <c r="W295" s="17"/>
      <c r="X295" s="9"/>
      <c r="Y295" s="9"/>
      <c r="Z295" s="9"/>
      <c r="AA295" s="9"/>
      <c r="AB295" s="9"/>
      <c r="AC295" s="9"/>
      <c r="AD295" s="9"/>
      <c r="AE295" s="9"/>
      <c r="AF295" s="9"/>
      <c r="AG295" s="9"/>
      <c r="AH295" s="9"/>
    </row>
    <row r="296" spans="1:34" x14ac:dyDescent="0.25">
      <c r="A296" s="9"/>
      <c r="B296" s="9"/>
      <c r="C296" s="9"/>
      <c r="D296" s="9"/>
      <c r="E296" s="16"/>
      <c r="F296" s="9"/>
      <c r="G296" s="16"/>
      <c r="H296" s="16"/>
      <c r="I296" s="9"/>
      <c r="J296" s="9"/>
      <c r="K296" s="9"/>
      <c r="L296" s="9"/>
      <c r="M296" s="9"/>
      <c r="N296" s="9"/>
      <c r="O296" s="9"/>
      <c r="P296" s="9"/>
      <c r="Q296" s="425"/>
      <c r="R296" s="9"/>
      <c r="S296" s="9"/>
      <c r="T296" s="17"/>
      <c r="U296" s="17"/>
      <c r="V296" s="9"/>
      <c r="W296" s="17"/>
      <c r="X296" s="9"/>
      <c r="Y296" s="9"/>
      <c r="Z296" s="9"/>
      <c r="AA296" s="9"/>
      <c r="AB296" s="9"/>
      <c r="AC296" s="9"/>
      <c r="AD296" s="9"/>
      <c r="AE296" s="9"/>
      <c r="AF296" s="9"/>
      <c r="AG296" s="9"/>
      <c r="AH296" s="9"/>
    </row>
    <row r="297" spans="1:34" x14ac:dyDescent="0.25">
      <c r="A297" s="9"/>
      <c r="B297" s="9"/>
      <c r="C297" s="9"/>
      <c r="D297" s="9"/>
      <c r="E297" s="16"/>
      <c r="F297" s="9"/>
      <c r="G297" s="16"/>
      <c r="H297" s="16"/>
      <c r="I297" s="9"/>
      <c r="J297" s="9"/>
      <c r="K297" s="9"/>
      <c r="L297" s="9"/>
      <c r="M297" s="9"/>
      <c r="N297" s="9"/>
      <c r="O297" s="9"/>
      <c r="P297" s="9"/>
      <c r="Q297" s="425"/>
      <c r="R297" s="9"/>
      <c r="S297" s="9"/>
      <c r="T297" s="17"/>
      <c r="U297" s="17"/>
      <c r="V297" s="9"/>
      <c r="W297" s="17"/>
      <c r="X297" s="9"/>
      <c r="Y297" s="9"/>
      <c r="Z297" s="9"/>
      <c r="AA297" s="9"/>
      <c r="AB297" s="9"/>
      <c r="AC297" s="9"/>
      <c r="AD297" s="9"/>
      <c r="AE297" s="9"/>
      <c r="AF297" s="9"/>
      <c r="AG297" s="9"/>
      <c r="AH297" s="9"/>
    </row>
    <row r="298" spans="1:34" x14ac:dyDescent="0.25">
      <c r="A298" s="9"/>
      <c r="B298" s="9"/>
      <c r="C298" s="9"/>
      <c r="D298" s="9"/>
      <c r="E298" s="16"/>
      <c r="F298" s="9"/>
      <c r="G298" s="16"/>
      <c r="H298" s="16"/>
      <c r="I298" s="9"/>
      <c r="J298" s="9"/>
      <c r="K298" s="9"/>
      <c r="L298" s="9"/>
      <c r="M298" s="9"/>
      <c r="N298" s="9"/>
      <c r="O298" s="9"/>
      <c r="P298" s="9"/>
      <c r="Q298" s="425"/>
      <c r="R298" s="9"/>
      <c r="S298" s="9"/>
      <c r="T298" s="17"/>
      <c r="U298" s="17"/>
      <c r="V298" s="9"/>
      <c r="W298" s="17"/>
      <c r="X298" s="9"/>
      <c r="Y298" s="9"/>
      <c r="Z298" s="9"/>
      <c r="AA298" s="9"/>
      <c r="AB298" s="9"/>
      <c r="AC298" s="9"/>
      <c r="AD298" s="9"/>
      <c r="AE298" s="9"/>
      <c r="AF298" s="9"/>
      <c r="AG298" s="9"/>
      <c r="AH298" s="9"/>
    </row>
    <row r="299" spans="1:34" x14ac:dyDescent="0.25">
      <c r="A299" s="9"/>
      <c r="B299" s="9"/>
      <c r="C299" s="9"/>
      <c r="D299" s="9"/>
      <c r="E299" s="16"/>
      <c r="F299" s="9"/>
      <c r="G299" s="16"/>
      <c r="H299" s="16"/>
      <c r="I299" s="9"/>
      <c r="J299" s="9"/>
      <c r="K299" s="9"/>
      <c r="L299" s="9"/>
      <c r="M299" s="9"/>
      <c r="N299" s="9"/>
      <c r="O299" s="9"/>
      <c r="P299" s="9"/>
      <c r="Q299" s="425"/>
      <c r="R299" s="9"/>
      <c r="S299" s="9"/>
      <c r="T299" s="17"/>
      <c r="U299" s="17"/>
      <c r="V299" s="9"/>
      <c r="W299" s="17"/>
      <c r="X299" s="9"/>
      <c r="Y299" s="9"/>
      <c r="Z299" s="9"/>
      <c r="AA299" s="9"/>
      <c r="AB299" s="9"/>
      <c r="AC299" s="9"/>
      <c r="AD299" s="9"/>
      <c r="AE299" s="9"/>
      <c r="AF299" s="9"/>
      <c r="AG299" s="9"/>
      <c r="AH299" s="9"/>
    </row>
    <row r="300" spans="1:34" x14ac:dyDescent="0.25">
      <c r="A300" s="9"/>
      <c r="B300" s="9"/>
      <c r="C300" s="9"/>
      <c r="D300" s="9"/>
      <c r="E300" s="16"/>
      <c r="F300" s="9"/>
      <c r="G300" s="16"/>
      <c r="H300" s="16"/>
      <c r="I300" s="9"/>
      <c r="J300" s="9"/>
      <c r="K300" s="9"/>
      <c r="L300" s="9"/>
      <c r="M300" s="9"/>
      <c r="N300" s="9"/>
      <c r="O300" s="9"/>
      <c r="P300" s="9"/>
      <c r="Q300" s="425"/>
      <c r="R300" s="9"/>
      <c r="S300" s="9"/>
      <c r="T300" s="17"/>
      <c r="U300" s="17"/>
      <c r="V300" s="9"/>
      <c r="W300" s="17"/>
      <c r="X300" s="9"/>
      <c r="Y300" s="9"/>
      <c r="Z300" s="9"/>
      <c r="AA300" s="9"/>
      <c r="AB300" s="9"/>
      <c r="AC300" s="9"/>
      <c r="AD300" s="9"/>
      <c r="AE300" s="9"/>
      <c r="AF300" s="9"/>
      <c r="AG300" s="9"/>
      <c r="AH300" s="9"/>
    </row>
    <row r="301" spans="1:34" x14ac:dyDescent="0.25">
      <c r="A301" s="9"/>
      <c r="B301" s="9"/>
      <c r="C301" s="9"/>
      <c r="D301" s="9"/>
      <c r="E301" s="16"/>
      <c r="F301" s="9"/>
      <c r="G301" s="16"/>
      <c r="H301" s="16"/>
      <c r="I301" s="9"/>
      <c r="J301" s="9"/>
      <c r="K301" s="9"/>
      <c r="L301" s="9"/>
      <c r="M301" s="9"/>
      <c r="N301" s="9"/>
      <c r="O301" s="9"/>
      <c r="P301" s="9"/>
      <c r="Q301" s="425"/>
      <c r="R301" s="9"/>
      <c r="S301" s="9"/>
      <c r="T301" s="17"/>
      <c r="U301" s="17"/>
      <c r="V301" s="9"/>
      <c r="W301" s="17"/>
      <c r="X301" s="9"/>
      <c r="Y301" s="9"/>
      <c r="Z301" s="9"/>
      <c r="AA301" s="9"/>
      <c r="AB301" s="9"/>
      <c r="AC301" s="9"/>
      <c r="AD301" s="9"/>
      <c r="AE301" s="9"/>
      <c r="AF301" s="9"/>
      <c r="AG301" s="9"/>
      <c r="AH301" s="9"/>
    </row>
    <row r="302" spans="1:34" x14ac:dyDescent="0.25">
      <c r="A302" s="9"/>
      <c r="B302" s="9"/>
      <c r="C302" s="9"/>
      <c r="D302" s="9"/>
      <c r="E302" s="16"/>
      <c r="F302" s="9"/>
      <c r="G302" s="16"/>
      <c r="H302" s="16"/>
      <c r="I302" s="9"/>
      <c r="J302" s="9"/>
      <c r="K302" s="9"/>
      <c r="L302" s="9"/>
      <c r="M302" s="9"/>
      <c r="N302" s="9"/>
      <c r="O302" s="9"/>
      <c r="P302" s="9"/>
      <c r="Q302" s="425"/>
      <c r="R302" s="9"/>
      <c r="S302" s="9"/>
      <c r="T302" s="17"/>
      <c r="U302" s="17"/>
      <c r="V302" s="9"/>
      <c r="W302" s="17"/>
      <c r="X302" s="9"/>
      <c r="Y302" s="9"/>
      <c r="Z302" s="9"/>
      <c r="AA302" s="9"/>
      <c r="AB302" s="9"/>
      <c r="AC302" s="9"/>
      <c r="AD302" s="9"/>
      <c r="AE302" s="9"/>
      <c r="AF302" s="9"/>
      <c r="AG302" s="9"/>
      <c r="AH302" s="9"/>
    </row>
    <row r="303" spans="1:34" x14ac:dyDescent="0.25">
      <c r="A303" s="9"/>
      <c r="B303" s="9"/>
      <c r="C303" s="9"/>
      <c r="D303" s="9"/>
      <c r="E303" s="16"/>
      <c r="F303" s="9"/>
      <c r="G303" s="16"/>
      <c r="H303" s="16"/>
      <c r="I303" s="9"/>
      <c r="J303" s="9"/>
      <c r="K303" s="9"/>
      <c r="L303" s="9"/>
      <c r="M303" s="9"/>
      <c r="N303" s="9"/>
      <c r="O303" s="9"/>
      <c r="P303" s="9"/>
      <c r="Q303" s="425"/>
      <c r="R303" s="9"/>
      <c r="S303" s="9"/>
      <c r="T303" s="17"/>
      <c r="U303" s="17"/>
      <c r="V303" s="9"/>
      <c r="W303" s="17"/>
      <c r="X303" s="9"/>
      <c r="Y303" s="9"/>
      <c r="Z303" s="9"/>
      <c r="AA303" s="9"/>
      <c r="AB303" s="9"/>
      <c r="AC303" s="9"/>
      <c r="AD303" s="9"/>
      <c r="AE303" s="9"/>
      <c r="AF303" s="9"/>
      <c r="AG303" s="9"/>
      <c r="AH303" s="9"/>
    </row>
    <row r="304" spans="1:34" x14ac:dyDescent="0.25">
      <c r="A304" s="9"/>
      <c r="B304" s="9"/>
      <c r="C304" s="9"/>
      <c r="D304" s="9"/>
      <c r="E304" s="16"/>
      <c r="F304" s="9"/>
      <c r="G304" s="16"/>
      <c r="H304" s="16"/>
      <c r="I304" s="9"/>
      <c r="J304" s="9"/>
      <c r="K304" s="9"/>
      <c r="L304" s="9"/>
      <c r="M304" s="9"/>
      <c r="N304" s="9"/>
      <c r="O304" s="9"/>
      <c r="P304" s="9"/>
      <c r="Q304" s="425"/>
      <c r="R304" s="9"/>
      <c r="S304" s="9"/>
      <c r="T304" s="17"/>
      <c r="U304" s="17"/>
      <c r="V304" s="9"/>
      <c r="W304" s="17"/>
      <c r="X304" s="9"/>
      <c r="Y304" s="9"/>
      <c r="Z304" s="9"/>
      <c r="AA304" s="9"/>
      <c r="AB304" s="9"/>
      <c r="AC304" s="9"/>
      <c r="AD304" s="9"/>
      <c r="AE304" s="9"/>
      <c r="AF304" s="9"/>
      <c r="AG304" s="9"/>
      <c r="AH304" s="9"/>
    </row>
    <row r="305" spans="1:34" x14ac:dyDescent="0.25">
      <c r="A305" s="9"/>
      <c r="B305" s="9"/>
      <c r="C305" s="9"/>
      <c r="D305" s="9"/>
      <c r="E305" s="16"/>
      <c r="F305" s="9"/>
      <c r="G305" s="16"/>
      <c r="H305" s="16"/>
      <c r="I305" s="9"/>
      <c r="J305" s="9"/>
      <c r="K305" s="9"/>
      <c r="L305" s="9"/>
      <c r="M305" s="9"/>
      <c r="N305" s="9"/>
      <c r="O305" s="9"/>
      <c r="P305" s="9"/>
      <c r="Q305" s="425"/>
      <c r="R305" s="9"/>
      <c r="S305" s="9"/>
      <c r="T305" s="17"/>
      <c r="U305" s="17"/>
      <c r="V305" s="9"/>
      <c r="W305" s="17"/>
      <c r="X305" s="9"/>
      <c r="Y305" s="9"/>
      <c r="Z305" s="9"/>
      <c r="AA305" s="9"/>
      <c r="AB305" s="9"/>
      <c r="AC305" s="9"/>
      <c r="AD305" s="9"/>
      <c r="AE305" s="9"/>
      <c r="AF305" s="9"/>
      <c r="AG305" s="9"/>
      <c r="AH305" s="9"/>
    </row>
    <row r="306" spans="1:34" x14ac:dyDescent="0.25">
      <c r="A306" s="9"/>
      <c r="B306" s="9"/>
      <c r="C306" s="9"/>
      <c r="D306" s="9"/>
      <c r="E306" s="16"/>
      <c r="F306" s="9"/>
      <c r="G306" s="16"/>
      <c r="H306" s="16"/>
      <c r="I306" s="9"/>
      <c r="J306" s="9"/>
      <c r="K306" s="9"/>
      <c r="L306" s="9"/>
      <c r="M306" s="9"/>
      <c r="N306" s="9"/>
      <c r="O306" s="9"/>
      <c r="P306" s="9"/>
      <c r="Q306" s="425"/>
      <c r="R306" s="9"/>
      <c r="S306" s="9"/>
      <c r="T306" s="17"/>
      <c r="U306" s="17"/>
      <c r="V306" s="9"/>
      <c r="W306" s="17"/>
      <c r="X306" s="9"/>
      <c r="Y306" s="9"/>
      <c r="Z306" s="9"/>
      <c r="AA306" s="9"/>
      <c r="AB306" s="9"/>
      <c r="AC306" s="9"/>
      <c r="AD306" s="9"/>
      <c r="AE306" s="9"/>
      <c r="AF306" s="9"/>
      <c r="AG306" s="9"/>
      <c r="AH306" s="9"/>
    </row>
    <row r="307" spans="1:34" x14ac:dyDescent="0.25">
      <c r="A307" s="9"/>
      <c r="B307" s="9"/>
      <c r="C307" s="9"/>
      <c r="D307" s="9"/>
      <c r="E307" s="16"/>
      <c r="F307" s="9"/>
      <c r="G307" s="16"/>
      <c r="H307" s="16"/>
      <c r="I307" s="9"/>
      <c r="J307" s="9"/>
      <c r="K307" s="9"/>
      <c r="L307" s="9"/>
      <c r="M307" s="9"/>
      <c r="N307" s="9"/>
      <c r="O307" s="9"/>
      <c r="P307" s="9"/>
      <c r="Q307" s="425"/>
      <c r="R307" s="9"/>
      <c r="S307" s="9"/>
      <c r="T307" s="17"/>
      <c r="U307" s="17"/>
      <c r="V307" s="9"/>
      <c r="W307" s="17"/>
      <c r="X307" s="9"/>
      <c r="Y307" s="9"/>
      <c r="Z307" s="9"/>
      <c r="AA307" s="9"/>
      <c r="AB307" s="9"/>
      <c r="AC307" s="9"/>
      <c r="AD307" s="9"/>
      <c r="AE307" s="9"/>
      <c r="AF307" s="9"/>
      <c r="AG307" s="9"/>
      <c r="AH307" s="9"/>
    </row>
    <row r="308" spans="1:34" x14ac:dyDescent="0.25">
      <c r="A308" s="9"/>
      <c r="B308" s="9"/>
      <c r="C308" s="9"/>
      <c r="D308" s="9"/>
      <c r="E308" s="16"/>
      <c r="F308" s="9"/>
      <c r="G308" s="16"/>
      <c r="H308" s="16"/>
      <c r="I308" s="9"/>
      <c r="J308" s="9"/>
      <c r="K308" s="9"/>
      <c r="L308" s="9"/>
      <c r="M308" s="9"/>
      <c r="N308" s="9"/>
      <c r="O308" s="9"/>
      <c r="P308" s="9"/>
      <c r="Q308" s="425"/>
      <c r="R308" s="9"/>
      <c r="S308" s="9"/>
      <c r="T308" s="17"/>
      <c r="U308" s="17"/>
      <c r="V308" s="9"/>
      <c r="W308" s="17"/>
      <c r="X308" s="9"/>
      <c r="Y308" s="9"/>
      <c r="Z308" s="9"/>
      <c r="AA308" s="9"/>
      <c r="AB308" s="9"/>
      <c r="AC308" s="9"/>
      <c r="AD308" s="9"/>
      <c r="AE308" s="9"/>
      <c r="AF308" s="9"/>
      <c r="AG308" s="9"/>
      <c r="AH308" s="9"/>
    </row>
    <row r="309" spans="1:34" x14ac:dyDescent="0.25">
      <c r="A309" s="9"/>
      <c r="B309" s="9"/>
      <c r="C309" s="9"/>
      <c r="D309" s="9"/>
      <c r="E309" s="16"/>
      <c r="F309" s="9"/>
      <c r="G309" s="16"/>
      <c r="H309" s="16"/>
      <c r="I309" s="9"/>
      <c r="J309" s="9"/>
      <c r="K309" s="9"/>
      <c r="L309" s="9"/>
      <c r="M309" s="9"/>
      <c r="N309" s="9"/>
      <c r="O309" s="9"/>
      <c r="P309" s="9"/>
      <c r="Q309" s="425"/>
      <c r="R309" s="9"/>
      <c r="S309" s="9"/>
      <c r="T309" s="17"/>
      <c r="U309" s="17"/>
      <c r="V309" s="9"/>
      <c r="W309" s="17"/>
      <c r="X309" s="9"/>
      <c r="Y309" s="9"/>
      <c r="Z309" s="9"/>
      <c r="AA309" s="9"/>
      <c r="AB309" s="9"/>
      <c r="AC309" s="9"/>
      <c r="AD309" s="9"/>
      <c r="AE309" s="9"/>
      <c r="AF309" s="9"/>
      <c r="AG309" s="9"/>
      <c r="AH309" s="9"/>
    </row>
    <row r="310" spans="1:34" x14ac:dyDescent="0.25">
      <c r="A310" s="9"/>
      <c r="B310" s="9"/>
      <c r="C310" s="9"/>
      <c r="D310" s="9"/>
      <c r="E310" s="16"/>
      <c r="F310" s="9"/>
      <c r="G310" s="16"/>
      <c r="H310" s="16"/>
      <c r="I310" s="9"/>
      <c r="J310" s="9"/>
      <c r="K310" s="9"/>
      <c r="L310" s="9"/>
      <c r="M310" s="9"/>
      <c r="N310" s="9"/>
      <c r="O310" s="9"/>
      <c r="P310" s="9"/>
      <c r="Q310" s="425"/>
      <c r="R310" s="9"/>
      <c r="S310" s="9"/>
      <c r="T310" s="17"/>
      <c r="U310" s="17"/>
      <c r="V310" s="9"/>
      <c r="W310" s="17"/>
      <c r="X310" s="9"/>
      <c r="Y310" s="9"/>
      <c r="Z310" s="9"/>
      <c r="AA310" s="9"/>
      <c r="AB310" s="9"/>
      <c r="AC310" s="9"/>
      <c r="AD310" s="9"/>
      <c r="AE310" s="9"/>
      <c r="AF310" s="9"/>
      <c r="AG310" s="9"/>
      <c r="AH310" s="9"/>
    </row>
    <row r="311" spans="1:34" x14ac:dyDescent="0.25">
      <c r="A311" s="9"/>
      <c r="B311" s="9"/>
      <c r="C311" s="9"/>
      <c r="D311" s="9"/>
      <c r="E311" s="16"/>
      <c r="F311" s="9"/>
      <c r="G311" s="16"/>
      <c r="H311" s="16"/>
      <c r="I311" s="9"/>
      <c r="J311" s="9"/>
      <c r="K311" s="9"/>
      <c r="L311" s="9"/>
      <c r="M311" s="9"/>
      <c r="N311" s="9"/>
      <c r="O311" s="9"/>
      <c r="P311" s="9"/>
      <c r="Q311" s="425"/>
      <c r="R311" s="9"/>
      <c r="S311" s="9"/>
      <c r="T311" s="17"/>
      <c r="U311" s="17"/>
      <c r="V311" s="9"/>
      <c r="W311" s="17"/>
      <c r="X311" s="9"/>
      <c r="Y311" s="9"/>
      <c r="Z311" s="9"/>
      <c r="AA311" s="9"/>
      <c r="AB311" s="9"/>
      <c r="AC311" s="9"/>
      <c r="AD311" s="9"/>
      <c r="AE311" s="9"/>
      <c r="AF311" s="9"/>
      <c r="AG311" s="9"/>
      <c r="AH311" s="9"/>
    </row>
    <row r="312" spans="1:34" x14ac:dyDescent="0.25">
      <c r="A312" s="9"/>
      <c r="B312" s="9"/>
      <c r="C312" s="9"/>
      <c r="D312" s="9"/>
      <c r="E312" s="16"/>
      <c r="F312" s="9"/>
      <c r="G312" s="16"/>
      <c r="H312" s="16"/>
      <c r="I312" s="9"/>
      <c r="J312" s="9"/>
      <c r="K312" s="9"/>
      <c r="L312" s="9"/>
      <c r="M312" s="9"/>
      <c r="N312" s="9"/>
      <c r="O312" s="9"/>
      <c r="P312" s="9"/>
      <c r="Q312" s="425"/>
      <c r="R312" s="9"/>
      <c r="S312" s="9"/>
      <c r="T312" s="17"/>
      <c r="U312" s="17"/>
      <c r="V312" s="9"/>
      <c r="W312" s="17"/>
      <c r="X312" s="9"/>
      <c r="Y312" s="9"/>
      <c r="Z312" s="9"/>
      <c r="AA312" s="9"/>
      <c r="AB312" s="9"/>
      <c r="AC312" s="9"/>
      <c r="AD312" s="9"/>
      <c r="AE312" s="9"/>
      <c r="AF312" s="9"/>
      <c r="AG312" s="9"/>
      <c r="AH312" s="9"/>
    </row>
    <row r="313" spans="1:34" x14ac:dyDescent="0.25">
      <c r="A313" s="9"/>
      <c r="B313" s="9"/>
      <c r="C313" s="9"/>
      <c r="D313" s="9"/>
      <c r="E313" s="16"/>
      <c r="F313" s="9"/>
      <c r="G313" s="16"/>
      <c r="H313" s="16"/>
      <c r="I313" s="9"/>
      <c r="J313" s="9"/>
      <c r="K313" s="9"/>
      <c r="L313" s="9"/>
      <c r="M313" s="9"/>
      <c r="N313" s="9"/>
      <c r="O313" s="9"/>
      <c r="P313" s="9"/>
      <c r="Q313" s="425"/>
      <c r="R313" s="9"/>
      <c r="S313" s="9"/>
      <c r="T313" s="17"/>
      <c r="U313" s="17"/>
      <c r="V313" s="9"/>
      <c r="W313" s="17"/>
      <c r="X313" s="9"/>
      <c r="Y313" s="9"/>
      <c r="Z313" s="9"/>
      <c r="AA313" s="9"/>
      <c r="AB313" s="9"/>
      <c r="AC313" s="9"/>
      <c r="AD313" s="9"/>
      <c r="AE313" s="9"/>
      <c r="AF313" s="9"/>
      <c r="AG313" s="9"/>
      <c r="AH313" s="9"/>
    </row>
    <row r="314" spans="1:34" x14ac:dyDescent="0.25">
      <c r="A314" s="9"/>
      <c r="B314" s="9"/>
      <c r="C314" s="9"/>
      <c r="D314" s="9"/>
      <c r="E314" s="16"/>
      <c r="F314" s="9"/>
      <c r="G314" s="16"/>
      <c r="H314" s="16"/>
      <c r="I314" s="9"/>
      <c r="J314" s="9"/>
      <c r="K314" s="9"/>
      <c r="L314" s="9"/>
      <c r="M314" s="9"/>
      <c r="N314" s="9"/>
      <c r="O314" s="9"/>
      <c r="P314" s="9"/>
      <c r="Q314" s="425"/>
      <c r="R314" s="9"/>
      <c r="S314" s="9"/>
      <c r="T314" s="17"/>
      <c r="U314" s="17"/>
      <c r="V314" s="9"/>
      <c r="W314" s="17"/>
      <c r="X314" s="9"/>
      <c r="Y314" s="9"/>
      <c r="Z314" s="9"/>
      <c r="AA314" s="9"/>
      <c r="AB314" s="9"/>
      <c r="AC314" s="9"/>
      <c r="AD314" s="9"/>
      <c r="AE314" s="9"/>
      <c r="AF314" s="9"/>
      <c r="AG314" s="9"/>
      <c r="AH314" s="9"/>
    </row>
    <row r="315" spans="1:34" x14ac:dyDescent="0.25">
      <c r="A315" s="9"/>
      <c r="B315" s="9"/>
      <c r="C315" s="9"/>
      <c r="D315" s="9"/>
      <c r="E315" s="16"/>
      <c r="F315" s="9"/>
      <c r="G315" s="16"/>
      <c r="H315" s="16"/>
      <c r="I315" s="9"/>
      <c r="J315" s="9"/>
      <c r="K315" s="9"/>
      <c r="L315" s="9"/>
      <c r="M315" s="9"/>
      <c r="N315" s="9"/>
      <c r="O315" s="9"/>
      <c r="P315" s="9"/>
      <c r="Q315" s="425"/>
      <c r="R315" s="9"/>
      <c r="S315" s="9"/>
      <c r="T315" s="17"/>
      <c r="U315" s="17"/>
      <c r="V315" s="9"/>
      <c r="W315" s="17"/>
      <c r="X315" s="9"/>
      <c r="Y315" s="9"/>
      <c r="Z315" s="9"/>
      <c r="AA315" s="9"/>
      <c r="AB315" s="9"/>
      <c r="AC315" s="9"/>
      <c r="AD315" s="9"/>
      <c r="AE315" s="9"/>
      <c r="AF315" s="9"/>
      <c r="AG315" s="9"/>
      <c r="AH315" s="9"/>
    </row>
    <row r="316" spans="1:34" x14ac:dyDescent="0.25">
      <c r="A316" s="9"/>
      <c r="B316" s="9"/>
      <c r="C316" s="9"/>
      <c r="D316" s="9"/>
      <c r="E316" s="16"/>
      <c r="F316" s="9"/>
      <c r="G316" s="16"/>
      <c r="H316" s="16"/>
      <c r="I316" s="9"/>
      <c r="J316" s="9"/>
      <c r="K316" s="9"/>
      <c r="L316" s="9"/>
      <c r="M316" s="9"/>
      <c r="N316" s="9"/>
      <c r="O316" s="9"/>
      <c r="P316" s="9"/>
      <c r="Q316" s="425"/>
      <c r="R316" s="9"/>
      <c r="S316" s="9"/>
      <c r="T316" s="17"/>
      <c r="U316" s="17"/>
      <c r="V316" s="9"/>
      <c r="W316" s="17"/>
      <c r="X316" s="9"/>
      <c r="Y316" s="9"/>
      <c r="Z316" s="9"/>
      <c r="AA316" s="9"/>
      <c r="AB316" s="9"/>
      <c r="AC316" s="9"/>
      <c r="AD316" s="9"/>
      <c r="AE316" s="9"/>
      <c r="AF316" s="9"/>
      <c r="AG316" s="9"/>
      <c r="AH316" s="9"/>
    </row>
    <row r="317" spans="1:34" x14ac:dyDescent="0.25">
      <c r="A317" s="9"/>
      <c r="B317" s="9"/>
      <c r="C317" s="9"/>
      <c r="D317" s="9"/>
      <c r="E317" s="16"/>
      <c r="F317" s="9"/>
      <c r="G317" s="16"/>
      <c r="H317" s="16"/>
      <c r="I317" s="9"/>
      <c r="J317" s="9"/>
      <c r="K317" s="9"/>
      <c r="L317" s="9"/>
      <c r="M317" s="9"/>
      <c r="N317" s="9"/>
      <c r="O317" s="9"/>
      <c r="P317" s="9"/>
      <c r="Q317" s="425"/>
      <c r="R317" s="9"/>
      <c r="S317" s="9"/>
      <c r="T317" s="17"/>
      <c r="U317" s="17"/>
      <c r="V317" s="9"/>
      <c r="W317" s="17"/>
      <c r="X317" s="9"/>
      <c r="Y317" s="9"/>
      <c r="Z317" s="9"/>
      <c r="AA317" s="9"/>
      <c r="AB317" s="9"/>
      <c r="AC317" s="9"/>
      <c r="AD317" s="9"/>
      <c r="AE317" s="9"/>
      <c r="AF317" s="9"/>
      <c r="AG317" s="9"/>
      <c r="AH317" s="9"/>
    </row>
    <row r="318" spans="1:34" x14ac:dyDescent="0.25">
      <c r="A318" s="9"/>
      <c r="B318" s="9"/>
      <c r="C318" s="9"/>
      <c r="D318" s="9"/>
      <c r="E318" s="16"/>
      <c r="F318" s="9"/>
      <c r="G318" s="16"/>
      <c r="H318" s="16"/>
      <c r="I318" s="9"/>
      <c r="J318" s="9"/>
      <c r="K318" s="9"/>
      <c r="L318" s="9"/>
      <c r="M318" s="9"/>
      <c r="N318" s="9"/>
      <c r="O318" s="9"/>
      <c r="P318" s="9"/>
      <c r="Q318" s="425"/>
      <c r="R318" s="9"/>
      <c r="S318" s="9"/>
      <c r="T318" s="17"/>
      <c r="U318" s="17"/>
      <c r="V318" s="9"/>
      <c r="W318" s="17"/>
      <c r="X318" s="9"/>
      <c r="Y318" s="9"/>
      <c r="Z318" s="9"/>
      <c r="AA318" s="9"/>
      <c r="AB318" s="9"/>
      <c r="AC318" s="9"/>
      <c r="AD318" s="9"/>
      <c r="AE318" s="9"/>
      <c r="AF318" s="9"/>
      <c r="AG318" s="9"/>
      <c r="AH318" s="9"/>
    </row>
    <row r="319" spans="1:34" x14ac:dyDescent="0.25">
      <c r="A319" s="9"/>
      <c r="B319" s="9"/>
      <c r="C319" s="9"/>
      <c r="D319" s="9"/>
      <c r="E319" s="16"/>
      <c r="F319" s="9"/>
      <c r="G319" s="16"/>
      <c r="H319" s="16"/>
      <c r="I319" s="9"/>
      <c r="J319" s="9"/>
      <c r="K319" s="9"/>
      <c r="L319" s="9"/>
      <c r="M319" s="9"/>
      <c r="N319" s="9"/>
      <c r="O319" s="9"/>
      <c r="P319" s="9"/>
      <c r="Q319" s="425"/>
      <c r="R319" s="9"/>
      <c r="S319" s="9"/>
      <c r="T319" s="17"/>
      <c r="U319" s="17"/>
      <c r="V319" s="9"/>
      <c r="W319" s="17"/>
      <c r="X319" s="9"/>
      <c r="Y319" s="9"/>
      <c r="Z319" s="9"/>
      <c r="AA319" s="9"/>
      <c r="AB319" s="9"/>
      <c r="AC319" s="9"/>
      <c r="AD319" s="9"/>
      <c r="AE319" s="9"/>
      <c r="AF319" s="9"/>
      <c r="AG319" s="9"/>
      <c r="AH319" s="9"/>
    </row>
    <row r="320" spans="1:34" x14ac:dyDescent="0.25">
      <c r="A320" s="9"/>
      <c r="B320" s="9"/>
      <c r="C320" s="9"/>
      <c r="D320" s="9"/>
      <c r="E320" s="16"/>
      <c r="F320" s="9"/>
      <c r="G320" s="16"/>
      <c r="H320" s="16"/>
      <c r="I320" s="9"/>
      <c r="J320" s="9"/>
      <c r="K320" s="9"/>
      <c r="L320" s="9"/>
      <c r="M320" s="9"/>
      <c r="N320" s="9"/>
      <c r="O320" s="9"/>
      <c r="P320" s="9"/>
      <c r="Q320" s="425"/>
      <c r="R320" s="9"/>
      <c r="S320" s="9"/>
      <c r="T320" s="17"/>
      <c r="U320" s="17"/>
      <c r="V320" s="9"/>
      <c r="W320" s="17"/>
      <c r="X320" s="9"/>
      <c r="Y320" s="9"/>
      <c r="Z320" s="9"/>
      <c r="AA320" s="9"/>
      <c r="AB320" s="9"/>
      <c r="AC320" s="9"/>
      <c r="AD320" s="9"/>
      <c r="AE320" s="9"/>
      <c r="AF320" s="9"/>
      <c r="AG320" s="9"/>
      <c r="AH320" s="9"/>
    </row>
    <row r="321" spans="1:34" x14ac:dyDescent="0.25">
      <c r="A321" s="9"/>
      <c r="B321" s="9"/>
      <c r="C321" s="9"/>
      <c r="D321" s="9"/>
      <c r="E321" s="16"/>
      <c r="F321" s="9"/>
      <c r="G321" s="16"/>
      <c r="H321" s="16"/>
      <c r="I321" s="9"/>
      <c r="J321" s="9"/>
      <c r="K321" s="9"/>
      <c r="L321" s="9"/>
      <c r="M321" s="9"/>
      <c r="N321" s="9"/>
      <c r="O321" s="9"/>
      <c r="P321" s="9"/>
      <c r="Q321" s="425"/>
      <c r="R321" s="9"/>
      <c r="S321" s="9"/>
      <c r="T321" s="17"/>
      <c r="U321" s="17"/>
      <c r="V321" s="9"/>
      <c r="W321" s="17"/>
      <c r="X321" s="9"/>
      <c r="Y321" s="9"/>
      <c r="Z321" s="9"/>
      <c r="AA321" s="9"/>
      <c r="AB321" s="9"/>
      <c r="AC321" s="9"/>
      <c r="AD321" s="9"/>
      <c r="AE321" s="9"/>
      <c r="AF321" s="9"/>
      <c r="AG321" s="9"/>
      <c r="AH321" s="9"/>
    </row>
    <row r="322" spans="1:34" x14ac:dyDescent="0.25">
      <c r="A322" s="9"/>
      <c r="B322" s="9"/>
      <c r="C322" s="9"/>
      <c r="D322" s="9"/>
      <c r="E322" s="16"/>
      <c r="F322" s="9"/>
      <c r="G322" s="16"/>
      <c r="H322" s="16"/>
      <c r="I322" s="9"/>
      <c r="J322" s="9"/>
      <c r="K322" s="9"/>
      <c r="L322" s="9"/>
      <c r="M322" s="9"/>
      <c r="N322" s="9"/>
      <c r="O322" s="9"/>
      <c r="P322" s="9"/>
      <c r="Q322" s="425"/>
      <c r="R322" s="9"/>
      <c r="S322" s="9"/>
      <c r="T322" s="17"/>
      <c r="U322" s="17"/>
      <c r="V322" s="9"/>
      <c r="W322" s="17"/>
      <c r="X322" s="9"/>
      <c r="Y322" s="9"/>
      <c r="Z322" s="9"/>
      <c r="AA322" s="9"/>
      <c r="AB322" s="9"/>
      <c r="AC322" s="9"/>
      <c r="AD322" s="9"/>
      <c r="AE322" s="9"/>
      <c r="AF322" s="9"/>
      <c r="AG322" s="9"/>
      <c r="AH322" s="9"/>
    </row>
    <row r="323" spans="1:34" x14ac:dyDescent="0.25">
      <c r="A323" s="9"/>
      <c r="B323" s="9"/>
      <c r="C323" s="9"/>
      <c r="D323" s="9"/>
      <c r="E323" s="16"/>
      <c r="F323" s="9"/>
      <c r="G323" s="16"/>
      <c r="H323" s="16"/>
      <c r="I323" s="9"/>
      <c r="J323" s="9"/>
      <c r="K323" s="9"/>
      <c r="L323" s="9"/>
      <c r="M323" s="9"/>
      <c r="N323" s="9"/>
      <c r="O323" s="9"/>
      <c r="P323" s="9"/>
      <c r="Q323" s="425"/>
      <c r="R323" s="9"/>
      <c r="S323" s="9"/>
      <c r="T323" s="17"/>
      <c r="U323" s="17"/>
      <c r="V323" s="9"/>
      <c r="W323" s="17"/>
      <c r="X323" s="9"/>
      <c r="Y323" s="9"/>
      <c r="Z323" s="9"/>
      <c r="AA323" s="9"/>
      <c r="AB323" s="9"/>
      <c r="AC323" s="9"/>
      <c r="AD323" s="9"/>
      <c r="AE323" s="9"/>
      <c r="AF323" s="9"/>
      <c r="AG323" s="9"/>
      <c r="AH323" s="9"/>
    </row>
    <row r="324" spans="1:34" x14ac:dyDescent="0.25">
      <c r="A324" s="9"/>
      <c r="B324" s="9"/>
      <c r="C324" s="9"/>
      <c r="D324" s="9"/>
      <c r="E324" s="16"/>
      <c r="F324" s="9"/>
      <c r="G324" s="16"/>
      <c r="H324" s="16"/>
      <c r="I324" s="9"/>
      <c r="J324" s="9"/>
      <c r="K324" s="9"/>
      <c r="L324" s="9"/>
      <c r="M324" s="9"/>
      <c r="N324" s="9"/>
      <c r="O324" s="9"/>
      <c r="P324" s="9"/>
      <c r="Q324" s="425"/>
      <c r="R324" s="9"/>
      <c r="S324" s="9"/>
      <c r="T324" s="17"/>
      <c r="U324" s="17"/>
      <c r="V324" s="9"/>
      <c r="W324" s="17"/>
      <c r="X324" s="9"/>
      <c r="Y324" s="9"/>
      <c r="Z324" s="9"/>
      <c r="AA324" s="9"/>
      <c r="AB324" s="9"/>
      <c r="AC324" s="9"/>
      <c r="AD324" s="9"/>
      <c r="AE324" s="9"/>
      <c r="AF324" s="9"/>
      <c r="AG324" s="9"/>
      <c r="AH324" s="9"/>
    </row>
    <row r="325" spans="1:34" x14ac:dyDescent="0.25">
      <c r="A325" s="9"/>
      <c r="B325" s="9"/>
      <c r="C325" s="9"/>
      <c r="D325" s="9"/>
      <c r="E325" s="16"/>
      <c r="F325" s="9"/>
      <c r="G325" s="16"/>
      <c r="H325" s="16"/>
      <c r="I325" s="9"/>
      <c r="J325" s="9"/>
      <c r="K325" s="9"/>
      <c r="L325" s="9"/>
      <c r="M325" s="9"/>
      <c r="N325" s="9"/>
      <c r="O325" s="9"/>
      <c r="P325" s="9"/>
      <c r="Q325" s="425"/>
      <c r="R325" s="9"/>
      <c r="S325" s="9"/>
      <c r="T325" s="17"/>
      <c r="U325" s="17"/>
      <c r="V325" s="9"/>
      <c r="W325" s="17"/>
      <c r="X325" s="9"/>
      <c r="Y325" s="9"/>
      <c r="Z325" s="9"/>
      <c r="AA325" s="9"/>
      <c r="AB325" s="9"/>
      <c r="AC325" s="9"/>
      <c r="AD325" s="9"/>
      <c r="AE325" s="9"/>
      <c r="AF325" s="9"/>
      <c r="AG325" s="9"/>
      <c r="AH325" s="9"/>
    </row>
    <row r="326" spans="1:34" x14ac:dyDescent="0.25">
      <c r="A326" s="9"/>
      <c r="B326" s="9"/>
      <c r="C326" s="9"/>
      <c r="D326" s="9"/>
      <c r="E326" s="16"/>
      <c r="F326" s="9"/>
      <c r="G326" s="16"/>
      <c r="H326" s="16"/>
      <c r="I326" s="9"/>
      <c r="J326" s="9"/>
      <c r="K326" s="9"/>
      <c r="L326" s="9"/>
      <c r="M326" s="9"/>
      <c r="N326" s="9"/>
      <c r="O326" s="9"/>
      <c r="P326" s="9"/>
      <c r="Q326" s="425"/>
      <c r="R326" s="9"/>
      <c r="S326" s="9"/>
      <c r="T326" s="17"/>
      <c r="U326" s="17"/>
      <c r="V326" s="9"/>
      <c r="W326" s="17"/>
      <c r="X326" s="9"/>
      <c r="Y326" s="9"/>
      <c r="Z326" s="9"/>
      <c r="AA326" s="9"/>
      <c r="AB326" s="9"/>
      <c r="AC326" s="9"/>
      <c r="AD326" s="9"/>
      <c r="AE326" s="9"/>
      <c r="AF326" s="9"/>
      <c r="AG326" s="9"/>
      <c r="AH326" s="9"/>
    </row>
    <row r="327" spans="1:34" x14ac:dyDescent="0.25">
      <c r="A327" s="9"/>
      <c r="B327" s="9"/>
      <c r="C327" s="9"/>
      <c r="D327" s="9"/>
      <c r="E327" s="16"/>
      <c r="F327" s="9"/>
      <c r="G327" s="16"/>
      <c r="H327" s="16"/>
      <c r="I327" s="9"/>
      <c r="J327" s="9"/>
      <c r="K327" s="9"/>
      <c r="L327" s="9"/>
      <c r="M327" s="9"/>
      <c r="N327" s="9"/>
      <c r="O327" s="9"/>
      <c r="P327" s="9"/>
      <c r="Q327" s="425"/>
      <c r="R327" s="9"/>
      <c r="S327" s="9"/>
      <c r="T327" s="17"/>
      <c r="U327" s="17"/>
      <c r="V327" s="9"/>
      <c r="W327" s="17"/>
      <c r="X327" s="9"/>
      <c r="Y327" s="9"/>
      <c r="Z327" s="9"/>
      <c r="AA327" s="9"/>
      <c r="AB327" s="9"/>
      <c r="AC327" s="9"/>
      <c r="AD327" s="9"/>
      <c r="AE327" s="9"/>
      <c r="AF327" s="9"/>
      <c r="AG327" s="9"/>
      <c r="AH327" s="9"/>
    </row>
    <row r="328" spans="1:34" x14ac:dyDescent="0.25">
      <c r="A328" s="9"/>
      <c r="B328" s="9"/>
      <c r="C328" s="9"/>
      <c r="D328" s="9"/>
      <c r="E328" s="16"/>
      <c r="F328" s="9"/>
      <c r="G328" s="16"/>
      <c r="H328" s="16"/>
      <c r="I328" s="9"/>
      <c r="J328" s="9"/>
      <c r="K328" s="9"/>
      <c r="L328" s="9"/>
      <c r="M328" s="9"/>
      <c r="N328" s="9"/>
      <c r="O328" s="9"/>
      <c r="P328" s="9"/>
      <c r="Q328" s="425"/>
      <c r="R328" s="9"/>
      <c r="S328" s="9"/>
      <c r="T328" s="17"/>
      <c r="U328" s="17"/>
      <c r="V328" s="9"/>
      <c r="W328" s="17"/>
      <c r="X328" s="9"/>
      <c r="Y328" s="9"/>
      <c r="Z328" s="9"/>
      <c r="AA328" s="9"/>
      <c r="AB328" s="9"/>
      <c r="AC328" s="9"/>
      <c r="AD328" s="9"/>
      <c r="AE328" s="9"/>
      <c r="AF328" s="9"/>
      <c r="AG328" s="9"/>
      <c r="AH328" s="9"/>
    </row>
    <row r="329" spans="1:34" x14ac:dyDescent="0.25">
      <c r="A329" s="9"/>
      <c r="B329" s="9"/>
      <c r="C329" s="9"/>
      <c r="D329" s="9"/>
      <c r="E329" s="16"/>
      <c r="F329" s="9"/>
      <c r="G329" s="16"/>
      <c r="H329" s="16"/>
      <c r="I329" s="9"/>
      <c r="J329" s="9"/>
      <c r="K329" s="9"/>
      <c r="L329" s="9"/>
      <c r="M329" s="9"/>
      <c r="N329" s="9"/>
      <c r="O329" s="9"/>
      <c r="P329" s="9"/>
      <c r="Q329" s="425"/>
      <c r="R329" s="9"/>
      <c r="S329" s="9"/>
      <c r="T329" s="17"/>
      <c r="U329" s="17"/>
      <c r="V329" s="9"/>
      <c r="W329" s="17"/>
      <c r="X329" s="9"/>
      <c r="Y329" s="9"/>
      <c r="Z329" s="9"/>
      <c r="AA329" s="9"/>
      <c r="AB329" s="9"/>
      <c r="AC329" s="9"/>
      <c r="AD329" s="9"/>
      <c r="AE329" s="9"/>
      <c r="AF329" s="9"/>
      <c r="AG329" s="9"/>
      <c r="AH329" s="9"/>
    </row>
    <row r="330" spans="1:34" x14ac:dyDescent="0.25">
      <c r="A330" s="9"/>
      <c r="B330" s="9"/>
      <c r="C330" s="9"/>
      <c r="D330" s="9"/>
      <c r="E330" s="16"/>
      <c r="F330" s="9"/>
      <c r="G330" s="16"/>
      <c r="H330" s="16"/>
      <c r="I330" s="9"/>
      <c r="J330" s="9"/>
      <c r="K330" s="9"/>
      <c r="L330" s="9"/>
      <c r="M330" s="9"/>
      <c r="N330" s="9"/>
      <c r="O330" s="9"/>
      <c r="P330" s="9"/>
      <c r="Q330" s="425"/>
      <c r="R330" s="9"/>
      <c r="S330" s="9"/>
      <c r="T330" s="17"/>
      <c r="U330" s="17"/>
      <c r="V330" s="9"/>
      <c r="W330" s="17"/>
      <c r="X330" s="9"/>
      <c r="Y330" s="9"/>
      <c r="Z330" s="9"/>
      <c r="AA330" s="9"/>
      <c r="AB330" s="9"/>
      <c r="AC330" s="9"/>
      <c r="AD330" s="9"/>
      <c r="AE330" s="9"/>
      <c r="AF330" s="9"/>
      <c r="AG330" s="9"/>
      <c r="AH330" s="9"/>
    </row>
    <row r="331" spans="1:34" x14ac:dyDescent="0.25">
      <c r="A331" s="9"/>
      <c r="B331" s="9"/>
      <c r="C331" s="9"/>
      <c r="D331" s="9"/>
      <c r="E331" s="16"/>
      <c r="F331" s="9"/>
      <c r="G331" s="16"/>
      <c r="H331" s="16"/>
      <c r="I331" s="9"/>
      <c r="J331" s="9"/>
      <c r="K331" s="9"/>
      <c r="L331" s="9"/>
      <c r="M331" s="9"/>
      <c r="N331" s="9"/>
      <c r="O331" s="9"/>
      <c r="P331" s="9"/>
      <c r="Q331" s="425"/>
      <c r="R331" s="9"/>
      <c r="S331" s="9"/>
      <c r="T331" s="17"/>
      <c r="U331" s="17"/>
      <c r="V331" s="9"/>
      <c r="W331" s="17"/>
      <c r="X331" s="9"/>
      <c r="Y331" s="9"/>
      <c r="Z331" s="9"/>
      <c r="AA331" s="9"/>
      <c r="AB331" s="9"/>
      <c r="AC331" s="9"/>
      <c r="AD331" s="9"/>
      <c r="AE331" s="9"/>
      <c r="AF331" s="9"/>
      <c r="AG331" s="9"/>
      <c r="AH331" s="9"/>
    </row>
    <row r="332" spans="1:34" x14ac:dyDescent="0.25">
      <c r="A332" s="9"/>
      <c r="B332" s="9"/>
      <c r="C332" s="9"/>
      <c r="D332" s="9"/>
      <c r="E332" s="16"/>
      <c r="F332" s="9"/>
      <c r="G332" s="16"/>
      <c r="H332" s="16"/>
      <c r="I332" s="9"/>
      <c r="J332" s="9"/>
      <c r="K332" s="9"/>
      <c r="L332" s="9"/>
      <c r="M332" s="9"/>
      <c r="N332" s="9"/>
      <c r="O332" s="9"/>
      <c r="P332" s="9"/>
      <c r="Q332" s="425"/>
      <c r="R332" s="9"/>
      <c r="S332" s="9"/>
      <c r="T332" s="17"/>
      <c r="U332" s="17"/>
      <c r="V332" s="9"/>
      <c r="W332" s="17"/>
      <c r="X332" s="9"/>
      <c r="Y332" s="9"/>
      <c r="Z332" s="9"/>
      <c r="AA332" s="9"/>
      <c r="AB332" s="9"/>
      <c r="AC332" s="9"/>
      <c r="AD332" s="9"/>
      <c r="AE332" s="9"/>
      <c r="AF332" s="9"/>
      <c r="AG332" s="9"/>
      <c r="AH332" s="9"/>
    </row>
    <row r="333" spans="1:34" x14ac:dyDescent="0.25">
      <c r="A333" s="9"/>
      <c r="B333" s="9"/>
      <c r="C333" s="9"/>
      <c r="D333" s="9"/>
      <c r="E333" s="16"/>
      <c r="F333" s="9"/>
      <c r="G333" s="16"/>
      <c r="H333" s="16"/>
      <c r="I333" s="9"/>
      <c r="J333" s="9"/>
      <c r="K333" s="9"/>
      <c r="L333" s="9"/>
      <c r="M333" s="9"/>
      <c r="N333" s="9"/>
      <c r="O333" s="9"/>
      <c r="P333" s="9"/>
      <c r="Q333" s="425"/>
      <c r="R333" s="9"/>
      <c r="S333" s="9"/>
      <c r="T333" s="17"/>
      <c r="U333" s="17"/>
      <c r="V333" s="9"/>
      <c r="W333" s="17"/>
      <c r="X333" s="9"/>
      <c r="Y333" s="9"/>
      <c r="Z333" s="9"/>
      <c r="AA333" s="9"/>
      <c r="AB333" s="9"/>
      <c r="AC333" s="9"/>
      <c r="AD333" s="9"/>
      <c r="AE333" s="9"/>
      <c r="AF333" s="9"/>
      <c r="AG333" s="9"/>
      <c r="AH333" s="9"/>
    </row>
    <row r="334" spans="1:34" x14ac:dyDescent="0.25">
      <c r="A334" s="9"/>
      <c r="B334" s="9"/>
      <c r="C334" s="9"/>
      <c r="D334" s="9"/>
      <c r="E334" s="16"/>
      <c r="F334" s="9"/>
      <c r="G334" s="16"/>
      <c r="H334" s="16"/>
      <c r="I334" s="9"/>
      <c r="J334" s="9"/>
      <c r="K334" s="9"/>
      <c r="L334" s="9"/>
      <c r="M334" s="9"/>
      <c r="N334" s="9"/>
      <c r="O334" s="9"/>
      <c r="P334" s="9"/>
      <c r="Q334" s="425"/>
      <c r="R334" s="9"/>
      <c r="S334" s="9"/>
      <c r="T334" s="17"/>
      <c r="U334" s="17"/>
      <c r="V334" s="9"/>
      <c r="W334" s="17"/>
      <c r="X334" s="9"/>
      <c r="Y334" s="9"/>
      <c r="Z334" s="9"/>
      <c r="AA334" s="9"/>
      <c r="AB334" s="9"/>
      <c r="AC334" s="9"/>
      <c r="AD334" s="9"/>
      <c r="AE334" s="9"/>
      <c r="AF334" s="9"/>
      <c r="AG334" s="9"/>
      <c r="AH334" s="9"/>
    </row>
    <row r="335" spans="1:34" x14ac:dyDescent="0.25">
      <c r="A335" s="9"/>
      <c r="B335" s="9"/>
      <c r="C335" s="9"/>
      <c r="D335" s="9"/>
      <c r="E335" s="16"/>
      <c r="F335" s="9"/>
      <c r="G335" s="16"/>
      <c r="H335" s="16"/>
      <c r="I335" s="9"/>
      <c r="J335" s="9"/>
      <c r="K335" s="9"/>
      <c r="L335" s="9"/>
      <c r="M335" s="9"/>
      <c r="N335" s="9"/>
      <c r="O335" s="9"/>
      <c r="P335" s="9"/>
      <c r="Q335" s="425"/>
      <c r="R335" s="9"/>
      <c r="S335" s="9"/>
      <c r="T335" s="17"/>
      <c r="U335" s="17"/>
      <c r="V335" s="9"/>
      <c r="W335" s="17"/>
      <c r="X335" s="9"/>
      <c r="Y335" s="9"/>
      <c r="Z335" s="9"/>
      <c r="AA335" s="9"/>
      <c r="AB335" s="9"/>
      <c r="AC335" s="9"/>
      <c r="AD335" s="9"/>
      <c r="AE335" s="9"/>
      <c r="AF335" s="9"/>
      <c r="AG335" s="9"/>
      <c r="AH335" s="9"/>
    </row>
    <row r="336" spans="1:34" x14ac:dyDescent="0.25">
      <c r="A336" s="9"/>
      <c r="B336" s="9"/>
      <c r="C336" s="9"/>
      <c r="D336" s="9"/>
      <c r="E336" s="16"/>
      <c r="F336" s="9"/>
      <c r="G336" s="16"/>
      <c r="H336" s="16"/>
      <c r="I336" s="9"/>
      <c r="J336" s="9"/>
      <c r="K336" s="9"/>
      <c r="L336" s="9"/>
      <c r="M336" s="9"/>
      <c r="N336" s="9"/>
      <c r="O336" s="9"/>
      <c r="P336" s="9"/>
      <c r="Q336" s="425"/>
      <c r="R336" s="9"/>
      <c r="S336" s="9"/>
      <c r="T336" s="17"/>
      <c r="U336" s="17"/>
      <c r="V336" s="9"/>
      <c r="W336" s="17"/>
      <c r="X336" s="9"/>
      <c r="Y336" s="9"/>
      <c r="Z336" s="9"/>
      <c r="AA336" s="9"/>
      <c r="AB336" s="9"/>
      <c r="AC336" s="9"/>
      <c r="AD336" s="9"/>
      <c r="AE336" s="9"/>
      <c r="AF336" s="9"/>
      <c r="AG336" s="9"/>
      <c r="AH336" s="9"/>
    </row>
    <row r="337" spans="1:34" x14ac:dyDescent="0.25">
      <c r="A337" s="9"/>
      <c r="B337" s="9"/>
      <c r="C337" s="9"/>
      <c r="D337" s="9"/>
      <c r="E337" s="16"/>
      <c r="F337" s="9"/>
      <c r="G337" s="16"/>
      <c r="H337" s="16"/>
      <c r="I337" s="9"/>
      <c r="J337" s="9"/>
      <c r="K337" s="9"/>
      <c r="L337" s="9"/>
      <c r="M337" s="9"/>
      <c r="N337" s="9"/>
      <c r="O337" s="9"/>
      <c r="P337" s="9"/>
      <c r="Q337" s="425"/>
      <c r="R337" s="9"/>
      <c r="S337" s="9"/>
      <c r="T337" s="17"/>
      <c r="U337" s="17"/>
      <c r="V337" s="9"/>
      <c r="W337" s="17"/>
      <c r="X337" s="9"/>
      <c r="Y337" s="9"/>
      <c r="Z337" s="9"/>
      <c r="AA337" s="9"/>
      <c r="AB337" s="9"/>
      <c r="AC337" s="9"/>
      <c r="AD337" s="9"/>
      <c r="AE337" s="9"/>
      <c r="AF337" s="9"/>
      <c r="AG337" s="9"/>
      <c r="AH337" s="9"/>
    </row>
    <row r="338" spans="1:34" x14ac:dyDescent="0.25">
      <c r="A338" s="9"/>
      <c r="B338" s="9"/>
      <c r="C338" s="9"/>
      <c r="D338" s="9"/>
      <c r="E338" s="16"/>
      <c r="F338" s="9"/>
      <c r="G338" s="16"/>
      <c r="H338" s="16"/>
      <c r="I338" s="9"/>
      <c r="J338" s="9"/>
      <c r="K338" s="9"/>
      <c r="L338" s="9"/>
      <c r="M338" s="9"/>
      <c r="N338" s="9"/>
      <c r="O338" s="9"/>
      <c r="P338" s="9"/>
      <c r="Q338" s="425"/>
      <c r="R338" s="9"/>
      <c r="S338" s="9"/>
      <c r="T338" s="17"/>
      <c r="U338" s="17"/>
      <c r="V338" s="9"/>
      <c r="W338" s="17"/>
      <c r="X338" s="9"/>
      <c r="Y338" s="9"/>
      <c r="Z338" s="9"/>
      <c r="AA338" s="9"/>
      <c r="AB338" s="9"/>
      <c r="AC338" s="9"/>
      <c r="AD338" s="9"/>
      <c r="AE338" s="9"/>
      <c r="AF338" s="9"/>
      <c r="AG338" s="9"/>
      <c r="AH338" s="9"/>
    </row>
    <row r="339" spans="1:34" x14ac:dyDescent="0.25">
      <c r="A339" s="9"/>
      <c r="B339" s="9"/>
      <c r="C339" s="9"/>
      <c r="D339" s="9"/>
      <c r="E339" s="16"/>
      <c r="F339" s="9"/>
      <c r="G339" s="16"/>
      <c r="H339" s="16"/>
      <c r="I339" s="9"/>
      <c r="J339" s="9"/>
      <c r="K339" s="9"/>
      <c r="L339" s="9"/>
      <c r="M339" s="9"/>
      <c r="N339" s="9"/>
      <c r="O339" s="9"/>
      <c r="P339" s="9"/>
      <c r="Q339" s="425"/>
      <c r="R339" s="9"/>
      <c r="S339" s="9"/>
      <c r="T339" s="17"/>
      <c r="U339" s="17"/>
      <c r="V339" s="9"/>
      <c r="W339" s="17"/>
      <c r="X339" s="9"/>
      <c r="Y339" s="9"/>
      <c r="Z339" s="9"/>
      <c r="AA339" s="9"/>
      <c r="AB339" s="9"/>
      <c r="AC339" s="9"/>
      <c r="AD339" s="9"/>
      <c r="AE339" s="9"/>
      <c r="AF339" s="9"/>
      <c r="AG339" s="9"/>
      <c r="AH339" s="9"/>
    </row>
    <row r="340" spans="1:34" x14ac:dyDescent="0.25">
      <c r="A340" s="9"/>
      <c r="B340" s="9"/>
      <c r="C340" s="9"/>
      <c r="D340" s="9"/>
      <c r="E340" s="16"/>
      <c r="F340" s="9"/>
      <c r="G340" s="16"/>
      <c r="H340" s="16"/>
      <c r="I340" s="9"/>
      <c r="J340" s="9"/>
      <c r="K340" s="9"/>
      <c r="L340" s="9"/>
      <c r="M340" s="9"/>
      <c r="N340" s="9"/>
      <c r="O340" s="9"/>
      <c r="P340" s="9"/>
      <c r="Q340" s="425"/>
      <c r="R340" s="9"/>
      <c r="S340" s="9"/>
      <c r="T340" s="17"/>
      <c r="U340" s="17"/>
      <c r="V340" s="9"/>
      <c r="W340" s="17"/>
      <c r="X340" s="9"/>
      <c r="Y340" s="9"/>
      <c r="Z340" s="9"/>
      <c r="AA340" s="9"/>
      <c r="AB340" s="9"/>
      <c r="AC340" s="9"/>
      <c r="AD340" s="9"/>
      <c r="AE340" s="9"/>
      <c r="AF340" s="9"/>
      <c r="AG340" s="9"/>
      <c r="AH340" s="9"/>
    </row>
    <row r="341" spans="1:34" x14ac:dyDescent="0.25">
      <c r="A341" s="9"/>
      <c r="B341" s="9"/>
      <c r="C341" s="9"/>
      <c r="D341" s="9"/>
      <c r="E341" s="16"/>
      <c r="F341" s="9"/>
      <c r="G341" s="16"/>
      <c r="H341" s="16"/>
      <c r="I341" s="9"/>
      <c r="J341" s="9"/>
      <c r="K341" s="9"/>
      <c r="L341" s="9"/>
      <c r="M341" s="9"/>
      <c r="N341" s="9"/>
      <c r="O341" s="9"/>
      <c r="P341" s="9"/>
      <c r="Q341" s="425"/>
      <c r="R341" s="9"/>
      <c r="S341" s="9"/>
      <c r="T341" s="17"/>
      <c r="U341" s="17"/>
      <c r="V341" s="9"/>
      <c r="W341" s="17"/>
      <c r="X341" s="9"/>
      <c r="Y341" s="9"/>
      <c r="Z341" s="9"/>
      <c r="AA341" s="9"/>
      <c r="AB341" s="9"/>
      <c r="AC341" s="9"/>
      <c r="AD341" s="9"/>
      <c r="AE341" s="9"/>
      <c r="AF341" s="9"/>
      <c r="AG341" s="9"/>
      <c r="AH341" s="9"/>
    </row>
    <row r="342" spans="1:34" x14ac:dyDescent="0.25">
      <c r="A342" s="9"/>
      <c r="B342" s="9"/>
      <c r="C342" s="9"/>
      <c r="D342" s="9"/>
      <c r="E342" s="16"/>
      <c r="F342" s="9"/>
      <c r="G342" s="16"/>
      <c r="H342" s="16"/>
      <c r="I342" s="9"/>
      <c r="J342" s="9"/>
      <c r="K342" s="9"/>
      <c r="L342" s="9"/>
      <c r="M342" s="9"/>
      <c r="N342" s="9"/>
      <c r="O342" s="9"/>
      <c r="P342" s="9"/>
      <c r="Q342" s="425"/>
      <c r="R342" s="9"/>
      <c r="S342" s="9"/>
      <c r="T342" s="17"/>
      <c r="U342" s="17"/>
      <c r="V342" s="9"/>
      <c r="W342" s="17"/>
      <c r="X342" s="9"/>
      <c r="Y342" s="9"/>
      <c r="Z342" s="9"/>
      <c r="AA342" s="9"/>
      <c r="AB342" s="9"/>
      <c r="AC342" s="9"/>
      <c r="AD342" s="9"/>
      <c r="AE342" s="9"/>
      <c r="AF342" s="9"/>
      <c r="AG342" s="9"/>
      <c r="AH342" s="9"/>
    </row>
    <row r="343" spans="1:34" x14ac:dyDescent="0.25">
      <c r="A343" s="9"/>
      <c r="B343" s="9"/>
      <c r="C343" s="9"/>
      <c r="D343" s="9"/>
      <c r="E343" s="16"/>
      <c r="F343" s="9"/>
      <c r="G343" s="16"/>
      <c r="H343" s="16"/>
      <c r="I343" s="9"/>
      <c r="J343" s="9"/>
      <c r="K343" s="9"/>
      <c r="L343" s="9"/>
      <c r="M343" s="9"/>
      <c r="N343" s="9"/>
      <c r="O343" s="9"/>
      <c r="P343" s="9"/>
      <c r="Q343" s="425"/>
      <c r="R343" s="9"/>
      <c r="S343" s="9"/>
      <c r="T343" s="17"/>
      <c r="U343" s="17"/>
      <c r="V343" s="9"/>
      <c r="W343" s="17"/>
      <c r="X343" s="9"/>
      <c r="Y343" s="9"/>
      <c r="Z343" s="9"/>
      <c r="AA343" s="9"/>
      <c r="AB343" s="9"/>
      <c r="AC343" s="9"/>
      <c r="AD343" s="9"/>
      <c r="AE343" s="9"/>
      <c r="AF343" s="9"/>
      <c r="AG343" s="9"/>
      <c r="AH343" s="9"/>
    </row>
    <row r="344" spans="1:34" x14ac:dyDescent="0.25">
      <c r="A344" s="9"/>
      <c r="B344" s="9"/>
      <c r="C344" s="9"/>
      <c r="D344" s="9"/>
      <c r="E344" s="16"/>
      <c r="F344" s="9"/>
      <c r="G344" s="16"/>
      <c r="H344" s="16"/>
      <c r="I344" s="9"/>
      <c r="J344" s="9"/>
      <c r="K344" s="9"/>
      <c r="L344" s="9"/>
      <c r="M344" s="9"/>
      <c r="N344" s="9"/>
      <c r="O344" s="9"/>
      <c r="P344" s="9"/>
      <c r="Q344" s="425"/>
      <c r="R344" s="9"/>
      <c r="S344" s="9"/>
      <c r="T344" s="17"/>
      <c r="U344" s="17"/>
      <c r="V344" s="9"/>
      <c r="W344" s="17"/>
      <c r="X344" s="9"/>
      <c r="Y344" s="9"/>
      <c r="Z344" s="9"/>
      <c r="AA344" s="9"/>
      <c r="AB344" s="9"/>
      <c r="AC344" s="9"/>
      <c r="AD344" s="9"/>
      <c r="AE344" s="9"/>
      <c r="AF344" s="9"/>
      <c r="AG344" s="9"/>
      <c r="AH344" s="9"/>
    </row>
    <row r="345" spans="1:34" x14ac:dyDescent="0.25">
      <c r="A345" s="9"/>
      <c r="B345" s="9"/>
      <c r="C345" s="9"/>
      <c r="D345" s="9"/>
      <c r="E345" s="16"/>
      <c r="F345" s="9"/>
      <c r="G345" s="16"/>
      <c r="H345" s="16"/>
      <c r="I345" s="9"/>
      <c r="J345" s="9"/>
      <c r="K345" s="9"/>
      <c r="L345" s="9"/>
      <c r="M345" s="9"/>
      <c r="N345" s="9"/>
      <c r="O345" s="9"/>
      <c r="P345" s="9"/>
      <c r="Q345" s="425"/>
      <c r="R345" s="9"/>
      <c r="S345" s="9"/>
      <c r="T345" s="17"/>
      <c r="U345" s="17"/>
      <c r="V345" s="9"/>
      <c r="W345" s="17"/>
      <c r="X345" s="9"/>
      <c r="Y345" s="9"/>
      <c r="Z345" s="9"/>
      <c r="AA345" s="9"/>
      <c r="AB345" s="9"/>
      <c r="AC345" s="9"/>
      <c r="AD345" s="9"/>
      <c r="AE345" s="9"/>
      <c r="AF345" s="9"/>
      <c r="AG345" s="9"/>
      <c r="AH345" s="9"/>
    </row>
    <row r="346" spans="1:34" x14ac:dyDescent="0.25">
      <c r="A346" s="9"/>
      <c r="B346" s="9"/>
      <c r="C346" s="9"/>
      <c r="D346" s="9"/>
      <c r="E346" s="16"/>
      <c r="F346" s="9"/>
      <c r="G346" s="16"/>
      <c r="H346" s="16"/>
      <c r="I346" s="9"/>
      <c r="J346" s="9"/>
      <c r="K346" s="9"/>
      <c r="L346" s="9"/>
      <c r="M346" s="9"/>
      <c r="N346" s="9"/>
      <c r="O346" s="9"/>
      <c r="P346" s="9"/>
      <c r="Q346" s="425"/>
      <c r="R346" s="9"/>
      <c r="S346" s="9"/>
      <c r="T346" s="17"/>
      <c r="U346" s="17"/>
      <c r="V346" s="9"/>
      <c r="W346" s="17"/>
      <c r="X346" s="9"/>
      <c r="Y346" s="9"/>
      <c r="Z346" s="9"/>
      <c r="AA346" s="9"/>
      <c r="AB346" s="9"/>
      <c r="AC346" s="9"/>
      <c r="AD346" s="9"/>
      <c r="AE346" s="9"/>
      <c r="AF346" s="9"/>
      <c r="AG346" s="9"/>
      <c r="AH346" s="9"/>
    </row>
    <row r="347" spans="1:34" x14ac:dyDescent="0.25">
      <c r="A347" s="9"/>
      <c r="B347" s="9"/>
      <c r="C347" s="9"/>
      <c r="D347" s="9"/>
      <c r="E347" s="16"/>
      <c r="F347" s="9"/>
      <c r="G347" s="16"/>
      <c r="H347" s="16"/>
      <c r="I347" s="9"/>
      <c r="J347" s="9"/>
      <c r="K347" s="9"/>
      <c r="L347" s="9"/>
      <c r="M347" s="9"/>
      <c r="N347" s="9"/>
      <c r="O347" s="9"/>
      <c r="P347" s="9"/>
      <c r="Q347" s="425"/>
      <c r="R347" s="9"/>
      <c r="S347" s="9"/>
      <c r="T347" s="17"/>
      <c r="U347" s="17"/>
      <c r="V347" s="9"/>
      <c r="W347" s="17"/>
      <c r="X347" s="9"/>
      <c r="Y347" s="9"/>
      <c r="Z347" s="9"/>
      <c r="AA347" s="9"/>
      <c r="AB347" s="9"/>
      <c r="AC347" s="9"/>
      <c r="AD347" s="9"/>
      <c r="AE347" s="9"/>
      <c r="AF347" s="9"/>
      <c r="AG347" s="9"/>
      <c r="AH347" s="9"/>
    </row>
    <row r="348" spans="1:34" x14ac:dyDescent="0.25">
      <c r="A348" s="9"/>
      <c r="B348" s="9"/>
      <c r="C348" s="9"/>
      <c r="D348" s="9"/>
      <c r="E348" s="16"/>
      <c r="F348" s="9"/>
      <c r="G348" s="16"/>
      <c r="H348" s="16"/>
      <c r="I348" s="9"/>
      <c r="J348" s="9"/>
      <c r="K348" s="9"/>
      <c r="L348" s="9"/>
      <c r="M348" s="9"/>
      <c r="N348" s="9"/>
      <c r="O348" s="9"/>
      <c r="P348" s="9"/>
      <c r="Q348" s="425"/>
      <c r="R348" s="9"/>
      <c r="S348" s="9"/>
      <c r="T348" s="17"/>
      <c r="U348" s="17"/>
      <c r="V348" s="9"/>
      <c r="W348" s="17"/>
      <c r="X348" s="9"/>
      <c r="Y348" s="9"/>
      <c r="Z348" s="9"/>
      <c r="AA348" s="9"/>
      <c r="AB348" s="9"/>
      <c r="AC348" s="9"/>
      <c r="AD348" s="9"/>
      <c r="AE348" s="9"/>
      <c r="AF348" s="9"/>
      <c r="AG348" s="9"/>
      <c r="AH348" s="9"/>
    </row>
    <row r="349" spans="1:34" x14ac:dyDescent="0.25">
      <c r="A349" s="9"/>
      <c r="B349" s="9"/>
      <c r="C349" s="9"/>
      <c r="D349" s="9"/>
      <c r="E349" s="16"/>
      <c r="F349" s="9"/>
      <c r="G349" s="16"/>
      <c r="H349" s="16"/>
      <c r="I349" s="9"/>
      <c r="J349" s="9"/>
      <c r="K349" s="9"/>
      <c r="L349" s="9"/>
      <c r="M349" s="9"/>
      <c r="N349" s="9"/>
      <c r="O349" s="9"/>
      <c r="P349" s="9"/>
      <c r="Q349" s="425"/>
      <c r="R349" s="9"/>
      <c r="S349" s="9"/>
      <c r="T349" s="17"/>
      <c r="U349" s="17"/>
      <c r="V349" s="9"/>
      <c r="W349" s="17"/>
      <c r="X349" s="9"/>
      <c r="Y349" s="9"/>
      <c r="Z349" s="9"/>
      <c r="AA349" s="9"/>
      <c r="AB349" s="9"/>
      <c r="AC349" s="9"/>
      <c r="AD349" s="9"/>
      <c r="AE349" s="9"/>
      <c r="AF349" s="9"/>
      <c r="AG349" s="9"/>
      <c r="AH349" s="9"/>
    </row>
    <row r="350" spans="1:34" x14ac:dyDescent="0.25">
      <c r="A350" s="9"/>
      <c r="B350" s="9"/>
      <c r="C350" s="9"/>
      <c r="D350" s="9"/>
      <c r="E350" s="16"/>
      <c r="F350" s="9"/>
      <c r="G350" s="16"/>
      <c r="H350" s="16"/>
      <c r="I350" s="9"/>
      <c r="J350" s="9"/>
      <c r="K350" s="9"/>
      <c r="L350" s="9"/>
      <c r="M350" s="9"/>
      <c r="N350" s="9"/>
      <c r="O350" s="9"/>
      <c r="P350" s="9"/>
      <c r="Q350" s="425"/>
      <c r="R350" s="9"/>
      <c r="S350" s="9"/>
      <c r="T350" s="17"/>
      <c r="U350" s="17"/>
      <c r="V350" s="9"/>
      <c r="W350" s="17"/>
      <c r="X350" s="9"/>
      <c r="Y350" s="9"/>
      <c r="Z350" s="9"/>
      <c r="AA350" s="9"/>
      <c r="AB350" s="9"/>
      <c r="AC350" s="9"/>
      <c r="AD350" s="9"/>
      <c r="AE350" s="9"/>
      <c r="AF350" s="9"/>
      <c r="AG350" s="9"/>
      <c r="AH350" s="9"/>
    </row>
    <row r="351" spans="1:34" x14ac:dyDescent="0.25">
      <c r="A351" s="9"/>
      <c r="B351" s="9"/>
      <c r="C351" s="9"/>
      <c r="D351" s="9"/>
      <c r="E351" s="16"/>
      <c r="F351" s="9"/>
      <c r="G351" s="16"/>
      <c r="H351" s="16"/>
      <c r="I351" s="9"/>
      <c r="J351" s="9"/>
      <c r="K351" s="9"/>
      <c r="L351" s="9"/>
      <c r="M351" s="9"/>
      <c r="N351" s="9"/>
      <c r="O351" s="9"/>
      <c r="P351" s="9"/>
      <c r="Q351" s="425"/>
      <c r="R351" s="9"/>
      <c r="S351" s="9"/>
      <c r="T351" s="17"/>
      <c r="U351" s="17"/>
      <c r="V351" s="9"/>
      <c r="W351" s="17"/>
      <c r="X351" s="9"/>
      <c r="Y351" s="9"/>
      <c r="Z351" s="9"/>
      <c r="AA351" s="9"/>
      <c r="AB351" s="9"/>
      <c r="AC351" s="9"/>
      <c r="AD351" s="9"/>
      <c r="AE351" s="9"/>
      <c r="AF351" s="9"/>
      <c r="AG351" s="9"/>
      <c r="AH351" s="9"/>
    </row>
    <row r="352" spans="1:34" x14ac:dyDescent="0.25">
      <c r="A352" s="9"/>
      <c r="B352" s="9"/>
      <c r="C352" s="9"/>
      <c r="D352" s="9"/>
      <c r="E352" s="16"/>
      <c r="F352" s="9"/>
      <c r="G352" s="16"/>
      <c r="H352" s="16"/>
      <c r="I352" s="9"/>
      <c r="J352" s="9"/>
      <c r="K352" s="9"/>
      <c r="L352" s="9"/>
      <c r="M352" s="9"/>
      <c r="N352" s="9"/>
      <c r="O352" s="9"/>
      <c r="P352" s="9"/>
      <c r="Q352" s="425"/>
      <c r="R352" s="9"/>
      <c r="S352" s="9"/>
      <c r="T352" s="17"/>
      <c r="U352" s="17"/>
      <c r="V352" s="9"/>
      <c r="W352" s="17"/>
      <c r="X352" s="9"/>
      <c r="Y352" s="9"/>
      <c r="Z352" s="9"/>
      <c r="AA352" s="9"/>
      <c r="AB352" s="9"/>
      <c r="AC352" s="9"/>
      <c r="AD352" s="9"/>
      <c r="AE352" s="9"/>
      <c r="AF352" s="9"/>
      <c r="AG352" s="9"/>
      <c r="AH352" s="9"/>
    </row>
    <row r="353" spans="1:34" x14ac:dyDescent="0.25">
      <c r="A353" s="9"/>
      <c r="B353" s="9"/>
      <c r="C353" s="9"/>
      <c r="D353" s="9"/>
      <c r="E353" s="16"/>
      <c r="F353" s="9"/>
      <c r="G353" s="16"/>
      <c r="H353" s="16"/>
      <c r="I353" s="9"/>
      <c r="J353" s="9"/>
      <c r="K353" s="9"/>
      <c r="L353" s="9"/>
      <c r="M353" s="9"/>
      <c r="N353" s="9"/>
      <c r="O353" s="9"/>
      <c r="P353" s="9"/>
      <c r="Q353" s="425"/>
      <c r="R353" s="9"/>
      <c r="S353" s="9"/>
      <c r="T353" s="17"/>
      <c r="U353" s="17"/>
      <c r="V353" s="9"/>
      <c r="W353" s="17"/>
      <c r="X353" s="9"/>
      <c r="Y353" s="9"/>
      <c r="Z353" s="9"/>
      <c r="AA353" s="9"/>
      <c r="AB353" s="9"/>
      <c r="AC353" s="9"/>
      <c r="AD353" s="9"/>
      <c r="AE353" s="9"/>
      <c r="AF353" s="9"/>
      <c r="AG353" s="9"/>
      <c r="AH353" s="9"/>
    </row>
    <row r="354" spans="1:34" x14ac:dyDescent="0.25">
      <c r="A354" s="9"/>
      <c r="B354" s="9"/>
      <c r="C354" s="9"/>
      <c r="D354" s="9"/>
      <c r="E354" s="16"/>
      <c r="F354" s="9"/>
      <c r="G354" s="16"/>
      <c r="H354" s="16"/>
      <c r="I354" s="9"/>
      <c r="J354" s="9"/>
      <c r="K354" s="9"/>
      <c r="L354" s="9"/>
      <c r="M354" s="9"/>
      <c r="N354" s="9"/>
      <c r="O354" s="9"/>
      <c r="P354" s="9"/>
      <c r="Q354" s="425"/>
      <c r="R354" s="9"/>
      <c r="S354" s="9"/>
      <c r="T354" s="17"/>
      <c r="U354" s="17"/>
      <c r="V354" s="9"/>
      <c r="W354" s="17"/>
      <c r="X354" s="9"/>
      <c r="Y354" s="9"/>
      <c r="Z354" s="9"/>
      <c r="AA354" s="9"/>
      <c r="AB354" s="9"/>
      <c r="AC354" s="9"/>
      <c r="AD354" s="9"/>
      <c r="AE354" s="9"/>
      <c r="AF354" s="9"/>
      <c r="AG354" s="9"/>
      <c r="AH354" s="9"/>
    </row>
    <row r="355" spans="1:34" x14ac:dyDescent="0.25">
      <c r="A355" s="9"/>
      <c r="B355" s="9"/>
      <c r="C355" s="9"/>
      <c r="D355" s="9"/>
      <c r="E355" s="16"/>
      <c r="F355" s="9"/>
      <c r="G355" s="16"/>
      <c r="H355" s="16"/>
      <c r="I355" s="9"/>
      <c r="J355" s="9"/>
      <c r="K355" s="9"/>
      <c r="L355" s="9"/>
      <c r="M355" s="9"/>
      <c r="N355" s="9"/>
      <c r="O355" s="9"/>
      <c r="P355" s="9"/>
      <c r="Q355" s="425"/>
      <c r="R355" s="9"/>
      <c r="S355" s="9"/>
      <c r="T355" s="17"/>
      <c r="U355" s="17"/>
      <c r="V355" s="9"/>
      <c r="W355" s="17"/>
      <c r="X355" s="9"/>
      <c r="Y355" s="9"/>
      <c r="Z355" s="9"/>
      <c r="AA355" s="9"/>
      <c r="AB355" s="9"/>
      <c r="AC355" s="9"/>
      <c r="AD355" s="9"/>
      <c r="AE355" s="9"/>
      <c r="AF355" s="9"/>
      <c r="AG355" s="9"/>
      <c r="AH355" s="9"/>
    </row>
    <row r="356" spans="1:34" x14ac:dyDescent="0.25">
      <c r="A356" s="9"/>
      <c r="B356" s="9"/>
      <c r="C356" s="9"/>
      <c r="D356" s="9"/>
      <c r="E356" s="16"/>
      <c r="F356" s="9"/>
      <c r="G356" s="16"/>
      <c r="H356" s="16"/>
      <c r="I356" s="9"/>
      <c r="J356" s="9"/>
      <c r="K356" s="9"/>
      <c r="L356" s="9"/>
      <c r="M356" s="9"/>
      <c r="N356" s="9"/>
      <c r="O356" s="9"/>
      <c r="P356" s="9"/>
      <c r="Q356" s="425"/>
      <c r="R356" s="9"/>
      <c r="S356" s="9"/>
      <c r="T356" s="17"/>
      <c r="U356" s="17"/>
      <c r="V356" s="9"/>
      <c r="W356" s="17"/>
      <c r="X356" s="9"/>
      <c r="Y356" s="9"/>
      <c r="Z356" s="9"/>
      <c r="AA356" s="9"/>
      <c r="AB356" s="9"/>
      <c r="AC356" s="9"/>
      <c r="AD356" s="9"/>
      <c r="AE356" s="9"/>
      <c r="AF356" s="9"/>
      <c r="AG356" s="9"/>
      <c r="AH356" s="9"/>
    </row>
    <row r="357" spans="1:34" x14ac:dyDescent="0.25">
      <c r="A357" s="9"/>
      <c r="B357" s="9"/>
      <c r="C357" s="9"/>
      <c r="D357" s="9"/>
      <c r="E357" s="16"/>
      <c r="F357" s="9"/>
      <c r="G357" s="16"/>
      <c r="H357" s="16"/>
      <c r="I357" s="9"/>
      <c r="J357" s="9"/>
      <c r="K357" s="9"/>
      <c r="L357" s="9"/>
      <c r="M357" s="9"/>
      <c r="N357" s="9"/>
      <c r="O357" s="9"/>
      <c r="P357" s="9"/>
      <c r="Q357" s="425"/>
      <c r="R357" s="9"/>
      <c r="S357" s="9"/>
      <c r="T357" s="17"/>
      <c r="U357" s="17"/>
      <c r="V357" s="9"/>
      <c r="W357" s="17"/>
      <c r="X357" s="9"/>
      <c r="Y357" s="9"/>
      <c r="Z357" s="9"/>
      <c r="AA357" s="9"/>
      <c r="AB357" s="9"/>
      <c r="AC357" s="9"/>
      <c r="AD357" s="9"/>
      <c r="AE357" s="9"/>
      <c r="AF357" s="9"/>
      <c r="AG357" s="9"/>
      <c r="AH357" s="9"/>
    </row>
    <row r="358" spans="1:34" x14ac:dyDescent="0.25">
      <c r="A358" s="9"/>
      <c r="B358" s="9"/>
      <c r="C358" s="9"/>
      <c r="D358" s="9"/>
      <c r="E358" s="16"/>
      <c r="F358" s="9"/>
      <c r="G358" s="16"/>
      <c r="H358" s="16"/>
      <c r="I358" s="9"/>
      <c r="J358" s="9"/>
      <c r="K358" s="9"/>
      <c r="L358" s="9"/>
      <c r="M358" s="9"/>
      <c r="N358" s="9"/>
      <c r="O358" s="9"/>
      <c r="P358" s="9"/>
      <c r="Q358" s="425"/>
      <c r="R358" s="9"/>
      <c r="S358" s="9"/>
      <c r="T358" s="17"/>
      <c r="U358" s="17"/>
      <c r="V358" s="9"/>
      <c r="W358" s="17"/>
      <c r="X358" s="9"/>
      <c r="Y358" s="9"/>
      <c r="Z358" s="9"/>
      <c r="AA358" s="9"/>
      <c r="AB358" s="9"/>
      <c r="AC358" s="9"/>
      <c r="AD358" s="9"/>
      <c r="AE358" s="9"/>
      <c r="AF358" s="9"/>
      <c r="AG358" s="9"/>
      <c r="AH358" s="9"/>
    </row>
    <row r="359" spans="1:34" x14ac:dyDescent="0.25">
      <c r="A359" s="9"/>
      <c r="B359" s="9"/>
      <c r="C359" s="9"/>
      <c r="D359" s="9"/>
      <c r="E359" s="16"/>
      <c r="F359" s="9"/>
      <c r="G359" s="16"/>
      <c r="H359" s="16"/>
      <c r="I359" s="9"/>
      <c r="J359" s="9"/>
      <c r="K359" s="9"/>
      <c r="L359" s="9"/>
      <c r="M359" s="9"/>
      <c r="N359" s="9"/>
      <c r="O359" s="9"/>
      <c r="P359" s="9"/>
      <c r="Q359" s="425"/>
      <c r="R359" s="9"/>
      <c r="S359" s="9"/>
      <c r="T359" s="17"/>
      <c r="U359" s="17"/>
      <c r="V359" s="9"/>
      <c r="W359" s="17"/>
      <c r="X359" s="9"/>
      <c r="Y359" s="9"/>
      <c r="Z359" s="9"/>
      <c r="AA359" s="9"/>
      <c r="AB359" s="9"/>
      <c r="AC359" s="9"/>
      <c r="AD359" s="9"/>
      <c r="AE359" s="9"/>
      <c r="AF359" s="9"/>
      <c r="AG359" s="9"/>
      <c r="AH359" s="9"/>
    </row>
    <row r="360" spans="1:34" x14ac:dyDescent="0.25">
      <c r="A360" s="9"/>
      <c r="B360" s="9"/>
      <c r="C360" s="9"/>
      <c r="D360" s="9"/>
      <c r="E360" s="16"/>
      <c r="F360" s="9"/>
      <c r="G360" s="16"/>
      <c r="H360" s="16"/>
      <c r="I360" s="9"/>
      <c r="J360" s="9"/>
      <c r="K360" s="9"/>
      <c r="L360" s="9"/>
      <c r="M360" s="9"/>
      <c r="N360" s="9"/>
      <c r="O360" s="9"/>
      <c r="P360" s="9"/>
      <c r="Q360" s="425"/>
      <c r="R360" s="9"/>
      <c r="S360" s="9"/>
      <c r="T360" s="17"/>
      <c r="U360" s="17"/>
      <c r="V360" s="9"/>
      <c r="W360" s="17"/>
      <c r="X360" s="9"/>
      <c r="Y360" s="9"/>
      <c r="Z360" s="9"/>
      <c r="AA360" s="9"/>
      <c r="AB360" s="9"/>
      <c r="AC360" s="9"/>
      <c r="AD360" s="9"/>
      <c r="AE360" s="9"/>
      <c r="AF360" s="9"/>
      <c r="AG360" s="9"/>
      <c r="AH360" s="9"/>
    </row>
    <row r="361" spans="1:34" x14ac:dyDescent="0.25">
      <c r="A361" s="9"/>
      <c r="B361" s="9"/>
      <c r="C361" s="9"/>
      <c r="D361" s="9"/>
      <c r="E361" s="16"/>
      <c r="F361" s="9"/>
      <c r="G361" s="16"/>
      <c r="H361" s="16"/>
      <c r="I361" s="9"/>
      <c r="J361" s="9"/>
      <c r="K361" s="9"/>
      <c r="L361" s="9"/>
      <c r="M361" s="9"/>
      <c r="N361" s="9"/>
      <c r="O361" s="9"/>
      <c r="P361" s="9"/>
      <c r="Q361" s="425"/>
      <c r="R361" s="9"/>
      <c r="S361" s="9"/>
      <c r="T361" s="17"/>
      <c r="U361" s="17"/>
      <c r="V361" s="9"/>
      <c r="W361" s="17"/>
      <c r="X361" s="9"/>
      <c r="Y361" s="9"/>
      <c r="Z361" s="9"/>
      <c r="AA361" s="9"/>
      <c r="AB361" s="9"/>
      <c r="AC361" s="9"/>
      <c r="AD361" s="9"/>
      <c r="AE361" s="9"/>
      <c r="AF361" s="9"/>
      <c r="AG361" s="9"/>
      <c r="AH361" s="9"/>
    </row>
    <row r="362" spans="1:34" x14ac:dyDescent="0.25">
      <c r="A362" s="9"/>
      <c r="B362" s="9"/>
      <c r="C362" s="9"/>
      <c r="D362" s="9"/>
      <c r="E362" s="16"/>
      <c r="F362" s="9"/>
      <c r="G362" s="16"/>
      <c r="H362" s="16"/>
      <c r="I362" s="9"/>
      <c r="J362" s="9"/>
      <c r="K362" s="9"/>
      <c r="L362" s="9"/>
      <c r="M362" s="9"/>
      <c r="N362" s="9"/>
      <c r="O362" s="9"/>
      <c r="P362" s="9"/>
      <c r="Q362" s="425"/>
      <c r="R362" s="9"/>
      <c r="S362" s="9"/>
      <c r="T362" s="17"/>
      <c r="U362" s="17"/>
      <c r="V362" s="9"/>
      <c r="W362" s="17"/>
      <c r="X362" s="9"/>
      <c r="Y362" s="9"/>
      <c r="Z362" s="9"/>
      <c r="AA362" s="9"/>
      <c r="AB362" s="9"/>
      <c r="AC362" s="9"/>
      <c r="AD362" s="9"/>
      <c r="AE362" s="9"/>
      <c r="AF362" s="9"/>
      <c r="AG362" s="9"/>
      <c r="AH362" s="9"/>
    </row>
    <row r="363" spans="1:34" x14ac:dyDescent="0.25">
      <c r="A363" s="9"/>
      <c r="B363" s="9"/>
      <c r="C363" s="9"/>
      <c r="D363" s="9"/>
      <c r="E363" s="16"/>
      <c r="F363" s="9"/>
      <c r="G363" s="16"/>
      <c r="H363" s="16"/>
      <c r="I363" s="9"/>
      <c r="J363" s="9"/>
      <c r="K363" s="9"/>
      <c r="L363" s="9"/>
      <c r="M363" s="9"/>
      <c r="N363" s="9"/>
      <c r="O363" s="9"/>
      <c r="P363" s="9"/>
      <c r="Q363" s="425"/>
      <c r="R363" s="9"/>
      <c r="S363" s="9"/>
      <c r="T363" s="17"/>
      <c r="U363" s="17"/>
      <c r="V363" s="9"/>
      <c r="W363" s="17"/>
      <c r="X363" s="9"/>
      <c r="Y363" s="9"/>
      <c r="Z363" s="9"/>
      <c r="AA363" s="9"/>
      <c r="AB363" s="9"/>
      <c r="AC363" s="9"/>
      <c r="AD363" s="9"/>
      <c r="AE363" s="9"/>
      <c r="AF363" s="9"/>
      <c r="AG363" s="9"/>
      <c r="AH363" s="9"/>
    </row>
    <row r="364" spans="1:34" x14ac:dyDescent="0.25">
      <c r="A364" s="9"/>
      <c r="B364" s="9"/>
      <c r="C364" s="9"/>
      <c r="D364" s="9"/>
      <c r="E364" s="16"/>
      <c r="F364" s="9"/>
      <c r="G364" s="16"/>
      <c r="H364" s="16"/>
      <c r="I364" s="9"/>
      <c r="J364" s="9"/>
      <c r="K364" s="9"/>
      <c r="L364" s="9"/>
      <c r="M364" s="9"/>
      <c r="N364" s="9"/>
      <c r="O364" s="9"/>
      <c r="P364" s="9"/>
      <c r="Q364" s="425"/>
      <c r="R364" s="9"/>
      <c r="S364" s="9"/>
      <c r="T364" s="17"/>
      <c r="U364" s="17"/>
      <c r="V364" s="9"/>
      <c r="W364" s="17"/>
      <c r="X364" s="9"/>
      <c r="Y364" s="9"/>
      <c r="Z364" s="9"/>
      <c r="AA364" s="9"/>
      <c r="AB364" s="9"/>
      <c r="AC364" s="9"/>
      <c r="AD364" s="9"/>
      <c r="AE364" s="9"/>
      <c r="AF364" s="9"/>
      <c r="AG364" s="9"/>
      <c r="AH364" s="9"/>
    </row>
    <row r="365" spans="1:34" x14ac:dyDescent="0.25">
      <c r="A365" s="9"/>
      <c r="B365" s="9"/>
      <c r="C365" s="9"/>
      <c r="D365" s="9"/>
      <c r="E365" s="16"/>
      <c r="F365" s="9"/>
      <c r="G365" s="16"/>
      <c r="H365" s="16"/>
      <c r="I365" s="9"/>
      <c r="J365" s="9"/>
      <c r="K365" s="9"/>
      <c r="L365" s="9"/>
      <c r="M365" s="9"/>
      <c r="N365" s="9"/>
      <c r="O365" s="9"/>
      <c r="P365" s="9"/>
      <c r="Q365" s="425"/>
      <c r="R365" s="9"/>
      <c r="S365" s="9"/>
      <c r="T365" s="17"/>
      <c r="U365" s="17"/>
      <c r="V365" s="9"/>
      <c r="W365" s="17"/>
      <c r="X365" s="9"/>
      <c r="Y365" s="9"/>
      <c r="Z365" s="9"/>
      <c r="AA365" s="9"/>
      <c r="AB365" s="9"/>
      <c r="AC365" s="9"/>
      <c r="AD365" s="9"/>
      <c r="AE365" s="9"/>
      <c r="AF365" s="9"/>
      <c r="AG365" s="9"/>
      <c r="AH365" s="9"/>
    </row>
    <row r="366" spans="1:34" x14ac:dyDescent="0.25">
      <c r="A366" s="9"/>
      <c r="B366" s="9"/>
      <c r="C366" s="9"/>
      <c r="D366" s="9"/>
      <c r="E366" s="16"/>
      <c r="F366" s="9"/>
      <c r="G366" s="16"/>
      <c r="H366" s="16"/>
      <c r="I366" s="9"/>
      <c r="J366" s="9"/>
      <c r="K366" s="9"/>
      <c r="L366" s="9"/>
      <c r="M366" s="9"/>
      <c r="N366" s="9"/>
      <c r="O366" s="9"/>
      <c r="P366" s="9"/>
      <c r="Q366" s="425"/>
      <c r="R366" s="9"/>
      <c r="S366" s="9"/>
      <c r="T366" s="17"/>
      <c r="U366" s="17"/>
      <c r="V366" s="9"/>
      <c r="W366" s="17"/>
      <c r="X366" s="9"/>
      <c r="Y366" s="9"/>
      <c r="Z366" s="9"/>
      <c r="AA366" s="9"/>
      <c r="AB366" s="9"/>
      <c r="AC366" s="9"/>
      <c r="AD366" s="9"/>
      <c r="AE366" s="9"/>
      <c r="AF366" s="9"/>
      <c r="AG366" s="9"/>
      <c r="AH366" s="9"/>
    </row>
    <row r="367" spans="1:34" x14ac:dyDescent="0.25">
      <c r="A367" s="9"/>
      <c r="B367" s="9"/>
      <c r="C367" s="9"/>
      <c r="D367" s="9"/>
      <c r="E367" s="16"/>
      <c r="F367" s="9"/>
      <c r="G367" s="16"/>
      <c r="H367" s="16"/>
      <c r="I367" s="9"/>
      <c r="J367" s="9"/>
      <c r="K367" s="9"/>
      <c r="L367" s="9"/>
      <c r="M367" s="9"/>
      <c r="N367" s="9"/>
      <c r="O367" s="9"/>
      <c r="P367" s="9"/>
      <c r="Q367" s="425"/>
      <c r="R367" s="9"/>
      <c r="S367" s="9"/>
      <c r="T367" s="17"/>
      <c r="U367" s="17"/>
      <c r="V367" s="9"/>
      <c r="W367" s="17"/>
      <c r="X367" s="9"/>
      <c r="Y367" s="9"/>
      <c r="Z367" s="9"/>
      <c r="AA367" s="9"/>
      <c r="AB367" s="9"/>
      <c r="AC367" s="9"/>
      <c r="AD367" s="9"/>
      <c r="AE367" s="9"/>
      <c r="AF367" s="9"/>
      <c r="AG367" s="9"/>
      <c r="AH367" s="9"/>
    </row>
    <row r="368" spans="1:34" x14ac:dyDescent="0.25">
      <c r="A368" s="9"/>
      <c r="B368" s="9"/>
      <c r="C368" s="9"/>
      <c r="D368" s="9"/>
      <c r="E368" s="16"/>
      <c r="F368" s="9"/>
      <c r="G368" s="16"/>
      <c r="H368" s="16"/>
      <c r="I368" s="9"/>
      <c r="J368" s="9"/>
      <c r="K368" s="9"/>
      <c r="L368" s="9"/>
      <c r="M368" s="9"/>
      <c r="N368" s="9"/>
      <c r="O368" s="9"/>
      <c r="P368" s="9"/>
      <c r="Q368" s="425"/>
      <c r="R368" s="9"/>
      <c r="S368" s="9"/>
      <c r="T368" s="17"/>
      <c r="U368" s="17"/>
      <c r="V368" s="9"/>
      <c r="W368" s="17"/>
      <c r="X368" s="9"/>
      <c r="Y368" s="9"/>
      <c r="Z368" s="9"/>
      <c r="AA368" s="9"/>
      <c r="AB368" s="9"/>
      <c r="AC368" s="9"/>
      <c r="AD368" s="9"/>
      <c r="AE368" s="9"/>
      <c r="AF368" s="9"/>
      <c r="AG368" s="9"/>
      <c r="AH368" s="9"/>
    </row>
    <row r="369" spans="1:34" x14ac:dyDescent="0.25">
      <c r="A369" s="9"/>
      <c r="B369" s="9"/>
      <c r="C369" s="9"/>
      <c r="D369" s="9"/>
      <c r="E369" s="16"/>
      <c r="F369" s="9"/>
      <c r="G369" s="16"/>
      <c r="H369" s="16"/>
      <c r="I369" s="9"/>
      <c r="J369" s="9"/>
      <c r="K369" s="9"/>
      <c r="L369" s="9"/>
      <c r="M369" s="9"/>
      <c r="N369" s="9"/>
      <c r="O369" s="9"/>
      <c r="P369" s="9"/>
      <c r="Q369" s="425"/>
      <c r="R369" s="9"/>
      <c r="S369" s="9"/>
      <c r="T369" s="17"/>
      <c r="U369" s="17"/>
      <c r="V369" s="9"/>
      <c r="W369" s="17"/>
      <c r="X369" s="9"/>
      <c r="Y369" s="9"/>
      <c r="Z369" s="9"/>
      <c r="AA369" s="9"/>
      <c r="AB369" s="9"/>
      <c r="AC369" s="9"/>
      <c r="AD369" s="9"/>
      <c r="AE369" s="9"/>
      <c r="AF369" s="9"/>
      <c r="AG369" s="9"/>
      <c r="AH369" s="9"/>
    </row>
    <row r="370" spans="1:34" x14ac:dyDescent="0.25">
      <c r="A370" s="9"/>
      <c r="B370" s="9"/>
      <c r="C370" s="9"/>
      <c r="D370" s="9"/>
      <c r="E370" s="16"/>
      <c r="F370" s="9"/>
      <c r="G370" s="16"/>
      <c r="H370" s="16"/>
      <c r="I370" s="9"/>
      <c r="J370" s="9"/>
      <c r="K370" s="9"/>
      <c r="L370" s="9"/>
      <c r="M370" s="9"/>
      <c r="N370" s="9"/>
      <c r="O370" s="9"/>
      <c r="P370" s="9"/>
      <c r="Q370" s="425"/>
      <c r="R370" s="9"/>
      <c r="S370" s="9"/>
      <c r="T370" s="17"/>
      <c r="U370" s="17"/>
      <c r="V370" s="9"/>
      <c r="W370" s="17"/>
      <c r="X370" s="9"/>
      <c r="Y370" s="9"/>
      <c r="Z370" s="9"/>
      <c r="AA370" s="9"/>
      <c r="AB370" s="9"/>
      <c r="AC370" s="9"/>
      <c r="AD370" s="9"/>
      <c r="AE370" s="9"/>
      <c r="AF370" s="9"/>
      <c r="AG370" s="9"/>
      <c r="AH370" s="9"/>
    </row>
    <row r="371" spans="1:34" x14ac:dyDescent="0.25">
      <c r="A371" s="9"/>
      <c r="B371" s="9"/>
      <c r="C371" s="9"/>
      <c r="D371" s="9"/>
      <c r="E371" s="16"/>
      <c r="F371" s="9"/>
      <c r="G371" s="16"/>
      <c r="H371" s="16"/>
      <c r="I371" s="9"/>
      <c r="J371" s="9"/>
      <c r="K371" s="9"/>
      <c r="L371" s="9"/>
      <c r="M371" s="9"/>
      <c r="N371" s="9"/>
      <c r="O371" s="9"/>
      <c r="P371" s="9"/>
      <c r="Q371" s="425"/>
      <c r="R371" s="9"/>
      <c r="S371" s="9"/>
      <c r="T371" s="17"/>
      <c r="U371" s="17"/>
      <c r="V371" s="9"/>
      <c r="W371" s="17"/>
      <c r="X371" s="9"/>
      <c r="Y371" s="9"/>
      <c r="Z371" s="9"/>
      <c r="AA371" s="9"/>
      <c r="AB371" s="9"/>
      <c r="AC371" s="9"/>
      <c r="AD371" s="9"/>
      <c r="AE371" s="9"/>
      <c r="AF371" s="9"/>
      <c r="AG371" s="9"/>
      <c r="AH371" s="9"/>
    </row>
    <row r="372" spans="1:34" x14ac:dyDescent="0.25">
      <c r="A372" s="9"/>
      <c r="B372" s="9"/>
      <c r="C372" s="9"/>
      <c r="D372" s="9"/>
      <c r="E372" s="16"/>
      <c r="F372" s="9"/>
      <c r="G372" s="16"/>
      <c r="H372" s="16"/>
      <c r="I372" s="9"/>
      <c r="J372" s="9"/>
      <c r="K372" s="9"/>
      <c r="L372" s="9"/>
      <c r="M372" s="9"/>
      <c r="N372" s="9"/>
      <c r="O372" s="9"/>
      <c r="P372" s="9"/>
      <c r="Q372" s="425"/>
      <c r="R372" s="9"/>
      <c r="S372" s="9"/>
      <c r="T372" s="17"/>
      <c r="U372" s="17"/>
      <c r="V372" s="9"/>
      <c r="W372" s="17"/>
      <c r="X372" s="9"/>
      <c r="Y372" s="9"/>
      <c r="Z372" s="9"/>
      <c r="AA372" s="9"/>
      <c r="AB372" s="9"/>
      <c r="AC372" s="9"/>
      <c r="AD372" s="9"/>
      <c r="AE372" s="9"/>
      <c r="AF372" s="9"/>
      <c r="AG372" s="9"/>
      <c r="AH372" s="9"/>
    </row>
    <row r="373" spans="1:34" x14ac:dyDescent="0.25">
      <c r="A373" s="9"/>
      <c r="B373" s="9"/>
      <c r="C373" s="9"/>
      <c r="D373" s="9"/>
      <c r="E373" s="16"/>
      <c r="F373" s="9"/>
      <c r="G373" s="16"/>
      <c r="H373" s="16"/>
      <c r="I373" s="9"/>
      <c r="J373" s="9"/>
      <c r="K373" s="9"/>
      <c r="L373" s="9"/>
      <c r="M373" s="9"/>
      <c r="N373" s="9"/>
      <c r="O373" s="9"/>
      <c r="P373" s="9"/>
      <c r="Q373" s="425"/>
      <c r="R373" s="9"/>
      <c r="S373" s="9"/>
      <c r="T373" s="17"/>
      <c r="U373" s="17"/>
      <c r="V373" s="9"/>
      <c r="W373" s="17"/>
      <c r="X373" s="9"/>
      <c r="Y373" s="9"/>
      <c r="Z373" s="9"/>
      <c r="AA373" s="9"/>
      <c r="AB373" s="9"/>
      <c r="AC373" s="9"/>
      <c r="AD373" s="9"/>
      <c r="AE373" s="9"/>
      <c r="AF373" s="9"/>
      <c r="AG373" s="9"/>
      <c r="AH373" s="9"/>
    </row>
    <row r="374" spans="1:34" x14ac:dyDescent="0.25">
      <c r="A374" s="9"/>
      <c r="B374" s="9"/>
      <c r="C374" s="9"/>
      <c r="D374" s="9"/>
      <c r="E374" s="16"/>
      <c r="F374" s="9"/>
      <c r="G374" s="16"/>
      <c r="H374" s="16"/>
      <c r="I374" s="9"/>
      <c r="J374" s="9"/>
      <c r="K374" s="9"/>
      <c r="L374" s="9"/>
      <c r="M374" s="9"/>
      <c r="N374" s="9"/>
      <c r="O374" s="9"/>
      <c r="P374" s="9"/>
      <c r="Q374" s="425"/>
      <c r="R374" s="9"/>
      <c r="S374" s="9"/>
      <c r="T374" s="17"/>
      <c r="U374" s="17"/>
      <c r="V374" s="9"/>
      <c r="W374" s="17"/>
      <c r="X374" s="9"/>
      <c r="Y374" s="9"/>
      <c r="Z374" s="9"/>
      <c r="AA374" s="9"/>
      <c r="AB374" s="9"/>
      <c r="AC374" s="9"/>
      <c r="AD374" s="9"/>
      <c r="AE374" s="9"/>
      <c r="AF374" s="9"/>
      <c r="AG374" s="9"/>
      <c r="AH374" s="9"/>
    </row>
    <row r="375" spans="1:34" x14ac:dyDescent="0.25">
      <c r="A375" s="9"/>
      <c r="B375" s="9"/>
      <c r="C375" s="9"/>
      <c r="D375" s="9"/>
      <c r="E375" s="16"/>
      <c r="F375" s="9"/>
      <c r="G375" s="16"/>
      <c r="H375" s="16"/>
      <c r="I375" s="9"/>
      <c r="J375" s="9"/>
      <c r="K375" s="9"/>
      <c r="L375" s="9"/>
      <c r="M375" s="9"/>
      <c r="N375" s="9"/>
      <c r="O375" s="9"/>
      <c r="P375" s="9"/>
      <c r="Q375" s="425"/>
      <c r="R375" s="9"/>
      <c r="S375" s="9"/>
      <c r="T375" s="17"/>
      <c r="U375" s="17"/>
      <c r="V375" s="9"/>
      <c r="W375" s="17"/>
      <c r="X375" s="9"/>
      <c r="Y375" s="9"/>
      <c r="Z375" s="9"/>
      <c r="AA375" s="9"/>
      <c r="AB375" s="9"/>
      <c r="AC375" s="9"/>
      <c r="AD375" s="9"/>
      <c r="AE375" s="9"/>
      <c r="AF375" s="9"/>
      <c r="AG375" s="9"/>
      <c r="AH375" s="9"/>
    </row>
    <row r="376" spans="1:34" x14ac:dyDescent="0.25">
      <c r="A376" s="9"/>
      <c r="B376" s="9"/>
      <c r="C376" s="9"/>
      <c r="D376" s="9"/>
      <c r="E376" s="16"/>
      <c r="F376" s="9"/>
      <c r="G376" s="16"/>
      <c r="H376" s="16"/>
      <c r="I376" s="9"/>
      <c r="J376" s="9"/>
      <c r="K376" s="9"/>
      <c r="L376" s="9"/>
      <c r="M376" s="9"/>
      <c r="N376" s="9"/>
      <c r="O376" s="9"/>
      <c r="P376" s="9"/>
      <c r="Q376" s="425"/>
      <c r="R376" s="9"/>
      <c r="S376" s="9"/>
      <c r="T376" s="17"/>
      <c r="U376" s="17"/>
      <c r="V376" s="9"/>
      <c r="W376" s="17"/>
      <c r="X376" s="9"/>
      <c r="Y376" s="9"/>
      <c r="Z376" s="9"/>
      <c r="AA376" s="9"/>
      <c r="AB376" s="9"/>
      <c r="AC376" s="9"/>
      <c r="AD376" s="9"/>
      <c r="AE376" s="9"/>
      <c r="AF376" s="9"/>
      <c r="AG376" s="9"/>
      <c r="AH376" s="9"/>
    </row>
    <row r="377" spans="1:34" x14ac:dyDescent="0.25">
      <c r="A377" s="9"/>
      <c r="B377" s="9"/>
      <c r="C377" s="9"/>
      <c r="D377" s="9"/>
      <c r="E377" s="16"/>
      <c r="F377" s="9"/>
      <c r="G377" s="16"/>
      <c r="H377" s="16"/>
      <c r="I377" s="9"/>
      <c r="J377" s="9"/>
      <c r="K377" s="9"/>
      <c r="L377" s="9"/>
      <c r="M377" s="9"/>
      <c r="N377" s="9"/>
      <c r="O377" s="9"/>
      <c r="P377" s="9"/>
      <c r="Q377" s="425"/>
      <c r="R377" s="9"/>
      <c r="S377" s="9"/>
      <c r="T377" s="17"/>
      <c r="U377" s="17"/>
      <c r="V377" s="9"/>
      <c r="W377" s="17"/>
      <c r="X377" s="9"/>
      <c r="Y377" s="9"/>
      <c r="Z377" s="9"/>
      <c r="AA377" s="9"/>
      <c r="AB377" s="9"/>
      <c r="AC377" s="9"/>
      <c r="AD377" s="9"/>
      <c r="AE377" s="9"/>
      <c r="AF377" s="9"/>
      <c r="AG377" s="9"/>
      <c r="AH377" s="9"/>
    </row>
    <row r="378" spans="1:34" x14ac:dyDescent="0.25">
      <c r="A378" s="9"/>
      <c r="B378" s="9"/>
      <c r="C378" s="9"/>
      <c r="D378" s="9"/>
      <c r="E378" s="16"/>
      <c r="F378" s="9"/>
      <c r="G378" s="16"/>
      <c r="H378" s="16"/>
      <c r="I378" s="9"/>
      <c r="J378" s="9"/>
      <c r="K378" s="9"/>
      <c r="L378" s="9"/>
      <c r="M378" s="9"/>
      <c r="N378" s="9"/>
      <c r="O378" s="9"/>
      <c r="P378" s="9"/>
      <c r="Q378" s="425"/>
      <c r="R378" s="9"/>
      <c r="S378" s="9"/>
      <c r="T378" s="17"/>
      <c r="U378" s="17"/>
      <c r="V378" s="9"/>
      <c r="W378" s="17"/>
      <c r="X378" s="9"/>
      <c r="Y378" s="9"/>
      <c r="Z378" s="9"/>
      <c r="AA378" s="9"/>
      <c r="AB378" s="9"/>
      <c r="AC378" s="9"/>
      <c r="AD378" s="9"/>
      <c r="AE378" s="9"/>
      <c r="AF378" s="9"/>
      <c r="AG378" s="9"/>
      <c r="AH378" s="9"/>
    </row>
    <row r="379" spans="1:34" x14ac:dyDescent="0.25">
      <c r="A379" s="9"/>
      <c r="B379" s="9"/>
      <c r="C379" s="9"/>
      <c r="D379" s="9"/>
      <c r="E379" s="16"/>
      <c r="F379" s="9"/>
      <c r="G379" s="16"/>
      <c r="H379" s="16"/>
      <c r="I379" s="9"/>
      <c r="J379" s="9"/>
      <c r="K379" s="9"/>
      <c r="L379" s="9"/>
      <c r="M379" s="9"/>
      <c r="N379" s="9"/>
      <c r="O379" s="9"/>
      <c r="P379" s="9"/>
      <c r="Q379" s="425"/>
      <c r="R379" s="9"/>
      <c r="S379" s="9"/>
      <c r="T379" s="17"/>
      <c r="U379" s="17"/>
      <c r="V379" s="9"/>
      <c r="W379" s="17"/>
      <c r="X379" s="9"/>
      <c r="Y379" s="9"/>
      <c r="Z379" s="9"/>
      <c r="AA379" s="9"/>
      <c r="AB379" s="9"/>
      <c r="AC379" s="9"/>
      <c r="AD379" s="9"/>
      <c r="AE379" s="9"/>
      <c r="AF379" s="9"/>
      <c r="AG379" s="9"/>
      <c r="AH379" s="9"/>
    </row>
    <row r="380" spans="1:34" x14ac:dyDescent="0.25">
      <c r="A380" s="9"/>
      <c r="B380" s="9"/>
      <c r="C380" s="9"/>
      <c r="D380" s="9"/>
      <c r="E380" s="16"/>
      <c r="F380" s="9"/>
      <c r="G380" s="16"/>
      <c r="H380" s="16"/>
      <c r="I380" s="9"/>
      <c r="J380" s="9"/>
      <c r="K380" s="9"/>
      <c r="L380" s="9"/>
      <c r="M380" s="9"/>
      <c r="N380" s="9"/>
      <c r="O380" s="9"/>
      <c r="P380" s="9"/>
      <c r="Q380" s="425"/>
      <c r="R380" s="9"/>
      <c r="S380" s="9"/>
      <c r="T380" s="17"/>
      <c r="U380" s="17"/>
      <c r="V380" s="9"/>
      <c r="W380" s="17"/>
      <c r="X380" s="9"/>
      <c r="Y380" s="9"/>
      <c r="Z380" s="9"/>
      <c r="AA380" s="9"/>
      <c r="AB380" s="9"/>
      <c r="AC380" s="9"/>
      <c r="AD380" s="9"/>
      <c r="AE380" s="9"/>
      <c r="AF380" s="9"/>
      <c r="AG380" s="9"/>
      <c r="AH380" s="9"/>
    </row>
    <row r="381" spans="1:34" x14ac:dyDescent="0.25">
      <c r="A381" s="9"/>
      <c r="B381" s="9"/>
      <c r="C381" s="9"/>
      <c r="D381" s="9"/>
      <c r="E381" s="16"/>
      <c r="F381" s="9"/>
      <c r="G381" s="16"/>
      <c r="H381" s="16"/>
      <c r="I381" s="9"/>
      <c r="J381" s="9"/>
      <c r="K381" s="9"/>
      <c r="L381" s="9"/>
      <c r="M381" s="9"/>
      <c r="N381" s="9"/>
      <c r="O381" s="9"/>
      <c r="P381" s="9"/>
      <c r="Q381" s="425"/>
      <c r="R381" s="9"/>
      <c r="S381" s="9"/>
      <c r="T381" s="17"/>
      <c r="U381" s="17"/>
      <c r="V381" s="9"/>
      <c r="W381" s="17"/>
      <c r="X381" s="9"/>
      <c r="Y381" s="9"/>
      <c r="Z381" s="9"/>
      <c r="AA381" s="9"/>
      <c r="AB381" s="9"/>
      <c r="AC381" s="9"/>
      <c r="AD381" s="9"/>
      <c r="AE381" s="9"/>
      <c r="AF381" s="9"/>
      <c r="AG381" s="9"/>
      <c r="AH381" s="9"/>
    </row>
    <row r="382" spans="1:34" x14ac:dyDescent="0.25">
      <c r="A382" s="9"/>
      <c r="B382" s="9"/>
      <c r="C382" s="9"/>
      <c r="D382" s="9"/>
      <c r="E382" s="16"/>
      <c r="F382" s="9"/>
      <c r="G382" s="16"/>
      <c r="H382" s="16"/>
      <c r="I382" s="9"/>
      <c r="J382" s="9"/>
      <c r="K382" s="9"/>
      <c r="L382" s="9"/>
      <c r="M382" s="9"/>
      <c r="N382" s="9"/>
      <c r="O382" s="9"/>
      <c r="P382" s="9"/>
      <c r="Q382" s="425"/>
      <c r="R382" s="9"/>
      <c r="S382" s="9"/>
      <c r="T382" s="17"/>
      <c r="U382" s="17"/>
      <c r="V382" s="9"/>
      <c r="W382" s="17"/>
      <c r="X382" s="9"/>
      <c r="Y382" s="9"/>
      <c r="Z382" s="9"/>
      <c r="AA382" s="9"/>
      <c r="AB382" s="9"/>
      <c r="AC382" s="9"/>
      <c r="AD382" s="9"/>
      <c r="AE382" s="9"/>
      <c r="AF382" s="9"/>
      <c r="AG382" s="9"/>
      <c r="AH382" s="9"/>
    </row>
    <row r="383" spans="1:34" x14ac:dyDescent="0.25">
      <c r="A383" s="9"/>
      <c r="B383" s="9"/>
      <c r="C383" s="9"/>
      <c r="D383" s="9"/>
      <c r="E383" s="16"/>
      <c r="F383" s="9"/>
      <c r="G383" s="16"/>
      <c r="H383" s="16"/>
      <c r="I383" s="9"/>
      <c r="J383" s="9"/>
      <c r="K383" s="9"/>
      <c r="L383" s="9"/>
      <c r="M383" s="9"/>
      <c r="N383" s="9"/>
      <c r="O383" s="9"/>
      <c r="P383" s="9"/>
      <c r="Q383" s="425"/>
      <c r="R383" s="9"/>
      <c r="S383" s="9"/>
      <c r="T383" s="17"/>
      <c r="U383" s="17"/>
      <c r="V383" s="9"/>
      <c r="W383" s="17"/>
      <c r="X383" s="9"/>
      <c r="Y383" s="9"/>
      <c r="Z383" s="9"/>
      <c r="AA383" s="9"/>
      <c r="AB383" s="9"/>
      <c r="AC383" s="9"/>
      <c r="AD383" s="9"/>
      <c r="AE383" s="9"/>
      <c r="AF383" s="9"/>
      <c r="AG383" s="9"/>
      <c r="AH383" s="9"/>
    </row>
    <row r="384" spans="1:34" x14ac:dyDescent="0.25">
      <c r="A384" s="9"/>
      <c r="B384" s="9"/>
      <c r="C384" s="9"/>
      <c r="D384" s="9"/>
      <c r="E384" s="16"/>
      <c r="F384" s="9"/>
      <c r="G384" s="16"/>
      <c r="H384" s="16"/>
      <c r="I384" s="9"/>
      <c r="J384" s="9"/>
      <c r="K384" s="9"/>
      <c r="L384" s="9"/>
      <c r="M384" s="9"/>
      <c r="N384" s="9"/>
      <c r="O384" s="9"/>
      <c r="P384" s="9"/>
      <c r="Q384" s="425"/>
      <c r="R384" s="9"/>
      <c r="S384" s="9"/>
      <c r="T384" s="17"/>
      <c r="U384" s="17"/>
      <c r="V384" s="9"/>
      <c r="W384" s="17"/>
      <c r="X384" s="9"/>
      <c r="Y384" s="9"/>
      <c r="Z384" s="9"/>
      <c r="AA384" s="9"/>
      <c r="AB384" s="9"/>
      <c r="AC384" s="9"/>
      <c r="AD384" s="9"/>
      <c r="AE384" s="9"/>
      <c r="AF384" s="9"/>
      <c r="AG384" s="9"/>
      <c r="AH384" s="9"/>
    </row>
    <row r="385" spans="1:34" x14ac:dyDescent="0.25">
      <c r="A385" s="9"/>
      <c r="B385" s="9"/>
      <c r="C385" s="9"/>
      <c r="D385" s="9"/>
      <c r="E385" s="16"/>
      <c r="F385" s="9"/>
      <c r="G385" s="16"/>
      <c r="H385" s="16"/>
      <c r="I385" s="9"/>
      <c r="J385" s="9"/>
      <c r="K385" s="9"/>
      <c r="L385" s="9"/>
      <c r="M385" s="9"/>
      <c r="N385" s="9"/>
      <c r="O385" s="9"/>
      <c r="P385" s="9"/>
      <c r="Q385" s="425"/>
      <c r="R385" s="9"/>
      <c r="S385" s="9"/>
      <c r="T385" s="17"/>
      <c r="U385" s="17"/>
      <c r="V385" s="9"/>
      <c r="W385" s="17"/>
      <c r="X385" s="9"/>
      <c r="Y385" s="9"/>
      <c r="Z385" s="9"/>
      <c r="AA385" s="9"/>
      <c r="AB385" s="9"/>
      <c r="AC385" s="9"/>
      <c r="AD385" s="9"/>
      <c r="AE385" s="9"/>
      <c r="AF385" s="9"/>
      <c r="AG385" s="9"/>
      <c r="AH385" s="9"/>
    </row>
    <row r="386" spans="1:34" x14ac:dyDescent="0.25">
      <c r="A386" s="9"/>
      <c r="B386" s="9"/>
      <c r="C386" s="9"/>
      <c r="D386" s="9"/>
      <c r="E386" s="16"/>
      <c r="F386" s="9"/>
      <c r="G386" s="16"/>
      <c r="H386" s="16"/>
      <c r="I386" s="9"/>
      <c r="J386" s="9"/>
      <c r="K386" s="9"/>
      <c r="L386" s="9"/>
      <c r="M386" s="9"/>
      <c r="N386" s="9"/>
      <c r="O386" s="9"/>
      <c r="P386" s="9"/>
      <c r="Q386" s="425"/>
      <c r="R386" s="9"/>
      <c r="S386" s="9"/>
      <c r="T386" s="17"/>
      <c r="U386" s="17"/>
      <c r="V386" s="9"/>
      <c r="W386" s="17"/>
      <c r="X386" s="9"/>
      <c r="Y386" s="9"/>
      <c r="Z386" s="9"/>
      <c r="AA386" s="9"/>
      <c r="AB386" s="9"/>
      <c r="AC386" s="9"/>
      <c r="AD386" s="9"/>
      <c r="AE386" s="9"/>
      <c r="AF386" s="9"/>
      <c r="AG386" s="9"/>
      <c r="AH386" s="9"/>
    </row>
    <row r="387" spans="1:34" x14ac:dyDescent="0.25">
      <c r="A387" s="9"/>
      <c r="B387" s="9"/>
      <c r="C387" s="9"/>
      <c r="D387" s="9"/>
      <c r="E387" s="16"/>
      <c r="F387" s="9"/>
      <c r="G387" s="16"/>
      <c r="H387" s="16"/>
      <c r="I387" s="9"/>
      <c r="J387" s="9"/>
      <c r="K387" s="9"/>
      <c r="L387" s="9"/>
      <c r="M387" s="9"/>
      <c r="N387" s="9"/>
      <c r="O387" s="9"/>
      <c r="P387" s="9"/>
      <c r="Q387" s="425"/>
      <c r="R387" s="9"/>
      <c r="S387" s="9"/>
      <c r="T387" s="17"/>
      <c r="U387" s="17"/>
      <c r="V387" s="9"/>
      <c r="W387" s="17"/>
      <c r="X387" s="9"/>
      <c r="Y387" s="9"/>
      <c r="Z387" s="9"/>
      <c r="AA387" s="9"/>
      <c r="AB387" s="9"/>
      <c r="AC387" s="9"/>
      <c r="AD387" s="9"/>
      <c r="AE387" s="9"/>
      <c r="AF387" s="9"/>
      <c r="AG387" s="9"/>
      <c r="AH387" s="9"/>
    </row>
    <row r="388" spans="1:34" x14ac:dyDescent="0.25">
      <c r="A388" s="9"/>
      <c r="B388" s="9"/>
      <c r="C388" s="9"/>
      <c r="D388" s="9"/>
      <c r="E388" s="16"/>
      <c r="F388" s="9"/>
      <c r="G388" s="16"/>
      <c r="H388" s="16"/>
      <c r="I388" s="9"/>
      <c r="J388" s="9"/>
      <c r="K388" s="9"/>
      <c r="L388" s="9"/>
      <c r="M388" s="9"/>
      <c r="N388" s="9"/>
      <c r="O388" s="9"/>
      <c r="P388" s="9"/>
      <c r="Q388" s="425"/>
      <c r="R388" s="9"/>
      <c r="S388" s="9"/>
      <c r="T388" s="17"/>
      <c r="U388" s="17"/>
      <c r="V388" s="9"/>
      <c r="W388" s="17"/>
      <c r="X388" s="9"/>
      <c r="Y388" s="9"/>
      <c r="Z388" s="9"/>
      <c r="AA388" s="9"/>
      <c r="AB388" s="9"/>
      <c r="AC388" s="9"/>
      <c r="AD388" s="9"/>
      <c r="AE388" s="9"/>
      <c r="AF388" s="9"/>
      <c r="AG388" s="9"/>
      <c r="AH388" s="9"/>
    </row>
    <row r="389" spans="1:34" x14ac:dyDescent="0.25">
      <c r="A389" s="9"/>
      <c r="B389" s="9"/>
      <c r="C389" s="9"/>
      <c r="D389" s="9"/>
      <c r="E389" s="16"/>
      <c r="F389" s="9"/>
      <c r="G389" s="16"/>
      <c r="H389" s="16"/>
      <c r="I389" s="9"/>
      <c r="J389" s="9"/>
      <c r="K389" s="9"/>
      <c r="L389" s="9"/>
      <c r="M389" s="9"/>
      <c r="N389" s="9"/>
      <c r="O389" s="9"/>
      <c r="P389" s="9"/>
      <c r="Q389" s="425"/>
      <c r="R389" s="9"/>
      <c r="S389" s="9"/>
      <c r="T389" s="17"/>
      <c r="U389" s="17"/>
      <c r="V389" s="9"/>
      <c r="W389" s="17"/>
      <c r="X389" s="9"/>
      <c r="Y389" s="9"/>
      <c r="Z389" s="9"/>
      <c r="AA389" s="9"/>
      <c r="AB389" s="9"/>
      <c r="AC389" s="9"/>
      <c r="AD389" s="9"/>
      <c r="AE389" s="9"/>
      <c r="AF389" s="9"/>
      <c r="AG389" s="9"/>
      <c r="AH389" s="9"/>
    </row>
    <row r="390" spans="1:34" x14ac:dyDescent="0.25">
      <c r="A390" s="9"/>
      <c r="B390" s="9"/>
      <c r="C390" s="9"/>
      <c r="D390" s="9"/>
      <c r="E390" s="16"/>
      <c r="F390" s="9"/>
      <c r="G390" s="16"/>
      <c r="H390" s="16"/>
      <c r="I390" s="9"/>
      <c r="J390" s="9"/>
      <c r="K390" s="9"/>
      <c r="L390" s="9"/>
      <c r="M390" s="9"/>
      <c r="N390" s="9"/>
      <c r="O390" s="9"/>
      <c r="P390" s="9"/>
      <c r="Q390" s="425"/>
      <c r="R390" s="9"/>
      <c r="S390" s="9"/>
      <c r="T390" s="17"/>
      <c r="U390" s="17"/>
      <c r="V390" s="9"/>
      <c r="W390" s="17"/>
      <c r="X390" s="9"/>
      <c r="Y390" s="9"/>
      <c r="Z390" s="9"/>
      <c r="AA390" s="9"/>
      <c r="AB390" s="9"/>
      <c r="AC390" s="9"/>
      <c r="AD390" s="9"/>
      <c r="AE390" s="9"/>
      <c r="AF390" s="9"/>
      <c r="AG390" s="9"/>
      <c r="AH390" s="9"/>
    </row>
    <row r="391" spans="1:34" x14ac:dyDescent="0.25">
      <c r="A391" s="9"/>
      <c r="B391" s="9"/>
      <c r="C391" s="9"/>
      <c r="D391" s="9"/>
      <c r="E391" s="16"/>
      <c r="F391" s="9"/>
      <c r="G391" s="16"/>
      <c r="H391" s="16"/>
      <c r="I391" s="9"/>
      <c r="J391" s="9"/>
      <c r="K391" s="9"/>
      <c r="L391" s="9"/>
      <c r="M391" s="9"/>
      <c r="N391" s="9"/>
      <c r="O391" s="9"/>
      <c r="P391" s="9"/>
      <c r="Q391" s="425"/>
      <c r="R391" s="9"/>
      <c r="S391" s="9"/>
      <c r="T391" s="17"/>
      <c r="U391" s="17"/>
      <c r="V391" s="9"/>
      <c r="W391" s="17"/>
      <c r="X391" s="9"/>
      <c r="Y391" s="9"/>
      <c r="Z391" s="9"/>
      <c r="AA391" s="9"/>
      <c r="AB391" s="9"/>
      <c r="AC391" s="9"/>
      <c r="AD391" s="9"/>
      <c r="AE391" s="9"/>
      <c r="AF391" s="9"/>
      <c r="AG391" s="9"/>
      <c r="AH391" s="9"/>
    </row>
    <row r="392" spans="1:34" x14ac:dyDescent="0.25">
      <c r="A392" s="9"/>
      <c r="B392" s="9"/>
      <c r="C392" s="9"/>
      <c r="D392" s="9"/>
      <c r="E392" s="16"/>
      <c r="F392" s="9"/>
      <c r="G392" s="16"/>
      <c r="H392" s="16"/>
      <c r="I392" s="9"/>
      <c r="J392" s="9"/>
      <c r="K392" s="9"/>
      <c r="L392" s="9"/>
      <c r="M392" s="9"/>
      <c r="N392" s="9"/>
      <c r="O392" s="9"/>
      <c r="P392" s="9"/>
      <c r="Q392" s="425"/>
      <c r="R392" s="9"/>
      <c r="S392" s="9"/>
      <c r="T392" s="17"/>
      <c r="U392" s="17"/>
      <c r="V392" s="9"/>
      <c r="W392" s="17"/>
      <c r="X392" s="9"/>
      <c r="Y392" s="9"/>
      <c r="Z392" s="9"/>
      <c r="AA392" s="9"/>
      <c r="AB392" s="9"/>
      <c r="AC392" s="9"/>
      <c r="AD392" s="9"/>
      <c r="AE392" s="9"/>
      <c r="AF392" s="9"/>
      <c r="AG392" s="9"/>
      <c r="AH392" s="9"/>
    </row>
    <row r="393" spans="1:34" x14ac:dyDescent="0.25">
      <c r="A393" s="9"/>
      <c r="B393" s="9"/>
      <c r="C393" s="9"/>
      <c r="D393" s="9"/>
      <c r="E393" s="16"/>
      <c r="F393" s="9"/>
      <c r="G393" s="16"/>
      <c r="H393" s="16"/>
      <c r="I393" s="9"/>
      <c r="J393" s="9"/>
      <c r="K393" s="9"/>
      <c r="L393" s="9"/>
      <c r="M393" s="9"/>
      <c r="N393" s="9"/>
      <c r="O393" s="9"/>
      <c r="P393" s="9"/>
      <c r="Q393" s="425"/>
      <c r="R393" s="9"/>
      <c r="S393" s="9"/>
      <c r="T393" s="17"/>
      <c r="U393" s="17"/>
      <c r="V393" s="9"/>
      <c r="W393" s="17"/>
      <c r="X393" s="9"/>
      <c r="Y393" s="9"/>
      <c r="Z393" s="9"/>
      <c r="AA393" s="9"/>
      <c r="AB393" s="9"/>
      <c r="AC393" s="9"/>
      <c r="AD393" s="9"/>
      <c r="AE393" s="9"/>
      <c r="AF393" s="9"/>
      <c r="AG393" s="9"/>
      <c r="AH393" s="9"/>
    </row>
    <row r="394" spans="1:34" x14ac:dyDescent="0.25">
      <c r="A394" s="9"/>
      <c r="B394" s="9"/>
      <c r="C394" s="9"/>
      <c r="D394" s="9"/>
      <c r="E394" s="16"/>
      <c r="F394" s="9"/>
      <c r="G394" s="16"/>
      <c r="H394" s="16"/>
      <c r="I394" s="9"/>
      <c r="J394" s="9"/>
      <c r="K394" s="9"/>
      <c r="L394" s="9"/>
      <c r="M394" s="9"/>
      <c r="N394" s="9"/>
      <c r="O394" s="9"/>
      <c r="P394" s="9"/>
      <c r="Q394" s="425"/>
      <c r="R394" s="9"/>
      <c r="S394" s="9"/>
      <c r="T394" s="17"/>
      <c r="U394" s="17"/>
      <c r="V394" s="9"/>
      <c r="W394" s="17"/>
      <c r="X394" s="9"/>
      <c r="Y394" s="9"/>
      <c r="Z394" s="9"/>
      <c r="AA394" s="9"/>
      <c r="AB394" s="9"/>
      <c r="AC394" s="9"/>
      <c r="AD394" s="9"/>
      <c r="AE394" s="9"/>
      <c r="AF394" s="9"/>
      <c r="AG394" s="9"/>
      <c r="AH394" s="9"/>
    </row>
    <row r="395" spans="1:34" x14ac:dyDescent="0.25">
      <c r="A395" s="9"/>
      <c r="B395" s="9"/>
      <c r="C395" s="9"/>
      <c r="D395" s="9"/>
      <c r="E395" s="16"/>
      <c r="F395" s="9"/>
      <c r="G395" s="16"/>
      <c r="H395" s="16"/>
      <c r="I395" s="9"/>
      <c r="J395" s="9"/>
      <c r="K395" s="9"/>
      <c r="L395" s="9"/>
      <c r="M395" s="9"/>
      <c r="N395" s="9"/>
      <c r="O395" s="9"/>
      <c r="P395" s="9"/>
      <c r="Q395" s="425"/>
      <c r="R395" s="9"/>
      <c r="S395" s="9"/>
      <c r="T395" s="17"/>
      <c r="U395" s="17"/>
      <c r="V395" s="9"/>
      <c r="W395" s="17"/>
      <c r="X395" s="9"/>
      <c r="Y395" s="9"/>
      <c r="Z395" s="9"/>
      <c r="AA395" s="9"/>
      <c r="AB395" s="9"/>
      <c r="AC395" s="9"/>
      <c r="AD395" s="9"/>
      <c r="AE395" s="9"/>
      <c r="AF395" s="9"/>
      <c r="AG395" s="9"/>
      <c r="AH395" s="9"/>
    </row>
    <row r="396" spans="1:34" x14ac:dyDescent="0.25">
      <c r="A396" s="9"/>
      <c r="B396" s="9"/>
      <c r="C396" s="9"/>
      <c r="D396" s="9"/>
      <c r="E396" s="16"/>
      <c r="F396" s="9"/>
      <c r="G396" s="16"/>
      <c r="H396" s="16"/>
      <c r="I396" s="9"/>
      <c r="J396" s="9"/>
      <c r="K396" s="9"/>
      <c r="L396" s="9"/>
      <c r="M396" s="9"/>
      <c r="N396" s="9"/>
      <c r="O396" s="9"/>
      <c r="P396" s="9"/>
      <c r="Q396" s="425"/>
      <c r="R396" s="9"/>
      <c r="S396" s="9"/>
      <c r="T396" s="17"/>
      <c r="U396" s="17"/>
      <c r="V396" s="9"/>
      <c r="W396" s="17"/>
      <c r="X396" s="9"/>
      <c r="Y396" s="9"/>
      <c r="Z396" s="9"/>
      <c r="AA396" s="9"/>
      <c r="AB396" s="9"/>
      <c r="AC396" s="9"/>
      <c r="AD396" s="9"/>
      <c r="AE396" s="9"/>
      <c r="AF396" s="9"/>
      <c r="AG396" s="9"/>
      <c r="AH396" s="9"/>
    </row>
    <row r="397" spans="1:34" x14ac:dyDescent="0.25">
      <c r="A397" s="9"/>
      <c r="B397" s="9"/>
      <c r="C397" s="9"/>
      <c r="D397" s="9"/>
      <c r="E397" s="16"/>
      <c r="F397" s="9"/>
      <c r="G397" s="16"/>
      <c r="H397" s="16"/>
      <c r="I397" s="9"/>
      <c r="J397" s="9"/>
      <c r="K397" s="9"/>
      <c r="L397" s="9"/>
      <c r="M397" s="9"/>
      <c r="N397" s="9"/>
      <c r="O397" s="9"/>
      <c r="P397" s="9"/>
      <c r="Q397" s="425"/>
      <c r="R397" s="9"/>
      <c r="S397" s="9"/>
      <c r="T397" s="17"/>
      <c r="U397" s="17"/>
      <c r="V397" s="9"/>
      <c r="W397" s="17"/>
      <c r="X397" s="9"/>
      <c r="Y397" s="9"/>
      <c r="Z397" s="9"/>
      <c r="AA397" s="9"/>
      <c r="AB397" s="9"/>
      <c r="AC397" s="9"/>
      <c r="AD397" s="9"/>
      <c r="AE397" s="9"/>
      <c r="AF397" s="9"/>
      <c r="AG397" s="9"/>
      <c r="AH397" s="9"/>
    </row>
    <row r="398" spans="1:34" x14ac:dyDescent="0.25">
      <c r="A398" s="9"/>
      <c r="B398" s="9"/>
      <c r="C398" s="9"/>
      <c r="D398" s="9"/>
      <c r="E398" s="16"/>
      <c r="F398" s="9"/>
      <c r="G398" s="16"/>
      <c r="H398" s="16"/>
      <c r="I398" s="9"/>
      <c r="J398" s="9"/>
      <c r="K398" s="9"/>
      <c r="L398" s="9"/>
      <c r="M398" s="9"/>
      <c r="N398" s="9"/>
      <c r="O398" s="9"/>
      <c r="P398" s="9"/>
      <c r="Q398" s="425"/>
      <c r="R398" s="9"/>
      <c r="S398" s="9"/>
      <c r="T398" s="17"/>
      <c r="U398" s="17"/>
      <c r="V398" s="9"/>
      <c r="W398" s="17"/>
      <c r="X398" s="9"/>
      <c r="Y398" s="9"/>
      <c r="Z398" s="9"/>
      <c r="AA398" s="9"/>
      <c r="AB398" s="9"/>
      <c r="AC398" s="9"/>
      <c r="AD398" s="9"/>
      <c r="AE398" s="9"/>
      <c r="AF398" s="9"/>
      <c r="AG398" s="9"/>
      <c r="AH398" s="9"/>
    </row>
    <row r="399" spans="1:34" x14ac:dyDescent="0.25">
      <c r="A399" s="9"/>
      <c r="B399" s="9"/>
      <c r="C399" s="9"/>
      <c r="D399" s="9"/>
      <c r="E399" s="16"/>
      <c r="F399" s="9"/>
      <c r="G399" s="16"/>
      <c r="H399" s="16"/>
      <c r="I399" s="9"/>
      <c r="J399" s="9"/>
      <c r="K399" s="9"/>
      <c r="L399" s="9"/>
      <c r="M399" s="9"/>
      <c r="N399" s="9"/>
      <c r="O399" s="9"/>
      <c r="P399" s="9"/>
      <c r="Q399" s="425"/>
      <c r="R399" s="9"/>
      <c r="S399" s="9"/>
      <c r="T399" s="17"/>
      <c r="U399" s="17"/>
      <c r="V399" s="9"/>
      <c r="W399" s="17"/>
      <c r="X399" s="9"/>
      <c r="Y399" s="9"/>
      <c r="Z399" s="9"/>
      <c r="AA399" s="9"/>
      <c r="AB399" s="9"/>
      <c r="AC399" s="9"/>
      <c r="AD399" s="9"/>
      <c r="AE399" s="9"/>
      <c r="AF399" s="9"/>
      <c r="AG399" s="9"/>
      <c r="AH399" s="9"/>
    </row>
    <row r="400" spans="1:34" x14ac:dyDescent="0.25">
      <c r="A400" s="9"/>
      <c r="B400" s="9"/>
      <c r="C400" s="9"/>
      <c r="D400" s="9"/>
      <c r="E400" s="16"/>
      <c r="F400" s="9"/>
      <c r="G400" s="16"/>
      <c r="H400" s="16"/>
      <c r="I400" s="9"/>
      <c r="J400" s="9"/>
      <c r="K400" s="9"/>
      <c r="L400" s="9"/>
      <c r="M400" s="9"/>
      <c r="N400" s="9"/>
      <c r="O400" s="9"/>
      <c r="P400" s="9"/>
      <c r="Q400" s="425"/>
      <c r="R400" s="9"/>
      <c r="S400" s="9"/>
      <c r="T400" s="17"/>
      <c r="U400" s="17"/>
      <c r="V400" s="9"/>
      <c r="W400" s="17"/>
      <c r="X400" s="9"/>
      <c r="Y400" s="9"/>
      <c r="Z400" s="9"/>
      <c r="AA400" s="9"/>
      <c r="AB400" s="9"/>
      <c r="AC400" s="9"/>
      <c r="AD400" s="9"/>
      <c r="AE400" s="9"/>
      <c r="AF400" s="9"/>
      <c r="AG400" s="9"/>
      <c r="AH400" s="9"/>
    </row>
    <row r="401" spans="1:34" x14ac:dyDescent="0.25">
      <c r="A401" s="9"/>
      <c r="B401" s="9"/>
      <c r="C401" s="9"/>
      <c r="D401" s="9"/>
      <c r="E401" s="16"/>
      <c r="F401" s="9"/>
      <c r="G401" s="16"/>
      <c r="H401" s="16"/>
      <c r="I401" s="9"/>
      <c r="J401" s="9"/>
      <c r="K401" s="9"/>
      <c r="L401" s="9"/>
      <c r="M401" s="9"/>
      <c r="N401" s="9"/>
      <c r="O401" s="9"/>
      <c r="P401" s="9"/>
      <c r="Q401" s="425"/>
      <c r="R401" s="9"/>
      <c r="S401" s="9"/>
      <c r="T401" s="17"/>
      <c r="U401" s="17"/>
      <c r="V401" s="9"/>
      <c r="W401" s="17"/>
      <c r="X401" s="9"/>
      <c r="Y401" s="9"/>
      <c r="Z401" s="9"/>
      <c r="AA401" s="9"/>
      <c r="AB401" s="9"/>
      <c r="AC401" s="9"/>
      <c r="AD401" s="9"/>
      <c r="AE401" s="9"/>
      <c r="AF401" s="9"/>
      <c r="AG401" s="9"/>
      <c r="AH401" s="9"/>
    </row>
    <row r="402" spans="1:34" x14ac:dyDescent="0.25">
      <c r="A402" s="9"/>
      <c r="B402" s="9"/>
      <c r="C402" s="9"/>
      <c r="D402" s="9"/>
      <c r="E402" s="16"/>
      <c r="F402" s="9"/>
      <c r="G402" s="16"/>
      <c r="H402" s="16"/>
      <c r="I402" s="9"/>
      <c r="J402" s="9"/>
      <c r="K402" s="9"/>
      <c r="L402" s="9"/>
      <c r="M402" s="9"/>
      <c r="N402" s="9"/>
      <c r="O402" s="9"/>
      <c r="P402" s="9"/>
      <c r="Q402" s="425"/>
      <c r="R402" s="9"/>
      <c r="S402" s="9"/>
      <c r="T402" s="17"/>
      <c r="U402" s="17"/>
      <c r="V402" s="9"/>
      <c r="W402" s="17"/>
      <c r="X402" s="9"/>
      <c r="Y402" s="9"/>
      <c r="Z402" s="9"/>
      <c r="AA402" s="9"/>
      <c r="AB402" s="9"/>
      <c r="AC402" s="9"/>
      <c r="AD402" s="9"/>
      <c r="AE402" s="9"/>
      <c r="AF402" s="9"/>
      <c r="AG402" s="9"/>
      <c r="AH402" s="9"/>
    </row>
    <row r="403" spans="1:34" x14ac:dyDescent="0.25">
      <c r="A403" s="9"/>
      <c r="B403" s="9"/>
      <c r="C403" s="9"/>
      <c r="D403" s="9"/>
      <c r="E403" s="16"/>
      <c r="F403" s="9"/>
      <c r="G403" s="16"/>
      <c r="H403" s="16"/>
      <c r="I403" s="9"/>
      <c r="J403" s="9"/>
      <c r="K403" s="9"/>
      <c r="L403" s="9"/>
      <c r="M403" s="9"/>
      <c r="N403" s="9"/>
      <c r="O403" s="9"/>
      <c r="P403" s="9"/>
      <c r="Q403" s="425"/>
      <c r="R403" s="9"/>
      <c r="S403" s="9"/>
      <c r="T403" s="17"/>
      <c r="U403" s="17"/>
      <c r="V403" s="9"/>
      <c r="W403" s="17"/>
      <c r="X403" s="9"/>
      <c r="Y403" s="9"/>
      <c r="Z403" s="9"/>
      <c r="AA403" s="9"/>
      <c r="AB403" s="9"/>
      <c r="AC403" s="9"/>
      <c r="AD403" s="9"/>
      <c r="AE403" s="9"/>
      <c r="AF403" s="9"/>
      <c r="AG403" s="9"/>
      <c r="AH403" s="9"/>
    </row>
    <row r="404" spans="1:34" x14ac:dyDescent="0.25">
      <c r="A404" s="9"/>
      <c r="B404" s="9"/>
      <c r="C404" s="9"/>
      <c r="D404" s="9"/>
      <c r="E404" s="16"/>
      <c r="F404" s="9"/>
      <c r="G404" s="16"/>
      <c r="H404" s="16"/>
      <c r="I404" s="9"/>
      <c r="J404" s="9"/>
      <c r="K404" s="9"/>
      <c r="L404" s="9"/>
      <c r="M404" s="9"/>
      <c r="N404" s="9"/>
      <c r="O404" s="9"/>
      <c r="P404" s="9"/>
      <c r="Q404" s="425"/>
      <c r="R404" s="9"/>
      <c r="S404" s="9"/>
      <c r="T404" s="17"/>
      <c r="U404" s="17"/>
      <c r="V404" s="9"/>
      <c r="W404" s="17"/>
      <c r="X404" s="9"/>
      <c r="Y404" s="9"/>
      <c r="Z404" s="9"/>
      <c r="AA404" s="9"/>
      <c r="AB404" s="9"/>
      <c r="AC404" s="9"/>
      <c r="AD404" s="9"/>
      <c r="AE404" s="9"/>
      <c r="AF404" s="9"/>
      <c r="AG404" s="9"/>
      <c r="AH404" s="9"/>
    </row>
    <row r="405" spans="1:34" x14ac:dyDescent="0.25">
      <c r="A405" s="9"/>
      <c r="B405" s="9"/>
      <c r="C405" s="9"/>
      <c r="D405" s="9"/>
      <c r="E405" s="16"/>
      <c r="F405" s="9"/>
      <c r="G405" s="16"/>
      <c r="H405" s="16"/>
      <c r="I405" s="9"/>
      <c r="J405" s="9"/>
      <c r="K405" s="9"/>
      <c r="L405" s="9"/>
      <c r="M405" s="9"/>
      <c r="N405" s="9"/>
      <c r="O405" s="9"/>
      <c r="P405" s="9"/>
      <c r="Q405" s="425"/>
      <c r="R405" s="9"/>
      <c r="S405" s="9"/>
      <c r="T405" s="17"/>
      <c r="U405" s="17"/>
      <c r="V405" s="9"/>
      <c r="W405" s="17"/>
      <c r="X405" s="9"/>
      <c r="Y405" s="9"/>
      <c r="Z405" s="9"/>
      <c r="AA405" s="9"/>
      <c r="AB405" s="9"/>
      <c r="AC405" s="9"/>
      <c r="AD405" s="9"/>
      <c r="AE405" s="9"/>
      <c r="AF405" s="9"/>
      <c r="AG405" s="9"/>
      <c r="AH405" s="9"/>
    </row>
    <row r="406" spans="1:34" x14ac:dyDescent="0.25">
      <c r="A406" s="9"/>
      <c r="B406" s="9"/>
      <c r="C406" s="9"/>
      <c r="D406" s="9"/>
      <c r="E406" s="16"/>
      <c r="F406" s="9"/>
      <c r="G406" s="16"/>
      <c r="H406" s="16"/>
      <c r="I406" s="9"/>
      <c r="J406" s="9"/>
      <c r="K406" s="9"/>
      <c r="L406" s="9"/>
      <c r="M406" s="9"/>
      <c r="N406" s="9"/>
      <c r="O406" s="9"/>
      <c r="P406" s="9"/>
      <c r="Q406" s="425"/>
      <c r="R406" s="9"/>
      <c r="S406" s="9"/>
      <c r="T406" s="17"/>
      <c r="U406" s="17"/>
      <c r="V406" s="9"/>
      <c r="W406" s="17"/>
      <c r="X406" s="9"/>
      <c r="Y406" s="9"/>
      <c r="Z406" s="9"/>
      <c r="AA406" s="9"/>
      <c r="AB406" s="9"/>
      <c r="AC406" s="9"/>
      <c r="AD406" s="9"/>
      <c r="AE406" s="9"/>
      <c r="AF406" s="9"/>
      <c r="AG406" s="9"/>
      <c r="AH406" s="9"/>
    </row>
    <row r="407" spans="1:34" x14ac:dyDescent="0.25">
      <c r="A407" s="9"/>
      <c r="B407" s="9"/>
      <c r="C407" s="9"/>
      <c r="D407" s="9"/>
      <c r="E407" s="16"/>
      <c r="F407" s="9"/>
      <c r="G407" s="16"/>
      <c r="H407" s="16"/>
      <c r="I407" s="9"/>
      <c r="J407" s="9"/>
      <c r="K407" s="9"/>
      <c r="L407" s="9"/>
      <c r="M407" s="9"/>
      <c r="N407" s="9"/>
      <c r="O407" s="9"/>
      <c r="P407" s="9"/>
      <c r="Q407" s="425"/>
      <c r="R407" s="9"/>
      <c r="S407" s="9"/>
      <c r="T407" s="17"/>
      <c r="U407" s="17"/>
      <c r="V407" s="9"/>
      <c r="W407" s="17"/>
      <c r="X407" s="9"/>
      <c r="Y407" s="9"/>
      <c r="Z407" s="9"/>
      <c r="AA407" s="9"/>
      <c r="AB407" s="9"/>
      <c r="AC407" s="9"/>
      <c r="AD407" s="9"/>
      <c r="AE407" s="9"/>
      <c r="AF407" s="9"/>
      <c r="AG407" s="9"/>
      <c r="AH407" s="9"/>
    </row>
    <row r="408" spans="1:34" x14ac:dyDescent="0.25">
      <c r="A408" s="9"/>
      <c r="B408" s="9"/>
      <c r="C408" s="9"/>
      <c r="D408" s="9"/>
      <c r="E408" s="16"/>
      <c r="F408" s="9"/>
      <c r="G408" s="16"/>
      <c r="H408" s="16"/>
      <c r="I408" s="9"/>
      <c r="J408" s="9"/>
      <c r="K408" s="9"/>
      <c r="L408" s="9"/>
      <c r="M408" s="9"/>
      <c r="N408" s="9"/>
      <c r="O408" s="9"/>
      <c r="P408" s="9"/>
      <c r="Q408" s="425"/>
      <c r="R408" s="9"/>
      <c r="S408" s="9"/>
      <c r="T408" s="17"/>
      <c r="U408" s="17"/>
      <c r="V408" s="9"/>
      <c r="W408" s="17"/>
      <c r="X408" s="9"/>
      <c r="Y408" s="9"/>
      <c r="Z408" s="9"/>
      <c r="AA408" s="9"/>
      <c r="AB408" s="9"/>
      <c r="AC408" s="9"/>
      <c r="AD408" s="9"/>
      <c r="AE408" s="9"/>
      <c r="AF408" s="9"/>
      <c r="AG408" s="9"/>
      <c r="AH408" s="9"/>
    </row>
    <row r="409" spans="1:34" x14ac:dyDescent="0.25">
      <c r="A409" s="9"/>
      <c r="B409" s="9"/>
      <c r="C409" s="9"/>
      <c r="D409" s="9"/>
      <c r="E409" s="16"/>
      <c r="F409" s="9"/>
      <c r="G409" s="16"/>
      <c r="H409" s="16"/>
      <c r="I409" s="9"/>
      <c r="J409" s="9"/>
      <c r="K409" s="9"/>
      <c r="L409" s="9"/>
      <c r="M409" s="9"/>
      <c r="N409" s="9"/>
      <c r="O409" s="9"/>
      <c r="P409" s="9"/>
      <c r="Q409" s="425"/>
      <c r="R409" s="9"/>
      <c r="S409" s="9"/>
      <c r="T409" s="17"/>
      <c r="U409" s="17"/>
      <c r="V409" s="9"/>
      <c r="W409" s="17"/>
      <c r="X409" s="9"/>
      <c r="Y409" s="9"/>
      <c r="Z409" s="9"/>
      <c r="AA409" s="9"/>
      <c r="AB409" s="9"/>
      <c r="AC409" s="9"/>
      <c r="AD409" s="9"/>
      <c r="AE409" s="9"/>
      <c r="AF409" s="9"/>
      <c r="AG409" s="9"/>
      <c r="AH409" s="9"/>
    </row>
    <row r="410" spans="1:34" x14ac:dyDescent="0.25">
      <c r="A410" s="9"/>
      <c r="B410" s="9"/>
      <c r="C410" s="9"/>
      <c r="D410" s="9"/>
      <c r="E410" s="16"/>
      <c r="F410" s="9"/>
      <c r="G410" s="16"/>
      <c r="H410" s="16"/>
      <c r="I410" s="9"/>
      <c r="J410" s="9"/>
      <c r="K410" s="9"/>
      <c r="L410" s="9"/>
      <c r="M410" s="9"/>
      <c r="N410" s="9"/>
      <c r="O410" s="9"/>
      <c r="P410" s="9"/>
      <c r="Q410" s="425"/>
      <c r="R410" s="9"/>
      <c r="S410" s="9"/>
      <c r="T410" s="17"/>
      <c r="U410" s="17"/>
      <c r="V410" s="9"/>
      <c r="W410" s="17"/>
      <c r="X410" s="9"/>
      <c r="Y410" s="9"/>
      <c r="Z410" s="9"/>
      <c r="AA410" s="9"/>
      <c r="AB410" s="9"/>
      <c r="AC410" s="9"/>
      <c r="AD410" s="9"/>
      <c r="AE410" s="9"/>
      <c r="AF410" s="9"/>
      <c r="AG410" s="9"/>
      <c r="AH410" s="9"/>
    </row>
    <row r="411" spans="1:34" x14ac:dyDescent="0.25">
      <c r="A411" s="9"/>
      <c r="B411" s="9"/>
      <c r="C411" s="9"/>
      <c r="D411" s="9"/>
      <c r="E411" s="16"/>
      <c r="F411" s="9"/>
      <c r="G411" s="16"/>
      <c r="H411" s="16"/>
      <c r="I411" s="9"/>
      <c r="J411" s="9"/>
      <c r="K411" s="9"/>
      <c r="L411" s="9"/>
      <c r="M411" s="9"/>
      <c r="N411" s="9"/>
      <c r="O411" s="9"/>
      <c r="P411" s="9"/>
      <c r="Q411" s="425"/>
      <c r="R411" s="9"/>
      <c r="S411" s="9"/>
      <c r="T411" s="17"/>
      <c r="U411" s="17"/>
      <c r="V411" s="9"/>
      <c r="W411" s="17"/>
      <c r="X411" s="9"/>
      <c r="Y411" s="9"/>
      <c r="Z411" s="9"/>
      <c r="AA411" s="9"/>
      <c r="AB411" s="9"/>
      <c r="AC411" s="9"/>
      <c r="AD411" s="9"/>
      <c r="AE411" s="9"/>
      <c r="AF411" s="9"/>
      <c r="AG411" s="9"/>
      <c r="AH411" s="9"/>
    </row>
    <row r="412" spans="1:34" x14ac:dyDescent="0.25">
      <c r="A412" s="9"/>
      <c r="B412" s="9"/>
      <c r="C412" s="9"/>
      <c r="D412" s="9"/>
      <c r="E412" s="16"/>
      <c r="F412" s="9"/>
      <c r="G412" s="16"/>
      <c r="H412" s="16"/>
      <c r="I412" s="9"/>
      <c r="J412" s="9"/>
      <c r="K412" s="9"/>
      <c r="L412" s="9"/>
      <c r="M412" s="9"/>
      <c r="N412" s="9"/>
      <c r="O412" s="9"/>
      <c r="P412" s="9"/>
      <c r="Q412" s="425"/>
      <c r="R412" s="9"/>
      <c r="S412" s="9"/>
      <c r="T412" s="17"/>
      <c r="U412" s="17"/>
      <c r="V412" s="9"/>
      <c r="W412" s="17"/>
      <c r="X412" s="9"/>
      <c r="Y412" s="9"/>
      <c r="Z412" s="9"/>
      <c r="AA412" s="9"/>
      <c r="AB412" s="9"/>
      <c r="AC412" s="9"/>
      <c r="AD412" s="9"/>
      <c r="AE412" s="9"/>
      <c r="AF412" s="9"/>
      <c r="AG412" s="9"/>
      <c r="AH412" s="9"/>
    </row>
    <row r="413" spans="1:34" x14ac:dyDescent="0.25">
      <c r="A413" s="9"/>
      <c r="B413" s="9"/>
      <c r="C413" s="9"/>
      <c r="D413" s="9"/>
      <c r="E413" s="16"/>
      <c r="F413" s="9"/>
      <c r="G413" s="16"/>
      <c r="H413" s="16"/>
      <c r="I413" s="9"/>
      <c r="J413" s="9"/>
      <c r="K413" s="9"/>
      <c r="L413" s="9"/>
      <c r="M413" s="9"/>
      <c r="N413" s="9"/>
      <c r="O413" s="9"/>
      <c r="P413" s="9"/>
      <c r="Q413" s="425"/>
      <c r="R413" s="9"/>
      <c r="S413" s="9"/>
      <c r="T413" s="17"/>
      <c r="U413" s="17"/>
      <c r="V413" s="9"/>
      <c r="W413" s="17"/>
      <c r="X413" s="9"/>
      <c r="Y413" s="9"/>
      <c r="Z413" s="9"/>
      <c r="AA413" s="9"/>
      <c r="AB413" s="9"/>
      <c r="AC413" s="9"/>
      <c r="AD413" s="9"/>
      <c r="AE413" s="9"/>
      <c r="AF413" s="9"/>
      <c r="AG413" s="9"/>
      <c r="AH413" s="9"/>
    </row>
    <row r="414" spans="1:34" x14ac:dyDescent="0.25">
      <c r="A414" s="9"/>
      <c r="B414" s="9"/>
      <c r="C414" s="9"/>
      <c r="D414" s="9"/>
      <c r="E414" s="16"/>
      <c r="F414" s="9"/>
      <c r="G414" s="16"/>
      <c r="H414" s="16"/>
      <c r="I414" s="9"/>
      <c r="J414" s="9"/>
      <c r="K414" s="9"/>
      <c r="L414" s="9"/>
      <c r="M414" s="9"/>
      <c r="N414" s="9"/>
      <c r="O414" s="9"/>
      <c r="P414" s="9"/>
      <c r="Q414" s="425"/>
      <c r="R414" s="9"/>
      <c r="S414" s="9"/>
      <c r="T414" s="17"/>
      <c r="U414" s="17"/>
      <c r="V414" s="9"/>
      <c r="W414" s="17"/>
      <c r="X414" s="9"/>
      <c r="Y414" s="9"/>
      <c r="Z414" s="9"/>
      <c r="AA414" s="9"/>
      <c r="AB414" s="9"/>
      <c r="AC414" s="9"/>
      <c r="AD414" s="9"/>
      <c r="AE414" s="9"/>
      <c r="AF414" s="9"/>
      <c r="AG414" s="9"/>
      <c r="AH414" s="9"/>
    </row>
    <row r="415" spans="1:34" x14ac:dyDescent="0.25">
      <c r="A415" s="9"/>
      <c r="B415" s="9"/>
      <c r="C415" s="9"/>
      <c r="D415" s="9"/>
      <c r="E415" s="16"/>
      <c r="F415" s="9"/>
      <c r="G415" s="16"/>
      <c r="H415" s="16"/>
      <c r="I415" s="9"/>
      <c r="J415" s="9"/>
      <c r="K415" s="9"/>
      <c r="L415" s="9"/>
      <c r="M415" s="9"/>
      <c r="N415" s="9"/>
      <c r="O415" s="9"/>
      <c r="P415" s="9"/>
      <c r="Q415" s="425"/>
      <c r="R415" s="9"/>
      <c r="S415" s="9"/>
      <c r="T415" s="17"/>
      <c r="U415" s="17"/>
      <c r="V415" s="9"/>
      <c r="W415" s="17"/>
      <c r="X415" s="9"/>
      <c r="Y415" s="9"/>
      <c r="Z415" s="9"/>
      <c r="AA415" s="9"/>
      <c r="AB415" s="9"/>
      <c r="AC415" s="9"/>
      <c r="AD415" s="9"/>
      <c r="AE415" s="9"/>
      <c r="AF415" s="9"/>
      <c r="AG415" s="9"/>
      <c r="AH415" s="9"/>
    </row>
    <row r="416" spans="1:34" x14ac:dyDescent="0.25">
      <c r="A416" s="9"/>
      <c r="B416" s="9"/>
      <c r="C416" s="9"/>
      <c r="D416" s="9"/>
      <c r="E416" s="16"/>
      <c r="F416" s="9"/>
      <c r="G416" s="16"/>
      <c r="H416" s="16"/>
      <c r="I416" s="9"/>
      <c r="J416" s="9"/>
      <c r="K416" s="9"/>
      <c r="L416" s="9"/>
      <c r="M416" s="9"/>
      <c r="N416" s="9"/>
      <c r="O416" s="9"/>
      <c r="P416" s="9"/>
      <c r="Q416" s="425"/>
      <c r="R416" s="9"/>
      <c r="S416" s="9"/>
      <c r="T416" s="17"/>
      <c r="U416" s="17"/>
      <c r="V416" s="9"/>
      <c r="W416" s="17"/>
      <c r="X416" s="9"/>
      <c r="Y416" s="9"/>
      <c r="Z416" s="9"/>
      <c r="AA416" s="9"/>
      <c r="AB416" s="9"/>
      <c r="AC416" s="9"/>
      <c r="AD416" s="9"/>
      <c r="AE416" s="9"/>
      <c r="AF416" s="9"/>
      <c r="AG416" s="9"/>
      <c r="AH416" s="9"/>
    </row>
    <row r="417" spans="1:34" x14ac:dyDescent="0.25">
      <c r="A417" s="9"/>
      <c r="B417" s="9"/>
      <c r="C417" s="9"/>
      <c r="D417" s="9"/>
      <c r="E417" s="16"/>
      <c r="F417" s="9"/>
      <c r="G417" s="16"/>
      <c r="H417" s="16"/>
      <c r="I417" s="9"/>
      <c r="J417" s="9"/>
      <c r="K417" s="9"/>
      <c r="L417" s="9"/>
      <c r="M417" s="9"/>
      <c r="N417" s="9"/>
      <c r="O417" s="9"/>
      <c r="P417" s="9"/>
      <c r="Q417" s="425"/>
      <c r="R417" s="9"/>
      <c r="S417" s="9"/>
      <c r="T417" s="17"/>
      <c r="U417" s="17"/>
      <c r="V417" s="9"/>
      <c r="W417" s="17"/>
      <c r="X417" s="9"/>
      <c r="Y417" s="9"/>
      <c r="Z417" s="9"/>
      <c r="AA417" s="9"/>
      <c r="AB417" s="9"/>
      <c r="AC417" s="9"/>
      <c r="AD417" s="9"/>
      <c r="AE417" s="9"/>
      <c r="AF417" s="9"/>
      <c r="AG417" s="9"/>
      <c r="AH417" s="9"/>
    </row>
    <row r="418" spans="1:34" x14ac:dyDescent="0.25">
      <c r="A418" s="9"/>
      <c r="B418" s="9"/>
      <c r="C418" s="9"/>
      <c r="D418" s="9"/>
      <c r="E418" s="16"/>
      <c r="F418" s="9"/>
      <c r="G418" s="16"/>
      <c r="H418" s="16"/>
      <c r="I418" s="9"/>
      <c r="J418" s="9"/>
      <c r="K418" s="9"/>
      <c r="L418" s="9"/>
      <c r="M418" s="9"/>
      <c r="N418" s="9"/>
      <c r="O418" s="9"/>
      <c r="P418" s="9"/>
      <c r="Q418" s="425"/>
      <c r="R418" s="9"/>
      <c r="S418" s="9"/>
      <c r="T418" s="17"/>
      <c r="U418" s="17"/>
      <c r="V418" s="9"/>
      <c r="W418" s="17"/>
      <c r="X418" s="9"/>
      <c r="Y418" s="9"/>
      <c r="Z418" s="9"/>
      <c r="AA418" s="9"/>
      <c r="AB418" s="9"/>
      <c r="AC418" s="9"/>
      <c r="AD418" s="9"/>
      <c r="AE418" s="9"/>
      <c r="AF418" s="9"/>
      <c r="AG418" s="9"/>
      <c r="AH418" s="9"/>
    </row>
    <row r="419" spans="1:34" x14ac:dyDescent="0.25">
      <c r="A419" s="9"/>
      <c r="B419" s="9"/>
      <c r="C419" s="9"/>
      <c r="D419" s="9"/>
      <c r="E419" s="16"/>
      <c r="F419" s="9"/>
      <c r="G419" s="16"/>
      <c r="H419" s="16"/>
      <c r="I419" s="9"/>
      <c r="J419" s="9"/>
      <c r="K419" s="9"/>
      <c r="L419" s="9"/>
      <c r="M419" s="9"/>
      <c r="N419" s="9"/>
      <c r="O419" s="9"/>
      <c r="P419" s="9"/>
      <c r="Q419" s="425"/>
      <c r="R419" s="9"/>
      <c r="S419" s="9"/>
      <c r="T419" s="17"/>
      <c r="U419" s="17"/>
      <c r="V419" s="9"/>
      <c r="W419" s="17"/>
      <c r="X419" s="9"/>
      <c r="Y419" s="9"/>
      <c r="Z419" s="9"/>
      <c r="AA419" s="9"/>
      <c r="AB419" s="9"/>
      <c r="AC419" s="9"/>
      <c r="AD419" s="9"/>
      <c r="AE419" s="9"/>
      <c r="AF419" s="9"/>
      <c r="AG419" s="9"/>
      <c r="AH419" s="9"/>
    </row>
    <row r="420" spans="1:34" x14ac:dyDescent="0.25">
      <c r="A420" s="9"/>
      <c r="B420" s="9"/>
      <c r="C420" s="9"/>
      <c r="D420" s="9"/>
      <c r="E420" s="16"/>
      <c r="F420" s="9"/>
      <c r="G420" s="16"/>
      <c r="H420" s="16"/>
      <c r="I420" s="9"/>
      <c r="J420" s="9"/>
      <c r="K420" s="9"/>
      <c r="L420" s="9"/>
      <c r="M420" s="9"/>
      <c r="N420" s="9"/>
      <c r="O420" s="9"/>
      <c r="P420" s="9"/>
      <c r="Q420" s="425"/>
      <c r="R420" s="9"/>
      <c r="S420" s="9"/>
      <c r="T420" s="17"/>
      <c r="U420" s="17"/>
      <c r="V420" s="9"/>
      <c r="W420" s="17"/>
      <c r="X420" s="9"/>
      <c r="Y420" s="9"/>
      <c r="Z420" s="9"/>
      <c r="AA420" s="9"/>
      <c r="AB420" s="9"/>
      <c r="AC420" s="9"/>
      <c r="AD420" s="9"/>
      <c r="AE420" s="9"/>
      <c r="AF420" s="9"/>
      <c r="AG420" s="9"/>
      <c r="AH420" s="9"/>
    </row>
    <row r="421" spans="1:34" x14ac:dyDescent="0.25">
      <c r="A421" s="9"/>
      <c r="B421" s="9"/>
      <c r="C421" s="9"/>
      <c r="D421" s="9"/>
      <c r="E421" s="16"/>
      <c r="F421" s="9"/>
      <c r="G421" s="16"/>
      <c r="H421" s="16"/>
      <c r="I421" s="9"/>
      <c r="J421" s="9"/>
      <c r="K421" s="9"/>
      <c r="L421" s="9"/>
      <c r="M421" s="9"/>
      <c r="N421" s="9"/>
      <c r="O421" s="9"/>
      <c r="P421" s="9"/>
      <c r="Q421" s="425"/>
      <c r="R421" s="9"/>
      <c r="S421" s="9"/>
      <c r="T421" s="17"/>
      <c r="U421" s="17"/>
      <c r="V421" s="9"/>
      <c r="W421" s="17"/>
      <c r="X421" s="9"/>
      <c r="Y421" s="9"/>
      <c r="Z421" s="9"/>
      <c r="AA421" s="9"/>
      <c r="AB421" s="9"/>
      <c r="AC421" s="9"/>
      <c r="AD421" s="9"/>
      <c r="AE421" s="9"/>
      <c r="AF421" s="9"/>
      <c r="AG421" s="9"/>
      <c r="AH421" s="9"/>
    </row>
    <row r="422" spans="1:34" x14ac:dyDescent="0.25">
      <c r="A422" s="9"/>
      <c r="B422" s="9"/>
      <c r="C422" s="9"/>
      <c r="D422" s="9"/>
      <c r="E422" s="16"/>
      <c r="F422" s="9"/>
      <c r="G422" s="16"/>
      <c r="H422" s="16"/>
      <c r="I422" s="9"/>
      <c r="J422" s="9"/>
      <c r="K422" s="9"/>
      <c r="L422" s="9"/>
      <c r="M422" s="9"/>
      <c r="N422" s="9"/>
      <c r="O422" s="9"/>
      <c r="P422" s="9"/>
      <c r="Q422" s="425"/>
      <c r="R422" s="9"/>
      <c r="S422" s="9"/>
      <c r="T422" s="17"/>
      <c r="U422" s="17"/>
      <c r="V422" s="9"/>
      <c r="W422" s="17"/>
      <c r="X422" s="9"/>
      <c r="Y422" s="9"/>
      <c r="Z422" s="9"/>
      <c r="AA422" s="9"/>
      <c r="AB422" s="9"/>
      <c r="AC422" s="9"/>
      <c r="AD422" s="9"/>
      <c r="AE422" s="9"/>
      <c r="AF422" s="9"/>
      <c r="AG422" s="9"/>
      <c r="AH422" s="9"/>
    </row>
    <row r="423" spans="1:34" x14ac:dyDescent="0.25">
      <c r="A423" s="9"/>
      <c r="B423" s="9"/>
      <c r="C423" s="9"/>
      <c r="D423" s="9"/>
      <c r="E423" s="16"/>
      <c r="F423" s="9"/>
      <c r="G423" s="16"/>
      <c r="H423" s="16"/>
      <c r="I423" s="9"/>
      <c r="J423" s="9"/>
      <c r="K423" s="9"/>
      <c r="L423" s="9"/>
      <c r="M423" s="9"/>
      <c r="N423" s="9"/>
      <c r="O423" s="9"/>
      <c r="P423" s="9"/>
      <c r="Q423" s="425"/>
      <c r="R423" s="9"/>
      <c r="S423" s="9"/>
      <c r="T423" s="17"/>
      <c r="U423" s="17"/>
      <c r="V423" s="9"/>
      <c r="W423" s="17"/>
      <c r="X423" s="9"/>
      <c r="Y423" s="9"/>
      <c r="Z423" s="9"/>
      <c r="AA423" s="9"/>
      <c r="AB423" s="9"/>
      <c r="AC423" s="9"/>
      <c r="AD423" s="9"/>
      <c r="AE423" s="9"/>
      <c r="AF423" s="9"/>
      <c r="AG423" s="9"/>
      <c r="AH423" s="9"/>
    </row>
    <row r="424" spans="1:34" x14ac:dyDescent="0.25">
      <c r="A424" s="9"/>
      <c r="B424" s="9"/>
      <c r="C424" s="9"/>
      <c r="D424" s="9"/>
      <c r="E424" s="16"/>
      <c r="F424" s="9"/>
      <c r="G424" s="16"/>
      <c r="H424" s="16"/>
      <c r="I424" s="9"/>
      <c r="J424" s="9"/>
      <c r="K424" s="9"/>
      <c r="L424" s="9"/>
      <c r="M424" s="9"/>
      <c r="N424" s="9"/>
      <c r="O424" s="9"/>
      <c r="P424" s="9"/>
      <c r="Q424" s="425"/>
      <c r="R424" s="9"/>
      <c r="S424" s="9"/>
      <c r="T424" s="17"/>
      <c r="U424" s="17"/>
      <c r="V424" s="9"/>
      <c r="W424" s="17"/>
      <c r="X424" s="9"/>
      <c r="Y424" s="9"/>
      <c r="Z424" s="9"/>
      <c r="AA424" s="9"/>
      <c r="AB424" s="9"/>
      <c r="AC424" s="9"/>
      <c r="AD424" s="9"/>
      <c r="AE424" s="9"/>
      <c r="AF424" s="9"/>
      <c r="AG424" s="9"/>
      <c r="AH424" s="9"/>
    </row>
    <row r="425" spans="1:34" x14ac:dyDescent="0.25">
      <c r="A425" s="9"/>
      <c r="B425" s="9"/>
      <c r="C425" s="9"/>
      <c r="D425" s="9"/>
      <c r="E425" s="16"/>
      <c r="F425" s="9"/>
      <c r="G425" s="16"/>
      <c r="H425" s="16"/>
      <c r="I425" s="9"/>
      <c r="J425" s="9"/>
      <c r="K425" s="9"/>
      <c r="L425" s="9"/>
      <c r="M425" s="9"/>
      <c r="N425" s="9"/>
      <c r="O425" s="9"/>
      <c r="P425" s="9"/>
      <c r="Q425" s="425"/>
      <c r="R425" s="9"/>
      <c r="S425" s="9"/>
      <c r="T425" s="17"/>
      <c r="U425" s="17"/>
      <c r="V425" s="9"/>
      <c r="W425" s="17"/>
      <c r="X425" s="9"/>
      <c r="Y425" s="9"/>
      <c r="Z425" s="9"/>
      <c r="AA425" s="9"/>
      <c r="AB425" s="9"/>
      <c r="AC425" s="9"/>
      <c r="AD425" s="9"/>
      <c r="AE425" s="9"/>
      <c r="AF425" s="9"/>
      <c r="AG425" s="9"/>
      <c r="AH425" s="9"/>
    </row>
    <row r="426" spans="1:34" x14ac:dyDescent="0.25">
      <c r="A426" s="9"/>
      <c r="B426" s="9"/>
      <c r="C426" s="9"/>
      <c r="D426" s="9"/>
      <c r="E426" s="16"/>
      <c r="F426" s="9"/>
      <c r="G426" s="16"/>
      <c r="H426" s="16"/>
      <c r="I426" s="9"/>
      <c r="J426" s="9"/>
      <c r="K426" s="9"/>
      <c r="L426" s="9"/>
      <c r="M426" s="9"/>
      <c r="N426" s="9"/>
      <c r="O426" s="9"/>
      <c r="P426" s="9"/>
      <c r="Q426" s="425"/>
      <c r="R426" s="9"/>
      <c r="S426" s="9"/>
      <c r="T426" s="17"/>
      <c r="U426" s="17"/>
      <c r="V426" s="9"/>
      <c r="W426" s="17"/>
      <c r="X426" s="9"/>
      <c r="Y426" s="9"/>
      <c r="Z426" s="9"/>
      <c r="AA426" s="9"/>
      <c r="AB426" s="9"/>
      <c r="AC426" s="9"/>
      <c r="AD426" s="9"/>
      <c r="AE426" s="9"/>
      <c r="AF426" s="9"/>
      <c r="AG426" s="9"/>
      <c r="AH426" s="9"/>
    </row>
    <row r="427" spans="1:34" x14ac:dyDescent="0.25">
      <c r="A427" s="9"/>
      <c r="B427" s="9"/>
      <c r="C427" s="9"/>
      <c r="D427" s="9"/>
      <c r="E427" s="16"/>
      <c r="F427" s="9"/>
      <c r="G427" s="16"/>
      <c r="H427" s="16"/>
      <c r="I427" s="9"/>
      <c r="J427" s="9"/>
      <c r="K427" s="9"/>
      <c r="L427" s="9"/>
      <c r="M427" s="9"/>
      <c r="N427" s="9"/>
      <c r="O427" s="9"/>
      <c r="P427" s="9"/>
      <c r="Q427" s="425"/>
      <c r="R427" s="9"/>
      <c r="S427" s="9"/>
      <c r="T427" s="17"/>
      <c r="U427" s="17"/>
      <c r="V427" s="9"/>
      <c r="W427" s="17"/>
      <c r="X427" s="9"/>
      <c r="Y427" s="9"/>
      <c r="Z427" s="9"/>
      <c r="AA427" s="9"/>
      <c r="AB427" s="9"/>
      <c r="AC427" s="9"/>
      <c r="AD427" s="9"/>
      <c r="AE427" s="9"/>
      <c r="AF427" s="9"/>
      <c r="AG427" s="9"/>
      <c r="AH427" s="9"/>
    </row>
    <row r="428" spans="1:34" x14ac:dyDescent="0.25">
      <c r="A428" s="9"/>
      <c r="B428" s="9"/>
      <c r="C428" s="9"/>
      <c r="D428" s="9"/>
      <c r="E428" s="16"/>
      <c r="F428" s="9"/>
      <c r="G428" s="16"/>
      <c r="H428" s="16"/>
      <c r="I428" s="9"/>
      <c r="J428" s="9"/>
      <c r="K428" s="9"/>
      <c r="L428" s="9"/>
      <c r="M428" s="9"/>
      <c r="N428" s="9"/>
      <c r="O428" s="9"/>
      <c r="P428" s="9"/>
      <c r="Q428" s="425"/>
      <c r="R428" s="9"/>
      <c r="S428" s="9"/>
      <c r="T428" s="17"/>
      <c r="U428" s="17"/>
      <c r="V428" s="9"/>
      <c r="W428" s="17"/>
      <c r="X428" s="9"/>
      <c r="Y428" s="9"/>
      <c r="Z428" s="9"/>
      <c r="AA428" s="9"/>
      <c r="AB428" s="9"/>
      <c r="AC428" s="9"/>
      <c r="AD428" s="9"/>
      <c r="AE428" s="9"/>
      <c r="AF428" s="9"/>
      <c r="AG428" s="9"/>
      <c r="AH428" s="9"/>
    </row>
    <row r="429" spans="1:34" x14ac:dyDescent="0.25">
      <c r="A429" s="9"/>
      <c r="B429" s="9"/>
      <c r="C429" s="9"/>
      <c r="D429" s="9"/>
      <c r="E429" s="16"/>
      <c r="F429" s="9"/>
      <c r="G429" s="16"/>
      <c r="H429" s="16"/>
      <c r="I429" s="9"/>
      <c r="J429" s="9"/>
      <c r="K429" s="9"/>
      <c r="L429" s="9"/>
      <c r="M429" s="9"/>
      <c r="N429" s="9"/>
      <c r="O429" s="9"/>
      <c r="P429" s="9"/>
      <c r="Q429" s="425"/>
      <c r="R429" s="9"/>
      <c r="S429" s="9"/>
      <c r="T429" s="17"/>
      <c r="U429" s="17"/>
      <c r="V429" s="9"/>
      <c r="W429" s="17"/>
      <c r="X429" s="9"/>
      <c r="Y429" s="9"/>
      <c r="Z429" s="9"/>
      <c r="AA429" s="9"/>
      <c r="AB429" s="9"/>
      <c r="AC429" s="9"/>
      <c r="AD429" s="9"/>
      <c r="AE429" s="9"/>
      <c r="AF429" s="9"/>
      <c r="AG429" s="9"/>
      <c r="AH429" s="9"/>
    </row>
    <row r="430" spans="1:34" x14ac:dyDescent="0.25">
      <c r="A430" s="9"/>
      <c r="B430" s="9"/>
      <c r="C430" s="9"/>
      <c r="D430" s="9"/>
      <c r="E430" s="16"/>
      <c r="F430" s="9"/>
      <c r="G430" s="16"/>
      <c r="H430" s="16"/>
      <c r="I430" s="9"/>
      <c r="J430" s="9"/>
      <c r="K430" s="9"/>
      <c r="L430" s="9"/>
      <c r="M430" s="9"/>
      <c r="N430" s="9"/>
      <c r="O430" s="9"/>
      <c r="P430" s="9"/>
      <c r="Q430" s="425"/>
      <c r="R430" s="9"/>
      <c r="S430" s="9"/>
      <c r="T430" s="17"/>
      <c r="U430" s="17"/>
      <c r="V430" s="9"/>
      <c r="W430" s="17"/>
      <c r="X430" s="9"/>
      <c r="Y430" s="9"/>
      <c r="Z430" s="9"/>
      <c r="AA430" s="9"/>
      <c r="AB430" s="9"/>
      <c r="AC430" s="9"/>
      <c r="AD430" s="9"/>
      <c r="AE430" s="9"/>
      <c r="AF430" s="9"/>
      <c r="AG430" s="9"/>
      <c r="AH430" s="9"/>
    </row>
    <row r="431" spans="1:34" x14ac:dyDescent="0.25">
      <c r="A431" s="9"/>
      <c r="B431" s="9"/>
      <c r="C431" s="9"/>
      <c r="D431" s="9"/>
      <c r="E431" s="16"/>
      <c r="F431" s="9"/>
      <c r="G431" s="16"/>
      <c r="H431" s="16"/>
      <c r="I431" s="9"/>
      <c r="J431" s="9"/>
      <c r="K431" s="9"/>
      <c r="L431" s="9"/>
      <c r="M431" s="9"/>
      <c r="N431" s="9"/>
      <c r="O431" s="9"/>
      <c r="P431" s="9"/>
      <c r="Q431" s="425"/>
      <c r="R431" s="9"/>
      <c r="S431" s="9"/>
      <c r="T431" s="17"/>
      <c r="U431" s="17"/>
      <c r="V431" s="9"/>
      <c r="W431" s="17"/>
      <c r="X431" s="9"/>
      <c r="Y431" s="9"/>
      <c r="Z431" s="9"/>
      <c r="AA431" s="9"/>
      <c r="AB431" s="9"/>
      <c r="AC431" s="9"/>
      <c r="AD431" s="9"/>
      <c r="AE431" s="9"/>
      <c r="AF431" s="9"/>
      <c r="AG431" s="9"/>
      <c r="AH431" s="9"/>
    </row>
    <row r="432" spans="1:34" x14ac:dyDescent="0.25">
      <c r="A432" s="9"/>
      <c r="B432" s="9"/>
      <c r="C432" s="9"/>
      <c r="D432" s="9"/>
      <c r="E432" s="16"/>
      <c r="F432" s="9"/>
      <c r="G432" s="16"/>
      <c r="H432" s="16"/>
      <c r="I432" s="9"/>
      <c r="J432" s="9"/>
      <c r="K432" s="9"/>
      <c r="L432" s="9"/>
      <c r="M432" s="9"/>
      <c r="N432" s="9"/>
      <c r="O432" s="9"/>
      <c r="P432" s="9"/>
      <c r="Q432" s="425"/>
      <c r="R432" s="9"/>
      <c r="S432" s="9"/>
      <c r="T432" s="17"/>
      <c r="U432" s="17"/>
      <c r="V432" s="9"/>
      <c r="W432" s="17"/>
      <c r="X432" s="9"/>
      <c r="Y432" s="9"/>
      <c r="Z432" s="9"/>
      <c r="AA432" s="9"/>
      <c r="AB432" s="9"/>
      <c r="AC432" s="9"/>
      <c r="AD432" s="9"/>
      <c r="AE432" s="9"/>
      <c r="AF432" s="9"/>
      <c r="AG432" s="9"/>
      <c r="AH432" s="9"/>
    </row>
    <row r="433" spans="1:34" x14ac:dyDescent="0.25">
      <c r="A433" s="9"/>
      <c r="B433" s="9"/>
      <c r="C433" s="9"/>
      <c r="D433" s="9"/>
      <c r="E433" s="16"/>
      <c r="F433" s="9"/>
      <c r="G433" s="16"/>
      <c r="H433" s="16"/>
      <c r="I433" s="9"/>
      <c r="J433" s="9"/>
      <c r="K433" s="9"/>
      <c r="L433" s="9"/>
      <c r="M433" s="9"/>
      <c r="N433" s="9"/>
      <c r="O433" s="9"/>
      <c r="P433" s="9"/>
      <c r="Q433" s="425"/>
      <c r="R433" s="9"/>
      <c r="S433" s="9"/>
      <c r="T433" s="17"/>
      <c r="U433" s="17"/>
      <c r="V433" s="9"/>
      <c r="W433" s="17"/>
      <c r="X433" s="9"/>
      <c r="Y433" s="9"/>
      <c r="Z433" s="9"/>
      <c r="AA433" s="9"/>
      <c r="AB433" s="9"/>
      <c r="AC433" s="9"/>
      <c r="AD433" s="9"/>
      <c r="AE433" s="9"/>
      <c r="AF433" s="9"/>
      <c r="AG433" s="9"/>
      <c r="AH433" s="9"/>
    </row>
    <row r="434" spans="1:34" x14ac:dyDescent="0.25">
      <c r="A434" s="9"/>
      <c r="B434" s="9"/>
      <c r="C434" s="9"/>
      <c r="D434" s="9"/>
      <c r="E434" s="16"/>
      <c r="F434" s="9"/>
      <c r="G434" s="16"/>
      <c r="H434" s="16"/>
      <c r="I434" s="9"/>
      <c r="J434" s="9"/>
      <c r="K434" s="9"/>
      <c r="L434" s="9"/>
      <c r="M434" s="9"/>
      <c r="N434" s="9"/>
      <c r="O434" s="9"/>
      <c r="P434" s="9"/>
      <c r="Q434" s="425"/>
      <c r="R434" s="9"/>
      <c r="S434" s="9"/>
      <c r="T434" s="17"/>
      <c r="U434" s="17"/>
      <c r="V434" s="9"/>
      <c r="W434" s="17"/>
      <c r="X434" s="9"/>
      <c r="Y434" s="9"/>
      <c r="Z434" s="9"/>
      <c r="AA434" s="9"/>
      <c r="AB434" s="9"/>
      <c r="AC434" s="9"/>
      <c r="AD434" s="9"/>
      <c r="AE434" s="9"/>
      <c r="AF434" s="9"/>
      <c r="AG434" s="9"/>
      <c r="AH434" s="9"/>
    </row>
    <row r="435" spans="1:34" x14ac:dyDescent="0.25">
      <c r="A435" s="9"/>
      <c r="B435" s="9"/>
      <c r="C435" s="9"/>
      <c r="D435" s="9"/>
      <c r="E435" s="16"/>
      <c r="F435" s="9"/>
      <c r="G435" s="16"/>
      <c r="H435" s="16"/>
      <c r="I435" s="9"/>
      <c r="J435" s="9"/>
      <c r="K435" s="9"/>
      <c r="L435" s="9"/>
      <c r="M435" s="9"/>
      <c r="N435" s="9"/>
      <c r="O435" s="9"/>
      <c r="P435" s="9"/>
      <c r="Q435" s="425"/>
      <c r="R435" s="9"/>
      <c r="S435" s="9"/>
      <c r="T435" s="17"/>
      <c r="U435" s="17"/>
      <c r="V435" s="9"/>
      <c r="W435" s="17"/>
      <c r="X435" s="9"/>
      <c r="Y435" s="9"/>
      <c r="Z435" s="9"/>
      <c r="AA435" s="9"/>
      <c r="AB435" s="9"/>
      <c r="AC435" s="9"/>
      <c r="AD435" s="9"/>
      <c r="AE435" s="9"/>
      <c r="AF435" s="9"/>
      <c r="AG435" s="9"/>
      <c r="AH435" s="9"/>
    </row>
    <row r="436" spans="1:34" x14ac:dyDescent="0.25">
      <c r="A436" s="9"/>
      <c r="B436" s="9"/>
      <c r="C436" s="9"/>
      <c r="D436" s="9"/>
      <c r="E436" s="16"/>
      <c r="F436" s="9"/>
      <c r="G436" s="16"/>
      <c r="H436" s="16"/>
      <c r="I436" s="9"/>
      <c r="J436" s="9"/>
      <c r="K436" s="9"/>
      <c r="L436" s="9"/>
      <c r="M436" s="9"/>
      <c r="N436" s="9"/>
      <c r="O436" s="9"/>
      <c r="P436" s="9"/>
      <c r="Q436" s="425"/>
      <c r="R436" s="9"/>
      <c r="S436" s="9"/>
      <c r="T436" s="17"/>
      <c r="U436" s="17"/>
      <c r="V436" s="9"/>
      <c r="W436" s="17"/>
      <c r="X436" s="9"/>
      <c r="Y436" s="9"/>
      <c r="Z436" s="9"/>
      <c r="AA436" s="9"/>
      <c r="AB436" s="9"/>
      <c r="AC436" s="9"/>
      <c r="AD436" s="9"/>
      <c r="AE436" s="9"/>
      <c r="AF436" s="9"/>
      <c r="AG436" s="9"/>
      <c r="AH436" s="9"/>
    </row>
    <row r="437" spans="1:34" x14ac:dyDescent="0.25">
      <c r="A437" s="9"/>
      <c r="B437" s="9"/>
      <c r="C437" s="9"/>
      <c r="D437" s="9"/>
      <c r="E437" s="16"/>
      <c r="F437" s="9"/>
      <c r="G437" s="16"/>
      <c r="H437" s="16"/>
      <c r="I437" s="9"/>
      <c r="J437" s="9"/>
      <c r="K437" s="9"/>
      <c r="L437" s="9"/>
      <c r="M437" s="9"/>
      <c r="N437" s="9"/>
      <c r="O437" s="9"/>
      <c r="P437" s="9"/>
      <c r="Q437" s="425"/>
      <c r="R437" s="9"/>
      <c r="S437" s="9"/>
      <c r="T437" s="17"/>
      <c r="U437" s="17"/>
      <c r="V437" s="9"/>
      <c r="W437" s="17"/>
      <c r="X437" s="9"/>
      <c r="Y437" s="9"/>
      <c r="Z437" s="9"/>
      <c r="AA437" s="9"/>
      <c r="AB437" s="9"/>
      <c r="AC437" s="9"/>
      <c r="AD437" s="9"/>
      <c r="AE437" s="9"/>
      <c r="AF437" s="9"/>
      <c r="AG437" s="9"/>
      <c r="AH437" s="9"/>
    </row>
    <row r="438" spans="1:34" x14ac:dyDescent="0.25">
      <c r="A438" s="9"/>
      <c r="B438" s="9"/>
      <c r="C438" s="9"/>
      <c r="D438" s="9"/>
      <c r="E438" s="16"/>
      <c r="F438" s="9"/>
      <c r="G438" s="16"/>
      <c r="H438" s="16"/>
      <c r="I438" s="9"/>
      <c r="J438" s="9"/>
      <c r="K438" s="9"/>
      <c r="L438" s="9"/>
      <c r="M438" s="9"/>
      <c r="N438" s="9"/>
      <c r="O438" s="9"/>
      <c r="P438" s="9"/>
      <c r="Q438" s="425"/>
      <c r="R438" s="9"/>
      <c r="S438" s="9"/>
      <c r="T438" s="17"/>
      <c r="U438" s="17"/>
      <c r="V438" s="9"/>
      <c r="W438" s="17"/>
      <c r="X438" s="9"/>
      <c r="Y438" s="9"/>
      <c r="Z438" s="9"/>
      <c r="AA438" s="9"/>
      <c r="AB438" s="9"/>
      <c r="AC438" s="9"/>
      <c r="AD438" s="9"/>
      <c r="AE438" s="9"/>
      <c r="AF438" s="9"/>
      <c r="AG438" s="9"/>
      <c r="AH438" s="9"/>
    </row>
    <row r="439" spans="1:34" x14ac:dyDescent="0.25">
      <c r="A439" s="9"/>
      <c r="B439" s="9"/>
      <c r="C439" s="9"/>
      <c r="D439" s="9"/>
      <c r="E439" s="16"/>
      <c r="F439" s="9"/>
      <c r="G439" s="16"/>
      <c r="H439" s="16"/>
      <c r="I439" s="9"/>
      <c r="J439" s="9"/>
      <c r="K439" s="9"/>
      <c r="L439" s="9"/>
      <c r="M439" s="9"/>
      <c r="N439" s="9"/>
      <c r="O439" s="9"/>
      <c r="P439" s="9"/>
      <c r="Q439" s="425"/>
      <c r="R439" s="9"/>
      <c r="S439" s="9"/>
      <c r="T439" s="17"/>
      <c r="U439" s="17"/>
      <c r="V439" s="9"/>
      <c r="W439" s="17"/>
      <c r="X439" s="9"/>
      <c r="Y439" s="9"/>
      <c r="Z439" s="9"/>
      <c r="AA439" s="9"/>
      <c r="AB439" s="9"/>
      <c r="AC439" s="9"/>
      <c r="AD439" s="9"/>
      <c r="AE439" s="9"/>
      <c r="AF439" s="9"/>
      <c r="AG439" s="9"/>
      <c r="AH439" s="9"/>
    </row>
    <row r="440" spans="1:34" x14ac:dyDescent="0.25">
      <c r="A440" s="9"/>
      <c r="B440" s="9"/>
      <c r="C440" s="9"/>
      <c r="D440" s="9"/>
      <c r="E440" s="16"/>
      <c r="F440" s="9"/>
      <c r="G440" s="16"/>
      <c r="H440" s="16"/>
      <c r="I440" s="9"/>
      <c r="J440" s="9"/>
      <c r="K440" s="9"/>
      <c r="L440" s="9"/>
      <c r="M440" s="9"/>
      <c r="N440" s="9"/>
      <c r="O440" s="9"/>
      <c r="P440" s="9"/>
      <c r="Q440" s="425"/>
      <c r="R440" s="9"/>
      <c r="S440" s="9"/>
      <c r="T440" s="17"/>
      <c r="U440" s="17"/>
      <c r="V440" s="9"/>
      <c r="W440" s="17"/>
      <c r="X440" s="9"/>
      <c r="Y440" s="9"/>
      <c r="Z440" s="9"/>
      <c r="AA440" s="9"/>
      <c r="AB440" s="9"/>
      <c r="AC440" s="9"/>
      <c r="AD440" s="9"/>
      <c r="AE440" s="9"/>
      <c r="AF440" s="9"/>
      <c r="AG440" s="9"/>
      <c r="AH440" s="9"/>
    </row>
    <row r="441" spans="1:34" x14ac:dyDescent="0.25">
      <c r="A441" s="9"/>
      <c r="B441" s="9"/>
      <c r="C441" s="9"/>
      <c r="D441" s="9"/>
      <c r="E441" s="16"/>
      <c r="F441" s="9"/>
      <c r="G441" s="16"/>
      <c r="H441" s="16"/>
      <c r="I441" s="9"/>
      <c r="J441" s="9"/>
      <c r="K441" s="9"/>
      <c r="L441" s="9"/>
      <c r="M441" s="9"/>
      <c r="N441" s="9"/>
      <c r="O441" s="9"/>
      <c r="P441" s="9"/>
      <c r="Q441" s="425"/>
      <c r="R441" s="9"/>
      <c r="S441" s="9"/>
      <c r="T441" s="17"/>
      <c r="U441" s="17"/>
      <c r="V441" s="9"/>
      <c r="W441" s="17"/>
      <c r="X441" s="9"/>
      <c r="Y441" s="9"/>
      <c r="Z441" s="9"/>
      <c r="AA441" s="9"/>
      <c r="AB441" s="9"/>
      <c r="AC441" s="9"/>
      <c r="AD441" s="9"/>
      <c r="AE441" s="9"/>
      <c r="AF441" s="9"/>
      <c r="AG441" s="9"/>
      <c r="AH441" s="9"/>
    </row>
    <row r="442" spans="1:34" x14ac:dyDescent="0.25">
      <c r="A442" s="9"/>
      <c r="B442" s="9"/>
      <c r="C442" s="9"/>
      <c r="D442" s="9"/>
      <c r="E442" s="16"/>
      <c r="F442" s="9"/>
      <c r="G442" s="16"/>
      <c r="H442" s="16"/>
      <c r="I442" s="9"/>
      <c r="J442" s="9"/>
      <c r="K442" s="9"/>
      <c r="L442" s="9"/>
      <c r="M442" s="9"/>
      <c r="N442" s="9"/>
      <c r="O442" s="9"/>
      <c r="P442" s="9"/>
      <c r="Q442" s="425"/>
      <c r="R442" s="9"/>
      <c r="S442" s="9"/>
      <c r="T442" s="17"/>
      <c r="U442" s="17"/>
      <c r="V442" s="9"/>
      <c r="W442" s="17"/>
      <c r="X442" s="9"/>
      <c r="Y442" s="9"/>
      <c r="Z442" s="9"/>
      <c r="AA442" s="9"/>
      <c r="AB442" s="9"/>
      <c r="AC442" s="9"/>
      <c r="AD442" s="9"/>
      <c r="AE442" s="9"/>
      <c r="AF442" s="9"/>
      <c r="AG442" s="9"/>
      <c r="AH442" s="9"/>
    </row>
    <row r="443" spans="1:34" x14ac:dyDescent="0.25">
      <c r="A443" s="9"/>
      <c r="B443" s="9"/>
      <c r="C443" s="9"/>
      <c r="D443" s="9"/>
      <c r="E443" s="16"/>
      <c r="F443" s="9"/>
      <c r="G443" s="16"/>
      <c r="H443" s="16"/>
      <c r="I443" s="9"/>
      <c r="J443" s="9"/>
      <c r="K443" s="9"/>
      <c r="L443" s="9"/>
      <c r="M443" s="9"/>
      <c r="N443" s="9"/>
      <c r="O443" s="9"/>
      <c r="P443" s="9"/>
      <c r="Q443" s="425"/>
      <c r="R443" s="9"/>
      <c r="S443" s="9"/>
      <c r="T443" s="17"/>
      <c r="U443" s="17"/>
      <c r="V443" s="9"/>
      <c r="W443" s="17"/>
      <c r="X443" s="9"/>
      <c r="Y443" s="9"/>
      <c r="Z443" s="9"/>
      <c r="AA443" s="9"/>
      <c r="AB443" s="9"/>
      <c r="AC443" s="9"/>
      <c r="AD443" s="9"/>
      <c r="AE443" s="9"/>
      <c r="AF443" s="9"/>
      <c r="AG443" s="9"/>
      <c r="AH443" s="9"/>
    </row>
    <row r="444" spans="1:34" x14ac:dyDescent="0.25">
      <c r="A444" s="9"/>
      <c r="B444" s="9"/>
      <c r="C444" s="9"/>
      <c r="D444" s="9"/>
      <c r="E444" s="16"/>
      <c r="F444" s="9"/>
      <c r="G444" s="16"/>
      <c r="H444" s="16"/>
      <c r="I444" s="9"/>
      <c r="J444" s="9"/>
      <c r="K444" s="9"/>
      <c r="L444" s="9"/>
      <c r="M444" s="9"/>
      <c r="N444" s="9"/>
      <c r="O444" s="9"/>
      <c r="P444" s="9"/>
      <c r="Q444" s="425"/>
      <c r="R444" s="9"/>
      <c r="S444" s="9"/>
      <c r="T444" s="17"/>
      <c r="U444" s="17"/>
      <c r="V444" s="9"/>
      <c r="W444" s="17"/>
      <c r="X444" s="9"/>
      <c r="Y444" s="9"/>
      <c r="Z444" s="9"/>
      <c r="AA444" s="9"/>
      <c r="AB444" s="9"/>
      <c r="AC444" s="9"/>
      <c r="AD444" s="9"/>
      <c r="AE444" s="9"/>
      <c r="AF444" s="9"/>
      <c r="AG444" s="9"/>
      <c r="AH444" s="9"/>
    </row>
    <row r="445" spans="1:34" x14ac:dyDescent="0.25">
      <c r="A445" s="9"/>
      <c r="B445" s="9"/>
      <c r="C445" s="9"/>
      <c r="D445" s="9"/>
      <c r="E445" s="16"/>
      <c r="F445" s="9"/>
      <c r="G445" s="16"/>
      <c r="H445" s="16"/>
      <c r="I445" s="9"/>
      <c r="J445" s="9"/>
      <c r="K445" s="9"/>
      <c r="L445" s="9"/>
      <c r="M445" s="9"/>
      <c r="N445" s="9"/>
      <c r="O445" s="9"/>
      <c r="P445" s="9"/>
      <c r="Q445" s="425"/>
      <c r="R445" s="9"/>
      <c r="S445" s="9"/>
      <c r="T445" s="17"/>
      <c r="U445" s="17"/>
      <c r="V445" s="9"/>
      <c r="W445" s="17"/>
      <c r="X445" s="9"/>
      <c r="Y445" s="9"/>
      <c r="Z445" s="9"/>
      <c r="AA445" s="9"/>
      <c r="AB445" s="9"/>
      <c r="AC445" s="9"/>
      <c r="AD445" s="9"/>
      <c r="AE445" s="9"/>
      <c r="AF445" s="9"/>
      <c r="AG445" s="9"/>
      <c r="AH445" s="9"/>
    </row>
    <row r="446" spans="1:34" x14ac:dyDescent="0.25">
      <c r="A446" s="9"/>
      <c r="B446" s="9"/>
      <c r="C446" s="9"/>
      <c r="D446" s="9"/>
      <c r="E446" s="16"/>
      <c r="F446" s="9"/>
      <c r="G446" s="16"/>
      <c r="H446" s="16"/>
      <c r="I446" s="9"/>
      <c r="J446" s="9"/>
      <c r="K446" s="9"/>
      <c r="L446" s="9"/>
      <c r="M446" s="9"/>
      <c r="N446" s="9"/>
      <c r="O446" s="9"/>
      <c r="P446" s="9"/>
      <c r="Q446" s="425"/>
      <c r="R446" s="9"/>
      <c r="S446" s="9"/>
      <c r="T446" s="17"/>
      <c r="U446" s="17"/>
      <c r="V446" s="9"/>
      <c r="W446" s="17"/>
      <c r="X446" s="9"/>
      <c r="Y446" s="9"/>
      <c r="Z446" s="9"/>
      <c r="AA446" s="9"/>
      <c r="AB446" s="9"/>
      <c r="AC446" s="9"/>
      <c r="AD446" s="9"/>
      <c r="AE446" s="9"/>
      <c r="AF446" s="9"/>
      <c r="AG446" s="9"/>
      <c r="AH446" s="9"/>
    </row>
    <row r="447" spans="1:34" x14ac:dyDescent="0.25">
      <c r="A447" s="9"/>
      <c r="B447" s="9"/>
      <c r="C447" s="9"/>
      <c r="D447" s="9"/>
      <c r="E447" s="16"/>
      <c r="F447" s="9"/>
      <c r="G447" s="16"/>
      <c r="H447" s="16"/>
      <c r="I447" s="9"/>
      <c r="J447" s="9"/>
      <c r="K447" s="9"/>
      <c r="L447" s="9"/>
      <c r="M447" s="9"/>
      <c r="N447" s="9"/>
      <c r="O447" s="9"/>
      <c r="P447" s="9"/>
      <c r="Q447" s="425"/>
      <c r="R447" s="9"/>
      <c r="S447" s="9"/>
      <c r="T447" s="17"/>
      <c r="U447" s="17"/>
      <c r="V447" s="9"/>
      <c r="W447" s="17"/>
      <c r="X447" s="9"/>
      <c r="Y447" s="9"/>
      <c r="Z447" s="9"/>
      <c r="AA447" s="9"/>
      <c r="AB447" s="9"/>
      <c r="AC447" s="9"/>
      <c r="AD447" s="9"/>
      <c r="AE447" s="9"/>
      <c r="AF447" s="9"/>
      <c r="AG447" s="9"/>
      <c r="AH447" s="9"/>
    </row>
    <row r="448" spans="1:34" x14ac:dyDescent="0.25">
      <c r="A448" s="9"/>
      <c r="B448" s="9"/>
      <c r="C448" s="9"/>
      <c r="D448" s="9"/>
      <c r="E448" s="16"/>
      <c r="F448" s="9"/>
      <c r="G448" s="16"/>
      <c r="H448" s="16"/>
      <c r="I448" s="9"/>
      <c r="J448" s="9"/>
      <c r="K448" s="9"/>
      <c r="L448" s="9"/>
      <c r="M448" s="9"/>
      <c r="N448" s="9"/>
      <c r="O448" s="9"/>
      <c r="P448" s="9"/>
      <c r="Q448" s="425"/>
      <c r="R448" s="9"/>
      <c r="S448" s="9"/>
      <c r="T448" s="17"/>
      <c r="U448" s="17"/>
      <c r="V448" s="9"/>
      <c r="W448" s="17"/>
      <c r="X448" s="9"/>
      <c r="Y448" s="9"/>
      <c r="Z448" s="9"/>
      <c r="AA448" s="9"/>
      <c r="AB448" s="9"/>
      <c r="AC448" s="9"/>
      <c r="AD448" s="9"/>
      <c r="AE448" s="9"/>
      <c r="AF448" s="9"/>
      <c r="AG448" s="9"/>
      <c r="AH448" s="9"/>
    </row>
    <row r="449" spans="1:34" x14ac:dyDescent="0.25">
      <c r="A449" s="9"/>
      <c r="B449" s="9"/>
      <c r="C449" s="9"/>
      <c r="D449" s="9"/>
      <c r="E449" s="16"/>
      <c r="F449" s="9"/>
      <c r="G449" s="16"/>
      <c r="H449" s="16"/>
      <c r="I449" s="9"/>
      <c r="J449" s="9"/>
      <c r="K449" s="9"/>
      <c r="L449" s="9"/>
      <c r="M449" s="9"/>
      <c r="N449" s="9"/>
      <c r="O449" s="9"/>
      <c r="P449" s="9"/>
      <c r="Q449" s="425"/>
      <c r="R449" s="9"/>
      <c r="S449" s="9"/>
      <c r="T449" s="17"/>
      <c r="U449" s="17"/>
      <c r="V449" s="9"/>
      <c r="W449" s="17"/>
      <c r="X449" s="9"/>
      <c r="Y449" s="9"/>
      <c r="Z449" s="9"/>
      <c r="AA449" s="9"/>
      <c r="AB449" s="9"/>
      <c r="AC449" s="9"/>
      <c r="AD449" s="9"/>
      <c r="AE449" s="9"/>
      <c r="AF449" s="9"/>
      <c r="AG449" s="9"/>
      <c r="AH449" s="9"/>
    </row>
    <row r="450" spans="1:34" x14ac:dyDescent="0.25">
      <c r="A450" s="9"/>
      <c r="B450" s="9"/>
      <c r="C450" s="9"/>
      <c r="D450" s="9"/>
      <c r="E450" s="16"/>
      <c r="F450" s="9"/>
      <c r="G450" s="16"/>
      <c r="H450" s="16"/>
      <c r="I450" s="9"/>
      <c r="J450" s="9"/>
      <c r="K450" s="9"/>
      <c r="L450" s="9"/>
      <c r="M450" s="9"/>
      <c r="N450" s="9"/>
      <c r="O450" s="9"/>
      <c r="P450" s="9"/>
      <c r="Q450" s="425"/>
      <c r="R450" s="9"/>
      <c r="S450" s="9"/>
      <c r="T450" s="17"/>
      <c r="U450" s="17"/>
      <c r="V450" s="9"/>
      <c r="W450" s="17"/>
      <c r="X450" s="9"/>
      <c r="Y450" s="9"/>
      <c r="Z450" s="9"/>
      <c r="AA450" s="9"/>
      <c r="AB450" s="9"/>
      <c r="AC450" s="9"/>
      <c r="AD450" s="9"/>
      <c r="AE450" s="9"/>
      <c r="AF450" s="9"/>
      <c r="AG450" s="9"/>
      <c r="AH450" s="9"/>
    </row>
    <row r="451" spans="1:34" x14ac:dyDescent="0.25">
      <c r="A451" s="9"/>
      <c r="B451" s="9"/>
      <c r="C451" s="9"/>
      <c r="D451" s="9"/>
      <c r="E451" s="16"/>
      <c r="F451" s="9"/>
      <c r="G451" s="16"/>
      <c r="H451" s="16"/>
      <c r="I451" s="9"/>
      <c r="J451" s="9"/>
      <c r="K451" s="9"/>
      <c r="L451" s="9"/>
      <c r="M451" s="9"/>
      <c r="N451" s="9"/>
      <c r="O451" s="9"/>
      <c r="P451" s="9"/>
      <c r="Q451" s="425"/>
      <c r="R451" s="9"/>
      <c r="S451" s="9"/>
      <c r="T451" s="17"/>
      <c r="U451" s="17"/>
      <c r="V451" s="9"/>
      <c r="W451" s="17"/>
      <c r="X451" s="9"/>
      <c r="Y451" s="9"/>
      <c r="Z451" s="9"/>
      <c r="AA451" s="9"/>
      <c r="AB451" s="9"/>
      <c r="AC451" s="9"/>
      <c r="AD451" s="9"/>
      <c r="AE451" s="9"/>
      <c r="AF451" s="9"/>
      <c r="AG451" s="9"/>
      <c r="AH451" s="9"/>
    </row>
    <row r="452" spans="1:34" x14ac:dyDescent="0.25">
      <c r="A452" s="9"/>
      <c r="B452" s="9"/>
      <c r="C452" s="9"/>
      <c r="D452" s="9"/>
      <c r="E452" s="16"/>
      <c r="F452" s="9"/>
      <c r="G452" s="16"/>
      <c r="H452" s="16"/>
      <c r="I452" s="9"/>
      <c r="J452" s="9"/>
      <c r="K452" s="9"/>
      <c r="L452" s="9"/>
      <c r="M452" s="9"/>
      <c r="N452" s="9"/>
      <c r="O452" s="9"/>
      <c r="P452" s="9"/>
      <c r="Q452" s="425"/>
      <c r="R452" s="9"/>
      <c r="S452" s="9"/>
      <c r="T452" s="17"/>
      <c r="U452" s="17"/>
      <c r="V452" s="9"/>
      <c r="W452" s="17"/>
      <c r="X452" s="9"/>
      <c r="Y452" s="9"/>
      <c r="Z452" s="9"/>
      <c r="AA452" s="9"/>
      <c r="AB452" s="9"/>
      <c r="AC452" s="9"/>
      <c r="AD452" s="9"/>
      <c r="AE452" s="9"/>
      <c r="AF452" s="9"/>
      <c r="AG452" s="9"/>
      <c r="AH452" s="9"/>
    </row>
    <row r="453" spans="1:34" x14ac:dyDescent="0.25">
      <c r="A453" s="9"/>
      <c r="B453" s="9"/>
      <c r="C453" s="9"/>
      <c r="D453" s="9"/>
      <c r="E453" s="16"/>
      <c r="F453" s="9"/>
      <c r="G453" s="16"/>
      <c r="H453" s="16"/>
      <c r="I453" s="9"/>
      <c r="J453" s="9"/>
      <c r="K453" s="9"/>
      <c r="L453" s="9"/>
      <c r="M453" s="9"/>
      <c r="N453" s="9"/>
      <c r="O453" s="9"/>
      <c r="P453" s="9"/>
      <c r="Q453" s="425"/>
      <c r="R453" s="9"/>
      <c r="S453" s="9"/>
      <c r="T453" s="17"/>
      <c r="U453" s="17"/>
      <c r="V453" s="9"/>
      <c r="W453" s="17"/>
      <c r="X453" s="9"/>
      <c r="Y453" s="9"/>
      <c r="Z453" s="9"/>
      <c r="AA453" s="9"/>
      <c r="AB453" s="9"/>
      <c r="AC453" s="9"/>
      <c r="AD453" s="9"/>
      <c r="AE453" s="9"/>
      <c r="AF453" s="9"/>
      <c r="AG453" s="9"/>
      <c r="AH453" s="9"/>
    </row>
    <row r="454" spans="1:34" x14ac:dyDescent="0.25">
      <c r="A454" s="9"/>
      <c r="B454" s="9"/>
      <c r="C454" s="9"/>
      <c r="D454" s="9"/>
      <c r="E454" s="16"/>
      <c r="F454" s="9"/>
      <c r="G454" s="16"/>
      <c r="H454" s="16"/>
      <c r="I454" s="9"/>
      <c r="J454" s="9"/>
      <c r="K454" s="9"/>
      <c r="L454" s="9"/>
      <c r="M454" s="9"/>
      <c r="N454" s="9"/>
      <c r="O454" s="9"/>
      <c r="P454" s="9"/>
      <c r="Q454" s="425"/>
      <c r="R454" s="9"/>
      <c r="S454" s="9"/>
      <c r="T454" s="17"/>
      <c r="U454" s="17"/>
      <c r="V454" s="9"/>
      <c r="W454" s="17"/>
      <c r="X454" s="9"/>
      <c r="Y454" s="9"/>
      <c r="Z454" s="9"/>
      <c r="AA454" s="9"/>
      <c r="AB454" s="9"/>
      <c r="AC454" s="9"/>
      <c r="AD454" s="9"/>
      <c r="AE454" s="9"/>
      <c r="AF454" s="9"/>
      <c r="AG454" s="9"/>
      <c r="AH454" s="9"/>
    </row>
    <row r="455" spans="1:34" x14ac:dyDescent="0.25">
      <c r="A455" s="9"/>
      <c r="B455" s="9"/>
      <c r="C455" s="9"/>
      <c r="D455" s="9"/>
      <c r="E455" s="16"/>
      <c r="F455" s="9"/>
      <c r="G455" s="16"/>
      <c r="H455" s="16"/>
      <c r="I455" s="9"/>
      <c r="J455" s="9"/>
      <c r="K455" s="9"/>
      <c r="L455" s="9"/>
      <c r="M455" s="9"/>
      <c r="N455" s="9"/>
      <c r="O455" s="9"/>
      <c r="P455" s="9"/>
      <c r="Q455" s="425"/>
      <c r="R455" s="9"/>
      <c r="S455" s="9"/>
      <c r="T455" s="17"/>
      <c r="U455" s="17"/>
      <c r="V455" s="9"/>
      <c r="W455" s="17"/>
      <c r="X455" s="9"/>
      <c r="Y455" s="9"/>
      <c r="Z455" s="9"/>
      <c r="AA455" s="9"/>
      <c r="AB455" s="9"/>
      <c r="AC455" s="9"/>
      <c r="AD455" s="9"/>
      <c r="AE455" s="9"/>
      <c r="AF455" s="9"/>
      <c r="AG455" s="9"/>
      <c r="AH455" s="9"/>
    </row>
    <row r="456" spans="1:34" x14ac:dyDescent="0.25">
      <c r="A456" s="9"/>
      <c r="B456" s="9"/>
      <c r="C456" s="9"/>
      <c r="D456" s="9"/>
      <c r="E456" s="16"/>
      <c r="F456" s="9"/>
      <c r="G456" s="16"/>
      <c r="H456" s="16"/>
      <c r="I456" s="9"/>
      <c r="J456" s="9"/>
      <c r="K456" s="9"/>
      <c r="L456" s="9"/>
      <c r="M456" s="9"/>
      <c r="N456" s="9"/>
      <c r="O456" s="9"/>
      <c r="P456" s="9"/>
      <c r="Q456" s="425"/>
      <c r="R456" s="9"/>
      <c r="S456" s="9"/>
      <c r="T456" s="17"/>
      <c r="U456" s="17"/>
      <c r="V456" s="9"/>
      <c r="W456" s="17"/>
      <c r="X456" s="9"/>
      <c r="Y456" s="9"/>
      <c r="Z456" s="9"/>
      <c r="AA456" s="9"/>
      <c r="AB456" s="9"/>
      <c r="AC456" s="9"/>
      <c r="AD456" s="9"/>
      <c r="AE456" s="9"/>
      <c r="AF456" s="9"/>
      <c r="AG456" s="9"/>
      <c r="AH456" s="9"/>
    </row>
    <row r="457" spans="1:34" x14ac:dyDescent="0.25">
      <c r="A457" s="9"/>
      <c r="B457" s="9"/>
      <c r="C457" s="9"/>
      <c r="D457" s="9"/>
      <c r="E457" s="16"/>
      <c r="F457" s="9"/>
      <c r="G457" s="16"/>
      <c r="H457" s="16"/>
      <c r="I457" s="9"/>
      <c r="J457" s="9"/>
      <c r="K457" s="9"/>
      <c r="L457" s="9"/>
      <c r="M457" s="9"/>
      <c r="N457" s="9"/>
      <c r="O457" s="9"/>
      <c r="P457" s="9"/>
      <c r="Q457" s="425"/>
      <c r="R457" s="9"/>
      <c r="S457" s="9"/>
      <c r="T457" s="17"/>
      <c r="U457" s="17"/>
      <c r="V457" s="9"/>
      <c r="W457" s="17"/>
      <c r="X457" s="9"/>
      <c r="Y457" s="9"/>
      <c r="Z457" s="9"/>
      <c r="AA457" s="9"/>
      <c r="AB457" s="9"/>
      <c r="AC457" s="9"/>
      <c r="AD457" s="9"/>
      <c r="AE457" s="9"/>
      <c r="AF457" s="9"/>
      <c r="AG457" s="9"/>
      <c r="AH457" s="9"/>
    </row>
    <row r="458" spans="1:34" x14ac:dyDescent="0.25">
      <c r="A458" s="9"/>
      <c r="B458" s="9"/>
      <c r="C458" s="9"/>
      <c r="D458" s="9"/>
      <c r="E458" s="16"/>
      <c r="F458" s="9"/>
      <c r="G458" s="16"/>
      <c r="H458" s="16"/>
      <c r="I458" s="9"/>
      <c r="J458" s="9"/>
      <c r="K458" s="9"/>
      <c r="L458" s="9"/>
      <c r="M458" s="9"/>
      <c r="N458" s="9"/>
      <c r="O458" s="9"/>
      <c r="P458" s="9"/>
      <c r="Q458" s="425"/>
      <c r="R458" s="9"/>
      <c r="S458" s="9"/>
      <c r="T458" s="17"/>
      <c r="U458" s="17"/>
      <c r="V458" s="9"/>
      <c r="W458" s="17"/>
      <c r="X458" s="9"/>
      <c r="Y458" s="9"/>
      <c r="Z458" s="9"/>
      <c r="AA458" s="9"/>
      <c r="AB458" s="9"/>
      <c r="AC458" s="9"/>
      <c r="AD458" s="9"/>
      <c r="AE458" s="9"/>
      <c r="AF458" s="9"/>
      <c r="AG458" s="9"/>
      <c r="AH458" s="9"/>
    </row>
    <row r="459" spans="1:34" x14ac:dyDescent="0.25">
      <c r="A459" s="9"/>
      <c r="B459" s="9"/>
      <c r="C459" s="9"/>
      <c r="D459" s="9"/>
      <c r="E459" s="16"/>
      <c r="F459" s="9"/>
      <c r="G459" s="16"/>
      <c r="H459" s="16"/>
      <c r="I459" s="9"/>
      <c r="J459" s="9"/>
      <c r="K459" s="9"/>
      <c r="L459" s="9"/>
      <c r="M459" s="9"/>
      <c r="N459" s="9"/>
      <c r="O459" s="9"/>
      <c r="P459" s="9"/>
      <c r="Q459" s="425"/>
      <c r="R459" s="9"/>
      <c r="S459" s="9"/>
      <c r="T459" s="17"/>
      <c r="U459" s="17"/>
      <c r="V459" s="9"/>
      <c r="W459" s="17"/>
      <c r="X459" s="9"/>
      <c r="Y459" s="9"/>
      <c r="Z459" s="9"/>
      <c r="AA459" s="9"/>
      <c r="AB459" s="9"/>
      <c r="AC459" s="9"/>
      <c r="AD459" s="9"/>
      <c r="AE459" s="9"/>
      <c r="AF459" s="9"/>
      <c r="AG459" s="9"/>
      <c r="AH459" s="9"/>
    </row>
    <row r="460" spans="1:34" x14ac:dyDescent="0.25">
      <c r="A460" s="9"/>
      <c r="B460" s="9"/>
      <c r="C460" s="9"/>
      <c r="D460" s="9"/>
      <c r="E460" s="16"/>
      <c r="F460" s="9"/>
      <c r="G460" s="16"/>
      <c r="H460" s="16"/>
      <c r="I460" s="9"/>
      <c r="J460" s="9"/>
      <c r="K460" s="9"/>
      <c r="L460" s="9"/>
      <c r="M460" s="9"/>
      <c r="N460" s="9"/>
      <c r="O460" s="9"/>
      <c r="P460" s="9"/>
      <c r="Q460" s="425"/>
      <c r="R460" s="9"/>
      <c r="S460" s="9"/>
      <c r="T460" s="17"/>
      <c r="U460" s="17"/>
      <c r="V460" s="9"/>
      <c r="W460" s="17"/>
      <c r="X460" s="9"/>
      <c r="Y460" s="9"/>
      <c r="Z460" s="9"/>
      <c r="AA460" s="9"/>
      <c r="AB460" s="9"/>
      <c r="AC460" s="9"/>
      <c r="AD460" s="9"/>
      <c r="AE460" s="9"/>
      <c r="AF460" s="9"/>
      <c r="AG460" s="9"/>
      <c r="AH460" s="9"/>
    </row>
    <row r="461" spans="1:34" x14ac:dyDescent="0.25">
      <c r="A461" s="9"/>
      <c r="B461" s="9"/>
      <c r="C461" s="9"/>
      <c r="D461" s="9"/>
      <c r="E461" s="16"/>
      <c r="F461" s="9"/>
      <c r="G461" s="16"/>
      <c r="H461" s="16"/>
      <c r="I461" s="9"/>
      <c r="J461" s="9"/>
      <c r="K461" s="9"/>
      <c r="L461" s="9"/>
      <c r="M461" s="9"/>
      <c r="N461" s="9"/>
      <c r="O461" s="9"/>
      <c r="P461" s="9"/>
      <c r="Q461" s="425"/>
      <c r="R461" s="9"/>
      <c r="S461" s="9"/>
      <c r="T461" s="17"/>
      <c r="U461" s="17"/>
      <c r="V461" s="9"/>
      <c r="W461" s="17"/>
      <c r="X461" s="9"/>
      <c r="Y461" s="9"/>
      <c r="Z461" s="9"/>
      <c r="AA461" s="9"/>
      <c r="AB461" s="9"/>
      <c r="AC461" s="9"/>
      <c r="AD461" s="9"/>
      <c r="AE461" s="9"/>
      <c r="AF461" s="9"/>
      <c r="AG461" s="9"/>
      <c r="AH461" s="9"/>
    </row>
    <row r="462" spans="1:34" x14ac:dyDescent="0.25">
      <c r="A462" s="9"/>
      <c r="B462" s="9"/>
      <c r="C462" s="9"/>
      <c r="D462" s="9"/>
      <c r="E462" s="16"/>
      <c r="F462" s="9"/>
      <c r="G462" s="16"/>
      <c r="H462" s="16"/>
      <c r="I462" s="9"/>
      <c r="J462" s="9"/>
      <c r="K462" s="9"/>
      <c r="L462" s="9"/>
      <c r="M462" s="9"/>
      <c r="N462" s="9"/>
      <c r="O462" s="9"/>
      <c r="P462" s="9"/>
      <c r="Q462" s="425"/>
      <c r="R462" s="9"/>
      <c r="S462" s="9"/>
      <c r="T462" s="17"/>
      <c r="U462" s="17"/>
      <c r="V462" s="9"/>
      <c r="W462" s="17"/>
      <c r="X462" s="9"/>
      <c r="Y462" s="9"/>
      <c r="Z462" s="9"/>
      <c r="AA462" s="9"/>
      <c r="AB462" s="9"/>
      <c r="AC462" s="9"/>
      <c r="AD462" s="9"/>
      <c r="AE462" s="9"/>
      <c r="AF462" s="9"/>
      <c r="AG462" s="9"/>
      <c r="AH462" s="9"/>
    </row>
    <row r="463" spans="1:34" x14ac:dyDescent="0.25">
      <c r="A463" s="9"/>
      <c r="B463" s="9"/>
      <c r="C463" s="9"/>
      <c r="D463" s="9"/>
      <c r="E463" s="16"/>
      <c r="F463" s="9"/>
      <c r="G463" s="16"/>
      <c r="H463" s="16"/>
      <c r="I463" s="9"/>
      <c r="J463" s="9"/>
      <c r="K463" s="9"/>
      <c r="L463" s="9"/>
      <c r="M463" s="9"/>
      <c r="N463" s="9"/>
      <c r="O463" s="9"/>
      <c r="P463" s="9"/>
      <c r="Q463" s="425"/>
      <c r="R463" s="9"/>
      <c r="S463" s="9"/>
      <c r="T463" s="17"/>
      <c r="U463" s="17"/>
      <c r="V463" s="9"/>
      <c r="W463" s="17"/>
      <c r="X463" s="9"/>
      <c r="Y463" s="9"/>
      <c r="Z463" s="9"/>
      <c r="AA463" s="9"/>
      <c r="AB463" s="9"/>
      <c r="AC463" s="9"/>
      <c r="AD463" s="9"/>
      <c r="AE463" s="9"/>
      <c r="AF463" s="9"/>
      <c r="AG463" s="9"/>
      <c r="AH463" s="9"/>
    </row>
    <row r="464" spans="1:34" x14ac:dyDescent="0.25">
      <c r="A464" s="9"/>
      <c r="B464" s="9"/>
      <c r="C464" s="9"/>
      <c r="D464" s="9"/>
      <c r="E464" s="16"/>
      <c r="F464" s="9"/>
      <c r="G464" s="16"/>
      <c r="H464" s="16"/>
      <c r="I464" s="9"/>
      <c r="J464" s="9"/>
      <c r="K464" s="9"/>
      <c r="L464" s="9"/>
      <c r="M464" s="9"/>
      <c r="N464" s="9"/>
      <c r="O464" s="9"/>
      <c r="P464" s="9"/>
      <c r="Q464" s="425"/>
      <c r="R464" s="9"/>
      <c r="S464" s="9"/>
      <c r="T464" s="17"/>
      <c r="U464" s="17"/>
      <c r="V464" s="9"/>
      <c r="W464" s="17"/>
      <c r="X464" s="9"/>
      <c r="Y464" s="9"/>
      <c r="Z464" s="9"/>
      <c r="AA464" s="9"/>
      <c r="AB464" s="9"/>
      <c r="AC464" s="9"/>
      <c r="AD464" s="9"/>
      <c r="AE464" s="9"/>
      <c r="AF464" s="9"/>
      <c r="AG464" s="9"/>
      <c r="AH464" s="9"/>
    </row>
    <row r="465" spans="1:34" x14ac:dyDescent="0.25">
      <c r="A465" s="9"/>
      <c r="B465" s="9"/>
      <c r="C465" s="9"/>
      <c r="D465" s="9"/>
      <c r="E465" s="16"/>
      <c r="F465" s="9"/>
      <c r="G465" s="16"/>
      <c r="H465" s="16"/>
      <c r="I465" s="9"/>
      <c r="J465" s="9"/>
      <c r="K465" s="9"/>
      <c r="L465" s="9"/>
      <c r="M465" s="9"/>
      <c r="N465" s="9"/>
      <c r="O465" s="9"/>
      <c r="P465" s="9"/>
      <c r="Q465" s="425"/>
      <c r="R465" s="9"/>
      <c r="S465" s="9"/>
      <c r="T465" s="17"/>
      <c r="U465" s="17"/>
      <c r="V465" s="9"/>
      <c r="W465" s="17"/>
      <c r="X465" s="9"/>
      <c r="Y465" s="9"/>
      <c r="Z465" s="9"/>
      <c r="AA465" s="9"/>
      <c r="AB465" s="9"/>
      <c r="AC465" s="9"/>
      <c r="AD465" s="9"/>
      <c r="AE465" s="9"/>
      <c r="AF465" s="9"/>
      <c r="AG465" s="9"/>
      <c r="AH465" s="9"/>
    </row>
    <row r="466" spans="1:34" x14ac:dyDescent="0.25">
      <c r="A466" s="9"/>
      <c r="B466" s="9"/>
      <c r="C466" s="9"/>
      <c r="D466" s="9"/>
      <c r="E466" s="16"/>
      <c r="F466" s="9"/>
      <c r="G466" s="16"/>
      <c r="H466" s="16"/>
      <c r="I466" s="9"/>
      <c r="J466" s="9"/>
      <c r="K466" s="9"/>
      <c r="L466" s="9"/>
      <c r="M466" s="9"/>
      <c r="N466" s="9"/>
      <c r="O466" s="9"/>
      <c r="P466" s="9"/>
      <c r="Q466" s="425"/>
      <c r="R466" s="9"/>
      <c r="S466" s="9"/>
      <c r="T466" s="17"/>
      <c r="U466" s="17"/>
      <c r="V466" s="9"/>
      <c r="W466" s="17"/>
      <c r="X466" s="9"/>
      <c r="Y466" s="9"/>
      <c r="Z466" s="9"/>
      <c r="AA466" s="9"/>
      <c r="AB466" s="9"/>
      <c r="AC466" s="9"/>
      <c r="AD466" s="9"/>
      <c r="AE466" s="9"/>
      <c r="AF466" s="9"/>
      <c r="AG466" s="9"/>
      <c r="AH466" s="9"/>
    </row>
    <row r="467" spans="1:34" x14ac:dyDescent="0.25">
      <c r="A467" s="9"/>
      <c r="B467" s="9"/>
      <c r="C467" s="9"/>
      <c r="D467" s="9"/>
      <c r="E467" s="16"/>
      <c r="F467" s="9"/>
      <c r="G467" s="16"/>
      <c r="H467" s="16"/>
      <c r="I467" s="9"/>
      <c r="J467" s="9"/>
      <c r="K467" s="9"/>
      <c r="L467" s="9"/>
      <c r="M467" s="9"/>
      <c r="N467" s="9"/>
      <c r="O467" s="9"/>
      <c r="P467" s="9"/>
      <c r="Q467" s="425"/>
      <c r="R467" s="9"/>
      <c r="S467" s="9"/>
      <c r="T467" s="17"/>
      <c r="U467" s="17"/>
      <c r="V467" s="9"/>
      <c r="W467" s="17"/>
      <c r="X467" s="9"/>
      <c r="Y467" s="9"/>
      <c r="Z467" s="9"/>
      <c r="AA467" s="9"/>
      <c r="AB467" s="9"/>
      <c r="AC467" s="9"/>
      <c r="AD467" s="9"/>
      <c r="AE467" s="9"/>
      <c r="AF467" s="9"/>
      <c r="AG467" s="9"/>
      <c r="AH467" s="9"/>
    </row>
    <row r="468" spans="1:34" x14ac:dyDescent="0.25">
      <c r="A468" s="9"/>
      <c r="B468" s="9"/>
      <c r="C468" s="9"/>
      <c r="D468" s="9"/>
      <c r="E468" s="16"/>
      <c r="F468" s="9"/>
      <c r="G468" s="16"/>
      <c r="H468" s="16"/>
      <c r="I468" s="9"/>
      <c r="J468" s="9"/>
      <c r="K468" s="9"/>
      <c r="L468" s="9"/>
      <c r="M468" s="9"/>
      <c r="N468" s="9"/>
      <c r="O468" s="9"/>
      <c r="P468" s="9"/>
      <c r="Q468" s="425"/>
      <c r="R468" s="9"/>
      <c r="S468" s="9"/>
      <c r="T468" s="17"/>
      <c r="U468" s="17"/>
      <c r="V468" s="9"/>
      <c r="W468" s="17"/>
      <c r="X468" s="9"/>
      <c r="Y468" s="9"/>
      <c r="Z468" s="9"/>
      <c r="AA468" s="9"/>
      <c r="AB468" s="9"/>
      <c r="AC468" s="9"/>
      <c r="AD468" s="9"/>
      <c r="AE468" s="9"/>
      <c r="AF468" s="9"/>
      <c r="AG468" s="9"/>
      <c r="AH468" s="9"/>
    </row>
    <row r="469" spans="1:34" x14ac:dyDescent="0.25">
      <c r="A469" s="9"/>
      <c r="B469" s="9"/>
      <c r="C469" s="9"/>
      <c r="D469" s="9"/>
      <c r="E469" s="16"/>
      <c r="F469" s="9"/>
      <c r="G469" s="16"/>
      <c r="H469" s="16"/>
      <c r="I469" s="9"/>
      <c r="J469" s="9"/>
      <c r="K469" s="9"/>
      <c r="L469" s="9"/>
      <c r="M469" s="9"/>
      <c r="N469" s="9"/>
      <c r="O469" s="9"/>
      <c r="P469" s="9"/>
      <c r="Q469" s="425"/>
      <c r="R469" s="9"/>
      <c r="S469" s="9"/>
      <c r="T469" s="17"/>
      <c r="U469" s="17"/>
      <c r="V469" s="9"/>
      <c r="W469" s="17"/>
      <c r="X469" s="9"/>
      <c r="Y469" s="9"/>
      <c r="Z469" s="9"/>
      <c r="AA469" s="9"/>
      <c r="AB469" s="9"/>
      <c r="AC469" s="9"/>
      <c r="AD469" s="9"/>
      <c r="AE469" s="9"/>
      <c r="AF469" s="9"/>
      <c r="AG469" s="9"/>
      <c r="AH469" s="9"/>
    </row>
    <row r="470" spans="1:34" x14ac:dyDescent="0.25">
      <c r="A470" s="9"/>
      <c r="B470" s="9"/>
      <c r="C470" s="9"/>
      <c r="D470" s="9"/>
      <c r="E470" s="16"/>
      <c r="F470" s="9"/>
      <c r="G470" s="16"/>
      <c r="H470" s="16"/>
      <c r="I470" s="9"/>
      <c r="J470" s="9"/>
      <c r="K470" s="9"/>
      <c r="L470" s="9"/>
      <c r="M470" s="9"/>
      <c r="N470" s="9"/>
      <c r="O470" s="9"/>
      <c r="P470" s="9"/>
      <c r="Q470" s="425"/>
      <c r="R470" s="9"/>
      <c r="S470" s="9"/>
      <c r="T470" s="17"/>
      <c r="U470" s="17"/>
      <c r="V470" s="9"/>
      <c r="W470" s="17"/>
      <c r="X470" s="9"/>
      <c r="Y470" s="9"/>
      <c r="Z470" s="9"/>
      <c r="AA470" s="9"/>
      <c r="AB470" s="9"/>
      <c r="AC470" s="9"/>
      <c r="AD470" s="9"/>
      <c r="AE470" s="9"/>
      <c r="AF470" s="9"/>
      <c r="AG470" s="9"/>
      <c r="AH470" s="9"/>
    </row>
    <row r="471" spans="1:34" x14ac:dyDescent="0.25">
      <c r="A471" s="9"/>
      <c r="B471" s="9"/>
      <c r="C471" s="9"/>
      <c r="D471" s="9"/>
      <c r="E471" s="16"/>
      <c r="F471" s="9"/>
      <c r="G471" s="16"/>
      <c r="H471" s="16"/>
      <c r="I471" s="9"/>
      <c r="J471" s="9"/>
      <c r="K471" s="9"/>
      <c r="L471" s="9"/>
      <c r="M471" s="9"/>
      <c r="N471" s="9"/>
      <c r="O471" s="9"/>
      <c r="P471" s="9"/>
      <c r="Q471" s="425"/>
      <c r="R471" s="9"/>
      <c r="S471" s="9"/>
      <c r="T471" s="17"/>
      <c r="U471" s="17"/>
      <c r="V471" s="9"/>
      <c r="W471" s="17"/>
      <c r="X471" s="9"/>
      <c r="Y471" s="9"/>
      <c r="Z471" s="9"/>
      <c r="AA471" s="9"/>
      <c r="AB471" s="9"/>
      <c r="AC471" s="9"/>
      <c r="AD471" s="9"/>
      <c r="AE471" s="9"/>
      <c r="AF471" s="9"/>
      <c r="AG471" s="9"/>
      <c r="AH471" s="9"/>
    </row>
    <row r="472" spans="1:34" x14ac:dyDescent="0.25">
      <c r="A472" s="9"/>
      <c r="B472" s="9"/>
      <c r="C472" s="9"/>
      <c r="D472" s="9"/>
      <c r="E472" s="16"/>
      <c r="F472" s="9"/>
      <c r="G472" s="16"/>
      <c r="H472" s="16"/>
      <c r="I472" s="9"/>
      <c r="J472" s="9"/>
      <c r="K472" s="9"/>
      <c r="L472" s="9"/>
      <c r="M472" s="9"/>
      <c r="N472" s="9"/>
      <c r="O472" s="9"/>
      <c r="P472" s="9"/>
      <c r="Q472" s="425"/>
      <c r="R472" s="9"/>
      <c r="S472" s="9"/>
      <c r="T472" s="17"/>
      <c r="U472" s="17"/>
      <c r="V472" s="9"/>
      <c r="W472" s="17"/>
      <c r="X472" s="9"/>
      <c r="Y472" s="9"/>
      <c r="Z472" s="9"/>
      <c r="AA472" s="9"/>
      <c r="AB472" s="9"/>
      <c r="AC472" s="9"/>
      <c r="AD472" s="9"/>
      <c r="AE472" s="9"/>
      <c r="AF472" s="9"/>
      <c r="AG472" s="9"/>
      <c r="AH472" s="9"/>
    </row>
    <row r="473" spans="1:34" x14ac:dyDescent="0.25">
      <c r="A473" s="9"/>
      <c r="B473" s="9"/>
      <c r="C473" s="9"/>
      <c r="D473" s="9"/>
      <c r="E473" s="16"/>
      <c r="F473" s="9"/>
      <c r="G473" s="16"/>
      <c r="H473" s="16"/>
      <c r="I473" s="9"/>
      <c r="J473" s="9"/>
      <c r="K473" s="9"/>
      <c r="L473" s="9"/>
      <c r="M473" s="9"/>
      <c r="N473" s="9"/>
      <c r="O473" s="9"/>
      <c r="P473" s="9"/>
      <c r="Q473" s="425"/>
      <c r="R473" s="9"/>
      <c r="S473" s="9"/>
      <c r="T473" s="17"/>
      <c r="U473" s="17"/>
      <c r="V473" s="9"/>
      <c r="W473" s="17"/>
      <c r="X473" s="9"/>
      <c r="Y473" s="9"/>
      <c r="Z473" s="9"/>
      <c r="AA473" s="9"/>
      <c r="AB473" s="9"/>
      <c r="AC473" s="9"/>
      <c r="AD473" s="9"/>
      <c r="AE473" s="9"/>
      <c r="AF473" s="9"/>
      <c r="AG473" s="9"/>
      <c r="AH473" s="9"/>
    </row>
    <row r="474" spans="1:34" x14ac:dyDescent="0.25">
      <c r="A474" s="9"/>
      <c r="B474" s="9"/>
      <c r="C474" s="9"/>
      <c r="D474" s="9"/>
      <c r="E474" s="16"/>
      <c r="F474" s="9"/>
      <c r="G474" s="16"/>
      <c r="H474" s="16"/>
      <c r="I474" s="9"/>
      <c r="J474" s="9"/>
      <c r="K474" s="9"/>
      <c r="L474" s="9"/>
      <c r="M474" s="9"/>
      <c r="N474" s="9"/>
      <c r="O474" s="9"/>
      <c r="P474" s="9"/>
      <c r="Q474" s="425"/>
      <c r="R474" s="9"/>
      <c r="S474" s="9"/>
      <c r="T474" s="17"/>
      <c r="U474" s="17"/>
      <c r="V474" s="9"/>
      <c r="W474" s="17"/>
      <c r="X474" s="9"/>
      <c r="Y474" s="9"/>
      <c r="Z474" s="9"/>
      <c r="AA474" s="9"/>
      <c r="AB474" s="9"/>
      <c r="AC474" s="9"/>
      <c r="AD474" s="9"/>
      <c r="AE474" s="9"/>
      <c r="AF474" s="9"/>
      <c r="AG474" s="9"/>
      <c r="AH474" s="9"/>
    </row>
    <row r="475" spans="1:34" x14ac:dyDescent="0.25">
      <c r="A475" s="9"/>
      <c r="B475" s="9"/>
      <c r="C475" s="9"/>
      <c r="D475" s="9"/>
      <c r="E475" s="16"/>
      <c r="F475" s="9"/>
      <c r="G475" s="16"/>
      <c r="H475" s="16"/>
      <c r="I475" s="9"/>
      <c r="J475" s="9"/>
      <c r="K475" s="9"/>
      <c r="L475" s="9"/>
      <c r="M475" s="9"/>
      <c r="N475" s="9"/>
      <c r="O475" s="9"/>
      <c r="P475" s="9"/>
      <c r="Q475" s="425"/>
      <c r="R475" s="9"/>
      <c r="S475" s="9"/>
      <c r="T475" s="17"/>
      <c r="U475" s="17"/>
      <c r="V475" s="9"/>
      <c r="W475" s="17"/>
      <c r="X475" s="9"/>
      <c r="Y475" s="9"/>
      <c r="Z475" s="9"/>
      <c r="AA475" s="9"/>
      <c r="AB475" s="9"/>
      <c r="AC475" s="9"/>
      <c r="AD475" s="9"/>
      <c r="AE475" s="9"/>
      <c r="AF475" s="9"/>
      <c r="AG475" s="9"/>
      <c r="AH475" s="9"/>
    </row>
    <row r="476" spans="1:34" x14ac:dyDescent="0.25">
      <c r="A476" s="9"/>
      <c r="B476" s="9"/>
      <c r="C476" s="9"/>
      <c r="D476" s="9"/>
      <c r="E476" s="16"/>
      <c r="F476" s="9"/>
      <c r="G476" s="16"/>
      <c r="H476" s="16"/>
      <c r="I476" s="9"/>
      <c r="J476" s="9"/>
      <c r="K476" s="9"/>
      <c r="L476" s="9"/>
      <c r="M476" s="9"/>
      <c r="N476" s="9"/>
      <c r="O476" s="9"/>
      <c r="P476" s="9"/>
      <c r="Q476" s="425"/>
      <c r="R476" s="9"/>
      <c r="S476" s="9"/>
      <c r="T476" s="17"/>
      <c r="U476" s="17"/>
      <c r="V476" s="9"/>
      <c r="W476" s="17"/>
      <c r="X476" s="9"/>
      <c r="Y476" s="9"/>
      <c r="Z476" s="9"/>
      <c r="AA476" s="9"/>
      <c r="AB476" s="9"/>
      <c r="AC476" s="9"/>
      <c r="AD476" s="9"/>
      <c r="AE476" s="9"/>
      <c r="AF476" s="9"/>
      <c r="AG476" s="9"/>
      <c r="AH476" s="9"/>
    </row>
    <row r="477" spans="1:34" x14ac:dyDescent="0.25">
      <c r="A477" s="9"/>
      <c r="B477" s="9"/>
      <c r="C477" s="9"/>
      <c r="D477" s="9"/>
      <c r="E477" s="16"/>
      <c r="F477" s="9"/>
      <c r="G477" s="16"/>
      <c r="H477" s="16"/>
      <c r="I477" s="9"/>
      <c r="J477" s="9"/>
      <c r="K477" s="9"/>
      <c r="L477" s="9"/>
      <c r="M477" s="9"/>
      <c r="N477" s="9"/>
      <c r="O477" s="9"/>
      <c r="P477" s="9"/>
      <c r="Q477" s="425"/>
      <c r="R477" s="9"/>
      <c r="S477" s="9"/>
      <c r="T477" s="17"/>
      <c r="U477" s="17"/>
      <c r="V477" s="9"/>
      <c r="W477" s="17"/>
      <c r="X477" s="9"/>
      <c r="Y477" s="9"/>
      <c r="Z477" s="9"/>
      <c r="AA477" s="9"/>
      <c r="AB477" s="9"/>
      <c r="AC477" s="9"/>
      <c r="AD477" s="9"/>
      <c r="AE477" s="9"/>
      <c r="AF477" s="9"/>
      <c r="AG477" s="9"/>
      <c r="AH477" s="9"/>
    </row>
    <row r="478" spans="1:34" x14ac:dyDescent="0.25">
      <c r="A478" s="9"/>
      <c r="B478" s="9"/>
      <c r="C478" s="9"/>
      <c r="D478" s="9"/>
      <c r="E478" s="16"/>
      <c r="F478" s="9"/>
      <c r="G478" s="16"/>
      <c r="H478" s="16"/>
      <c r="I478" s="9"/>
      <c r="J478" s="9"/>
      <c r="K478" s="9"/>
      <c r="L478" s="9"/>
      <c r="M478" s="9"/>
      <c r="N478" s="9"/>
      <c r="O478" s="9"/>
      <c r="P478" s="9"/>
      <c r="Q478" s="425"/>
      <c r="R478" s="9"/>
      <c r="S478" s="9"/>
      <c r="T478" s="17"/>
      <c r="U478" s="17"/>
      <c r="V478" s="9"/>
      <c r="W478" s="17"/>
      <c r="X478" s="9"/>
      <c r="Y478" s="9"/>
      <c r="Z478" s="9"/>
      <c r="AA478" s="9"/>
      <c r="AB478" s="9"/>
      <c r="AC478" s="9"/>
      <c r="AD478" s="9"/>
      <c r="AE478" s="9"/>
      <c r="AF478" s="9"/>
      <c r="AG478" s="9"/>
      <c r="AH478" s="9"/>
    </row>
    <row r="479" spans="1:34" x14ac:dyDescent="0.25">
      <c r="A479" s="9"/>
      <c r="B479" s="9"/>
      <c r="C479" s="9"/>
      <c r="D479" s="9"/>
      <c r="E479" s="16"/>
      <c r="F479" s="9"/>
      <c r="G479" s="16"/>
      <c r="H479" s="16"/>
      <c r="I479" s="9"/>
      <c r="J479" s="9"/>
      <c r="K479" s="9"/>
      <c r="L479" s="9"/>
      <c r="M479" s="9"/>
      <c r="N479" s="9"/>
      <c r="O479" s="9"/>
      <c r="P479" s="9"/>
      <c r="Q479" s="425"/>
      <c r="R479" s="9"/>
      <c r="S479" s="9"/>
      <c r="T479" s="17"/>
      <c r="U479" s="17"/>
      <c r="V479" s="9"/>
      <c r="W479" s="17"/>
      <c r="X479" s="9"/>
      <c r="Y479" s="9"/>
      <c r="Z479" s="9"/>
      <c r="AA479" s="9"/>
      <c r="AB479" s="9"/>
      <c r="AC479" s="9"/>
      <c r="AD479" s="9"/>
      <c r="AE479" s="9"/>
      <c r="AF479" s="9"/>
      <c r="AG479" s="9"/>
      <c r="AH479" s="9"/>
    </row>
    <row r="480" spans="1:34" x14ac:dyDescent="0.25">
      <c r="A480" s="9"/>
      <c r="B480" s="9"/>
      <c r="C480" s="9"/>
      <c r="D480" s="9"/>
      <c r="E480" s="16"/>
      <c r="F480" s="9"/>
      <c r="G480" s="16"/>
      <c r="H480" s="16"/>
      <c r="I480" s="9"/>
      <c r="J480" s="9"/>
      <c r="K480" s="9"/>
      <c r="L480" s="9"/>
      <c r="M480" s="9"/>
      <c r="N480" s="9"/>
      <c r="O480" s="9"/>
      <c r="P480" s="9"/>
      <c r="Q480" s="425"/>
      <c r="R480" s="9"/>
      <c r="S480" s="9"/>
      <c r="T480" s="17"/>
      <c r="U480" s="17"/>
      <c r="V480" s="9"/>
      <c r="W480" s="17"/>
      <c r="X480" s="9"/>
      <c r="Y480" s="9"/>
      <c r="Z480" s="9"/>
      <c r="AA480" s="9"/>
      <c r="AB480" s="9"/>
      <c r="AC480" s="9"/>
      <c r="AD480" s="9"/>
      <c r="AE480" s="9"/>
      <c r="AF480" s="9"/>
      <c r="AG480" s="9"/>
      <c r="AH480" s="9"/>
    </row>
    <row r="481" spans="1:34" x14ac:dyDescent="0.25">
      <c r="A481" s="9"/>
      <c r="B481" s="9"/>
      <c r="C481" s="9"/>
      <c r="D481" s="9"/>
      <c r="E481" s="16"/>
      <c r="F481" s="9"/>
      <c r="G481" s="16"/>
      <c r="H481" s="16"/>
      <c r="I481" s="9"/>
      <c r="J481" s="9"/>
      <c r="K481" s="9"/>
      <c r="L481" s="9"/>
      <c r="M481" s="9"/>
      <c r="N481" s="9"/>
      <c r="O481" s="9"/>
      <c r="P481" s="9"/>
      <c r="Q481" s="425"/>
      <c r="R481" s="9"/>
      <c r="S481" s="9"/>
      <c r="T481" s="17"/>
      <c r="U481" s="17"/>
      <c r="V481" s="9"/>
      <c r="W481" s="17"/>
      <c r="X481" s="9"/>
      <c r="Y481" s="9"/>
      <c r="Z481" s="9"/>
      <c r="AA481" s="9"/>
      <c r="AB481" s="9"/>
      <c r="AC481" s="9"/>
      <c r="AD481" s="9"/>
      <c r="AE481" s="9"/>
      <c r="AF481" s="9"/>
      <c r="AG481" s="9"/>
      <c r="AH481" s="9"/>
    </row>
    <row r="482" spans="1:34" x14ac:dyDescent="0.25">
      <c r="A482" s="9"/>
      <c r="B482" s="9"/>
      <c r="C482" s="9"/>
      <c r="D482" s="9"/>
      <c r="E482" s="16"/>
      <c r="F482" s="9"/>
      <c r="G482" s="16"/>
      <c r="H482" s="16"/>
      <c r="I482" s="9"/>
      <c r="J482" s="9"/>
      <c r="K482" s="9"/>
      <c r="L482" s="9"/>
      <c r="M482" s="9"/>
      <c r="N482" s="9"/>
      <c r="O482" s="9"/>
      <c r="P482" s="9"/>
      <c r="Q482" s="425"/>
      <c r="R482" s="9"/>
      <c r="S482" s="9"/>
      <c r="T482" s="17"/>
      <c r="U482" s="17"/>
      <c r="V482" s="9"/>
      <c r="W482" s="17"/>
      <c r="X482" s="9"/>
      <c r="Y482" s="9"/>
      <c r="Z482" s="9"/>
      <c r="AA482" s="9"/>
      <c r="AB482" s="9"/>
      <c r="AC482" s="9"/>
      <c r="AD482" s="9"/>
      <c r="AE482" s="9"/>
      <c r="AF482" s="9"/>
      <c r="AG482" s="9"/>
      <c r="AH482" s="9"/>
    </row>
    <row r="483" spans="1:34" x14ac:dyDescent="0.25">
      <c r="A483" s="9"/>
      <c r="B483" s="9"/>
      <c r="C483" s="9"/>
      <c r="D483" s="9"/>
      <c r="E483" s="16"/>
      <c r="F483" s="9"/>
      <c r="G483" s="16"/>
      <c r="H483" s="16"/>
      <c r="I483" s="9"/>
      <c r="J483" s="9"/>
      <c r="K483" s="9"/>
      <c r="L483" s="9"/>
      <c r="M483" s="9"/>
      <c r="N483" s="9"/>
      <c r="O483" s="9"/>
      <c r="P483" s="9"/>
      <c r="Q483" s="425"/>
      <c r="R483" s="9"/>
      <c r="S483" s="9"/>
      <c r="T483" s="17"/>
      <c r="U483" s="17"/>
      <c r="V483" s="9"/>
      <c r="W483" s="17"/>
      <c r="X483" s="9"/>
      <c r="Y483" s="9"/>
      <c r="Z483" s="9"/>
      <c r="AA483" s="9"/>
      <c r="AB483" s="9"/>
      <c r="AC483" s="9"/>
      <c r="AD483" s="9"/>
      <c r="AE483" s="9"/>
      <c r="AF483" s="9"/>
      <c r="AG483" s="9"/>
      <c r="AH483" s="9"/>
    </row>
    <row r="484" spans="1:34" x14ac:dyDescent="0.25">
      <c r="A484" s="9"/>
      <c r="B484" s="9"/>
      <c r="C484" s="9"/>
      <c r="D484" s="9"/>
      <c r="E484" s="16"/>
      <c r="F484" s="9"/>
      <c r="G484" s="16"/>
      <c r="H484" s="16"/>
      <c r="I484" s="9"/>
      <c r="J484" s="9"/>
      <c r="K484" s="9"/>
      <c r="L484" s="9"/>
      <c r="M484" s="9"/>
      <c r="N484" s="9"/>
      <c r="O484" s="9"/>
      <c r="P484" s="9"/>
      <c r="Q484" s="425"/>
      <c r="R484" s="9"/>
      <c r="S484" s="9"/>
      <c r="T484" s="17"/>
      <c r="U484" s="17"/>
      <c r="V484" s="9"/>
      <c r="W484" s="17"/>
      <c r="X484" s="9"/>
      <c r="Y484" s="9"/>
      <c r="Z484" s="9"/>
      <c r="AA484" s="9"/>
      <c r="AB484" s="9"/>
      <c r="AC484" s="9"/>
      <c r="AD484" s="9"/>
      <c r="AE484" s="9"/>
      <c r="AF484" s="9"/>
      <c r="AG484" s="9"/>
      <c r="AH484" s="9"/>
    </row>
    <row r="485" spans="1:34" x14ac:dyDescent="0.25">
      <c r="A485" s="9"/>
      <c r="B485" s="9"/>
      <c r="C485" s="9"/>
      <c r="D485" s="9"/>
      <c r="E485" s="16"/>
      <c r="F485" s="9"/>
      <c r="G485" s="16"/>
      <c r="H485" s="16"/>
      <c r="I485" s="9"/>
      <c r="J485" s="9"/>
      <c r="K485" s="9"/>
      <c r="L485" s="9"/>
      <c r="M485" s="9"/>
      <c r="N485" s="9"/>
      <c r="O485" s="9"/>
      <c r="P485" s="9"/>
      <c r="Q485" s="425"/>
      <c r="R485" s="9"/>
      <c r="S485" s="9"/>
      <c r="T485" s="17"/>
      <c r="U485" s="17"/>
      <c r="V485" s="9"/>
      <c r="W485" s="17"/>
      <c r="X485" s="9"/>
      <c r="Y485" s="9"/>
      <c r="Z485" s="9"/>
      <c r="AA485" s="9"/>
      <c r="AB485" s="9"/>
      <c r="AC485" s="9"/>
      <c r="AD485" s="9"/>
      <c r="AE485" s="9"/>
      <c r="AF485" s="9"/>
      <c r="AG485" s="9"/>
      <c r="AH485" s="9"/>
    </row>
    <row r="486" spans="1:34" x14ac:dyDescent="0.25">
      <c r="A486" s="9"/>
      <c r="B486" s="9"/>
      <c r="C486" s="9"/>
      <c r="D486" s="9"/>
      <c r="E486" s="16"/>
      <c r="F486" s="9"/>
      <c r="G486" s="16"/>
      <c r="H486" s="16"/>
      <c r="I486" s="9"/>
      <c r="J486" s="9"/>
      <c r="K486" s="9"/>
      <c r="L486" s="9"/>
      <c r="M486" s="9"/>
      <c r="N486" s="9"/>
      <c r="O486" s="9"/>
      <c r="P486" s="9"/>
      <c r="Q486" s="425"/>
      <c r="R486" s="9"/>
      <c r="S486" s="9"/>
      <c r="T486" s="17"/>
      <c r="U486" s="17"/>
      <c r="V486" s="9"/>
      <c r="W486" s="17"/>
      <c r="X486" s="9"/>
      <c r="Y486" s="9"/>
      <c r="Z486" s="9"/>
      <c r="AA486" s="9"/>
      <c r="AB486" s="9"/>
      <c r="AC486" s="9"/>
      <c r="AD486" s="9"/>
      <c r="AE486" s="9"/>
      <c r="AF486" s="9"/>
      <c r="AG486" s="9"/>
      <c r="AH486" s="9"/>
    </row>
    <row r="487" spans="1:34" x14ac:dyDescent="0.25">
      <c r="A487" s="9"/>
      <c r="B487" s="9"/>
      <c r="C487" s="9"/>
      <c r="D487" s="9"/>
      <c r="E487" s="16"/>
      <c r="F487" s="9"/>
      <c r="G487" s="16"/>
      <c r="H487" s="16"/>
      <c r="I487" s="9"/>
      <c r="J487" s="9"/>
      <c r="K487" s="9"/>
      <c r="L487" s="9"/>
      <c r="M487" s="9"/>
      <c r="N487" s="9"/>
      <c r="O487" s="9"/>
      <c r="P487" s="9"/>
      <c r="Q487" s="425"/>
      <c r="R487" s="9"/>
      <c r="S487" s="9"/>
      <c r="T487" s="17"/>
      <c r="U487" s="17"/>
      <c r="V487" s="9"/>
      <c r="W487" s="17"/>
      <c r="X487" s="9"/>
      <c r="Y487" s="9"/>
      <c r="Z487" s="9"/>
      <c r="AA487" s="9"/>
      <c r="AB487" s="9"/>
      <c r="AC487" s="9"/>
      <c r="AD487" s="9"/>
      <c r="AE487" s="9"/>
      <c r="AF487" s="9"/>
      <c r="AG487" s="9"/>
      <c r="AH487" s="9"/>
    </row>
    <row r="488" spans="1:34" x14ac:dyDescent="0.25">
      <c r="A488" s="9"/>
      <c r="B488" s="9"/>
      <c r="C488" s="9"/>
      <c r="D488" s="9"/>
      <c r="E488" s="16"/>
      <c r="F488" s="9"/>
      <c r="G488" s="16"/>
      <c r="H488" s="16"/>
      <c r="I488" s="9"/>
      <c r="J488" s="9"/>
      <c r="K488" s="9"/>
      <c r="L488" s="9"/>
      <c r="M488" s="9"/>
      <c r="N488" s="9"/>
      <c r="O488" s="9"/>
      <c r="P488" s="9"/>
      <c r="Q488" s="425"/>
      <c r="R488" s="9"/>
      <c r="S488" s="9"/>
      <c r="T488" s="17"/>
      <c r="U488" s="17"/>
      <c r="V488" s="9"/>
      <c r="W488" s="17"/>
      <c r="X488" s="9"/>
      <c r="Y488" s="9"/>
      <c r="Z488" s="9"/>
      <c r="AA488" s="9"/>
      <c r="AB488" s="9"/>
      <c r="AC488" s="9"/>
      <c r="AD488" s="9"/>
      <c r="AE488" s="9"/>
      <c r="AF488" s="9"/>
      <c r="AG488" s="9"/>
      <c r="AH488" s="9"/>
    </row>
    <row r="489" spans="1:34" x14ac:dyDescent="0.25">
      <c r="A489" s="9"/>
      <c r="B489" s="9"/>
      <c r="C489" s="9"/>
      <c r="D489" s="9"/>
      <c r="E489" s="16"/>
      <c r="F489" s="9"/>
      <c r="G489" s="16"/>
      <c r="H489" s="16"/>
      <c r="I489" s="9"/>
      <c r="J489" s="9"/>
      <c r="K489" s="9"/>
      <c r="L489" s="9"/>
      <c r="M489" s="9"/>
      <c r="N489" s="9"/>
      <c r="O489" s="9"/>
      <c r="P489" s="9"/>
      <c r="Q489" s="425"/>
      <c r="R489" s="9"/>
      <c r="S489" s="9"/>
      <c r="T489" s="17"/>
      <c r="U489" s="17"/>
      <c r="V489" s="9"/>
      <c r="W489" s="17"/>
      <c r="X489" s="9"/>
      <c r="Y489" s="9"/>
      <c r="Z489" s="9"/>
      <c r="AA489" s="9"/>
      <c r="AB489" s="9"/>
      <c r="AC489" s="9"/>
      <c r="AD489" s="9"/>
      <c r="AE489" s="9"/>
      <c r="AF489" s="9"/>
      <c r="AG489" s="9"/>
      <c r="AH489" s="9"/>
    </row>
    <row r="490" spans="1:34" x14ac:dyDescent="0.25">
      <c r="A490" s="9"/>
      <c r="B490" s="9"/>
      <c r="C490" s="9"/>
      <c r="D490" s="9"/>
      <c r="E490" s="16"/>
      <c r="F490" s="9"/>
      <c r="G490" s="16"/>
      <c r="H490" s="16"/>
      <c r="I490" s="9"/>
      <c r="J490" s="9"/>
      <c r="K490" s="9"/>
      <c r="L490" s="9"/>
      <c r="M490" s="9"/>
      <c r="N490" s="9"/>
      <c r="O490" s="9"/>
      <c r="P490" s="9"/>
      <c r="Q490" s="425"/>
      <c r="R490" s="9"/>
      <c r="S490" s="9"/>
      <c r="T490" s="17"/>
      <c r="U490" s="17"/>
      <c r="V490" s="9"/>
      <c r="W490" s="17"/>
      <c r="X490" s="9"/>
      <c r="Y490" s="9"/>
      <c r="Z490" s="9"/>
      <c r="AA490" s="9"/>
      <c r="AB490" s="9"/>
      <c r="AC490" s="9"/>
      <c r="AD490" s="9"/>
      <c r="AE490" s="9"/>
      <c r="AF490" s="9"/>
      <c r="AG490" s="9"/>
      <c r="AH490" s="9"/>
    </row>
    <row r="491" spans="1:34" x14ac:dyDescent="0.25">
      <c r="A491" s="9"/>
      <c r="B491" s="9"/>
      <c r="C491" s="9"/>
      <c r="D491" s="9"/>
      <c r="E491" s="16"/>
      <c r="F491" s="9"/>
      <c r="G491" s="16"/>
      <c r="H491" s="16"/>
      <c r="I491" s="9"/>
      <c r="J491" s="9"/>
      <c r="K491" s="9"/>
      <c r="L491" s="9"/>
      <c r="M491" s="9"/>
      <c r="N491" s="9"/>
      <c r="O491" s="9"/>
      <c r="P491" s="9"/>
      <c r="Q491" s="425"/>
      <c r="R491" s="9"/>
      <c r="S491" s="9"/>
      <c r="T491" s="17"/>
      <c r="U491" s="17"/>
      <c r="V491" s="9"/>
      <c r="W491" s="17"/>
      <c r="X491" s="9"/>
      <c r="Y491" s="9"/>
      <c r="Z491" s="9"/>
      <c r="AA491" s="9"/>
      <c r="AB491" s="9"/>
      <c r="AC491" s="9"/>
      <c r="AD491" s="9"/>
      <c r="AE491" s="9"/>
      <c r="AF491" s="9"/>
      <c r="AG491" s="9"/>
      <c r="AH491" s="9"/>
    </row>
    <row r="492" spans="1:34" x14ac:dyDescent="0.25">
      <c r="A492" s="9"/>
      <c r="B492" s="9"/>
      <c r="C492" s="9"/>
      <c r="D492" s="9"/>
      <c r="E492" s="16"/>
      <c r="F492" s="9"/>
      <c r="G492" s="16"/>
      <c r="H492" s="16"/>
      <c r="I492" s="9"/>
      <c r="J492" s="9"/>
      <c r="K492" s="9"/>
      <c r="L492" s="9"/>
      <c r="M492" s="9"/>
      <c r="N492" s="9"/>
      <c r="O492" s="9"/>
      <c r="P492" s="9"/>
      <c r="Q492" s="425"/>
      <c r="R492" s="9"/>
      <c r="S492" s="9"/>
      <c r="T492" s="17"/>
      <c r="U492" s="17"/>
      <c r="V492" s="9"/>
      <c r="W492" s="17"/>
      <c r="X492" s="9"/>
      <c r="Y492" s="9"/>
      <c r="Z492" s="9"/>
      <c r="AA492" s="9"/>
      <c r="AB492" s="9"/>
      <c r="AC492" s="9"/>
      <c r="AD492" s="9"/>
      <c r="AE492" s="9"/>
      <c r="AF492" s="9"/>
      <c r="AG492" s="9"/>
      <c r="AH492" s="9"/>
    </row>
    <row r="493" spans="1:34" x14ac:dyDescent="0.25">
      <c r="A493" s="9"/>
      <c r="B493" s="9"/>
      <c r="C493" s="9"/>
      <c r="D493" s="9"/>
      <c r="E493" s="16"/>
      <c r="F493" s="9"/>
      <c r="G493" s="16"/>
      <c r="H493" s="16"/>
      <c r="I493" s="9"/>
      <c r="J493" s="9"/>
      <c r="K493" s="9"/>
      <c r="L493" s="9"/>
      <c r="M493" s="9"/>
      <c r="N493" s="9"/>
      <c r="O493" s="9"/>
      <c r="P493" s="9"/>
      <c r="Q493" s="425"/>
      <c r="R493" s="9"/>
      <c r="S493" s="9"/>
      <c r="T493" s="17"/>
      <c r="U493" s="17"/>
      <c r="V493" s="9"/>
      <c r="W493" s="17"/>
      <c r="X493" s="9"/>
      <c r="Y493" s="9"/>
      <c r="Z493" s="9"/>
      <c r="AA493" s="9"/>
      <c r="AB493" s="9"/>
      <c r="AC493" s="9"/>
      <c r="AD493" s="9"/>
      <c r="AE493" s="9"/>
      <c r="AF493" s="9"/>
      <c r="AG493" s="9"/>
      <c r="AH493" s="9"/>
    </row>
    <row r="494" spans="1:34" x14ac:dyDescent="0.25">
      <c r="A494" s="9"/>
      <c r="B494" s="9"/>
      <c r="C494" s="9"/>
      <c r="D494" s="9"/>
      <c r="E494" s="16"/>
      <c r="F494" s="9"/>
      <c r="G494" s="16"/>
      <c r="H494" s="16"/>
      <c r="I494" s="9"/>
      <c r="J494" s="9"/>
      <c r="K494" s="9"/>
      <c r="L494" s="9"/>
      <c r="M494" s="9"/>
      <c r="N494" s="9"/>
      <c r="O494" s="9"/>
      <c r="P494" s="9"/>
      <c r="Q494" s="425"/>
      <c r="R494" s="9"/>
      <c r="S494" s="9"/>
      <c r="T494" s="17"/>
      <c r="U494" s="17"/>
      <c r="V494" s="9"/>
      <c r="W494" s="17"/>
      <c r="X494" s="9"/>
      <c r="Y494" s="9"/>
      <c r="Z494" s="9"/>
      <c r="AA494" s="9"/>
      <c r="AB494" s="9"/>
      <c r="AC494" s="9"/>
      <c r="AD494" s="9"/>
      <c r="AE494" s="9"/>
      <c r="AF494" s="9"/>
      <c r="AG494" s="9"/>
      <c r="AH494" s="9"/>
    </row>
    <row r="495" spans="1:34" x14ac:dyDescent="0.25">
      <c r="A495" s="9"/>
      <c r="B495" s="9"/>
      <c r="C495" s="9"/>
      <c r="D495" s="9"/>
      <c r="E495" s="16"/>
      <c r="F495" s="9"/>
      <c r="G495" s="16"/>
      <c r="H495" s="16"/>
      <c r="I495" s="9"/>
      <c r="J495" s="9"/>
      <c r="K495" s="9"/>
      <c r="L495" s="9"/>
      <c r="M495" s="9"/>
      <c r="N495" s="9"/>
      <c r="O495" s="9"/>
      <c r="P495" s="9"/>
      <c r="Q495" s="425"/>
      <c r="R495" s="9"/>
      <c r="S495" s="9"/>
      <c r="T495" s="17"/>
      <c r="U495" s="17"/>
      <c r="V495" s="9"/>
      <c r="W495" s="17"/>
      <c r="X495" s="9"/>
      <c r="Y495" s="9"/>
      <c r="Z495" s="9"/>
      <c r="AA495" s="9"/>
      <c r="AB495" s="9"/>
      <c r="AC495" s="9"/>
      <c r="AD495" s="9"/>
      <c r="AE495" s="9"/>
      <c r="AF495" s="9"/>
      <c r="AG495" s="9"/>
      <c r="AH495" s="9"/>
    </row>
    <row r="496" spans="1:34" x14ac:dyDescent="0.25">
      <c r="A496" s="9"/>
      <c r="B496" s="9"/>
      <c r="C496" s="9"/>
      <c r="D496" s="9"/>
      <c r="E496" s="16"/>
      <c r="F496" s="9"/>
      <c r="G496" s="16"/>
      <c r="H496" s="16"/>
      <c r="I496" s="9"/>
      <c r="J496" s="9"/>
      <c r="K496" s="9"/>
      <c r="L496" s="9"/>
      <c r="M496" s="9"/>
      <c r="N496" s="9"/>
      <c r="O496" s="9"/>
      <c r="P496" s="9"/>
      <c r="Q496" s="425"/>
      <c r="R496" s="9"/>
      <c r="S496" s="9"/>
      <c r="T496" s="17"/>
      <c r="U496" s="17"/>
      <c r="V496" s="9"/>
      <c r="W496" s="17"/>
      <c r="X496" s="9"/>
      <c r="Y496" s="9"/>
      <c r="Z496" s="9"/>
      <c r="AA496" s="9"/>
      <c r="AB496" s="9"/>
      <c r="AC496" s="9"/>
      <c r="AD496" s="9"/>
      <c r="AE496" s="9"/>
      <c r="AF496" s="9"/>
      <c r="AG496" s="9"/>
      <c r="AH496" s="9"/>
    </row>
    <row r="497" spans="1:34" x14ac:dyDescent="0.25">
      <c r="A497" s="9"/>
      <c r="B497" s="9"/>
      <c r="C497" s="9"/>
      <c r="D497" s="9"/>
      <c r="E497" s="16"/>
      <c r="F497" s="9"/>
      <c r="G497" s="16"/>
      <c r="H497" s="16"/>
      <c r="I497" s="9"/>
      <c r="J497" s="9"/>
      <c r="K497" s="9"/>
      <c r="L497" s="9"/>
      <c r="M497" s="9"/>
      <c r="N497" s="9"/>
      <c r="O497" s="9"/>
      <c r="P497" s="9"/>
      <c r="Q497" s="425"/>
      <c r="R497" s="9"/>
      <c r="S497" s="9"/>
      <c r="T497" s="17"/>
      <c r="U497" s="17"/>
      <c r="V497" s="9"/>
      <c r="W497" s="17"/>
      <c r="X497" s="9"/>
      <c r="Y497" s="9"/>
      <c r="Z497" s="9"/>
      <c r="AA497" s="9"/>
      <c r="AB497" s="9"/>
      <c r="AC497" s="9"/>
      <c r="AD497" s="9"/>
      <c r="AE497" s="9"/>
      <c r="AF497" s="9"/>
      <c r="AG497" s="9"/>
      <c r="AH497" s="9"/>
    </row>
    <row r="498" spans="1:34" x14ac:dyDescent="0.25">
      <c r="A498" s="9"/>
      <c r="B498" s="9"/>
      <c r="C498" s="9"/>
      <c r="D498" s="9"/>
      <c r="E498" s="16"/>
      <c r="F498" s="9"/>
      <c r="G498" s="16"/>
      <c r="H498" s="16"/>
      <c r="I498" s="9"/>
      <c r="J498" s="9"/>
      <c r="K498" s="9"/>
      <c r="L498" s="9"/>
      <c r="M498" s="9"/>
      <c r="N498" s="9"/>
      <c r="O498" s="9"/>
      <c r="P498" s="9"/>
      <c r="Q498" s="425"/>
      <c r="R498" s="9"/>
      <c r="S498" s="9"/>
      <c r="T498" s="17"/>
      <c r="U498" s="17"/>
      <c r="V498" s="9"/>
      <c r="W498" s="17"/>
      <c r="X498" s="9"/>
      <c r="Y498" s="9"/>
      <c r="Z498" s="9"/>
      <c r="AA498" s="9"/>
      <c r="AB498" s="9"/>
      <c r="AC498" s="9"/>
      <c r="AD498" s="9"/>
      <c r="AE498" s="9"/>
      <c r="AF498" s="9"/>
      <c r="AG498" s="9"/>
      <c r="AH498" s="9"/>
    </row>
    <row r="499" spans="1:34" x14ac:dyDescent="0.25">
      <c r="A499" s="9"/>
      <c r="B499" s="9"/>
      <c r="C499" s="9"/>
      <c r="D499" s="9"/>
      <c r="E499" s="16"/>
      <c r="F499" s="9"/>
      <c r="G499" s="16"/>
      <c r="H499" s="16"/>
      <c r="I499" s="9"/>
      <c r="J499" s="9"/>
      <c r="K499" s="9"/>
      <c r="L499" s="9"/>
      <c r="M499" s="9"/>
      <c r="N499" s="9"/>
      <c r="O499" s="9"/>
      <c r="P499" s="9"/>
      <c r="Q499" s="425"/>
      <c r="R499" s="9"/>
      <c r="S499" s="9"/>
      <c r="T499" s="17"/>
      <c r="U499" s="17"/>
      <c r="V499" s="9"/>
      <c r="W499" s="17"/>
      <c r="X499" s="9"/>
      <c r="Y499" s="9"/>
      <c r="Z499" s="9"/>
      <c r="AA499" s="9"/>
      <c r="AB499" s="9"/>
      <c r="AC499" s="9"/>
      <c r="AD499" s="9"/>
      <c r="AE499" s="9"/>
      <c r="AF499" s="9"/>
      <c r="AG499" s="9"/>
      <c r="AH499" s="9"/>
    </row>
    <row r="500" spans="1:34" x14ac:dyDescent="0.25">
      <c r="A500" s="9"/>
      <c r="B500" s="9"/>
      <c r="C500" s="9"/>
      <c r="D500" s="9"/>
      <c r="E500" s="16"/>
      <c r="F500" s="9"/>
      <c r="G500" s="16"/>
      <c r="H500" s="16"/>
      <c r="I500" s="9"/>
      <c r="J500" s="9"/>
      <c r="K500" s="9"/>
      <c r="L500" s="9"/>
      <c r="M500" s="9"/>
      <c r="N500" s="9"/>
      <c r="O500" s="9"/>
      <c r="P500" s="9"/>
      <c r="Q500" s="425"/>
      <c r="R500" s="9"/>
      <c r="S500" s="9"/>
      <c r="T500" s="17"/>
      <c r="U500" s="17"/>
      <c r="V500" s="9"/>
      <c r="W500" s="17"/>
      <c r="X500" s="9"/>
      <c r="Y500" s="9"/>
      <c r="Z500" s="9"/>
      <c r="AA500" s="9"/>
      <c r="AB500" s="9"/>
      <c r="AC500" s="9"/>
      <c r="AD500" s="9"/>
      <c r="AE500" s="9"/>
      <c r="AF500" s="9"/>
      <c r="AG500" s="9"/>
      <c r="AH500" s="9"/>
    </row>
    <row r="501" spans="1:34" x14ac:dyDescent="0.25">
      <c r="A501" s="9"/>
      <c r="B501" s="9"/>
      <c r="C501" s="9"/>
      <c r="D501" s="9"/>
      <c r="E501" s="16"/>
      <c r="F501" s="9"/>
      <c r="G501" s="16"/>
      <c r="H501" s="16"/>
      <c r="I501" s="9"/>
      <c r="J501" s="9"/>
      <c r="K501" s="9"/>
      <c r="L501" s="9"/>
      <c r="M501" s="9"/>
      <c r="N501" s="9"/>
      <c r="O501" s="9"/>
      <c r="P501" s="9"/>
      <c r="Q501" s="425"/>
      <c r="R501" s="9"/>
      <c r="S501" s="9"/>
      <c r="T501" s="17"/>
      <c r="U501" s="17"/>
      <c r="V501" s="9"/>
      <c r="W501" s="17"/>
      <c r="X501" s="9"/>
      <c r="Y501" s="9"/>
      <c r="Z501" s="9"/>
      <c r="AA501" s="9"/>
      <c r="AB501" s="9"/>
      <c r="AC501" s="9"/>
      <c r="AD501" s="9"/>
      <c r="AE501" s="9"/>
      <c r="AF501" s="9"/>
      <c r="AG501" s="9"/>
      <c r="AH501" s="9"/>
    </row>
    <row r="502" spans="1:34" x14ac:dyDescent="0.25">
      <c r="A502" s="9"/>
      <c r="B502" s="9"/>
      <c r="C502" s="9"/>
      <c r="D502" s="9"/>
      <c r="E502" s="16"/>
      <c r="F502" s="9"/>
      <c r="G502" s="16"/>
      <c r="H502" s="16"/>
      <c r="I502" s="9"/>
      <c r="J502" s="9"/>
      <c r="K502" s="9"/>
      <c r="L502" s="9"/>
      <c r="M502" s="9"/>
      <c r="N502" s="9"/>
      <c r="O502" s="9"/>
      <c r="P502" s="9"/>
      <c r="Q502" s="425"/>
      <c r="R502" s="9"/>
      <c r="S502" s="9"/>
      <c r="T502" s="17"/>
      <c r="U502" s="17"/>
      <c r="V502" s="9"/>
      <c r="W502" s="17"/>
      <c r="X502" s="9"/>
      <c r="Y502" s="9"/>
      <c r="Z502" s="9"/>
      <c r="AA502" s="9"/>
      <c r="AB502" s="9"/>
      <c r="AC502" s="9"/>
      <c r="AD502" s="9"/>
      <c r="AE502" s="9"/>
      <c r="AF502" s="9"/>
      <c r="AG502" s="9"/>
      <c r="AH502" s="9"/>
    </row>
    <row r="503" spans="1:34" x14ac:dyDescent="0.25">
      <c r="A503" s="9"/>
      <c r="B503" s="9"/>
      <c r="C503" s="9"/>
      <c r="D503" s="9"/>
      <c r="E503" s="16"/>
      <c r="F503" s="9"/>
      <c r="G503" s="16"/>
      <c r="H503" s="16"/>
      <c r="I503" s="9"/>
      <c r="J503" s="9"/>
      <c r="K503" s="9"/>
      <c r="L503" s="9"/>
      <c r="M503" s="9"/>
      <c r="N503" s="9"/>
      <c r="O503" s="9"/>
      <c r="P503" s="9"/>
      <c r="Q503" s="425"/>
      <c r="R503" s="9"/>
      <c r="S503" s="9"/>
      <c r="T503" s="17"/>
      <c r="U503" s="17"/>
      <c r="V503" s="9"/>
      <c r="W503" s="17"/>
      <c r="X503" s="9"/>
      <c r="Y503" s="9"/>
      <c r="Z503" s="9"/>
      <c r="AA503" s="9"/>
      <c r="AB503" s="9"/>
      <c r="AC503" s="9"/>
      <c r="AD503" s="9"/>
      <c r="AE503" s="9"/>
      <c r="AF503" s="9"/>
      <c r="AG503" s="9"/>
      <c r="AH503" s="9"/>
    </row>
    <row r="504" spans="1:34" x14ac:dyDescent="0.25">
      <c r="A504" s="9"/>
      <c r="B504" s="9"/>
      <c r="C504" s="9"/>
      <c r="D504" s="9"/>
      <c r="E504" s="16"/>
      <c r="F504" s="9"/>
      <c r="G504" s="16"/>
      <c r="H504" s="16"/>
      <c r="I504" s="9"/>
      <c r="J504" s="9"/>
      <c r="K504" s="9"/>
      <c r="L504" s="9"/>
      <c r="M504" s="9"/>
      <c r="N504" s="9"/>
      <c r="O504" s="9"/>
      <c r="P504" s="9"/>
      <c r="Q504" s="425"/>
      <c r="R504" s="9"/>
      <c r="S504" s="9"/>
      <c r="T504" s="17"/>
      <c r="U504" s="17"/>
      <c r="V504" s="9"/>
      <c r="W504" s="17"/>
      <c r="X504" s="9"/>
      <c r="Y504" s="9"/>
      <c r="Z504" s="9"/>
      <c r="AA504" s="9"/>
      <c r="AB504" s="9"/>
      <c r="AC504" s="9"/>
      <c r="AD504" s="9"/>
      <c r="AE504" s="9"/>
      <c r="AF504" s="9"/>
      <c r="AG504" s="9"/>
      <c r="AH504" s="9"/>
    </row>
    <row r="505" spans="1:34" x14ac:dyDescent="0.25">
      <c r="A505" s="9"/>
      <c r="B505" s="9"/>
      <c r="C505" s="9"/>
      <c r="D505" s="9"/>
      <c r="E505" s="16"/>
      <c r="F505" s="9"/>
      <c r="G505" s="16"/>
      <c r="H505" s="16"/>
      <c r="I505" s="9"/>
      <c r="J505" s="9"/>
      <c r="K505" s="9"/>
      <c r="L505" s="9"/>
      <c r="M505" s="9"/>
      <c r="N505" s="9"/>
      <c r="O505" s="9"/>
      <c r="P505" s="9"/>
      <c r="Q505" s="425"/>
      <c r="R505" s="9"/>
      <c r="S505" s="9"/>
      <c r="T505" s="17"/>
      <c r="U505" s="17"/>
      <c r="V505" s="9"/>
      <c r="W505" s="17"/>
      <c r="X505" s="9"/>
      <c r="Y505" s="9"/>
      <c r="Z505" s="9"/>
      <c r="AA505" s="9"/>
      <c r="AB505" s="9"/>
      <c r="AC505" s="9"/>
      <c r="AD505" s="9"/>
      <c r="AE505" s="9"/>
      <c r="AF505" s="9"/>
      <c r="AG505" s="9"/>
      <c r="AH505" s="9"/>
    </row>
    <row r="506" spans="1:34" x14ac:dyDescent="0.25">
      <c r="A506" s="9"/>
      <c r="B506" s="9"/>
      <c r="C506" s="9"/>
      <c r="D506" s="9"/>
      <c r="E506" s="16"/>
      <c r="F506" s="9"/>
      <c r="G506" s="16"/>
      <c r="H506" s="16"/>
      <c r="I506" s="9"/>
      <c r="J506" s="9"/>
      <c r="K506" s="9"/>
      <c r="L506" s="9"/>
      <c r="M506" s="9"/>
      <c r="N506" s="9"/>
      <c r="O506" s="9"/>
      <c r="P506" s="9"/>
      <c r="Q506" s="425"/>
      <c r="R506" s="9"/>
      <c r="S506" s="9"/>
      <c r="T506" s="17"/>
      <c r="U506" s="17"/>
      <c r="V506" s="9"/>
      <c r="W506" s="17"/>
      <c r="X506" s="9"/>
      <c r="Y506" s="9"/>
      <c r="Z506" s="9"/>
      <c r="AA506" s="9"/>
      <c r="AB506" s="9"/>
      <c r="AC506" s="9"/>
      <c r="AD506" s="9"/>
      <c r="AE506" s="9"/>
      <c r="AF506" s="9"/>
      <c r="AG506" s="9"/>
      <c r="AH506" s="9"/>
    </row>
    <row r="507" spans="1:34" x14ac:dyDescent="0.25">
      <c r="A507" s="9"/>
      <c r="B507" s="9"/>
      <c r="C507" s="9"/>
      <c r="D507" s="9"/>
      <c r="E507" s="16"/>
      <c r="F507" s="9"/>
      <c r="G507" s="16"/>
      <c r="H507" s="16"/>
      <c r="I507" s="9"/>
      <c r="J507" s="9"/>
      <c r="K507" s="9"/>
      <c r="L507" s="9"/>
      <c r="M507" s="9"/>
      <c r="N507" s="9"/>
      <c r="O507" s="9"/>
      <c r="P507" s="9"/>
      <c r="Q507" s="425"/>
      <c r="R507" s="9"/>
      <c r="S507" s="9"/>
      <c r="T507" s="17"/>
      <c r="U507" s="17"/>
      <c r="V507" s="9"/>
      <c r="W507" s="17"/>
      <c r="X507" s="9"/>
      <c r="Y507" s="9"/>
      <c r="Z507" s="9"/>
      <c r="AA507" s="9"/>
      <c r="AB507" s="9"/>
      <c r="AC507" s="9"/>
      <c r="AD507" s="9"/>
      <c r="AE507" s="9"/>
      <c r="AF507" s="9"/>
      <c r="AG507" s="9"/>
      <c r="AH507" s="9"/>
    </row>
    <row r="508" spans="1:34" x14ac:dyDescent="0.25">
      <c r="A508" s="9"/>
      <c r="B508" s="9"/>
      <c r="C508" s="9"/>
      <c r="D508" s="9"/>
      <c r="E508" s="16"/>
      <c r="F508" s="9"/>
      <c r="G508" s="16"/>
      <c r="H508" s="16"/>
      <c r="I508" s="9"/>
      <c r="J508" s="9"/>
      <c r="K508" s="9"/>
      <c r="L508" s="9"/>
      <c r="M508" s="9"/>
      <c r="N508" s="9"/>
      <c r="O508" s="9"/>
      <c r="P508" s="9"/>
      <c r="Q508" s="425"/>
      <c r="R508" s="9"/>
      <c r="S508" s="9"/>
      <c r="T508" s="17"/>
      <c r="U508" s="17"/>
      <c r="V508" s="9"/>
      <c r="W508" s="17"/>
      <c r="X508" s="9"/>
      <c r="Y508" s="9"/>
      <c r="Z508" s="9"/>
      <c r="AA508" s="9"/>
      <c r="AB508" s="9"/>
      <c r="AC508" s="9"/>
      <c r="AD508" s="9"/>
      <c r="AE508" s="9"/>
      <c r="AF508" s="9"/>
      <c r="AG508" s="9"/>
      <c r="AH508" s="9"/>
    </row>
    <row r="509" spans="1:34" x14ac:dyDescent="0.25">
      <c r="A509" s="9"/>
      <c r="B509" s="9"/>
      <c r="C509" s="9"/>
      <c r="D509" s="9"/>
      <c r="E509" s="16"/>
      <c r="F509" s="9"/>
      <c r="G509" s="16"/>
      <c r="H509" s="16"/>
      <c r="I509" s="9"/>
      <c r="J509" s="9"/>
      <c r="K509" s="9"/>
      <c r="L509" s="9"/>
      <c r="M509" s="9"/>
      <c r="N509" s="9"/>
      <c r="O509" s="9"/>
      <c r="P509" s="9"/>
      <c r="Q509" s="425"/>
      <c r="R509" s="9"/>
      <c r="S509" s="9"/>
      <c r="T509" s="17"/>
      <c r="U509" s="17"/>
      <c r="V509" s="9"/>
      <c r="W509" s="17"/>
      <c r="X509" s="9"/>
      <c r="Y509" s="9"/>
      <c r="Z509" s="9"/>
      <c r="AA509" s="9"/>
      <c r="AB509" s="9"/>
      <c r="AC509" s="9"/>
      <c r="AD509" s="9"/>
      <c r="AE509" s="9"/>
      <c r="AF509" s="9"/>
      <c r="AG509" s="9"/>
      <c r="AH509" s="9"/>
    </row>
    <row r="510" spans="1:34" x14ac:dyDescent="0.25">
      <c r="A510" s="9"/>
      <c r="B510" s="9"/>
      <c r="C510" s="9"/>
      <c r="D510" s="9"/>
      <c r="E510" s="16"/>
      <c r="F510" s="9"/>
      <c r="G510" s="16"/>
      <c r="H510" s="16"/>
      <c r="I510" s="9"/>
      <c r="J510" s="9"/>
      <c r="K510" s="9"/>
      <c r="L510" s="9"/>
      <c r="M510" s="9"/>
      <c r="N510" s="9"/>
      <c r="O510" s="9"/>
      <c r="P510" s="9"/>
      <c r="Q510" s="425"/>
      <c r="R510" s="9"/>
      <c r="S510" s="9"/>
      <c r="T510" s="17"/>
      <c r="U510" s="17"/>
      <c r="V510" s="9"/>
      <c r="W510" s="17"/>
      <c r="X510" s="9"/>
      <c r="Y510" s="9"/>
      <c r="Z510" s="9"/>
      <c r="AA510" s="9"/>
      <c r="AB510" s="9"/>
      <c r="AC510" s="9"/>
      <c r="AD510" s="9"/>
      <c r="AE510" s="9"/>
      <c r="AF510" s="9"/>
      <c r="AG510" s="9"/>
      <c r="AH510" s="9"/>
    </row>
    <row r="511" spans="1:34" x14ac:dyDescent="0.25">
      <c r="A511" s="9"/>
      <c r="B511" s="9"/>
      <c r="C511" s="9"/>
      <c r="D511" s="9"/>
      <c r="E511" s="16"/>
      <c r="F511" s="9"/>
      <c r="G511" s="16"/>
      <c r="H511" s="16"/>
      <c r="I511" s="9"/>
      <c r="J511" s="9"/>
      <c r="K511" s="9"/>
      <c r="L511" s="9"/>
      <c r="M511" s="9"/>
      <c r="N511" s="9"/>
      <c r="O511" s="9"/>
      <c r="P511" s="9"/>
      <c r="Q511" s="425"/>
      <c r="R511" s="9"/>
      <c r="S511" s="9"/>
      <c r="T511" s="17"/>
      <c r="U511" s="17"/>
      <c r="V511" s="9"/>
      <c r="W511" s="17"/>
      <c r="X511" s="9"/>
      <c r="Y511" s="9"/>
      <c r="Z511" s="9"/>
      <c r="AA511" s="9"/>
      <c r="AB511" s="9"/>
      <c r="AC511" s="9"/>
      <c r="AD511" s="9"/>
      <c r="AE511" s="9"/>
      <c r="AF511" s="9"/>
      <c r="AG511" s="9"/>
      <c r="AH511" s="9"/>
    </row>
    <row r="512" spans="1:34" x14ac:dyDescent="0.25">
      <c r="A512" s="9"/>
      <c r="B512" s="9"/>
      <c r="C512" s="9"/>
      <c r="D512" s="9"/>
      <c r="E512" s="16"/>
      <c r="F512" s="9"/>
      <c r="G512" s="16"/>
      <c r="H512" s="16"/>
      <c r="I512" s="9"/>
      <c r="J512" s="9"/>
      <c r="K512" s="9"/>
      <c r="L512" s="9"/>
      <c r="M512" s="9"/>
      <c r="N512" s="9"/>
      <c r="O512" s="9"/>
      <c r="P512" s="9"/>
      <c r="Q512" s="425"/>
      <c r="R512" s="9"/>
      <c r="S512" s="9"/>
      <c r="T512" s="17"/>
      <c r="U512" s="17"/>
      <c r="V512" s="9"/>
      <c r="W512" s="17"/>
      <c r="X512" s="9"/>
      <c r="Y512" s="9"/>
      <c r="Z512" s="9"/>
      <c r="AA512" s="9"/>
      <c r="AB512" s="9"/>
      <c r="AC512" s="9"/>
      <c r="AD512" s="9"/>
      <c r="AE512" s="9"/>
      <c r="AF512" s="9"/>
      <c r="AG512" s="9"/>
      <c r="AH512" s="9"/>
    </row>
    <row r="513" spans="1:34" x14ac:dyDescent="0.25">
      <c r="A513" s="9"/>
      <c r="B513" s="9"/>
      <c r="C513" s="9"/>
      <c r="D513" s="9"/>
      <c r="E513" s="16"/>
      <c r="F513" s="9"/>
      <c r="G513" s="16"/>
      <c r="H513" s="16"/>
      <c r="I513" s="9"/>
      <c r="J513" s="9"/>
      <c r="K513" s="9"/>
      <c r="L513" s="9"/>
      <c r="M513" s="9"/>
      <c r="N513" s="9"/>
      <c r="O513" s="9"/>
      <c r="P513" s="9"/>
      <c r="Q513" s="425"/>
      <c r="R513" s="9"/>
      <c r="S513" s="9"/>
      <c r="T513" s="17"/>
      <c r="U513" s="17"/>
      <c r="V513" s="9"/>
      <c r="W513" s="17"/>
      <c r="X513" s="9"/>
      <c r="Y513" s="9"/>
      <c r="Z513" s="9"/>
      <c r="AA513" s="9"/>
      <c r="AB513" s="9"/>
      <c r="AC513" s="9"/>
      <c r="AD513" s="9"/>
      <c r="AE513" s="9"/>
      <c r="AF513" s="9"/>
      <c r="AG513" s="9"/>
      <c r="AH513" s="9"/>
    </row>
    <row r="514" spans="1:34" x14ac:dyDescent="0.25">
      <c r="A514" s="9"/>
      <c r="B514" s="9"/>
      <c r="C514" s="9"/>
      <c r="D514" s="9"/>
      <c r="E514" s="16"/>
      <c r="F514" s="9"/>
      <c r="G514" s="16"/>
      <c r="H514" s="16"/>
      <c r="I514" s="9"/>
      <c r="J514" s="9"/>
      <c r="K514" s="9"/>
      <c r="L514" s="9"/>
      <c r="M514" s="9"/>
      <c r="N514" s="9"/>
      <c r="O514" s="9"/>
      <c r="P514" s="9"/>
      <c r="Q514" s="425"/>
      <c r="R514" s="9"/>
      <c r="S514" s="9"/>
      <c r="T514" s="17"/>
      <c r="U514" s="17"/>
      <c r="V514" s="9"/>
      <c r="W514" s="17"/>
      <c r="X514" s="9"/>
      <c r="Y514" s="9"/>
      <c r="Z514" s="9"/>
      <c r="AA514" s="9"/>
      <c r="AB514" s="9"/>
      <c r="AC514" s="9"/>
      <c r="AD514" s="9"/>
      <c r="AE514" s="9"/>
      <c r="AF514" s="9"/>
      <c r="AG514" s="9"/>
      <c r="AH514" s="9"/>
    </row>
    <row r="515" spans="1:34" x14ac:dyDescent="0.25">
      <c r="A515" s="9"/>
      <c r="B515" s="9"/>
      <c r="C515" s="9"/>
      <c r="D515" s="9"/>
      <c r="E515" s="16"/>
      <c r="F515" s="9"/>
      <c r="G515" s="16"/>
      <c r="H515" s="16"/>
      <c r="I515" s="9"/>
      <c r="J515" s="9"/>
      <c r="K515" s="9"/>
      <c r="L515" s="9"/>
      <c r="M515" s="9"/>
      <c r="N515" s="9"/>
      <c r="O515" s="9"/>
      <c r="P515" s="9"/>
      <c r="Q515" s="425"/>
      <c r="R515" s="9"/>
      <c r="S515" s="9"/>
      <c r="T515" s="17"/>
      <c r="U515" s="17"/>
      <c r="V515" s="9"/>
      <c r="W515" s="17"/>
      <c r="X515" s="9"/>
      <c r="Y515" s="9"/>
      <c r="Z515" s="9"/>
      <c r="AA515" s="9"/>
      <c r="AB515" s="9"/>
      <c r="AC515" s="9"/>
      <c r="AD515" s="9"/>
      <c r="AE515" s="9"/>
      <c r="AF515" s="9"/>
      <c r="AG515" s="9"/>
      <c r="AH515" s="9"/>
    </row>
    <row r="516" spans="1:34" x14ac:dyDescent="0.25">
      <c r="A516" s="9"/>
      <c r="B516" s="9"/>
      <c r="C516" s="9"/>
      <c r="D516" s="9"/>
      <c r="E516" s="16"/>
      <c r="F516" s="9"/>
      <c r="G516" s="16"/>
      <c r="H516" s="16"/>
      <c r="I516" s="9"/>
      <c r="J516" s="9"/>
      <c r="K516" s="9"/>
      <c r="L516" s="9"/>
      <c r="M516" s="9"/>
      <c r="N516" s="9"/>
      <c r="O516" s="9"/>
      <c r="P516" s="9"/>
      <c r="Q516" s="425"/>
      <c r="R516" s="9"/>
      <c r="S516" s="9"/>
      <c r="T516" s="17"/>
      <c r="U516" s="17"/>
      <c r="V516" s="9"/>
      <c r="W516" s="17"/>
      <c r="X516" s="9"/>
      <c r="Y516" s="9"/>
      <c r="Z516" s="9"/>
      <c r="AA516" s="9"/>
      <c r="AB516" s="9"/>
      <c r="AC516" s="9"/>
      <c r="AD516" s="9"/>
      <c r="AE516" s="9"/>
      <c r="AF516" s="9"/>
      <c r="AG516" s="9"/>
      <c r="AH516" s="9"/>
    </row>
    <row r="517" spans="1:34" x14ac:dyDescent="0.25">
      <c r="A517" s="9"/>
      <c r="B517" s="9"/>
      <c r="C517" s="9"/>
      <c r="D517" s="9"/>
      <c r="E517" s="16"/>
      <c r="F517" s="9"/>
      <c r="G517" s="16"/>
      <c r="H517" s="16"/>
      <c r="I517" s="9"/>
      <c r="J517" s="9"/>
      <c r="K517" s="9"/>
      <c r="L517" s="9"/>
      <c r="M517" s="9"/>
      <c r="N517" s="9"/>
      <c r="O517" s="9"/>
      <c r="P517" s="9"/>
      <c r="Q517" s="425"/>
      <c r="R517" s="9"/>
      <c r="S517" s="9"/>
      <c r="T517" s="17"/>
      <c r="U517" s="17"/>
      <c r="V517" s="9"/>
      <c r="W517" s="17"/>
      <c r="X517" s="9"/>
      <c r="Y517" s="9"/>
      <c r="Z517" s="9"/>
      <c r="AA517" s="9"/>
      <c r="AB517" s="9"/>
      <c r="AC517" s="9"/>
      <c r="AD517" s="9"/>
      <c r="AE517" s="9"/>
      <c r="AF517" s="9"/>
      <c r="AG517" s="9"/>
      <c r="AH517" s="9"/>
    </row>
    <row r="518" spans="1:34" x14ac:dyDescent="0.25">
      <c r="A518" s="9"/>
      <c r="B518" s="9"/>
      <c r="C518" s="9"/>
      <c r="D518" s="9"/>
      <c r="E518" s="16"/>
      <c r="F518" s="9"/>
      <c r="G518" s="16"/>
      <c r="H518" s="16"/>
      <c r="I518" s="9"/>
      <c r="J518" s="9"/>
      <c r="K518" s="9"/>
      <c r="L518" s="9"/>
      <c r="M518" s="9"/>
      <c r="N518" s="9"/>
      <c r="O518" s="9"/>
      <c r="P518" s="9"/>
      <c r="Q518" s="425"/>
      <c r="R518" s="9"/>
      <c r="S518" s="9"/>
      <c r="T518" s="17"/>
      <c r="U518" s="17"/>
      <c r="V518" s="9"/>
      <c r="W518" s="17"/>
      <c r="X518" s="9"/>
      <c r="Y518" s="9"/>
      <c r="Z518" s="9"/>
      <c r="AA518" s="9"/>
      <c r="AB518" s="9"/>
      <c r="AC518" s="9"/>
      <c r="AD518" s="9"/>
      <c r="AE518" s="9"/>
      <c r="AF518" s="9"/>
      <c r="AG518" s="9"/>
      <c r="AH518" s="9"/>
    </row>
    <row r="519" spans="1:34" x14ac:dyDescent="0.25">
      <c r="A519" s="9"/>
      <c r="B519" s="9"/>
      <c r="C519" s="9"/>
      <c r="D519" s="9"/>
      <c r="E519" s="16"/>
      <c r="F519" s="9"/>
      <c r="G519" s="16"/>
      <c r="H519" s="16"/>
      <c r="I519" s="9"/>
      <c r="J519" s="9"/>
      <c r="K519" s="9"/>
      <c r="L519" s="9"/>
      <c r="M519" s="9"/>
      <c r="N519" s="9"/>
      <c r="O519" s="9"/>
      <c r="P519" s="9"/>
      <c r="Q519" s="425"/>
      <c r="R519" s="9"/>
      <c r="S519" s="9"/>
      <c r="T519" s="17"/>
      <c r="U519" s="17"/>
      <c r="V519" s="9"/>
      <c r="W519" s="17"/>
      <c r="X519" s="9"/>
      <c r="Y519" s="9"/>
      <c r="Z519" s="9"/>
      <c r="AA519" s="9"/>
      <c r="AB519" s="9"/>
      <c r="AC519" s="9"/>
      <c r="AD519" s="9"/>
      <c r="AE519" s="9"/>
      <c r="AF519" s="9"/>
      <c r="AG519" s="9"/>
      <c r="AH519" s="9"/>
    </row>
    <row r="520" spans="1:34" x14ac:dyDescent="0.25">
      <c r="A520" s="9"/>
      <c r="B520" s="9"/>
      <c r="C520" s="9"/>
      <c r="D520" s="9"/>
      <c r="E520" s="16"/>
      <c r="F520" s="9"/>
      <c r="G520" s="16"/>
      <c r="H520" s="16"/>
      <c r="I520" s="9"/>
      <c r="J520" s="9"/>
      <c r="K520" s="9"/>
      <c r="L520" s="9"/>
      <c r="M520" s="9"/>
      <c r="N520" s="9"/>
      <c r="O520" s="9"/>
      <c r="P520" s="9"/>
      <c r="Q520" s="425"/>
      <c r="R520" s="9"/>
      <c r="S520" s="9"/>
      <c r="T520" s="17"/>
      <c r="U520" s="17"/>
      <c r="V520" s="9"/>
      <c r="W520" s="17"/>
      <c r="X520" s="9"/>
      <c r="Y520" s="9"/>
      <c r="Z520" s="9"/>
      <c r="AA520" s="9"/>
      <c r="AB520" s="9"/>
      <c r="AC520" s="9"/>
      <c r="AD520" s="9"/>
      <c r="AE520" s="9"/>
      <c r="AF520" s="9"/>
      <c r="AG520" s="9"/>
      <c r="AH520" s="9"/>
    </row>
    <row r="521" spans="1:34" x14ac:dyDescent="0.25">
      <c r="A521" s="9"/>
      <c r="B521" s="9"/>
      <c r="C521" s="9"/>
      <c r="D521" s="9"/>
      <c r="E521" s="16"/>
      <c r="F521" s="9"/>
      <c r="G521" s="16"/>
      <c r="H521" s="16"/>
      <c r="I521" s="9"/>
      <c r="J521" s="9"/>
      <c r="K521" s="9"/>
      <c r="L521" s="9"/>
      <c r="M521" s="9"/>
      <c r="N521" s="9"/>
      <c r="O521" s="9"/>
      <c r="P521" s="9"/>
      <c r="Q521" s="425"/>
      <c r="R521" s="9"/>
      <c r="S521" s="9"/>
      <c r="T521" s="17"/>
      <c r="U521" s="17"/>
      <c r="V521" s="9"/>
      <c r="W521" s="17"/>
      <c r="X521" s="9"/>
      <c r="Y521" s="9"/>
      <c r="Z521" s="9"/>
      <c r="AA521" s="9"/>
      <c r="AB521" s="9"/>
      <c r="AC521" s="9"/>
      <c r="AD521" s="9"/>
      <c r="AE521" s="9"/>
      <c r="AF521" s="9"/>
      <c r="AG521" s="9"/>
      <c r="AH521" s="9"/>
    </row>
    <row r="522" spans="1:34" x14ac:dyDescent="0.25">
      <c r="A522" s="9"/>
      <c r="B522" s="9"/>
      <c r="C522" s="9"/>
      <c r="D522" s="9"/>
      <c r="E522" s="16"/>
      <c r="F522" s="9"/>
      <c r="G522" s="16"/>
      <c r="H522" s="16"/>
      <c r="I522" s="9"/>
      <c r="J522" s="9"/>
      <c r="K522" s="9"/>
      <c r="L522" s="9"/>
      <c r="M522" s="9"/>
      <c r="N522" s="9"/>
      <c r="O522" s="9"/>
      <c r="P522" s="9"/>
      <c r="Q522" s="425"/>
      <c r="R522" s="9"/>
      <c r="S522" s="9"/>
      <c r="T522" s="17"/>
      <c r="U522" s="17"/>
      <c r="V522" s="9"/>
      <c r="W522" s="17"/>
      <c r="X522" s="9"/>
      <c r="Y522" s="9"/>
      <c r="Z522" s="9"/>
      <c r="AA522" s="9"/>
      <c r="AB522" s="9"/>
      <c r="AC522" s="9"/>
      <c r="AD522" s="9"/>
      <c r="AE522" s="9"/>
      <c r="AF522" s="9"/>
      <c r="AG522" s="9"/>
      <c r="AH522" s="9"/>
    </row>
    <row r="523" spans="1:34" x14ac:dyDescent="0.25">
      <c r="A523" s="9"/>
      <c r="B523" s="9"/>
      <c r="C523" s="9"/>
      <c r="D523" s="9"/>
      <c r="E523" s="16"/>
      <c r="F523" s="9"/>
      <c r="G523" s="16"/>
      <c r="H523" s="16"/>
      <c r="I523" s="9"/>
      <c r="J523" s="9"/>
      <c r="K523" s="9"/>
      <c r="L523" s="9"/>
      <c r="M523" s="9"/>
      <c r="N523" s="9"/>
      <c r="O523" s="9"/>
      <c r="P523" s="9"/>
      <c r="Q523" s="425"/>
      <c r="R523" s="9"/>
      <c r="S523" s="9"/>
      <c r="T523" s="17"/>
      <c r="U523" s="17"/>
      <c r="V523" s="9"/>
      <c r="W523" s="17"/>
      <c r="X523" s="9"/>
      <c r="Y523" s="9"/>
      <c r="Z523" s="9"/>
      <c r="AA523" s="9"/>
      <c r="AB523" s="9"/>
      <c r="AC523" s="9"/>
      <c r="AD523" s="9"/>
      <c r="AE523" s="9"/>
      <c r="AF523" s="9"/>
      <c r="AG523" s="9"/>
      <c r="AH523" s="9"/>
    </row>
    <row r="524" spans="1:34" x14ac:dyDescent="0.25">
      <c r="A524" s="9"/>
      <c r="B524" s="9"/>
      <c r="C524" s="9"/>
      <c r="D524" s="9"/>
      <c r="E524" s="16"/>
      <c r="F524" s="9"/>
      <c r="G524" s="16"/>
      <c r="H524" s="16"/>
      <c r="I524" s="9"/>
      <c r="J524" s="9"/>
      <c r="K524" s="9"/>
      <c r="L524" s="9"/>
      <c r="M524" s="9"/>
      <c r="N524" s="9"/>
      <c r="O524" s="9"/>
      <c r="P524" s="9"/>
      <c r="Q524" s="425"/>
      <c r="R524" s="9"/>
      <c r="S524" s="9"/>
      <c r="T524" s="17"/>
      <c r="U524" s="17"/>
      <c r="V524" s="9"/>
      <c r="W524" s="17"/>
      <c r="X524" s="9"/>
      <c r="Y524" s="9"/>
      <c r="Z524" s="9"/>
      <c r="AA524" s="9"/>
      <c r="AB524" s="9"/>
      <c r="AC524" s="9"/>
      <c r="AD524" s="9"/>
      <c r="AE524" s="9"/>
      <c r="AF524" s="9"/>
      <c r="AG524" s="9"/>
      <c r="AH524" s="9"/>
    </row>
    <row r="525" spans="1:34" x14ac:dyDescent="0.25">
      <c r="A525" s="9"/>
      <c r="B525" s="9"/>
      <c r="C525" s="9"/>
      <c r="D525" s="9"/>
      <c r="E525" s="16"/>
      <c r="F525" s="9"/>
      <c r="G525" s="16"/>
      <c r="H525" s="16"/>
      <c r="I525" s="9"/>
      <c r="J525" s="9"/>
      <c r="K525" s="9"/>
      <c r="L525" s="9"/>
      <c r="M525" s="9"/>
      <c r="N525" s="9"/>
      <c r="O525" s="9"/>
      <c r="P525" s="9"/>
      <c r="Q525" s="425"/>
      <c r="R525" s="9"/>
      <c r="S525" s="9"/>
      <c r="T525" s="17"/>
      <c r="U525" s="17"/>
      <c r="V525" s="9"/>
      <c r="W525" s="17"/>
      <c r="X525" s="9"/>
      <c r="Y525" s="9"/>
      <c r="Z525" s="9"/>
      <c r="AA525" s="9"/>
      <c r="AB525" s="9"/>
      <c r="AC525" s="9"/>
      <c r="AD525" s="9"/>
      <c r="AE525" s="9"/>
      <c r="AF525" s="9"/>
      <c r="AG525" s="9"/>
      <c r="AH525" s="9"/>
    </row>
    <row r="526" spans="1:34" x14ac:dyDescent="0.25">
      <c r="A526" s="9"/>
      <c r="B526" s="9"/>
      <c r="C526" s="9"/>
      <c r="D526" s="9"/>
      <c r="E526" s="16"/>
      <c r="F526" s="9"/>
      <c r="G526" s="16"/>
      <c r="H526" s="16"/>
      <c r="I526" s="9"/>
      <c r="J526" s="9"/>
      <c r="K526" s="9"/>
      <c r="L526" s="9"/>
      <c r="M526" s="9"/>
      <c r="N526" s="9"/>
      <c r="O526" s="9"/>
      <c r="P526" s="9"/>
      <c r="Q526" s="425"/>
      <c r="R526" s="9"/>
      <c r="S526" s="9"/>
      <c r="T526" s="17"/>
      <c r="U526" s="17"/>
      <c r="V526" s="9"/>
      <c r="W526" s="17"/>
      <c r="X526" s="9"/>
      <c r="Y526" s="9"/>
      <c r="Z526" s="9"/>
      <c r="AA526" s="9"/>
      <c r="AB526" s="9"/>
      <c r="AC526" s="9"/>
      <c r="AD526" s="9"/>
      <c r="AE526" s="9"/>
      <c r="AF526" s="9"/>
      <c r="AG526" s="9"/>
      <c r="AH526" s="9"/>
    </row>
    <row r="527" spans="1:34" x14ac:dyDescent="0.25">
      <c r="A527" s="9"/>
      <c r="B527" s="9"/>
      <c r="C527" s="9"/>
      <c r="D527" s="9"/>
      <c r="E527" s="16"/>
      <c r="F527" s="9"/>
      <c r="G527" s="16"/>
      <c r="H527" s="16"/>
      <c r="I527" s="9"/>
      <c r="J527" s="9"/>
      <c r="K527" s="9"/>
      <c r="L527" s="9"/>
      <c r="M527" s="9"/>
      <c r="N527" s="9"/>
      <c r="O527" s="9"/>
      <c r="P527" s="9"/>
      <c r="Q527" s="425"/>
      <c r="R527" s="9"/>
      <c r="S527" s="9"/>
      <c r="T527" s="17"/>
      <c r="U527" s="17"/>
      <c r="V527" s="9"/>
      <c r="W527" s="17"/>
      <c r="X527" s="9"/>
      <c r="Y527" s="9"/>
      <c r="Z527" s="9"/>
      <c r="AA527" s="9"/>
      <c r="AB527" s="9"/>
      <c r="AC527" s="9"/>
      <c r="AD527" s="9"/>
      <c r="AE527" s="9"/>
      <c r="AF527" s="9"/>
      <c r="AG527" s="9"/>
      <c r="AH527" s="9"/>
    </row>
    <row r="528" spans="1:34" x14ac:dyDescent="0.25">
      <c r="A528" s="9"/>
      <c r="B528" s="9"/>
      <c r="C528" s="9"/>
      <c r="D528" s="9"/>
      <c r="E528" s="16"/>
      <c r="F528" s="9"/>
      <c r="G528" s="16"/>
      <c r="H528" s="16"/>
      <c r="I528" s="9"/>
      <c r="J528" s="9"/>
      <c r="K528" s="9"/>
      <c r="L528" s="9"/>
      <c r="M528" s="9"/>
      <c r="N528" s="9"/>
      <c r="O528" s="9"/>
      <c r="P528" s="9"/>
      <c r="Q528" s="425"/>
      <c r="R528" s="9"/>
      <c r="S528" s="9"/>
      <c r="T528" s="17"/>
      <c r="U528" s="17"/>
      <c r="V528" s="9"/>
      <c r="W528" s="17"/>
      <c r="X528" s="9"/>
      <c r="Y528" s="9"/>
      <c r="Z528" s="9"/>
      <c r="AA528" s="9"/>
      <c r="AB528" s="9"/>
      <c r="AC528" s="9"/>
      <c r="AD528" s="9"/>
      <c r="AE528" s="9"/>
      <c r="AF528" s="9"/>
      <c r="AG528" s="9"/>
      <c r="AH528" s="9"/>
    </row>
    <row r="529" spans="1:34" x14ac:dyDescent="0.25">
      <c r="A529" s="9"/>
      <c r="B529" s="9"/>
      <c r="C529" s="9"/>
      <c r="D529" s="9"/>
      <c r="E529" s="16"/>
      <c r="F529" s="9"/>
      <c r="G529" s="16"/>
      <c r="H529" s="16"/>
      <c r="I529" s="9"/>
      <c r="J529" s="9"/>
      <c r="K529" s="9"/>
      <c r="L529" s="9"/>
      <c r="M529" s="9"/>
      <c r="N529" s="9"/>
      <c r="O529" s="9"/>
      <c r="P529" s="9"/>
      <c r="Q529" s="425"/>
      <c r="R529" s="9"/>
      <c r="S529" s="9"/>
      <c r="T529" s="17"/>
      <c r="U529" s="17"/>
      <c r="V529" s="9"/>
      <c r="W529" s="17"/>
      <c r="X529" s="9"/>
      <c r="Y529" s="9"/>
      <c r="Z529" s="9"/>
      <c r="AA529" s="9"/>
      <c r="AB529" s="9"/>
      <c r="AC529" s="9"/>
      <c r="AD529" s="9"/>
      <c r="AE529" s="9"/>
      <c r="AF529" s="9"/>
      <c r="AG529" s="9"/>
      <c r="AH529" s="9"/>
    </row>
    <row r="530" spans="1:34" x14ac:dyDescent="0.25">
      <c r="A530" s="9"/>
      <c r="B530" s="9"/>
      <c r="C530" s="9"/>
      <c r="D530" s="9"/>
      <c r="E530" s="16"/>
      <c r="F530" s="9"/>
      <c r="G530" s="16"/>
      <c r="H530" s="16"/>
      <c r="I530" s="9"/>
      <c r="J530" s="9"/>
      <c r="K530" s="9"/>
      <c r="L530" s="9"/>
      <c r="M530" s="9"/>
      <c r="N530" s="9"/>
      <c r="O530" s="9"/>
      <c r="P530" s="9"/>
      <c r="Q530" s="425"/>
      <c r="R530" s="9"/>
      <c r="S530" s="9"/>
      <c r="T530" s="17"/>
      <c r="U530" s="17"/>
      <c r="V530" s="9"/>
      <c r="W530" s="17"/>
      <c r="X530" s="9"/>
      <c r="Y530" s="9"/>
      <c r="Z530" s="9"/>
      <c r="AA530" s="9"/>
      <c r="AB530" s="9"/>
      <c r="AC530" s="9"/>
      <c r="AD530" s="9"/>
      <c r="AE530" s="9"/>
      <c r="AF530" s="9"/>
      <c r="AG530" s="9"/>
      <c r="AH530" s="9"/>
    </row>
    <row r="531" spans="1:34" x14ac:dyDescent="0.25">
      <c r="A531" s="9"/>
      <c r="B531" s="9"/>
      <c r="C531" s="9"/>
      <c r="D531" s="9"/>
      <c r="E531" s="16"/>
      <c r="F531" s="9"/>
      <c r="G531" s="16"/>
      <c r="H531" s="16"/>
      <c r="I531" s="9"/>
      <c r="J531" s="9"/>
      <c r="K531" s="9"/>
      <c r="L531" s="9"/>
      <c r="M531" s="9"/>
      <c r="N531" s="9"/>
      <c r="O531" s="9"/>
      <c r="P531" s="9"/>
      <c r="Q531" s="425"/>
      <c r="R531" s="9"/>
      <c r="S531" s="9"/>
      <c r="T531" s="17"/>
      <c r="U531" s="17"/>
      <c r="V531" s="9"/>
      <c r="W531" s="17"/>
      <c r="X531" s="9"/>
      <c r="Y531" s="9"/>
      <c r="Z531" s="9"/>
      <c r="AA531" s="9"/>
      <c r="AB531" s="9"/>
      <c r="AC531" s="9"/>
      <c r="AD531" s="9"/>
      <c r="AE531" s="9"/>
      <c r="AF531" s="9"/>
      <c r="AG531" s="9"/>
      <c r="AH531" s="9"/>
    </row>
    <row r="532" spans="1:34" x14ac:dyDescent="0.25">
      <c r="A532" s="9"/>
      <c r="B532" s="9"/>
      <c r="C532" s="9"/>
      <c r="D532" s="9"/>
      <c r="E532" s="16"/>
      <c r="F532" s="9"/>
      <c r="G532" s="16"/>
      <c r="H532" s="16"/>
      <c r="I532" s="9"/>
      <c r="J532" s="9"/>
      <c r="K532" s="9"/>
      <c r="L532" s="9"/>
      <c r="M532" s="9"/>
      <c r="N532" s="9"/>
      <c r="O532" s="9"/>
      <c r="P532" s="9"/>
      <c r="Q532" s="425"/>
      <c r="R532" s="9"/>
      <c r="S532" s="9"/>
      <c r="T532" s="17"/>
      <c r="U532" s="17"/>
      <c r="V532" s="9"/>
      <c r="W532" s="17"/>
      <c r="X532" s="9"/>
      <c r="Y532" s="9"/>
      <c r="Z532" s="9"/>
      <c r="AA532" s="9"/>
      <c r="AB532" s="9"/>
      <c r="AC532" s="9"/>
      <c r="AD532" s="9"/>
      <c r="AE532" s="9"/>
      <c r="AF532" s="9"/>
      <c r="AG532" s="9"/>
      <c r="AH532" s="9"/>
    </row>
    <row r="533" spans="1:34" x14ac:dyDescent="0.25">
      <c r="A533" s="9"/>
      <c r="B533" s="9"/>
      <c r="C533" s="9"/>
      <c r="D533" s="9"/>
      <c r="E533" s="16"/>
      <c r="F533" s="9"/>
      <c r="G533" s="16"/>
      <c r="H533" s="16"/>
      <c r="I533" s="9"/>
      <c r="J533" s="9"/>
      <c r="K533" s="9"/>
      <c r="L533" s="9"/>
      <c r="M533" s="9"/>
      <c r="N533" s="9"/>
      <c r="O533" s="9"/>
      <c r="P533" s="9"/>
      <c r="Q533" s="425"/>
      <c r="R533" s="9"/>
      <c r="S533" s="9"/>
      <c r="T533" s="17"/>
      <c r="U533" s="17"/>
      <c r="V533" s="9"/>
      <c r="W533" s="17"/>
      <c r="X533" s="9"/>
      <c r="Y533" s="9"/>
      <c r="Z533" s="9"/>
      <c r="AA533" s="9"/>
      <c r="AB533" s="9"/>
      <c r="AC533" s="9"/>
      <c r="AD533" s="9"/>
      <c r="AE533" s="9"/>
      <c r="AF533" s="9"/>
      <c r="AG533" s="9"/>
      <c r="AH533" s="9"/>
    </row>
    <row r="534" spans="1:34" x14ac:dyDescent="0.25">
      <c r="A534" s="9"/>
      <c r="B534" s="9"/>
      <c r="C534" s="9"/>
      <c r="D534" s="9"/>
      <c r="E534" s="16"/>
      <c r="F534" s="9"/>
      <c r="G534" s="16"/>
      <c r="H534" s="16"/>
      <c r="I534" s="9"/>
      <c r="J534" s="9"/>
      <c r="K534" s="9"/>
      <c r="L534" s="9"/>
      <c r="M534" s="9"/>
      <c r="N534" s="9"/>
      <c r="O534" s="9"/>
      <c r="P534" s="9"/>
      <c r="Q534" s="425"/>
      <c r="R534" s="9"/>
      <c r="S534" s="9"/>
      <c r="T534" s="17"/>
      <c r="U534" s="17"/>
      <c r="V534" s="9"/>
      <c r="W534" s="17"/>
      <c r="X534" s="9"/>
      <c r="Y534" s="9"/>
      <c r="Z534" s="9"/>
      <c r="AA534" s="9"/>
      <c r="AB534" s="9"/>
      <c r="AC534" s="9"/>
      <c r="AD534" s="9"/>
      <c r="AE534" s="9"/>
      <c r="AF534" s="9"/>
      <c r="AG534" s="9"/>
      <c r="AH534" s="9"/>
    </row>
    <row r="535" spans="1:34" x14ac:dyDescent="0.25">
      <c r="A535" s="9"/>
      <c r="B535" s="9"/>
      <c r="C535" s="9"/>
      <c r="D535" s="9"/>
      <c r="E535" s="16"/>
      <c r="F535" s="9"/>
      <c r="G535" s="16"/>
      <c r="H535" s="16"/>
      <c r="I535" s="9"/>
      <c r="J535" s="9"/>
      <c r="K535" s="9"/>
      <c r="L535" s="9"/>
      <c r="M535" s="9"/>
      <c r="N535" s="9"/>
      <c r="O535" s="9"/>
      <c r="P535" s="9"/>
      <c r="Q535" s="425"/>
      <c r="R535" s="9"/>
      <c r="S535" s="9"/>
      <c r="T535" s="17"/>
      <c r="U535" s="17"/>
      <c r="V535" s="9"/>
      <c r="W535" s="17"/>
      <c r="X535" s="9"/>
      <c r="Y535" s="9"/>
      <c r="Z535" s="9"/>
      <c r="AA535" s="9"/>
      <c r="AB535" s="9"/>
      <c r="AC535" s="9"/>
      <c r="AD535" s="9"/>
      <c r="AE535" s="9"/>
      <c r="AF535" s="9"/>
      <c r="AG535" s="9"/>
      <c r="AH535" s="9"/>
    </row>
    <row r="536" spans="1:34" x14ac:dyDescent="0.25">
      <c r="A536" s="9"/>
      <c r="B536" s="9"/>
      <c r="C536" s="9"/>
      <c r="D536" s="9"/>
      <c r="E536" s="16"/>
      <c r="F536" s="9"/>
      <c r="G536" s="16"/>
      <c r="H536" s="16"/>
      <c r="I536" s="9"/>
      <c r="J536" s="9"/>
      <c r="K536" s="9"/>
      <c r="L536" s="9"/>
      <c r="M536" s="9"/>
      <c r="N536" s="9"/>
      <c r="O536" s="9"/>
      <c r="P536" s="9"/>
      <c r="Q536" s="425"/>
      <c r="R536" s="9"/>
      <c r="S536" s="9"/>
      <c r="T536" s="17"/>
      <c r="U536" s="17"/>
      <c r="V536" s="9"/>
      <c r="W536" s="17"/>
      <c r="X536" s="9"/>
      <c r="Y536" s="9"/>
      <c r="Z536" s="9"/>
      <c r="AA536" s="9"/>
      <c r="AB536" s="9"/>
      <c r="AC536" s="9"/>
      <c r="AD536" s="9"/>
      <c r="AE536" s="9"/>
      <c r="AF536" s="9"/>
      <c r="AG536" s="9"/>
      <c r="AH536" s="9"/>
    </row>
    <row r="537" spans="1:34" x14ac:dyDescent="0.25">
      <c r="A537" s="9"/>
      <c r="B537" s="9"/>
      <c r="C537" s="9"/>
      <c r="D537" s="9"/>
      <c r="E537" s="16"/>
      <c r="F537" s="9"/>
      <c r="G537" s="16"/>
      <c r="H537" s="16"/>
      <c r="I537" s="9"/>
      <c r="J537" s="9"/>
      <c r="K537" s="9"/>
      <c r="L537" s="9"/>
      <c r="M537" s="9"/>
      <c r="N537" s="9"/>
      <c r="O537" s="9"/>
      <c r="P537" s="9"/>
      <c r="Q537" s="425"/>
      <c r="R537" s="9"/>
      <c r="S537" s="9"/>
      <c r="T537" s="17"/>
      <c r="U537" s="17"/>
      <c r="V537" s="9"/>
      <c r="W537" s="17"/>
      <c r="X537" s="9"/>
      <c r="Y537" s="9"/>
      <c r="Z537" s="9"/>
      <c r="AA537" s="9"/>
      <c r="AB537" s="9"/>
      <c r="AC537" s="9"/>
      <c r="AD537" s="9"/>
      <c r="AE537" s="9"/>
      <c r="AF537" s="9"/>
      <c r="AG537" s="9"/>
      <c r="AH537" s="9"/>
    </row>
    <row r="538" spans="1:34" x14ac:dyDescent="0.25">
      <c r="A538" s="9"/>
      <c r="B538" s="9"/>
      <c r="C538" s="9"/>
      <c r="D538" s="9"/>
      <c r="E538" s="16"/>
      <c r="F538" s="9"/>
      <c r="G538" s="16"/>
      <c r="H538" s="16"/>
      <c r="I538" s="9"/>
      <c r="J538" s="9"/>
      <c r="K538" s="9"/>
      <c r="L538" s="9"/>
      <c r="M538" s="9"/>
      <c r="N538" s="9"/>
      <c r="O538" s="9"/>
      <c r="P538" s="9"/>
      <c r="Q538" s="425"/>
      <c r="R538" s="9"/>
      <c r="S538" s="9"/>
      <c r="T538" s="17"/>
      <c r="U538" s="17"/>
      <c r="V538" s="9"/>
      <c r="W538" s="17"/>
      <c r="X538" s="9"/>
      <c r="Y538" s="9"/>
      <c r="Z538" s="9"/>
      <c r="AA538" s="9"/>
      <c r="AB538" s="9"/>
      <c r="AC538" s="9"/>
      <c r="AD538" s="9"/>
      <c r="AE538" s="9"/>
      <c r="AF538" s="9"/>
      <c r="AG538" s="9"/>
      <c r="AH538" s="9"/>
    </row>
    <row r="539" spans="1:34" x14ac:dyDescent="0.25">
      <c r="A539" s="9"/>
      <c r="B539" s="9"/>
      <c r="C539" s="9"/>
      <c r="D539" s="9"/>
      <c r="E539" s="16"/>
      <c r="F539" s="9"/>
      <c r="G539" s="16"/>
      <c r="H539" s="16"/>
      <c r="I539" s="9"/>
      <c r="J539" s="9"/>
      <c r="K539" s="9"/>
      <c r="L539" s="9"/>
      <c r="M539" s="9"/>
      <c r="N539" s="9"/>
      <c r="O539" s="9"/>
      <c r="P539" s="9"/>
      <c r="Q539" s="425"/>
      <c r="R539" s="9"/>
      <c r="S539" s="9"/>
      <c r="T539" s="17"/>
      <c r="U539" s="17"/>
      <c r="V539" s="9"/>
      <c r="W539" s="17"/>
      <c r="X539" s="9"/>
      <c r="Y539" s="9"/>
      <c r="Z539" s="9"/>
      <c r="AA539" s="9"/>
      <c r="AB539" s="9"/>
      <c r="AC539" s="9"/>
      <c r="AD539" s="9"/>
      <c r="AE539" s="9"/>
      <c r="AF539" s="9"/>
      <c r="AG539" s="9"/>
      <c r="AH539" s="9"/>
    </row>
    <row r="540" spans="1:34" x14ac:dyDescent="0.25">
      <c r="A540" s="9"/>
      <c r="B540" s="9"/>
      <c r="C540" s="9"/>
      <c r="D540" s="9"/>
      <c r="E540" s="16"/>
      <c r="F540" s="9"/>
      <c r="G540" s="16"/>
      <c r="H540" s="16"/>
      <c r="I540" s="9"/>
      <c r="J540" s="9"/>
      <c r="K540" s="9"/>
      <c r="L540" s="9"/>
      <c r="M540" s="9"/>
      <c r="N540" s="9"/>
      <c r="O540" s="9"/>
      <c r="P540" s="9"/>
      <c r="Q540" s="425"/>
      <c r="R540" s="9"/>
      <c r="S540" s="9"/>
      <c r="T540" s="17"/>
      <c r="U540" s="17"/>
      <c r="V540" s="9"/>
      <c r="W540" s="17"/>
      <c r="X540" s="9"/>
      <c r="Y540" s="9"/>
      <c r="Z540" s="9"/>
      <c r="AA540" s="9"/>
      <c r="AB540" s="9"/>
      <c r="AC540" s="9"/>
      <c r="AD540" s="9"/>
      <c r="AE540" s="9"/>
      <c r="AF540" s="9"/>
      <c r="AG540" s="9"/>
      <c r="AH540" s="9"/>
    </row>
    <row r="541" spans="1:34" x14ac:dyDescent="0.25">
      <c r="A541" s="9"/>
      <c r="B541" s="9"/>
      <c r="C541" s="9"/>
      <c r="D541" s="9"/>
      <c r="E541" s="16"/>
      <c r="F541" s="9"/>
      <c r="G541" s="16"/>
      <c r="H541" s="16"/>
      <c r="I541" s="9"/>
      <c r="J541" s="9"/>
      <c r="K541" s="9"/>
      <c r="L541" s="9"/>
      <c r="M541" s="9"/>
      <c r="N541" s="9"/>
      <c r="O541" s="9"/>
      <c r="P541" s="9"/>
      <c r="Q541" s="425"/>
      <c r="R541" s="9"/>
      <c r="S541" s="9"/>
      <c r="T541" s="17"/>
      <c r="U541" s="17"/>
      <c r="V541" s="9"/>
      <c r="W541" s="17"/>
      <c r="X541" s="9"/>
      <c r="Y541" s="9"/>
      <c r="Z541" s="9"/>
      <c r="AA541" s="9"/>
      <c r="AB541" s="9"/>
      <c r="AC541" s="9"/>
      <c r="AD541" s="9"/>
      <c r="AE541" s="9"/>
      <c r="AF541" s="9"/>
      <c r="AG541" s="9"/>
      <c r="AH541" s="9"/>
    </row>
    <row r="542" spans="1:34" x14ac:dyDescent="0.25">
      <c r="A542" s="9"/>
      <c r="B542" s="9"/>
      <c r="C542" s="9"/>
      <c r="D542" s="9"/>
      <c r="E542" s="16"/>
      <c r="F542" s="9"/>
      <c r="G542" s="16"/>
      <c r="H542" s="16"/>
      <c r="I542" s="9"/>
      <c r="J542" s="9"/>
      <c r="K542" s="9"/>
      <c r="L542" s="9"/>
      <c r="M542" s="9"/>
      <c r="N542" s="9"/>
      <c r="O542" s="9"/>
      <c r="P542" s="9"/>
      <c r="Q542" s="425"/>
      <c r="R542" s="9"/>
      <c r="S542" s="9"/>
      <c r="T542" s="17"/>
      <c r="U542" s="17"/>
      <c r="V542" s="9"/>
      <c r="W542" s="17"/>
      <c r="X542" s="9"/>
      <c r="Y542" s="9"/>
      <c r="Z542" s="9"/>
      <c r="AA542" s="9"/>
      <c r="AB542" s="9"/>
      <c r="AC542" s="9"/>
      <c r="AD542" s="9"/>
      <c r="AE542" s="9"/>
      <c r="AF542" s="9"/>
      <c r="AG542" s="9"/>
      <c r="AH542" s="9"/>
    </row>
    <row r="543" spans="1:34" x14ac:dyDescent="0.25">
      <c r="A543" s="9"/>
      <c r="B543" s="9"/>
      <c r="C543" s="9"/>
      <c r="D543" s="9"/>
      <c r="E543" s="16"/>
      <c r="F543" s="9"/>
      <c r="G543" s="16"/>
      <c r="H543" s="16"/>
      <c r="I543" s="9"/>
      <c r="J543" s="9"/>
      <c r="K543" s="9"/>
      <c r="L543" s="9"/>
      <c r="M543" s="9"/>
      <c r="N543" s="9"/>
      <c r="O543" s="9"/>
      <c r="P543" s="9"/>
      <c r="Q543" s="425"/>
      <c r="R543" s="9"/>
      <c r="S543" s="9"/>
      <c r="T543" s="17"/>
      <c r="U543" s="17"/>
      <c r="V543" s="9"/>
      <c r="W543" s="17"/>
      <c r="X543" s="9"/>
      <c r="Y543" s="9"/>
      <c r="Z543" s="9"/>
      <c r="AA543" s="9"/>
      <c r="AB543" s="9"/>
      <c r="AC543" s="9"/>
      <c r="AD543" s="9"/>
      <c r="AE543" s="9"/>
      <c r="AF543" s="9"/>
      <c r="AG543" s="9"/>
      <c r="AH543" s="9"/>
    </row>
    <row r="544" spans="1:34" x14ac:dyDescent="0.25">
      <c r="A544" s="9"/>
      <c r="B544" s="9"/>
      <c r="C544" s="9"/>
      <c r="D544" s="9"/>
      <c r="E544" s="16"/>
      <c r="F544" s="9"/>
      <c r="G544" s="16"/>
      <c r="H544" s="16"/>
      <c r="I544" s="9"/>
      <c r="J544" s="9"/>
      <c r="K544" s="9"/>
      <c r="L544" s="9"/>
      <c r="M544" s="9"/>
      <c r="N544" s="9"/>
      <c r="O544" s="9"/>
      <c r="P544" s="9"/>
      <c r="Q544" s="425"/>
      <c r="R544" s="9"/>
      <c r="S544" s="9"/>
      <c r="T544" s="17"/>
      <c r="U544" s="17"/>
      <c r="V544" s="9"/>
      <c r="W544" s="17"/>
      <c r="X544" s="9"/>
      <c r="Y544" s="9"/>
      <c r="Z544" s="9"/>
      <c r="AA544" s="9"/>
      <c r="AB544" s="9"/>
      <c r="AC544" s="9"/>
      <c r="AD544" s="9"/>
      <c r="AE544" s="9"/>
      <c r="AF544" s="9"/>
      <c r="AG544" s="9"/>
      <c r="AH544" s="9"/>
    </row>
    <row r="545" spans="1:34" x14ac:dyDescent="0.25">
      <c r="A545" s="9"/>
      <c r="B545" s="9"/>
      <c r="C545" s="9"/>
      <c r="D545" s="9"/>
      <c r="E545" s="16"/>
      <c r="F545" s="9"/>
      <c r="G545" s="16"/>
      <c r="H545" s="16"/>
      <c r="I545" s="9"/>
      <c r="J545" s="9"/>
      <c r="K545" s="9"/>
      <c r="L545" s="9"/>
      <c r="M545" s="9"/>
      <c r="N545" s="9"/>
      <c r="O545" s="9"/>
      <c r="P545" s="9"/>
      <c r="Q545" s="425"/>
      <c r="R545" s="9"/>
      <c r="S545" s="9"/>
      <c r="T545" s="17"/>
      <c r="U545" s="17"/>
      <c r="V545" s="9"/>
      <c r="W545" s="17"/>
      <c r="X545" s="9"/>
      <c r="Y545" s="9"/>
      <c r="Z545" s="9"/>
      <c r="AA545" s="9"/>
      <c r="AB545" s="9"/>
      <c r="AC545" s="9"/>
      <c r="AD545" s="9"/>
      <c r="AE545" s="9"/>
      <c r="AF545" s="9"/>
      <c r="AG545" s="9"/>
      <c r="AH545" s="9"/>
    </row>
    <row r="546" spans="1:34" x14ac:dyDescent="0.25">
      <c r="A546" s="9"/>
      <c r="B546" s="9"/>
      <c r="C546" s="9"/>
      <c r="D546" s="9"/>
      <c r="E546" s="16"/>
      <c r="F546" s="9"/>
      <c r="G546" s="16"/>
      <c r="H546" s="16"/>
      <c r="I546" s="9"/>
      <c r="J546" s="9"/>
      <c r="K546" s="9"/>
      <c r="L546" s="9"/>
      <c r="M546" s="9"/>
      <c r="N546" s="9"/>
      <c r="O546" s="9"/>
      <c r="P546" s="9"/>
      <c r="Q546" s="425"/>
      <c r="R546" s="9"/>
      <c r="S546" s="9"/>
      <c r="T546" s="17"/>
      <c r="U546" s="17"/>
      <c r="V546" s="9"/>
      <c r="W546" s="17"/>
      <c r="X546" s="9"/>
      <c r="Y546" s="9"/>
      <c r="Z546" s="9"/>
      <c r="AA546" s="9"/>
      <c r="AB546" s="9"/>
      <c r="AC546" s="9"/>
      <c r="AD546" s="9"/>
      <c r="AE546" s="9"/>
      <c r="AF546" s="9"/>
      <c r="AG546" s="9"/>
      <c r="AH546" s="9"/>
    </row>
    <row r="547" spans="1:34" x14ac:dyDescent="0.25">
      <c r="A547" s="9"/>
      <c r="B547" s="9"/>
      <c r="C547" s="9"/>
      <c r="D547" s="9"/>
      <c r="E547" s="16"/>
      <c r="F547" s="9"/>
      <c r="G547" s="16"/>
      <c r="H547" s="16"/>
      <c r="I547" s="9"/>
      <c r="J547" s="9"/>
      <c r="K547" s="9"/>
      <c r="L547" s="9"/>
      <c r="M547" s="9"/>
      <c r="N547" s="9"/>
      <c r="O547" s="9"/>
      <c r="P547" s="9"/>
      <c r="Q547" s="425"/>
      <c r="R547" s="9"/>
      <c r="S547" s="9"/>
      <c r="T547" s="17"/>
      <c r="U547" s="17"/>
      <c r="V547" s="9"/>
      <c r="W547" s="17"/>
      <c r="X547" s="9"/>
      <c r="Y547" s="9"/>
      <c r="Z547" s="9"/>
      <c r="AA547" s="9"/>
      <c r="AB547" s="9"/>
      <c r="AC547" s="9"/>
      <c r="AD547" s="9"/>
      <c r="AE547" s="9"/>
      <c r="AF547" s="9"/>
      <c r="AG547" s="9"/>
      <c r="AH547" s="9"/>
    </row>
    <row r="548" spans="1:34" x14ac:dyDescent="0.25">
      <c r="A548" s="9"/>
      <c r="B548" s="9"/>
      <c r="C548" s="9"/>
      <c r="D548" s="9"/>
      <c r="E548" s="16"/>
      <c r="F548" s="9"/>
      <c r="G548" s="16"/>
      <c r="H548" s="16"/>
      <c r="I548" s="9"/>
      <c r="J548" s="9"/>
      <c r="K548" s="9"/>
      <c r="L548" s="9"/>
      <c r="M548" s="9"/>
      <c r="N548" s="9"/>
      <c r="O548" s="9"/>
      <c r="P548" s="9"/>
      <c r="Q548" s="425"/>
      <c r="R548" s="9"/>
      <c r="S548" s="9"/>
      <c r="T548" s="17"/>
      <c r="U548" s="17"/>
      <c r="V548" s="9"/>
      <c r="W548" s="17"/>
      <c r="X548" s="9"/>
      <c r="Y548" s="9"/>
      <c r="Z548" s="9"/>
      <c r="AA548" s="9"/>
      <c r="AB548" s="9"/>
      <c r="AC548" s="9"/>
      <c r="AD548" s="9"/>
      <c r="AE548" s="9"/>
      <c r="AF548" s="9"/>
      <c r="AG548" s="9"/>
      <c r="AH548" s="9"/>
    </row>
    <row r="549" spans="1:34" x14ac:dyDescent="0.25">
      <c r="A549" s="9"/>
      <c r="B549" s="9"/>
      <c r="C549" s="9"/>
      <c r="D549" s="9"/>
      <c r="E549" s="16"/>
      <c r="F549" s="9"/>
      <c r="G549" s="16"/>
      <c r="H549" s="16"/>
      <c r="I549" s="9"/>
      <c r="J549" s="9"/>
      <c r="K549" s="9"/>
      <c r="L549" s="9"/>
      <c r="M549" s="9"/>
      <c r="N549" s="9"/>
      <c r="O549" s="9"/>
      <c r="P549" s="9"/>
      <c r="Q549" s="425"/>
      <c r="R549" s="9"/>
      <c r="S549" s="9"/>
      <c r="T549" s="17"/>
      <c r="U549" s="17"/>
      <c r="V549" s="9"/>
      <c r="W549" s="17"/>
      <c r="X549" s="9"/>
      <c r="Y549" s="9"/>
      <c r="Z549" s="9"/>
      <c r="AA549" s="9"/>
      <c r="AB549" s="9"/>
      <c r="AC549" s="9"/>
      <c r="AD549" s="9"/>
      <c r="AE549" s="9"/>
      <c r="AF549" s="9"/>
      <c r="AG549" s="9"/>
      <c r="AH549" s="9"/>
    </row>
    <row r="550" spans="1:34" x14ac:dyDescent="0.25">
      <c r="A550" s="9"/>
      <c r="B550" s="9"/>
      <c r="C550" s="9"/>
      <c r="D550" s="9"/>
      <c r="E550" s="16"/>
      <c r="F550" s="9"/>
      <c r="G550" s="16"/>
      <c r="H550" s="16"/>
      <c r="I550" s="9"/>
      <c r="J550" s="9"/>
      <c r="K550" s="9"/>
      <c r="L550" s="9"/>
      <c r="M550" s="9"/>
      <c r="N550" s="9"/>
      <c r="O550" s="9"/>
      <c r="P550" s="9"/>
      <c r="Q550" s="425"/>
      <c r="R550" s="9"/>
      <c r="S550" s="9"/>
      <c r="T550" s="17"/>
      <c r="U550" s="17"/>
      <c r="V550" s="9"/>
      <c r="W550" s="17"/>
      <c r="X550" s="9"/>
      <c r="Y550" s="9"/>
      <c r="Z550" s="9"/>
      <c r="AA550" s="9"/>
      <c r="AB550" s="9"/>
      <c r="AC550" s="9"/>
      <c r="AD550" s="9"/>
      <c r="AE550" s="9"/>
      <c r="AF550" s="9"/>
      <c r="AG550" s="9"/>
      <c r="AH550" s="9"/>
    </row>
    <row r="551" spans="1:34" x14ac:dyDescent="0.25">
      <c r="A551" s="9"/>
      <c r="B551" s="9"/>
      <c r="C551" s="9"/>
      <c r="D551" s="9"/>
      <c r="E551" s="16"/>
      <c r="F551" s="9"/>
      <c r="G551" s="16"/>
      <c r="H551" s="16"/>
      <c r="I551" s="9"/>
      <c r="J551" s="9"/>
      <c r="K551" s="9"/>
      <c r="L551" s="9"/>
      <c r="M551" s="9"/>
      <c r="N551" s="9"/>
      <c r="O551" s="9"/>
      <c r="P551" s="9"/>
      <c r="Q551" s="425"/>
      <c r="R551" s="9"/>
      <c r="S551" s="9"/>
      <c r="T551" s="17"/>
      <c r="U551" s="17"/>
      <c r="V551" s="9"/>
      <c r="W551" s="17"/>
      <c r="X551" s="9"/>
      <c r="Y551" s="9"/>
      <c r="Z551" s="9"/>
      <c r="AA551" s="9"/>
      <c r="AB551" s="9"/>
      <c r="AC551" s="9"/>
      <c r="AD551" s="9"/>
      <c r="AE551" s="9"/>
      <c r="AF551" s="9"/>
      <c r="AG551" s="9"/>
      <c r="AH551" s="9"/>
    </row>
    <row r="552" spans="1:34" x14ac:dyDescent="0.25">
      <c r="A552" s="9"/>
      <c r="B552" s="9"/>
      <c r="C552" s="9"/>
      <c r="D552" s="9"/>
      <c r="E552" s="16"/>
      <c r="F552" s="9"/>
      <c r="G552" s="16"/>
      <c r="H552" s="16"/>
      <c r="I552" s="9"/>
      <c r="J552" s="9"/>
      <c r="K552" s="9"/>
      <c r="L552" s="9"/>
      <c r="M552" s="9"/>
      <c r="N552" s="9"/>
      <c r="O552" s="9"/>
      <c r="P552" s="9"/>
      <c r="Q552" s="425"/>
      <c r="R552" s="9"/>
      <c r="S552" s="9"/>
      <c r="T552" s="17"/>
      <c r="U552" s="17"/>
      <c r="V552" s="9"/>
      <c r="W552" s="17"/>
      <c r="X552" s="9"/>
      <c r="Y552" s="9"/>
      <c r="Z552" s="9"/>
      <c r="AA552" s="9"/>
      <c r="AB552" s="9"/>
      <c r="AC552" s="9"/>
      <c r="AD552" s="9"/>
      <c r="AE552" s="9"/>
      <c r="AF552" s="9"/>
      <c r="AG552" s="9"/>
      <c r="AH552" s="9"/>
    </row>
    <row r="553" spans="1:34" x14ac:dyDescent="0.25">
      <c r="A553" s="9"/>
      <c r="B553" s="9"/>
      <c r="C553" s="9"/>
      <c r="D553" s="9"/>
      <c r="E553" s="16"/>
      <c r="F553" s="9"/>
      <c r="G553" s="16"/>
      <c r="H553" s="16"/>
      <c r="I553" s="9"/>
      <c r="J553" s="9"/>
      <c r="K553" s="9"/>
      <c r="L553" s="9"/>
      <c r="M553" s="9"/>
      <c r="N553" s="9"/>
      <c r="O553" s="9"/>
      <c r="P553" s="9"/>
      <c r="Q553" s="425"/>
      <c r="R553" s="9"/>
      <c r="S553" s="9"/>
      <c r="T553" s="17"/>
      <c r="U553" s="17"/>
      <c r="V553" s="9"/>
      <c r="W553" s="17"/>
      <c r="X553" s="9"/>
      <c r="Y553" s="9"/>
      <c r="Z553" s="9"/>
      <c r="AA553" s="9"/>
      <c r="AB553" s="9"/>
      <c r="AC553" s="9"/>
      <c r="AD553" s="9"/>
      <c r="AE553" s="9"/>
      <c r="AF553" s="9"/>
      <c r="AG553" s="9"/>
      <c r="AH553" s="9"/>
    </row>
    <row r="554" spans="1:34" x14ac:dyDescent="0.25">
      <c r="A554" s="9"/>
      <c r="B554" s="9"/>
      <c r="C554" s="9"/>
      <c r="D554" s="9"/>
      <c r="E554" s="16"/>
      <c r="F554" s="9"/>
      <c r="G554" s="16"/>
      <c r="H554" s="16"/>
      <c r="I554" s="9"/>
      <c r="J554" s="9"/>
      <c r="K554" s="9"/>
      <c r="L554" s="9"/>
      <c r="M554" s="9"/>
      <c r="N554" s="9"/>
      <c r="O554" s="9"/>
      <c r="P554" s="9"/>
      <c r="Q554" s="425"/>
      <c r="R554" s="9"/>
      <c r="S554" s="9"/>
      <c r="T554" s="17"/>
      <c r="U554" s="17"/>
      <c r="V554" s="9"/>
      <c r="W554" s="17"/>
      <c r="X554" s="9"/>
      <c r="Y554" s="9"/>
      <c r="Z554" s="9"/>
      <c r="AA554" s="9"/>
      <c r="AB554" s="9"/>
      <c r="AC554" s="9"/>
      <c r="AD554" s="9"/>
      <c r="AE554" s="9"/>
      <c r="AF554" s="9"/>
      <c r="AG554" s="9"/>
      <c r="AH554" s="9"/>
    </row>
    <row r="555" spans="1:34" x14ac:dyDescent="0.25">
      <c r="A555" s="9"/>
      <c r="B555" s="9"/>
      <c r="C555" s="9"/>
      <c r="D555" s="9"/>
      <c r="E555" s="16"/>
      <c r="F555" s="9"/>
      <c r="G555" s="16"/>
      <c r="H555" s="16"/>
      <c r="I555" s="9"/>
      <c r="J555" s="9"/>
      <c r="K555" s="9"/>
      <c r="L555" s="9"/>
      <c r="M555" s="9"/>
      <c r="N555" s="9"/>
      <c r="O555" s="9"/>
      <c r="P555" s="9"/>
      <c r="Q555" s="425"/>
      <c r="R555" s="9"/>
      <c r="S555" s="9"/>
      <c r="T555" s="17"/>
      <c r="U555" s="17"/>
      <c r="V555" s="9"/>
      <c r="W555" s="17"/>
      <c r="X555" s="9"/>
      <c r="Y555" s="9"/>
      <c r="Z555" s="9"/>
      <c r="AA555" s="9"/>
      <c r="AB555" s="9"/>
      <c r="AC555" s="9"/>
      <c r="AD555" s="9"/>
      <c r="AE555" s="9"/>
      <c r="AF555" s="9"/>
      <c r="AG555" s="9"/>
      <c r="AH555" s="9"/>
    </row>
    <row r="556" spans="1:34" x14ac:dyDescent="0.25">
      <c r="A556" s="9"/>
      <c r="B556" s="9"/>
      <c r="C556" s="9"/>
      <c r="D556" s="9"/>
      <c r="E556" s="16"/>
      <c r="F556" s="9"/>
      <c r="G556" s="16"/>
      <c r="H556" s="16"/>
      <c r="I556" s="9"/>
      <c r="J556" s="9"/>
      <c r="K556" s="9"/>
      <c r="L556" s="9"/>
      <c r="M556" s="9"/>
      <c r="N556" s="9"/>
      <c r="O556" s="9"/>
      <c r="P556" s="9"/>
      <c r="Q556" s="425"/>
      <c r="R556" s="9"/>
      <c r="S556" s="9"/>
      <c r="T556" s="17"/>
      <c r="U556" s="17"/>
      <c r="V556" s="9"/>
      <c r="W556" s="17"/>
      <c r="X556" s="9"/>
      <c r="Y556" s="9"/>
      <c r="Z556" s="9"/>
      <c r="AA556" s="9"/>
      <c r="AB556" s="9"/>
      <c r="AC556" s="9"/>
      <c r="AD556" s="9"/>
      <c r="AE556" s="9"/>
      <c r="AF556" s="9"/>
      <c r="AG556" s="9"/>
      <c r="AH556" s="9"/>
    </row>
    <row r="557" spans="1:34" x14ac:dyDescent="0.25">
      <c r="A557" s="9"/>
      <c r="B557" s="9"/>
      <c r="C557" s="9"/>
      <c r="D557" s="9"/>
      <c r="E557" s="16"/>
      <c r="F557" s="9"/>
      <c r="G557" s="16"/>
      <c r="H557" s="16"/>
      <c r="I557" s="9"/>
      <c r="J557" s="9"/>
      <c r="K557" s="9"/>
      <c r="L557" s="9"/>
      <c r="M557" s="9"/>
      <c r="N557" s="9"/>
      <c r="O557" s="9"/>
      <c r="P557" s="9"/>
      <c r="Q557" s="425"/>
      <c r="R557" s="9"/>
      <c r="S557" s="9"/>
      <c r="T557" s="17"/>
      <c r="U557" s="17"/>
      <c r="V557" s="9"/>
      <c r="W557" s="17"/>
      <c r="X557" s="9"/>
      <c r="Y557" s="9"/>
      <c r="Z557" s="9"/>
      <c r="AA557" s="9"/>
      <c r="AB557" s="9"/>
      <c r="AC557" s="9"/>
      <c r="AD557" s="9"/>
      <c r="AE557" s="9"/>
      <c r="AF557" s="9"/>
      <c r="AG557" s="9"/>
      <c r="AH557" s="9"/>
    </row>
    <row r="558" spans="1:34" x14ac:dyDescent="0.25">
      <c r="A558" s="9"/>
      <c r="B558" s="9"/>
      <c r="C558" s="9"/>
      <c r="D558" s="9"/>
      <c r="E558" s="16"/>
      <c r="F558" s="9"/>
      <c r="G558" s="16"/>
      <c r="H558" s="16"/>
      <c r="I558" s="9"/>
      <c r="J558" s="9"/>
      <c r="K558" s="9"/>
      <c r="L558" s="9"/>
      <c r="M558" s="9"/>
      <c r="N558" s="9"/>
      <c r="O558" s="9"/>
      <c r="P558" s="9"/>
      <c r="Q558" s="425"/>
      <c r="R558" s="9"/>
      <c r="S558" s="9"/>
      <c r="T558" s="17"/>
      <c r="U558" s="17"/>
      <c r="V558" s="9"/>
      <c r="W558" s="17"/>
      <c r="X558" s="9"/>
      <c r="Y558" s="9"/>
      <c r="Z558" s="9"/>
      <c r="AA558" s="9"/>
      <c r="AB558" s="9"/>
      <c r="AC558" s="9"/>
      <c r="AD558" s="9"/>
      <c r="AE558" s="9"/>
      <c r="AF558" s="9"/>
      <c r="AG558" s="9"/>
      <c r="AH558" s="9"/>
    </row>
    <row r="559" spans="1:34" x14ac:dyDescent="0.25">
      <c r="A559" s="9"/>
      <c r="B559" s="9"/>
      <c r="C559" s="9"/>
      <c r="D559" s="9"/>
      <c r="E559" s="16"/>
      <c r="F559" s="9"/>
      <c r="G559" s="16"/>
      <c r="H559" s="16"/>
      <c r="I559" s="9"/>
      <c r="J559" s="9"/>
      <c r="K559" s="9"/>
      <c r="L559" s="9"/>
      <c r="M559" s="9"/>
      <c r="N559" s="9"/>
      <c r="O559" s="9"/>
      <c r="P559" s="9"/>
      <c r="Q559" s="425"/>
      <c r="R559" s="9"/>
      <c r="S559" s="9"/>
      <c r="T559" s="17"/>
      <c r="U559" s="17"/>
      <c r="V559" s="9"/>
      <c r="W559" s="17"/>
      <c r="X559" s="9"/>
      <c r="Y559" s="9"/>
      <c r="Z559" s="9"/>
      <c r="AA559" s="9"/>
      <c r="AB559" s="9"/>
      <c r="AC559" s="9"/>
      <c r="AD559" s="9"/>
      <c r="AE559" s="9"/>
      <c r="AF559" s="9"/>
      <c r="AG559" s="9"/>
      <c r="AH559" s="9"/>
    </row>
    <row r="560" spans="1:34" x14ac:dyDescent="0.25">
      <c r="A560" s="9"/>
      <c r="B560" s="9"/>
      <c r="C560" s="9"/>
      <c r="D560" s="9"/>
      <c r="E560" s="16"/>
      <c r="F560" s="9"/>
      <c r="G560" s="16"/>
      <c r="H560" s="16"/>
      <c r="I560" s="9"/>
      <c r="J560" s="9"/>
      <c r="K560" s="9"/>
      <c r="L560" s="9"/>
      <c r="M560" s="9"/>
      <c r="N560" s="9"/>
      <c r="O560" s="9"/>
      <c r="P560" s="9"/>
      <c r="Q560" s="425"/>
      <c r="R560" s="9"/>
      <c r="S560" s="9"/>
      <c r="T560" s="17"/>
      <c r="U560" s="17"/>
      <c r="V560" s="9"/>
      <c r="W560" s="17"/>
      <c r="X560" s="9"/>
      <c r="Y560" s="9"/>
      <c r="Z560" s="9"/>
      <c r="AA560" s="9"/>
      <c r="AB560" s="9"/>
      <c r="AC560" s="9"/>
      <c r="AD560" s="9"/>
      <c r="AE560" s="9"/>
      <c r="AF560" s="9"/>
      <c r="AG560" s="9"/>
      <c r="AH560" s="9"/>
    </row>
    <row r="561" spans="1:34" x14ac:dyDescent="0.25">
      <c r="A561" s="9"/>
      <c r="B561" s="9"/>
      <c r="C561" s="9"/>
      <c r="D561" s="9"/>
      <c r="E561" s="16"/>
      <c r="F561" s="9"/>
      <c r="G561" s="16"/>
      <c r="H561" s="16"/>
      <c r="I561" s="9"/>
      <c r="J561" s="9"/>
      <c r="K561" s="9"/>
      <c r="L561" s="9"/>
      <c r="M561" s="9"/>
      <c r="N561" s="9"/>
      <c r="O561" s="9"/>
      <c r="P561" s="9"/>
      <c r="Q561" s="425"/>
      <c r="R561" s="9"/>
      <c r="S561" s="9"/>
      <c r="T561" s="17"/>
      <c r="U561" s="17"/>
      <c r="V561" s="9"/>
      <c r="W561" s="17"/>
      <c r="X561" s="9"/>
      <c r="Y561" s="9"/>
      <c r="Z561" s="9"/>
      <c r="AA561" s="9"/>
      <c r="AB561" s="9"/>
      <c r="AC561" s="9"/>
      <c r="AD561" s="9"/>
      <c r="AE561" s="9"/>
      <c r="AF561" s="9"/>
      <c r="AG561" s="9"/>
      <c r="AH561" s="9"/>
    </row>
    <row r="562" spans="1:34" x14ac:dyDescent="0.25">
      <c r="A562" s="9"/>
      <c r="B562" s="9"/>
      <c r="C562" s="9"/>
      <c r="D562" s="9"/>
      <c r="E562" s="16"/>
      <c r="F562" s="9"/>
      <c r="G562" s="16"/>
      <c r="H562" s="16"/>
      <c r="I562" s="9"/>
      <c r="J562" s="9"/>
      <c r="K562" s="9"/>
      <c r="L562" s="9"/>
      <c r="M562" s="9"/>
      <c r="N562" s="9"/>
      <c r="O562" s="9"/>
      <c r="P562" s="9"/>
      <c r="Q562" s="425"/>
      <c r="R562" s="9"/>
      <c r="S562" s="9"/>
      <c r="T562" s="17"/>
      <c r="U562" s="17"/>
      <c r="V562" s="9"/>
      <c r="W562" s="17"/>
      <c r="X562" s="9"/>
      <c r="Y562" s="9"/>
      <c r="Z562" s="9"/>
      <c r="AA562" s="9"/>
      <c r="AB562" s="9"/>
      <c r="AC562" s="9"/>
      <c r="AD562" s="9"/>
      <c r="AE562" s="9"/>
      <c r="AF562" s="9"/>
      <c r="AG562" s="9"/>
      <c r="AH562" s="9"/>
    </row>
    <row r="563" spans="1:34" x14ac:dyDescent="0.25">
      <c r="A563" s="9"/>
      <c r="B563" s="9"/>
      <c r="C563" s="9"/>
      <c r="D563" s="9"/>
      <c r="E563" s="16"/>
      <c r="F563" s="9"/>
      <c r="G563" s="16"/>
      <c r="H563" s="16"/>
      <c r="I563" s="9"/>
      <c r="J563" s="9"/>
      <c r="K563" s="9"/>
      <c r="L563" s="9"/>
      <c r="M563" s="9"/>
      <c r="N563" s="9"/>
      <c r="O563" s="9"/>
      <c r="P563" s="9"/>
      <c r="Q563" s="425"/>
      <c r="R563" s="9"/>
      <c r="S563" s="9"/>
      <c r="T563" s="17"/>
      <c r="U563" s="17"/>
      <c r="V563" s="9"/>
      <c r="W563" s="17"/>
      <c r="X563" s="9"/>
      <c r="Y563" s="9"/>
      <c r="Z563" s="9"/>
      <c r="AA563" s="9"/>
      <c r="AB563" s="9"/>
      <c r="AC563" s="9"/>
      <c r="AD563" s="9"/>
      <c r="AE563" s="9"/>
      <c r="AF563" s="9"/>
      <c r="AG563" s="9"/>
      <c r="AH563" s="9"/>
    </row>
    <row r="564" spans="1:34" x14ac:dyDescent="0.25">
      <c r="A564" s="9"/>
      <c r="B564" s="9"/>
      <c r="C564" s="9"/>
      <c r="D564" s="9"/>
      <c r="E564" s="16"/>
      <c r="F564" s="9"/>
      <c r="G564" s="16"/>
      <c r="H564" s="16"/>
      <c r="I564" s="9"/>
      <c r="J564" s="9"/>
      <c r="K564" s="9"/>
      <c r="L564" s="9"/>
      <c r="M564" s="9"/>
      <c r="N564" s="9"/>
      <c r="O564" s="9"/>
      <c r="P564" s="9"/>
      <c r="Q564" s="425"/>
      <c r="R564" s="9"/>
      <c r="S564" s="9"/>
      <c r="T564" s="17"/>
      <c r="U564" s="17"/>
      <c r="V564" s="9"/>
      <c r="W564" s="17"/>
      <c r="X564" s="9"/>
      <c r="Y564" s="9"/>
      <c r="Z564" s="9"/>
      <c r="AA564" s="9"/>
      <c r="AB564" s="9"/>
      <c r="AC564" s="9"/>
      <c r="AD564" s="9"/>
      <c r="AE564" s="9"/>
      <c r="AF564" s="9"/>
      <c r="AG564" s="9"/>
      <c r="AH564" s="9"/>
    </row>
    <row r="565" spans="1:34" x14ac:dyDescent="0.25">
      <c r="A565" s="9"/>
      <c r="B565" s="9"/>
      <c r="C565" s="9"/>
      <c r="D565" s="9"/>
      <c r="E565" s="16"/>
      <c r="F565" s="9"/>
      <c r="G565" s="16"/>
      <c r="H565" s="16"/>
      <c r="I565" s="9"/>
      <c r="J565" s="9"/>
      <c r="K565" s="9"/>
      <c r="L565" s="9"/>
      <c r="M565" s="9"/>
      <c r="N565" s="9"/>
      <c r="O565" s="9"/>
      <c r="P565" s="9"/>
      <c r="Q565" s="425"/>
      <c r="R565" s="9"/>
      <c r="S565" s="9"/>
      <c r="T565" s="17"/>
      <c r="U565" s="17"/>
      <c r="V565" s="9"/>
      <c r="W565" s="17"/>
      <c r="X565" s="9"/>
      <c r="Y565" s="9"/>
      <c r="Z565" s="9"/>
      <c r="AA565" s="9"/>
      <c r="AB565" s="9"/>
      <c r="AC565" s="9"/>
      <c r="AD565" s="9"/>
      <c r="AE565" s="9"/>
      <c r="AF565" s="9"/>
      <c r="AG565" s="9"/>
      <c r="AH565" s="9"/>
    </row>
    <row r="566" spans="1:34" x14ac:dyDescent="0.25">
      <c r="A566" s="9"/>
      <c r="B566" s="9"/>
      <c r="C566" s="9"/>
      <c r="D566" s="9"/>
      <c r="E566" s="16"/>
      <c r="F566" s="9"/>
      <c r="G566" s="16"/>
      <c r="H566" s="16"/>
      <c r="I566" s="9"/>
      <c r="J566" s="9"/>
      <c r="K566" s="9"/>
      <c r="L566" s="9"/>
      <c r="M566" s="9"/>
      <c r="N566" s="9"/>
      <c r="O566" s="9"/>
      <c r="P566" s="9"/>
      <c r="Q566" s="425"/>
      <c r="R566" s="9"/>
      <c r="S566" s="9"/>
      <c r="T566" s="17"/>
      <c r="U566" s="17"/>
      <c r="V566" s="9"/>
      <c r="W566" s="17"/>
      <c r="X566" s="9"/>
      <c r="Y566" s="9"/>
      <c r="Z566" s="9"/>
      <c r="AA566" s="9"/>
      <c r="AB566" s="9"/>
      <c r="AC566" s="9"/>
      <c r="AD566" s="9"/>
      <c r="AE566" s="9"/>
      <c r="AF566" s="9"/>
      <c r="AG566" s="9"/>
      <c r="AH566" s="9"/>
    </row>
    <row r="567" spans="1:34" x14ac:dyDescent="0.25">
      <c r="A567" s="9"/>
      <c r="B567" s="9"/>
      <c r="C567" s="9"/>
      <c r="D567" s="9"/>
      <c r="E567" s="16"/>
      <c r="F567" s="9"/>
      <c r="G567" s="16"/>
      <c r="H567" s="16"/>
      <c r="I567" s="9"/>
      <c r="J567" s="9"/>
      <c r="K567" s="9"/>
      <c r="L567" s="9"/>
      <c r="M567" s="9"/>
      <c r="N567" s="9"/>
      <c r="O567" s="9"/>
      <c r="P567" s="9"/>
      <c r="Q567" s="425"/>
      <c r="R567" s="9"/>
      <c r="S567" s="9"/>
      <c r="T567" s="17"/>
      <c r="U567" s="17"/>
      <c r="V567" s="9"/>
      <c r="W567" s="17"/>
      <c r="X567" s="9"/>
      <c r="Y567" s="9"/>
      <c r="Z567" s="9"/>
      <c r="AA567" s="9"/>
      <c r="AB567" s="9"/>
      <c r="AC567" s="9"/>
      <c r="AD567" s="9"/>
      <c r="AE567" s="9"/>
      <c r="AF567" s="9"/>
      <c r="AG567" s="9"/>
      <c r="AH567" s="9"/>
    </row>
    <row r="568" spans="1:34" x14ac:dyDescent="0.25">
      <c r="A568" s="9"/>
      <c r="B568" s="9"/>
      <c r="C568" s="9"/>
      <c r="D568" s="9"/>
      <c r="E568" s="16"/>
      <c r="F568" s="9"/>
      <c r="G568" s="16"/>
      <c r="H568" s="16"/>
      <c r="I568" s="9"/>
      <c r="J568" s="9"/>
      <c r="K568" s="9"/>
      <c r="L568" s="9"/>
      <c r="M568" s="9"/>
      <c r="N568" s="9"/>
      <c r="O568" s="9"/>
      <c r="P568" s="9"/>
      <c r="Q568" s="425"/>
      <c r="R568" s="9"/>
      <c r="S568" s="9"/>
      <c r="T568" s="17"/>
      <c r="U568" s="17"/>
      <c r="V568" s="9"/>
      <c r="W568" s="17"/>
      <c r="X568" s="9"/>
      <c r="Y568" s="9"/>
      <c r="Z568" s="9"/>
      <c r="AA568" s="9"/>
      <c r="AB568" s="9"/>
      <c r="AC568" s="9"/>
      <c r="AD568" s="9"/>
      <c r="AE568" s="9"/>
      <c r="AF568" s="9"/>
      <c r="AG568" s="9"/>
      <c r="AH568" s="9"/>
    </row>
    <row r="569" spans="1:34" x14ac:dyDescent="0.25">
      <c r="A569" s="9"/>
      <c r="B569" s="9"/>
      <c r="C569" s="9"/>
      <c r="D569" s="9"/>
      <c r="E569" s="16"/>
      <c r="F569" s="9"/>
      <c r="G569" s="16"/>
      <c r="H569" s="16"/>
      <c r="I569" s="9"/>
      <c r="J569" s="9"/>
      <c r="K569" s="9"/>
      <c r="L569" s="9"/>
      <c r="M569" s="9"/>
      <c r="N569" s="9"/>
      <c r="O569" s="9"/>
      <c r="P569" s="9"/>
      <c r="Q569" s="425"/>
      <c r="R569" s="9"/>
      <c r="S569" s="9"/>
      <c r="T569" s="17"/>
      <c r="U569" s="17"/>
      <c r="V569" s="9"/>
      <c r="W569" s="17"/>
      <c r="X569" s="9"/>
      <c r="Y569" s="9"/>
      <c r="Z569" s="9"/>
      <c r="AA569" s="9"/>
      <c r="AB569" s="9"/>
      <c r="AC569" s="9"/>
      <c r="AD569" s="9"/>
      <c r="AE569" s="9"/>
      <c r="AF569" s="9"/>
      <c r="AG569" s="9"/>
      <c r="AH569" s="9"/>
    </row>
    <row r="570" spans="1:34" x14ac:dyDescent="0.25">
      <c r="A570" s="9"/>
      <c r="B570" s="9"/>
      <c r="C570" s="9"/>
      <c r="D570" s="9"/>
      <c r="E570" s="16"/>
      <c r="F570" s="9"/>
      <c r="G570" s="16"/>
      <c r="H570" s="16"/>
      <c r="I570" s="9"/>
      <c r="J570" s="9"/>
      <c r="K570" s="9"/>
      <c r="L570" s="9"/>
      <c r="M570" s="9"/>
      <c r="N570" s="9"/>
      <c r="O570" s="9"/>
      <c r="P570" s="9"/>
      <c r="Q570" s="425"/>
      <c r="R570" s="9"/>
      <c r="S570" s="9"/>
      <c r="T570" s="17"/>
      <c r="U570" s="17"/>
      <c r="V570" s="9"/>
      <c r="W570" s="17"/>
      <c r="X570" s="9"/>
      <c r="Y570" s="9"/>
      <c r="Z570" s="9"/>
      <c r="AA570" s="9"/>
      <c r="AB570" s="9"/>
      <c r="AC570" s="9"/>
      <c r="AD570" s="9"/>
      <c r="AE570" s="9"/>
      <c r="AF570" s="9"/>
      <c r="AG570" s="9"/>
      <c r="AH570" s="9"/>
    </row>
    <row r="571" spans="1:34" x14ac:dyDescent="0.25">
      <c r="A571" s="9"/>
      <c r="B571" s="9"/>
      <c r="C571" s="9"/>
      <c r="D571" s="9"/>
      <c r="E571" s="16"/>
      <c r="F571" s="9"/>
      <c r="G571" s="16"/>
      <c r="H571" s="16"/>
      <c r="I571" s="9"/>
      <c r="J571" s="9"/>
      <c r="K571" s="9"/>
      <c r="L571" s="9"/>
      <c r="M571" s="9"/>
      <c r="N571" s="9"/>
      <c r="O571" s="9"/>
      <c r="P571" s="9"/>
      <c r="Q571" s="425"/>
      <c r="R571" s="9"/>
      <c r="S571" s="9"/>
      <c r="T571" s="17"/>
      <c r="U571" s="17"/>
      <c r="V571" s="9"/>
      <c r="W571" s="17"/>
      <c r="X571" s="9"/>
      <c r="Y571" s="9"/>
      <c r="Z571" s="9"/>
      <c r="AA571" s="9"/>
      <c r="AB571" s="9"/>
      <c r="AC571" s="9"/>
      <c r="AD571" s="9"/>
      <c r="AE571" s="9"/>
      <c r="AF571" s="9"/>
      <c r="AG571" s="9"/>
      <c r="AH571" s="9"/>
    </row>
    <row r="572" spans="1:34" x14ac:dyDescent="0.25">
      <c r="A572" s="9"/>
      <c r="B572" s="9"/>
      <c r="C572" s="9"/>
      <c r="D572" s="9"/>
      <c r="E572" s="16"/>
      <c r="F572" s="9"/>
      <c r="G572" s="16"/>
      <c r="H572" s="16"/>
      <c r="I572" s="9"/>
      <c r="J572" s="9"/>
      <c r="K572" s="9"/>
      <c r="L572" s="9"/>
      <c r="M572" s="9"/>
      <c r="N572" s="9"/>
      <c r="O572" s="9"/>
      <c r="P572" s="9"/>
      <c r="Q572" s="425"/>
      <c r="R572" s="9"/>
      <c r="S572" s="9"/>
      <c r="T572" s="17"/>
      <c r="U572" s="17"/>
      <c r="V572" s="9"/>
      <c r="W572" s="17"/>
      <c r="X572" s="9"/>
      <c r="Y572" s="9"/>
      <c r="Z572" s="9"/>
      <c r="AA572" s="9"/>
      <c r="AB572" s="9"/>
      <c r="AC572" s="9"/>
      <c r="AD572" s="9"/>
      <c r="AE572" s="9"/>
      <c r="AF572" s="9"/>
      <c r="AG572" s="9"/>
      <c r="AH572" s="9"/>
    </row>
    <row r="573" spans="1:34" x14ac:dyDescent="0.25">
      <c r="A573" s="9"/>
      <c r="B573" s="9"/>
      <c r="C573" s="9"/>
      <c r="D573" s="9"/>
      <c r="E573" s="16"/>
      <c r="F573" s="9"/>
      <c r="G573" s="16"/>
      <c r="H573" s="16"/>
      <c r="I573" s="9"/>
      <c r="J573" s="9"/>
      <c r="K573" s="9"/>
      <c r="L573" s="9"/>
      <c r="M573" s="9"/>
      <c r="N573" s="9"/>
      <c r="O573" s="9"/>
      <c r="P573" s="9"/>
      <c r="Q573" s="425"/>
      <c r="R573" s="9"/>
      <c r="S573" s="9"/>
      <c r="T573" s="17"/>
      <c r="U573" s="17"/>
      <c r="V573" s="9"/>
      <c r="W573" s="17"/>
      <c r="X573" s="9"/>
      <c r="Y573" s="9"/>
      <c r="Z573" s="9"/>
      <c r="AA573" s="9"/>
      <c r="AB573" s="9"/>
      <c r="AC573" s="9"/>
      <c r="AD573" s="9"/>
      <c r="AE573" s="9"/>
      <c r="AF573" s="9"/>
      <c r="AG573" s="9"/>
      <c r="AH573" s="9"/>
    </row>
    <row r="574" spans="1:34" x14ac:dyDescent="0.25">
      <c r="A574" s="9"/>
      <c r="B574" s="9"/>
      <c r="C574" s="9"/>
      <c r="D574" s="9"/>
      <c r="E574" s="16"/>
      <c r="F574" s="9"/>
      <c r="G574" s="16"/>
      <c r="H574" s="16"/>
      <c r="I574" s="9"/>
      <c r="J574" s="9"/>
      <c r="K574" s="9"/>
      <c r="L574" s="9"/>
      <c r="M574" s="9"/>
      <c r="N574" s="9"/>
      <c r="O574" s="9"/>
      <c r="P574" s="9"/>
      <c r="Q574" s="425"/>
      <c r="R574" s="9"/>
      <c r="S574" s="9"/>
      <c r="T574" s="17"/>
      <c r="U574" s="17"/>
      <c r="V574" s="9"/>
      <c r="W574" s="17"/>
      <c r="X574" s="9"/>
      <c r="Y574" s="9"/>
      <c r="Z574" s="9"/>
      <c r="AA574" s="9"/>
      <c r="AB574" s="9"/>
      <c r="AC574" s="9"/>
      <c r="AD574" s="9"/>
      <c r="AE574" s="9"/>
      <c r="AF574" s="9"/>
      <c r="AG574" s="9"/>
      <c r="AH574" s="9"/>
    </row>
    <row r="575" spans="1:34" x14ac:dyDescent="0.25">
      <c r="A575" s="9"/>
      <c r="B575" s="9"/>
      <c r="C575" s="9"/>
      <c r="D575" s="9"/>
      <c r="E575" s="16"/>
      <c r="F575" s="9"/>
      <c r="G575" s="16"/>
      <c r="H575" s="16"/>
      <c r="I575" s="9"/>
      <c r="J575" s="9"/>
      <c r="K575" s="9"/>
      <c r="L575" s="9"/>
      <c r="M575" s="9"/>
      <c r="N575" s="9"/>
      <c r="O575" s="9"/>
      <c r="P575" s="9"/>
      <c r="Q575" s="425"/>
      <c r="R575" s="9"/>
      <c r="S575" s="9"/>
      <c r="T575" s="17"/>
      <c r="U575" s="17"/>
      <c r="V575" s="9"/>
      <c r="W575" s="17"/>
      <c r="X575" s="9"/>
      <c r="Y575" s="9"/>
      <c r="Z575" s="9"/>
      <c r="AA575" s="9"/>
      <c r="AB575" s="9"/>
      <c r="AC575" s="9"/>
      <c r="AD575" s="9"/>
      <c r="AE575" s="9"/>
      <c r="AF575" s="9"/>
      <c r="AG575" s="9"/>
      <c r="AH575" s="9"/>
    </row>
    <row r="576" spans="1:34" x14ac:dyDescent="0.25">
      <c r="A576" s="9"/>
      <c r="B576" s="9"/>
      <c r="C576" s="9"/>
      <c r="D576" s="9"/>
      <c r="E576" s="16"/>
      <c r="F576" s="9"/>
      <c r="G576" s="16"/>
      <c r="H576" s="16"/>
      <c r="I576" s="9"/>
      <c r="J576" s="9"/>
      <c r="K576" s="9"/>
      <c r="L576" s="9"/>
      <c r="M576" s="9"/>
      <c r="N576" s="9"/>
      <c r="O576" s="9"/>
      <c r="P576" s="9"/>
      <c r="Q576" s="425"/>
      <c r="R576" s="9"/>
      <c r="S576" s="9"/>
      <c r="T576" s="17"/>
      <c r="U576" s="17"/>
      <c r="V576" s="9"/>
      <c r="W576" s="17"/>
      <c r="X576" s="9"/>
      <c r="Y576" s="9"/>
      <c r="Z576" s="9"/>
      <c r="AA576" s="9"/>
      <c r="AB576" s="9"/>
      <c r="AC576" s="9"/>
      <c r="AD576" s="9"/>
      <c r="AE576" s="9"/>
      <c r="AF576" s="9"/>
      <c r="AG576" s="9"/>
      <c r="AH576" s="9"/>
    </row>
    <row r="577" spans="1:34" x14ac:dyDescent="0.25">
      <c r="A577" s="9"/>
      <c r="B577" s="9"/>
      <c r="C577" s="9"/>
      <c r="D577" s="9"/>
      <c r="E577" s="16"/>
      <c r="F577" s="9"/>
      <c r="G577" s="16"/>
      <c r="H577" s="16"/>
      <c r="I577" s="9"/>
      <c r="J577" s="9"/>
      <c r="K577" s="9"/>
      <c r="L577" s="9"/>
      <c r="M577" s="9"/>
      <c r="N577" s="9"/>
      <c r="O577" s="9"/>
      <c r="P577" s="9"/>
      <c r="Q577" s="425"/>
      <c r="R577" s="9"/>
      <c r="S577" s="9"/>
      <c r="T577" s="17"/>
      <c r="U577" s="17"/>
      <c r="V577" s="9"/>
      <c r="W577" s="17"/>
      <c r="X577" s="9"/>
      <c r="Y577" s="9"/>
      <c r="Z577" s="9"/>
      <c r="AA577" s="9"/>
      <c r="AB577" s="9"/>
      <c r="AC577" s="9"/>
      <c r="AD577" s="9"/>
      <c r="AE577" s="9"/>
      <c r="AF577" s="9"/>
      <c r="AG577" s="9"/>
      <c r="AH577" s="9"/>
    </row>
    <row r="578" spans="1:34" x14ac:dyDescent="0.25">
      <c r="A578" s="9"/>
      <c r="B578" s="9"/>
      <c r="C578" s="9"/>
      <c r="D578" s="9"/>
      <c r="E578" s="16"/>
      <c r="F578" s="9"/>
      <c r="G578" s="16"/>
      <c r="H578" s="16"/>
      <c r="I578" s="9"/>
      <c r="J578" s="9"/>
      <c r="K578" s="9"/>
      <c r="L578" s="9"/>
      <c r="M578" s="9"/>
      <c r="N578" s="9"/>
      <c r="O578" s="9"/>
      <c r="P578" s="9"/>
      <c r="Q578" s="425"/>
      <c r="R578" s="9"/>
      <c r="S578" s="9"/>
      <c r="T578" s="17"/>
      <c r="U578" s="17"/>
      <c r="V578" s="9"/>
      <c r="W578" s="17"/>
      <c r="X578" s="9"/>
      <c r="Y578" s="9"/>
      <c r="Z578" s="9"/>
      <c r="AA578" s="9"/>
      <c r="AB578" s="9"/>
      <c r="AC578" s="9"/>
      <c r="AD578" s="9"/>
      <c r="AE578" s="9"/>
      <c r="AF578" s="9"/>
      <c r="AG578" s="9"/>
      <c r="AH578" s="9"/>
    </row>
    <row r="579" spans="1:34" x14ac:dyDescent="0.25">
      <c r="A579" s="9"/>
      <c r="B579" s="9"/>
      <c r="C579" s="9"/>
      <c r="D579" s="9"/>
      <c r="E579" s="16"/>
      <c r="F579" s="9"/>
      <c r="G579" s="16"/>
      <c r="H579" s="16"/>
      <c r="I579" s="9"/>
      <c r="J579" s="9"/>
      <c r="K579" s="9"/>
      <c r="L579" s="9"/>
      <c r="M579" s="9"/>
      <c r="N579" s="9"/>
      <c r="O579" s="9"/>
      <c r="P579" s="9"/>
      <c r="Q579" s="425"/>
      <c r="R579" s="9"/>
      <c r="S579" s="9"/>
      <c r="T579" s="17"/>
      <c r="U579" s="17"/>
      <c r="V579" s="9"/>
      <c r="W579" s="17"/>
      <c r="X579" s="9"/>
      <c r="Y579" s="9"/>
      <c r="Z579" s="9"/>
      <c r="AA579" s="9"/>
      <c r="AB579" s="9"/>
      <c r="AC579" s="9"/>
      <c r="AD579" s="9"/>
      <c r="AE579" s="9"/>
      <c r="AF579" s="9"/>
      <c r="AG579" s="9"/>
      <c r="AH579" s="9"/>
    </row>
    <row r="580" spans="1:34" x14ac:dyDescent="0.25">
      <c r="A580" s="9"/>
      <c r="B580" s="9"/>
      <c r="C580" s="9"/>
      <c r="D580" s="9"/>
      <c r="E580" s="16"/>
      <c r="F580" s="9"/>
      <c r="G580" s="16"/>
      <c r="H580" s="16"/>
      <c r="I580" s="9"/>
      <c r="J580" s="9"/>
      <c r="K580" s="9"/>
      <c r="L580" s="9"/>
      <c r="M580" s="9"/>
      <c r="N580" s="9"/>
      <c r="O580" s="9"/>
      <c r="P580" s="9"/>
      <c r="Q580" s="425"/>
      <c r="R580" s="9"/>
      <c r="S580" s="9"/>
      <c r="T580" s="17"/>
      <c r="U580" s="17"/>
      <c r="V580" s="9"/>
      <c r="W580" s="17"/>
      <c r="X580" s="9"/>
      <c r="Y580" s="9"/>
      <c r="Z580" s="9"/>
      <c r="AA580" s="9"/>
      <c r="AB580" s="9"/>
      <c r="AC580" s="9"/>
      <c r="AD580" s="9"/>
      <c r="AE580" s="9"/>
      <c r="AF580" s="9"/>
      <c r="AG580" s="9"/>
      <c r="AH580" s="9"/>
    </row>
    <row r="581" spans="1:34" x14ac:dyDescent="0.25">
      <c r="A581" s="9"/>
      <c r="B581" s="9"/>
      <c r="C581" s="9"/>
      <c r="D581" s="9"/>
      <c r="E581" s="16"/>
      <c r="F581" s="9"/>
      <c r="G581" s="16"/>
      <c r="H581" s="16"/>
      <c r="I581" s="9"/>
      <c r="J581" s="9"/>
      <c r="K581" s="9"/>
      <c r="L581" s="9"/>
      <c r="M581" s="9"/>
      <c r="N581" s="9"/>
      <c r="O581" s="9"/>
      <c r="P581" s="9"/>
      <c r="Q581" s="425"/>
      <c r="R581" s="9"/>
      <c r="S581" s="9"/>
      <c r="T581" s="17"/>
      <c r="U581" s="17"/>
      <c r="V581" s="9"/>
      <c r="W581" s="17"/>
      <c r="X581" s="9"/>
      <c r="Y581" s="9"/>
      <c r="Z581" s="9"/>
      <c r="AA581" s="9"/>
      <c r="AB581" s="9"/>
      <c r="AC581" s="9"/>
      <c r="AD581" s="9"/>
      <c r="AE581" s="9"/>
      <c r="AF581" s="9"/>
      <c r="AG581" s="9"/>
      <c r="AH581" s="9"/>
    </row>
    <row r="582" spans="1:34" x14ac:dyDescent="0.25">
      <c r="A582" s="9"/>
      <c r="B582" s="9"/>
      <c r="C582" s="9"/>
      <c r="D582" s="9"/>
      <c r="E582" s="16"/>
      <c r="F582" s="9"/>
      <c r="G582" s="16"/>
      <c r="H582" s="16"/>
      <c r="I582" s="9"/>
      <c r="J582" s="9"/>
      <c r="K582" s="9"/>
      <c r="L582" s="9"/>
      <c r="M582" s="9"/>
      <c r="N582" s="9"/>
      <c r="O582" s="9"/>
      <c r="P582" s="9"/>
      <c r="Q582" s="425"/>
      <c r="R582" s="9"/>
      <c r="S582" s="9"/>
      <c r="T582" s="17"/>
      <c r="U582" s="17"/>
      <c r="V582" s="9"/>
      <c r="W582" s="17"/>
      <c r="X582" s="9"/>
      <c r="Y582" s="9"/>
      <c r="Z582" s="9"/>
      <c r="AA582" s="9"/>
      <c r="AB582" s="9"/>
      <c r="AC582" s="9"/>
      <c r="AD582" s="9"/>
      <c r="AE582" s="9"/>
      <c r="AF582" s="9"/>
      <c r="AG582" s="9"/>
      <c r="AH582" s="9"/>
    </row>
    <row r="583" spans="1:34" x14ac:dyDescent="0.25">
      <c r="A583" s="9"/>
      <c r="B583" s="9"/>
      <c r="C583" s="9"/>
      <c r="D583" s="9"/>
      <c r="E583" s="16"/>
      <c r="F583" s="9"/>
      <c r="G583" s="16"/>
      <c r="H583" s="16"/>
      <c r="I583" s="9"/>
      <c r="J583" s="9"/>
      <c r="K583" s="9"/>
      <c r="L583" s="9"/>
      <c r="M583" s="9"/>
      <c r="N583" s="9"/>
      <c r="O583" s="9"/>
      <c r="P583" s="9"/>
      <c r="Q583" s="425"/>
      <c r="R583" s="9"/>
      <c r="S583" s="9"/>
      <c r="T583" s="17"/>
      <c r="U583" s="17"/>
      <c r="V583" s="9"/>
      <c r="W583" s="17"/>
      <c r="X583" s="9"/>
      <c r="Y583" s="9"/>
      <c r="Z583" s="9"/>
      <c r="AA583" s="9"/>
      <c r="AB583" s="9"/>
      <c r="AC583" s="9"/>
      <c r="AD583" s="9"/>
      <c r="AE583" s="9"/>
      <c r="AF583" s="9"/>
      <c r="AG583" s="9"/>
      <c r="AH583" s="9"/>
    </row>
    <row r="584" spans="1:34" x14ac:dyDescent="0.25">
      <c r="A584" s="9"/>
      <c r="B584" s="9"/>
      <c r="C584" s="9"/>
      <c r="D584" s="9"/>
      <c r="E584" s="16"/>
      <c r="F584" s="9"/>
      <c r="G584" s="16"/>
      <c r="H584" s="16"/>
      <c r="I584" s="9"/>
      <c r="J584" s="9"/>
      <c r="K584" s="9"/>
      <c r="L584" s="9"/>
      <c r="M584" s="9"/>
      <c r="N584" s="9"/>
      <c r="O584" s="9"/>
      <c r="P584" s="9"/>
      <c r="Q584" s="425"/>
      <c r="R584" s="9"/>
      <c r="S584" s="9"/>
      <c r="T584" s="17"/>
      <c r="U584" s="17"/>
      <c r="V584" s="9"/>
      <c r="W584" s="17"/>
      <c r="X584" s="9"/>
      <c r="Y584" s="9"/>
      <c r="Z584" s="9"/>
      <c r="AA584" s="9"/>
      <c r="AB584" s="9"/>
      <c r="AC584" s="9"/>
      <c r="AD584" s="9"/>
      <c r="AE584" s="9"/>
      <c r="AF584" s="9"/>
      <c r="AG584" s="9"/>
      <c r="AH584" s="9"/>
    </row>
    <row r="585" spans="1:34" x14ac:dyDescent="0.25">
      <c r="A585" s="9"/>
      <c r="B585" s="9"/>
      <c r="C585" s="9"/>
      <c r="D585" s="9"/>
      <c r="E585" s="16"/>
      <c r="F585" s="9"/>
      <c r="G585" s="16"/>
      <c r="H585" s="16"/>
      <c r="I585" s="9"/>
      <c r="J585" s="9"/>
      <c r="K585" s="9"/>
      <c r="L585" s="9"/>
      <c r="M585" s="9"/>
      <c r="N585" s="9"/>
      <c r="O585" s="9"/>
      <c r="P585" s="9"/>
      <c r="Q585" s="425"/>
      <c r="R585" s="9"/>
      <c r="S585" s="9"/>
      <c r="T585" s="17"/>
      <c r="U585" s="17"/>
      <c r="V585" s="9"/>
      <c r="W585" s="17"/>
      <c r="X585" s="9"/>
      <c r="Y585" s="9"/>
      <c r="Z585" s="9"/>
      <c r="AA585" s="9"/>
      <c r="AB585" s="9"/>
      <c r="AC585" s="9"/>
      <c r="AD585" s="9"/>
      <c r="AE585" s="9"/>
      <c r="AF585" s="9"/>
      <c r="AG585" s="9"/>
      <c r="AH585" s="9"/>
    </row>
    <row r="586" spans="1:34" x14ac:dyDescent="0.25">
      <c r="A586" s="9"/>
      <c r="B586" s="9"/>
      <c r="C586" s="9"/>
      <c r="D586" s="9"/>
      <c r="E586" s="16"/>
      <c r="F586" s="9"/>
      <c r="G586" s="16"/>
      <c r="H586" s="16"/>
      <c r="I586" s="9"/>
      <c r="J586" s="9"/>
      <c r="K586" s="9"/>
      <c r="L586" s="9"/>
      <c r="M586" s="9"/>
      <c r="N586" s="9"/>
      <c r="O586" s="9"/>
      <c r="P586" s="9"/>
      <c r="Q586" s="425"/>
      <c r="R586" s="9"/>
      <c r="S586" s="9"/>
      <c r="T586" s="17"/>
      <c r="U586" s="17"/>
      <c r="V586" s="9"/>
      <c r="W586" s="17"/>
      <c r="X586" s="9"/>
      <c r="Y586" s="9"/>
      <c r="Z586" s="9"/>
      <c r="AA586" s="9"/>
      <c r="AB586" s="9"/>
      <c r="AC586" s="9"/>
      <c r="AD586" s="9"/>
      <c r="AE586" s="9"/>
      <c r="AF586" s="9"/>
      <c r="AG586" s="9"/>
      <c r="AH586" s="9"/>
    </row>
    <row r="587" spans="1:34" x14ac:dyDescent="0.25">
      <c r="A587" s="9"/>
      <c r="B587" s="9"/>
      <c r="C587" s="9"/>
      <c r="D587" s="9"/>
      <c r="E587" s="16"/>
      <c r="F587" s="9"/>
      <c r="G587" s="16"/>
      <c r="H587" s="16"/>
      <c r="I587" s="9"/>
      <c r="J587" s="9"/>
      <c r="K587" s="9"/>
      <c r="L587" s="9"/>
      <c r="M587" s="9"/>
      <c r="N587" s="9"/>
      <c r="O587" s="9"/>
      <c r="P587" s="9"/>
      <c r="Q587" s="425"/>
      <c r="R587" s="9"/>
      <c r="S587" s="9"/>
      <c r="T587" s="17"/>
      <c r="U587" s="17"/>
      <c r="V587" s="9"/>
      <c r="W587" s="17"/>
      <c r="X587" s="9"/>
      <c r="Y587" s="9"/>
      <c r="Z587" s="9"/>
      <c r="AA587" s="9"/>
      <c r="AB587" s="9"/>
      <c r="AC587" s="9"/>
      <c r="AD587" s="9"/>
      <c r="AE587" s="9"/>
      <c r="AF587" s="9"/>
      <c r="AG587" s="9"/>
      <c r="AH587" s="9"/>
    </row>
    <row r="588" spans="1:34" x14ac:dyDescent="0.25">
      <c r="A588" s="9"/>
      <c r="B588" s="9"/>
      <c r="C588" s="9"/>
      <c r="D588" s="9"/>
      <c r="E588" s="16"/>
      <c r="F588" s="9"/>
      <c r="G588" s="16"/>
      <c r="H588" s="16"/>
      <c r="I588" s="9"/>
      <c r="J588" s="9"/>
      <c r="K588" s="9"/>
      <c r="L588" s="9"/>
      <c r="M588" s="9"/>
      <c r="N588" s="9"/>
      <c r="O588" s="9"/>
      <c r="P588" s="9"/>
      <c r="Q588" s="425"/>
      <c r="R588" s="9"/>
      <c r="S588" s="9"/>
      <c r="T588" s="17"/>
      <c r="U588" s="17"/>
      <c r="V588" s="9"/>
      <c r="W588" s="17"/>
      <c r="X588" s="9"/>
      <c r="Y588" s="9"/>
      <c r="Z588" s="9"/>
      <c r="AA588" s="9"/>
      <c r="AB588" s="9"/>
      <c r="AC588" s="9"/>
      <c r="AD588" s="9"/>
      <c r="AE588" s="9"/>
      <c r="AF588" s="9"/>
      <c r="AG588" s="9"/>
      <c r="AH588" s="9"/>
    </row>
    <row r="589" spans="1:34" x14ac:dyDescent="0.25">
      <c r="A589" s="9"/>
      <c r="B589" s="9"/>
      <c r="C589" s="9"/>
      <c r="D589" s="9"/>
      <c r="E589" s="16"/>
      <c r="F589" s="9"/>
      <c r="G589" s="16"/>
      <c r="H589" s="16"/>
      <c r="I589" s="9"/>
      <c r="J589" s="9"/>
      <c r="K589" s="9"/>
      <c r="L589" s="9"/>
      <c r="M589" s="9"/>
      <c r="N589" s="9"/>
      <c r="O589" s="9"/>
      <c r="P589" s="9"/>
      <c r="Q589" s="425"/>
      <c r="R589" s="9"/>
      <c r="S589" s="9"/>
      <c r="T589" s="17"/>
      <c r="U589" s="17"/>
      <c r="V589" s="9"/>
      <c r="W589" s="17"/>
      <c r="X589" s="9"/>
      <c r="Y589" s="9"/>
      <c r="Z589" s="9"/>
      <c r="AA589" s="9"/>
      <c r="AB589" s="9"/>
      <c r="AC589" s="9"/>
      <c r="AD589" s="9"/>
      <c r="AE589" s="9"/>
      <c r="AF589" s="9"/>
      <c r="AG589" s="9"/>
      <c r="AH589" s="9"/>
    </row>
    <row r="590" spans="1:34" x14ac:dyDescent="0.25">
      <c r="A590" s="9"/>
      <c r="B590" s="9"/>
      <c r="C590" s="9"/>
      <c r="D590" s="9"/>
      <c r="E590" s="16"/>
      <c r="F590" s="9"/>
      <c r="G590" s="16"/>
      <c r="H590" s="16"/>
      <c r="I590" s="9"/>
      <c r="J590" s="9"/>
      <c r="K590" s="9"/>
      <c r="L590" s="9"/>
      <c r="M590" s="9"/>
      <c r="N590" s="9"/>
      <c r="O590" s="9"/>
      <c r="P590" s="9"/>
      <c r="Q590" s="425"/>
      <c r="R590" s="9"/>
      <c r="S590" s="9"/>
      <c r="T590" s="17"/>
      <c r="U590" s="17"/>
      <c r="V590" s="9"/>
      <c r="W590" s="17"/>
      <c r="X590" s="9"/>
      <c r="Y590" s="9"/>
      <c r="Z590" s="9"/>
      <c r="AA590" s="9"/>
      <c r="AB590" s="9"/>
      <c r="AC590" s="9"/>
      <c r="AD590" s="9"/>
      <c r="AE590" s="9"/>
      <c r="AF590" s="9"/>
      <c r="AG590" s="9"/>
      <c r="AH590" s="9"/>
    </row>
    <row r="591" spans="1:34" x14ac:dyDescent="0.25">
      <c r="A591" s="9"/>
      <c r="B591" s="9"/>
      <c r="C591" s="9"/>
      <c r="D591" s="9"/>
      <c r="E591" s="16"/>
      <c r="F591" s="9"/>
      <c r="G591" s="16"/>
      <c r="H591" s="16"/>
      <c r="I591" s="9"/>
      <c r="J591" s="9"/>
      <c r="K591" s="9"/>
      <c r="L591" s="9"/>
      <c r="M591" s="9"/>
      <c r="N591" s="9"/>
      <c r="O591" s="9"/>
      <c r="P591" s="9"/>
      <c r="Q591" s="425"/>
      <c r="R591" s="9"/>
      <c r="S591" s="9"/>
      <c r="T591" s="17"/>
      <c r="U591" s="17"/>
      <c r="V591" s="9"/>
      <c r="W591" s="17"/>
      <c r="X591" s="9"/>
      <c r="Y591" s="9"/>
      <c r="Z591" s="9"/>
      <c r="AA591" s="9"/>
      <c r="AB591" s="9"/>
      <c r="AC591" s="9"/>
      <c r="AD591" s="9"/>
      <c r="AE591" s="9"/>
      <c r="AF591" s="9"/>
      <c r="AG591" s="9"/>
      <c r="AH591" s="9"/>
    </row>
    <row r="592" spans="1:34" x14ac:dyDescent="0.25">
      <c r="A592" s="9"/>
      <c r="B592" s="9"/>
      <c r="C592" s="9"/>
      <c r="D592" s="9"/>
      <c r="E592" s="16"/>
      <c r="F592" s="9"/>
      <c r="G592" s="16"/>
      <c r="H592" s="16"/>
      <c r="I592" s="9"/>
      <c r="J592" s="9"/>
      <c r="K592" s="9"/>
      <c r="L592" s="9"/>
      <c r="M592" s="9"/>
      <c r="N592" s="9"/>
      <c r="O592" s="9"/>
      <c r="P592" s="9"/>
      <c r="Q592" s="425"/>
      <c r="R592" s="9"/>
      <c r="S592" s="9"/>
      <c r="T592" s="17"/>
      <c r="U592" s="17"/>
      <c r="V592" s="9"/>
      <c r="W592" s="17"/>
      <c r="X592" s="9"/>
      <c r="Y592" s="9"/>
      <c r="Z592" s="9"/>
      <c r="AA592" s="9"/>
      <c r="AB592" s="9"/>
      <c r="AC592" s="9"/>
      <c r="AD592" s="9"/>
      <c r="AE592" s="9"/>
      <c r="AF592" s="9"/>
      <c r="AG592" s="9"/>
      <c r="AH592" s="9"/>
    </row>
    <row r="593" spans="1:34" x14ac:dyDescent="0.25">
      <c r="A593" s="9"/>
      <c r="B593" s="9"/>
      <c r="C593" s="9"/>
      <c r="D593" s="9"/>
      <c r="E593" s="16"/>
      <c r="F593" s="9"/>
      <c r="G593" s="16"/>
      <c r="H593" s="16"/>
      <c r="I593" s="9"/>
      <c r="J593" s="9"/>
      <c r="K593" s="9"/>
      <c r="L593" s="9"/>
      <c r="M593" s="9"/>
      <c r="N593" s="9"/>
      <c r="O593" s="9"/>
      <c r="P593" s="9"/>
      <c r="Q593" s="425"/>
      <c r="R593" s="9"/>
      <c r="S593" s="9"/>
      <c r="T593" s="17"/>
      <c r="U593" s="17"/>
      <c r="V593" s="9"/>
      <c r="W593" s="17"/>
      <c r="X593" s="9"/>
      <c r="Y593" s="9"/>
      <c r="Z593" s="9"/>
      <c r="AA593" s="9"/>
      <c r="AB593" s="9"/>
      <c r="AC593" s="9"/>
      <c r="AD593" s="9"/>
      <c r="AE593" s="9"/>
      <c r="AF593" s="9"/>
      <c r="AG593" s="9"/>
      <c r="AH593" s="9"/>
    </row>
    <row r="594" spans="1:34" x14ac:dyDescent="0.25">
      <c r="A594" s="9"/>
      <c r="B594" s="9"/>
      <c r="C594" s="9"/>
      <c r="D594" s="9"/>
      <c r="E594" s="16"/>
      <c r="F594" s="9"/>
      <c r="G594" s="16"/>
      <c r="H594" s="16"/>
      <c r="I594" s="9"/>
      <c r="J594" s="9"/>
      <c r="K594" s="9"/>
      <c r="L594" s="9"/>
      <c r="M594" s="9"/>
      <c r="N594" s="9"/>
      <c r="O594" s="9"/>
      <c r="P594" s="9"/>
      <c r="Q594" s="425"/>
      <c r="R594" s="9"/>
      <c r="S594" s="9"/>
      <c r="T594" s="17"/>
      <c r="U594" s="17"/>
      <c r="V594" s="9"/>
      <c r="W594" s="17"/>
      <c r="X594" s="9"/>
      <c r="Y594" s="9"/>
      <c r="Z594" s="9"/>
      <c r="AA594" s="9"/>
      <c r="AB594" s="9"/>
      <c r="AC594" s="9"/>
      <c r="AD594" s="9"/>
      <c r="AE594" s="9"/>
      <c r="AF594" s="9"/>
      <c r="AG594" s="9"/>
      <c r="AH594" s="9"/>
    </row>
    <row r="595" spans="1:34" x14ac:dyDescent="0.25">
      <c r="A595" s="9"/>
      <c r="B595" s="9"/>
      <c r="C595" s="9"/>
      <c r="D595" s="9"/>
      <c r="E595" s="16"/>
      <c r="F595" s="9"/>
      <c r="G595" s="16"/>
      <c r="H595" s="16"/>
      <c r="I595" s="9"/>
      <c r="J595" s="9"/>
      <c r="K595" s="9"/>
      <c r="L595" s="9"/>
      <c r="M595" s="9"/>
      <c r="N595" s="9"/>
      <c r="O595" s="9"/>
      <c r="P595" s="9"/>
      <c r="Q595" s="425"/>
      <c r="R595" s="9"/>
      <c r="S595" s="9"/>
      <c r="T595" s="17"/>
      <c r="U595" s="17"/>
      <c r="V595" s="9"/>
      <c r="W595" s="17"/>
      <c r="X595" s="9"/>
      <c r="Y595" s="9"/>
      <c r="Z595" s="9"/>
      <c r="AA595" s="9"/>
      <c r="AB595" s="9"/>
      <c r="AC595" s="9"/>
      <c r="AD595" s="9"/>
      <c r="AE595" s="9"/>
      <c r="AF595" s="9"/>
      <c r="AG595" s="9"/>
      <c r="AH595" s="9"/>
    </row>
    <row r="596" spans="1:34" x14ac:dyDescent="0.25">
      <c r="A596" s="9"/>
      <c r="B596" s="9"/>
      <c r="C596" s="9"/>
      <c r="D596" s="9"/>
      <c r="E596" s="16"/>
      <c r="F596" s="9"/>
      <c r="G596" s="16"/>
      <c r="H596" s="16"/>
      <c r="I596" s="9"/>
      <c r="J596" s="9"/>
      <c r="K596" s="9"/>
      <c r="L596" s="9"/>
      <c r="M596" s="9"/>
      <c r="N596" s="9"/>
      <c r="O596" s="9"/>
      <c r="P596" s="9"/>
      <c r="Q596" s="425"/>
      <c r="R596" s="9"/>
      <c r="S596" s="9"/>
      <c r="T596" s="17"/>
      <c r="U596" s="17"/>
      <c r="V596" s="9"/>
      <c r="W596" s="17"/>
      <c r="X596" s="9"/>
      <c r="Y596" s="9"/>
      <c r="Z596" s="9"/>
      <c r="AA596" s="9"/>
      <c r="AB596" s="9"/>
      <c r="AC596" s="9"/>
      <c r="AD596" s="9"/>
      <c r="AE596" s="9"/>
      <c r="AF596" s="9"/>
      <c r="AG596" s="9"/>
      <c r="AH596" s="9"/>
    </row>
    <row r="597" spans="1:34" x14ac:dyDescent="0.25">
      <c r="A597" s="9"/>
      <c r="B597" s="9"/>
      <c r="C597" s="9"/>
      <c r="D597" s="9"/>
      <c r="E597" s="16"/>
      <c r="F597" s="9"/>
      <c r="G597" s="16"/>
      <c r="H597" s="16"/>
      <c r="I597" s="9"/>
      <c r="J597" s="9"/>
      <c r="K597" s="9"/>
      <c r="L597" s="9"/>
      <c r="M597" s="9"/>
      <c r="N597" s="9"/>
      <c r="O597" s="9"/>
      <c r="P597" s="9"/>
      <c r="Q597" s="425"/>
      <c r="R597" s="9"/>
      <c r="S597" s="9"/>
      <c r="T597" s="17"/>
      <c r="U597" s="17"/>
      <c r="V597" s="9"/>
      <c r="W597" s="17"/>
      <c r="X597" s="9"/>
      <c r="Y597" s="9"/>
      <c r="Z597" s="9"/>
      <c r="AA597" s="9"/>
      <c r="AB597" s="9"/>
      <c r="AC597" s="9"/>
      <c r="AD597" s="9"/>
      <c r="AE597" s="9"/>
      <c r="AF597" s="9"/>
      <c r="AG597" s="9"/>
      <c r="AH597" s="9"/>
    </row>
    <row r="598" spans="1:34" x14ac:dyDescent="0.25">
      <c r="A598" s="9"/>
      <c r="B598" s="9"/>
      <c r="C598" s="9"/>
      <c r="D598" s="9"/>
      <c r="E598" s="16"/>
      <c r="F598" s="9"/>
      <c r="G598" s="16"/>
      <c r="H598" s="16"/>
      <c r="I598" s="9"/>
      <c r="J598" s="9"/>
      <c r="K598" s="9"/>
      <c r="L598" s="9"/>
      <c r="M598" s="9"/>
      <c r="N598" s="9"/>
      <c r="O598" s="9"/>
      <c r="P598" s="9"/>
      <c r="Q598" s="425"/>
      <c r="R598" s="9"/>
      <c r="S598" s="9"/>
      <c r="T598" s="17"/>
      <c r="U598" s="17"/>
      <c r="V598" s="9"/>
      <c r="W598" s="17"/>
      <c r="X598" s="9"/>
      <c r="Y598" s="9"/>
      <c r="Z598" s="9"/>
      <c r="AA598" s="9"/>
      <c r="AB598" s="9"/>
      <c r="AC598" s="9"/>
      <c r="AD598" s="9"/>
      <c r="AE598" s="9"/>
      <c r="AF598" s="9"/>
      <c r="AG598" s="9"/>
      <c r="AH598" s="9"/>
    </row>
    <row r="599" spans="1:34" x14ac:dyDescent="0.25">
      <c r="A599" s="9"/>
      <c r="B599" s="9"/>
      <c r="C599" s="9"/>
      <c r="D599" s="9"/>
      <c r="E599" s="16"/>
      <c r="F599" s="9"/>
      <c r="G599" s="16"/>
      <c r="H599" s="16"/>
      <c r="I599" s="9"/>
      <c r="J599" s="9"/>
      <c r="K599" s="9"/>
      <c r="L599" s="9"/>
      <c r="M599" s="9"/>
      <c r="N599" s="9"/>
      <c r="O599" s="9"/>
      <c r="P599" s="9"/>
      <c r="Q599" s="425"/>
      <c r="R599" s="9"/>
      <c r="S599" s="9"/>
      <c r="T599" s="17"/>
      <c r="U599" s="17"/>
      <c r="V599" s="9"/>
      <c r="W599" s="17"/>
      <c r="X599" s="9"/>
      <c r="Y599" s="9"/>
      <c r="Z599" s="9"/>
      <c r="AA599" s="9"/>
      <c r="AB599" s="9"/>
      <c r="AC599" s="9"/>
      <c r="AD599" s="9"/>
      <c r="AE599" s="9"/>
      <c r="AF599" s="9"/>
      <c r="AG599" s="9"/>
      <c r="AH599" s="9"/>
    </row>
    <row r="600" spans="1:34" x14ac:dyDescent="0.25">
      <c r="A600" s="9"/>
      <c r="B600" s="9"/>
      <c r="C600" s="9"/>
      <c r="D600" s="9"/>
      <c r="E600" s="16"/>
      <c r="F600" s="9"/>
      <c r="G600" s="16"/>
      <c r="H600" s="16"/>
      <c r="I600" s="9"/>
      <c r="J600" s="9"/>
      <c r="K600" s="9"/>
      <c r="L600" s="9"/>
      <c r="M600" s="9"/>
      <c r="N600" s="9"/>
      <c r="O600" s="9"/>
      <c r="P600" s="9"/>
      <c r="Q600" s="425"/>
      <c r="R600" s="9"/>
      <c r="S600" s="9"/>
      <c r="T600" s="17"/>
      <c r="U600" s="17"/>
      <c r="V600" s="9"/>
      <c r="W600" s="17"/>
      <c r="X600" s="9"/>
      <c r="Y600" s="9"/>
      <c r="Z600" s="9"/>
      <c r="AA600" s="9"/>
      <c r="AB600" s="9"/>
      <c r="AC600" s="9"/>
      <c r="AD600" s="9"/>
      <c r="AE600" s="9"/>
      <c r="AF600" s="9"/>
      <c r="AG600" s="9"/>
      <c r="AH600" s="9"/>
    </row>
    <row r="601" spans="1:34" x14ac:dyDescent="0.25">
      <c r="A601" s="9"/>
      <c r="B601" s="9"/>
      <c r="C601" s="9"/>
      <c r="D601" s="9"/>
      <c r="E601" s="16"/>
      <c r="F601" s="9"/>
      <c r="G601" s="16"/>
      <c r="H601" s="16"/>
      <c r="I601" s="9"/>
      <c r="J601" s="9"/>
      <c r="K601" s="9"/>
      <c r="L601" s="9"/>
      <c r="M601" s="9"/>
      <c r="N601" s="9"/>
      <c r="O601" s="9"/>
      <c r="P601" s="9"/>
      <c r="Q601" s="425"/>
      <c r="R601" s="9"/>
      <c r="S601" s="9"/>
      <c r="T601" s="17"/>
      <c r="U601" s="17"/>
      <c r="V601" s="9"/>
      <c r="W601" s="17"/>
      <c r="X601" s="9"/>
      <c r="Y601" s="9"/>
      <c r="Z601" s="9"/>
      <c r="AA601" s="9"/>
      <c r="AB601" s="9"/>
      <c r="AC601" s="9"/>
      <c r="AD601" s="9"/>
      <c r="AE601" s="9"/>
      <c r="AF601" s="9"/>
      <c r="AG601" s="9"/>
      <c r="AH601" s="9"/>
    </row>
    <row r="602" spans="1:34" x14ac:dyDescent="0.25">
      <c r="A602" s="9"/>
      <c r="B602" s="9"/>
      <c r="C602" s="9"/>
      <c r="D602" s="9"/>
      <c r="E602" s="16"/>
      <c r="F602" s="9"/>
      <c r="G602" s="16"/>
      <c r="H602" s="16"/>
      <c r="I602" s="9"/>
      <c r="J602" s="9"/>
      <c r="K602" s="9"/>
      <c r="L602" s="9"/>
      <c r="M602" s="9"/>
      <c r="N602" s="9"/>
      <c r="O602" s="9"/>
      <c r="P602" s="9"/>
      <c r="Q602" s="425"/>
      <c r="R602" s="9"/>
      <c r="S602" s="9"/>
      <c r="T602" s="17"/>
      <c r="U602" s="17"/>
      <c r="V602" s="9"/>
      <c r="W602" s="17"/>
      <c r="X602" s="9"/>
      <c r="Y602" s="9"/>
      <c r="Z602" s="9"/>
      <c r="AA602" s="9"/>
      <c r="AB602" s="9"/>
      <c r="AC602" s="9"/>
      <c r="AD602" s="9"/>
      <c r="AE602" s="9"/>
      <c r="AF602" s="9"/>
      <c r="AG602" s="9"/>
      <c r="AH602" s="9"/>
    </row>
    <row r="603" spans="1:34" x14ac:dyDescent="0.25">
      <c r="A603" s="9"/>
      <c r="B603" s="9"/>
      <c r="C603" s="9"/>
      <c r="D603" s="9"/>
      <c r="E603" s="16"/>
      <c r="F603" s="9"/>
      <c r="G603" s="16"/>
      <c r="H603" s="16"/>
      <c r="I603" s="9"/>
      <c r="J603" s="9"/>
      <c r="K603" s="9"/>
      <c r="L603" s="9"/>
      <c r="M603" s="9"/>
      <c r="N603" s="9"/>
      <c r="O603" s="9"/>
      <c r="P603" s="9"/>
      <c r="Q603" s="425"/>
      <c r="R603" s="9"/>
      <c r="S603" s="9"/>
      <c r="T603" s="17"/>
      <c r="U603" s="17"/>
      <c r="V603" s="9"/>
      <c r="W603" s="17"/>
      <c r="X603" s="9"/>
      <c r="Y603" s="9"/>
      <c r="Z603" s="9"/>
      <c r="AA603" s="9"/>
      <c r="AB603" s="9"/>
      <c r="AC603" s="9"/>
      <c r="AD603" s="9"/>
      <c r="AE603" s="9"/>
      <c r="AF603" s="9"/>
      <c r="AG603" s="9"/>
      <c r="AH603" s="9"/>
    </row>
    <row r="604" spans="1:34" x14ac:dyDescent="0.25">
      <c r="A604" s="9"/>
      <c r="B604" s="9"/>
      <c r="C604" s="9"/>
      <c r="D604" s="9"/>
      <c r="E604" s="16"/>
      <c r="F604" s="9"/>
      <c r="G604" s="16"/>
      <c r="H604" s="16"/>
      <c r="I604" s="9"/>
      <c r="J604" s="9"/>
      <c r="K604" s="9"/>
      <c r="L604" s="9"/>
      <c r="M604" s="9"/>
      <c r="N604" s="9"/>
      <c r="O604" s="9"/>
      <c r="P604" s="9"/>
      <c r="Q604" s="425"/>
      <c r="R604" s="9"/>
      <c r="S604" s="9"/>
      <c r="T604" s="17"/>
      <c r="U604" s="17"/>
      <c r="V604" s="9"/>
      <c r="W604" s="17"/>
      <c r="X604" s="9"/>
      <c r="Y604" s="9"/>
      <c r="Z604" s="9"/>
      <c r="AA604" s="9"/>
      <c r="AB604" s="9"/>
      <c r="AC604" s="9"/>
      <c r="AD604" s="9"/>
      <c r="AE604" s="9"/>
      <c r="AF604" s="9"/>
      <c r="AG604" s="9"/>
      <c r="AH604" s="9"/>
    </row>
    <row r="605" spans="1:34" x14ac:dyDescent="0.25">
      <c r="A605" s="9"/>
      <c r="B605" s="9"/>
      <c r="C605" s="9"/>
      <c r="D605" s="9"/>
      <c r="E605" s="16"/>
      <c r="F605" s="9"/>
      <c r="G605" s="16"/>
      <c r="H605" s="16"/>
      <c r="I605" s="9"/>
      <c r="J605" s="9"/>
      <c r="K605" s="9"/>
      <c r="L605" s="9"/>
      <c r="M605" s="9"/>
      <c r="N605" s="9"/>
      <c r="O605" s="9"/>
      <c r="P605" s="9"/>
      <c r="Q605" s="425"/>
      <c r="R605" s="9"/>
      <c r="S605" s="9"/>
      <c r="T605" s="17"/>
      <c r="U605" s="17"/>
      <c r="V605" s="9"/>
      <c r="W605" s="17"/>
      <c r="X605" s="9"/>
      <c r="Y605" s="9"/>
      <c r="Z605" s="9"/>
      <c r="AA605" s="9"/>
      <c r="AB605" s="9"/>
      <c r="AC605" s="9"/>
      <c r="AD605" s="9"/>
      <c r="AE605" s="9"/>
      <c r="AF605" s="9"/>
      <c r="AG605" s="9"/>
      <c r="AH605" s="9"/>
    </row>
    <row r="606" spans="1:34" x14ac:dyDescent="0.25">
      <c r="A606" s="9"/>
      <c r="B606" s="9"/>
      <c r="C606" s="9"/>
      <c r="D606" s="9"/>
      <c r="E606" s="16"/>
      <c r="F606" s="9"/>
      <c r="G606" s="16"/>
      <c r="H606" s="16"/>
      <c r="I606" s="9"/>
      <c r="J606" s="9"/>
      <c r="K606" s="9"/>
      <c r="L606" s="9"/>
      <c r="M606" s="9"/>
      <c r="N606" s="9"/>
      <c r="O606" s="9"/>
      <c r="P606" s="9"/>
      <c r="Q606" s="425"/>
      <c r="R606" s="9"/>
      <c r="S606" s="9"/>
      <c r="T606" s="17"/>
      <c r="U606" s="17"/>
      <c r="V606" s="9"/>
      <c r="W606" s="17"/>
      <c r="X606" s="9"/>
      <c r="Y606" s="9"/>
      <c r="Z606" s="9"/>
      <c r="AA606" s="9"/>
      <c r="AB606" s="9"/>
      <c r="AC606" s="9"/>
      <c r="AD606" s="9"/>
      <c r="AE606" s="9"/>
      <c r="AF606" s="9"/>
      <c r="AG606" s="9"/>
      <c r="AH606" s="9"/>
    </row>
    <row r="607" spans="1:34" x14ac:dyDescent="0.25">
      <c r="A607" s="9"/>
      <c r="B607" s="9"/>
      <c r="C607" s="9"/>
      <c r="D607" s="9"/>
      <c r="E607" s="16"/>
      <c r="F607" s="9"/>
      <c r="G607" s="16"/>
      <c r="H607" s="16"/>
      <c r="I607" s="9"/>
      <c r="J607" s="9"/>
      <c r="K607" s="9"/>
      <c r="L607" s="9"/>
      <c r="M607" s="9"/>
      <c r="N607" s="9"/>
      <c r="O607" s="9"/>
      <c r="P607" s="9"/>
      <c r="Q607" s="425"/>
      <c r="R607" s="9"/>
      <c r="S607" s="9"/>
      <c r="T607" s="17"/>
      <c r="U607" s="17"/>
      <c r="V607" s="9"/>
      <c r="W607" s="17"/>
      <c r="X607" s="9"/>
      <c r="Y607" s="9"/>
      <c r="Z607" s="9"/>
      <c r="AA607" s="9"/>
      <c r="AB607" s="9"/>
      <c r="AC607" s="9"/>
      <c r="AD607" s="9"/>
      <c r="AE607" s="9"/>
      <c r="AF607" s="9"/>
      <c r="AG607" s="9"/>
      <c r="AH607" s="9"/>
    </row>
    <row r="608" spans="1:34" x14ac:dyDescent="0.25">
      <c r="A608" s="9"/>
      <c r="B608" s="9"/>
      <c r="C608" s="9"/>
      <c r="D608" s="9"/>
      <c r="E608" s="16"/>
      <c r="F608" s="9"/>
      <c r="G608" s="16"/>
      <c r="H608" s="16"/>
      <c r="I608" s="9"/>
      <c r="J608" s="9"/>
      <c r="K608" s="9"/>
      <c r="L608" s="9"/>
      <c r="M608" s="9"/>
      <c r="N608" s="9"/>
      <c r="O608" s="9"/>
      <c r="P608" s="9"/>
      <c r="Q608" s="425"/>
      <c r="R608" s="9"/>
      <c r="S608" s="9"/>
      <c r="T608" s="17"/>
      <c r="U608" s="17"/>
      <c r="V608" s="9"/>
      <c r="W608" s="17"/>
      <c r="X608" s="9"/>
      <c r="Y608" s="9"/>
      <c r="Z608" s="9"/>
      <c r="AA608" s="9"/>
      <c r="AB608" s="9"/>
      <c r="AC608" s="9"/>
      <c r="AD608" s="9"/>
      <c r="AE608" s="9"/>
      <c r="AF608" s="9"/>
      <c r="AG608" s="9"/>
      <c r="AH608" s="9"/>
    </row>
    <row r="609" spans="1:34" x14ac:dyDescent="0.25">
      <c r="A609" s="9"/>
      <c r="B609" s="9"/>
      <c r="C609" s="9"/>
      <c r="D609" s="9"/>
      <c r="E609" s="16"/>
      <c r="F609" s="9"/>
      <c r="G609" s="16"/>
      <c r="H609" s="16"/>
      <c r="I609" s="9"/>
      <c r="J609" s="9"/>
      <c r="K609" s="9"/>
      <c r="L609" s="9"/>
      <c r="M609" s="9"/>
      <c r="N609" s="9"/>
      <c r="O609" s="9"/>
      <c r="P609" s="9"/>
      <c r="Q609" s="425"/>
      <c r="R609" s="9"/>
      <c r="S609" s="9"/>
      <c r="T609" s="17"/>
      <c r="U609" s="17"/>
      <c r="V609" s="9"/>
      <c r="W609" s="17"/>
      <c r="X609" s="9"/>
      <c r="Y609" s="9"/>
      <c r="Z609" s="9"/>
      <c r="AA609" s="9"/>
      <c r="AB609" s="9"/>
      <c r="AC609" s="9"/>
      <c r="AD609" s="9"/>
      <c r="AE609" s="9"/>
      <c r="AF609" s="9"/>
      <c r="AG609" s="9"/>
      <c r="AH609" s="9"/>
    </row>
    <row r="610" spans="1:34" x14ac:dyDescent="0.25">
      <c r="A610" s="9"/>
      <c r="B610" s="9"/>
      <c r="C610" s="9"/>
      <c r="D610" s="9"/>
      <c r="E610" s="16"/>
      <c r="F610" s="9"/>
      <c r="G610" s="16"/>
      <c r="H610" s="16"/>
      <c r="I610" s="9"/>
      <c r="J610" s="9"/>
      <c r="K610" s="9"/>
      <c r="L610" s="9"/>
      <c r="M610" s="9"/>
      <c r="N610" s="9"/>
      <c r="O610" s="9"/>
      <c r="P610" s="9"/>
      <c r="Q610" s="425"/>
      <c r="R610" s="9"/>
      <c r="S610" s="9"/>
      <c r="T610" s="17"/>
      <c r="U610" s="17"/>
      <c r="V610" s="9"/>
      <c r="W610" s="17"/>
      <c r="X610" s="9"/>
      <c r="Y610" s="9"/>
      <c r="Z610" s="9"/>
      <c r="AA610" s="9"/>
      <c r="AB610" s="9"/>
      <c r="AC610" s="9"/>
      <c r="AD610" s="9"/>
      <c r="AE610" s="9"/>
      <c r="AF610" s="9"/>
      <c r="AG610" s="9"/>
      <c r="AH610" s="9"/>
    </row>
    <row r="611" spans="1:34" x14ac:dyDescent="0.25">
      <c r="A611" s="9"/>
      <c r="B611" s="9"/>
      <c r="C611" s="9"/>
      <c r="D611" s="9"/>
      <c r="E611" s="16"/>
      <c r="F611" s="9"/>
      <c r="G611" s="16"/>
      <c r="H611" s="16"/>
      <c r="I611" s="9"/>
      <c r="J611" s="9"/>
      <c r="K611" s="9"/>
      <c r="L611" s="9"/>
      <c r="M611" s="9"/>
      <c r="N611" s="9"/>
      <c r="O611" s="9"/>
      <c r="P611" s="9"/>
      <c r="Q611" s="425"/>
      <c r="R611" s="9"/>
      <c r="S611" s="9"/>
      <c r="T611" s="17"/>
      <c r="U611" s="17"/>
      <c r="V611" s="9"/>
      <c r="W611" s="17"/>
      <c r="X611" s="9"/>
      <c r="Y611" s="9"/>
      <c r="Z611" s="9"/>
      <c r="AA611" s="9"/>
      <c r="AB611" s="9"/>
      <c r="AC611" s="9"/>
      <c r="AD611" s="9"/>
      <c r="AE611" s="9"/>
      <c r="AF611" s="9"/>
      <c r="AG611" s="9"/>
      <c r="AH611" s="9"/>
    </row>
    <row r="612" spans="1:34" x14ac:dyDescent="0.25">
      <c r="A612" s="9"/>
      <c r="B612" s="9"/>
      <c r="C612" s="9"/>
      <c r="D612" s="9"/>
      <c r="E612" s="16"/>
      <c r="F612" s="9"/>
      <c r="G612" s="16"/>
      <c r="H612" s="16"/>
      <c r="I612" s="9"/>
      <c r="J612" s="9"/>
      <c r="K612" s="9"/>
      <c r="L612" s="9"/>
      <c r="M612" s="9"/>
      <c r="N612" s="9"/>
      <c r="O612" s="9"/>
      <c r="P612" s="9"/>
      <c r="Q612" s="425"/>
      <c r="R612" s="9"/>
      <c r="S612" s="9"/>
      <c r="T612" s="17"/>
      <c r="U612" s="17"/>
      <c r="V612" s="9"/>
      <c r="W612" s="17"/>
      <c r="X612" s="9"/>
      <c r="Y612" s="9"/>
      <c r="Z612" s="9"/>
      <c r="AA612" s="9"/>
      <c r="AB612" s="9"/>
      <c r="AC612" s="9"/>
      <c r="AD612" s="9"/>
      <c r="AE612" s="9"/>
      <c r="AF612" s="9"/>
      <c r="AG612" s="9"/>
      <c r="AH612" s="9"/>
    </row>
    <row r="613" spans="1:34" x14ac:dyDescent="0.25">
      <c r="A613" s="9"/>
      <c r="B613" s="9"/>
      <c r="C613" s="9"/>
      <c r="D613" s="9"/>
      <c r="E613" s="16"/>
      <c r="F613" s="9"/>
      <c r="G613" s="16"/>
      <c r="H613" s="16"/>
      <c r="I613" s="9"/>
      <c r="J613" s="9"/>
      <c r="K613" s="9"/>
      <c r="L613" s="9"/>
      <c r="M613" s="9"/>
      <c r="N613" s="9"/>
      <c r="O613" s="9"/>
      <c r="P613" s="9"/>
      <c r="Q613" s="425"/>
      <c r="R613" s="9"/>
      <c r="S613" s="9"/>
      <c r="T613" s="17"/>
      <c r="U613" s="17"/>
      <c r="V613" s="9"/>
      <c r="W613" s="17"/>
      <c r="X613" s="9"/>
      <c r="Y613" s="9"/>
      <c r="Z613" s="9"/>
      <c r="AA613" s="9"/>
      <c r="AB613" s="9"/>
      <c r="AC613" s="9"/>
      <c r="AD613" s="9"/>
      <c r="AE613" s="9"/>
      <c r="AF613" s="9"/>
      <c r="AG613" s="9"/>
      <c r="AH613" s="9"/>
    </row>
    <row r="614" spans="1:34" x14ac:dyDescent="0.25">
      <c r="A614" s="9"/>
      <c r="B614" s="9"/>
      <c r="C614" s="9"/>
      <c r="D614" s="9"/>
      <c r="E614" s="16"/>
      <c r="F614" s="9"/>
      <c r="G614" s="16"/>
      <c r="H614" s="16"/>
      <c r="I614" s="9"/>
      <c r="J614" s="9"/>
      <c r="K614" s="9"/>
      <c r="L614" s="9"/>
      <c r="M614" s="9"/>
      <c r="N614" s="9"/>
      <c r="O614" s="9"/>
      <c r="P614" s="9"/>
      <c r="Q614" s="425"/>
      <c r="R614" s="9"/>
      <c r="S614" s="9"/>
      <c r="T614" s="17"/>
      <c r="U614" s="17"/>
      <c r="V614" s="9"/>
      <c r="W614" s="17"/>
      <c r="X614" s="9"/>
      <c r="Y614" s="9"/>
      <c r="Z614" s="9"/>
      <c r="AA614" s="9"/>
      <c r="AB614" s="9"/>
      <c r="AC614" s="9"/>
      <c r="AD614" s="9"/>
      <c r="AE614" s="9"/>
      <c r="AF614" s="9"/>
      <c r="AG614" s="9"/>
      <c r="AH614" s="9"/>
    </row>
    <row r="615" spans="1:34" x14ac:dyDescent="0.25">
      <c r="A615" s="9"/>
      <c r="B615" s="9"/>
      <c r="C615" s="9"/>
      <c r="D615" s="9"/>
      <c r="E615" s="16"/>
      <c r="F615" s="9"/>
      <c r="G615" s="16"/>
      <c r="H615" s="16"/>
      <c r="I615" s="9"/>
      <c r="J615" s="9"/>
      <c r="K615" s="9"/>
      <c r="L615" s="9"/>
      <c r="M615" s="9"/>
      <c r="N615" s="9"/>
      <c r="O615" s="9"/>
      <c r="P615" s="9"/>
      <c r="Q615" s="425"/>
      <c r="R615" s="9"/>
      <c r="S615" s="9"/>
      <c r="T615" s="17"/>
      <c r="U615" s="17"/>
      <c r="V615" s="9"/>
      <c r="W615" s="17"/>
      <c r="X615" s="9"/>
      <c r="Y615" s="9"/>
      <c r="Z615" s="9"/>
      <c r="AA615" s="9"/>
      <c r="AB615" s="9"/>
      <c r="AC615" s="9"/>
      <c r="AD615" s="9"/>
      <c r="AE615" s="9"/>
      <c r="AF615" s="9"/>
      <c r="AG615" s="9"/>
      <c r="AH615" s="9"/>
    </row>
    <row r="616" spans="1:34" x14ac:dyDescent="0.25">
      <c r="A616" s="9"/>
      <c r="B616" s="9"/>
      <c r="C616" s="9"/>
      <c r="D616" s="9"/>
      <c r="E616" s="16"/>
      <c r="F616" s="9"/>
      <c r="G616" s="16"/>
      <c r="H616" s="16"/>
      <c r="I616" s="9"/>
      <c r="J616" s="9"/>
      <c r="K616" s="9"/>
      <c r="L616" s="9"/>
      <c r="M616" s="9"/>
      <c r="N616" s="9"/>
      <c r="O616" s="9"/>
      <c r="P616" s="9"/>
      <c r="Q616" s="425"/>
      <c r="R616" s="9"/>
      <c r="S616" s="9"/>
      <c r="T616" s="17"/>
      <c r="U616" s="17"/>
      <c r="V616" s="9"/>
      <c r="W616" s="17"/>
      <c r="X616" s="9"/>
      <c r="Y616" s="9"/>
      <c r="Z616" s="9"/>
      <c r="AA616" s="9"/>
      <c r="AB616" s="9"/>
      <c r="AC616" s="9"/>
      <c r="AD616" s="9"/>
      <c r="AE616" s="9"/>
      <c r="AF616" s="9"/>
      <c r="AG616" s="9"/>
      <c r="AH616" s="9"/>
    </row>
    <row r="617" spans="1:34" x14ac:dyDescent="0.25">
      <c r="A617" s="9"/>
      <c r="B617" s="9"/>
      <c r="C617" s="9"/>
      <c r="D617" s="9"/>
      <c r="E617" s="16"/>
      <c r="F617" s="9"/>
      <c r="G617" s="16"/>
      <c r="H617" s="16"/>
      <c r="I617" s="9"/>
      <c r="J617" s="9"/>
      <c r="K617" s="9"/>
      <c r="L617" s="9"/>
      <c r="M617" s="9"/>
      <c r="N617" s="9"/>
      <c r="O617" s="9"/>
      <c r="P617" s="9"/>
      <c r="Q617" s="425"/>
      <c r="R617" s="9"/>
      <c r="S617" s="9"/>
      <c r="T617" s="17"/>
      <c r="U617" s="17"/>
      <c r="V617" s="9"/>
      <c r="W617" s="17"/>
      <c r="X617" s="9"/>
      <c r="Y617" s="9"/>
      <c r="Z617" s="9"/>
      <c r="AA617" s="9"/>
      <c r="AB617" s="9"/>
      <c r="AC617" s="9"/>
      <c r="AD617" s="9"/>
      <c r="AE617" s="9"/>
      <c r="AF617" s="9"/>
      <c r="AG617" s="9"/>
      <c r="AH617" s="9"/>
    </row>
    <row r="618" spans="1:34" x14ac:dyDescent="0.25">
      <c r="A618" s="9"/>
      <c r="B618" s="9"/>
      <c r="C618" s="9"/>
      <c r="D618" s="9"/>
      <c r="E618" s="16"/>
      <c r="F618" s="9"/>
      <c r="G618" s="16"/>
      <c r="H618" s="16"/>
      <c r="I618" s="9"/>
      <c r="J618" s="9"/>
      <c r="K618" s="9"/>
      <c r="L618" s="9"/>
      <c r="M618" s="9"/>
      <c r="N618" s="9"/>
      <c r="O618" s="9"/>
      <c r="P618" s="9"/>
      <c r="Q618" s="425"/>
      <c r="R618" s="9"/>
      <c r="S618" s="9"/>
      <c r="T618" s="17"/>
      <c r="U618" s="17"/>
      <c r="V618" s="9"/>
      <c r="W618" s="17"/>
      <c r="X618" s="9"/>
      <c r="Y618" s="9"/>
      <c r="Z618" s="9"/>
      <c r="AA618" s="9"/>
      <c r="AB618" s="9"/>
      <c r="AC618" s="9"/>
      <c r="AD618" s="9"/>
      <c r="AE618" s="9"/>
      <c r="AF618" s="9"/>
      <c r="AG618" s="9"/>
      <c r="AH618" s="9"/>
    </row>
    <row r="619" spans="1:34" x14ac:dyDescent="0.25">
      <c r="A619" s="9"/>
      <c r="B619" s="9"/>
      <c r="C619" s="9"/>
      <c r="D619" s="9"/>
      <c r="E619" s="16"/>
      <c r="F619" s="9"/>
      <c r="G619" s="16"/>
      <c r="H619" s="16"/>
      <c r="I619" s="9"/>
      <c r="J619" s="9"/>
      <c r="K619" s="9"/>
      <c r="L619" s="9"/>
      <c r="M619" s="9"/>
      <c r="N619" s="9"/>
      <c r="O619" s="9"/>
      <c r="P619" s="9"/>
      <c r="Q619" s="425"/>
      <c r="R619" s="9"/>
      <c r="S619" s="9"/>
      <c r="T619" s="17"/>
      <c r="U619" s="17"/>
      <c r="V619" s="9"/>
      <c r="W619" s="17"/>
      <c r="X619" s="9"/>
      <c r="Y619" s="9"/>
      <c r="Z619" s="9"/>
      <c r="AA619" s="9"/>
      <c r="AB619" s="9"/>
      <c r="AC619" s="9"/>
      <c r="AD619" s="9"/>
      <c r="AE619" s="9"/>
      <c r="AF619" s="9"/>
      <c r="AG619" s="9"/>
      <c r="AH619" s="9"/>
    </row>
    <row r="620" spans="1:34" x14ac:dyDescent="0.25">
      <c r="A620" s="9"/>
      <c r="B620" s="9"/>
      <c r="C620" s="9"/>
      <c r="D620" s="9"/>
      <c r="E620" s="16"/>
      <c r="F620" s="9"/>
      <c r="G620" s="16"/>
      <c r="H620" s="16"/>
      <c r="I620" s="9"/>
      <c r="J620" s="9"/>
      <c r="K620" s="9"/>
      <c r="L620" s="9"/>
      <c r="M620" s="9"/>
      <c r="N620" s="9"/>
      <c r="O620" s="9"/>
      <c r="P620" s="9"/>
      <c r="Q620" s="425"/>
      <c r="R620" s="9"/>
      <c r="S620" s="9"/>
      <c r="T620" s="17"/>
      <c r="U620" s="17"/>
      <c r="V620" s="9"/>
      <c r="W620" s="17"/>
      <c r="X620" s="9"/>
      <c r="Y620" s="9"/>
      <c r="Z620" s="9"/>
      <c r="AA620" s="9"/>
      <c r="AB620" s="9"/>
      <c r="AC620" s="9"/>
      <c r="AD620" s="9"/>
      <c r="AE620" s="9"/>
      <c r="AF620" s="9"/>
      <c r="AG620" s="9"/>
      <c r="AH620" s="9"/>
    </row>
    <row r="621" spans="1:34" x14ac:dyDescent="0.25">
      <c r="A621" s="9"/>
      <c r="B621" s="9"/>
      <c r="C621" s="9"/>
      <c r="D621" s="9"/>
      <c r="E621" s="16"/>
      <c r="F621" s="9"/>
      <c r="G621" s="16"/>
      <c r="H621" s="16"/>
      <c r="I621" s="9"/>
      <c r="J621" s="9"/>
      <c r="K621" s="9"/>
      <c r="L621" s="9"/>
      <c r="M621" s="9"/>
      <c r="N621" s="9"/>
      <c r="O621" s="9"/>
      <c r="P621" s="9"/>
      <c r="Q621" s="425"/>
      <c r="R621" s="9"/>
      <c r="S621" s="9"/>
      <c r="T621" s="17"/>
      <c r="U621" s="17"/>
      <c r="V621" s="9"/>
      <c r="W621" s="17"/>
      <c r="X621" s="9"/>
      <c r="Y621" s="9"/>
      <c r="Z621" s="9"/>
      <c r="AA621" s="9"/>
      <c r="AB621" s="9"/>
      <c r="AC621" s="9"/>
      <c r="AD621" s="9"/>
      <c r="AE621" s="9"/>
      <c r="AF621" s="9"/>
      <c r="AG621" s="9"/>
      <c r="AH621" s="9"/>
    </row>
    <row r="622" spans="1:34" x14ac:dyDescent="0.25">
      <c r="A622" s="9"/>
      <c r="B622" s="9"/>
      <c r="C622" s="9"/>
      <c r="D622" s="9"/>
      <c r="E622" s="16"/>
      <c r="F622" s="9"/>
      <c r="G622" s="16"/>
      <c r="H622" s="16"/>
      <c r="I622" s="9"/>
      <c r="J622" s="9"/>
      <c r="K622" s="9"/>
      <c r="L622" s="9"/>
      <c r="M622" s="9"/>
      <c r="N622" s="9"/>
      <c r="O622" s="9"/>
      <c r="P622" s="9"/>
      <c r="Q622" s="425"/>
      <c r="R622" s="9"/>
      <c r="S622" s="9"/>
      <c r="T622" s="17"/>
      <c r="U622" s="17"/>
      <c r="V622" s="9"/>
      <c r="W622" s="17"/>
      <c r="X622" s="9"/>
      <c r="Y622" s="9"/>
      <c r="Z622" s="9"/>
      <c r="AA622" s="9"/>
      <c r="AB622" s="9"/>
      <c r="AC622" s="9"/>
      <c r="AD622" s="9"/>
      <c r="AE622" s="9"/>
      <c r="AF622" s="9"/>
      <c r="AG622" s="9"/>
      <c r="AH622" s="9"/>
    </row>
    <row r="623" spans="1:34" x14ac:dyDescent="0.25">
      <c r="A623" s="9"/>
      <c r="B623" s="9"/>
      <c r="C623" s="9"/>
      <c r="D623" s="9"/>
      <c r="E623" s="16"/>
      <c r="F623" s="9"/>
      <c r="G623" s="16"/>
      <c r="H623" s="16"/>
      <c r="I623" s="9"/>
      <c r="J623" s="9"/>
      <c r="K623" s="9"/>
      <c r="L623" s="9"/>
      <c r="M623" s="9"/>
      <c r="N623" s="9"/>
      <c r="O623" s="9"/>
      <c r="P623" s="9"/>
      <c r="Q623" s="425"/>
      <c r="R623" s="9"/>
      <c r="S623" s="9"/>
      <c r="T623" s="17"/>
      <c r="U623" s="17"/>
      <c r="V623" s="9"/>
      <c r="W623" s="17"/>
      <c r="X623" s="9"/>
      <c r="Y623" s="9"/>
      <c r="Z623" s="9"/>
      <c r="AA623" s="9"/>
      <c r="AB623" s="9"/>
      <c r="AC623" s="9"/>
      <c r="AD623" s="9"/>
      <c r="AE623" s="9"/>
      <c r="AF623" s="9"/>
      <c r="AG623" s="9"/>
      <c r="AH623" s="9"/>
    </row>
    <row r="624" spans="1:34" x14ac:dyDescent="0.25">
      <c r="A624" s="9"/>
      <c r="B624" s="9"/>
      <c r="C624" s="9"/>
      <c r="D624" s="9"/>
      <c r="E624" s="16"/>
      <c r="F624" s="9"/>
      <c r="G624" s="16"/>
      <c r="H624" s="16"/>
      <c r="I624" s="9"/>
      <c r="J624" s="9"/>
      <c r="K624" s="9"/>
      <c r="L624" s="9"/>
      <c r="M624" s="9"/>
      <c r="N624" s="9"/>
      <c r="O624" s="9"/>
      <c r="P624" s="9"/>
      <c r="Q624" s="425"/>
      <c r="R624" s="9"/>
      <c r="S624" s="9"/>
      <c r="T624" s="17"/>
      <c r="U624" s="17"/>
      <c r="V624" s="9"/>
      <c r="W624" s="17"/>
      <c r="X624" s="9"/>
      <c r="Y624" s="9"/>
      <c r="Z624" s="9"/>
      <c r="AA624" s="9"/>
      <c r="AB624" s="9"/>
      <c r="AC624" s="9"/>
      <c r="AD624" s="9"/>
      <c r="AE624" s="9"/>
      <c r="AF624" s="9"/>
      <c r="AG624" s="9"/>
      <c r="AH624" s="9"/>
    </row>
    <row r="625" spans="1:34" x14ac:dyDescent="0.25">
      <c r="A625" s="9"/>
      <c r="B625" s="9"/>
      <c r="C625" s="9"/>
      <c r="D625" s="9"/>
      <c r="E625" s="16"/>
      <c r="F625" s="9"/>
      <c r="G625" s="16"/>
      <c r="H625" s="16"/>
      <c r="I625" s="9"/>
      <c r="J625" s="9"/>
      <c r="K625" s="9"/>
      <c r="L625" s="9"/>
      <c r="M625" s="9"/>
      <c r="N625" s="9"/>
      <c r="O625" s="9"/>
      <c r="P625" s="9"/>
      <c r="Q625" s="425"/>
      <c r="R625" s="9"/>
      <c r="S625" s="9"/>
      <c r="T625" s="17"/>
      <c r="U625" s="17"/>
      <c r="V625" s="9"/>
      <c r="W625" s="17"/>
      <c r="X625" s="9"/>
      <c r="Y625" s="9"/>
      <c r="Z625" s="9"/>
      <c r="AA625" s="9"/>
      <c r="AB625" s="9"/>
      <c r="AC625" s="9"/>
      <c r="AD625" s="9"/>
      <c r="AE625" s="9"/>
      <c r="AF625" s="9"/>
      <c r="AG625" s="9"/>
      <c r="AH625" s="9"/>
    </row>
    <row r="626" spans="1:34" x14ac:dyDescent="0.25">
      <c r="A626" s="9"/>
      <c r="B626" s="9"/>
      <c r="C626" s="9"/>
      <c r="D626" s="9"/>
      <c r="E626" s="16"/>
      <c r="F626" s="9"/>
      <c r="G626" s="16"/>
      <c r="H626" s="16"/>
      <c r="I626" s="9"/>
      <c r="J626" s="9"/>
      <c r="K626" s="9"/>
      <c r="L626" s="9"/>
      <c r="M626" s="9"/>
      <c r="N626" s="9"/>
      <c r="O626" s="9"/>
      <c r="P626" s="9"/>
      <c r="Q626" s="425"/>
      <c r="R626" s="9"/>
      <c r="S626" s="9"/>
      <c r="T626" s="17"/>
      <c r="U626" s="17"/>
      <c r="V626" s="9"/>
      <c r="W626" s="17"/>
      <c r="X626" s="9"/>
      <c r="Y626" s="9"/>
      <c r="Z626" s="9"/>
      <c r="AA626" s="9"/>
      <c r="AB626" s="9"/>
      <c r="AC626" s="9"/>
      <c r="AD626" s="9"/>
      <c r="AE626" s="9"/>
      <c r="AF626" s="9"/>
      <c r="AG626" s="9"/>
      <c r="AH626" s="9"/>
    </row>
    <row r="627" spans="1:34" x14ac:dyDescent="0.25">
      <c r="A627" s="9"/>
      <c r="B627" s="9"/>
      <c r="C627" s="9"/>
      <c r="D627" s="9"/>
      <c r="E627" s="16"/>
      <c r="F627" s="9"/>
      <c r="G627" s="16"/>
      <c r="H627" s="16"/>
      <c r="I627" s="9"/>
      <c r="J627" s="9"/>
      <c r="K627" s="9"/>
      <c r="L627" s="9"/>
      <c r="M627" s="9"/>
      <c r="N627" s="9"/>
      <c r="O627" s="9"/>
      <c r="P627" s="9"/>
      <c r="Q627" s="425"/>
      <c r="R627" s="9"/>
      <c r="S627" s="9"/>
      <c r="T627" s="17"/>
      <c r="U627" s="17"/>
      <c r="V627" s="9"/>
      <c r="W627" s="17"/>
      <c r="X627" s="9"/>
      <c r="Y627" s="9"/>
      <c r="Z627" s="9"/>
      <c r="AA627" s="9"/>
      <c r="AB627" s="9"/>
      <c r="AC627" s="9"/>
      <c r="AD627" s="9"/>
      <c r="AE627" s="9"/>
      <c r="AF627" s="9"/>
      <c r="AG627" s="9"/>
      <c r="AH627" s="9"/>
    </row>
    <row r="628" spans="1:34" x14ac:dyDescent="0.25">
      <c r="A628" s="9"/>
      <c r="B628" s="9"/>
      <c r="C628" s="9"/>
      <c r="D628" s="9"/>
      <c r="E628" s="16"/>
      <c r="F628" s="9"/>
      <c r="G628" s="16"/>
      <c r="H628" s="16"/>
      <c r="I628" s="9"/>
      <c r="J628" s="9"/>
      <c r="K628" s="9"/>
      <c r="L628" s="9"/>
      <c r="M628" s="9"/>
      <c r="N628" s="9"/>
      <c r="O628" s="9"/>
      <c r="P628" s="9"/>
      <c r="Q628" s="425"/>
      <c r="R628" s="9"/>
      <c r="S628" s="9"/>
      <c r="T628" s="17"/>
      <c r="U628" s="17"/>
      <c r="V628" s="9"/>
      <c r="W628" s="17"/>
      <c r="X628" s="9"/>
      <c r="Y628" s="9"/>
      <c r="Z628" s="9"/>
      <c r="AA628" s="9"/>
      <c r="AB628" s="9"/>
      <c r="AC628" s="9"/>
      <c r="AD628" s="9"/>
      <c r="AE628" s="9"/>
      <c r="AF628" s="9"/>
      <c r="AG628" s="9"/>
      <c r="AH628" s="9"/>
    </row>
    <row r="629" spans="1:34" x14ac:dyDescent="0.25">
      <c r="A629" s="9"/>
      <c r="B629" s="9"/>
      <c r="C629" s="9"/>
      <c r="D629" s="9"/>
      <c r="E629" s="16"/>
      <c r="F629" s="9"/>
      <c r="G629" s="16"/>
      <c r="H629" s="16"/>
      <c r="I629" s="9"/>
      <c r="J629" s="9"/>
      <c r="K629" s="9"/>
      <c r="L629" s="9"/>
      <c r="M629" s="9"/>
      <c r="N629" s="9"/>
      <c r="O629" s="9"/>
      <c r="P629" s="9"/>
      <c r="Q629" s="425"/>
      <c r="R629" s="9"/>
      <c r="S629" s="9"/>
      <c r="T629" s="17"/>
      <c r="U629" s="17"/>
      <c r="V629" s="9"/>
      <c r="W629" s="17"/>
      <c r="X629" s="9"/>
      <c r="Y629" s="9"/>
      <c r="Z629" s="9"/>
      <c r="AA629" s="9"/>
      <c r="AB629" s="9"/>
      <c r="AC629" s="9"/>
      <c r="AD629" s="9"/>
      <c r="AE629" s="9"/>
      <c r="AF629" s="9"/>
      <c r="AG629" s="9"/>
      <c r="AH629" s="9"/>
    </row>
    <row r="630" spans="1:34" x14ac:dyDescent="0.25">
      <c r="A630" s="9"/>
      <c r="B630" s="9"/>
      <c r="C630" s="9"/>
      <c r="D630" s="9"/>
      <c r="E630" s="16"/>
      <c r="F630" s="9"/>
      <c r="G630" s="16"/>
      <c r="H630" s="16"/>
      <c r="I630" s="9"/>
      <c r="J630" s="9"/>
      <c r="K630" s="9"/>
      <c r="L630" s="9"/>
      <c r="M630" s="9"/>
      <c r="N630" s="9"/>
      <c r="O630" s="9"/>
      <c r="P630" s="9"/>
      <c r="Q630" s="425"/>
      <c r="R630" s="9"/>
      <c r="S630" s="9"/>
      <c r="T630" s="17"/>
      <c r="U630" s="17"/>
      <c r="V630" s="9"/>
      <c r="W630" s="17"/>
      <c r="X630" s="9"/>
      <c r="Y630" s="9"/>
      <c r="Z630" s="9"/>
      <c r="AA630" s="9"/>
      <c r="AB630" s="9"/>
      <c r="AC630" s="9"/>
      <c r="AD630" s="9"/>
      <c r="AE630" s="9"/>
      <c r="AF630" s="9"/>
      <c r="AG630" s="9"/>
      <c r="AH630" s="9"/>
    </row>
    <row r="631" spans="1:34" x14ac:dyDescent="0.25">
      <c r="A631" s="9"/>
      <c r="B631" s="9"/>
      <c r="C631" s="9"/>
      <c r="D631" s="9"/>
      <c r="E631" s="16"/>
      <c r="F631" s="9"/>
      <c r="G631" s="16"/>
      <c r="H631" s="16"/>
      <c r="I631" s="9"/>
      <c r="J631" s="9"/>
      <c r="K631" s="9"/>
      <c r="L631" s="9"/>
      <c r="M631" s="9"/>
      <c r="N631" s="9"/>
      <c r="O631" s="9"/>
      <c r="P631" s="9"/>
      <c r="Q631" s="425"/>
      <c r="R631" s="9"/>
      <c r="S631" s="9"/>
      <c r="T631" s="17"/>
      <c r="U631" s="17"/>
      <c r="V631" s="9"/>
      <c r="W631" s="17"/>
      <c r="X631" s="9"/>
      <c r="Y631" s="9"/>
      <c r="Z631" s="9"/>
      <c r="AA631" s="9"/>
      <c r="AB631" s="9"/>
      <c r="AC631" s="9"/>
      <c r="AD631" s="9"/>
      <c r="AE631" s="9"/>
      <c r="AF631" s="9"/>
      <c r="AG631" s="9"/>
      <c r="AH631" s="9"/>
    </row>
    <row r="632" spans="1:34" x14ac:dyDescent="0.25">
      <c r="A632" s="9"/>
      <c r="B632" s="9"/>
      <c r="C632" s="9"/>
      <c r="D632" s="9"/>
      <c r="E632" s="16"/>
      <c r="F632" s="9"/>
      <c r="G632" s="16"/>
      <c r="H632" s="16"/>
      <c r="I632" s="9"/>
      <c r="J632" s="9"/>
      <c r="K632" s="9"/>
      <c r="L632" s="9"/>
      <c r="M632" s="9"/>
      <c r="N632" s="9"/>
      <c r="O632" s="9"/>
      <c r="P632" s="9"/>
      <c r="Q632" s="425"/>
      <c r="R632" s="9"/>
      <c r="S632" s="9"/>
      <c r="T632" s="17"/>
      <c r="U632" s="17"/>
      <c r="V632" s="9"/>
      <c r="W632" s="17"/>
      <c r="X632" s="9"/>
      <c r="Y632" s="9"/>
      <c r="Z632" s="9"/>
      <c r="AA632" s="9"/>
      <c r="AB632" s="9"/>
      <c r="AC632" s="9"/>
      <c r="AD632" s="9"/>
      <c r="AE632" s="9"/>
      <c r="AF632" s="9"/>
      <c r="AG632" s="9"/>
      <c r="AH632" s="9"/>
    </row>
    <row r="633" spans="1:34" x14ac:dyDescent="0.25">
      <c r="A633" s="9"/>
      <c r="B633" s="9"/>
      <c r="C633" s="9"/>
      <c r="D633" s="9"/>
      <c r="E633" s="16"/>
      <c r="F633" s="9"/>
      <c r="G633" s="16"/>
      <c r="H633" s="16"/>
      <c r="I633" s="9"/>
      <c r="J633" s="9"/>
      <c r="K633" s="9"/>
      <c r="L633" s="9"/>
      <c r="M633" s="9"/>
      <c r="N633" s="9"/>
      <c r="O633" s="9"/>
      <c r="P633" s="9"/>
      <c r="Q633" s="425"/>
      <c r="R633" s="9"/>
      <c r="S633" s="9"/>
      <c r="T633" s="17"/>
      <c r="U633" s="17"/>
      <c r="V633" s="9"/>
      <c r="W633" s="17"/>
      <c r="X633" s="9"/>
      <c r="Y633" s="9"/>
      <c r="Z633" s="9"/>
      <c r="AA633" s="9"/>
      <c r="AB633" s="9"/>
      <c r="AC633" s="9"/>
      <c r="AD633" s="9"/>
      <c r="AE633" s="9"/>
      <c r="AF633" s="9"/>
      <c r="AG633" s="9"/>
      <c r="AH633" s="9"/>
    </row>
    <row r="634" spans="1:34" x14ac:dyDescent="0.25">
      <c r="A634" s="9"/>
      <c r="B634" s="9"/>
      <c r="C634" s="9"/>
      <c r="D634" s="9"/>
      <c r="E634" s="16"/>
      <c r="F634" s="9"/>
      <c r="G634" s="16"/>
      <c r="H634" s="16"/>
      <c r="I634" s="9"/>
      <c r="J634" s="9"/>
      <c r="K634" s="9"/>
      <c r="L634" s="9"/>
      <c r="M634" s="9"/>
      <c r="N634" s="9"/>
      <c r="O634" s="9"/>
      <c r="P634" s="9"/>
      <c r="Q634" s="425"/>
      <c r="R634" s="9"/>
      <c r="S634" s="9"/>
      <c r="T634" s="17"/>
      <c r="U634" s="17"/>
      <c r="V634" s="9"/>
      <c r="W634" s="17"/>
      <c r="X634" s="9"/>
      <c r="Y634" s="9"/>
      <c r="Z634" s="9"/>
      <c r="AA634" s="9"/>
      <c r="AB634" s="9"/>
      <c r="AC634" s="9"/>
      <c r="AD634" s="9"/>
      <c r="AE634" s="9"/>
      <c r="AF634" s="9"/>
      <c r="AG634" s="9"/>
      <c r="AH634" s="9"/>
    </row>
    <row r="635" spans="1:34" x14ac:dyDescent="0.25">
      <c r="A635" s="9"/>
      <c r="B635" s="9"/>
      <c r="C635" s="9"/>
      <c r="D635" s="9"/>
      <c r="E635" s="16"/>
      <c r="F635" s="9"/>
      <c r="G635" s="16"/>
      <c r="H635" s="16"/>
      <c r="I635" s="9"/>
      <c r="J635" s="9"/>
      <c r="K635" s="9"/>
      <c r="L635" s="9"/>
      <c r="M635" s="9"/>
      <c r="N635" s="9"/>
      <c r="O635" s="9"/>
      <c r="P635" s="9"/>
      <c r="Q635" s="425"/>
      <c r="R635" s="9"/>
      <c r="S635" s="9"/>
      <c r="T635" s="17"/>
      <c r="U635" s="17"/>
      <c r="V635" s="9"/>
      <c r="W635" s="17"/>
      <c r="X635" s="9"/>
      <c r="Y635" s="9"/>
      <c r="Z635" s="9"/>
      <c r="AA635" s="9"/>
      <c r="AB635" s="9"/>
      <c r="AC635" s="9"/>
      <c r="AD635" s="9"/>
      <c r="AE635" s="9"/>
      <c r="AF635" s="9"/>
      <c r="AG635" s="9"/>
      <c r="AH635" s="9"/>
    </row>
    <row r="636" spans="1:34" x14ac:dyDescent="0.25">
      <c r="A636" s="9"/>
      <c r="B636" s="9"/>
      <c r="C636" s="9"/>
      <c r="D636" s="9"/>
      <c r="E636" s="16"/>
      <c r="F636" s="9"/>
      <c r="G636" s="16"/>
      <c r="H636" s="16"/>
      <c r="I636" s="9"/>
      <c r="J636" s="9"/>
      <c r="K636" s="9"/>
      <c r="L636" s="9"/>
      <c r="M636" s="9"/>
      <c r="N636" s="9"/>
      <c r="O636" s="9"/>
      <c r="P636" s="9"/>
      <c r="Q636" s="425"/>
      <c r="R636" s="9"/>
      <c r="S636" s="9"/>
      <c r="T636" s="17"/>
      <c r="U636" s="17"/>
      <c r="V636" s="9"/>
      <c r="W636" s="17"/>
      <c r="X636" s="9"/>
      <c r="Y636" s="9"/>
      <c r="Z636" s="9"/>
      <c r="AA636" s="9"/>
      <c r="AB636" s="9"/>
      <c r="AC636" s="9"/>
      <c r="AD636" s="9"/>
      <c r="AE636" s="9"/>
      <c r="AF636" s="9"/>
      <c r="AG636" s="9"/>
      <c r="AH636" s="9"/>
    </row>
    <row r="637" spans="1:34" x14ac:dyDescent="0.25">
      <c r="A637" s="9"/>
      <c r="B637" s="9"/>
      <c r="C637" s="9"/>
      <c r="D637" s="9"/>
      <c r="E637" s="16"/>
      <c r="F637" s="9"/>
      <c r="G637" s="16"/>
      <c r="H637" s="16"/>
      <c r="I637" s="9"/>
      <c r="J637" s="9"/>
      <c r="K637" s="9"/>
      <c r="L637" s="9"/>
      <c r="M637" s="9"/>
      <c r="N637" s="9"/>
      <c r="O637" s="9"/>
      <c r="P637" s="9"/>
      <c r="Q637" s="425"/>
      <c r="R637" s="9"/>
      <c r="S637" s="9"/>
      <c r="T637" s="17"/>
      <c r="U637" s="17"/>
      <c r="V637" s="9"/>
      <c r="W637" s="17"/>
      <c r="X637" s="9"/>
      <c r="Y637" s="9"/>
      <c r="Z637" s="9"/>
      <c r="AA637" s="9"/>
      <c r="AB637" s="9"/>
      <c r="AC637" s="9"/>
      <c r="AD637" s="9"/>
      <c r="AE637" s="9"/>
      <c r="AF637" s="9"/>
      <c r="AG637" s="9"/>
      <c r="AH637" s="9"/>
    </row>
    <row r="638" spans="1:34" x14ac:dyDescent="0.25">
      <c r="A638" s="9"/>
      <c r="B638" s="9"/>
      <c r="C638" s="9"/>
      <c r="D638" s="9"/>
      <c r="E638" s="16"/>
      <c r="F638" s="9"/>
      <c r="G638" s="16"/>
      <c r="H638" s="16"/>
      <c r="I638" s="9"/>
      <c r="J638" s="9"/>
      <c r="K638" s="9"/>
      <c r="L638" s="9"/>
      <c r="M638" s="9"/>
      <c r="N638" s="9"/>
      <c r="O638" s="9"/>
      <c r="P638" s="9"/>
      <c r="Q638" s="425"/>
      <c r="R638" s="9"/>
      <c r="S638" s="9"/>
      <c r="T638" s="17"/>
      <c r="U638" s="17"/>
      <c r="V638" s="9"/>
      <c r="W638" s="17"/>
      <c r="X638" s="9"/>
      <c r="Y638" s="9"/>
      <c r="Z638" s="9"/>
      <c r="AA638" s="9"/>
      <c r="AB638" s="9"/>
      <c r="AC638" s="9"/>
      <c r="AD638" s="9"/>
      <c r="AE638" s="9"/>
      <c r="AF638" s="9"/>
      <c r="AG638" s="9"/>
      <c r="AH638" s="9"/>
    </row>
    <row r="639" spans="1:34" x14ac:dyDescent="0.25">
      <c r="A639" s="9"/>
      <c r="B639" s="9"/>
      <c r="C639" s="9"/>
      <c r="D639" s="9"/>
      <c r="E639" s="16"/>
      <c r="F639" s="9"/>
      <c r="G639" s="16"/>
      <c r="H639" s="16"/>
      <c r="I639" s="9"/>
      <c r="J639" s="9"/>
      <c r="K639" s="9"/>
      <c r="L639" s="9"/>
      <c r="M639" s="9"/>
      <c r="N639" s="9"/>
      <c r="O639" s="9"/>
      <c r="P639" s="9"/>
      <c r="Q639" s="425"/>
      <c r="R639" s="9"/>
      <c r="S639" s="9"/>
      <c r="T639" s="17"/>
      <c r="U639" s="17"/>
      <c r="V639" s="9"/>
      <c r="W639" s="17"/>
      <c r="X639" s="9"/>
      <c r="Y639" s="9"/>
      <c r="Z639" s="9"/>
      <c r="AA639" s="9"/>
      <c r="AB639" s="9"/>
      <c r="AC639" s="9"/>
      <c r="AD639" s="9"/>
      <c r="AE639" s="9"/>
      <c r="AF639" s="9"/>
      <c r="AG639" s="9"/>
      <c r="AH639" s="9"/>
    </row>
    <row r="640" spans="1:34" x14ac:dyDescent="0.25">
      <c r="A640" s="9"/>
      <c r="B640" s="9"/>
      <c r="C640" s="9"/>
      <c r="D640" s="9"/>
      <c r="E640" s="16"/>
      <c r="F640" s="9"/>
      <c r="G640" s="16"/>
      <c r="H640" s="16"/>
      <c r="I640" s="9"/>
      <c r="J640" s="9"/>
      <c r="K640" s="9"/>
      <c r="L640" s="9"/>
      <c r="M640" s="9"/>
      <c r="N640" s="9"/>
      <c r="O640" s="9"/>
      <c r="P640" s="9"/>
      <c r="Q640" s="425"/>
      <c r="R640" s="9"/>
      <c r="S640" s="9"/>
      <c r="T640" s="17"/>
      <c r="U640" s="17"/>
      <c r="V640" s="9"/>
      <c r="W640" s="17"/>
      <c r="X640" s="9"/>
      <c r="Y640" s="9"/>
      <c r="Z640" s="9"/>
      <c r="AA640" s="9"/>
      <c r="AB640" s="9"/>
      <c r="AC640" s="9"/>
      <c r="AD640" s="9"/>
      <c r="AE640" s="9"/>
      <c r="AF640" s="9"/>
      <c r="AG640" s="9"/>
      <c r="AH640" s="9"/>
    </row>
    <row r="641" spans="1:34" x14ac:dyDescent="0.25">
      <c r="A641" s="9"/>
      <c r="B641" s="9"/>
      <c r="C641" s="9"/>
      <c r="D641" s="9"/>
      <c r="E641" s="16"/>
      <c r="F641" s="9"/>
      <c r="G641" s="16"/>
      <c r="H641" s="16"/>
      <c r="I641" s="9"/>
      <c r="J641" s="9"/>
      <c r="K641" s="9"/>
      <c r="L641" s="9"/>
      <c r="M641" s="9"/>
      <c r="N641" s="9"/>
      <c r="O641" s="9"/>
      <c r="P641" s="9"/>
      <c r="Q641" s="425"/>
      <c r="R641" s="9"/>
      <c r="S641" s="9"/>
      <c r="T641" s="17"/>
      <c r="U641" s="17"/>
      <c r="V641" s="9"/>
      <c r="W641" s="17"/>
      <c r="X641" s="9"/>
      <c r="Y641" s="9"/>
      <c r="Z641" s="9"/>
      <c r="AA641" s="9"/>
      <c r="AB641" s="9"/>
      <c r="AC641" s="9"/>
      <c r="AD641" s="9"/>
      <c r="AE641" s="9"/>
      <c r="AF641" s="9"/>
      <c r="AG641" s="9"/>
      <c r="AH641" s="9"/>
    </row>
    <row r="642" spans="1:34" x14ac:dyDescent="0.25">
      <c r="A642" s="9"/>
      <c r="B642" s="9"/>
      <c r="C642" s="9"/>
      <c r="D642" s="9"/>
      <c r="E642" s="16"/>
      <c r="F642" s="9"/>
      <c r="G642" s="16"/>
      <c r="H642" s="16"/>
      <c r="I642" s="9"/>
      <c r="J642" s="9"/>
      <c r="K642" s="9"/>
      <c r="L642" s="9"/>
      <c r="M642" s="9"/>
      <c r="N642" s="9"/>
      <c r="O642" s="9"/>
      <c r="P642" s="9"/>
      <c r="Q642" s="425"/>
      <c r="R642" s="9"/>
      <c r="S642" s="9"/>
      <c r="T642" s="17"/>
      <c r="U642" s="17"/>
      <c r="V642" s="9"/>
      <c r="W642" s="17"/>
      <c r="X642" s="9"/>
      <c r="Y642" s="9"/>
      <c r="Z642" s="9"/>
      <c r="AA642" s="9"/>
      <c r="AB642" s="9"/>
      <c r="AC642" s="9"/>
      <c r="AD642" s="9"/>
      <c r="AE642" s="9"/>
      <c r="AF642" s="9"/>
      <c r="AG642" s="9"/>
      <c r="AH642" s="9"/>
    </row>
    <row r="643" spans="1:34" x14ac:dyDescent="0.25">
      <c r="A643" s="9"/>
      <c r="B643" s="9"/>
      <c r="C643" s="9"/>
      <c r="D643" s="9"/>
      <c r="E643" s="16"/>
      <c r="F643" s="9"/>
      <c r="G643" s="16"/>
      <c r="H643" s="16"/>
      <c r="I643" s="9"/>
      <c r="J643" s="9"/>
      <c r="K643" s="9"/>
      <c r="L643" s="9"/>
      <c r="M643" s="9"/>
      <c r="N643" s="9"/>
      <c r="O643" s="9"/>
      <c r="P643" s="9"/>
      <c r="Q643" s="425"/>
      <c r="R643" s="9"/>
      <c r="S643" s="9"/>
      <c r="T643" s="17"/>
      <c r="U643" s="17"/>
      <c r="V643" s="9"/>
      <c r="W643" s="17"/>
      <c r="X643" s="9"/>
      <c r="Y643" s="9"/>
      <c r="Z643" s="9"/>
      <c r="AA643" s="9"/>
      <c r="AB643" s="9"/>
      <c r="AC643" s="9"/>
      <c r="AD643" s="9"/>
      <c r="AE643" s="9"/>
      <c r="AF643" s="9"/>
      <c r="AG643" s="9"/>
      <c r="AH643" s="9"/>
    </row>
    <row r="644" spans="1:34" x14ac:dyDescent="0.25">
      <c r="A644" s="9"/>
      <c r="B644" s="9"/>
      <c r="C644" s="9"/>
      <c r="D644" s="9"/>
      <c r="E644" s="16"/>
      <c r="F644" s="9"/>
      <c r="G644" s="16"/>
      <c r="H644" s="16"/>
      <c r="I644" s="9"/>
      <c r="J644" s="9"/>
      <c r="K644" s="9"/>
      <c r="L644" s="9"/>
      <c r="M644" s="9"/>
      <c r="N644" s="9"/>
      <c r="O644" s="9"/>
      <c r="P644" s="9"/>
      <c r="Q644" s="425"/>
      <c r="R644" s="9"/>
      <c r="S644" s="9"/>
      <c r="T644" s="17"/>
      <c r="U644" s="17"/>
      <c r="V644" s="9"/>
      <c r="W644" s="17"/>
      <c r="X644" s="9"/>
      <c r="Y644" s="9"/>
      <c r="Z644" s="9"/>
      <c r="AA644" s="9"/>
      <c r="AB644" s="9"/>
      <c r="AC644" s="9"/>
      <c r="AD644" s="9"/>
      <c r="AE644" s="9"/>
      <c r="AF644" s="9"/>
      <c r="AG644" s="9"/>
      <c r="AH644" s="9"/>
    </row>
    <row r="645" spans="1:34" x14ac:dyDescent="0.25">
      <c r="A645" s="9"/>
      <c r="B645" s="9"/>
      <c r="C645" s="9"/>
      <c r="D645" s="9"/>
      <c r="E645" s="16"/>
      <c r="F645" s="9"/>
      <c r="G645" s="16"/>
      <c r="H645" s="16"/>
      <c r="I645" s="9"/>
      <c r="J645" s="9"/>
      <c r="K645" s="9"/>
      <c r="L645" s="9"/>
      <c r="M645" s="9"/>
      <c r="N645" s="9"/>
      <c r="O645" s="9"/>
      <c r="P645" s="9"/>
      <c r="Q645" s="425"/>
      <c r="R645" s="9"/>
      <c r="S645" s="9"/>
      <c r="T645" s="17"/>
      <c r="U645" s="17"/>
      <c r="V645" s="9"/>
      <c r="W645" s="17"/>
      <c r="X645" s="9"/>
      <c r="Y645" s="9"/>
      <c r="Z645" s="9"/>
      <c r="AA645" s="9"/>
      <c r="AB645" s="9"/>
      <c r="AC645" s="9"/>
      <c r="AD645" s="9"/>
      <c r="AE645" s="9"/>
      <c r="AF645" s="9"/>
      <c r="AG645" s="9"/>
      <c r="AH645" s="9"/>
    </row>
    <row r="646" spans="1:34" x14ac:dyDescent="0.25">
      <c r="A646" s="9"/>
      <c r="B646" s="9"/>
      <c r="C646" s="9"/>
      <c r="D646" s="9"/>
      <c r="E646" s="16"/>
      <c r="F646" s="9"/>
      <c r="G646" s="16"/>
      <c r="H646" s="16"/>
      <c r="I646" s="9"/>
      <c r="J646" s="9"/>
      <c r="K646" s="9"/>
      <c r="L646" s="9"/>
      <c r="M646" s="9"/>
      <c r="N646" s="9"/>
      <c r="O646" s="9"/>
      <c r="P646" s="9"/>
      <c r="Q646" s="425"/>
      <c r="R646" s="9"/>
      <c r="S646" s="9"/>
      <c r="T646" s="17"/>
      <c r="U646" s="17"/>
      <c r="V646" s="9"/>
      <c r="W646" s="17"/>
      <c r="X646" s="9"/>
      <c r="Y646" s="9"/>
      <c r="Z646" s="9"/>
      <c r="AA646" s="9"/>
      <c r="AB646" s="9"/>
      <c r="AC646" s="9"/>
      <c r="AD646" s="9"/>
      <c r="AE646" s="9"/>
      <c r="AF646" s="9"/>
      <c r="AG646" s="9"/>
      <c r="AH646" s="9"/>
    </row>
    <row r="647" spans="1:34" x14ac:dyDescent="0.25">
      <c r="A647" s="9"/>
      <c r="B647" s="9"/>
      <c r="C647" s="9"/>
      <c r="D647" s="9"/>
      <c r="E647" s="16"/>
      <c r="F647" s="9"/>
      <c r="G647" s="16"/>
      <c r="H647" s="16"/>
      <c r="I647" s="9"/>
      <c r="J647" s="9"/>
      <c r="K647" s="9"/>
      <c r="L647" s="9"/>
      <c r="M647" s="9"/>
      <c r="N647" s="9"/>
      <c r="O647" s="9"/>
      <c r="P647" s="9"/>
      <c r="Q647" s="425"/>
      <c r="R647" s="9"/>
      <c r="S647" s="9"/>
      <c r="T647" s="17"/>
      <c r="U647" s="17"/>
      <c r="V647" s="9"/>
      <c r="W647" s="17"/>
      <c r="X647" s="9"/>
      <c r="Y647" s="9"/>
      <c r="Z647" s="9"/>
      <c r="AA647" s="9"/>
      <c r="AB647" s="9"/>
      <c r="AC647" s="9"/>
      <c r="AD647" s="9"/>
      <c r="AE647" s="9"/>
      <c r="AF647" s="9"/>
      <c r="AG647" s="9"/>
      <c r="AH647" s="9"/>
    </row>
    <row r="648" spans="1:34" x14ac:dyDescent="0.25">
      <c r="A648" s="9"/>
      <c r="B648" s="9"/>
      <c r="C648" s="9"/>
      <c r="D648" s="9"/>
      <c r="E648" s="16"/>
      <c r="F648" s="9"/>
      <c r="G648" s="16"/>
      <c r="H648" s="16"/>
      <c r="I648" s="9"/>
      <c r="J648" s="9"/>
      <c r="K648" s="9"/>
      <c r="L648" s="9"/>
      <c r="M648" s="9"/>
      <c r="N648" s="9"/>
      <c r="O648" s="9"/>
      <c r="P648" s="9"/>
      <c r="Q648" s="425"/>
      <c r="R648" s="9"/>
      <c r="S648" s="9"/>
      <c r="T648" s="17"/>
      <c r="U648" s="17"/>
      <c r="V648" s="9"/>
      <c r="W648" s="17"/>
      <c r="X648" s="9"/>
      <c r="Y648" s="9"/>
      <c r="Z648" s="9"/>
      <c r="AA648" s="9"/>
      <c r="AB648" s="9"/>
      <c r="AC648" s="9"/>
      <c r="AD648" s="9"/>
      <c r="AE648" s="9"/>
      <c r="AF648" s="9"/>
      <c r="AG648" s="9"/>
      <c r="AH648" s="9"/>
    </row>
    <row r="649" spans="1:34" x14ac:dyDescent="0.25">
      <c r="A649" s="9"/>
      <c r="B649" s="9"/>
      <c r="C649" s="9"/>
      <c r="D649" s="9"/>
      <c r="E649" s="16"/>
      <c r="F649" s="9"/>
      <c r="G649" s="16"/>
      <c r="H649" s="16"/>
      <c r="I649" s="9"/>
      <c r="J649" s="9"/>
      <c r="K649" s="9"/>
      <c r="L649" s="9"/>
      <c r="M649" s="9"/>
      <c r="N649" s="9"/>
      <c r="O649" s="9"/>
      <c r="P649" s="9"/>
      <c r="Q649" s="425"/>
      <c r="R649" s="9"/>
      <c r="S649" s="9"/>
      <c r="T649" s="17"/>
      <c r="U649" s="17"/>
      <c r="V649" s="9"/>
      <c r="W649" s="17"/>
      <c r="X649" s="9"/>
      <c r="Y649" s="9"/>
      <c r="Z649" s="9"/>
      <c r="AA649" s="9"/>
      <c r="AB649" s="9"/>
      <c r="AC649" s="9"/>
      <c r="AD649" s="9"/>
      <c r="AE649" s="9"/>
      <c r="AF649" s="9"/>
      <c r="AG649" s="9"/>
      <c r="AH649" s="9"/>
    </row>
    <row r="650" spans="1:34" x14ac:dyDescent="0.25">
      <c r="A650" s="9"/>
      <c r="B650" s="9"/>
      <c r="C650" s="9"/>
      <c r="D650" s="9"/>
      <c r="E650" s="16"/>
      <c r="F650" s="9"/>
      <c r="G650" s="16"/>
      <c r="H650" s="16"/>
      <c r="I650" s="9"/>
      <c r="J650" s="9"/>
      <c r="K650" s="9"/>
      <c r="L650" s="9"/>
      <c r="M650" s="9"/>
      <c r="N650" s="9"/>
      <c r="O650" s="9"/>
      <c r="P650" s="9"/>
      <c r="Q650" s="425"/>
      <c r="R650" s="9"/>
      <c r="S650" s="9"/>
      <c r="T650" s="17"/>
      <c r="U650" s="17"/>
      <c r="V650" s="9"/>
      <c r="W650" s="17"/>
      <c r="X650" s="9"/>
      <c r="Y650" s="9"/>
      <c r="Z650" s="9"/>
      <c r="AA650" s="9"/>
      <c r="AB650" s="9"/>
      <c r="AC650" s="9"/>
      <c r="AD650" s="9"/>
      <c r="AE650" s="9"/>
      <c r="AF650" s="9"/>
      <c r="AG650" s="9"/>
      <c r="AH650" s="9"/>
    </row>
    <row r="651" spans="1:34" x14ac:dyDescent="0.25">
      <c r="A651" s="9"/>
      <c r="B651" s="9"/>
      <c r="C651" s="9"/>
      <c r="D651" s="9"/>
      <c r="E651" s="16"/>
      <c r="F651" s="9"/>
      <c r="G651" s="16"/>
      <c r="H651" s="16"/>
      <c r="I651" s="9"/>
      <c r="J651" s="9"/>
      <c r="K651" s="9"/>
      <c r="L651" s="9"/>
      <c r="M651" s="9"/>
      <c r="N651" s="9"/>
      <c r="O651" s="9"/>
      <c r="P651" s="9"/>
      <c r="Q651" s="425"/>
      <c r="R651" s="9"/>
      <c r="S651" s="9"/>
      <c r="T651" s="17"/>
      <c r="U651" s="17"/>
      <c r="V651" s="9"/>
      <c r="W651" s="17"/>
      <c r="X651" s="9"/>
      <c r="Y651" s="9"/>
      <c r="Z651" s="9"/>
      <c r="AA651" s="9"/>
      <c r="AB651" s="9"/>
      <c r="AC651" s="9"/>
      <c r="AD651" s="9"/>
      <c r="AE651" s="9"/>
      <c r="AF651" s="9"/>
      <c r="AG651" s="9"/>
      <c r="AH651" s="9"/>
    </row>
    <row r="652" spans="1:34" x14ac:dyDescent="0.25">
      <c r="A652" s="9"/>
      <c r="B652" s="9"/>
      <c r="C652" s="9"/>
      <c r="D652" s="9"/>
      <c r="E652" s="16"/>
      <c r="F652" s="9"/>
      <c r="G652" s="16"/>
      <c r="H652" s="16"/>
      <c r="I652" s="9"/>
      <c r="J652" s="9"/>
      <c r="K652" s="9"/>
      <c r="L652" s="9"/>
      <c r="M652" s="9"/>
      <c r="N652" s="9"/>
      <c r="O652" s="9"/>
      <c r="P652" s="9"/>
      <c r="Q652" s="425"/>
      <c r="R652" s="9"/>
      <c r="S652" s="9"/>
      <c r="T652" s="17"/>
      <c r="U652" s="17"/>
      <c r="V652" s="9"/>
      <c r="W652" s="17"/>
      <c r="X652" s="9"/>
      <c r="Y652" s="9"/>
      <c r="Z652" s="9"/>
      <c r="AA652" s="9"/>
      <c r="AB652" s="9"/>
      <c r="AC652" s="9"/>
      <c r="AD652" s="9"/>
      <c r="AE652" s="9"/>
      <c r="AF652" s="9"/>
      <c r="AG652" s="9"/>
      <c r="AH652" s="9"/>
    </row>
    <row r="653" spans="1:34" x14ac:dyDescent="0.25">
      <c r="A653" s="9"/>
      <c r="B653" s="9"/>
      <c r="C653" s="9"/>
      <c r="D653" s="9"/>
      <c r="E653" s="16"/>
      <c r="F653" s="9"/>
      <c r="G653" s="16"/>
      <c r="H653" s="16"/>
      <c r="I653" s="9"/>
      <c r="J653" s="9"/>
      <c r="K653" s="9"/>
      <c r="L653" s="9"/>
      <c r="M653" s="9"/>
      <c r="N653" s="9"/>
      <c r="O653" s="9"/>
      <c r="P653" s="9"/>
      <c r="Q653" s="425"/>
      <c r="R653" s="9"/>
      <c r="S653" s="9"/>
      <c r="T653" s="17"/>
      <c r="U653" s="17"/>
      <c r="V653" s="9"/>
      <c r="W653" s="17"/>
      <c r="X653" s="9"/>
      <c r="Y653" s="9"/>
      <c r="Z653" s="9"/>
      <c r="AA653" s="9"/>
      <c r="AB653" s="9"/>
      <c r="AC653" s="9"/>
      <c r="AD653" s="9"/>
      <c r="AE653" s="9"/>
      <c r="AF653" s="9"/>
      <c r="AG653" s="9"/>
      <c r="AH653" s="9"/>
    </row>
    <row r="654" spans="1:34" x14ac:dyDescent="0.25">
      <c r="A654" s="9"/>
      <c r="B654" s="9"/>
      <c r="C654" s="9"/>
      <c r="D654" s="9"/>
      <c r="E654" s="16"/>
      <c r="F654" s="9"/>
      <c r="G654" s="16"/>
      <c r="H654" s="16"/>
      <c r="I654" s="9"/>
      <c r="J654" s="9"/>
      <c r="K654" s="9"/>
      <c r="L654" s="9"/>
      <c r="M654" s="9"/>
      <c r="N654" s="9"/>
      <c r="O654" s="9"/>
      <c r="P654" s="9"/>
      <c r="Q654" s="425"/>
      <c r="R654" s="9"/>
      <c r="S654" s="9"/>
      <c r="T654" s="17"/>
      <c r="U654" s="17"/>
      <c r="V654" s="9"/>
      <c r="W654" s="17"/>
      <c r="X654" s="9"/>
      <c r="Y654" s="9"/>
      <c r="Z654" s="9"/>
      <c r="AA654" s="9"/>
      <c r="AB654" s="9"/>
      <c r="AC654" s="9"/>
      <c r="AD654" s="9"/>
      <c r="AE654" s="9"/>
      <c r="AF654" s="9"/>
      <c r="AG654" s="9"/>
      <c r="AH654" s="9"/>
    </row>
    <row r="655" spans="1:34" x14ac:dyDescent="0.25">
      <c r="A655" s="9"/>
      <c r="B655" s="9"/>
      <c r="C655" s="9"/>
      <c r="D655" s="9"/>
      <c r="E655" s="16"/>
      <c r="F655" s="9"/>
      <c r="G655" s="16"/>
      <c r="H655" s="16"/>
      <c r="I655" s="9"/>
      <c r="J655" s="9"/>
      <c r="K655" s="9"/>
      <c r="L655" s="9"/>
      <c r="M655" s="9"/>
      <c r="N655" s="9"/>
      <c r="O655" s="9"/>
      <c r="P655" s="9"/>
      <c r="Q655" s="425"/>
      <c r="R655" s="9"/>
      <c r="S655" s="9"/>
      <c r="T655" s="17"/>
      <c r="U655" s="17"/>
      <c r="V655" s="9"/>
      <c r="W655" s="17"/>
      <c r="X655" s="9"/>
      <c r="Y655" s="9"/>
      <c r="Z655" s="9"/>
      <c r="AA655" s="9"/>
      <c r="AB655" s="9"/>
      <c r="AC655" s="9"/>
      <c r="AD655" s="9"/>
      <c r="AE655" s="9"/>
      <c r="AF655" s="9"/>
      <c r="AG655" s="9"/>
      <c r="AH655" s="9"/>
    </row>
    <row r="656" spans="1:34" x14ac:dyDescent="0.25">
      <c r="A656" s="9"/>
      <c r="B656" s="9"/>
      <c r="C656" s="9"/>
      <c r="D656" s="9"/>
      <c r="E656" s="16"/>
      <c r="F656" s="9"/>
      <c r="G656" s="16"/>
      <c r="H656" s="16"/>
      <c r="I656" s="9"/>
      <c r="J656" s="9"/>
      <c r="K656" s="9"/>
      <c r="L656" s="9"/>
      <c r="M656" s="9"/>
      <c r="N656" s="9"/>
      <c r="O656" s="9"/>
      <c r="P656" s="9"/>
      <c r="Q656" s="425"/>
      <c r="R656" s="9"/>
      <c r="S656" s="9"/>
      <c r="T656" s="17"/>
      <c r="U656" s="17"/>
      <c r="V656" s="9"/>
      <c r="W656" s="17"/>
      <c r="X656" s="9"/>
      <c r="Y656" s="9"/>
      <c r="Z656" s="9"/>
      <c r="AA656" s="9"/>
      <c r="AB656" s="9"/>
      <c r="AC656" s="9"/>
      <c r="AD656" s="9"/>
      <c r="AE656" s="9"/>
      <c r="AF656" s="9"/>
      <c r="AG656" s="9"/>
      <c r="AH656" s="9"/>
    </row>
    <row r="657" spans="1:34" x14ac:dyDescent="0.25">
      <c r="A657" s="9"/>
      <c r="B657" s="9"/>
      <c r="C657" s="9"/>
      <c r="D657" s="9"/>
      <c r="E657" s="16"/>
      <c r="F657" s="9"/>
      <c r="G657" s="16"/>
      <c r="H657" s="16"/>
      <c r="I657" s="9"/>
      <c r="J657" s="9"/>
      <c r="K657" s="9"/>
      <c r="L657" s="9"/>
      <c r="M657" s="9"/>
      <c r="N657" s="9"/>
      <c r="O657" s="9"/>
      <c r="P657" s="9"/>
      <c r="Q657" s="425"/>
      <c r="R657" s="9"/>
      <c r="S657" s="9"/>
      <c r="T657" s="17"/>
      <c r="U657" s="17"/>
      <c r="V657" s="9"/>
      <c r="W657" s="17"/>
      <c r="X657" s="9"/>
      <c r="Y657" s="9"/>
      <c r="Z657" s="9"/>
      <c r="AA657" s="9"/>
      <c r="AB657" s="9"/>
      <c r="AC657" s="9"/>
      <c r="AD657" s="9"/>
      <c r="AE657" s="9"/>
      <c r="AF657" s="9"/>
      <c r="AG657" s="9"/>
      <c r="AH657" s="9"/>
    </row>
    <row r="658" spans="1:34" x14ac:dyDescent="0.25">
      <c r="A658" s="9"/>
      <c r="B658" s="9"/>
      <c r="C658" s="9"/>
      <c r="D658" s="9"/>
      <c r="E658" s="16"/>
      <c r="F658" s="9"/>
      <c r="G658" s="16"/>
      <c r="H658" s="16"/>
      <c r="I658" s="9"/>
      <c r="J658" s="9"/>
      <c r="K658" s="9"/>
      <c r="L658" s="9"/>
      <c r="M658" s="9"/>
      <c r="N658" s="9"/>
      <c r="O658" s="9"/>
      <c r="P658" s="9"/>
      <c r="Q658" s="425"/>
      <c r="R658" s="9"/>
      <c r="S658" s="9"/>
      <c r="T658" s="17"/>
      <c r="U658" s="17"/>
      <c r="V658" s="9"/>
      <c r="W658" s="17"/>
      <c r="X658" s="9"/>
      <c r="Y658" s="9"/>
      <c r="Z658" s="9"/>
      <c r="AA658" s="9"/>
      <c r="AB658" s="9"/>
      <c r="AC658" s="9"/>
      <c r="AD658" s="9"/>
      <c r="AE658" s="9"/>
      <c r="AF658" s="9"/>
      <c r="AG658" s="9"/>
      <c r="AH658" s="9"/>
    </row>
    <row r="659" spans="1:34" x14ac:dyDescent="0.25">
      <c r="A659" s="9"/>
      <c r="B659" s="9"/>
      <c r="C659" s="9"/>
      <c r="D659" s="9"/>
      <c r="E659" s="16"/>
      <c r="F659" s="9"/>
      <c r="G659" s="16"/>
      <c r="H659" s="16"/>
      <c r="I659" s="9"/>
      <c r="J659" s="9"/>
      <c r="K659" s="9"/>
      <c r="L659" s="9"/>
      <c r="M659" s="9"/>
      <c r="N659" s="9"/>
      <c r="O659" s="9"/>
      <c r="P659" s="9"/>
      <c r="Q659" s="425"/>
      <c r="R659" s="9"/>
      <c r="S659" s="9"/>
      <c r="T659" s="17"/>
      <c r="U659" s="17"/>
      <c r="V659" s="9"/>
      <c r="W659" s="17"/>
      <c r="X659" s="9"/>
      <c r="Y659" s="9"/>
      <c r="Z659" s="9"/>
      <c r="AA659" s="9"/>
      <c r="AB659" s="9"/>
      <c r="AC659" s="9"/>
      <c r="AD659" s="9"/>
      <c r="AE659" s="9"/>
      <c r="AF659" s="9"/>
      <c r="AG659" s="9"/>
      <c r="AH659" s="9"/>
    </row>
    <row r="660" spans="1:34" x14ac:dyDescent="0.25">
      <c r="A660" s="9"/>
      <c r="B660" s="9"/>
      <c r="C660" s="9"/>
      <c r="D660" s="9"/>
      <c r="E660" s="16"/>
      <c r="F660" s="9"/>
      <c r="G660" s="16"/>
      <c r="H660" s="16"/>
      <c r="I660" s="9"/>
      <c r="J660" s="9"/>
      <c r="K660" s="9"/>
      <c r="L660" s="9"/>
      <c r="M660" s="9"/>
      <c r="N660" s="9"/>
      <c r="O660" s="9"/>
      <c r="P660" s="9"/>
      <c r="Q660" s="425"/>
      <c r="R660" s="9"/>
      <c r="S660" s="9"/>
      <c r="T660" s="17"/>
      <c r="U660" s="17"/>
      <c r="V660" s="9"/>
      <c r="W660" s="17"/>
      <c r="X660" s="9"/>
      <c r="Y660" s="9"/>
      <c r="Z660" s="9"/>
      <c r="AA660" s="9"/>
      <c r="AB660" s="9"/>
      <c r="AC660" s="9"/>
      <c r="AD660" s="9"/>
      <c r="AE660" s="9"/>
      <c r="AF660" s="9"/>
      <c r="AG660" s="9"/>
      <c r="AH660" s="9"/>
    </row>
    <row r="661" spans="1:34" x14ac:dyDescent="0.25">
      <c r="A661" s="9"/>
      <c r="B661" s="9"/>
      <c r="C661" s="9"/>
      <c r="D661" s="9"/>
      <c r="E661" s="16"/>
      <c r="F661" s="9"/>
      <c r="G661" s="16"/>
      <c r="H661" s="16"/>
      <c r="I661" s="9"/>
      <c r="J661" s="9"/>
      <c r="K661" s="9"/>
      <c r="L661" s="9"/>
      <c r="M661" s="9"/>
      <c r="N661" s="9"/>
      <c r="O661" s="9"/>
      <c r="P661" s="9"/>
      <c r="Q661" s="425"/>
      <c r="R661" s="9"/>
      <c r="S661" s="9"/>
      <c r="T661" s="17"/>
      <c r="U661" s="17"/>
      <c r="V661" s="9"/>
      <c r="W661" s="17"/>
      <c r="X661" s="9"/>
      <c r="Y661" s="9"/>
      <c r="Z661" s="9"/>
      <c r="AA661" s="9"/>
      <c r="AB661" s="9"/>
      <c r="AC661" s="9"/>
      <c r="AD661" s="9"/>
      <c r="AE661" s="9"/>
      <c r="AF661" s="9"/>
      <c r="AG661" s="9"/>
      <c r="AH661" s="9"/>
    </row>
    <row r="662" spans="1:34" x14ac:dyDescent="0.25">
      <c r="A662" s="9"/>
      <c r="B662" s="9"/>
      <c r="C662" s="9"/>
      <c r="D662" s="9"/>
      <c r="E662" s="16"/>
      <c r="F662" s="9"/>
      <c r="G662" s="16"/>
      <c r="H662" s="16"/>
      <c r="I662" s="9"/>
      <c r="J662" s="9"/>
      <c r="K662" s="9"/>
      <c r="L662" s="9"/>
      <c r="M662" s="9"/>
      <c r="N662" s="9"/>
      <c r="O662" s="9"/>
      <c r="P662" s="9"/>
      <c r="Q662" s="425"/>
      <c r="R662" s="9"/>
      <c r="S662" s="9"/>
      <c r="T662" s="17"/>
      <c r="U662" s="17"/>
      <c r="V662" s="9"/>
      <c r="W662" s="17"/>
      <c r="X662" s="9"/>
      <c r="Y662" s="9"/>
      <c r="Z662" s="9"/>
      <c r="AA662" s="9"/>
      <c r="AB662" s="9"/>
      <c r="AC662" s="9"/>
      <c r="AD662" s="9"/>
      <c r="AE662" s="9"/>
      <c r="AF662" s="9"/>
      <c r="AG662" s="9"/>
      <c r="AH662" s="9"/>
    </row>
    <row r="663" spans="1:34" x14ac:dyDescent="0.25">
      <c r="A663" s="9"/>
      <c r="B663" s="9"/>
      <c r="C663" s="9"/>
      <c r="D663" s="9"/>
      <c r="E663" s="16"/>
      <c r="F663" s="9"/>
      <c r="G663" s="16"/>
      <c r="H663" s="16"/>
      <c r="I663" s="9"/>
      <c r="J663" s="9"/>
      <c r="K663" s="9"/>
      <c r="L663" s="9"/>
      <c r="M663" s="9"/>
      <c r="N663" s="9"/>
      <c r="O663" s="9"/>
      <c r="P663" s="9"/>
      <c r="Q663" s="425"/>
      <c r="R663" s="9"/>
      <c r="S663" s="9"/>
      <c r="T663" s="17"/>
      <c r="U663" s="17"/>
      <c r="V663" s="9"/>
      <c r="W663" s="17"/>
      <c r="X663" s="9"/>
      <c r="Y663" s="9"/>
      <c r="Z663" s="9"/>
      <c r="AA663" s="9"/>
      <c r="AB663" s="9"/>
      <c r="AC663" s="9"/>
      <c r="AD663" s="9"/>
      <c r="AE663" s="9"/>
      <c r="AF663" s="9"/>
      <c r="AG663" s="9"/>
      <c r="AH663" s="9"/>
    </row>
    <row r="664" spans="1:34" x14ac:dyDescent="0.25">
      <c r="A664" s="9"/>
      <c r="B664" s="9"/>
      <c r="C664" s="9"/>
      <c r="D664" s="9"/>
      <c r="E664" s="16"/>
      <c r="F664" s="9"/>
      <c r="G664" s="16"/>
      <c r="H664" s="16"/>
      <c r="I664" s="9"/>
      <c r="J664" s="9"/>
      <c r="K664" s="9"/>
      <c r="L664" s="9"/>
      <c r="M664" s="9"/>
      <c r="N664" s="9"/>
      <c r="O664" s="9"/>
      <c r="P664" s="9"/>
      <c r="Q664" s="425"/>
      <c r="R664" s="9"/>
      <c r="S664" s="9"/>
      <c r="T664" s="17"/>
      <c r="U664" s="17"/>
      <c r="V664" s="9"/>
      <c r="W664" s="17"/>
      <c r="X664" s="9"/>
      <c r="Y664" s="9"/>
      <c r="Z664" s="9"/>
      <c r="AA664" s="9"/>
      <c r="AB664" s="9"/>
      <c r="AC664" s="9"/>
      <c r="AD664" s="9"/>
      <c r="AE664" s="9"/>
      <c r="AF664" s="9"/>
      <c r="AG664" s="9"/>
      <c r="AH664" s="9"/>
    </row>
    <row r="665" spans="1:34" x14ac:dyDescent="0.25">
      <c r="A665" s="9"/>
      <c r="B665" s="9"/>
      <c r="C665" s="9"/>
      <c r="D665" s="9"/>
      <c r="E665" s="16"/>
      <c r="F665" s="9"/>
      <c r="G665" s="16"/>
      <c r="H665" s="16"/>
      <c r="I665" s="9"/>
      <c r="J665" s="9"/>
      <c r="K665" s="9"/>
      <c r="L665" s="9"/>
      <c r="M665" s="9"/>
      <c r="N665" s="9"/>
      <c r="O665" s="9"/>
      <c r="P665" s="9"/>
      <c r="Q665" s="425"/>
      <c r="R665" s="9"/>
      <c r="S665" s="9"/>
      <c r="T665" s="17"/>
      <c r="U665" s="17"/>
      <c r="V665" s="9"/>
      <c r="W665" s="17"/>
      <c r="X665" s="9"/>
      <c r="Y665" s="9"/>
      <c r="Z665" s="9"/>
      <c r="AA665" s="9"/>
      <c r="AB665" s="9"/>
      <c r="AC665" s="9"/>
      <c r="AD665" s="9"/>
      <c r="AE665" s="9"/>
      <c r="AF665" s="9"/>
      <c r="AG665" s="9"/>
      <c r="AH665" s="9"/>
    </row>
    <row r="666" spans="1:34" x14ac:dyDescent="0.25">
      <c r="A666" s="9"/>
      <c r="B666" s="9"/>
      <c r="C666" s="9"/>
      <c r="D666" s="9"/>
      <c r="E666" s="16"/>
      <c r="F666" s="9"/>
      <c r="G666" s="16"/>
      <c r="H666" s="16"/>
      <c r="I666" s="9"/>
      <c r="J666" s="9"/>
      <c r="K666" s="9"/>
      <c r="L666" s="9"/>
      <c r="M666" s="9"/>
      <c r="N666" s="9"/>
      <c r="O666" s="9"/>
      <c r="P666" s="9"/>
      <c r="Q666" s="425"/>
      <c r="R666" s="9"/>
      <c r="S666" s="9"/>
      <c r="T666" s="17"/>
      <c r="U666" s="17"/>
      <c r="V666" s="9"/>
      <c r="W666" s="17"/>
      <c r="X666" s="9"/>
      <c r="Y666" s="9"/>
      <c r="Z666" s="9"/>
      <c r="AA666" s="9"/>
      <c r="AB666" s="9"/>
      <c r="AC666" s="9"/>
      <c r="AD666" s="9"/>
      <c r="AE666" s="9"/>
      <c r="AF666" s="9"/>
      <c r="AG666" s="9"/>
      <c r="AH666" s="9"/>
    </row>
    <row r="667" spans="1:34" x14ac:dyDescent="0.25">
      <c r="A667" s="9"/>
      <c r="B667" s="9"/>
      <c r="C667" s="9"/>
      <c r="D667" s="9"/>
      <c r="E667" s="16"/>
      <c r="F667" s="9"/>
      <c r="G667" s="16"/>
      <c r="H667" s="16"/>
      <c r="I667" s="9"/>
      <c r="J667" s="9"/>
      <c r="K667" s="9"/>
      <c r="L667" s="9"/>
      <c r="M667" s="9"/>
      <c r="N667" s="9"/>
      <c r="O667" s="9"/>
      <c r="P667" s="9"/>
      <c r="Q667" s="425"/>
      <c r="R667" s="9"/>
      <c r="S667" s="9"/>
      <c r="T667" s="17"/>
      <c r="U667" s="17"/>
      <c r="V667" s="9"/>
      <c r="W667" s="17"/>
      <c r="X667" s="9"/>
      <c r="Y667" s="9"/>
      <c r="Z667" s="9"/>
      <c r="AA667" s="9"/>
      <c r="AB667" s="9"/>
      <c r="AC667" s="9"/>
      <c r="AD667" s="9"/>
      <c r="AE667" s="9"/>
      <c r="AF667" s="9"/>
      <c r="AG667" s="9"/>
      <c r="AH667" s="9"/>
    </row>
    <row r="668" spans="1:34" x14ac:dyDescent="0.25">
      <c r="A668" s="9"/>
      <c r="B668" s="9"/>
      <c r="C668" s="9"/>
      <c r="D668" s="9"/>
      <c r="E668" s="16"/>
      <c r="F668" s="9"/>
      <c r="G668" s="16"/>
      <c r="H668" s="16"/>
      <c r="I668" s="9"/>
      <c r="J668" s="9"/>
      <c r="K668" s="9"/>
      <c r="L668" s="9"/>
      <c r="M668" s="9"/>
      <c r="N668" s="9"/>
      <c r="O668" s="9"/>
      <c r="P668" s="9"/>
      <c r="Q668" s="425"/>
      <c r="R668" s="9"/>
      <c r="S668" s="9"/>
      <c r="T668" s="17"/>
      <c r="U668" s="17"/>
      <c r="V668" s="9"/>
      <c r="W668" s="17"/>
      <c r="X668" s="9"/>
      <c r="Y668" s="9"/>
      <c r="Z668" s="9"/>
      <c r="AA668" s="9"/>
      <c r="AB668" s="9"/>
      <c r="AC668" s="9"/>
      <c r="AD668" s="9"/>
      <c r="AE668" s="9"/>
      <c r="AF668" s="9"/>
      <c r="AG668" s="9"/>
      <c r="AH668" s="9"/>
    </row>
    <row r="669" spans="1:34" x14ac:dyDescent="0.25">
      <c r="A669" s="9"/>
      <c r="B669" s="9"/>
      <c r="C669" s="9"/>
      <c r="D669" s="9"/>
      <c r="E669" s="16"/>
      <c r="F669" s="9"/>
      <c r="G669" s="16"/>
      <c r="H669" s="16"/>
      <c r="I669" s="9"/>
      <c r="J669" s="9"/>
      <c r="K669" s="9"/>
      <c r="L669" s="9"/>
      <c r="M669" s="9"/>
      <c r="N669" s="9"/>
      <c r="O669" s="9"/>
      <c r="P669" s="9"/>
      <c r="Q669" s="425"/>
      <c r="R669" s="9"/>
      <c r="S669" s="9"/>
      <c r="T669" s="17"/>
      <c r="U669" s="17"/>
      <c r="V669" s="9"/>
      <c r="W669" s="17"/>
      <c r="X669" s="9"/>
      <c r="Y669" s="9"/>
      <c r="Z669" s="9"/>
      <c r="AA669" s="9"/>
      <c r="AB669" s="9"/>
      <c r="AC669" s="9"/>
      <c r="AD669" s="9"/>
      <c r="AE669" s="9"/>
      <c r="AF669" s="9"/>
      <c r="AG669" s="9"/>
      <c r="AH669" s="9"/>
    </row>
    <row r="670" spans="1:34" x14ac:dyDescent="0.25">
      <c r="A670" s="9"/>
      <c r="B670" s="9"/>
      <c r="C670" s="9"/>
      <c r="D670" s="9"/>
      <c r="E670" s="16"/>
      <c r="F670" s="9"/>
      <c r="G670" s="16"/>
      <c r="H670" s="16"/>
      <c r="I670" s="9"/>
      <c r="J670" s="9"/>
      <c r="K670" s="9"/>
      <c r="L670" s="9"/>
      <c r="M670" s="9"/>
      <c r="N670" s="9"/>
      <c r="O670" s="9"/>
      <c r="P670" s="9"/>
      <c r="Q670" s="425"/>
      <c r="R670" s="9"/>
      <c r="S670" s="9"/>
      <c r="T670" s="17"/>
      <c r="U670" s="17"/>
      <c r="V670" s="9"/>
      <c r="W670" s="17"/>
      <c r="X670" s="9"/>
      <c r="Y670" s="9"/>
      <c r="Z670" s="9"/>
      <c r="AA670" s="9"/>
      <c r="AB670" s="9"/>
      <c r="AC670" s="9"/>
      <c r="AD670" s="9"/>
      <c r="AE670" s="9"/>
      <c r="AF670" s="9"/>
      <c r="AG670" s="9"/>
      <c r="AH670" s="9"/>
    </row>
    <row r="671" spans="1:34" x14ac:dyDescent="0.25">
      <c r="A671" s="9"/>
      <c r="B671" s="9"/>
      <c r="C671" s="9"/>
      <c r="D671" s="9"/>
      <c r="E671" s="16"/>
      <c r="F671" s="9"/>
      <c r="G671" s="16"/>
      <c r="H671" s="16"/>
      <c r="I671" s="9"/>
      <c r="J671" s="9"/>
      <c r="K671" s="9"/>
      <c r="L671" s="9"/>
      <c r="M671" s="9"/>
      <c r="N671" s="9"/>
      <c r="O671" s="9"/>
      <c r="P671" s="9"/>
      <c r="Q671" s="425"/>
      <c r="R671" s="9"/>
      <c r="S671" s="9"/>
      <c r="T671" s="17"/>
      <c r="U671" s="17"/>
      <c r="V671" s="9"/>
      <c r="W671" s="17"/>
      <c r="X671" s="9"/>
      <c r="Y671" s="9"/>
      <c r="Z671" s="9"/>
      <c r="AA671" s="9"/>
      <c r="AB671" s="9"/>
      <c r="AC671" s="9"/>
      <c r="AD671" s="9"/>
      <c r="AE671" s="9"/>
      <c r="AF671" s="9"/>
      <c r="AG671" s="9"/>
      <c r="AH671" s="9"/>
    </row>
    <row r="672" spans="1:34" x14ac:dyDescent="0.25">
      <c r="A672" s="9"/>
      <c r="B672" s="9"/>
      <c r="C672" s="9"/>
      <c r="D672" s="9"/>
      <c r="E672" s="16"/>
      <c r="F672" s="9"/>
      <c r="G672" s="16"/>
      <c r="H672" s="16"/>
      <c r="I672" s="9"/>
      <c r="J672" s="9"/>
      <c r="K672" s="9"/>
      <c r="L672" s="9"/>
      <c r="M672" s="9"/>
      <c r="N672" s="9"/>
      <c r="O672" s="9"/>
      <c r="P672" s="9"/>
      <c r="Q672" s="425"/>
      <c r="R672" s="9"/>
      <c r="S672" s="9"/>
      <c r="T672" s="17"/>
      <c r="U672" s="17"/>
      <c r="V672" s="9"/>
      <c r="W672" s="17"/>
      <c r="X672" s="9"/>
      <c r="Y672" s="9"/>
      <c r="Z672" s="9"/>
      <c r="AA672" s="9"/>
      <c r="AB672" s="9"/>
      <c r="AC672" s="9"/>
      <c r="AD672" s="9"/>
      <c r="AE672" s="9"/>
      <c r="AF672" s="9"/>
      <c r="AG672" s="9"/>
      <c r="AH672" s="9"/>
    </row>
    <row r="673" spans="1:34" x14ac:dyDescent="0.25">
      <c r="A673" s="9"/>
      <c r="B673" s="9"/>
      <c r="C673" s="9"/>
      <c r="D673" s="9"/>
      <c r="E673" s="16"/>
      <c r="F673" s="9"/>
      <c r="G673" s="16"/>
      <c r="H673" s="16"/>
      <c r="I673" s="9"/>
      <c r="J673" s="9"/>
      <c r="K673" s="9"/>
      <c r="L673" s="9"/>
      <c r="M673" s="9"/>
      <c r="N673" s="9"/>
      <c r="O673" s="9"/>
      <c r="P673" s="9"/>
      <c r="Q673" s="425"/>
      <c r="R673" s="9"/>
      <c r="S673" s="9"/>
      <c r="T673" s="17"/>
      <c r="U673" s="17"/>
      <c r="V673" s="9"/>
      <c r="W673" s="17"/>
      <c r="X673" s="9"/>
      <c r="Y673" s="9"/>
      <c r="Z673" s="9"/>
      <c r="AA673" s="9"/>
      <c r="AB673" s="9"/>
      <c r="AC673" s="9"/>
      <c r="AD673" s="9"/>
      <c r="AE673" s="9"/>
      <c r="AF673" s="9"/>
      <c r="AG673" s="9"/>
      <c r="AH673" s="9"/>
    </row>
    <row r="674" spans="1:34" x14ac:dyDescent="0.25">
      <c r="A674" s="9"/>
      <c r="B674" s="9"/>
      <c r="C674" s="9"/>
      <c r="D674" s="9"/>
      <c r="E674" s="16"/>
      <c r="F674" s="9"/>
      <c r="G674" s="16"/>
      <c r="H674" s="16"/>
      <c r="I674" s="9"/>
      <c r="J674" s="9"/>
      <c r="K674" s="9"/>
      <c r="L674" s="9"/>
      <c r="M674" s="9"/>
      <c r="N674" s="9"/>
      <c r="O674" s="9"/>
      <c r="P674" s="9"/>
      <c r="Q674" s="425"/>
      <c r="R674" s="9"/>
      <c r="S674" s="9"/>
      <c r="T674" s="17"/>
      <c r="U674" s="17"/>
      <c r="V674" s="9"/>
      <c r="W674" s="17"/>
      <c r="X674" s="9"/>
      <c r="Y674" s="9"/>
      <c r="Z674" s="9"/>
      <c r="AA674" s="9"/>
      <c r="AB674" s="9"/>
      <c r="AC674" s="9"/>
      <c r="AD674" s="9"/>
      <c r="AE674" s="9"/>
      <c r="AF674" s="9"/>
      <c r="AG674" s="9"/>
      <c r="AH674" s="9"/>
    </row>
    <row r="675" spans="1:34" x14ac:dyDescent="0.25">
      <c r="A675" s="9"/>
      <c r="B675" s="9"/>
      <c r="C675" s="9"/>
      <c r="D675" s="9"/>
      <c r="E675" s="16"/>
      <c r="F675" s="9"/>
      <c r="G675" s="16"/>
      <c r="H675" s="16"/>
      <c r="I675" s="9"/>
      <c r="J675" s="9"/>
      <c r="K675" s="9"/>
      <c r="L675" s="9"/>
      <c r="M675" s="9"/>
      <c r="N675" s="9"/>
      <c r="O675" s="9"/>
      <c r="P675" s="9"/>
      <c r="Q675" s="425"/>
      <c r="R675" s="9"/>
      <c r="S675" s="9"/>
      <c r="T675" s="17"/>
      <c r="U675" s="17"/>
      <c r="V675" s="9"/>
      <c r="W675" s="17"/>
      <c r="X675" s="9"/>
      <c r="Y675" s="9"/>
      <c r="Z675" s="9"/>
      <c r="AA675" s="9"/>
      <c r="AB675" s="9"/>
      <c r="AC675" s="9"/>
      <c r="AD675" s="9"/>
      <c r="AE675" s="9"/>
      <c r="AF675" s="9"/>
      <c r="AG675" s="9"/>
      <c r="AH675" s="9"/>
    </row>
    <row r="676" spans="1:34" x14ac:dyDescent="0.25">
      <c r="A676" s="9"/>
      <c r="B676" s="9"/>
      <c r="C676" s="9"/>
      <c r="D676" s="9"/>
      <c r="E676" s="16"/>
      <c r="F676" s="9"/>
      <c r="G676" s="16"/>
      <c r="H676" s="16"/>
      <c r="I676" s="9"/>
      <c r="J676" s="9"/>
      <c r="K676" s="9"/>
      <c r="L676" s="9"/>
      <c r="M676" s="9"/>
      <c r="N676" s="9"/>
      <c r="O676" s="9"/>
      <c r="P676" s="9"/>
      <c r="Q676" s="425"/>
      <c r="R676" s="9"/>
      <c r="S676" s="9"/>
      <c r="T676" s="17"/>
      <c r="U676" s="17"/>
      <c r="V676" s="9"/>
      <c r="W676" s="17"/>
      <c r="X676" s="9"/>
      <c r="Y676" s="9"/>
      <c r="Z676" s="9"/>
      <c r="AA676" s="9"/>
      <c r="AB676" s="9"/>
      <c r="AC676" s="9"/>
      <c r="AD676" s="9"/>
      <c r="AE676" s="9"/>
      <c r="AF676" s="9"/>
      <c r="AG676" s="9"/>
      <c r="AH676" s="9"/>
    </row>
    <row r="677" spans="1:34" x14ac:dyDescent="0.25">
      <c r="A677" s="9"/>
      <c r="B677" s="9"/>
      <c r="C677" s="9"/>
      <c r="D677" s="9"/>
      <c r="E677" s="16"/>
      <c r="F677" s="9"/>
      <c r="G677" s="16"/>
      <c r="H677" s="16"/>
      <c r="I677" s="9"/>
      <c r="J677" s="9"/>
      <c r="K677" s="9"/>
      <c r="L677" s="9"/>
      <c r="M677" s="9"/>
      <c r="N677" s="9"/>
      <c r="O677" s="9"/>
      <c r="P677" s="9"/>
      <c r="Q677" s="425"/>
      <c r="R677" s="9"/>
      <c r="S677" s="9"/>
      <c r="T677" s="17"/>
      <c r="U677" s="17"/>
      <c r="V677" s="9"/>
      <c r="W677" s="17"/>
      <c r="X677" s="9"/>
      <c r="Y677" s="9"/>
      <c r="Z677" s="9"/>
      <c r="AA677" s="9"/>
      <c r="AB677" s="9"/>
      <c r="AC677" s="9"/>
      <c r="AD677" s="9"/>
      <c r="AE677" s="9"/>
      <c r="AF677" s="9"/>
      <c r="AG677" s="9"/>
      <c r="AH677" s="9"/>
    </row>
    <row r="678" spans="1:34" x14ac:dyDescent="0.25">
      <c r="A678" s="9"/>
      <c r="B678" s="9"/>
      <c r="C678" s="9"/>
      <c r="D678" s="9"/>
      <c r="E678" s="16"/>
      <c r="F678" s="9"/>
      <c r="G678" s="16"/>
      <c r="H678" s="16"/>
      <c r="I678" s="9"/>
      <c r="J678" s="9"/>
      <c r="K678" s="9"/>
      <c r="L678" s="9"/>
      <c r="M678" s="9"/>
      <c r="N678" s="9"/>
      <c r="O678" s="9"/>
      <c r="P678" s="9"/>
      <c r="Q678" s="425"/>
      <c r="R678" s="9"/>
      <c r="S678" s="9"/>
      <c r="T678" s="17"/>
      <c r="U678" s="17"/>
      <c r="V678" s="9"/>
      <c r="W678" s="17"/>
      <c r="X678" s="9"/>
      <c r="Y678" s="9"/>
      <c r="Z678" s="9"/>
      <c r="AA678" s="9"/>
      <c r="AB678" s="9"/>
      <c r="AC678" s="9"/>
      <c r="AD678" s="9"/>
      <c r="AE678" s="9"/>
      <c r="AF678" s="9"/>
      <c r="AG678" s="9"/>
      <c r="AH678" s="9"/>
    </row>
    <row r="679" spans="1:34" x14ac:dyDescent="0.25">
      <c r="A679" s="9"/>
      <c r="B679" s="9"/>
      <c r="C679" s="9"/>
      <c r="D679" s="9"/>
      <c r="E679" s="16"/>
      <c r="F679" s="9"/>
      <c r="G679" s="16"/>
      <c r="H679" s="16"/>
      <c r="I679" s="9"/>
      <c r="J679" s="9"/>
      <c r="K679" s="9"/>
      <c r="L679" s="9"/>
      <c r="M679" s="9"/>
      <c r="N679" s="9"/>
      <c r="O679" s="9"/>
      <c r="P679" s="9"/>
      <c r="Q679" s="425"/>
      <c r="R679" s="9"/>
      <c r="S679" s="9"/>
      <c r="T679" s="17"/>
      <c r="U679" s="17"/>
      <c r="V679" s="9"/>
      <c r="W679" s="17"/>
      <c r="X679" s="9"/>
      <c r="Y679" s="9"/>
      <c r="Z679" s="9"/>
      <c r="AA679" s="9"/>
      <c r="AB679" s="9"/>
      <c r="AC679" s="9"/>
      <c r="AD679" s="9"/>
      <c r="AE679" s="9"/>
      <c r="AF679" s="9"/>
      <c r="AG679" s="9"/>
      <c r="AH679" s="9"/>
    </row>
    <row r="680" spans="1:34" x14ac:dyDescent="0.25">
      <c r="A680" s="9"/>
      <c r="B680" s="9"/>
      <c r="C680" s="9"/>
      <c r="D680" s="9"/>
      <c r="E680" s="16"/>
      <c r="F680" s="9"/>
      <c r="G680" s="16"/>
      <c r="H680" s="16"/>
      <c r="I680" s="9"/>
      <c r="J680" s="9"/>
      <c r="K680" s="9"/>
      <c r="L680" s="9"/>
      <c r="M680" s="9"/>
      <c r="N680" s="9"/>
      <c r="O680" s="9"/>
      <c r="P680" s="9"/>
      <c r="Q680" s="425"/>
      <c r="R680" s="9"/>
      <c r="S680" s="9"/>
      <c r="T680" s="17"/>
      <c r="U680" s="17"/>
      <c r="V680" s="9"/>
      <c r="W680" s="17"/>
      <c r="X680" s="9"/>
      <c r="Y680" s="9"/>
      <c r="Z680" s="9"/>
      <c r="AA680" s="9"/>
      <c r="AB680" s="9"/>
      <c r="AC680" s="9"/>
      <c r="AD680" s="9"/>
      <c r="AE680" s="9"/>
      <c r="AF680" s="9"/>
      <c r="AG680" s="9"/>
      <c r="AH680" s="9"/>
    </row>
    <row r="681" spans="1:34" x14ac:dyDescent="0.25">
      <c r="A681" s="9"/>
      <c r="B681" s="9"/>
      <c r="C681" s="9"/>
      <c r="D681" s="9"/>
      <c r="E681" s="16"/>
      <c r="F681" s="9"/>
      <c r="G681" s="16"/>
      <c r="H681" s="16"/>
      <c r="I681" s="9"/>
      <c r="J681" s="9"/>
      <c r="K681" s="9"/>
      <c r="L681" s="9"/>
      <c r="M681" s="9"/>
      <c r="N681" s="9"/>
      <c r="O681" s="9"/>
      <c r="P681" s="9"/>
      <c r="Q681" s="425"/>
      <c r="R681" s="9"/>
      <c r="S681" s="9"/>
      <c r="T681" s="17"/>
      <c r="U681" s="17"/>
      <c r="V681" s="9"/>
      <c r="W681" s="17"/>
      <c r="X681" s="9"/>
      <c r="Y681" s="9"/>
      <c r="Z681" s="9"/>
      <c r="AA681" s="9"/>
      <c r="AB681" s="9"/>
      <c r="AC681" s="9"/>
      <c r="AD681" s="9"/>
      <c r="AE681" s="9"/>
      <c r="AF681" s="9"/>
      <c r="AG681" s="9"/>
      <c r="AH681" s="9"/>
    </row>
    <row r="682" spans="1:34" x14ac:dyDescent="0.25">
      <c r="A682" s="9"/>
      <c r="B682" s="9"/>
      <c r="C682" s="9"/>
      <c r="D682" s="9"/>
      <c r="E682" s="16"/>
      <c r="F682" s="9"/>
      <c r="G682" s="16"/>
      <c r="H682" s="16"/>
      <c r="I682" s="9"/>
      <c r="J682" s="9"/>
      <c r="K682" s="9"/>
      <c r="L682" s="9"/>
      <c r="M682" s="9"/>
      <c r="N682" s="9"/>
      <c r="O682" s="9"/>
      <c r="P682" s="9"/>
      <c r="Q682" s="425"/>
      <c r="R682" s="9"/>
      <c r="S682" s="9"/>
      <c r="T682" s="17"/>
      <c r="U682" s="17"/>
      <c r="V682" s="9"/>
      <c r="W682" s="17"/>
      <c r="X682" s="9"/>
      <c r="Y682" s="9"/>
      <c r="Z682" s="9"/>
      <c r="AA682" s="9"/>
      <c r="AB682" s="9"/>
      <c r="AC682" s="9"/>
      <c r="AD682" s="9"/>
      <c r="AE682" s="9"/>
      <c r="AF682" s="9"/>
      <c r="AG682" s="9"/>
      <c r="AH682" s="9"/>
    </row>
    <row r="683" spans="1:34" x14ac:dyDescent="0.25">
      <c r="A683" s="9"/>
      <c r="B683" s="9"/>
      <c r="C683" s="9"/>
      <c r="D683" s="9"/>
      <c r="E683" s="16"/>
      <c r="F683" s="9"/>
      <c r="G683" s="16"/>
      <c r="H683" s="16"/>
      <c r="I683" s="9"/>
      <c r="J683" s="9"/>
      <c r="K683" s="9"/>
      <c r="L683" s="9"/>
      <c r="M683" s="9"/>
      <c r="N683" s="9"/>
      <c r="O683" s="9"/>
      <c r="P683" s="9"/>
      <c r="Q683" s="425"/>
      <c r="R683" s="9"/>
      <c r="S683" s="9"/>
      <c r="T683" s="17"/>
      <c r="U683" s="17"/>
      <c r="V683" s="9"/>
      <c r="W683" s="17"/>
      <c r="X683" s="9"/>
      <c r="Y683" s="9"/>
      <c r="Z683" s="9"/>
      <c r="AA683" s="9"/>
      <c r="AB683" s="9"/>
      <c r="AC683" s="9"/>
      <c r="AD683" s="9"/>
      <c r="AE683" s="9"/>
      <c r="AF683" s="9"/>
      <c r="AG683" s="9"/>
      <c r="AH683" s="9"/>
    </row>
    <row r="684" spans="1:34" x14ac:dyDescent="0.25">
      <c r="A684" s="9"/>
      <c r="B684" s="9"/>
      <c r="C684" s="9"/>
      <c r="D684" s="9"/>
      <c r="E684" s="16"/>
      <c r="F684" s="9"/>
      <c r="G684" s="16"/>
      <c r="H684" s="16"/>
      <c r="I684" s="9"/>
      <c r="J684" s="9"/>
      <c r="K684" s="9"/>
      <c r="L684" s="9"/>
      <c r="M684" s="9"/>
      <c r="N684" s="9"/>
      <c r="O684" s="9"/>
      <c r="P684" s="9"/>
      <c r="Q684" s="425"/>
      <c r="R684" s="9"/>
      <c r="S684" s="9"/>
      <c r="T684" s="17"/>
      <c r="U684" s="17"/>
      <c r="V684" s="9"/>
      <c r="W684" s="17"/>
      <c r="X684" s="9"/>
      <c r="Y684" s="9"/>
      <c r="Z684" s="9"/>
      <c r="AA684" s="9"/>
      <c r="AB684" s="9"/>
      <c r="AC684" s="9"/>
      <c r="AD684" s="9"/>
      <c r="AE684" s="9"/>
      <c r="AF684" s="9"/>
      <c r="AG684" s="9"/>
      <c r="AH684" s="9"/>
    </row>
    <row r="685" spans="1:34" x14ac:dyDescent="0.25">
      <c r="A685" s="9"/>
      <c r="B685" s="9"/>
      <c r="C685" s="9"/>
      <c r="D685" s="9"/>
      <c r="E685" s="16"/>
      <c r="F685" s="9"/>
      <c r="G685" s="16"/>
      <c r="H685" s="16"/>
      <c r="I685" s="9"/>
      <c r="J685" s="9"/>
      <c r="K685" s="9"/>
      <c r="L685" s="9"/>
      <c r="M685" s="9"/>
      <c r="N685" s="9"/>
      <c r="O685" s="9"/>
      <c r="P685" s="9"/>
      <c r="Q685" s="425"/>
      <c r="R685" s="9"/>
      <c r="S685" s="9"/>
      <c r="T685" s="17"/>
      <c r="U685" s="17"/>
      <c r="V685" s="9"/>
      <c r="W685" s="17"/>
      <c r="X685" s="9"/>
      <c r="Y685" s="9"/>
      <c r="Z685" s="9"/>
      <c r="AA685" s="9"/>
      <c r="AB685" s="9"/>
      <c r="AC685" s="9"/>
      <c r="AD685" s="9"/>
      <c r="AE685" s="9"/>
      <c r="AF685" s="9"/>
      <c r="AG685" s="9"/>
      <c r="AH685" s="9"/>
    </row>
    <row r="686" spans="1:34" x14ac:dyDescent="0.25">
      <c r="A686" s="9"/>
      <c r="B686" s="9"/>
      <c r="C686" s="9"/>
      <c r="D686" s="9"/>
      <c r="E686" s="16"/>
      <c r="F686" s="9"/>
      <c r="G686" s="16"/>
      <c r="H686" s="16"/>
      <c r="I686" s="9"/>
      <c r="J686" s="9"/>
      <c r="K686" s="9"/>
      <c r="L686" s="9"/>
      <c r="M686" s="9"/>
      <c r="N686" s="9"/>
      <c r="O686" s="9"/>
      <c r="P686" s="9"/>
      <c r="Q686" s="425"/>
      <c r="R686" s="9"/>
      <c r="S686" s="9"/>
      <c r="T686" s="17"/>
      <c r="U686" s="17"/>
      <c r="V686" s="9"/>
      <c r="W686" s="17"/>
      <c r="X686" s="9"/>
      <c r="Y686" s="9"/>
      <c r="Z686" s="9"/>
      <c r="AA686" s="9"/>
      <c r="AB686" s="9"/>
      <c r="AC686" s="9"/>
      <c r="AD686" s="9"/>
      <c r="AE686" s="9"/>
      <c r="AF686" s="9"/>
      <c r="AG686" s="9"/>
      <c r="AH686" s="9"/>
    </row>
    <row r="687" spans="1:34" x14ac:dyDescent="0.25">
      <c r="A687" s="9"/>
      <c r="B687" s="9"/>
      <c r="C687" s="9"/>
      <c r="D687" s="9"/>
      <c r="E687" s="16"/>
      <c r="F687" s="9"/>
      <c r="G687" s="16"/>
      <c r="H687" s="16"/>
      <c r="I687" s="9"/>
      <c r="J687" s="9"/>
      <c r="K687" s="9"/>
      <c r="L687" s="9"/>
      <c r="M687" s="9"/>
      <c r="N687" s="9"/>
      <c r="O687" s="9"/>
      <c r="P687" s="9"/>
      <c r="Q687" s="425"/>
      <c r="R687" s="9"/>
      <c r="S687" s="9"/>
      <c r="T687" s="17"/>
      <c r="U687" s="17"/>
      <c r="V687" s="9"/>
      <c r="W687" s="17"/>
      <c r="X687" s="9"/>
      <c r="Y687" s="9"/>
      <c r="Z687" s="9"/>
      <c r="AA687" s="9"/>
      <c r="AB687" s="9"/>
      <c r="AC687" s="9"/>
      <c r="AD687" s="9"/>
      <c r="AE687" s="9"/>
      <c r="AF687" s="9"/>
      <c r="AG687" s="9"/>
      <c r="AH687" s="9"/>
    </row>
    <row r="688" spans="1:34" x14ac:dyDescent="0.25">
      <c r="A688" s="9"/>
      <c r="B688" s="9"/>
      <c r="C688" s="9"/>
      <c r="D688" s="9"/>
      <c r="E688" s="16"/>
      <c r="F688" s="9"/>
      <c r="G688" s="16"/>
      <c r="H688" s="16"/>
      <c r="I688" s="9"/>
      <c r="J688" s="9"/>
      <c r="K688" s="9"/>
      <c r="L688" s="9"/>
      <c r="M688" s="9"/>
      <c r="N688" s="9"/>
      <c r="O688" s="9"/>
      <c r="P688" s="9"/>
      <c r="Q688" s="425"/>
      <c r="R688" s="9"/>
      <c r="S688" s="9"/>
      <c r="T688" s="17"/>
      <c r="U688" s="17"/>
      <c r="V688" s="9"/>
      <c r="W688" s="17"/>
      <c r="X688" s="9"/>
      <c r="Y688" s="9"/>
      <c r="Z688" s="9"/>
      <c r="AA688" s="9"/>
      <c r="AB688" s="9"/>
      <c r="AC688" s="9"/>
      <c r="AD688" s="9"/>
      <c r="AE688" s="9"/>
      <c r="AF688" s="9"/>
      <c r="AG688" s="9"/>
      <c r="AH688" s="9"/>
    </row>
    <row r="689" spans="1:34" x14ac:dyDescent="0.25">
      <c r="A689" s="9"/>
      <c r="B689" s="9"/>
      <c r="C689" s="9"/>
      <c r="D689" s="9"/>
      <c r="E689" s="16"/>
      <c r="F689" s="9"/>
      <c r="G689" s="16"/>
      <c r="H689" s="16"/>
      <c r="I689" s="9"/>
      <c r="J689" s="9"/>
      <c r="K689" s="9"/>
      <c r="L689" s="9"/>
      <c r="M689" s="9"/>
      <c r="N689" s="9"/>
      <c r="O689" s="9"/>
      <c r="P689" s="9"/>
      <c r="Q689" s="425"/>
      <c r="R689" s="9"/>
      <c r="S689" s="9"/>
      <c r="T689" s="17"/>
      <c r="U689" s="17"/>
      <c r="V689" s="9"/>
      <c r="W689" s="17"/>
      <c r="X689" s="9"/>
      <c r="Y689" s="9"/>
      <c r="Z689" s="9"/>
      <c r="AA689" s="9"/>
      <c r="AB689" s="9"/>
      <c r="AC689" s="9"/>
      <c r="AD689" s="9"/>
      <c r="AE689" s="9"/>
      <c r="AF689" s="9"/>
      <c r="AG689" s="9"/>
      <c r="AH689" s="9"/>
    </row>
    <row r="690" spans="1:34" x14ac:dyDescent="0.25">
      <c r="A690" s="9"/>
      <c r="B690" s="9"/>
      <c r="C690" s="9"/>
      <c r="D690" s="9"/>
      <c r="E690" s="16"/>
      <c r="F690" s="9"/>
      <c r="G690" s="16"/>
      <c r="H690" s="16"/>
      <c r="I690" s="9"/>
      <c r="J690" s="9"/>
      <c r="K690" s="9"/>
      <c r="L690" s="9"/>
      <c r="M690" s="9"/>
      <c r="N690" s="9"/>
      <c r="O690" s="9"/>
      <c r="P690" s="9"/>
      <c r="Q690" s="425"/>
      <c r="R690" s="9"/>
      <c r="S690" s="9"/>
      <c r="T690" s="17"/>
      <c r="U690" s="17"/>
      <c r="V690" s="9"/>
      <c r="W690" s="17"/>
      <c r="X690" s="9"/>
      <c r="Y690" s="9"/>
      <c r="Z690" s="9"/>
      <c r="AA690" s="9"/>
      <c r="AB690" s="9"/>
      <c r="AC690" s="9"/>
      <c r="AD690" s="9"/>
      <c r="AE690" s="9"/>
      <c r="AF690" s="9"/>
      <c r="AG690" s="9"/>
      <c r="AH690" s="9"/>
    </row>
    <row r="691" spans="1:34" x14ac:dyDescent="0.25">
      <c r="A691" s="9"/>
      <c r="B691" s="9"/>
      <c r="C691" s="9"/>
      <c r="D691" s="9"/>
      <c r="E691" s="16"/>
      <c r="F691" s="9"/>
      <c r="G691" s="16"/>
      <c r="H691" s="16"/>
      <c r="I691" s="9"/>
      <c r="J691" s="9"/>
      <c r="K691" s="9"/>
      <c r="L691" s="9"/>
      <c r="M691" s="9"/>
      <c r="N691" s="9"/>
      <c r="O691" s="9"/>
      <c r="P691" s="9"/>
      <c r="Q691" s="425"/>
      <c r="R691" s="9"/>
      <c r="S691" s="9"/>
      <c r="T691" s="17"/>
      <c r="U691" s="17"/>
      <c r="V691" s="9"/>
      <c r="W691" s="17"/>
      <c r="X691" s="9"/>
      <c r="Y691" s="9"/>
      <c r="Z691" s="9"/>
      <c r="AA691" s="9"/>
      <c r="AB691" s="9"/>
      <c r="AC691" s="9"/>
      <c r="AD691" s="9"/>
      <c r="AE691" s="9"/>
      <c r="AF691" s="9"/>
      <c r="AG691" s="9"/>
      <c r="AH691" s="9"/>
    </row>
    <row r="692" spans="1:34" x14ac:dyDescent="0.25">
      <c r="A692" s="9"/>
      <c r="B692" s="9"/>
      <c r="C692" s="9"/>
      <c r="D692" s="9"/>
      <c r="E692" s="16"/>
      <c r="F692" s="9"/>
      <c r="G692" s="16"/>
      <c r="H692" s="16"/>
      <c r="I692" s="9"/>
      <c r="J692" s="9"/>
      <c r="K692" s="9"/>
      <c r="L692" s="9"/>
      <c r="M692" s="9"/>
      <c r="N692" s="9"/>
      <c r="O692" s="9"/>
      <c r="P692" s="9"/>
      <c r="Q692" s="425"/>
      <c r="R692" s="9"/>
      <c r="S692" s="9"/>
      <c r="T692" s="17"/>
      <c r="U692" s="17"/>
      <c r="V692" s="9"/>
      <c r="W692" s="17"/>
      <c r="X692" s="9"/>
      <c r="Y692" s="9"/>
      <c r="Z692" s="9"/>
      <c r="AA692" s="9"/>
      <c r="AB692" s="9"/>
      <c r="AC692" s="9"/>
      <c r="AD692" s="9"/>
      <c r="AE692" s="9"/>
      <c r="AF692" s="9"/>
      <c r="AG692" s="9"/>
      <c r="AH692" s="9"/>
    </row>
    <row r="693" spans="1:34" x14ac:dyDescent="0.25">
      <c r="A693" s="9"/>
      <c r="B693" s="9"/>
      <c r="C693" s="9"/>
      <c r="D693" s="9"/>
      <c r="E693" s="16"/>
      <c r="F693" s="9"/>
      <c r="G693" s="16"/>
      <c r="H693" s="16"/>
      <c r="I693" s="9"/>
      <c r="J693" s="9"/>
      <c r="K693" s="9"/>
      <c r="L693" s="9"/>
      <c r="M693" s="9"/>
      <c r="N693" s="9"/>
      <c r="O693" s="9"/>
      <c r="P693" s="9"/>
      <c r="Q693" s="425"/>
      <c r="R693" s="9"/>
      <c r="S693" s="9"/>
      <c r="T693" s="17"/>
      <c r="U693" s="17"/>
      <c r="V693" s="9"/>
      <c r="W693" s="17"/>
      <c r="X693" s="9"/>
      <c r="Y693" s="9"/>
      <c r="Z693" s="9"/>
      <c r="AA693" s="9"/>
      <c r="AB693" s="9"/>
      <c r="AC693" s="9"/>
      <c r="AD693" s="9"/>
      <c r="AE693" s="9"/>
      <c r="AF693" s="9"/>
      <c r="AG693" s="9"/>
      <c r="AH693" s="9"/>
    </row>
    <row r="694" spans="1:34" x14ac:dyDescent="0.25">
      <c r="A694" s="9"/>
      <c r="B694" s="9"/>
      <c r="C694" s="9"/>
      <c r="D694" s="9"/>
      <c r="E694" s="16"/>
      <c r="F694" s="9"/>
      <c r="G694" s="16"/>
      <c r="H694" s="16"/>
      <c r="I694" s="9"/>
      <c r="J694" s="9"/>
      <c r="K694" s="9"/>
      <c r="L694" s="9"/>
      <c r="M694" s="9"/>
      <c r="N694" s="9"/>
      <c r="O694" s="9"/>
      <c r="P694" s="9"/>
      <c r="Q694" s="425"/>
      <c r="R694" s="9"/>
      <c r="S694" s="9"/>
      <c r="T694" s="17"/>
      <c r="U694" s="17"/>
      <c r="V694" s="9"/>
      <c r="W694" s="17"/>
      <c r="X694" s="9"/>
      <c r="Y694" s="9"/>
      <c r="Z694" s="9"/>
      <c r="AA694" s="9"/>
      <c r="AB694" s="9"/>
      <c r="AC694" s="9"/>
      <c r="AD694" s="9"/>
      <c r="AE694" s="9"/>
      <c r="AF694" s="9"/>
      <c r="AG694" s="9"/>
      <c r="AH694" s="9"/>
    </row>
    <row r="695" spans="1:34" x14ac:dyDescent="0.25">
      <c r="A695" s="9"/>
      <c r="B695" s="9"/>
      <c r="C695" s="9"/>
      <c r="D695" s="9"/>
      <c r="E695" s="16"/>
      <c r="F695" s="9"/>
      <c r="G695" s="16"/>
      <c r="H695" s="16"/>
      <c r="I695" s="9"/>
      <c r="J695" s="9"/>
      <c r="K695" s="9"/>
      <c r="L695" s="9"/>
      <c r="M695" s="9"/>
      <c r="N695" s="9"/>
      <c r="O695" s="9"/>
      <c r="P695" s="9"/>
      <c r="Q695" s="425"/>
      <c r="R695" s="9"/>
      <c r="S695" s="9"/>
      <c r="T695" s="17"/>
      <c r="U695" s="17"/>
      <c r="V695" s="9"/>
      <c r="W695" s="17"/>
      <c r="X695" s="9"/>
      <c r="Y695" s="9"/>
      <c r="Z695" s="9"/>
      <c r="AA695" s="9"/>
      <c r="AB695" s="9"/>
      <c r="AC695" s="9"/>
      <c r="AD695" s="9"/>
      <c r="AE695" s="9"/>
      <c r="AF695" s="9"/>
      <c r="AG695" s="9"/>
      <c r="AH695" s="9"/>
    </row>
    <row r="696" spans="1:34" x14ac:dyDescent="0.25">
      <c r="A696" s="9"/>
      <c r="B696" s="9"/>
      <c r="C696" s="9"/>
      <c r="D696" s="9"/>
      <c r="E696" s="16"/>
      <c r="F696" s="9"/>
      <c r="G696" s="16"/>
      <c r="H696" s="16"/>
      <c r="I696" s="9"/>
      <c r="J696" s="9"/>
      <c r="K696" s="9"/>
      <c r="L696" s="9"/>
      <c r="M696" s="9"/>
      <c r="N696" s="9"/>
      <c r="O696" s="9"/>
      <c r="P696" s="9"/>
      <c r="Q696" s="425"/>
      <c r="R696" s="9"/>
      <c r="S696" s="9"/>
      <c r="T696" s="17"/>
      <c r="U696" s="17"/>
      <c r="V696" s="9"/>
      <c r="W696" s="17"/>
      <c r="X696" s="9"/>
      <c r="Y696" s="9"/>
      <c r="Z696" s="9"/>
      <c r="AA696" s="9"/>
      <c r="AB696" s="9"/>
      <c r="AC696" s="9"/>
      <c r="AD696" s="9"/>
      <c r="AE696" s="9"/>
      <c r="AF696" s="9"/>
      <c r="AG696" s="9"/>
      <c r="AH696" s="9"/>
    </row>
    <row r="697" spans="1:34" x14ac:dyDescent="0.25">
      <c r="A697" s="9"/>
      <c r="B697" s="9"/>
      <c r="C697" s="9"/>
      <c r="D697" s="9"/>
      <c r="E697" s="16"/>
      <c r="F697" s="9"/>
      <c r="G697" s="16"/>
      <c r="H697" s="16"/>
      <c r="I697" s="9"/>
      <c r="J697" s="9"/>
      <c r="K697" s="9"/>
      <c r="L697" s="9"/>
      <c r="M697" s="9"/>
      <c r="N697" s="9"/>
      <c r="O697" s="9"/>
      <c r="P697" s="9"/>
      <c r="Q697" s="425"/>
      <c r="R697" s="9"/>
      <c r="S697" s="9"/>
      <c r="T697" s="17"/>
      <c r="U697" s="17"/>
      <c r="V697" s="9"/>
      <c r="W697" s="17"/>
      <c r="X697" s="9"/>
      <c r="Y697" s="9"/>
      <c r="Z697" s="9"/>
      <c r="AA697" s="9"/>
      <c r="AB697" s="9"/>
      <c r="AC697" s="9"/>
      <c r="AD697" s="9"/>
      <c r="AE697" s="9"/>
      <c r="AF697" s="9"/>
      <c r="AG697" s="9"/>
      <c r="AH697" s="9"/>
    </row>
    <row r="698" spans="1:34" x14ac:dyDescent="0.25">
      <c r="A698" s="9"/>
      <c r="B698" s="9"/>
      <c r="C698" s="9"/>
      <c r="D698" s="9"/>
      <c r="E698" s="16"/>
      <c r="F698" s="9"/>
      <c r="G698" s="16"/>
      <c r="H698" s="16"/>
      <c r="I698" s="9"/>
      <c r="J698" s="9"/>
      <c r="K698" s="9"/>
      <c r="L698" s="9"/>
      <c r="M698" s="9"/>
      <c r="N698" s="9"/>
      <c r="O698" s="9"/>
      <c r="P698" s="9"/>
      <c r="Q698" s="425"/>
      <c r="R698" s="9"/>
      <c r="S698" s="9"/>
      <c r="T698" s="17"/>
      <c r="U698" s="17"/>
      <c r="V698" s="9"/>
      <c r="W698" s="17"/>
      <c r="X698" s="9"/>
      <c r="Y698" s="9"/>
      <c r="Z698" s="9"/>
      <c r="AA698" s="9"/>
      <c r="AB698" s="9"/>
      <c r="AC698" s="9"/>
      <c r="AD698" s="9"/>
      <c r="AE698" s="9"/>
      <c r="AF698" s="9"/>
      <c r="AG698" s="9"/>
      <c r="AH698" s="9"/>
    </row>
    <row r="699" spans="1:34" x14ac:dyDescent="0.25">
      <c r="A699" s="9"/>
      <c r="B699" s="9"/>
      <c r="C699" s="9"/>
      <c r="D699" s="9"/>
      <c r="E699" s="16"/>
      <c r="F699" s="9"/>
      <c r="G699" s="16"/>
      <c r="H699" s="16"/>
      <c r="I699" s="9"/>
      <c r="J699" s="9"/>
      <c r="K699" s="9"/>
      <c r="L699" s="9"/>
      <c r="M699" s="9"/>
      <c r="N699" s="9"/>
      <c r="O699" s="9"/>
      <c r="P699" s="9"/>
      <c r="Q699" s="425"/>
      <c r="R699" s="9"/>
      <c r="S699" s="9"/>
      <c r="T699" s="17"/>
      <c r="U699" s="17"/>
      <c r="V699" s="9"/>
      <c r="W699" s="17"/>
      <c r="X699" s="9"/>
      <c r="Y699" s="9"/>
      <c r="Z699" s="9"/>
      <c r="AA699" s="9"/>
      <c r="AB699" s="9"/>
      <c r="AC699" s="9"/>
      <c r="AD699" s="9"/>
      <c r="AE699" s="9"/>
      <c r="AF699" s="9"/>
      <c r="AG699" s="9"/>
      <c r="AH699" s="9"/>
    </row>
    <row r="700" spans="1:34" x14ac:dyDescent="0.25">
      <c r="A700" s="9"/>
      <c r="B700" s="9"/>
      <c r="C700" s="9"/>
      <c r="D700" s="9"/>
      <c r="E700" s="16"/>
      <c r="F700" s="9"/>
      <c r="G700" s="16"/>
      <c r="H700" s="16"/>
      <c r="I700" s="9"/>
      <c r="J700" s="9"/>
      <c r="K700" s="9"/>
      <c r="L700" s="9"/>
      <c r="M700" s="9"/>
      <c r="N700" s="9"/>
      <c r="O700" s="9"/>
      <c r="P700" s="9"/>
      <c r="Q700" s="425"/>
      <c r="R700" s="9"/>
      <c r="S700" s="9"/>
      <c r="T700" s="17"/>
      <c r="U700" s="17"/>
      <c r="V700" s="9"/>
      <c r="W700" s="17"/>
      <c r="X700" s="9"/>
      <c r="Y700" s="9"/>
      <c r="Z700" s="9"/>
      <c r="AA700" s="9"/>
      <c r="AB700" s="9"/>
      <c r="AC700" s="9"/>
      <c r="AD700" s="9"/>
      <c r="AE700" s="9"/>
      <c r="AF700" s="9"/>
      <c r="AG700" s="9"/>
      <c r="AH700" s="9"/>
    </row>
    <row r="701" spans="1:34" x14ac:dyDescent="0.25">
      <c r="A701" s="9"/>
      <c r="B701" s="9"/>
      <c r="C701" s="9"/>
      <c r="D701" s="9"/>
      <c r="E701" s="16"/>
      <c r="F701" s="9"/>
      <c r="G701" s="16"/>
      <c r="H701" s="16"/>
      <c r="I701" s="9"/>
      <c r="J701" s="9"/>
      <c r="K701" s="9"/>
      <c r="L701" s="9"/>
      <c r="M701" s="9"/>
      <c r="N701" s="9"/>
      <c r="O701" s="9"/>
      <c r="P701" s="9"/>
      <c r="Q701" s="425"/>
      <c r="R701" s="9"/>
      <c r="S701" s="9"/>
      <c r="T701" s="17"/>
      <c r="U701" s="17"/>
      <c r="V701" s="9"/>
      <c r="W701" s="17"/>
      <c r="X701" s="9"/>
      <c r="Y701" s="9"/>
      <c r="Z701" s="9"/>
      <c r="AA701" s="9"/>
      <c r="AB701" s="9"/>
      <c r="AC701" s="9"/>
      <c r="AD701" s="9"/>
      <c r="AE701" s="9"/>
      <c r="AF701" s="9"/>
      <c r="AG701" s="9"/>
      <c r="AH701" s="9"/>
    </row>
    <row r="702" spans="1:34" x14ac:dyDescent="0.25">
      <c r="A702" s="9"/>
      <c r="B702" s="9"/>
      <c r="C702" s="9"/>
      <c r="D702" s="9"/>
      <c r="E702" s="16"/>
      <c r="F702" s="9"/>
      <c r="G702" s="16"/>
      <c r="H702" s="16"/>
      <c r="I702" s="9"/>
      <c r="J702" s="9"/>
      <c r="K702" s="9"/>
      <c r="L702" s="9"/>
      <c r="M702" s="9"/>
      <c r="N702" s="9"/>
      <c r="O702" s="9"/>
      <c r="P702" s="9"/>
      <c r="Q702" s="425"/>
      <c r="R702" s="9"/>
      <c r="S702" s="9"/>
      <c r="T702" s="17"/>
      <c r="U702" s="17"/>
      <c r="V702" s="9"/>
      <c r="W702" s="17"/>
      <c r="X702" s="9"/>
      <c r="Y702" s="9"/>
      <c r="Z702" s="9"/>
      <c r="AA702" s="9"/>
      <c r="AB702" s="9"/>
      <c r="AC702" s="9"/>
      <c r="AD702" s="9"/>
      <c r="AE702" s="9"/>
      <c r="AF702" s="9"/>
      <c r="AG702" s="9"/>
      <c r="AH702" s="9"/>
    </row>
    <row r="703" spans="1:34" x14ac:dyDescent="0.25">
      <c r="A703" s="9"/>
      <c r="B703" s="9"/>
      <c r="C703" s="9"/>
      <c r="D703" s="9"/>
      <c r="E703" s="16"/>
      <c r="F703" s="9"/>
      <c r="G703" s="16"/>
      <c r="H703" s="16"/>
      <c r="I703" s="9"/>
      <c r="J703" s="9"/>
      <c r="K703" s="9"/>
      <c r="L703" s="9"/>
      <c r="M703" s="9"/>
      <c r="N703" s="9"/>
      <c r="O703" s="9"/>
      <c r="P703" s="9"/>
      <c r="Q703" s="425"/>
      <c r="R703" s="9"/>
      <c r="S703" s="9"/>
      <c r="T703" s="17"/>
      <c r="U703" s="17"/>
      <c r="V703" s="9"/>
      <c r="W703" s="17"/>
      <c r="X703" s="9"/>
      <c r="Y703" s="9"/>
      <c r="Z703" s="9"/>
      <c r="AA703" s="9"/>
      <c r="AB703" s="9"/>
      <c r="AC703" s="9"/>
      <c r="AD703" s="9"/>
      <c r="AE703" s="9"/>
      <c r="AF703" s="9"/>
      <c r="AG703" s="9"/>
      <c r="AH703" s="9"/>
    </row>
    <row r="704" spans="1:34" x14ac:dyDescent="0.25">
      <c r="A704" s="9"/>
      <c r="B704" s="9"/>
      <c r="C704" s="9"/>
      <c r="D704" s="9"/>
      <c r="E704" s="16"/>
      <c r="F704" s="9"/>
      <c r="G704" s="16"/>
      <c r="H704" s="16"/>
      <c r="I704" s="9"/>
      <c r="J704" s="9"/>
      <c r="K704" s="9"/>
      <c r="L704" s="9"/>
      <c r="M704" s="9"/>
      <c r="N704" s="9"/>
      <c r="O704" s="9"/>
      <c r="P704" s="9"/>
      <c r="Q704" s="425"/>
      <c r="R704" s="9"/>
      <c r="S704" s="9"/>
      <c r="T704" s="17"/>
      <c r="U704" s="17"/>
      <c r="V704" s="9"/>
      <c r="W704" s="17"/>
      <c r="X704" s="9"/>
      <c r="Y704" s="9"/>
      <c r="Z704" s="9"/>
      <c r="AA704" s="9"/>
      <c r="AB704" s="9"/>
      <c r="AC704" s="9"/>
      <c r="AD704" s="9"/>
      <c r="AE704" s="9"/>
      <c r="AF704" s="9"/>
      <c r="AG704" s="9"/>
      <c r="AH704" s="9"/>
    </row>
    <row r="705" spans="1:34" x14ac:dyDescent="0.25">
      <c r="A705" s="9"/>
      <c r="B705" s="9"/>
      <c r="C705" s="9"/>
      <c r="D705" s="9"/>
      <c r="E705" s="16"/>
      <c r="F705" s="9"/>
      <c r="G705" s="16"/>
      <c r="H705" s="16"/>
      <c r="I705" s="9"/>
      <c r="J705" s="9"/>
      <c r="K705" s="9"/>
      <c r="L705" s="9"/>
      <c r="M705" s="9"/>
      <c r="N705" s="9"/>
      <c r="O705" s="9"/>
      <c r="P705" s="9"/>
      <c r="Q705" s="425"/>
      <c r="R705" s="9"/>
      <c r="S705" s="9"/>
      <c r="T705" s="17"/>
      <c r="U705" s="17"/>
      <c r="V705" s="9"/>
      <c r="W705" s="17"/>
      <c r="X705" s="9"/>
      <c r="Y705" s="9"/>
      <c r="Z705" s="9"/>
      <c r="AA705" s="9"/>
      <c r="AB705" s="9"/>
      <c r="AC705" s="9"/>
      <c r="AD705" s="9"/>
      <c r="AE705" s="9"/>
      <c r="AF705" s="9"/>
      <c r="AG705" s="9"/>
      <c r="AH705" s="9"/>
    </row>
    <row r="706" spans="1:34" x14ac:dyDescent="0.25">
      <c r="A706" s="9"/>
      <c r="B706" s="9"/>
      <c r="C706" s="9"/>
      <c r="D706" s="9"/>
      <c r="E706" s="16"/>
      <c r="F706" s="9"/>
      <c r="G706" s="16"/>
      <c r="H706" s="16"/>
      <c r="I706" s="9"/>
      <c r="J706" s="9"/>
      <c r="K706" s="9"/>
      <c r="L706" s="9"/>
      <c r="M706" s="9"/>
      <c r="N706" s="9"/>
      <c r="O706" s="9"/>
      <c r="P706" s="9"/>
      <c r="Q706" s="425"/>
      <c r="R706" s="9"/>
      <c r="S706" s="9"/>
      <c r="T706" s="17"/>
      <c r="U706" s="17"/>
      <c r="V706" s="9"/>
      <c r="W706" s="17"/>
      <c r="X706" s="9"/>
      <c r="Y706" s="9"/>
      <c r="Z706" s="9"/>
      <c r="AA706" s="9"/>
      <c r="AB706" s="9"/>
      <c r="AC706" s="9"/>
      <c r="AD706" s="9"/>
      <c r="AE706" s="9"/>
      <c r="AF706" s="9"/>
      <c r="AG706" s="9"/>
      <c r="AH706" s="9"/>
    </row>
    <row r="707" spans="1:34" x14ac:dyDescent="0.25">
      <c r="A707" s="9"/>
      <c r="B707" s="9"/>
      <c r="C707" s="9"/>
      <c r="D707" s="9"/>
      <c r="E707" s="16"/>
      <c r="F707" s="9"/>
      <c r="G707" s="16"/>
      <c r="H707" s="16"/>
      <c r="I707" s="9"/>
      <c r="J707" s="9"/>
      <c r="K707" s="9"/>
      <c r="L707" s="9"/>
      <c r="M707" s="9"/>
      <c r="N707" s="9"/>
      <c r="O707" s="9"/>
      <c r="P707" s="9"/>
      <c r="Q707" s="425"/>
      <c r="R707" s="9"/>
      <c r="S707" s="9"/>
      <c r="T707" s="17"/>
      <c r="U707" s="17"/>
      <c r="V707" s="9"/>
      <c r="W707" s="17"/>
      <c r="X707" s="9"/>
      <c r="Y707" s="9"/>
      <c r="Z707" s="9"/>
      <c r="AA707" s="9"/>
      <c r="AB707" s="9"/>
      <c r="AC707" s="9"/>
      <c r="AD707" s="9"/>
      <c r="AE707" s="9"/>
      <c r="AF707" s="9"/>
      <c r="AG707" s="9"/>
      <c r="AH707" s="9"/>
    </row>
    <row r="708" spans="1:34" x14ac:dyDescent="0.25">
      <c r="A708" s="9"/>
      <c r="B708" s="9"/>
      <c r="C708" s="9"/>
      <c r="D708" s="9"/>
      <c r="E708" s="16"/>
      <c r="F708" s="9"/>
      <c r="G708" s="16"/>
      <c r="H708" s="16"/>
      <c r="I708" s="9"/>
      <c r="J708" s="9"/>
      <c r="K708" s="9"/>
      <c r="L708" s="9"/>
      <c r="M708" s="9"/>
      <c r="N708" s="9"/>
      <c r="O708" s="9"/>
      <c r="P708" s="9"/>
      <c r="Q708" s="425"/>
      <c r="R708" s="9"/>
      <c r="S708" s="9"/>
      <c r="T708" s="17"/>
      <c r="U708" s="17"/>
      <c r="V708" s="9"/>
      <c r="W708" s="17"/>
      <c r="X708" s="9"/>
      <c r="Y708" s="9"/>
      <c r="Z708" s="9"/>
      <c r="AA708" s="9"/>
      <c r="AB708" s="9"/>
      <c r="AC708" s="9"/>
      <c r="AD708" s="9"/>
      <c r="AE708" s="9"/>
      <c r="AF708" s="9"/>
      <c r="AG708" s="9"/>
      <c r="AH708" s="9"/>
    </row>
    <row r="709" spans="1:34" x14ac:dyDescent="0.25">
      <c r="A709" s="9"/>
      <c r="B709" s="9"/>
      <c r="C709" s="9"/>
      <c r="D709" s="9"/>
      <c r="E709" s="16"/>
      <c r="F709" s="9"/>
      <c r="G709" s="16"/>
      <c r="H709" s="16"/>
      <c r="I709" s="9"/>
      <c r="J709" s="9"/>
      <c r="K709" s="9"/>
      <c r="L709" s="9"/>
      <c r="M709" s="9"/>
      <c r="N709" s="9"/>
      <c r="O709" s="9"/>
      <c r="P709" s="9"/>
      <c r="Q709" s="425"/>
      <c r="R709" s="9"/>
      <c r="S709" s="9"/>
      <c r="T709" s="17"/>
      <c r="U709" s="17"/>
      <c r="V709" s="9"/>
      <c r="W709" s="17"/>
      <c r="X709" s="9"/>
      <c r="Y709" s="9"/>
      <c r="Z709" s="9"/>
      <c r="AA709" s="9"/>
      <c r="AB709" s="9"/>
      <c r="AC709" s="9"/>
      <c r="AD709" s="9"/>
      <c r="AE709" s="9"/>
      <c r="AF709" s="9"/>
      <c r="AG709" s="9"/>
      <c r="AH709" s="9"/>
    </row>
    <row r="710" spans="1:34" x14ac:dyDescent="0.25">
      <c r="A710" s="9"/>
      <c r="B710" s="9"/>
      <c r="C710" s="9"/>
      <c r="D710" s="9"/>
      <c r="E710" s="16"/>
      <c r="F710" s="9"/>
      <c r="G710" s="16"/>
      <c r="H710" s="16"/>
      <c r="I710" s="9"/>
      <c r="J710" s="9"/>
      <c r="K710" s="9"/>
      <c r="L710" s="9"/>
      <c r="M710" s="9"/>
      <c r="N710" s="9"/>
      <c r="O710" s="9"/>
      <c r="P710" s="9"/>
      <c r="Q710" s="425"/>
      <c r="R710" s="9"/>
      <c r="S710" s="9"/>
      <c r="T710" s="17"/>
      <c r="U710" s="17"/>
      <c r="V710" s="9"/>
      <c r="W710" s="17"/>
      <c r="X710" s="9"/>
      <c r="Y710" s="9"/>
      <c r="Z710" s="9"/>
      <c r="AA710" s="9"/>
      <c r="AB710" s="9"/>
      <c r="AC710" s="9"/>
      <c r="AD710" s="9"/>
      <c r="AE710" s="9"/>
      <c r="AF710" s="9"/>
      <c r="AG710" s="9"/>
      <c r="AH710" s="9"/>
    </row>
    <row r="711" spans="1:34" x14ac:dyDescent="0.25">
      <c r="A711" s="9"/>
      <c r="B711" s="9"/>
      <c r="C711" s="9"/>
      <c r="D711" s="9"/>
      <c r="E711" s="16"/>
      <c r="F711" s="9"/>
      <c r="G711" s="16"/>
      <c r="H711" s="16"/>
      <c r="I711" s="9"/>
      <c r="J711" s="9"/>
      <c r="K711" s="9"/>
      <c r="L711" s="9"/>
      <c r="M711" s="9"/>
      <c r="N711" s="9"/>
      <c r="O711" s="9"/>
      <c r="P711" s="9"/>
      <c r="Q711" s="425"/>
      <c r="R711" s="9"/>
      <c r="S711" s="9"/>
      <c r="T711" s="17"/>
      <c r="U711" s="17"/>
      <c r="V711" s="9"/>
      <c r="W711" s="17"/>
      <c r="X711" s="9"/>
      <c r="Y711" s="9"/>
      <c r="Z711" s="9"/>
      <c r="AA711" s="9"/>
      <c r="AB711" s="9"/>
      <c r="AC711" s="9"/>
      <c r="AD711" s="9"/>
      <c r="AE711" s="9"/>
      <c r="AF711" s="9"/>
      <c r="AG711" s="9"/>
      <c r="AH711" s="9"/>
    </row>
    <row r="712" spans="1:34" x14ac:dyDescent="0.25">
      <c r="A712" s="9"/>
      <c r="B712" s="9"/>
      <c r="C712" s="9"/>
      <c r="D712" s="9"/>
      <c r="E712" s="16"/>
      <c r="F712" s="9"/>
      <c r="G712" s="16"/>
      <c r="H712" s="16"/>
      <c r="I712" s="9"/>
      <c r="J712" s="9"/>
      <c r="K712" s="9"/>
      <c r="L712" s="9"/>
      <c r="M712" s="9"/>
      <c r="N712" s="9"/>
      <c r="O712" s="9"/>
      <c r="P712" s="9"/>
      <c r="Q712" s="425"/>
      <c r="R712" s="9"/>
      <c r="S712" s="9"/>
      <c r="T712" s="17"/>
      <c r="U712" s="17"/>
      <c r="V712" s="9"/>
      <c r="W712" s="17"/>
      <c r="X712" s="9"/>
      <c r="Y712" s="9"/>
      <c r="Z712" s="9"/>
      <c r="AA712" s="9"/>
      <c r="AB712" s="9"/>
      <c r="AC712" s="9"/>
      <c r="AD712" s="9"/>
      <c r="AE712" s="9"/>
      <c r="AF712" s="9"/>
      <c r="AG712" s="9"/>
      <c r="AH712" s="9"/>
    </row>
    <row r="713" spans="1:34" x14ac:dyDescent="0.25">
      <c r="A713" s="9"/>
      <c r="B713" s="9"/>
      <c r="C713" s="9"/>
      <c r="D713" s="9"/>
      <c r="E713" s="16"/>
      <c r="F713" s="9"/>
      <c r="G713" s="16"/>
      <c r="H713" s="16"/>
      <c r="I713" s="9"/>
      <c r="J713" s="9"/>
      <c r="K713" s="9"/>
      <c r="L713" s="9"/>
      <c r="M713" s="9"/>
      <c r="N713" s="9"/>
      <c r="O713" s="9"/>
      <c r="P713" s="9"/>
      <c r="Q713" s="425"/>
      <c r="R713" s="9"/>
      <c r="S713" s="9"/>
      <c r="T713" s="17"/>
      <c r="U713" s="17"/>
      <c r="V713" s="9"/>
      <c r="W713" s="17"/>
      <c r="X713" s="9"/>
      <c r="Y713" s="9"/>
      <c r="Z713" s="9"/>
      <c r="AA713" s="9"/>
      <c r="AB713" s="9"/>
      <c r="AC713" s="9"/>
      <c r="AD713" s="9"/>
      <c r="AE713" s="9"/>
      <c r="AF713" s="9"/>
      <c r="AG713" s="9"/>
      <c r="AH713" s="9"/>
    </row>
    <row r="714" spans="1:34" x14ac:dyDescent="0.25">
      <c r="A714" s="9"/>
      <c r="B714" s="9"/>
      <c r="C714" s="9"/>
      <c r="D714" s="9"/>
      <c r="E714" s="16"/>
      <c r="F714" s="9"/>
      <c r="G714" s="16"/>
      <c r="H714" s="16"/>
      <c r="I714" s="9"/>
      <c r="J714" s="9"/>
      <c r="K714" s="9"/>
      <c r="L714" s="9"/>
      <c r="M714" s="9"/>
      <c r="N714" s="9"/>
      <c r="O714" s="9"/>
      <c r="P714" s="9"/>
      <c r="Q714" s="425"/>
      <c r="R714" s="9"/>
      <c r="S714" s="9"/>
      <c r="T714" s="17"/>
      <c r="U714" s="17"/>
      <c r="V714" s="9"/>
      <c r="W714" s="17"/>
      <c r="X714" s="9"/>
      <c r="Y714" s="9"/>
      <c r="Z714" s="9"/>
      <c r="AA714" s="9"/>
      <c r="AB714" s="9"/>
      <c r="AC714" s="9"/>
      <c r="AD714" s="9"/>
      <c r="AE714" s="9"/>
      <c r="AF714" s="9"/>
      <c r="AG714" s="9"/>
      <c r="AH714" s="9"/>
    </row>
    <row r="715" spans="1:34" x14ac:dyDescent="0.25">
      <c r="A715" s="9"/>
      <c r="B715" s="9"/>
      <c r="C715" s="9"/>
      <c r="D715" s="9"/>
      <c r="E715" s="16"/>
      <c r="F715" s="9"/>
      <c r="G715" s="16"/>
      <c r="H715" s="16"/>
      <c r="I715" s="9"/>
      <c r="J715" s="9"/>
      <c r="K715" s="9"/>
      <c r="L715" s="9"/>
      <c r="M715" s="9"/>
      <c r="N715" s="9"/>
      <c r="O715" s="9"/>
      <c r="P715" s="9"/>
      <c r="Q715" s="425"/>
      <c r="R715" s="9"/>
      <c r="S715" s="9"/>
      <c r="T715" s="17"/>
      <c r="U715" s="17"/>
      <c r="V715" s="9"/>
      <c r="W715" s="17"/>
      <c r="X715" s="9"/>
      <c r="Y715" s="9"/>
      <c r="Z715" s="9"/>
      <c r="AA715" s="9"/>
      <c r="AB715" s="9"/>
      <c r="AC715" s="9"/>
      <c r="AD715" s="9"/>
      <c r="AE715" s="9"/>
      <c r="AF715" s="9"/>
      <c r="AG715" s="9"/>
      <c r="AH715" s="9"/>
    </row>
    <row r="716" spans="1:34" x14ac:dyDescent="0.25">
      <c r="A716" s="9"/>
      <c r="B716" s="9"/>
      <c r="C716" s="9"/>
      <c r="D716" s="9"/>
      <c r="E716" s="16"/>
      <c r="F716" s="9"/>
      <c r="G716" s="16"/>
      <c r="H716" s="16"/>
      <c r="I716" s="9"/>
      <c r="J716" s="9"/>
      <c r="K716" s="9"/>
      <c r="L716" s="9"/>
      <c r="M716" s="9"/>
      <c r="N716" s="9"/>
      <c r="O716" s="9"/>
      <c r="P716" s="9"/>
      <c r="Q716" s="425"/>
      <c r="R716" s="9"/>
      <c r="S716" s="9"/>
      <c r="T716" s="17"/>
      <c r="U716" s="17"/>
      <c r="V716" s="9"/>
      <c r="W716" s="17"/>
      <c r="X716" s="9"/>
      <c r="Y716" s="9"/>
      <c r="Z716" s="9"/>
      <c r="AA716" s="9"/>
      <c r="AB716" s="9"/>
      <c r="AC716" s="9"/>
      <c r="AD716" s="9"/>
      <c r="AE716" s="9"/>
      <c r="AF716" s="9"/>
      <c r="AG716" s="9"/>
      <c r="AH716" s="9"/>
    </row>
    <row r="717" spans="1:34" x14ac:dyDescent="0.25">
      <c r="A717" s="9"/>
      <c r="B717" s="9"/>
      <c r="C717" s="9"/>
      <c r="D717" s="9"/>
      <c r="E717" s="16"/>
      <c r="F717" s="9"/>
      <c r="G717" s="16"/>
      <c r="H717" s="16"/>
      <c r="I717" s="9"/>
      <c r="J717" s="9"/>
      <c r="K717" s="9"/>
      <c r="L717" s="9"/>
      <c r="M717" s="9"/>
      <c r="N717" s="9"/>
      <c r="O717" s="9"/>
      <c r="P717" s="9"/>
      <c r="Q717" s="425"/>
      <c r="R717" s="9"/>
      <c r="S717" s="9"/>
      <c r="T717" s="17"/>
      <c r="U717" s="17"/>
      <c r="V717" s="9"/>
      <c r="W717" s="17"/>
      <c r="X717" s="9"/>
      <c r="Y717" s="9"/>
      <c r="Z717" s="9"/>
      <c r="AA717" s="9"/>
      <c r="AB717" s="9"/>
      <c r="AC717" s="9"/>
      <c r="AD717" s="9"/>
      <c r="AE717" s="9"/>
      <c r="AF717" s="9"/>
      <c r="AG717" s="9"/>
      <c r="AH717" s="9"/>
    </row>
    <row r="718" spans="1:34" x14ac:dyDescent="0.25">
      <c r="A718" s="9"/>
      <c r="B718" s="9"/>
      <c r="C718" s="9"/>
      <c r="D718" s="9"/>
      <c r="E718" s="16"/>
      <c r="F718" s="9"/>
      <c r="G718" s="16"/>
      <c r="H718" s="16"/>
      <c r="I718" s="9"/>
      <c r="J718" s="9"/>
      <c r="K718" s="9"/>
      <c r="L718" s="9"/>
      <c r="M718" s="9"/>
      <c r="N718" s="9"/>
      <c r="O718" s="9"/>
      <c r="P718" s="9"/>
      <c r="Q718" s="425"/>
      <c r="R718" s="9"/>
      <c r="S718" s="9"/>
      <c r="T718" s="17"/>
      <c r="U718" s="17"/>
      <c r="V718" s="9"/>
      <c r="W718" s="17"/>
      <c r="X718" s="9"/>
      <c r="Y718" s="9"/>
      <c r="Z718" s="9"/>
      <c r="AA718" s="9"/>
      <c r="AB718" s="9"/>
      <c r="AC718" s="9"/>
      <c r="AD718" s="9"/>
      <c r="AE718" s="9"/>
      <c r="AF718" s="9"/>
      <c r="AG718" s="9"/>
      <c r="AH718" s="9"/>
    </row>
    <row r="719" spans="1:34" x14ac:dyDescent="0.25">
      <c r="A719" s="9"/>
      <c r="B719" s="9"/>
      <c r="C719" s="9"/>
      <c r="D719" s="9"/>
      <c r="E719" s="16"/>
      <c r="F719" s="9"/>
      <c r="G719" s="16"/>
      <c r="H719" s="16"/>
      <c r="I719" s="9"/>
      <c r="J719" s="9"/>
      <c r="K719" s="9"/>
      <c r="L719" s="9"/>
      <c r="M719" s="9"/>
      <c r="N719" s="9"/>
      <c r="O719" s="9"/>
      <c r="P719" s="9"/>
      <c r="Q719" s="425"/>
      <c r="R719" s="9"/>
      <c r="S719" s="9"/>
      <c r="T719" s="17"/>
      <c r="U719" s="17"/>
      <c r="V719" s="9"/>
      <c r="W719" s="17"/>
      <c r="X719" s="9"/>
      <c r="Y719" s="9"/>
      <c r="Z719" s="9"/>
      <c r="AA719" s="9"/>
      <c r="AB719" s="9"/>
      <c r="AC719" s="9"/>
      <c r="AD719" s="9"/>
      <c r="AE719" s="9"/>
      <c r="AF719" s="9"/>
      <c r="AG719" s="9"/>
      <c r="AH719" s="9"/>
    </row>
    <row r="720" spans="1:34" x14ac:dyDescent="0.25">
      <c r="A720" s="9"/>
      <c r="B720" s="9"/>
      <c r="C720" s="9"/>
      <c r="D720" s="9"/>
      <c r="E720" s="16"/>
      <c r="F720" s="9"/>
      <c r="G720" s="16"/>
      <c r="H720" s="16"/>
      <c r="I720" s="9"/>
      <c r="J720" s="9"/>
      <c r="K720" s="9"/>
      <c r="L720" s="9"/>
      <c r="M720" s="9"/>
      <c r="N720" s="9"/>
      <c r="O720" s="9"/>
      <c r="P720" s="9"/>
      <c r="Q720" s="425"/>
      <c r="R720" s="9"/>
      <c r="S720" s="9"/>
      <c r="T720" s="17"/>
      <c r="U720" s="17"/>
      <c r="V720" s="9"/>
      <c r="W720" s="17"/>
      <c r="X720" s="9"/>
      <c r="Y720" s="9"/>
      <c r="Z720" s="9"/>
      <c r="AA720" s="9"/>
      <c r="AB720" s="9"/>
      <c r="AC720" s="9"/>
      <c r="AD720" s="9"/>
      <c r="AE720" s="9"/>
      <c r="AF720" s="9"/>
      <c r="AG720" s="9"/>
      <c r="AH720" s="9"/>
    </row>
    <row r="721" spans="1:34" x14ac:dyDescent="0.25">
      <c r="A721" s="9"/>
      <c r="B721" s="9"/>
      <c r="C721" s="9"/>
      <c r="D721" s="9"/>
      <c r="E721" s="16"/>
      <c r="F721" s="9"/>
      <c r="G721" s="16"/>
      <c r="H721" s="16"/>
      <c r="I721" s="9"/>
      <c r="J721" s="9"/>
      <c r="K721" s="9"/>
      <c r="L721" s="9"/>
      <c r="M721" s="9"/>
      <c r="N721" s="9"/>
      <c r="O721" s="9"/>
      <c r="P721" s="9"/>
      <c r="Q721" s="425"/>
      <c r="R721" s="9"/>
      <c r="S721" s="9"/>
      <c r="T721" s="17"/>
      <c r="U721" s="17"/>
      <c r="V721" s="9"/>
      <c r="W721" s="17"/>
      <c r="X721" s="9"/>
      <c r="Y721" s="9"/>
      <c r="Z721" s="9"/>
      <c r="AA721" s="9"/>
      <c r="AB721" s="9"/>
      <c r="AC721" s="9"/>
      <c r="AD721" s="9"/>
      <c r="AE721" s="9"/>
      <c r="AF721" s="9"/>
      <c r="AG721" s="9"/>
      <c r="AH721" s="9"/>
    </row>
    <row r="722" spans="1:34" x14ac:dyDescent="0.25">
      <c r="A722" s="9"/>
      <c r="B722" s="9"/>
      <c r="C722" s="9"/>
      <c r="D722" s="9"/>
      <c r="E722" s="16"/>
      <c r="F722" s="9"/>
      <c r="G722" s="16"/>
      <c r="H722" s="16"/>
      <c r="I722" s="9"/>
      <c r="J722" s="9"/>
      <c r="K722" s="9"/>
      <c r="L722" s="9"/>
      <c r="M722" s="9"/>
      <c r="N722" s="9"/>
      <c r="O722" s="9"/>
      <c r="P722" s="9"/>
      <c r="Q722" s="425"/>
      <c r="R722" s="9"/>
      <c r="S722" s="9"/>
      <c r="T722" s="17"/>
      <c r="U722" s="17"/>
      <c r="V722" s="9"/>
      <c r="W722" s="17"/>
      <c r="X722" s="9"/>
      <c r="Y722" s="9"/>
      <c r="Z722" s="9"/>
      <c r="AA722" s="9"/>
      <c r="AB722" s="9"/>
      <c r="AC722" s="9"/>
      <c r="AD722" s="9"/>
      <c r="AE722" s="9"/>
      <c r="AF722" s="9"/>
      <c r="AG722" s="9"/>
      <c r="AH722" s="9"/>
    </row>
    <row r="723" spans="1:34" x14ac:dyDescent="0.25">
      <c r="A723" s="9"/>
      <c r="B723" s="9"/>
      <c r="C723" s="9"/>
      <c r="D723" s="9"/>
      <c r="E723" s="16"/>
      <c r="F723" s="9"/>
      <c r="G723" s="16"/>
      <c r="H723" s="16"/>
      <c r="I723" s="9"/>
      <c r="J723" s="9"/>
      <c r="K723" s="9"/>
      <c r="L723" s="9"/>
      <c r="M723" s="9"/>
      <c r="N723" s="9"/>
      <c r="O723" s="9"/>
      <c r="P723" s="9"/>
      <c r="Q723" s="425"/>
      <c r="R723" s="9"/>
      <c r="S723" s="9"/>
      <c r="T723" s="17"/>
      <c r="U723" s="17"/>
      <c r="V723" s="9"/>
      <c r="W723" s="17"/>
      <c r="X723" s="9"/>
      <c r="Y723" s="9"/>
      <c r="Z723" s="9"/>
      <c r="AA723" s="9"/>
      <c r="AB723" s="9"/>
      <c r="AC723" s="9"/>
      <c r="AD723" s="9"/>
      <c r="AE723" s="9"/>
      <c r="AF723" s="9"/>
      <c r="AG723" s="9"/>
      <c r="AH723" s="9"/>
    </row>
    <row r="724" spans="1:34" x14ac:dyDescent="0.25">
      <c r="A724" s="9"/>
      <c r="B724" s="9"/>
      <c r="C724" s="9"/>
      <c r="D724" s="9"/>
      <c r="E724" s="16"/>
      <c r="F724" s="9"/>
      <c r="G724" s="16"/>
      <c r="H724" s="16"/>
      <c r="I724" s="9"/>
      <c r="J724" s="9"/>
      <c r="K724" s="9"/>
      <c r="L724" s="9"/>
      <c r="M724" s="9"/>
      <c r="N724" s="9"/>
      <c r="O724" s="9"/>
      <c r="P724" s="9"/>
      <c r="Q724" s="425"/>
      <c r="R724" s="9"/>
      <c r="S724" s="9"/>
      <c r="T724" s="17"/>
      <c r="U724" s="17"/>
      <c r="V724" s="9"/>
      <c r="W724" s="17"/>
      <c r="X724" s="9"/>
      <c r="Y724" s="9"/>
      <c r="Z724" s="9"/>
      <c r="AA724" s="9"/>
      <c r="AB724" s="9"/>
      <c r="AC724" s="9"/>
      <c r="AD724" s="9"/>
      <c r="AE724" s="9"/>
      <c r="AF724" s="9"/>
      <c r="AG724" s="9"/>
      <c r="AH724" s="9"/>
    </row>
    <row r="725" spans="1:34" x14ac:dyDescent="0.25">
      <c r="A725" s="9"/>
      <c r="B725" s="9"/>
      <c r="C725" s="9"/>
      <c r="D725" s="9"/>
      <c r="E725" s="16"/>
      <c r="F725" s="9"/>
      <c r="G725" s="16"/>
      <c r="H725" s="16"/>
      <c r="I725" s="9"/>
      <c r="J725" s="9"/>
      <c r="K725" s="9"/>
      <c r="L725" s="9"/>
      <c r="M725" s="9"/>
      <c r="N725" s="9"/>
      <c r="O725" s="9"/>
      <c r="P725" s="9"/>
      <c r="Q725" s="425"/>
      <c r="R725" s="9"/>
      <c r="S725" s="9"/>
      <c r="T725" s="17"/>
      <c r="U725" s="17"/>
      <c r="V725" s="9"/>
      <c r="W725" s="17"/>
      <c r="X725" s="9"/>
      <c r="Y725" s="9"/>
      <c r="Z725" s="9"/>
      <c r="AA725" s="9"/>
      <c r="AB725" s="9"/>
      <c r="AC725" s="9"/>
      <c r="AD725" s="9"/>
      <c r="AE725" s="9"/>
      <c r="AF725" s="9"/>
      <c r="AG725" s="9"/>
      <c r="AH725" s="9"/>
    </row>
    <row r="726" spans="1:34" x14ac:dyDescent="0.25">
      <c r="A726" s="9"/>
      <c r="B726" s="9"/>
      <c r="C726" s="9"/>
      <c r="D726" s="9"/>
      <c r="E726" s="16"/>
      <c r="F726" s="9"/>
      <c r="G726" s="16"/>
      <c r="H726" s="16"/>
      <c r="I726" s="9"/>
      <c r="J726" s="9"/>
      <c r="K726" s="9"/>
      <c r="L726" s="9"/>
      <c r="M726" s="9"/>
      <c r="N726" s="9"/>
      <c r="O726" s="9"/>
      <c r="P726" s="9"/>
      <c r="Q726" s="425"/>
      <c r="R726" s="9"/>
      <c r="S726" s="9"/>
      <c r="T726" s="17"/>
      <c r="U726" s="17"/>
      <c r="V726" s="9"/>
      <c r="W726" s="17"/>
      <c r="X726" s="9"/>
      <c r="Y726" s="9"/>
      <c r="Z726" s="9"/>
      <c r="AA726" s="9"/>
      <c r="AB726" s="9"/>
      <c r="AC726" s="9"/>
      <c r="AD726" s="9"/>
      <c r="AE726" s="9"/>
      <c r="AF726" s="9"/>
      <c r="AG726" s="9"/>
      <c r="AH726" s="9"/>
    </row>
    <row r="727" spans="1:34" x14ac:dyDescent="0.25">
      <c r="A727" s="9"/>
      <c r="B727" s="9"/>
      <c r="C727" s="9"/>
      <c r="D727" s="9"/>
      <c r="E727" s="16"/>
      <c r="F727" s="9"/>
      <c r="G727" s="16"/>
      <c r="H727" s="16"/>
      <c r="I727" s="9"/>
      <c r="J727" s="9"/>
      <c r="K727" s="9"/>
      <c r="L727" s="9"/>
      <c r="M727" s="9"/>
      <c r="N727" s="9"/>
      <c r="O727" s="9"/>
      <c r="P727" s="9"/>
      <c r="Q727" s="425"/>
      <c r="R727" s="9"/>
      <c r="S727" s="9"/>
      <c r="T727" s="17"/>
      <c r="U727" s="17"/>
      <c r="V727" s="9"/>
      <c r="W727" s="17"/>
      <c r="X727" s="9"/>
      <c r="Y727" s="9"/>
      <c r="Z727" s="9"/>
      <c r="AA727" s="9"/>
      <c r="AB727" s="9"/>
      <c r="AC727" s="9"/>
      <c r="AD727" s="9"/>
      <c r="AE727" s="9"/>
      <c r="AF727" s="9"/>
      <c r="AG727" s="9"/>
      <c r="AH727" s="9"/>
    </row>
    <row r="728" spans="1:34" x14ac:dyDescent="0.25">
      <c r="A728" s="9"/>
      <c r="B728" s="9"/>
      <c r="C728" s="9"/>
      <c r="D728" s="9"/>
      <c r="E728" s="16"/>
      <c r="F728" s="9"/>
      <c r="G728" s="16"/>
      <c r="H728" s="16"/>
      <c r="I728" s="9"/>
      <c r="J728" s="9"/>
      <c r="K728" s="9"/>
      <c r="L728" s="9"/>
      <c r="M728" s="9"/>
      <c r="N728" s="9"/>
      <c r="O728" s="9"/>
      <c r="P728" s="9"/>
      <c r="Q728" s="425"/>
      <c r="R728" s="9"/>
      <c r="S728" s="9"/>
      <c r="T728" s="17"/>
      <c r="U728" s="17"/>
      <c r="V728" s="9"/>
      <c r="W728" s="17"/>
      <c r="X728" s="9"/>
      <c r="Y728" s="9"/>
      <c r="Z728" s="9"/>
      <c r="AA728" s="9"/>
      <c r="AB728" s="9"/>
      <c r="AC728" s="9"/>
      <c r="AD728" s="9"/>
      <c r="AE728" s="9"/>
      <c r="AF728" s="9"/>
      <c r="AG728" s="9"/>
      <c r="AH728" s="9"/>
    </row>
    <row r="729" spans="1:34" x14ac:dyDescent="0.25">
      <c r="A729" s="9"/>
      <c r="B729" s="9"/>
      <c r="C729" s="9"/>
      <c r="D729" s="9"/>
      <c r="E729" s="16"/>
      <c r="F729" s="9"/>
      <c r="G729" s="16"/>
      <c r="H729" s="16"/>
      <c r="I729" s="9"/>
      <c r="J729" s="9"/>
      <c r="K729" s="9"/>
      <c r="L729" s="9"/>
      <c r="M729" s="9"/>
      <c r="N729" s="9"/>
      <c r="O729" s="9"/>
      <c r="P729" s="9"/>
      <c r="Q729" s="425"/>
      <c r="R729" s="9"/>
      <c r="S729" s="9"/>
      <c r="T729" s="17"/>
      <c r="U729" s="17"/>
      <c r="V729" s="9"/>
      <c r="W729" s="17"/>
      <c r="X729" s="9"/>
      <c r="Y729" s="9"/>
      <c r="Z729" s="9"/>
      <c r="AA729" s="9"/>
      <c r="AB729" s="9"/>
      <c r="AC729" s="9"/>
      <c r="AD729" s="9"/>
      <c r="AE729" s="9"/>
      <c r="AF729" s="9"/>
      <c r="AG729" s="9"/>
      <c r="AH729" s="9"/>
    </row>
    <row r="730" spans="1:34" x14ac:dyDescent="0.25">
      <c r="A730" s="9"/>
      <c r="B730" s="9"/>
      <c r="C730" s="9"/>
      <c r="D730" s="9"/>
      <c r="E730" s="16"/>
      <c r="F730" s="9"/>
      <c r="G730" s="16"/>
      <c r="H730" s="16"/>
      <c r="I730" s="9"/>
      <c r="J730" s="9"/>
      <c r="K730" s="9"/>
      <c r="L730" s="9"/>
      <c r="M730" s="9"/>
      <c r="N730" s="9"/>
      <c r="O730" s="9"/>
      <c r="P730" s="9"/>
      <c r="Q730" s="425"/>
      <c r="R730" s="9"/>
      <c r="S730" s="9"/>
      <c r="T730" s="17"/>
      <c r="U730" s="17"/>
      <c r="V730" s="9"/>
      <c r="W730" s="17"/>
      <c r="X730" s="9"/>
      <c r="Y730" s="9"/>
      <c r="Z730" s="9"/>
      <c r="AA730" s="9"/>
      <c r="AB730" s="9"/>
      <c r="AC730" s="9"/>
      <c r="AD730" s="9"/>
      <c r="AE730" s="9"/>
      <c r="AF730" s="9"/>
      <c r="AG730" s="9"/>
      <c r="AH730" s="9"/>
    </row>
    <row r="731" spans="1:34" x14ac:dyDescent="0.25">
      <c r="A731" s="9"/>
      <c r="B731" s="9"/>
      <c r="C731" s="9"/>
      <c r="D731" s="9"/>
      <c r="E731" s="16"/>
      <c r="F731" s="9"/>
      <c r="G731" s="16"/>
      <c r="H731" s="16"/>
      <c r="I731" s="9"/>
      <c r="J731" s="9"/>
      <c r="K731" s="9"/>
      <c r="L731" s="9"/>
      <c r="M731" s="9"/>
      <c r="N731" s="9"/>
      <c r="O731" s="9"/>
      <c r="P731" s="9"/>
      <c r="Q731" s="425"/>
      <c r="R731" s="9"/>
      <c r="S731" s="9"/>
      <c r="T731" s="17"/>
      <c r="U731" s="17"/>
      <c r="V731" s="9"/>
      <c r="W731" s="17"/>
      <c r="X731" s="9"/>
      <c r="Y731" s="9"/>
      <c r="Z731" s="9"/>
      <c r="AA731" s="9"/>
      <c r="AB731" s="9"/>
      <c r="AC731" s="9"/>
      <c r="AD731" s="9"/>
      <c r="AE731" s="9"/>
      <c r="AF731" s="9"/>
      <c r="AG731" s="9"/>
      <c r="AH731" s="9"/>
    </row>
    <row r="732" spans="1:34" x14ac:dyDescent="0.25">
      <c r="A732" s="9"/>
      <c r="B732" s="9"/>
      <c r="C732" s="9"/>
      <c r="D732" s="9"/>
      <c r="E732" s="16"/>
      <c r="F732" s="9"/>
      <c r="G732" s="16"/>
      <c r="H732" s="16"/>
      <c r="I732" s="9"/>
      <c r="J732" s="9"/>
      <c r="K732" s="9"/>
      <c r="L732" s="9"/>
      <c r="M732" s="9"/>
      <c r="N732" s="9"/>
      <c r="O732" s="9"/>
      <c r="P732" s="9"/>
      <c r="Q732" s="425"/>
      <c r="R732" s="9"/>
      <c r="S732" s="9"/>
      <c r="T732" s="17"/>
      <c r="U732" s="17"/>
      <c r="V732" s="9"/>
      <c r="W732" s="17"/>
      <c r="X732" s="9"/>
      <c r="Y732" s="9"/>
      <c r="Z732" s="9"/>
      <c r="AA732" s="9"/>
      <c r="AB732" s="9"/>
      <c r="AC732" s="9"/>
      <c r="AD732" s="9"/>
      <c r="AE732" s="9"/>
      <c r="AF732" s="9"/>
      <c r="AG732" s="9"/>
      <c r="AH732" s="9"/>
    </row>
    <row r="733" spans="1:34" x14ac:dyDescent="0.25">
      <c r="A733" s="9"/>
      <c r="B733" s="9"/>
      <c r="C733" s="9"/>
      <c r="D733" s="9"/>
      <c r="E733" s="16"/>
      <c r="F733" s="9"/>
      <c r="G733" s="16"/>
      <c r="H733" s="16"/>
      <c r="I733" s="9"/>
      <c r="J733" s="9"/>
      <c r="K733" s="9"/>
      <c r="L733" s="9"/>
      <c r="M733" s="9"/>
      <c r="N733" s="9"/>
      <c r="O733" s="9"/>
      <c r="P733" s="9"/>
      <c r="Q733" s="425"/>
      <c r="R733" s="9"/>
      <c r="S733" s="9"/>
      <c r="T733" s="17"/>
      <c r="U733" s="17"/>
      <c r="V733" s="9"/>
      <c r="W733" s="17"/>
      <c r="X733" s="9"/>
      <c r="Y733" s="9"/>
      <c r="Z733" s="9"/>
      <c r="AA733" s="9"/>
      <c r="AB733" s="9"/>
      <c r="AC733" s="9"/>
      <c r="AD733" s="9"/>
      <c r="AE733" s="9"/>
      <c r="AF733" s="9"/>
      <c r="AG733" s="9"/>
      <c r="AH733" s="9"/>
    </row>
    <row r="734" spans="1:34" x14ac:dyDescent="0.25">
      <c r="A734" s="9"/>
      <c r="B734" s="9"/>
      <c r="C734" s="9"/>
      <c r="D734" s="9"/>
      <c r="E734" s="16"/>
      <c r="F734" s="9"/>
      <c r="G734" s="16"/>
      <c r="H734" s="16"/>
      <c r="I734" s="9"/>
      <c r="J734" s="9"/>
      <c r="K734" s="9"/>
      <c r="L734" s="9"/>
      <c r="M734" s="9"/>
      <c r="N734" s="9"/>
      <c r="O734" s="9"/>
      <c r="P734" s="9"/>
      <c r="Q734" s="425"/>
      <c r="R734" s="9"/>
      <c r="S734" s="9"/>
      <c r="T734" s="17"/>
      <c r="U734" s="17"/>
      <c r="V734" s="9"/>
      <c r="W734" s="17"/>
      <c r="X734" s="9"/>
      <c r="Y734" s="9"/>
      <c r="Z734" s="9"/>
      <c r="AA734" s="9"/>
      <c r="AB734" s="9"/>
      <c r="AC734" s="9"/>
      <c r="AD734" s="9"/>
      <c r="AE734" s="9"/>
      <c r="AF734" s="9"/>
      <c r="AG734" s="9"/>
      <c r="AH734" s="9"/>
    </row>
    <row r="735" spans="1:34" x14ac:dyDescent="0.25">
      <c r="A735" s="9"/>
      <c r="B735" s="9"/>
      <c r="C735" s="9"/>
      <c r="D735" s="9"/>
      <c r="E735" s="16"/>
      <c r="F735" s="9"/>
      <c r="G735" s="16"/>
      <c r="H735" s="16"/>
      <c r="I735" s="9"/>
      <c r="J735" s="9"/>
      <c r="K735" s="9"/>
      <c r="L735" s="9"/>
      <c r="M735" s="9"/>
      <c r="N735" s="9"/>
      <c r="O735" s="9"/>
      <c r="P735" s="9"/>
      <c r="Q735" s="425"/>
      <c r="R735" s="9"/>
      <c r="S735" s="9"/>
      <c r="T735" s="17"/>
      <c r="U735" s="17"/>
      <c r="V735" s="9"/>
      <c r="W735" s="17"/>
      <c r="X735" s="9"/>
      <c r="Y735" s="9"/>
      <c r="Z735" s="9"/>
      <c r="AA735" s="9"/>
      <c r="AB735" s="9"/>
      <c r="AC735" s="9"/>
      <c r="AD735" s="9"/>
      <c r="AE735" s="9"/>
      <c r="AF735" s="9"/>
      <c r="AG735" s="9"/>
      <c r="AH735" s="9"/>
    </row>
    <row r="736" spans="1:34" x14ac:dyDescent="0.25">
      <c r="A736" s="9"/>
      <c r="B736" s="9"/>
      <c r="C736" s="9"/>
      <c r="D736" s="9"/>
      <c r="E736" s="16"/>
      <c r="F736" s="9"/>
      <c r="G736" s="16"/>
      <c r="H736" s="16"/>
      <c r="I736" s="9"/>
      <c r="J736" s="9"/>
      <c r="K736" s="9"/>
      <c r="L736" s="9"/>
      <c r="M736" s="9"/>
      <c r="N736" s="9"/>
      <c r="O736" s="9"/>
      <c r="P736" s="9"/>
      <c r="Q736" s="425"/>
      <c r="R736" s="9"/>
      <c r="S736" s="9"/>
      <c r="T736" s="17"/>
      <c r="U736" s="17"/>
      <c r="V736" s="9"/>
      <c r="W736" s="17"/>
      <c r="X736" s="9"/>
      <c r="Y736" s="9"/>
      <c r="Z736" s="9"/>
      <c r="AA736" s="9"/>
      <c r="AB736" s="9"/>
      <c r="AC736" s="9"/>
      <c r="AD736" s="9"/>
      <c r="AE736" s="9"/>
      <c r="AF736" s="9"/>
      <c r="AG736" s="9"/>
      <c r="AH736" s="9"/>
    </row>
    <row r="737" spans="1:34" x14ac:dyDescent="0.25">
      <c r="A737" s="9"/>
      <c r="B737" s="9"/>
      <c r="C737" s="9"/>
      <c r="D737" s="9"/>
      <c r="E737" s="16"/>
      <c r="F737" s="9"/>
      <c r="G737" s="16"/>
      <c r="H737" s="16"/>
      <c r="I737" s="9"/>
      <c r="J737" s="9"/>
      <c r="K737" s="9"/>
      <c r="L737" s="9"/>
      <c r="M737" s="9"/>
      <c r="N737" s="9"/>
      <c r="O737" s="9"/>
      <c r="P737" s="9"/>
      <c r="Q737" s="425"/>
      <c r="R737" s="9"/>
      <c r="S737" s="9"/>
      <c r="T737" s="17"/>
      <c r="U737" s="17"/>
      <c r="V737" s="9"/>
      <c r="W737" s="17"/>
      <c r="X737" s="9"/>
      <c r="Y737" s="9"/>
      <c r="Z737" s="9"/>
      <c r="AA737" s="9"/>
      <c r="AB737" s="9"/>
      <c r="AC737" s="9"/>
      <c r="AD737" s="9"/>
      <c r="AE737" s="9"/>
      <c r="AF737" s="9"/>
      <c r="AG737" s="9"/>
      <c r="AH737" s="9"/>
    </row>
    <row r="738" spans="1:34" x14ac:dyDescent="0.25">
      <c r="A738" s="9"/>
      <c r="B738" s="9"/>
      <c r="C738" s="9"/>
      <c r="D738" s="9"/>
      <c r="E738" s="16"/>
      <c r="F738" s="9"/>
      <c r="G738" s="16"/>
      <c r="H738" s="16"/>
      <c r="I738" s="9"/>
      <c r="J738" s="9"/>
      <c r="K738" s="9"/>
      <c r="L738" s="9"/>
      <c r="M738" s="9"/>
      <c r="N738" s="9"/>
      <c r="O738" s="9"/>
      <c r="P738" s="9"/>
      <c r="Q738" s="425"/>
      <c r="R738" s="9"/>
      <c r="S738" s="9"/>
      <c r="T738" s="17"/>
      <c r="U738" s="17"/>
      <c r="V738" s="9"/>
      <c r="W738" s="17"/>
      <c r="X738" s="9"/>
      <c r="Y738" s="9"/>
      <c r="Z738" s="9"/>
      <c r="AA738" s="9"/>
      <c r="AB738" s="9"/>
      <c r="AC738" s="9"/>
      <c r="AD738" s="9"/>
      <c r="AE738" s="9"/>
      <c r="AF738" s="9"/>
      <c r="AG738" s="9"/>
      <c r="AH738" s="9"/>
    </row>
    <row r="739" spans="1:34" x14ac:dyDescent="0.25">
      <c r="A739" s="9"/>
      <c r="B739" s="9"/>
      <c r="C739" s="9"/>
      <c r="D739" s="9"/>
      <c r="E739" s="16"/>
      <c r="F739" s="9"/>
      <c r="G739" s="16"/>
      <c r="H739" s="16"/>
      <c r="I739" s="9"/>
      <c r="J739" s="9"/>
      <c r="K739" s="9"/>
      <c r="L739" s="9"/>
      <c r="M739" s="9"/>
      <c r="N739" s="9"/>
      <c r="O739" s="9"/>
      <c r="P739" s="9"/>
      <c r="Q739" s="425"/>
      <c r="R739" s="9"/>
      <c r="S739" s="9"/>
      <c r="T739" s="17"/>
      <c r="U739" s="17"/>
      <c r="V739" s="9"/>
      <c r="W739" s="17"/>
      <c r="X739" s="9"/>
      <c r="Y739" s="9"/>
      <c r="Z739" s="9"/>
      <c r="AA739" s="9"/>
      <c r="AB739" s="9"/>
      <c r="AC739" s="9"/>
      <c r="AD739" s="9"/>
      <c r="AE739" s="9"/>
      <c r="AF739" s="9"/>
      <c r="AG739" s="9"/>
      <c r="AH739" s="9"/>
    </row>
    <row r="740" spans="1:34" x14ac:dyDescent="0.25">
      <c r="A740" s="9"/>
      <c r="B740" s="9"/>
      <c r="C740" s="9"/>
      <c r="D740" s="9"/>
      <c r="E740" s="16"/>
      <c r="F740" s="9"/>
      <c r="G740" s="16"/>
      <c r="H740" s="16"/>
      <c r="I740" s="9"/>
      <c r="J740" s="9"/>
      <c r="K740" s="9"/>
      <c r="L740" s="9"/>
      <c r="M740" s="9"/>
      <c r="N740" s="9"/>
      <c r="O740" s="9"/>
      <c r="P740" s="9"/>
      <c r="Q740" s="425"/>
      <c r="R740" s="9"/>
      <c r="S740" s="9"/>
      <c r="T740" s="17"/>
      <c r="U740" s="17"/>
      <c r="V740" s="9"/>
      <c r="W740" s="17"/>
      <c r="X740" s="9"/>
      <c r="Y740" s="9"/>
      <c r="Z740" s="9"/>
      <c r="AA740" s="9"/>
      <c r="AB740" s="9"/>
      <c r="AC740" s="9"/>
      <c r="AD740" s="9"/>
      <c r="AE740" s="9"/>
      <c r="AF740" s="9"/>
      <c r="AG740" s="9"/>
      <c r="AH740" s="9"/>
    </row>
    <row r="741" spans="1:34" x14ac:dyDescent="0.25">
      <c r="A741" s="9"/>
      <c r="B741" s="9"/>
      <c r="C741" s="9"/>
      <c r="D741" s="9"/>
      <c r="E741" s="16"/>
      <c r="F741" s="9"/>
      <c r="G741" s="16"/>
      <c r="H741" s="16"/>
      <c r="I741" s="9"/>
      <c r="J741" s="9"/>
      <c r="K741" s="9"/>
      <c r="L741" s="9"/>
      <c r="M741" s="9"/>
      <c r="N741" s="9"/>
      <c r="O741" s="9"/>
      <c r="P741" s="9"/>
      <c r="Q741" s="425"/>
      <c r="R741" s="9"/>
      <c r="S741" s="9"/>
      <c r="T741" s="17"/>
      <c r="U741" s="17"/>
      <c r="V741" s="9"/>
      <c r="W741" s="17"/>
      <c r="X741" s="9"/>
      <c r="Y741" s="9"/>
      <c r="Z741" s="9"/>
      <c r="AA741" s="9"/>
      <c r="AB741" s="9"/>
      <c r="AC741" s="9"/>
      <c r="AD741" s="9"/>
      <c r="AE741" s="9"/>
      <c r="AF741" s="9"/>
      <c r="AG741" s="9"/>
      <c r="AH741" s="9"/>
    </row>
    <row r="742" spans="1:34" x14ac:dyDescent="0.25">
      <c r="A742" s="9"/>
      <c r="B742" s="9"/>
      <c r="C742" s="9"/>
      <c r="D742" s="9"/>
      <c r="E742" s="16"/>
      <c r="F742" s="9"/>
      <c r="G742" s="16"/>
      <c r="H742" s="16"/>
      <c r="I742" s="9"/>
      <c r="J742" s="9"/>
      <c r="K742" s="9"/>
      <c r="L742" s="9"/>
      <c r="M742" s="9"/>
      <c r="N742" s="9"/>
      <c r="O742" s="9"/>
      <c r="P742" s="9"/>
      <c r="Q742" s="425"/>
      <c r="R742" s="9"/>
      <c r="S742" s="9"/>
      <c r="T742" s="17"/>
      <c r="U742" s="17"/>
      <c r="V742" s="9"/>
      <c r="W742" s="17"/>
      <c r="X742" s="9"/>
      <c r="Y742" s="9"/>
      <c r="Z742" s="9"/>
      <c r="AA742" s="9"/>
      <c r="AB742" s="9"/>
      <c r="AC742" s="9"/>
      <c r="AD742" s="9"/>
      <c r="AE742" s="9"/>
      <c r="AF742" s="9"/>
      <c r="AG742" s="9"/>
      <c r="AH742" s="9"/>
    </row>
    <row r="743" spans="1:34" x14ac:dyDescent="0.25">
      <c r="A743" s="9"/>
      <c r="B743" s="9"/>
      <c r="C743" s="9"/>
      <c r="D743" s="9"/>
      <c r="E743" s="16"/>
      <c r="F743" s="9"/>
      <c r="G743" s="16"/>
      <c r="H743" s="16"/>
      <c r="I743" s="9"/>
      <c r="J743" s="9"/>
      <c r="K743" s="9"/>
      <c r="L743" s="9"/>
      <c r="M743" s="9"/>
      <c r="N743" s="9"/>
      <c r="O743" s="9"/>
      <c r="P743" s="9"/>
      <c r="Q743" s="425"/>
      <c r="R743" s="9"/>
      <c r="S743" s="9"/>
      <c r="T743" s="17"/>
      <c r="U743" s="17"/>
      <c r="V743" s="9"/>
      <c r="W743" s="17"/>
      <c r="X743" s="9"/>
      <c r="Y743" s="9"/>
      <c r="Z743" s="9"/>
      <c r="AA743" s="9"/>
      <c r="AB743" s="9"/>
      <c r="AC743" s="9"/>
      <c r="AD743" s="9"/>
      <c r="AE743" s="9"/>
      <c r="AF743" s="9"/>
      <c r="AG743" s="9"/>
      <c r="AH743" s="9"/>
    </row>
    <row r="744" spans="1:34" x14ac:dyDescent="0.25">
      <c r="A744" s="9"/>
      <c r="B744" s="9"/>
      <c r="C744" s="9"/>
      <c r="D744" s="9"/>
      <c r="E744" s="16"/>
      <c r="F744" s="9"/>
      <c r="G744" s="16"/>
      <c r="H744" s="16"/>
      <c r="I744" s="9"/>
      <c r="J744" s="9"/>
      <c r="K744" s="9"/>
      <c r="L744" s="9"/>
      <c r="M744" s="9"/>
      <c r="N744" s="9"/>
      <c r="O744" s="9"/>
      <c r="P744" s="9"/>
      <c r="Q744" s="425"/>
      <c r="R744" s="9"/>
      <c r="S744" s="9"/>
      <c r="T744" s="17"/>
      <c r="U744" s="17"/>
      <c r="V744" s="9"/>
      <c r="W744" s="17"/>
      <c r="X744" s="9"/>
      <c r="Y744" s="9"/>
      <c r="Z744" s="9"/>
      <c r="AA744" s="9"/>
      <c r="AB744" s="9"/>
      <c r="AC744" s="9"/>
      <c r="AD744" s="9"/>
      <c r="AE744" s="9"/>
      <c r="AF744" s="9"/>
      <c r="AG744" s="9"/>
      <c r="AH744" s="9"/>
    </row>
    <row r="745" spans="1:34" x14ac:dyDescent="0.25">
      <c r="A745" s="9"/>
      <c r="B745" s="9"/>
      <c r="C745" s="9"/>
      <c r="D745" s="9"/>
      <c r="E745" s="16"/>
      <c r="F745" s="9"/>
      <c r="G745" s="16"/>
      <c r="H745" s="16"/>
      <c r="I745" s="9"/>
      <c r="J745" s="9"/>
      <c r="K745" s="9"/>
      <c r="L745" s="9"/>
      <c r="M745" s="9"/>
      <c r="N745" s="9"/>
      <c r="O745" s="9"/>
      <c r="P745" s="9"/>
      <c r="Q745" s="425"/>
      <c r="R745" s="9"/>
      <c r="S745" s="9"/>
      <c r="T745" s="17"/>
      <c r="U745" s="17"/>
      <c r="V745" s="9"/>
      <c r="W745" s="17"/>
      <c r="X745" s="9"/>
      <c r="Y745" s="9"/>
      <c r="Z745" s="9"/>
      <c r="AA745" s="9"/>
      <c r="AB745" s="9"/>
      <c r="AC745" s="9"/>
      <c r="AD745" s="9"/>
      <c r="AE745" s="9"/>
      <c r="AF745" s="9"/>
      <c r="AG745" s="9"/>
      <c r="AH745" s="9"/>
    </row>
    <row r="746" spans="1:34" x14ac:dyDescent="0.25">
      <c r="A746" s="9"/>
      <c r="B746" s="9"/>
      <c r="C746" s="9"/>
      <c r="D746" s="9"/>
      <c r="E746" s="16"/>
      <c r="F746" s="9"/>
      <c r="G746" s="16"/>
      <c r="H746" s="16"/>
      <c r="I746" s="9"/>
      <c r="J746" s="9"/>
      <c r="K746" s="9"/>
      <c r="L746" s="9"/>
      <c r="M746" s="9"/>
      <c r="N746" s="9"/>
      <c r="O746" s="9"/>
      <c r="P746" s="9"/>
      <c r="Q746" s="425"/>
      <c r="R746" s="9"/>
      <c r="S746" s="9"/>
      <c r="T746" s="17"/>
      <c r="U746" s="17"/>
      <c r="V746" s="9"/>
      <c r="W746" s="17"/>
      <c r="X746" s="9"/>
      <c r="Y746" s="9"/>
      <c r="Z746" s="9"/>
      <c r="AA746" s="9"/>
      <c r="AB746" s="9"/>
      <c r="AC746" s="9"/>
      <c r="AD746" s="9"/>
      <c r="AE746" s="9"/>
      <c r="AF746" s="9"/>
      <c r="AG746" s="9"/>
      <c r="AH746" s="9"/>
    </row>
    <row r="747" spans="1:34" x14ac:dyDescent="0.25">
      <c r="A747" s="9"/>
      <c r="B747" s="9"/>
      <c r="C747" s="9"/>
      <c r="D747" s="9"/>
      <c r="E747" s="16"/>
      <c r="F747" s="9"/>
      <c r="G747" s="16"/>
      <c r="H747" s="16"/>
      <c r="I747" s="9"/>
      <c r="J747" s="9"/>
      <c r="K747" s="9"/>
      <c r="L747" s="9"/>
      <c r="M747" s="9"/>
      <c r="N747" s="9"/>
      <c r="O747" s="9"/>
      <c r="P747" s="9"/>
      <c r="Q747" s="425"/>
      <c r="R747" s="9"/>
      <c r="S747" s="9"/>
      <c r="T747" s="17"/>
      <c r="U747" s="17"/>
      <c r="V747" s="9"/>
      <c r="W747" s="17"/>
      <c r="X747" s="9"/>
      <c r="Y747" s="9"/>
      <c r="Z747" s="9"/>
      <c r="AA747" s="9"/>
      <c r="AB747" s="9"/>
      <c r="AC747" s="9"/>
      <c r="AD747" s="9"/>
      <c r="AE747" s="9"/>
      <c r="AF747" s="9"/>
      <c r="AG747" s="9"/>
      <c r="AH747" s="9"/>
    </row>
    <row r="748" spans="1:34" x14ac:dyDescent="0.25">
      <c r="A748" s="9"/>
      <c r="B748" s="9"/>
      <c r="C748" s="9"/>
      <c r="D748" s="9"/>
      <c r="E748" s="16"/>
      <c r="F748" s="9"/>
      <c r="G748" s="16"/>
      <c r="H748" s="16"/>
      <c r="I748" s="9"/>
      <c r="J748" s="9"/>
      <c r="K748" s="9"/>
      <c r="L748" s="9"/>
      <c r="M748" s="9"/>
      <c r="N748" s="9"/>
      <c r="O748" s="9"/>
      <c r="P748" s="9"/>
      <c r="Q748" s="425"/>
      <c r="R748" s="9"/>
      <c r="S748" s="9"/>
      <c r="T748" s="17"/>
      <c r="U748" s="17"/>
      <c r="V748" s="9"/>
      <c r="W748" s="17"/>
      <c r="X748" s="9"/>
      <c r="Y748" s="9"/>
      <c r="Z748" s="9"/>
      <c r="AA748" s="9"/>
      <c r="AB748" s="9"/>
      <c r="AC748" s="9"/>
      <c r="AD748" s="9"/>
      <c r="AE748" s="9"/>
      <c r="AF748" s="9"/>
      <c r="AG748" s="9"/>
      <c r="AH748" s="9"/>
    </row>
    <row r="749" spans="1:34" x14ac:dyDescent="0.25">
      <c r="A749" s="9"/>
      <c r="B749" s="9"/>
      <c r="C749" s="9"/>
      <c r="D749" s="9"/>
      <c r="E749" s="16"/>
      <c r="F749" s="9"/>
      <c r="G749" s="16"/>
      <c r="H749" s="16"/>
      <c r="I749" s="9"/>
      <c r="J749" s="9"/>
      <c r="K749" s="9"/>
      <c r="L749" s="9"/>
      <c r="M749" s="9"/>
      <c r="N749" s="9"/>
      <c r="O749" s="9"/>
      <c r="P749" s="9"/>
      <c r="Q749" s="425"/>
      <c r="R749" s="9"/>
      <c r="S749" s="9"/>
      <c r="T749" s="17"/>
      <c r="U749" s="17"/>
      <c r="V749" s="9"/>
      <c r="W749" s="17"/>
      <c r="X749" s="9"/>
      <c r="Y749" s="9"/>
      <c r="Z749" s="9"/>
      <c r="AA749" s="9"/>
      <c r="AB749" s="9"/>
      <c r="AC749" s="9"/>
      <c r="AD749" s="9"/>
      <c r="AE749" s="9"/>
      <c r="AF749" s="9"/>
      <c r="AG749" s="9"/>
      <c r="AH749" s="9"/>
    </row>
    <row r="750" spans="1:34" x14ac:dyDescent="0.25">
      <c r="A750" s="9"/>
      <c r="B750" s="9"/>
      <c r="C750" s="9"/>
      <c r="D750" s="9"/>
      <c r="E750" s="16"/>
      <c r="F750" s="9"/>
      <c r="G750" s="16"/>
      <c r="H750" s="16"/>
      <c r="I750" s="9"/>
      <c r="J750" s="9"/>
      <c r="K750" s="9"/>
      <c r="L750" s="9"/>
      <c r="M750" s="9"/>
      <c r="N750" s="9"/>
      <c r="O750" s="9"/>
      <c r="P750" s="9"/>
      <c r="Q750" s="425"/>
      <c r="R750" s="9"/>
      <c r="S750" s="9"/>
      <c r="T750" s="17"/>
      <c r="U750" s="17"/>
      <c r="V750" s="9"/>
      <c r="W750" s="17"/>
      <c r="X750" s="9"/>
      <c r="Y750" s="9"/>
      <c r="Z750" s="9"/>
      <c r="AA750" s="9"/>
      <c r="AB750" s="9"/>
      <c r="AC750" s="9"/>
      <c r="AD750" s="9"/>
      <c r="AE750" s="9"/>
      <c r="AF750" s="9"/>
      <c r="AG750" s="9"/>
      <c r="AH750" s="9"/>
    </row>
    <row r="751" spans="1:34" x14ac:dyDescent="0.25">
      <c r="A751" s="9"/>
      <c r="B751" s="9"/>
      <c r="C751" s="9"/>
      <c r="D751" s="9"/>
      <c r="E751" s="16"/>
      <c r="F751" s="9"/>
      <c r="G751" s="16"/>
      <c r="H751" s="16"/>
      <c r="I751" s="9"/>
      <c r="J751" s="9"/>
      <c r="K751" s="9"/>
      <c r="L751" s="9"/>
      <c r="M751" s="9"/>
      <c r="N751" s="9"/>
      <c r="O751" s="9"/>
      <c r="P751" s="9"/>
      <c r="Q751" s="425"/>
      <c r="R751" s="9"/>
      <c r="S751" s="9"/>
      <c r="T751" s="17"/>
      <c r="U751" s="17"/>
      <c r="V751" s="9"/>
      <c r="W751" s="17"/>
      <c r="X751" s="9"/>
      <c r="Y751" s="9"/>
      <c r="Z751" s="9"/>
      <c r="AA751" s="9"/>
      <c r="AB751" s="9"/>
      <c r="AC751" s="9"/>
      <c r="AD751" s="9"/>
      <c r="AE751" s="9"/>
      <c r="AF751" s="9"/>
      <c r="AG751" s="9"/>
      <c r="AH751" s="9"/>
    </row>
    <row r="752" spans="1:34" x14ac:dyDescent="0.25">
      <c r="A752" s="9"/>
      <c r="B752" s="9"/>
      <c r="C752" s="9"/>
      <c r="D752" s="9"/>
      <c r="E752" s="16"/>
      <c r="F752" s="9"/>
      <c r="G752" s="16"/>
      <c r="H752" s="16"/>
      <c r="I752" s="9"/>
      <c r="J752" s="9"/>
      <c r="K752" s="9"/>
      <c r="L752" s="9"/>
      <c r="M752" s="9"/>
      <c r="N752" s="9"/>
      <c r="O752" s="9"/>
      <c r="P752" s="9"/>
      <c r="Q752" s="425"/>
      <c r="R752" s="9"/>
      <c r="S752" s="9"/>
      <c r="T752" s="17"/>
      <c r="U752" s="17"/>
      <c r="V752" s="9"/>
      <c r="W752" s="17"/>
      <c r="X752" s="9"/>
      <c r="Y752" s="9"/>
      <c r="Z752" s="9"/>
      <c r="AA752" s="9"/>
      <c r="AB752" s="9"/>
      <c r="AC752" s="9"/>
      <c r="AD752" s="9"/>
      <c r="AE752" s="9"/>
      <c r="AF752" s="9"/>
      <c r="AG752" s="9"/>
      <c r="AH752" s="9"/>
    </row>
    <row r="753" spans="1:34" x14ac:dyDescent="0.25">
      <c r="A753" s="9"/>
      <c r="B753" s="9"/>
      <c r="C753" s="9"/>
      <c r="D753" s="9"/>
      <c r="E753" s="16"/>
      <c r="F753" s="9"/>
      <c r="G753" s="16"/>
      <c r="H753" s="16"/>
      <c r="I753" s="9"/>
      <c r="J753" s="9"/>
      <c r="K753" s="9"/>
      <c r="L753" s="9"/>
      <c r="M753" s="9"/>
      <c r="N753" s="9"/>
      <c r="O753" s="9"/>
      <c r="P753" s="9"/>
      <c r="Q753" s="425"/>
      <c r="R753" s="9"/>
      <c r="S753" s="9"/>
      <c r="T753" s="17"/>
      <c r="U753" s="17"/>
      <c r="V753" s="9"/>
      <c r="W753" s="17"/>
      <c r="X753" s="9"/>
      <c r="Y753" s="9"/>
      <c r="Z753" s="9"/>
      <c r="AA753" s="9"/>
      <c r="AB753" s="9"/>
      <c r="AC753" s="9"/>
      <c r="AD753" s="9"/>
      <c r="AE753" s="9"/>
      <c r="AF753" s="9"/>
      <c r="AG753" s="9"/>
      <c r="AH753" s="9"/>
    </row>
    <row r="754" spans="1:34" x14ac:dyDescent="0.25">
      <c r="A754" s="9"/>
      <c r="B754" s="9"/>
      <c r="C754" s="9"/>
      <c r="D754" s="9"/>
      <c r="E754" s="16"/>
      <c r="F754" s="9"/>
      <c r="G754" s="16"/>
      <c r="H754" s="16"/>
      <c r="I754" s="9"/>
      <c r="J754" s="9"/>
      <c r="K754" s="9"/>
      <c r="L754" s="9"/>
      <c r="M754" s="9"/>
      <c r="N754" s="9"/>
      <c r="O754" s="9"/>
      <c r="P754" s="9"/>
      <c r="Q754" s="425"/>
      <c r="R754" s="9"/>
      <c r="S754" s="9"/>
      <c r="T754" s="17"/>
      <c r="U754" s="17"/>
      <c r="V754" s="9"/>
      <c r="W754" s="17"/>
      <c r="X754" s="9"/>
      <c r="Y754" s="9"/>
      <c r="Z754" s="9"/>
      <c r="AA754" s="9"/>
      <c r="AB754" s="9"/>
      <c r="AC754" s="9"/>
      <c r="AD754" s="9"/>
      <c r="AE754" s="9"/>
      <c r="AF754" s="9"/>
      <c r="AG754" s="9"/>
      <c r="AH754" s="9"/>
    </row>
    <row r="755" spans="1:34" x14ac:dyDescent="0.25">
      <c r="A755" s="9"/>
      <c r="B755" s="9"/>
      <c r="C755" s="9"/>
      <c r="D755" s="9"/>
      <c r="E755" s="16"/>
      <c r="F755" s="9"/>
      <c r="G755" s="16"/>
      <c r="H755" s="16"/>
      <c r="I755" s="9"/>
      <c r="J755" s="9"/>
      <c r="K755" s="9"/>
      <c r="L755" s="9"/>
      <c r="M755" s="9"/>
      <c r="N755" s="9"/>
      <c r="O755" s="9"/>
      <c r="P755" s="9"/>
      <c r="Q755" s="425"/>
      <c r="R755" s="9"/>
      <c r="S755" s="9"/>
      <c r="T755" s="17"/>
      <c r="U755" s="17"/>
      <c r="V755" s="9"/>
      <c r="W755" s="17"/>
      <c r="X755" s="9"/>
      <c r="Y755" s="9"/>
      <c r="Z755" s="9"/>
      <c r="AA755" s="9"/>
      <c r="AB755" s="9"/>
      <c r="AC755" s="9"/>
      <c r="AD755" s="9"/>
      <c r="AE755" s="9"/>
      <c r="AF755" s="9"/>
      <c r="AG755" s="9"/>
      <c r="AH755" s="9"/>
    </row>
    <row r="756" spans="1:34" x14ac:dyDescent="0.25">
      <c r="A756" s="9"/>
      <c r="B756" s="9"/>
      <c r="C756" s="9"/>
      <c r="D756" s="9"/>
      <c r="E756" s="16"/>
      <c r="F756" s="9"/>
      <c r="G756" s="16"/>
      <c r="H756" s="16"/>
      <c r="I756" s="9"/>
      <c r="J756" s="9"/>
      <c r="K756" s="9"/>
      <c r="L756" s="9"/>
      <c r="M756" s="9"/>
      <c r="N756" s="9"/>
      <c r="O756" s="9"/>
      <c r="P756" s="9"/>
      <c r="Q756" s="425"/>
      <c r="R756" s="9"/>
      <c r="S756" s="9"/>
      <c r="T756" s="17"/>
      <c r="U756" s="17"/>
      <c r="V756" s="9"/>
      <c r="W756" s="17"/>
      <c r="X756" s="9"/>
      <c r="Y756" s="9"/>
      <c r="Z756" s="9"/>
      <c r="AA756" s="9"/>
      <c r="AB756" s="9"/>
      <c r="AC756" s="9"/>
      <c r="AD756" s="9"/>
      <c r="AE756" s="9"/>
      <c r="AF756" s="9"/>
      <c r="AG756" s="9"/>
      <c r="AH756" s="9"/>
    </row>
    <row r="757" spans="1:34" x14ac:dyDescent="0.25">
      <c r="A757" s="9"/>
      <c r="B757" s="9"/>
      <c r="C757" s="9"/>
      <c r="D757" s="9"/>
      <c r="E757" s="16"/>
      <c r="F757" s="9"/>
      <c r="G757" s="16"/>
      <c r="H757" s="16"/>
      <c r="I757" s="9"/>
      <c r="J757" s="9"/>
      <c r="K757" s="9"/>
      <c r="L757" s="9"/>
      <c r="M757" s="9"/>
      <c r="N757" s="9"/>
      <c r="O757" s="9"/>
      <c r="P757" s="9"/>
      <c r="Q757" s="425"/>
      <c r="R757" s="9"/>
      <c r="S757" s="9"/>
      <c r="T757" s="17"/>
      <c r="U757" s="17"/>
      <c r="V757" s="9"/>
      <c r="W757" s="17"/>
      <c r="X757" s="9"/>
      <c r="Y757" s="9"/>
      <c r="Z757" s="9"/>
      <c r="AA757" s="9"/>
      <c r="AB757" s="9"/>
      <c r="AC757" s="9"/>
      <c r="AD757" s="9"/>
      <c r="AE757" s="9"/>
      <c r="AF757" s="9"/>
      <c r="AG757" s="9"/>
      <c r="AH757" s="9"/>
    </row>
    <row r="758" spans="1:34" x14ac:dyDescent="0.25">
      <c r="A758" s="9"/>
      <c r="B758" s="9"/>
      <c r="C758" s="9"/>
      <c r="D758" s="9"/>
      <c r="E758" s="16"/>
      <c r="F758" s="9"/>
      <c r="G758" s="16"/>
      <c r="H758" s="16"/>
      <c r="I758" s="9"/>
      <c r="J758" s="9"/>
      <c r="K758" s="9"/>
      <c r="L758" s="9"/>
      <c r="M758" s="9"/>
      <c r="N758" s="9"/>
      <c r="O758" s="9"/>
      <c r="P758" s="9"/>
      <c r="Q758" s="425"/>
      <c r="R758" s="9"/>
      <c r="S758" s="9"/>
      <c r="T758" s="17"/>
      <c r="U758" s="17"/>
      <c r="V758" s="9"/>
      <c r="W758" s="17"/>
      <c r="X758" s="9"/>
      <c r="Y758" s="9"/>
      <c r="Z758" s="9"/>
      <c r="AA758" s="9"/>
      <c r="AB758" s="9"/>
      <c r="AC758" s="9"/>
      <c r="AD758" s="9"/>
      <c r="AE758" s="9"/>
      <c r="AF758" s="9"/>
      <c r="AG758" s="9"/>
      <c r="AH758" s="9"/>
    </row>
    <row r="759" spans="1:34" x14ac:dyDescent="0.25">
      <c r="A759" s="9"/>
      <c r="B759" s="9"/>
      <c r="C759" s="9"/>
      <c r="D759" s="9"/>
      <c r="E759" s="16"/>
      <c r="F759" s="9"/>
      <c r="G759" s="16"/>
      <c r="H759" s="16"/>
      <c r="I759" s="9"/>
      <c r="J759" s="9"/>
      <c r="K759" s="9"/>
      <c r="L759" s="9"/>
      <c r="M759" s="9"/>
      <c r="N759" s="9"/>
      <c r="O759" s="9"/>
      <c r="P759" s="9"/>
      <c r="Q759" s="425"/>
      <c r="R759" s="9"/>
      <c r="S759" s="9"/>
      <c r="T759" s="17"/>
      <c r="U759" s="17"/>
      <c r="V759" s="9"/>
      <c r="W759" s="17"/>
      <c r="X759" s="9"/>
      <c r="Y759" s="9"/>
      <c r="Z759" s="9"/>
      <c r="AA759" s="9"/>
      <c r="AB759" s="9"/>
      <c r="AC759" s="9"/>
      <c r="AD759" s="9"/>
      <c r="AE759" s="9"/>
      <c r="AF759" s="9"/>
      <c r="AG759" s="9"/>
      <c r="AH759" s="9"/>
    </row>
    <row r="760" spans="1:34" x14ac:dyDescent="0.25">
      <c r="A760" s="9"/>
      <c r="B760" s="9"/>
      <c r="C760" s="9"/>
      <c r="D760" s="9"/>
      <c r="E760" s="16"/>
      <c r="F760" s="9"/>
      <c r="G760" s="16"/>
      <c r="H760" s="16"/>
      <c r="I760" s="9"/>
      <c r="J760" s="9"/>
      <c r="K760" s="9"/>
      <c r="L760" s="9"/>
      <c r="M760" s="9"/>
      <c r="N760" s="9"/>
      <c r="O760" s="9"/>
      <c r="P760" s="9"/>
      <c r="Q760" s="425"/>
      <c r="R760" s="9"/>
      <c r="S760" s="9"/>
      <c r="T760" s="17"/>
      <c r="U760" s="17"/>
      <c r="V760" s="9"/>
      <c r="W760" s="17"/>
      <c r="X760" s="9"/>
      <c r="Y760" s="9"/>
      <c r="Z760" s="9"/>
      <c r="AA760" s="9"/>
      <c r="AB760" s="9"/>
      <c r="AC760" s="9"/>
      <c r="AD760" s="9"/>
      <c r="AE760" s="9"/>
      <c r="AF760" s="9"/>
      <c r="AG760" s="9"/>
      <c r="AH760" s="9"/>
    </row>
    <row r="761" spans="1:34" x14ac:dyDescent="0.25">
      <c r="A761" s="9"/>
      <c r="B761" s="9"/>
      <c r="C761" s="9"/>
      <c r="D761" s="9"/>
      <c r="E761" s="16"/>
      <c r="F761" s="9"/>
      <c r="G761" s="16"/>
      <c r="H761" s="16"/>
      <c r="I761" s="9"/>
      <c r="J761" s="9"/>
      <c r="K761" s="9"/>
      <c r="L761" s="9"/>
      <c r="M761" s="9"/>
      <c r="N761" s="9"/>
      <c r="O761" s="9"/>
      <c r="P761" s="9"/>
      <c r="Q761" s="425"/>
      <c r="R761" s="9"/>
      <c r="S761" s="9"/>
      <c r="T761" s="17"/>
      <c r="U761" s="17"/>
      <c r="V761" s="9"/>
      <c r="W761" s="17"/>
      <c r="X761" s="9"/>
      <c r="Y761" s="9"/>
      <c r="Z761" s="9"/>
      <c r="AA761" s="9"/>
      <c r="AB761" s="9"/>
      <c r="AC761" s="9"/>
      <c r="AD761" s="9"/>
      <c r="AE761" s="9"/>
      <c r="AF761" s="9"/>
      <c r="AG761" s="9"/>
      <c r="AH761" s="9"/>
    </row>
    <row r="762" spans="1:34" x14ac:dyDescent="0.25">
      <c r="A762" s="9"/>
      <c r="B762" s="9"/>
      <c r="C762" s="9"/>
      <c r="D762" s="9"/>
      <c r="E762" s="16"/>
      <c r="F762" s="9"/>
      <c r="G762" s="16"/>
      <c r="H762" s="16"/>
      <c r="I762" s="9"/>
      <c r="J762" s="9"/>
      <c r="K762" s="9"/>
      <c r="L762" s="9"/>
      <c r="M762" s="9"/>
      <c r="N762" s="9"/>
      <c r="O762" s="9"/>
      <c r="P762" s="9"/>
      <c r="Q762" s="425"/>
      <c r="R762" s="9"/>
      <c r="S762" s="9"/>
      <c r="T762" s="17"/>
      <c r="U762" s="17"/>
      <c r="V762" s="9"/>
      <c r="W762" s="17"/>
      <c r="X762" s="9"/>
      <c r="Y762" s="9"/>
      <c r="Z762" s="9"/>
      <c r="AA762" s="9"/>
      <c r="AB762" s="9"/>
      <c r="AC762" s="9"/>
      <c r="AD762" s="9"/>
      <c r="AE762" s="9"/>
      <c r="AF762" s="9"/>
      <c r="AG762" s="9"/>
      <c r="AH762" s="9"/>
    </row>
    <row r="763" spans="1:34" x14ac:dyDescent="0.25">
      <c r="A763" s="9"/>
      <c r="B763" s="9"/>
      <c r="C763" s="9"/>
      <c r="D763" s="9"/>
      <c r="E763" s="16"/>
      <c r="F763" s="9"/>
      <c r="G763" s="16"/>
      <c r="H763" s="16"/>
      <c r="I763" s="9"/>
      <c r="J763" s="9"/>
      <c r="K763" s="9"/>
      <c r="L763" s="9"/>
      <c r="M763" s="9"/>
      <c r="N763" s="9"/>
      <c r="O763" s="9"/>
      <c r="P763" s="9"/>
      <c r="Q763" s="425"/>
      <c r="R763" s="9"/>
      <c r="S763" s="9"/>
      <c r="T763" s="17"/>
      <c r="U763" s="17"/>
      <c r="V763" s="9"/>
      <c r="W763" s="17"/>
      <c r="X763" s="9"/>
      <c r="Y763" s="9"/>
      <c r="Z763" s="9"/>
      <c r="AA763" s="9"/>
      <c r="AB763" s="9"/>
      <c r="AC763" s="9"/>
      <c r="AD763" s="9"/>
      <c r="AE763" s="9"/>
      <c r="AF763" s="9"/>
      <c r="AG763" s="9"/>
      <c r="AH763" s="9"/>
    </row>
    <row r="764" spans="1:34" x14ac:dyDescent="0.25">
      <c r="A764" s="9"/>
      <c r="B764" s="9"/>
      <c r="C764" s="9"/>
      <c r="D764" s="9"/>
      <c r="E764" s="16"/>
      <c r="F764" s="9"/>
      <c r="G764" s="16"/>
      <c r="H764" s="16"/>
      <c r="I764" s="9"/>
      <c r="J764" s="9"/>
      <c r="K764" s="9"/>
      <c r="L764" s="9"/>
      <c r="M764" s="9"/>
      <c r="N764" s="9"/>
      <c r="O764" s="9"/>
      <c r="P764" s="9"/>
      <c r="Q764" s="425"/>
      <c r="R764" s="9"/>
      <c r="S764" s="9"/>
      <c r="T764" s="17"/>
      <c r="U764" s="17"/>
      <c r="V764" s="9"/>
      <c r="W764" s="17"/>
      <c r="X764" s="9"/>
      <c r="Y764" s="9"/>
      <c r="Z764" s="9"/>
      <c r="AA764" s="9"/>
      <c r="AB764" s="9"/>
      <c r="AC764" s="9"/>
      <c r="AD764" s="9"/>
      <c r="AE764" s="9"/>
      <c r="AF764" s="9"/>
      <c r="AG764" s="9"/>
      <c r="AH764" s="9"/>
    </row>
    <row r="765" spans="1:34" x14ac:dyDescent="0.25">
      <c r="A765" s="9"/>
      <c r="B765" s="9"/>
      <c r="C765" s="9"/>
      <c r="D765" s="9"/>
      <c r="E765" s="16"/>
      <c r="F765" s="9"/>
      <c r="G765" s="16"/>
      <c r="H765" s="16"/>
      <c r="I765" s="9"/>
      <c r="J765" s="9"/>
      <c r="K765" s="9"/>
      <c r="L765" s="9"/>
      <c r="M765" s="9"/>
      <c r="N765" s="9"/>
      <c r="O765" s="9"/>
      <c r="P765" s="9"/>
      <c r="Q765" s="425"/>
      <c r="R765" s="9"/>
      <c r="S765" s="9"/>
      <c r="T765" s="17"/>
      <c r="U765" s="17"/>
      <c r="V765" s="9"/>
      <c r="W765" s="17"/>
      <c r="X765" s="9"/>
      <c r="Y765" s="9"/>
      <c r="Z765" s="9"/>
      <c r="AA765" s="9"/>
      <c r="AB765" s="9"/>
      <c r="AC765" s="9"/>
      <c r="AD765" s="9"/>
      <c r="AE765" s="9"/>
      <c r="AF765" s="9"/>
      <c r="AG765" s="9"/>
      <c r="AH765" s="9"/>
    </row>
    <row r="766" spans="1:34" x14ac:dyDescent="0.25">
      <c r="A766" s="9"/>
      <c r="B766" s="9"/>
      <c r="C766" s="9"/>
      <c r="D766" s="9"/>
      <c r="E766" s="16"/>
      <c r="F766" s="9"/>
      <c r="G766" s="16"/>
      <c r="H766" s="16"/>
      <c r="I766" s="9"/>
      <c r="J766" s="9"/>
      <c r="K766" s="9"/>
      <c r="L766" s="9"/>
      <c r="M766" s="9"/>
      <c r="N766" s="9"/>
      <c r="O766" s="9"/>
      <c r="P766" s="9"/>
      <c r="Q766" s="425"/>
      <c r="R766" s="9"/>
      <c r="S766" s="9"/>
      <c r="T766" s="17"/>
      <c r="U766" s="17"/>
      <c r="V766" s="9"/>
      <c r="W766" s="17"/>
      <c r="X766" s="9"/>
      <c r="Y766" s="9"/>
      <c r="Z766" s="9"/>
      <c r="AA766" s="9"/>
      <c r="AB766" s="9"/>
      <c r="AC766" s="9"/>
      <c r="AD766" s="9"/>
      <c r="AE766" s="9"/>
      <c r="AF766" s="9"/>
      <c r="AG766" s="9"/>
      <c r="AH766" s="9"/>
    </row>
    <row r="767" spans="1:34" x14ac:dyDescent="0.25">
      <c r="A767" s="9"/>
      <c r="B767" s="9"/>
      <c r="C767" s="9"/>
      <c r="D767" s="9"/>
      <c r="E767" s="16"/>
      <c r="F767" s="9"/>
      <c r="G767" s="16"/>
      <c r="H767" s="16"/>
      <c r="I767" s="9"/>
      <c r="J767" s="9"/>
      <c r="K767" s="9"/>
      <c r="L767" s="9"/>
      <c r="M767" s="9"/>
      <c r="N767" s="9"/>
      <c r="O767" s="9"/>
      <c r="P767" s="9"/>
      <c r="Q767" s="425"/>
      <c r="R767" s="9"/>
      <c r="S767" s="9"/>
      <c r="T767" s="17"/>
      <c r="U767" s="17"/>
      <c r="V767" s="9"/>
      <c r="W767" s="17"/>
      <c r="X767" s="9"/>
      <c r="Y767" s="9"/>
      <c r="Z767" s="9"/>
      <c r="AA767" s="9"/>
      <c r="AB767" s="9"/>
      <c r="AC767" s="9"/>
      <c r="AD767" s="9"/>
      <c r="AE767" s="9"/>
      <c r="AF767" s="9"/>
      <c r="AG767" s="9"/>
      <c r="AH767" s="9"/>
    </row>
    <row r="768" spans="1:34" x14ac:dyDescent="0.25">
      <c r="A768" s="9"/>
      <c r="B768" s="9"/>
      <c r="C768" s="9"/>
      <c r="D768" s="9"/>
      <c r="E768" s="16"/>
      <c r="F768" s="9"/>
      <c r="G768" s="16"/>
      <c r="H768" s="16"/>
      <c r="I768" s="9"/>
      <c r="J768" s="9"/>
      <c r="K768" s="9"/>
      <c r="L768" s="9"/>
      <c r="M768" s="9"/>
      <c r="N768" s="9"/>
      <c r="O768" s="9"/>
      <c r="P768" s="9"/>
      <c r="Q768" s="425"/>
      <c r="R768" s="9"/>
      <c r="S768" s="9"/>
      <c r="T768" s="17"/>
      <c r="U768" s="17"/>
      <c r="V768" s="9"/>
      <c r="W768" s="17"/>
      <c r="X768" s="9"/>
      <c r="Y768" s="9"/>
      <c r="Z768" s="9"/>
      <c r="AA768" s="9"/>
      <c r="AB768" s="9"/>
      <c r="AC768" s="9"/>
      <c r="AD768" s="9"/>
      <c r="AE768" s="9"/>
      <c r="AF768" s="9"/>
      <c r="AG768" s="9"/>
      <c r="AH768" s="9"/>
    </row>
    <row r="769" spans="1:34" x14ac:dyDescent="0.25">
      <c r="A769" s="9"/>
      <c r="B769" s="9"/>
      <c r="C769" s="9"/>
      <c r="D769" s="9"/>
      <c r="E769" s="16"/>
      <c r="F769" s="9"/>
      <c r="G769" s="16"/>
      <c r="H769" s="16"/>
      <c r="I769" s="9"/>
      <c r="J769" s="9"/>
      <c r="K769" s="9"/>
      <c r="L769" s="9"/>
      <c r="M769" s="9"/>
      <c r="N769" s="9"/>
      <c r="O769" s="9"/>
      <c r="P769" s="9"/>
      <c r="Q769" s="425"/>
      <c r="R769" s="9"/>
      <c r="S769" s="9"/>
      <c r="T769" s="17"/>
      <c r="U769" s="17"/>
      <c r="V769" s="9"/>
      <c r="W769" s="17"/>
      <c r="X769" s="9"/>
      <c r="Y769" s="9"/>
      <c r="Z769" s="9"/>
      <c r="AA769" s="9"/>
      <c r="AB769" s="9"/>
      <c r="AC769" s="9"/>
      <c r="AD769" s="9"/>
      <c r="AE769" s="9"/>
      <c r="AF769" s="9"/>
      <c r="AG769" s="9"/>
      <c r="AH769" s="9"/>
    </row>
    <row r="770" spans="1:34" x14ac:dyDescent="0.25">
      <c r="A770" s="9"/>
      <c r="B770" s="9"/>
      <c r="C770" s="9"/>
      <c r="D770" s="9"/>
      <c r="E770" s="16"/>
      <c r="F770" s="9"/>
      <c r="G770" s="16"/>
      <c r="H770" s="16"/>
      <c r="I770" s="9"/>
      <c r="J770" s="9"/>
      <c r="K770" s="9"/>
      <c r="L770" s="9"/>
      <c r="M770" s="9"/>
      <c r="N770" s="9"/>
      <c r="O770" s="9"/>
      <c r="P770" s="9"/>
      <c r="Q770" s="425"/>
      <c r="R770" s="9"/>
      <c r="S770" s="9"/>
      <c r="T770" s="17"/>
      <c r="U770" s="17"/>
      <c r="V770" s="9"/>
      <c r="W770" s="17"/>
      <c r="X770" s="9"/>
      <c r="Y770" s="9"/>
      <c r="Z770" s="9"/>
      <c r="AA770" s="9"/>
      <c r="AB770" s="9"/>
      <c r="AC770" s="9"/>
      <c r="AD770" s="9"/>
      <c r="AE770" s="9"/>
      <c r="AF770" s="9"/>
      <c r="AG770" s="9"/>
      <c r="AH770" s="9"/>
    </row>
    <row r="771" spans="1:34" x14ac:dyDescent="0.25">
      <c r="A771" s="9"/>
      <c r="B771" s="9"/>
      <c r="C771" s="9"/>
      <c r="D771" s="9"/>
      <c r="E771" s="16"/>
      <c r="F771" s="9"/>
      <c r="G771" s="16"/>
      <c r="H771" s="16"/>
      <c r="I771" s="9"/>
      <c r="J771" s="9"/>
      <c r="K771" s="9"/>
      <c r="L771" s="9"/>
      <c r="M771" s="9"/>
      <c r="N771" s="9"/>
      <c r="O771" s="9"/>
      <c r="P771" s="9"/>
      <c r="Q771" s="425"/>
      <c r="R771" s="9"/>
      <c r="S771" s="9"/>
      <c r="T771" s="17"/>
      <c r="U771" s="17"/>
      <c r="V771" s="9"/>
      <c r="W771" s="17"/>
      <c r="X771" s="9"/>
      <c r="Y771" s="9"/>
      <c r="Z771" s="9"/>
      <c r="AA771" s="9"/>
      <c r="AB771" s="9"/>
      <c r="AC771" s="9"/>
      <c r="AD771" s="9"/>
      <c r="AE771" s="9"/>
      <c r="AF771" s="9"/>
      <c r="AG771" s="9"/>
      <c r="AH771" s="9"/>
    </row>
    <row r="772" spans="1:34" x14ac:dyDescent="0.25">
      <c r="A772" s="9"/>
      <c r="B772" s="9"/>
      <c r="C772" s="9"/>
      <c r="D772" s="9"/>
      <c r="E772" s="16"/>
      <c r="F772" s="9"/>
      <c r="G772" s="16"/>
      <c r="H772" s="16"/>
      <c r="I772" s="9"/>
      <c r="J772" s="9"/>
      <c r="K772" s="9"/>
      <c r="L772" s="9"/>
      <c r="M772" s="9"/>
      <c r="N772" s="9"/>
      <c r="O772" s="9"/>
      <c r="P772" s="9"/>
      <c r="Q772" s="425"/>
      <c r="R772" s="9"/>
      <c r="S772" s="9"/>
      <c r="T772" s="17"/>
      <c r="U772" s="17"/>
      <c r="V772" s="9"/>
      <c r="W772" s="17"/>
      <c r="X772" s="9"/>
      <c r="Y772" s="9"/>
      <c r="Z772" s="9"/>
      <c r="AA772" s="9"/>
      <c r="AB772" s="9"/>
      <c r="AC772" s="9"/>
      <c r="AD772" s="9"/>
      <c r="AE772" s="9"/>
      <c r="AF772" s="9"/>
      <c r="AG772" s="9"/>
      <c r="AH772" s="9"/>
    </row>
    <row r="773" spans="1:34" x14ac:dyDescent="0.25">
      <c r="A773" s="9"/>
      <c r="B773" s="9"/>
      <c r="C773" s="9"/>
      <c r="D773" s="9"/>
      <c r="E773" s="16"/>
      <c r="F773" s="9"/>
      <c r="G773" s="16"/>
      <c r="H773" s="16"/>
      <c r="I773" s="9"/>
      <c r="J773" s="9"/>
      <c r="K773" s="9"/>
      <c r="L773" s="9"/>
      <c r="M773" s="9"/>
      <c r="N773" s="9"/>
      <c r="O773" s="9"/>
      <c r="P773" s="9"/>
      <c r="Q773" s="425"/>
      <c r="R773" s="9"/>
      <c r="S773" s="9"/>
      <c r="T773" s="17"/>
      <c r="U773" s="17"/>
      <c r="V773" s="9"/>
      <c r="W773" s="17"/>
      <c r="X773" s="9"/>
      <c r="Y773" s="9"/>
      <c r="Z773" s="9"/>
      <c r="AA773" s="9"/>
      <c r="AB773" s="9"/>
      <c r="AC773" s="9"/>
      <c r="AD773" s="9"/>
      <c r="AE773" s="9"/>
      <c r="AF773" s="9"/>
      <c r="AG773" s="9"/>
      <c r="AH773" s="9"/>
    </row>
    <row r="774" spans="1:34" x14ac:dyDescent="0.25">
      <c r="A774" s="9"/>
      <c r="B774" s="9"/>
      <c r="C774" s="9"/>
      <c r="D774" s="9"/>
      <c r="E774" s="16"/>
      <c r="F774" s="9"/>
      <c r="G774" s="16"/>
      <c r="H774" s="16"/>
      <c r="I774" s="9"/>
      <c r="J774" s="9"/>
      <c r="K774" s="9"/>
      <c r="L774" s="9"/>
      <c r="M774" s="9"/>
      <c r="N774" s="9"/>
      <c r="O774" s="9"/>
      <c r="P774" s="9"/>
      <c r="Q774" s="425"/>
      <c r="R774" s="9"/>
      <c r="S774" s="9"/>
      <c r="T774" s="17"/>
      <c r="U774" s="17"/>
      <c r="V774" s="9"/>
      <c r="W774" s="17"/>
      <c r="X774" s="9"/>
      <c r="Y774" s="9"/>
      <c r="Z774" s="9"/>
      <c r="AA774" s="9"/>
      <c r="AB774" s="9"/>
      <c r="AC774" s="9"/>
      <c r="AD774" s="9"/>
      <c r="AE774" s="9"/>
      <c r="AF774" s="9"/>
      <c r="AG774" s="9"/>
      <c r="AH774" s="9"/>
    </row>
    <row r="775" spans="1:34" x14ac:dyDescent="0.25">
      <c r="A775" s="9"/>
      <c r="B775" s="9"/>
      <c r="C775" s="9"/>
      <c r="D775" s="9"/>
      <c r="E775" s="16"/>
      <c r="F775" s="9"/>
      <c r="G775" s="16"/>
      <c r="H775" s="16"/>
      <c r="I775" s="9"/>
      <c r="J775" s="9"/>
      <c r="K775" s="9"/>
      <c r="L775" s="9"/>
      <c r="M775" s="9"/>
      <c r="N775" s="9"/>
      <c r="O775" s="9"/>
      <c r="P775" s="9"/>
      <c r="Q775" s="425"/>
      <c r="R775" s="9"/>
      <c r="S775" s="9"/>
      <c r="T775" s="17"/>
      <c r="U775" s="17"/>
      <c r="V775" s="9"/>
      <c r="W775" s="17"/>
      <c r="X775" s="9"/>
      <c r="Y775" s="9"/>
      <c r="Z775" s="9"/>
      <c r="AA775" s="9"/>
      <c r="AB775" s="9"/>
      <c r="AC775" s="9"/>
      <c r="AD775" s="9"/>
      <c r="AE775" s="9"/>
      <c r="AF775" s="9"/>
      <c r="AG775" s="9"/>
      <c r="AH775" s="9"/>
    </row>
    <row r="776" spans="1:34" x14ac:dyDescent="0.25">
      <c r="A776" s="9"/>
      <c r="B776" s="9"/>
      <c r="C776" s="9"/>
      <c r="D776" s="9"/>
      <c r="E776" s="16"/>
      <c r="F776" s="9"/>
      <c r="G776" s="16"/>
      <c r="H776" s="16"/>
      <c r="I776" s="9"/>
      <c r="J776" s="9"/>
      <c r="K776" s="9"/>
      <c r="L776" s="9"/>
      <c r="M776" s="9"/>
      <c r="N776" s="9"/>
      <c r="O776" s="9"/>
      <c r="P776" s="9"/>
      <c r="Q776" s="425"/>
      <c r="R776" s="9"/>
      <c r="S776" s="9"/>
      <c r="T776" s="17"/>
      <c r="U776" s="17"/>
      <c r="V776" s="9"/>
      <c r="W776" s="17"/>
      <c r="X776" s="9"/>
      <c r="Y776" s="9"/>
      <c r="Z776" s="9"/>
      <c r="AA776" s="9"/>
      <c r="AB776" s="9"/>
      <c r="AC776" s="9"/>
      <c r="AD776" s="9"/>
      <c r="AE776" s="9"/>
      <c r="AF776" s="9"/>
      <c r="AG776" s="9"/>
      <c r="AH776" s="9"/>
    </row>
    <row r="777" spans="1:34" x14ac:dyDescent="0.25">
      <c r="A777" s="9"/>
      <c r="B777" s="9"/>
      <c r="C777" s="9"/>
      <c r="D777" s="9"/>
      <c r="E777" s="16"/>
      <c r="F777" s="9"/>
      <c r="G777" s="16"/>
      <c r="H777" s="16"/>
      <c r="I777" s="9"/>
      <c r="J777" s="9"/>
      <c r="K777" s="9"/>
      <c r="L777" s="9"/>
      <c r="M777" s="9"/>
      <c r="N777" s="9"/>
      <c r="O777" s="9"/>
      <c r="P777" s="9"/>
      <c r="Q777" s="425"/>
      <c r="R777" s="9"/>
      <c r="S777" s="9"/>
      <c r="T777" s="17"/>
      <c r="U777" s="17"/>
      <c r="V777" s="9"/>
      <c r="W777" s="17"/>
      <c r="X777" s="9"/>
      <c r="Y777" s="9"/>
      <c r="Z777" s="9"/>
      <c r="AA777" s="9"/>
      <c r="AB777" s="9"/>
      <c r="AC777" s="9"/>
      <c r="AD777" s="9"/>
      <c r="AE777" s="9"/>
      <c r="AF777" s="9"/>
      <c r="AG777" s="9"/>
      <c r="AH777" s="9"/>
    </row>
    <row r="778" spans="1:34" x14ac:dyDescent="0.25">
      <c r="A778" s="9"/>
      <c r="B778" s="9"/>
      <c r="C778" s="9"/>
      <c r="D778" s="9"/>
      <c r="E778" s="16"/>
      <c r="F778" s="9"/>
      <c r="G778" s="16"/>
      <c r="H778" s="16"/>
      <c r="I778" s="9"/>
      <c r="J778" s="9"/>
      <c r="K778" s="9"/>
      <c r="L778" s="9"/>
      <c r="M778" s="9"/>
      <c r="N778" s="9"/>
      <c r="O778" s="9"/>
      <c r="P778" s="9"/>
      <c r="Q778" s="425"/>
      <c r="R778" s="9"/>
      <c r="S778" s="9"/>
      <c r="T778" s="17"/>
      <c r="U778" s="17"/>
      <c r="V778" s="9"/>
      <c r="W778" s="17"/>
      <c r="X778" s="9"/>
      <c r="Y778" s="9"/>
      <c r="Z778" s="9"/>
      <c r="AA778" s="9"/>
      <c r="AB778" s="9"/>
      <c r="AC778" s="9"/>
      <c r="AD778" s="9"/>
      <c r="AE778" s="9"/>
      <c r="AF778" s="9"/>
      <c r="AG778" s="9"/>
      <c r="AH778" s="9"/>
    </row>
    <row r="779" spans="1:34" x14ac:dyDescent="0.25">
      <c r="A779" s="9"/>
      <c r="B779" s="9"/>
      <c r="C779" s="9"/>
      <c r="D779" s="9"/>
      <c r="E779" s="16"/>
      <c r="F779" s="9"/>
      <c r="G779" s="16"/>
      <c r="H779" s="16"/>
      <c r="I779" s="9"/>
      <c r="J779" s="9"/>
      <c r="K779" s="9"/>
      <c r="L779" s="9"/>
      <c r="M779" s="9"/>
      <c r="N779" s="9"/>
      <c r="O779" s="9"/>
      <c r="P779" s="9"/>
      <c r="Q779" s="425"/>
      <c r="R779" s="9"/>
      <c r="S779" s="9"/>
      <c r="T779" s="17"/>
      <c r="U779" s="17"/>
      <c r="V779" s="9"/>
      <c r="W779" s="17"/>
      <c r="X779" s="9"/>
      <c r="Y779" s="9"/>
      <c r="Z779" s="9"/>
      <c r="AA779" s="9"/>
      <c r="AB779" s="9"/>
      <c r="AC779" s="9"/>
      <c r="AD779" s="9"/>
      <c r="AE779" s="9"/>
      <c r="AF779" s="9"/>
      <c r="AG779" s="9"/>
      <c r="AH779" s="9"/>
    </row>
    <row r="780" spans="1:34" x14ac:dyDescent="0.25">
      <c r="A780" s="9"/>
      <c r="B780" s="9"/>
      <c r="C780" s="9"/>
      <c r="D780" s="9"/>
      <c r="E780" s="16"/>
      <c r="F780" s="9"/>
      <c r="G780" s="16"/>
      <c r="H780" s="16"/>
      <c r="I780" s="9"/>
      <c r="J780" s="9"/>
      <c r="K780" s="9"/>
      <c r="L780" s="9"/>
      <c r="M780" s="9"/>
      <c r="N780" s="9"/>
      <c r="O780" s="9"/>
      <c r="P780" s="9"/>
      <c r="Q780" s="425"/>
      <c r="R780" s="9"/>
      <c r="S780" s="9"/>
      <c r="T780" s="17"/>
      <c r="U780" s="17"/>
      <c r="V780" s="9"/>
      <c r="W780" s="17"/>
      <c r="X780" s="9"/>
      <c r="Y780" s="9"/>
      <c r="Z780" s="9"/>
      <c r="AA780" s="9"/>
      <c r="AB780" s="9"/>
      <c r="AC780" s="9"/>
      <c r="AD780" s="9"/>
      <c r="AE780" s="9"/>
      <c r="AF780" s="9"/>
      <c r="AG780" s="9"/>
      <c r="AH780" s="9"/>
    </row>
    <row r="781" spans="1:34" x14ac:dyDescent="0.25">
      <c r="A781" s="9"/>
      <c r="B781" s="9"/>
      <c r="C781" s="9"/>
      <c r="D781" s="9"/>
      <c r="E781" s="16"/>
      <c r="F781" s="9"/>
      <c r="G781" s="16"/>
      <c r="H781" s="16"/>
      <c r="I781" s="9"/>
      <c r="J781" s="9"/>
      <c r="K781" s="9"/>
      <c r="L781" s="9"/>
      <c r="M781" s="9"/>
      <c r="N781" s="9"/>
      <c r="O781" s="9"/>
      <c r="P781" s="9"/>
      <c r="Q781" s="425"/>
      <c r="R781" s="9"/>
      <c r="S781" s="9"/>
      <c r="T781" s="17"/>
      <c r="U781" s="17"/>
      <c r="V781" s="9"/>
      <c r="W781" s="17"/>
      <c r="X781" s="9"/>
      <c r="Y781" s="9"/>
      <c r="Z781" s="9"/>
      <c r="AA781" s="9"/>
      <c r="AB781" s="9"/>
      <c r="AC781" s="9"/>
      <c r="AD781" s="9"/>
      <c r="AE781" s="9"/>
      <c r="AF781" s="9"/>
      <c r="AG781" s="9"/>
      <c r="AH781" s="9"/>
    </row>
    <row r="782" spans="1:34" x14ac:dyDescent="0.25">
      <c r="A782" s="9"/>
      <c r="B782" s="9"/>
      <c r="C782" s="9"/>
      <c r="D782" s="9"/>
      <c r="E782" s="16"/>
      <c r="F782" s="9"/>
      <c r="G782" s="16"/>
      <c r="H782" s="16"/>
      <c r="I782" s="9"/>
      <c r="J782" s="9"/>
      <c r="K782" s="9"/>
      <c r="L782" s="9"/>
      <c r="M782" s="9"/>
      <c r="N782" s="9"/>
      <c r="O782" s="9"/>
      <c r="P782" s="9"/>
      <c r="Q782" s="425"/>
      <c r="R782" s="9"/>
      <c r="S782" s="9"/>
      <c r="T782" s="17"/>
      <c r="U782" s="17"/>
      <c r="V782" s="9"/>
      <c r="W782" s="17"/>
      <c r="X782" s="9"/>
      <c r="Y782" s="9"/>
      <c r="Z782" s="9"/>
      <c r="AA782" s="9"/>
      <c r="AB782" s="9"/>
      <c r="AC782" s="9"/>
      <c r="AD782" s="9"/>
      <c r="AE782" s="9"/>
      <c r="AF782" s="9"/>
      <c r="AG782" s="9"/>
      <c r="AH782" s="9"/>
    </row>
    <row r="783" spans="1:34" x14ac:dyDescent="0.25">
      <c r="A783" s="9"/>
      <c r="B783" s="9"/>
      <c r="C783" s="9"/>
      <c r="D783" s="9"/>
      <c r="E783" s="16"/>
      <c r="F783" s="9"/>
      <c r="G783" s="16"/>
      <c r="H783" s="16"/>
      <c r="I783" s="9"/>
      <c r="J783" s="9"/>
      <c r="K783" s="9"/>
      <c r="L783" s="9"/>
      <c r="M783" s="9"/>
      <c r="N783" s="9"/>
      <c r="O783" s="9"/>
      <c r="P783" s="9"/>
      <c r="Q783" s="425"/>
      <c r="R783" s="9"/>
      <c r="S783" s="9"/>
      <c r="T783" s="17"/>
      <c r="U783" s="17"/>
      <c r="V783" s="9"/>
      <c r="W783" s="17"/>
      <c r="X783" s="9"/>
      <c r="Y783" s="9"/>
      <c r="Z783" s="9"/>
      <c r="AA783" s="9"/>
      <c r="AB783" s="9"/>
      <c r="AC783" s="9"/>
      <c r="AD783" s="9"/>
      <c r="AE783" s="9"/>
      <c r="AF783" s="9"/>
      <c r="AG783" s="9"/>
      <c r="AH783" s="9"/>
    </row>
    <row r="784" spans="1:34" x14ac:dyDescent="0.25">
      <c r="A784" s="9"/>
      <c r="B784" s="9"/>
      <c r="C784" s="9"/>
      <c r="D784" s="9"/>
      <c r="E784" s="16"/>
      <c r="F784" s="9"/>
      <c r="G784" s="16"/>
      <c r="H784" s="16"/>
      <c r="I784" s="9"/>
      <c r="J784" s="9"/>
      <c r="K784" s="9"/>
      <c r="L784" s="9"/>
      <c r="M784" s="9"/>
      <c r="N784" s="9"/>
      <c r="O784" s="9"/>
      <c r="P784" s="9"/>
      <c r="Q784" s="425"/>
      <c r="R784" s="9"/>
      <c r="S784" s="9"/>
      <c r="T784" s="17"/>
      <c r="U784" s="17"/>
      <c r="V784" s="9"/>
      <c r="W784" s="17"/>
      <c r="X784" s="9"/>
      <c r="Y784" s="9"/>
      <c r="Z784" s="9"/>
      <c r="AA784" s="9"/>
      <c r="AB784" s="9"/>
      <c r="AC784" s="9"/>
      <c r="AD784" s="9"/>
      <c r="AE784" s="9"/>
      <c r="AF784" s="9"/>
      <c r="AG784" s="9"/>
      <c r="AH784" s="9"/>
    </row>
    <row r="785" spans="1:34" x14ac:dyDescent="0.25">
      <c r="A785" s="9"/>
      <c r="B785" s="9"/>
      <c r="C785" s="9"/>
      <c r="D785" s="9"/>
      <c r="E785" s="16"/>
      <c r="F785" s="9"/>
      <c r="G785" s="16"/>
      <c r="H785" s="16"/>
      <c r="I785" s="9"/>
      <c r="J785" s="9"/>
      <c r="K785" s="9"/>
      <c r="L785" s="9"/>
      <c r="M785" s="9"/>
      <c r="N785" s="9"/>
      <c r="O785" s="9"/>
      <c r="P785" s="9"/>
      <c r="Q785" s="425"/>
      <c r="R785" s="9"/>
      <c r="S785" s="9"/>
      <c r="T785" s="17"/>
      <c r="U785" s="17"/>
      <c r="V785" s="9"/>
      <c r="W785" s="17"/>
      <c r="X785" s="9"/>
      <c r="Y785" s="9"/>
      <c r="Z785" s="9"/>
      <c r="AA785" s="9"/>
      <c r="AB785" s="9"/>
      <c r="AC785" s="9"/>
      <c r="AD785" s="9"/>
      <c r="AE785" s="9"/>
      <c r="AF785" s="9"/>
      <c r="AG785" s="9"/>
      <c r="AH785" s="9"/>
    </row>
    <row r="786" spans="1:34" x14ac:dyDescent="0.25">
      <c r="A786" s="9"/>
      <c r="B786" s="9"/>
      <c r="C786" s="9"/>
      <c r="D786" s="9"/>
      <c r="E786" s="16"/>
      <c r="F786" s="9"/>
      <c r="G786" s="16"/>
      <c r="H786" s="16"/>
      <c r="I786" s="9"/>
      <c r="J786" s="9"/>
      <c r="K786" s="9"/>
      <c r="L786" s="9"/>
      <c r="M786" s="9"/>
      <c r="N786" s="9"/>
      <c r="O786" s="9"/>
      <c r="P786" s="9"/>
      <c r="Q786" s="425"/>
      <c r="R786" s="9"/>
      <c r="S786" s="9"/>
      <c r="T786" s="17"/>
      <c r="U786" s="17"/>
      <c r="V786" s="9"/>
      <c r="W786" s="17"/>
      <c r="X786" s="9"/>
      <c r="Y786" s="9"/>
      <c r="Z786" s="9"/>
      <c r="AA786" s="9"/>
      <c r="AB786" s="9"/>
      <c r="AC786" s="9"/>
      <c r="AD786" s="9"/>
      <c r="AE786" s="9"/>
      <c r="AF786" s="9"/>
      <c r="AG786" s="9"/>
      <c r="AH786" s="9"/>
    </row>
    <row r="787" spans="1:34" x14ac:dyDescent="0.25">
      <c r="A787" s="9"/>
      <c r="B787" s="9"/>
      <c r="C787" s="9"/>
      <c r="D787" s="9"/>
      <c r="E787" s="16"/>
      <c r="F787" s="9"/>
      <c r="G787" s="16"/>
      <c r="H787" s="16"/>
      <c r="I787" s="9"/>
      <c r="J787" s="9"/>
      <c r="K787" s="9"/>
      <c r="L787" s="9"/>
      <c r="M787" s="9"/>
      <c r="N787" s="9"/>
      <c r="O787" s="9"/>
      <c r="P787" s="9"/>
      <c r="Q787" s="425"/>
      <c r="R787" s="9"/>
      <c r="S787" s="9"/>
      <c r="T787" s="17"/>
      <c r="U787" s="17"/>
      <c r="V787" s="9"/>
      <c r="W787" s="17"/>
      <c r="X787" s="9"/>
      <c r="Y787" s="9"/>
      <c r="Z787" s="9"/>
      <c r="AA787" s="9"/>
      <c r="AB787" s="9"/>
      <c r="AC787" s="9"/>
      <c r="AD787" s="9"/>
      <c r="AE787" s="9"/>
      <c r="AF787" s="9"/>
      <c r="AG787" s="9"/>
      <c r="AH787" s="9"/>
    </row>
    <row r="788" spans="1:34" x14ac:dyDescent="0.25">
      <c r="A788" s="9"/>
      <c r="B788" s="9"/>
      <c r="C788" s="9"/>
      <c r="D788" s="9"/>
      <c r="E788" s="16"/>
      <c r="F788" s="9"/>
      <c r="G788" s="16"/>
      <c r="H788" s="16"/>
      <c r="I788" s="9"/>
      <c r="J788" s="9"/>
      <c r="K788" s="9"/>
      <c r="L788" s="9"/>
      <c r="M788" s="9"/>
      <c r="N788" s="9"/>
      <c r="O788" s="9"/>
      <c r="P788" s="9"/>
      <c r="Q788" s="425"/>
      <c r="R788" s="9"/>
      <c r="S788" s="9"/>
      <c r="T788" s="17"/>
      <c r="U788" s="17"/>
      <c r="V788" s="9"/>
      <c r="W788" s="17"/>
      <c r="X788" s="9"/>
      <c r="Y788" s="9"/>
      <c r="Z788" s="9"/>
      <c r="AA788" s="9"/>
      <c r="AB788" s="9"/>
      <c r="AC788" s="9"/>
      <c r="AD788" s="9"/>
      <c r="AE788" s="9"/>
      <c r="AF788" s="9"/>
      <c r="AG788" s="9"/>
      <c r="AH788" s="9"/>
    </row>
    <row r="789" spans="1:34" x14ac:dyDescent="0.25">
      <c r="A789" s="9"/>
      <c r="B789" s="9"/>
      <c r="C789" s="9"/>
      <c r="D789" s="9"/>
      <c r="E789" s="16"/>
      <c r="F789" s="9"/>
      <c r="G789" s="16"/>
      <c r="H789" s="16"/>
      <c r="I789" s="9"/>
      <c r="J789" s="9"/>
      <c r="K789" s="9"/>
      <c r="L789" s="9"/>
      <c r="M789" s="9"/>
      <c r="N789" s="9"/>
      <c r="O789" s="9"/>
      <c r="P789" s="9"/>
      <c r="Q789" s="425"/>
      <c r="R789" s="9"/>
      <c r="S789" s="9"/>
      <c r="T789" s="17"/>
      <c r="U789" s="17"/>
      <c r="V789" s="9"/>
      <c r="W789" s="17"/>
      <c r="X789" s="9"/>
      <c r="Y789" s="9"/>
      <c r="Z789" s="9"/>
      <c r="AA789" s="9"/>
      <c r="AB789" s="9"/>
      <c r="AC789" s="9"/>
      <c r="AD789" s="9"/>
      <c r="AE789" s="9"/>
      <c r="AF789" s="9"/>
      <c r="AG789" s="9"/>
      <c r="AH789" s="9"/>
    </row>
    <row r="790" spans="1:34" x14ac:dyDescent="0.25">
      <c r="A790" s="9"/>
      <c r="B790" s="9"/>
      <c r="C790" s="9"/>
      <c r="D790" s="9"/>
      <c r="E790" s="16"/>
      <c r="F790" s="9"/>
      <c r="G790" s="16"/>
      <c r="H790" s="16"/>
      <c r="I790" s="9"/>
      <c r="J790" s="9"/>
      <c r="K790" s="9"/>
      <c r="L790" s="9"/>
      <c r="M790" s="9"/>
      <c r="N790" s="9"/>
      <c r="O790" s="9"/>
      <c r="P790" s="9"/>
      <c r="Q790" s="425"/>
      <c r="R790" s="9"/>
      <c r="S790" s="9"/>
      <c r="T790" s="17"/>
      <c r="U790" s="17"/>
      <c r="V790" s="9"/>
      <c r="W790" s="17"/>
      <c r="X790" s="9"/>
      <c r="Y790" s="9"/>
      <c r="Z790" s="9"/>
      <c r="AA790" s="9"/>
      <c r="AB790" s="9"/>
      <c r="AC790" s="9"/>
      <c r="AD790" s="9"/>
      <c r="AE790" s="9"/>
      <c r="AF790" s="9"/>
      <c r="AG790" s="9"/>
      <c r="AH790" s="9"/>
    </row>
    <row r="791" spans="1:34" x14ac:dyDescent="0.25">
      <c r="A791" s="9"/>
      <c r="B791" s="9"/>
      <c r="C791" s="9"/>
      <c r="D791" s="9"/>
      <c r="E791" s="16"/>
      <c r="F791" s="9"/>
      <c r="G791" s="16"/>
      <c r="H791" s="16"/>
      <c r="I791" s="9"/>
      <c r="J791" s="9"/>
      <c r="K791" s="9"/>
      <c r="L791" s="9"/>
      <c r="M791" s="9"/>
      <c r="N791" s="9"/>
      <c r="O791" s="9"/>
      <c r="P791" s="9"/>
      <c r="Q791" s="425"/>
      <c r="R791" s="9"/>
      <c r="S791" s="9"/>
      <c r="T791" s="17"/>
      <c r="U791" s="17"/>
      <c r="V791" s="9"/>
      <c r="W791" s="17"/>
      <c r="X791" s="9"/>
      <c r="Y791" s="9"/>
      <c r="Z791" s="9"/>
      <c r="AA791" s="9"/>
      <c r="AB791" s="9"/>
      <c r="AC791" s="9"/>
      <c r="AD791" s="9"/>
      <c r="AE791" s="9"/>
      <c r="AF791" s="9"/>
      <c r="AG791" s="9"/>
      <c r="AH791" s="9"/>
    </row>
    <row r="792" spans="1:34" x14ac:dyDescent="0.25">
      <c r="A792" s="9"/>
      <c r="B792" s="9"/>
      <c r="C792" s="9"/>
      <c r="D792" s="9"/>
      <c r="E792" s="16"/>
      <c r="F792" s="9"/>
      <c r="G792" s="16"/>
      <c r="H792" s="16"/>
      <c r="I792" s="9"/>
      <c r="J792" s="9"/>
      <c r="K792" s="9"/>
      <c r="L792" s="9"/>
      <c r="M792" s="9"/>
      <c r="N792" s="9"/>
      <c r="O792" s="9"/>
      <c r="P792" s="9"/>
      <c r="Q792" s="425"/>
      <c r="R792" s="9"/>
      <c r="S792" s="9"/>
      <c r="T792" s="17"/>
      <c r="U792" s="17"/>
      <c r="V792" s="9"/>
      <c r="W792" s="17"/>
      <c r="X792" s="9"/>
      <c r="Y792" s="9"/>
      <c r="Z792" s="9"/>
      <c r="AA792" s="9"/>
      <c r="AB792" s="9"/>
      <c r="AC792" s="9"/>
      <c r="AD792" s="9"/>
      <c r="AE792" s="9"/>
      <c r="AF792" s="9"/>
      <c r="AG792" s="9"/>
      <c r="AH792" s="9"/>
    </row>
    <row r="793" spans="1:34" x14ac:dyDescent="0.25">
      <c r="A793" s="9"/>
      <c r="B793" s="9"/>
      <c r="C793" s="9"/>
      <c r="D793" s="9"/>
      <c r="E793" s="16"/>
      <c r="F793" s="9"/>
      <c r="G793" s="16"/>
      <c r="H793" s="16"/>
      <c r="I793" s="9"/>
      <c r="J793" s="9"/>
      <c r="K793" s="9"/>
      <c r="L793" s="9"/>
      <c r="M793" s="9"/>
      <c r="N793" s="9"/>
      <c r="O793" s="9"/>
      <c r="P793" s="9"/>
      <c r="Q793" s="425"/>
      <c r="R793" s="9"/>
      <c r="S793" s="9"/>
      <c r="T793" s="17"/>
      <c r="U793" s="17"/>
      <c r="V793" s="9"/>
      <c r="W793" s="17"/>
      <c r="X793" s="9"/>
      <c r="Y793" s="9"/>
      <c r="Z793" s="9"/>
      <c r="AA793" s="9"/>
      <c r="AB793" s="9"/>
      <c r="AC793" s="9"/>
      <c r="AD793" s="9"/>
      <c r="AE793" s="9"/>
      <c r="AF793" s="9"/>
      <c r="AG793" s="9"/>
      <c r="AH793" s="9"/>
    </row>
    <row r="794" spans="1:34" x14ac:dyDescent="0.25">
      <c r="A794" s="9"/>
      <c r="B794" s="9"/>
      <c r="C794" s="9"/>
      <c r="D794" s="9"/>
      <c r="E794" s="16"/>
      <c r="F794" s="9"/>
      <c r="G794" s="16"/>
      <c r="H794" s="16"/>
      <c r="I794" s="9"/>
      <c r="J794" s="9"/>
      <c r="K794" s="9"/>
      <c r="L794" s="9"/>
      <c r="M794" s="9"/>
      <c r="N794" s="9"/>
      <c r="O794" s="9"/>
      <c r="P794" s="9"/>
      <c r="Q794" s="425"/>
      <c r="R794" s="9"/>
      <c r="S794" s="9"/>
      <c r="T794" s="17"/>
      <c r="U794" s="17"/>
      <c r="V794" s="9"/>
      <c r="W794" s="17"/>
      <c r="X794" s="9"/>
      <c r="Y794" s="9"/>
      <c r="Z794" s="9"/>
      <c r="AA794" s="9"/>
      <c r="AB794" s="9"/>
      <c r="AC794" s="9"/>
      <c r="AD794" s="9"/>
      <c r="AE794" s="9"/>
      <c r="AF794" s="9"/>
      <c r="AG794" s="9"/>
      <c r="AH794" s="9"/>
    </row>
    <row r="795" spans="1:34" x14ac:dyDescent="0.25">
      <c r="A795" s="9"/>
      <c r="B795" s="9"/>
      <c r="C795" s="9"/>
      <c r="D795" s="9"/>
      <c r="E795" s="16"/>
      <c r="F795" s="9"/>
      <c r="G795" s="16"/>
      <c r="H795" s="16"/>
      <c r="I795" s="9"/>
      <c r="J795" s="9"/>
      <c r="K795" s="9"/>
      <c r="L795" s="9"/>
      <c r="M795" s="9"/>
      <c r="N795" s="9"/>
      <c r="O795" s="9"/>
      <c r="P795" s="9"/>
      <c r="Q795" s="425"/>
      <c r="R795" s="9"/>
      <c r="S795" s="9"/>
      <c r="T795" s="17"/>
      <c r="U795" s="17"/>
      <c r="V795" s="9"/>
      <c r="W795" s="17"/>
      <c r="X795" s="9"/>
      <c r="Y795" s="9"/>
      <c r="Z795" s="9"/>
      <c r="AA795" s="9"/>
      <c r="AB795" s="9"/>
      <c r="AC795" s="9"/>
      <c r="AD795" s="9"/>
      <c r="AE795" s="9"/>
      <c r="AF795" s="9"/>
      <c r="AG795" s="9"/>
      <c r="AH795" s="9"/>
    </row>
    <row r="796" spans="1:34" x14ac:dyDescent="0.25">
      <c r="A796" s="9"/>
      <c r="B796" s="9"/>
      <c r="C796" s="9"/>
      <c r="D796" s="9"/>
      <c r="E796" s="16"/>
      <c r="F796" s="9"/>
      <c r="G796" s="16"/>
      <c r="H796" s="16"/>
      <c r="I796" s="9"/>
      <c r="J796" s="9"/>
      <c r="K796" s="9"/>
      <c r="L796" s="9"/>
      <c r="M796" s="9"/>
      <c r="N796" s="9"/>
      <c r="O796" s="9"/>
      <c r="P796" s="9"/>
      <c r="Q796" s="425"/>
      <c r="R796" s="9"/>
      <c r="S796" s="9"/>
      <c r="T796" s="17"/>
      <c r="U796" s="17"/>
      <c r="V796" s="9"/>
      <c r="W796" s="17"/>
      <c r="X796" s="9"/>
      <c r="Y796" s="9"/>
      <c r="Z796" s="9"/>
      <c r="AA796" s="9"/>
      <c r="AB796" s="9"/>
      <c r="AC796" s="9"/>
      <c r="AD796" s="9"/>
      <c r="AE796" s="9"/>
      <c r="AF796" s="9"/>
      <c r="AG796" s="9"/>
      <c r="AH796" s="9"/>
    </row>
    <row r="797" spans="1:34" x14ac:dyDescent="0.25">
      <c r="A797" s="9"/>
      <c r="B797" s="9"/>
      <c r="C797" s="9"/>
      <c r="D797" s="9"/>
      <c r="E797" s="16"/>
      <c r="F797" s="9"/>
      <c r="G797" s="16"/>
      <c r="H797" s="16"/>
      <c r="I797" s="9"/>
      <c r="J797" s="9"/>
      <c r="K797" s="9"/>
      <c r="L797" s="9"/>
      <c r="M797" s="9"/>
      <c r="N797" s="9"/>
      <c r="O797" s="9"/>
      <c r="P797" s="9"/>
      <c r="Q797" s="425"/>
      <c r="R797" s="9"/>
      <c r="S797" s="9"/>
      <c r="T797" s="17"/>
      <c r="U797" s="17"/>
      <c r="V797" s="9"/>
      <c r="W797" s="17"/>
      <c r="X797" s="9"/>
      <c r="Y797" s="9"/>
      <c r="Z797" s="9"/>
      <c r="AA797" s="9"/>
      <c r="AB797" s="9"/>
      <c r="AC797" s="9"/>
      <c r="AD797" s="9"/>
      <c r="AE797" s="9"/>
      <c r="AF797" s="9"/>
      <c r="AG797" s="9"/>
      <c r="AH797" s="9"/>
    </row>
    <row r="798" spans="1:34" x14ac:dyDescent="0.25">
      <c r="A798" s="9"/>
      <c r="B798" s="9"/>
      <c r="C798" s="9"/>
      <c r="D798" s="9"/>
      <c r="E798" s="16"/>
      <c r="F798" s="9"/>
      <c r="G798" s="16"/>
      <c r="H798" s="16"/>
      <c r="I798" s="9"/>
      <c r="J798" s="9"/>
      <c r="K798" s="9"/>
      <c r="L798" s="9"/>
      <c r="M798" s="9"/>
      <c r="N798" s="9"/>
      <c r="O798" s="9"/>
      <c r="P798" s="9"/>
      <c r="Q798" s="425"/>
      <c r="R798" s="9"/>
      <c r="S798" s="9"/>
      <c r="T798" s="17"/>
      <c r="U798" s="17"/>
      <c r="V798" s="9"/>
      <c r="W798" s="17"/>
      <c r="X798" s="9"/>
      <c r="Y798" s="9"/>
      <c r="Z798" s="9"/>
      <c r="AA798" s="9"/>
      <c r="AB798" s="9"/>
      <c r="AC798" s="9"/>
      <c r="AD798" s="9"/>
      <c r="AE798" s="9"/>
      <c r="AF798" s="9"/>
      <c r="AG798" s="9"/>
      <c r="AH798" s="9"/>
    </row>
    <row r="799" spans="1:34" x14ac:dyDescent="0.25">
      <c r="A799" s="9"/>
      <c r="B799" s="9"/>
      <c r="C799" s="9"/>
      <c r="D799" s="9"/>
      <c r="E799" s="16"/>
      <c r="F799" s="9"/>
      <c r="G799" s="16"/>
      <c r="H799" s="16"/>
      <c r="I799" s="9"/>
      <c r="J799" s="9"/>
      <c r="K799" s="9"/>
      <c r="L799" s="9"/>
      <c r="M799" s="9"/>
      <c r="N799" s="9"/>
      <c r="O799" s="9"/>
      <c r="P799" s="9"/>
      <c r="Q799" s="425"/>
      <c r="R799" s="9"/>
      <c r="S799" s="9"/>
      <c r="T799" s="17"/>
      <c r="U799" s="17"/>
      <c r="V799" s="9"/>
      <c r="W799" s="17"/>
      <c r="X799" s="9"/>
      <c r="Y799" s="9"/>
      <c r="Z799" s="9"/>
      <c r="AA799" s="9"/>
      <c r="AB799" s="9"/>
      <c r="AC799" s="9"/>
      <c r="AD799" s="9"/>
      <c r="AE799" s="9"/>
      <c r="AF799" s="9"/>
      <c r="AG799" s="9"/>
      <c r="AH799" s="9"/>
    </row>
    <row r="800" spans="1:34" x14ac:dyDescent="0.25">
      <c r="A800" s="9"/>
      <c r="B800" s="9"/>
      <c r="C800" s="9"/>
      <c r="D800" s="9"/>
      <c r="E800" s="16"/>
      <c r="F800" s="9"/>
      <c r="G800" s="16"/>
      <c r="H800" s="16"/>
      <c r="I800" s="9"/>
      <c r="J800" s="9"/>
      <c r="K800" s="9"/>
      <c r="L800" s="9"/>
      <c r="M800" s="9"/>
      <c r="N800" s="9"/>
      <c r="O800" s="9"/>
      <c r="P800" s="9"/>
      <c r="Q800" s="425"/>
      <c r="R800" s="9"/>
      <c r="S800" s="9"/>
      <c r="T800" s="17"/>
      <c r="U800" s="17"/>
      <c r="V800" s="9"/>
      <c r="W800" s="17"/>
      <c r="X800" s="9"/>
      <c r="Y800" s="9"/>
      <c r="Z800" s="9"/>
      <c r="AA800" s="9"/>
      <c r="AB800" s="9"/>
      <c r="AC800" s="9"/>
      <c r="AD800" s="9"/>
      <c r="AE800" s="9"/>
      <c r="AF800" s="9"/>
      <c r="AG800" s="9"/>
      <c r="AH800" s="9"/>
    </row>
    <row r="801" spans="1:34" x14ac:dyDescent="0.25">
      <c r="A801" s="9"/>
      <c r="B801" s="9"/>
      <c r="C801" s="9"/>
      <c r="D801" s="9"/>
      <c r="E801" s="16"/>
      <c r="F801" s="9"/>
      <c r="G801" s="16"/>
      <c r="H801" s="16"/>
      <c r="I801" s="9"/>
      <c r="J801" s="9"/>
      <c r="K801" s="9"/>
      <c r="L801" s="9"/>
      <c r="M801" s="9"/>
      <c r="N801" s="9"/>
      <c r="O801" s="9"/>
      <c r="P801" s="9"/>
      <c r="Q801" s="425"/>
      <c r="R801" s="9"/>
      <c r="S801" s="9"/>
      <c r="T801" s="17"/>
      <c r="U801" s="17"/>
      <c r="V801" s="9"/>
      <c r="W801" s="17"/>
      <c r="X801" s="9"/>
      <c r="Y801" s="9"/>
      <c r="Z801" s="9"/>
      <c r="AA801" s="9"/>
      <c r="AB801" s="9"/>
      <c r="AC801" s="9"/>
      <c r="AD801" s="9"/>
      <c r="AE801" s="9"/>
      <c r="AF801" s="9"/>
      <c r="AG801" s="9"/>
      <c r="AH801" s="9"/>
    </row>
    <row r="802" spans="1:34" x14ac:dyDescent="0.25">
      <c r="A802" s="9"/>
      <c r="B802" s="9"/>
      <c r="C802" s="9"/>
      <c r="D802" s="9"/>
      <c r="E802" s="16"/>
      <c r="F802" s="9"/>
      <c r="G802" s="16"/>
      <c r="H802" s="16"/>
      <c r="I802" s="9"/>
      <c r="J802" s="9"/>
      <c r="K802" s="9"/>
      <c r="L802" s="9"/>
      <c r="M802" s="9"/>
      <c r="N802" s="9"/>
      <c r="O802" s="9"/>
      <c r="P802" s="9"/>
      <c r="Q802" s="425"/>
      <c r="R802" s="9"/>
      <c r="S802" s="9"/>
      <c r="T802" s="17"/>
      <c r="U802" s="17"/>
      <c r="V802" s="9"/>
      <c r="W802" s="17"/>
      <c r="X802" s="9"/>
      <c r="Y802" s="9"/>
      <c r="Z802" s="9"/>
      <c r="AA802" s="9"/>
      <c r="AB802" s="9"/>
      <c r="AC802" s="9"/>
      <c r="AD802" s="9"/>
      <c r="AE802" s="9"/>
      <c r="AF802" s="9"/>
      <c r="AG802" s="9"/>
      <c r="AH802" s="9"/>
    </row>
    <row r="803" spans="1:34" x14ac:dyDescent="0.25">
      <c r="A803" s="9"/>
      <c r="B803" s="9"/>
      <c r="C803" s="9"/>
      <c r="D803" s="9"/>
      <c r="E803" s="16"/>
      <c r="F803" s="9"/>
      <c r="G803" s="16"/>
      <c r="H803" s="16"/>
      <c r="I803" s="9"/>
      <c r="J803" s="9"/>
      <c r="K803" s="9"/>
      <c r="L803" s="9"/>
      <c r="M803" s="9"/>
      <c r="N803" s="9"/>
      <c r="O803" s="9"/>
      <c r="P803" s="9"/>
      <c r="Q803" s="425"/>
      <c r="R803" s="9"/>
      <c r="S803" s="9"/>
      <c r="T803" s="17"/>
      <c r="U803" s="17"/>
      <c r="V803" s="9"/>
      <c r="W803" s="17"/>
      <c r="X803" s="9"/>
      <c r="Y803" s="9"/>
      <c r="Z803" s="9"/>
      <c r="AA803" s="9"/>
      <c r="AB803" s="9"/>
      <c r="AC803" s="9"/>
      <c r="AD803" s="9"/>
      <c r="AE803" s="9"/>
      <c r="AF803" s="9"/>
      <c r="AG803" s="9"/>
      <c r="AH803" s="9"/>
    </row>
    <row r="804" spans="1:34" x14ac:dyDescent="0.25">
      <c r="A804" s="9"/>
      <c r="B804" s="9"/>
      <c r="C804" s="9"/>
      <c r="D804" s="9"/>
      <c r="E804" s="16"/>
      <c r="F804" s="9"/>
      <c r="G804" s="16"/>
      <c r="H804" s="16"/>
      <c r="I804" s="9"/>
      <c r="J804" s="9"/>
      <c r="K804" s="9"/>
      <c r="L804" s="9"/>
      <c r="M804" s="9"/>
      <c r="N804" s="9"/>
      <c r="O804" s="9"/>
      <c r="P804" s="9"/>
      <c r="Q804" s="425"/>
      <c r="R804" s="9"/>
      <c r="S804" s="9"/>
      <c r="T804" s="17"/>
      <c r="U804" s="17"/>
      <c r="V804" s="9"/>
      <c r="W804" s="17"/>
      <c r="X804" s="9"/>
      <c r="Y804" s="9"/>
      <c r="Z804" s="9"/>
      <c r="AA804" s="9"/>
      <c r="AB804" s="9"/>
      <c r="AC804" s="9"/>
      <c r="AD804" s="9"/>
      <c r="AE804" s="9"/>
      <c r="AF804" s="9"/>
      <c r="AG804" s="9"/>
      <c r="AH804" s="9"/>
    </row>
    <row r="805" spans="1:34" x14ac:dyDescent="0.25">
      <c r="A805" s="9"/>
      <c r="B805" s="9"/>
      <c r="C805" s="9"/>
      <c r="D805" s="9"/>
      <c r="E805" s="16"/>
      <c r="F805" s="9"/>
      <c r="G805" s="16"/>
      <c r="H805" s="16"/>
      <c r="I805" s="9"/>
      <c r="J805" s="9"/>
      <c r="K805" s="9"/>
      <c r="L805" s="9"/>
      <c r="M805" s="9"/>
      <c r="N805" s="9"/>
      <c r="O805" s="9"/>
      <c r="P805" s="9"/>
      <c r="Q805" s="425"/>
      <c r="R805" s="9"/>
      <c r="S805" s="9"/>
      <c r="T805" s="17"/>
      <c r="U805" s="17"/>
      <c r="V805" s="9"/>
      <c r="W805" s="17"/>
      <c r="X805" s="9"/>
      <c r="Y805" s="9"/>
      <c r="Z805" s="9"/>
      <c r="AA805" s="9"/>
      <c r="AB805" s="9"/>
      <c r="AC805" s="9"/>
      <c r="AD805" s="9"/>
      <c r="AE805" s="9"/>
      <c r="AF805" s="9"/>
      <c r="AG805" s="9"/>
      <c r="AH805" s="9"/>
    </row>
    <row r="806" spans="1:34" x14ac:dyDescent="0.25">
      <c r="A806" s="9"/>
      <c r="B806" s="9"/>
      <c r="C806" s="9"/>
      <c r="D806" s="9"/>
      <c r="E806" s="16"/>
      <c r="F806" s="9"/>
      <c r="G806" s="16"/>
      <c r="H806" s="16"/>
      <c r="I806" s="9"/>
      <c r="J806" s="9"/>
      <c r="K806" s="9"/>
      <c r="L806" s="9"/>
      <c r="M806" s="9"/>
      <c r="N806" s="9"/>
      <c r="O806" s="9"/>
      <c r="P806" s="9"/>
      <c r="Q806" s="425"/>
      <c r="R806" s="9"/>
      <c r="S806" s="9"/>
      <c r="T806" s="17"/>
      <c r="U806" s="17"/>
      <c r="V806" s="9"/>
      <c r="W806" s="17"/>
      <c r="X806" s="9"/>
      <c r="Y806" s="9"/>
      <c r="Z806" s="9"/>
      <c r="AA806" s="9"/>
      <c r="AB806" s="9"/>
      <c r="AC806" s="9"/>
      <c r="AD806" s="9"/>
      <c r="AE806" s="9"/>
      <c r="AF806" s="9"/>
      <c r="AG806" s="9"/>
      <c r="AH806" s="9"/>
    </row>
    <row r="807" spans="1:34" x14ac:dyDescent="0.25">
      <c r="A807" s="9"/>
      <c r="B807" s="9"/>
      <c r="C807" s="9"/>
      <c r="D807" s="9"/>
      <c r="E807" s="16"/>
      <c r="F807" s="9"/>
      <c r="G807" s="16"/>
      <c r="H807" s="16"/>
      <c r="I807" s="9"/>
      <c r="J807" s="9"/>
      <c r="K807" s="9"/>
      <c r="L807" s="9"/>
      <c r="M807" s="9"/>
      <c r="N807" s="9"/>
      <c r="O807" s="9"/>
      <c r="P807" s="9"/>
      <c r="Q807" s="425"/>
      <c r="R807" s="9"/>
      <c r="S807" s="9"/>
      <c r="T807" s="17"/>
      <c r="U807" s="17"/>
      <c r="V807" s="9"/>
      <c r="W807" s="17"/>
      <c r="X807" s="9"/>
      <c r="Y807" s="9"/>
      <c r="Z807" s="9"/>
      <c r="AA807" s="9"/>
      <c r="AB807" s="9"/>
      <c r="AC807" s="9"/>
      <c r="AD807" s="9"/>
      <c r="AE807" s="9"/>
      <c r="AF807" s="9"/>
      <c r="AG807" s="9"/>
      <c r="AH807" s="9"/>
    </row>
    <row r="808" spans="1:34" x14ac:dyDescent="0.25">
      <c r="A808" s="9"/>
      <c r="B808" s="9"/>
      <c r="C808" s="9"/>
      <c r="D808" s="9"/>
      <c r="E808" s="16"/>
      <c r="F808" s="9"/>
      <c r="G808" s="16"/>
      <c r="H808" s="16"/>
      <c r="I808" s="9"/>
      <c r="J808" s="9"/>
      <c r="K808" s="9"/>
      <c r="L808" s="9"/>
      <c r="M808" s="9"/>
      <c r="N808" s="9"/>
      <c r="O808" s="9"/>
      <c r="P808" s="9"/>
      <c r="Q808" s="425"/>
      <c r="R808" s="9"/>
      <c r="S808" s="9"/>
      <c r="T808" s="17"/>
      <c r="U808" s="17"/>
      <c r="V808" s="9"/>
      <c r="W808" s="17"/>
      <c r="X808" s="9"/>
      <c r="Y808" s="9"/>
      <c r="Z808" s="9"/>
      <c r="AA808" s="9"/>
      <c r="AB808" s="9"/>
      <c r="AC808" s="9"/>
      <c r="AD808" s="9"/>
      <c r="AE808" s="9"/>
      <c r="AF808" s="9"/>
      <c r="AG808" s="9"/>
      <c r="AH808" s="9"/>
    </row>
    <row r="809" spans="1:34" x14ac:dyDescent="0.25">
      <c r="A809" s="9"/>
      <c r="B809" s="9"/>
      <c r="C809" s="9"/>
      <c r="D809" s="9"/>
      <c r="E809" s="16"/>
      <c r="F809" s="9"/>
      <c r="G809" s="16"/>
      <c r="H809" s="16"/>
      <c r="I809" s="9"/>
      <c r="J809" s="9"/>
      <c r="K809" s="9"/>
      <c r="L809" s="9"/>
      <c r="M809" s="9"/>
      <c r="N809" s="9"/>
      <c r="O809" s="9"/>
      <c r="P809" s="9"/>
      <c r="Q809" s="425"/>
      <c r="R809" s="9"/>
      <c r="S809" s="9"/>
      <c r="T809" s="17"/>
      <c r="U809" s="17"/>
      <c r="V809" s="9"/>
      <c r="W809" s="17"/>
      <c r="X809" s="9"/>
      <c r="Y809" s="9"/>
      <c r="Z809" s="9"/>
      <c r="AA809" s="9"/>
      <c r="AB809" s="9"/>
      <c r="AC809" s="9"/>
      <c r="AD809" s="9"/>
      <c r="AE809" s="9"/>
      <c r="AF809" s="9"/>
      <c r="AG809" s="9"/>
      <c r="AH809" s="9"/>
    </row>
    <row r="810" spans="1:34" x14ac:dyDescent="0.25">
      <c r="A810" s="9"/>
      <c r="B810" s="9"/>
      <c r="C810" s="9"/>
      <c r="D810" s="9"/>
      <c r="E810" s="16"/>
      <c r="F810" s="9"/>
      <c r="G810" s="16"/>
      <c r="H810" s="16"/>
      <c r="I810" s="9"/>
      <c r="J810" s="9"/>
      <c r="K810" s="9"/>
      <c r="L810" s="9"/>
      <c r="M810" s="9"/>
      <c r="N810" s="9"/>
      <c r="O810" s="9"/>
      <c r="P810" s="9"/>
      <c r="Q810" s="425"/>
      <c r="R810" s="9"/>
      <c r="S810" s="9"/>
      <c r="T810" s="17"/>
      <c r="U810" s="17"/>
      <c r="V810" s="9"/>
      <c r="W810" s="17"/>
      <c r="X810" s="9"/>
      <c r="Y810" s="9"/>
      <c r="Z810" s="9"/>
      <c r="AA810" s="9"/>
      <c r="AB810" s="9"/>
      <c r="AC810" s="9"/>
      <c r="AD810" s="9"/>
      <c r="AE810" s="9"/>
      <c r="AF810" s="9"/>
      <c r="AG810" s="9"/>
      <c r="AH810" s="9"/>
    </row>
    <row r="811" spans="1:34" x14ac:dyDescent="0.25">
      <c r="A811" s="9"/>
      <c r="B811" s="9"/>
      <c r="C811" s="9"/>
      <c r="D811" s="9"/>
      <c r="E811" s="16"/>
      <c r="F811" s="9"/>
      <c r="G811" s="16"/>
      <c r="H811" s="16"/>
      <c r="I811" s="9"/>
      <c r="J811" s="9"/>
      <c r="K811" s="9"/>
      <c r="L811" s="9"/>
      <c r="M811" s="9"/>
      <c r="N811" s="9"/>
      <c r="O811" s="9"/>
      <c r="P811" s="9"/>
      <c r="Q811" s="425"/>
      <c r="R811" s="9"/>
      <c r="S811" s="9"/>
      <c r="T811" s="17"/>
      <c r="U811" s="17"/>
      <c r="V811" s="9"/>
      <c r="W811" s="17"/>
      <c r="X811" s="9"/>
      <c r="Y811" s="9"/>
      <c r="Z811" s="9"/>
      <c r="AA811" s="9"/>
      <c r="AB811" s="9"/>
      <c r="AC811" s="9"/>
      <c r="AD811" s="9"/>
      <c r="AE811" s="9"/>
      <c r="AF811" s="9"/>
      <c r="AG811" s="9"/>
      <c r="AH811" s="9"/>
    </row>
    <row r="812" spans="1:34" x14ac:dyDescent="0.25">
      <c r="A812" s="9"/>
      <c r="B812" s="9"/>
      <c r="C812" s="9"/>
      <c r="D812" s="9"/>
      <c r="E812" s="16"/>
      <c r="F812" s="9"/>
      <c r="G812" s="16"/>
      <c r="H812" s="16"/>
      <c r="I812" s="9"/>
      <c r="J812" s="9"/>
      <c r="K812" s="9"/>
      <c r="L812" s="9"/>
      <c r="M812" s="9"/>
      <c r="N812" s="9"/>
      <c r="O812" s="9"/>
      <c r="P812" s="9"/>
      <c r="Q812" s="425"/>
      <c r="R812" s="9"/>
      <c r="S812" s="9"/>
      <c r="T812" s="17"/>
      <c r="U812" s="17"/>
      <c r="V812" s="9"/>
      <c r="W812" s="17"/>
      <c r="X812" s="9"/>
      <c r="Y812" s="9"/>
      <c r="Z812" s="9"/>
      <c r="AA812" s="9"/>
      <c r="AB812" s="9"/>
      <c r="AC812" s="9"/>
      <c r="AD812" s="9"/>
      <c r="AE812" s="9"/>
      <c r="AF812" s="9"/>
      <c r="AG812" s="9"/>
      <c r="AH812" s="9"/>
    </row>
    <row r="813" spans="1:34" x14ac:dyDescent="0.25">
      <c r="A813" s="9"/>
      <c r="B813" s="9"/>
      <c r="C813" s="9"/>
      <c r="D813" s="9"/>
      <c r="E813" s="16"/>
      <c r="F813" s="9"/>
      <c r="G813" s="16"/>
      <c r="H813" s="16"/>
      <c r="I813" s="9"/>
      <c r="J813" s="9"/>
      <c r="K813" s="9"/>
      <c r="L813" s="9"/>
      <c r="M813" s="9"/>
      <c r="N813" s="9"/>
      <c r="O813" s="9"/>
      <c r="P813" s="9"/>
      <c r="Q813" s="425"/>
      <c r="R813" s="9"/>
      <c r="S813" s="9"/>
      <c r="T813" s="17"/>
      <c r="U813" s="17"/>
      <c r="V813" s="9"/>
      <c r="W813" s="17"/>
      <c r="X813" s="9"/>
      <c r="Y813" s="9"/>
      <c r="Z813" s="9"/>
      <c r="AA813" s="9"/>
      <c r="AB813" s="9"/>
      <c r="AC813" s="9"/>
      <c r="AD813" s="9"/>
      <c r="AE813" s="9"/>
      <c r="AF813" s="9"/>
      <c r="AG813" s="9"/>
      <c r="AH813" s="9"/>
    </row>
    <row r="814" spans="1:34" x14ac:dyDescent="0.25">
      <c r="A814" s="9"/>
      <c r="B814" s="9"/>
      <c r="C814" s="9"/>
      <c r="D814" s="9"/>
      <c r="E814" s="16"/>
      <c r="F814" s="9"/>
      <c r="G814" s="16"/>
      <c r="H814" s="16"/>
      <c r="I814" s="9"/>
      <c r="J814" s="9"/>
      <c r="K814" s="9"/>
      <c r="L814" s="9"/>
      <c r="M814" s="9"/>
      <c r="N814" s="9"/>
      <c r="O814" s="9"/>
      <c r="P814" s="9"/>
      <c r="Q814" s="425"/>
      <c r="R814" s="9"/>
      <c r="S814" s="9"/>
      <c r="T814" s="17"/>
      <c r="U814" s="17"/>
      <c r="V814" s="9"/>
      <c r="W814" s="17"/>
      <c r="X814" s="9"/>
      <c r="Y814" s="9"/>
      <c r="Z814" s="9"/>
      <c r="AA814" s="9"/>
      <c r="AB814" s="9"/>
      <c r="AC814" s="9"/>
      <c r="AD814" s="9"/>
      <c r="AE814" s="9"/>
      <c r="AF814" s="9"/>
      <c r="AG814" s="9"/>
      <c r="AH814" s="9"/>
    </row>
    <row r="815" spans="1:34" x14ac:dyDescent="0.25">
      <c r="A815" s="9"/>
      <c r="B815" s="9"/>
      <c r="C815" s="9"/>
      <c r="D815" s="9"/>
      <c r="E815" s="16"/>
      <c r="F815" s="9"/>
      <c r="G815" s="16"/>
      <c r="H815" s="16"/>
      <c r="I815" s="9"/>
      <c r="J815" s="9"/>
      <c r="K815" s="9"/>
      <c r="L815" s="9"/>
      <c r="M815" s="9"/>
      <c r="N815" s="9"/>
      <c r="O815" s="9"/>
      <c r="P815" s="9"/>
      <c r="Q815" s="425"/>
      <c r="R815" s="9"/>
      <c r="S815" s="9"/>
      <c r="T815" s="17"/>
      <c r="U815" s="17"/>
      <c r="V815" s="9"/>
      <c r="W815" s="17"/>
      <c r="X815" s="9"/>
      <c r="Y815" s="9"/>
      <c r="Z815" s="9"/>
      <c r="AA815" s="9"/>
      <c r="AB815" s="9"/>
      <c r="AC815" s="9"/>
      <c r="AD815" s="9"/>
      <c r="AE815" s="9"/>
      <c r="AF815" s="9"/>
      <c r="AG815" s="9"/>
      <c r="AH815" s="9"/>
    </row>
    <row r="816" spans="1:34" x14ac:dyDescent="0.25">
      <c r="A816" s="9"/>
      <c r="B816" s="9"/>
      <c r="C816" s="9"/>
      <c r="D816" s="9"/>
      <c r="E816" s="16"/>
      <c r="F816" s="9"/>
      <c r="G816" s="16"/>
      <c r="H816" s="16"/>
      <c r="I816" s="9"/>
      <c r="J816" s="9"/>
      <c r="K816" s="9"/>
      <c r="L816" s="9"/>
      <c r="M816" s="9"/>
      <c r="N816" s="9"/>
      <c r="O816" s="9"/>
      <c r="P816" s="9"/>
      <c r="Q816" s="425"/>
      <c r="R816" s="9"/>
      <c r="S816" s="9"/>
      <c r="T816" s="17"/>
      <c r="U816" s="17"/>
      <c r="V816" s="9"/>
      <c r="W816" s="17"/>
      <c r="X816" s="9"/>
      <c r="Y816" s="9"/>
      <c r="Z816" s="9"/>
      <c r="AA816" s="9"/>
      <c r="AB816" s="9"/>
      <c r="AC816" s="9"/>
      <c r="AD816" s="9"/>
      <c r="AE816" s="9"/>
      <c r="AF816" s="9"/>
      <c r="AG816" s="9"/>
      <c r="AH816" s="9"/>
    </row>
    <row r="817" spans="1:34" x14ac:dyDescent="0.25">
      <c r="A817" s="9"/>
      <c r="B817" s="9"/>
      <c r="C817" s="9"/>
      <c r="D817" s="9"/>
      <c r="E817" s="16"/>
      <c r="F817" s="9"/>
      <c r="G817" s="16"/>
      <c r="H817" s="16"/>
      <c r="I817" s="9"/>
      <c r="J817" s="9"/>
      <c r="K817" s="9"/>
      <c r="L817" s="9"/>
      <c r="M817" s="9"/>
      <c r="N817" s="9"/>
      <c r="O817" s="9"/>
      <c r="P817" s="9"/>
      <c r="Q817" s="425"/>
      <c r="R817" s="9"/>
      <c r="S817" s="9"/>
      <c r="T817" s="17"/>
      <c r="U817" s="17"/>
      <c r="V817" s="9"/>
      <c r="W817" s="17"/>
      <c r="X817" s="9"/>
      <c r="Y817" s="9"/>
      <c r="Z817" s="9"/>
      <c r="AA817" s="9"/>
      <c r="AB817" s="9"/>
      <c r="AC817" s="9"/>
      <c r="AD817" s="9"/>
      <c r="AE817" s="9"/>
      <c r="AF817" s="9"/>
      <c r="AG817" s="9"/>
      <c r="AH817" s="9"/>
    </row>
    <row r="818" spans="1:34" x14ac:dyDescent="0.25">
      <c r="A818" s="9"/>
      <c r="B818" s="9"/>
      <c r="C818" s="9"/>
      <c r="D818" s="9"/>
      <c r="E818" s="16"/>
      <c r="F818" s="9"/>
      <c r="G818" s="16"/>
      <c r="H818" s="16"/>
      <c r="I818" s="9"/>
      <c r="J818" s="9"/>
      <c r="K818" s="9"/>
      <c r="L818" s="9"/>
      <c r="M818" s="9"/>
      <c r="N818" s="9"/>
      <c r="O818" s="9"/>
      <c r="P818" s="9"/>
      <c r="Q818" s="425"/>
      <c r="R818" s="9"/>
      <c r="S818" s="9"/>
      <c r="T818" s="17"/>
      <c r="U818" s="17"/>
      <c r="V818" s="9"/>
      <c r="W818" s="17"/>
      <c r="X818" s="9"/>
      <c r="Y818" s="9"/>
      <c r="Z818" s="9"/>
      <c r="AA818" s="9"/>
      <c r="AB818" s="9"/>
      <c r="AC818" s="9"/>
      <c r="AD818" s="9"/>
      <c r="AE818" s="9"/>
      <c r="AF818" s="9"/>
      <c r="AG818" s="9"/>
      <c r="AH818" s="9"/>
    </row>
    <row r="819" spans="1:34" x14ac:dyDescent="0.25">
      <c r="A819" s="9"/>
      <c r="B819" s="9"/>
      <c r="C819" s="9"/>
      <c r="D819" s="9"/>
      <c r="E819" s="16"/>
      <c r="F819" s="9"/>
      <c r="G819" s="16"/>
      <c r="H819" s="16"/>
      <c r="I819" s="9"/>
      <c r="J819" s="9"/>
      <c r="K819" s="9"/>
      <c r="L819" s="9"/>
      <c r="M819" s="9"/>
      <c r="N819" s="9"/>
      <c r="O819" s="9"/>
      <c r="P819" s="9"/>
      <c r="Q819" s="425"/>
      <c r="R819" s="9"/>
      <c r="S819" s="9"/>
      <c r="T819" s="17"/>
      <c r="U819" s="17"/>
      <c r="V819" s="9"/>
      <c r="W819" s="17"/>
      <c r="X819" s="9"/>
      <c r="Y819" s="9"/>
      <c r="Z819" s="9"/>
      <c r="AA819" s="9"/>
      <c r="AB819" s="9"/>
      <c r="AC819" s="9"/>
      <c r="AD819" s="9"/>
      <c r="AE819" s="9"/>
      <c r="AF819" s="9"/>
      <c r="AG819" s="9"/>
      <c r="AH819" s="9"/>
    </row>
    <row r="820" spans="1:34" x14ac:dyDescent="0.25">
      <c r="A820" s="9"/>
      <c r="B820" s="9"/>
      <c r="C820" s="9"/>
      <c r="D820" s="9"/>
      <c r="E820" s="16"/>
      <c r="F820" s="9"/>
      <c r="G820" s="16"/>
      <c r="H820" s="16"/>
      <c r="I820" s="9"/>
      <c r="J820" s="9"/>
      <c r="K820" s="9"/>
      <c r="L820" s="9"/>
      <c r="M820" s="9"/>
      <c r="N820" s="9"/>
      <c r="O820" s="9"/>
      <c r="P820" s="9"/>
      <c r="Q820" s="425"/>
      <c r="R820" s="9"/>
      <c r="S820" s="9"/>
      <c r="T820" s="17"/>
      <c r="U820" s="17"/>
      <c r="V820" s="9"/>
      <c r="W820" s="17"/>
      <c r="X820" s="9"/>
      <c r="Y820" s="9"/>
      <c r="Z820" s="9"/>
      <c r="AA820" s="9"/>
      <c r="AB820" s="9"/>
      <c r="AC820" s="9"/>
      <c r="AD820" s="9"/>
      <c r="AE820" s="9"/>
      <c r="AF820" s="9"/>
      <c r="AG820" s="9"/>
      <c r="AH820" s="9"/>
    </row>
    <row r="821" spans="1:34" x14ac:dyDescent="0.25">
      <c r="A821" s="9"/>
      <c r="B821" s="9"/>
      <c r="C821" s="9"/>
      <c r="D821" s="9"/>
      <c r="E821" s="16"/>
      <c r="F821" s="9"/>
      <c r="G821" s="16"/>
      <c r="H821" s="16"/>
      <c r="I821" s="9"/>
      <c r="J821" s="9"/>
      <c r="K821" s="9"/>
      <c r="L821" s="9"/>
      <c r="M821" s="9"/>
      <c r="N821" s="9"/>
      <c r="O821" s="9"/>
      <c r="P821" s="9"/>
      <c r="Q821" s="425"/>
      <c r="R821" s="9"/>
      <c r="S821" s="9"/>
      <c r="T821" s="17"/>
      <c r="U821" s="17"/>
      <c r="V821" s="9"/>
      <c r="W821" s="17"/>
      <c r="X821" s="9"/>
      <c r="Y821" s="9"/>
      <c r="Z821" s="9"/>
      <c r="AA821" s="9"/>
      <c r="AB821" s="9"/>
      <c r="AC821" s="9"/>
      <c r="AD821" s="9"/>
      <c r="AE821" s="9"/>
      <c r="AF821" s="9"/>
      <c r="AG821" s="9"/>
      <c r="AH821" s="9"/>
    </row>
    <row r="822" spans="1:34" x14ac:dyDescent="0.25">
      <c r="A822" s="9"/>
      <c r="B822" s="9"/>
      <c r="C822" s="9"/>
      <c r="D822" s="9"/>
      <c r="E822" s="16"/>
      <c r="F822" s="9"/>
      <c r="G822" s="16"/>
      <c r="H822" s="16"/>
      <c r="I822" s="9"/>
      <c r="J822" s="9"/>
      <c r="K822" s="9"/>
      <c r="L822" s="9"/>
      <c r="M822" s="9"/>
      <c r="N822" s="9"/>
      <c r="O822" s="9"/>
      <c r="P822" s="9"/>
      <c r="Q822" s="425"/>
      <c r="R822" s="9"/>
      <c r="S822" s="9"/>
      <c r="T822" s="17"/>
      <c r="U822" s="17"/>
      <c r="V822" s="9"/>
      <c r="W822" s="17"/>
      <c r="X822" s="9"/>
      <c r="Y822" s="9"/>
      <c r="Z822" s="9"/>
      <c r="AA822" s="9"/>
      <c r="AB822" s="9"/>
      <c r="AC822" s="9"/>
      <c r="AD822" s="9"/>
      <c r="AE822" s="9"/>
      <c r="AF822" s="9"/>
      <c r="AG822" s="9"/>
      <c r="AH822" s="9"/>
    </row>
    <row r="823" spans="1:34" x14ac:dyDescent="0.25">
      <c r="A823" s="9"/>
      <c r="B823" s="9"/>
      <c r="C823" s="9"/>
      <c r="D823" s="9"/>
      <c r="E823" s="16"/>
      <c r="F823" s="9"/>
      <c r="G823" s="16"/>
      <c r="H823" s="16"/>
      <c r="I823" s="9"/>
      <c r="J823" s="9"/>
      <c r="K823" s="9"/>
      <c r="L823" s="9"/>
      <c r="M823" s="9"/>
      <c r="N823" s="9"/>
      <c r="O823" s="9"/>
      <c r="P823" s="9"/>
      <c r="Q823" s="425"/>
      <c r="R823" s="9"/>
      <c r="S823" s="9"/>
      <c r="T823" s="17"/>
      <c r="U823" s="17"/>
      <c r="V823" s="9"/>
      <c r="W823" s="17"/>
      <c r="X823" s="9"/>
      <c r="Y823" s="9"/>
      <c r="Z823" s="9"/>
      <c r="AA823" s="9"/>
      <c r="AB823" s="9"/>
      <c r="AC823" s="9"/>
      <c r="AD823" s="9"/>
      <c r="AE823" s="9"/>
      <c r="AF823" s="9"/>
      <c r="AG823" s="9"/>
      <c r="AH823" s="9"/>
    </row>
    <row r="824" spans="1:34" x14ac:dyDescent="0.25">
      <c r="A824" s="9"/>
      <c r="B824" s="9"/>
      <c r="C824" s="9"/>
      <c r="D824" s="9"/>
      <c r="E824" s="16"/>
      <c r="F824" s="9"/>
      <c r="G824" s="16"/>
      <c r="H824" s="16"/>
      <c r="I824" s="9"/>
      <c r="J824" s="9"/>
      <c r="K824" s="9"/>
      <c r="L824" s="9"/>
      <c r="M824" s="9"/>
      <c r="N824" s="9"/>
      <c r="O824" s="9"/>
      <c r="P824" s="9"/>
      <c r="Q824" s="425"/>
      <c r="R824" s="9"/>
      <c r="S824" s="9"/>
      <c r="T824" s="17"/>
      <c r="U824" s="17"/>
      <c r="V824" s="9"/>
      <c r="W824" s="17"/>
      <c r="X824" s="9"/>
      <c r="Y824" s="9"/>
      <c r="Z824" s="9"/>
      <c r="AA824" s="9"/>
      <c r="AB824" s="9"/>
      <c r="AC824" s="9"/>
      <c r="AD824" s="9"/>
      <c r="AE824" s="9"/>
      <c r="AF824" s="9"/>
      <c r="AG824" s="9"/>
      <c r="AH824" s="9"/>
    </row>
    <row r="825" spans="1:34" x14ac:dyDescent="0.25">
      <c r="A825" s="9"/>
      <c r="B825" s="9"/>
      <c r="C825" s="9"/>
      <c r="D825" s="9"/>
      <c r="E825" s="16"/>
      <c r="F825" s="9"/>
      <c r="G825" s="16"/>
      <c r="H825" s="16"/>
      <c r="I825" s="9"/>
      <c r="J825" s="9"/>
      <c r="K825" s="9"/>
      <c r="L825" s="9"/>
      <c r="M825" s="9"/>
      <c r="N825" s="9"/>
      <c r="O825" s="9"/>
      <c r="P825" s="9"/>
      <c r="Q825" s="425"/>
      <c r="R825" s="9"/>
      <c r="S825" s="9"/>
      <c r="T825" s="17"/>
      <c r="U825" s="17"/>
      <c r="V825" s="9"/>
      <c r="W825" s="17"/>
      <c r="X825" s="9"/>
      <c r="Y825" s="9"/>
      <c r="Z825" s="9"/>
      <c r="AA825" s="9"/>
      <c r="AB825" s="9"/>
      <c r="AC825" s="9"/>
      <c r="AD825" s="9"/>
      <c r="AE825" s="9"/>
      <c r="AF825" s="9"/>
      <c r="AG825" s="9"/>
      <c r="AH825" s="9"/>
    </row>
    <row r="826" spans="1:34" x14ac:dyDescent="0.25">
      <c r="A826" s="9"/>
      <c r="B826" s="9"/>
      <c r="C826" s="9"/>
      <c r="D826" s="9"/>
      <c r="E826" s="16"/>
      <c r="F826" s="9"/>
      <c r="G826" s="16"/>
      <c r="H826" s="16"/>
      <c r="I826" s="9"/>
      <c r="J826" s="9"/>
      <c r="K826" s="9"/>
      <c r="L826" s="9"/>
      <c r="M826" s="9"/>
      <c r="N826" s="9"/>
      <c r="O826" s="9"/>
      <c r="P826" s="9"/>
      <c r="Q826" s="425"/>
      <c r="R826" s="9"/>
      <c r="S826" s="9"/>
      <c r="T826" s="17"/>
      <c r="U826" s="17"/>
      <c r="V826" s="9"/>
      <c r="W826" s="17"/>
      <c r="X826" s="9"/>
      <c r="Y826" s="9"/>
      <c r="Z826" s="9"/>
      <c r="AA826" s="9"/>
      <c r="AB826" s="9"/>
      <c r="AC826" s="9"/>
      <c r="AD826" s="9"/>
      <c r="AE826" s="9"/>
      <c r="AF826" s="9"/>
      <c r="AG826" s="9"/>
      <c r="AH826" s="9"/>
    </row>
    <row r="827" spans="1:34" x14ac:dyDescent="0.25">
      <c r="A827" s="9"/>
      <c r="B827" s="9"/>
      <c r="C827" s="9"/>
      <c r="D827" s="9"/>
      <c r="E827" s="16"/>
      <c r="F827" s="9"/>
      <c r="G827" s="16"/>
      <c r="H827" s="16"/>
      <c r="I827" s="9"/>
      <c r="J827" s="9"/>
      <c r="K827" s="9"/>
      <c r="L827" s="9"/>
      <c r="M827" s="9"/>
      <c r="N827" s="9"/>
      <c r="O827" s="9"/>
      <c r="P827" s="9"/>
      <c r="Q827" s="425"/>
      <c r="R827" s="9"/>
      <c r="S827" s="9"/>
      <c r="T827" s="17"/>
      <c r="U827" s="17"/>
      <c r="V827" s="9"/>
      <c r="W827" s="17"/>
      <c r="X827" s="9"/>
      <c r="Y827" s="9"/>
      <c r="Z827" s="9"/>
      <c r="AA827" s="9"/>
      <c r="AB827" s="9"/>
      <c r="AC827" s="9"/>
      <c r="AD827" s="9"/>
      <c r="AE827" s="9"/>
      <c r="AF827" s="9"/>
      <c r="AG827" s="9"/>
      <c r="AH827" s="9"/>
    </row>
    <row r="828" spans="1:34" x14ac:dyDescent="0.25">
      <c r="A828" s="9"/>
      <c r="B828" s="9"/>
      <c r="C828" s="9"/>
      <c r="D828" s="9"/>
      <c r="E828" s="16"/>
      <c r="F828" s="9"/>
      <c r="G828" s="16"/>
      <c r="H828" s="16"/>
      <c r="I828" s="9"/>
      <c r="J828" s="9"/>
      <c r="K828" s="9"/>
      <c r="L828" s="9"/>
      <c r="M828" s="9"/>
      <c r="N828" s="9"/>
      <c r="O828" s="9"/>
      <c r="P828" s="9"/>
      <c r="Q828" s="425"/>
      <c r="R828" s="9"/>
      <c r="S828" s="9"/>
      <c r="T828" s="17"/>
      <c r="U828" s="17"/>
      <c r="V828" s="9"/>
      <c r="W828" s="17"/>
      <c r="X828" s="9"/>
      <c r="Y828" s="9"/>
      <c r="Z828" s="9"/>
      <c r="AA828" s="9"/>
      <c r="AB828" s="9"/>
      <c r="AC828" s="9"/>
      <c r="AD828" s="9"/>
      <c r="AE828" s="9"/>
      <c r="AF828" s="9"/>
      <c r="AG828" s="9"/>
      <c r="AH828" s="9"/>
    </row>
    <row r="829" spans="1:34" x14ac:dyDescent="0.25">
      <c r="A829" s="9"/>
      <c r="B829" s="9"/>
      <c r="C829" s="9"/>
      <c r="D829" s="9"/>
      <c r="E829" s="16"/>
      <c r="F829" s="9"/>
      <c r="G829" s="16"/>
      <c r="H829" s="16"/>
      <c r="I829" s="9"/>
      <c r="J829" s="9"/>
      <c r="K829" s="9"/>
      <c r="L829" s="9"/>
      <c r="M829" s="9"/>
      <c r="N829" s="9"/>
      <c r="O829" s="9"/>
      <c r="P829" s="9"/>
      <c r="Q829" s="425"/>
      <c r="R829" s="9"/>
      <c r="S829" s="9"/>
      <c r="T829" s="17"/>
      <c r="U829" s="17"/>
      <c r="V829" s="9"/>
      <c r="W829" s="17"/>
      <c r="X829" s="9"/>
      <c r="Y829" s="9"/>
      <c r="Z829" s="9"/>
      <c r="AA829" s="9"/>
      <c r="AB829" s="9"/>
      <c r="AC829" s="9"/>
      <c r="AD829" s="9"/>
      <c r="AE829" s="9"/>
      <c r="AF829" s="9"/>
      <c r="AG829" s="9"/>
      <c r="AH829" s="9"/>
    </row>
    <row r="830" spans="1:34" x14ac:dyDescent="0.25">
      <c r="A830" s="9"/>
      <c r="B830" s="9"/>
      <c r="C830" s="9"/>
      <c r="D830" s="9"/>
      <c r="E830" s="16"/>
      <c r="F830" s="9"/>
      <c r="G830" s="16"/>
      <c r="H830" s="16"/>
      <c r="I830" s="9"/>
      <c r="J830" s="9"/>
      <c r="K830" s="9"/>
      <c r="L830" s="9"/>
      <c r="M830" s="9"/>
      <c r="N830" s="9"/>
      <c r="O830" s="9"/>
      <c r="P830" s="9"/>
      <c r="Q830" s="425"/>
      <c r="R830" s="9"/>
      <c r="S830" s="9"/>
      <c r="T830" s="17"/>
      <c r="U830" s="17"/>
      <c r="V830" s="9"/>
      <c r="W830" s="17"/>
      <c r="X830" s="9"/>
      <c r="Y830" s="9"/>
      <c r="Z830" s="9"/>
      <c r="AA830" s="9"/>
      <c r="AB830" s="9"/>
      <c r="AC830" s="9"/>
      <c r="AD830" s="9"/>
      <c r="AE830" s="9"/>
      <c r="AF830" s="9"/>
      <c r="AG830" s="9"/>
      <c r="AH830" s="9"/>
    </row>
    <row r="831" spans="1:34" x14ac:dyDescent="0.25">
      <c r="A831" s="9"/>
      <c r="B831" s="9"/>
      <c r="C831" s="9"/>
      <c r="D831" s="9"/>
      <c r="E831" s="16"/>
      <c r="F831" s="9"/>
      <c r="G831" s="16"/>
      <c r="H831" s="16"/>
      <c r="I831" s="9"/>
      <c r="J831" s="9"/>
      <c r="K831" s="9"/>
      <c r="L831" s="9"/>
      <c r="M831" s="9"/>
      <c r="N831" s="9"/>
      <c r="O831" s="9"/>
      <c r="P831" s="9"/>
      <c r="Q831" s="425"/>
      <c r="R831" s="9"/>
      <c r="S831" s="9"/>
      <c r="T831" s="17"/>
      <c r="U831" s="17"/>
      <c r="V831" s="9"/>
      <c r="W831" s="17"/>
      <c r="X831" s="9"/>
      <c r="Y831" s="9"/>
      <c r="Z831" s="9"/>
      <c r="AA831" s="9"/>
      <c r="AB831" s="9"/>
      <c r="AC831" s="9"/>
      <c r="AD831" s="9"/>
      <c r="AE831" s="9"/>
      <c r="AF831" s="9"/>
      <c r="AG831" s="9"/>
      <c r="AH831" s="9"/>
    </row>
    <row r="832" spans="1:34" x14ac:dyDescent="0.25">
      <c r="A832" s="9"/>
      <c r="B832" s="9"/>
      <c r="C832" s="9"/>
      <c r="D832" s="9"/>
      <c r="E832" s="16"/>
      <c r="F832" s="9"/>
      <c r="G832" s="16"/>
      <c r="H832" s="16"/>
      <c r="I832" s="9"/>
      <c r="J832" s="9"/>
      <c r="K832" s="9"/>
      <c r="L832" s="9"/>
      <c r="M832" s="9"/>
      <c r="N832" s="9"/>
      <c r="O832" s="9"/>
      <c r="P832" s="9"/>
      <c r="Q832" s="425"/>
      <c r="R832" s="9"/>
      <c r="S832" s="9"/>
      <c r="T832" s="17"/>
      <c r="U832" s="17"/>
      <c r="V832" s="9"/>
      <c r="W832" s="17"/>
      <c r="X832" s="9"/>
      <c r="Y832" s="9"/>
      <c r="Z832" s="9"/>
      <c r="AA832" s="9"/>
      <c r="AB832" s="9"/>
      <c r="AC832" s="9"/>
      <c r="AD832" s="9"/>
      <c r="AE832" s="9"/>
      <c r="AF832" s="9"/>
      <c r="AG832" s="9"/>
      <c r="AH832" s="9"/>
    </row>
    <row r="833" spans="1:34" x14ac:dyDescent="0.25">
      <c r="A833" s="9"/>
      <c r="B833" s="9"/>
      <c r="C833" s="9"/>
      <c r="D833" s="9"/>
      <c r="E833" s="16"/>
      <c r="F833" s="9"/>
      <c r="G833" s="16"/>
      <c r="H833" s="16"/>
      <c r="I833" s="9"/>
      <c r="J833" s="9"/>
      <c r="K833" s="9"/>
      <c r="L833" s="9"/>
      <c r="M833" s="9"/>
      <c r="N833" s="9"/>
      <c r="O833" s="9"/>
      <c r="P833" s="9"/>
      <c r="Q833" s="425"/>
      <c r="R833" s="9"/>
      <c r="S833" s="9"/>
      <c r="T833" s="17"/>
      <c r="U833" s="17"/>
      <c r="V833" s="9"/>
      <c r="W833" s="17"/>
      <c r="X833" s="9"/>
      <c r="Y833" s="9"/>
      <c r="Z833" s="9"/>
      <c r="AA833" s="9"/>
      <c r="AB833" s="9"/>
      <c r="AC833" s="9"/>
      <c r="AD833" s="9"/>
      <c r="AE833" s="9"/>
      <c r="AF833" s="9"/>
      <c r="AG833" s="9"/>
      <c r="AH833" s="9"/>
    </row>
    <row r="834" spans="1:34" x14ac:dyDescent="0.25">
      <c r="A834" s="9"/>
      <c r="B834" s="9"/>
      <c r="C834" s="9"/>
      <c r="D834" s="9"/>
      <c r="E834" s="16"/>
      <c r="F834" s="9"/>
      <c r="G834" s="16"/>
      <c r="H834" s="16"/>
      <c r="I834" s="9"/>
      <c r="J834" s="9"/>
      <c r="K834" s="9"/>
      <c r="L834" s="9"/>
      <c r="M834" s="9"/>
      <c r="N834" s="9"/>
      <c r="O834" s="9"/>
      <c r="P834" s="9"/>
      <c r="Q834" s="425"/>
      <c r="R834" s="9"/>
      <c r="S834" s="9"/>
      <c r="T834" s="17"/>
      <c r="U834" s="17"/>
      <c r="V834" s="9"/>
      <c r="W834" s="17"/>
      <c r="X834" s="9"/>
      <c r="Y834" s="9"/>
      <c r="Z834" s="9"/>
      <c r="AA834" s="9"/>
      <c r="AB834" s="9"/>
      <c r="AC834" s="9"/>
      <c r="AD834" s="9"/>
      <c r="AE834" s="9"/>
      <c r="AF834" s="9"/>
      <c r="AG834" s="9"/>
      <c r="AH834" s="9"/>
    </row>
    <row r="835" spans="1:34" x14ac:dyDescent="0.25">
      <c r="A835" s="9"/>
      <c r="B835" s="9"/>
      <c r="C835" s="9"/>
      <c r="D835" s="9"/>
      <c r="E835" s="16"/>
      <c r="F835" s="9"/>
      <c r="G835" s="16"/>
      <c r="H835" s="16"/>
      <c r="I835" s="9"/>
      <c r="J835" s="9"/>
      <c r="K835" s="9"/>
      <c r="L835" s="9"/>
      <c r="M835" s="9"/>
      <c r="N835" s="9"/>
      <c r="O835" s="9"/>
      <c r="P835" s="9"/>
      <c r="Q835" s="425"/>
      <c r="R835" s="9"/>
      <c r="S835" s="9"/>
      <c r="T835" s="17"/>
      <c r="U835" s="17"/>
      <c r="V835" s="9"/>
      <c r="W835" s="17"/>
      <c r="X835" s="9"/>
      <c r="Y835" s="9"/>
      <c r="Z835" s="9"/>
      <c r="AA835" s="9"/>
      <c r="AB835" s="9"/>
      <c r="AC835" s="9"/>
      <c r="AD835" s="9"/>
      <c r="AE835" s="9"/>
      <c r="AF835" s="9"/>
      <c r="AG835" s="9"/>
      <c r="AH835" s="9"/>
    </row>
    <row r="836" spans="1:34" x14ac:dyDescent="0.25">
      <c r="A836" s="9"/>
      <c r="B836" s="9"/>
      <c r="C836" s="9"/>
      <c r="D836" s="9"/>
      <c r="E836" s="16"/>
      <c r="F836" s="9"/>
      <c r="G836" s="16"/>
      <c r="H836" s="16"/>
      <c r="I836" s="9"/>
      <c r="J836" s="9"/>
      <c r="K836" s="9"/>
      <c r="L836" s="9"/>
      <c r="M836" s="9"/>
      <c r="N836" s="9"/>
      <c r="O836" s="9"/>
      <c r="P836" s="9"/>
      <c r="Q836" s="425"/>
      <c r="R836" s="9"/>
      <c r="S836" s="9"/>
      <c r="T836" s="17"/>
      <c r="U836" s="17"/>
      <c r="V836" s="9"/>
      <c r="W836" s="17"/>
      <c r="X836" s="9"/>
      <c r="Y836" s="9"/>
      <c r="Z836" s="9"/>
      <c r="AA836" s="9"/>
      <c r="AB836" s="9"/>
      <c r="AC836" s="9"/>
      <c r="AD836" s="9"/>
      <c r="AE836" s="9"/>
      <c r="AF836" s="9"/>
      <c r="AG836" s="9"/>
      <c r="AH836" s="9"/>
    </row>
    <row r="837" spans="1:34" x14ac:dyDescent="0.25">
      <c r="A837" s="9"/>
      <c r="B837" s="9"/>
      <c r="C837" s="9"/>
      <c r="D837" s="9"/>
      <c r="E837" s="16"/>
      <c r="F837" s="9"/>
      <c r="G837" s="16"/>
      <c r="H837" s="16"/>
      <c r="I837" s="9"/>
      <c r="J837" s="9"/>
      <c r="K837" s="9"/>
      <c r="L837" s="9"/>
      <c r="M837" s="9"/>
      <c r="N837" s="9"/>
      <c r="O837" s="9"/>
      <c r="P837" s="9"/>
      <c r="Q837" s="425"/>
      <c r="R837" s="9"/>
      <c r="S837" s="9"/>
      <c r="T837" s="17"/>
      <c r="U837" s="17"/>
      <c r="V837" s="9"/>
      <c r="W837" s="17"/>
      <c r="X837" s="9"/>
      <c r="Y837" s="9"/>
      <c r="Z837" s="9"/>
      <c r="AA837" s="9"/>
      <c r="AB837" s="9"/>
      <c r="AC837" s="9"/>
      <c r="AD837" s="9"/>
      <c r="AE837" s="9"/>
      <c r="AF837" s="9"/>
      <c r="AG837" s="9"/>
      <c r="AH837" s="9"/>
    </row>
    <row r="838" spans="1:34" x14ac:dyDescent="0.25">
      <c r="A838" s="9"/>
      <c r="B838" s="9"/>
      <c r="C838" s="9"/>
      <c r="D838" s="9"/>
      <c r="E838" s="16"/>
      <c r="F838" s="9"/>
      <c r="G838" s="16"/>
      <c r="H838" s="16"/>
      <c r="I838" s="9"/>
      <c r="J838" s="9"/>
      <c r="K838" s="9"/>
      <c r="L838" s="9"/>
      <c r="M838" s="9"/>
      <c r="N838" s="9"/>
      <c r="O838" s="9"/>
      <c r="P838" s="9"/>
      <c r="Q838" s="425"/>
      <c r="R838" s="9"/>
      <c r="S838" s="9"/>
      <c r="T838" s="17"/>
      <c r="U838" s="17"/>
      <c r="V838" s="9"/>
      <c r="W838" s="17"/>
      <c r="X838" s="9"/>
      <c r="Y838" s="9"/>
      <c r="Z838" s="9"/>
      <c r="AA838" s="9"/>
      <c r="AB838" s="9"/>
      <c r="AC838" s="9"/>
      <c r="AD838" s="9"/>
      <c r="AE838" s="9"/>
      <c r="AF838" s="9"/>
      <c r="AG838" s="9"/>
      <c r="AH838" s="9"/>
    </row>
    <row r="839" spans="1:34" x14ac:dyDescent="0.25">
      <c r="A839" s="9"/>
      <c r="B839" s="9"/>
      <c r="C839" s="9"/>
      <c r="D839" s="9"/>
      <c r="E839" s="16"/>
      <c r="F839" s="9"/>
      <c r="G839" s="16"/>
      <c r="H839" s="16"/>
      <c r="I839" s="9"/>
      <c r="J839" s="9"/>
      <c r="K839" s="9"/>
      <c r="L839" s="9"/>
      <c r="M839" s="9"/>
      <c r="N839" s="9"/>
      <c r="O839" s="9"/>
      <c r="P839" s="9"/>
      <c r="Q839" s="425"/>
      <c r="R839" s="9"/>
      <c r="S839" s="9"/>
      <c r="T839" s="17"/>
      <c r="U839" s="17"/>
      <c r="V839" s="9"/>
      <c r="W839" s="17"/>
      <c r="X839" s="9"/>
      <c r="Y839" s="9"/>
      <c r="Z839" s="9"/>
      <c r="AA839" s="9"/>
      <c r="AB839" s="9"/>
      <c r="AC839" s="9"/>
      <c r="AD839" s="9"/>
      <c r="AE839" s="9"/>
      <c r="AF839" s="9"/>
      <c r="AG839" s="9"/>
      <c r="AH839" s="9"/>
    </row>
    <row r="840" spans="1:34" x14ac:dyDescent="0.25">
      <c r="A840" s="9"/>
      <c r="B840" s="9"/>
      <c r="C840" s="9"/>
      <c r="D840" s="9"/>
      <c r="E840" s="16"/>
      <c r="F840" s="9"/>
      <c r="G840" s="16"/>
      <c r="H840" s="16"/>
      <c r="I840" s="9"/>
      <c r="J840" s="9"/>
      <c r="K840" s="9"/>
      <c r="L840" s="9"/>
      <c r="M840" s="9"/>
      <c r="N840" s="9"/>
      <c r="O840" s="9"/>
      <c r="P840" s="9"/>
      <c r="Q840" s="425"/>
      <c r="R840" s="9"/>
      <c r="S840" s="9"/>
      <c r="T840" s="17"/>
      <c r="U840" s="17"/>
      <c r="V840" s="9"/>
      <c r="W840" s="17"/>
      <c r="X840" s="9"/>
      <c r="Y840" s="9"/>
      <c r="Z840" s="9"/>
      <c r="AA840" s="9"/>
      <c r="AB840" s="9"/>
      <c r="AC840" s="9"/>
      <c r="AD840" s="9"/>
      <c r="AE840" s="9"/>
      <c r="AF840" s="9"/>
      <c r="AG840" s="9"/>
      <c r="AH840" s="9"/>
    </row>
    <row r="841" spans="1:34" x14ac:dyDescent="0.25">
      <c r="A841" s="9"/>
      <c r="B841" s="9"/>
      <c r="C841" s="9"/>
      <c r="D841" s="9"/>
      <c r="E841" s="16"/>
      <c r="F841" s="9"/>
      <c r="G841" s="16"/>
      <c r="H841" s="16"/>
      <c r="I841" s="9"/>
      <c r="J841" s="9"/>
      <c r="K841" s="9"/>
      <c r="L841" s="9"/>
      <c r="M841" s="9"/>
      <c r="N841" s="9"/>
      <c r="O841" s="9"/>
      <c r="P841" s="9"/>
      <c r="Q841" s="425"/>
      <c r="R841" s="9"/>
      <c r="S841" s="9"/>
      <c r="T841" s="17"/>
      <c r="U841" s="17"/>
      <c r="V841" s="9"/>
      <c r="W841" s="17"/>
      <c r="X841" s="9"/>
      <c r="Y841" s="9"/>
      <c r="Z841" s="9"/>
      <c r="AA841" s="9"/>
      <c r="AB841" s="9"/>
      <c r="AC841" s="9"/>
      <c r="AD841" s="9"/>
      <c r="AE841" s="9"/>
      <c r="AF841" s="9"/>
      <c r="AG841" s="9"/>
      <c r="AH841" s="9"/>
    </row>
    <row r="842" spans="1:34" x14ac:dyDescent="0.25">
      <c r="A842" s="9"/>
      <c r="B842" s="9"/>
      <c r="C842" s="9"/>
      <c r="D842" s="9"/>
      <c r="E842" s="16"/>
      <c r="F842" s="9"/>
      <c r="G842" s="16"/>
      <c r="H842" s="16"/>
      <c r="I842" s="9"/>
      <c r="J842" s="9"/>
      <c r="K842" s="9"/>
      <c r="L842" s="9"/>
      <c r="M842" s="9"/>
      <c r="N842" s="9"/>
      <c r="O842" s="9"/>
      <c r="P842" s="9"/>
      <c r="Q842" s="425"/>
      <c r="R842" s="9"/>
      <c r="S842" s="9"/>
      <c r="T842" s="17"/>
      <c r="U842" s="17"/>
      <c r="V842" s="9"/>
      <c r="W842" s="17"/>
      <c r="X842" s="9"/>
      <c r="Y842" s="9"/>
      <c r="Z842" s="9"/>
      <c r="AA842" s="9"/>
      <c r="AB842" s="9"/>
      <c r="AC842" s="9"/>
      <c r="AD842" s="9"/>
      <c r="AE842" s="9"/>
      <c r="AF842" s="9"/>
      <c r="AG842" s="9"/>
      <c r="AH842" s="9"/>
    </row>
    <row r="843" spans="1:34" x14ac:dyDescent="0.25">
      <c r="A843" s="9"/>
      <c r="B843" s="9"/>
      <c r="C843" s="9"/>
      <c r="D843" s="9"/>
      <c r="E843" s="16"/>
      <c r="F843" s="9"/>
      <c r="G843" s="16"/>
      <c r="H843" s="16"/>
      <c r="I843" s="9"/>
      <c r="J843" s="9"/>
      <c r="K843" s="9"/>
      <c r="L843" s="9"/>
      <c r="M843" s="9"/>
      <c r="N843" s="9"/>
      <c r="O843" s="9"/>
      <c r="P843" s="9"/>
      <c r="Q843" s="425"/>
      <c r="R843" s="9"/>
      <c r="S843" s="9"/>
      <c r="T843" s="17"/>
      <c r="U843" s="17"/>
      <c r="V843" s="9"/>
      <c r="W843" s="17"/>
      <c r="X843" s="9"/>
      <c r="Y843" s="9"/>
      <c r="Z843" s="9"/>
      <c r="AA843" s="9"/>
      <c r="AB843" s="9"/>
      <c r="AC843" s="9"/>
      <c r="AD843" s="9"/>
      <c r="AE843" s="9"/>
      <c r="AF843" s="9"/>
      <c r="AG843" s="9"/>
      <c r="AH843" s="9"/>
    </row>
    <row r="844" spans="1:34" x14ac:dyDescent="0.25">
      <c r="A844" s="9"/>
      <c r="B844" s="9"/>
      <c r="C844" s="9"/>
      <c r="D844" s="9"/>
      <c r="E844" s="16"/>
      <c r="F844" s="9"/>
      <c r="G844" s="16"/>
      <c r="H844" s="16"/>
      <c r="I844" s="9"/>
      <c r="J844" s="9"/>
      <c r="K844" s="9"/>
      <c r="L844" s="9"/>
      <c r="M844" s="9"/>
      <c r="N844" s="9"/>
      <c r="O844" s="9"/>
      <c r="P844" s="9"/>
      <c r="Q844" s="425"/>
      <c r="R844" s="9"/>
      <c r="S844" s="9"/>
      <c r="T844" s="17"/>
      <c r="U844" s="17"/>
      <c r="V844" s="9"/>
      <c r="W844" s="17"/>
      <c r="X844" s="9"/>
      <c r="Y844" s="9"/>
      <c r="Z844" s="9"/>
      <c r="AA844" s="9"/>
      <c r="AB844" s="9"/>
      <c r="AC844" s="9"/>
      <c r="AD844" s="9"/>
      <c r="AE844" s="9"/>
      <c r="AF844" s="9"/>
      <c r="AG844" s="9"/>
      <c r="AH844" s="9"/>
    </row>
    <row r="845" spans="1:34" x14ac:dyDescent="0.25">
      <c r="A845" s="9"/>
      <c r="B845" s="9"/>
      <c r="C845" s="9"/>
      <c r="D845" s="9"/>
      <c r="E845" s="16"/>
      <c r="F845" s="9"/>
      <c r="G845" s="16"/>
      <c r="H845" s="16"/>
      <c r="I845" s="9"/>
      <c r="J845" s="9"/>
      <c r="K845" s="9"/>
      <c r="L845" s="9"/>
      <c r="M845" s="9"/>
      <c r="N845" s="9"/>
      <c r="O845" s="9"/>
      <c r="P845" s="9"/>
      <c r="Q845" s="425"/>
      <c r="R845" s="9"/>
      <c r="S845" s="9"/>
      <c r="T845" s="17"/>
      <c r="U845" s="17"/>
      <c r="V845" s="9"/>
      <c r="W845" s="17"/>
      <c r="X845" s="9"/>
      <c r="Y845" s="9"/>
      <c r="Z845" s="9"/>
      <c r="AA845" s="9"/>
      <c r="AB845" s="9"/>
      <c r="AC845" s="9"/>
      <c r="AD845" s="9"/>
      <c r="AE845" s="9"/>
      <c r="AF845" s="9"/>
      <c r="AG845" s="9"/>
      <c r="AH845" s="9"/>
    </row>
    <row r="846" spans="1:34" x14ac:dyDescent="0.25">
      <c r="A846" s="9"/>
      <c r="B846" s="9"/>
      <c r="C846" s="9"/>
      <c r="D846" s="9"/>
      <c r="E846" s="16"/>
      <c r="F846" s="9"/>
      <c r="G846" s="16"/>
      <c r="H846" s="16"/>
      <c r="I846" s="9"/>
      <c r="J846" s="9"/>
      <c r="K846" s="9"/>
      <c r="L846" s="9"/>
      <c r="M846" s="9"/>
      <c r="N846" s="9"/>
      <c r="O846" s="9"/>
      <c r="P846" s="9"/>
      <c r="Q846" s="425"/>
      <c r="R846" s="9"/>
      <c r="S846" s="9"/>
      <c r="T846" s="17"/>
      <c r="U846" s="17"/>
      <c r="V846" s="9"/>
      <c r="W846" s="17"/>
      <c r="X846" s="9"/>
      <c r="Y846" s="9"/>
      <c r="Z846" s="9"/>
      <c r="AA846" s="9"/>
      <c r="AB846" s="9"/>
      <c r="AC846" s="9"/>
      <c r="AD846" s="9"/>
      <c r="AE846" s="9"/>
      <c r="AF846" s="9"/>
      <c r="AG846" s="9"/>
      <c r="AH846" s="9"/>
    </row>
    <row r="847" spans="1:34" x14ac:dyDescent="0.25">
      <c r="A847" s="9"/>
      <c r="B847" s="9"/>
      <c r="C847" s="9"/>
      <c r="D847" s="9"/>
      <c r="E847" s="16"/>
      <c r="F847" s="9"/>
      <c r="G847" s="16"/>
      <c r="H847" s="16"/>
      <c r="I847" s="9"/>
      <c r="J847" s="9"/>
      <c r="K847" s="9"/>
      <c r="L847" s="9"/>
      <c r="M847" s="9"/>
      <c r="N847" s="9"/>
      <c r="O847" s="9"/>
      <c r="P847" s="9"/>
      <c r="Q847" s="425"/>
      <c r="R847" s="9"/>
      <c r="S847" s="9"/>
      <c r="T847" s="17"/>
      <c r="U847" s="17"/>
      <c r="V847" s="9"/>
      <c r="W847" s="17"/>
      <c r="X847" s="9"/>
      <c r="Y847" s="9"/>
      <c r="Z847" s="9"/>
      <c r="AA847" s="9"/>
      <c r="AB847" s="9"/>
      <c r="AC847" s="9"/>
      <c r="AD847" s="9"/>
      <c r="AE847" s="9"/>
      <c r="AF847" s="9"/>
      <c r="AG847" s="9"/>
      <c r="AH847" s="9"/>
    </row>
    <row r="848" spans="1:34" x14ac:dyDescent="0.25">
      <c r="A848" s="9"/>
      <c r="B848" s="9"/>
      <c r="C848" s="9"/>
      <c r="D848" s="9"/>
      <c r="E848" s="16"/>
      <c r="F848" s="9"/>
      <c r="G848" s="16"/>
      <c r="H848" s="16"/>
      <c r="I848" s="9"/>
      <c r="J848" s="9"/>
      <c r="K848" s="9"/>
      <c r="L848" s="9"/>
      <c r="M848" s="9"/>
      <c r="N848" s="9"/>
      <c r="O848" s="9"/>
      <c r="P848" s="9"/>
      <c r="Q848" s="425"/>
      <c r="R848" s="9"/>
      <c r="S848" s="9"/>
      <c r="T848" s="17"/>
      <c r="U848" s="17"/>
      <c r="V848" s="9"/>
      <c r="W848" s="17"/>
      <c r="X848" s="9"/>
      <c r="Y848" s="9"/>
      <c r="Z848" s="9"/>
      <c r="AA848" s="9"/>
      <c r="AB848" s="9"/>
      <c r="AC848" s="9"/>
      <c r="AD848" s="9"/>
      <c r="AE848" s="9"/>
      <c r="AF848" s="9"/>
      <c r="AG848" s="9"/>
      <c r="AH848" s="9"/>
    </row>
    <row r="849" spans="1:34" x14ac:dyDescent="0.25">
      <c r="A849" s="9"/>
      <c r="B849" s="9"/>
      <c r="C849" s="9"/>
      <c r="D849" s="9"/>
      <c r="E849" s="16"/>
      <c r="F849" s="9"/>
      <c r="G849" s="16"/>
      <c r="H849" s="16"/>
      <c r="I849" s="9"/>
      <c r="J849" s="9"/>
      <c r="K849" s="9"/>
      <c r="L849" s="9"/>
      <c r="M849" s="9"/>
      <c r="N849" s="9"/>
      <c r="O849" s="9"/>
      <c r="P849" s="9"/>
      <c r="Q849" s="425"/>
      <c r="R849" s="9"/>
      <c r="S849" s="9"/>
      <c r="T849" s="17"/>
      <c r="U849" s="17"/>
      <c r="V849" s="9"/>
      <c r="W849" s="17"/>
      <c r="X849" s="9"/>
      <c r="Y849" s="9"/>
      <c r="Z849" s="9"/>
      <c r="AA849" s="9"/>
      <c r="AB849" s="9"/>
      <c r="AC849" s="9"/>
      <c r="AD849" s="9"/>
      <c r="AE849" s="9"/>
      <c r="AF849" s="9"/>
      <c r="AG849" s="9"/>
      <c r="AH849" s="9"/>
    </row>
    <row r="850" spans="1:34" x14ac:dyDescent="0.25">
      <c r="A850" s="9"/>
      <c r="B850" s="9"/>
      <c r="C850" s="9"/>
      <c r="D850" s="9"/>
      <c r="E850" s="16"/>
      <c r="F850" s="9"/>
      <c r="G850" s="16"/>
      <c r="H850" s="16"/>
      <c r="I850" s="9"/>
      <c r="J850" s="9"/>
      <c r="K850" s="9"/>
      <c r="L850" s="9"/>
      <c r="M850" s="9"/>
      <c r="N850" s="9"/>
      <c r="O850" s="9"/>
      <c r="P850" s="9"/>
      <c r="Q850" s="425"/>
      <c r="R850" s="9"/>
      <c r="S850" s="9"/>
      <c r="T850" s="17"/>
      <c r="U850" s="17"/>
      <c r="V850" s="9"/>
      <c r="W850" s="17"/>
      <c r="X850" s="9"/>
      <c r="Y850" s="9"/>
      <c r="Z850" s="9"/>
      <c r="AA850" s="9"/>
      <c r="AB850" s="9"/>
      <c r="AC850" s="9"/>
      <c r="AD850" s="9"/>
      <c r="AE850" s="9"/>
      <c r="AF850" s="9"/>
      <c r="AG850" s="9"/>
      <c r="AH850" s="9"/>
    </row>
    <row r="851" spans="1:34" x14ac:dyDescent="0.25">
      <c r="A851" s="9"/>
      <c r="B851" s="9"/>
      <c r="C851" s="9"/>
      <c r="D851" s="9"/>
      <c r="E851" s="16"/>
      <c r="F851" s="9"/>
      <c r="G851" s="16"/>
      <c r="H851" s="16"/>
      <c r="I851" s="9"/>
      <c r="J851" s="9"/>
      <c r="K851" s="9"/>
      <c r="L851" s="9"/>
      <c r="M851" s="9"/>
      <c r="N851" s="9"/>
      <c r="O851" s="9"/>
      <c r="P851" s="9"/>
      <c r="Q851" s="425"/>
      <c r="R851" s="9"/>
      <c r="S851" s="9"/>
      <c r="T851" s="17"/>
      <c r="U851" s="17"/>
      <c r="V851" s="9"/>
      <c r="W851" s="17"/>
      <c r="X851" s="9"/>
      <c r="Y851" s="9"/>
      <c r="Z851" s="9"/>
      <c r="AA851" s="9"/>
      <c r="AB851" s="9"/>
      <c r="AC851" s="9"/>
      <c r="AD851" s="9"/>
      <c r="AE851" s="9"/>
      <c r="AF851" s="9"/>
      <c r="AG851" s="9"/>
      <c r="AH851" s="9"/>
    </row>
    <row r="852" spans="1:34" x14ac:dyDescent="0.25">
      <c r="A852" s="9"/>
      <c r="B852" s="9"/>
      <c r="C852" s="9"/>
      <c r="D852" s="9"/>
      <c r="E852" s="16"/>
      <c r="F852" s="9"/>
      <c r="G852" s="16"/>
      <c r="H852" s="16"/>
      <c r="I852" s="9"/>
      <c r="J852" s="9"/>
      <c r="K852" s="9"/>
      <c r="L852" s="9"/>
      <c r="M852" s="9"/>
      <c r="N852" s="9"/>
      <c r="O852" s="9"/>
      <c r="P852" s="9"/>
      <c r="Q852" s="425"/>
      <c r="R852" s="9"/>
      <c r="S852" s="9"/>
      <c r="T852" s="17"/>
      <c r="U852" s="17"/>
      <c r="V852" s="9"/>
      <c r="W852" s="17"/>
      <c r="X852" s="9"/>
      <c r="Y852" s="9"/>
      <c r="Z852" s="9"/>
      <c r="AA852" s="9"/>
      <c r="AB852" s="9"/>
      <c r="AC852" s="9"/>
      <c r="AD852" s="9"/>
      <c r="AE852" s="9"/>
      <c r="AF852" s="9"/>
      <c r="AG852" s="9"/>
      <c r="AH852" s="9"/>
    </row>
    <row r="853" spans="1:34" x14ac:dyDescent="0.25">
      <c r="A853" s="9"/>
      <c r="B853" s="9"/>
      <c r="C853" s="9"/>
      <c r="D853" s="9"/>
      <c r="E853" s="16"/>
      <c r="F853" s="9"/>
      <c r="G853" s="16"/>
      <c r="H853" s="16"/>
      <c r="I853" s="9"/>
      <c r="J853" s="9"/>
      <c r="K853" s="9"/>
      <c r="L853" s="9"/>
      <c r="M853" s="9"/>
      <c r="N853" s="9"/>
      <c r="O853" s="9"/>
      <c r="P853" s="9"/>
      <c r="Q853" s="425"/>
      <c r="R853" s="9"/>
      <c r="S853" s="9"/>
      <c r="T853" s="17"/>
      <c r="U853" s="17"/>
      <c r="V853" s="9"/>
      <c r="W853" s="17"/>
      <c r="X853" s="9"/>
      <c r="Y853" s="9"/>
      <c r="Z853" s="9"/>
      <c r="AA853" s="9"/>
      <c r="AB853" s="9"/>
      <c r="AC853" s="9"/>
      <c r="AD853" s="9"/>
      <c r="AE853" s="9"/>
      <c r="AF853" s="9"/>
      <c r="AG853" s="9"/>
      <c r="AH853" s="9"/>
    </row>
    <row r="854" spans="1:34" x14ac:dyDescent="0.25">
      <c r="A854" s="9"/>
      <c r="B854" s="9"/>
      <c r="C854" s="9"/>
      <c r="D854" s="9"/>
      <c r="E854" s="16"/>
      <c r="F854" s="9"/>
      <c r="G854" s="16"/>
      <c r="H854" s="16"/>
      <c r="I854" s="9"/>
      <c r="J854" s="9"/>
      <c r="K854" s="9"/>
      <c r="L854" s="9"/>
      <c r="M854" s="9"/>
      <c r="N854" s="9"/>
      <c r="O854" s="9"/>
      <c r="P854" s="9"/>
      <c r="Q854" s="425"/>
      <c r="R854" s="9"/>
      <c r="S854" s="9"/>
      <c r="T854" s="17"/>
      <c r="U854" s="17"/>
      <c r="V854" s="9"/>
      <c r="W854" s="17"/>
      <c r="X854" s="9"/>
      <c r="Y854" s="9"/>
      <c r="Z854" s="9"/>
      <c r="AA854" s="9"/>
      <c r="AB854" s="9"/>
      <c r="AC854" s="9"/>
      <c r="AD854" s="9"/>
      <c r="AE854" s="9"/>
      <c r="AF854" s="9"/>
      <c r="AG854" s="9"/>
      <c r="AH854" s="9"/>
    </row>
    <row r="855" spans="1:34" x14ac:dyDescent="0.25">
      <c r="A855" s="9"/>
      <c r="B855" s="9"/>
      <c r="C855" s="9"/>
      <c r="D855" s="9"/>
      <c r="E855" s="16"/>
      <c r="F855" s="9"/>
      <c r="G855" s="16"/>
      <c r="H855" s="16"/>
      <c r="I855" s="9"/>
      <c r="J855" s="9"/>
      <c r="K855" s="9"/>
      <c r="L855" s="9"/>
      <c r="M855" s="9"/>
      <c r="N855" s="9"/>
      <c r="O855" s="9"/>
      <c r="P855" s="9"/>
      <c r="Q855" s="425"/>
      <c r="R855" s="9"/>
      <c r="S855" s="9"/>
      <c r="T855" s="17"/>
      <c r="U855" s="17"/>
      <c r="V855" s="9"/>
      <c r="W855" s="17"/>
      <c r="X855" s="9"/>
      <c r="Y855" s="9"/>
      <c r="Z855" s="9"/>
      <c r="AA855" s="9"/>
      <c r="AB855" s="9"/>
      <c r="AC855" s="9"/>
      <c r="AD855" s="9"/>
      <c r="AE855" s="9"/>
      <c r="AF855" s="9"/>
      <c r="AG855" s="9"/>
      <c r="AH855" s="9"/>
    </row>
    <row r="856" spans="1:34" x14ac:dyDescent="0.25">
      <c r="A856" s="9"/>
      <c r="B856" s="9"/>
      <c r="C856" s="9"/>
      <c r="D856" s="9"/>
      <c r="E856" s="16"/>
      <c r="F856" s="9"/>
      <c r="G856" s="16"/>
      <c r="H856" s="16"/>
      <c r="I856" s="9"/>
      <c r="J856" s="9"/>
      <c r="K856" s="9"/>
      <c r="L856" s="9"/>
      <c r="M856" s="9"/>
      <c r="N856" s="9"/>
      <c r="O856" s="9"/>
      <c r="P856" s="9"/>
      <c r="Q856" s="425"/>
      <c r="R856" s="9"/>
      <c r="S856" s="9"/>
      <c r="T856" s="17"/>
      <c r="U856" s="17"/>
      <c r="V856" s="9"/>
      <c r="W856" s="17"/>
      <c r="X856" s="9"/>
      <c r="Y856" s="9"/>
      <c r="Z856" s="9"/>
      <c r="AA856" s="9"/>
      <c r="AB856" s="9"/>
      <c r="AC856" s="9"/>
      <c r="AD856" s="9"/>
      <c r="AE856" s="9"/>
      <c r="AF856" s="9"/>
      <c r="AG856" s="9"/>
      <c r="AH856" s="9"/>
    </row>
    <row r="857" spans="1:34" x14ac:dyDescent="0.25">
      <c r="A857" s="9"/>
      <c r="B857" s="9"/>
      <c r="C857" s="9"/>
      <c r="D857" s="9"/>
      <c r="E857" s="16"/>
      <c r="F857" s="9"/>
      <c r="G857" s="16"/>
      <c r="H857" s="16"/>
      <c r="I857" s="9"/>
      <c r="J857" s="9"/>
      <c r="K857" s="9"/>
      <c r="L857" s="9"/>
      <c r="M857" s="9"/>
      <c r="N857" s="9"/>
      <c r="O857" s="9"/>
      <c r="P857" s="9"/>
      <c r="Q857" s="425"/>
      <c r="R857" s="9"/>
      <c r="S857" s="9"/>
      <c r="T857" s="17"/>
      <c r="U857" s="17"/>
      <c r="V857" s="9"/>
      <c r="W857" s="17"/>
      <c r="X857" s="9"/>
      <c r="Y857" s="9"/>
      <c r="Z857" s="9"/>
      <c r="AA857" s="9"/>
      <c r="AB857" s="9"/>
      <c r="AC857" s="9"/>
      <c r="AD857" s="9"/>
      <c r="AE857" s="9"/>
      <c r="AF857" s="9"/>
      <c r="AG857" s="9"/>
      <c r="AH857" s="9"/>
    </row>
    <row r="858" spans="1:34" x14ac:dyDescent="0.25">
      <c r="A858" s="9"/>
      <c r="B858" s="9"/>
      <c r="C858" s="9"/>
      <c r="D858" s="9"/>
      <c r="E858" s="16"/>
      <c r="F858" s="9"/>
      <c r="G858" s="16"/>
      <c r="H858" s="16"/>
      <c r="I858" s="9"/>
      <c r="J858" s="9"/>
      <c r="K858" s="9"/>
      <c r="L858" s="9"/>
      <c r="M858" s="9"/>
      <c r="N858" s="9"/>
      <c r="O858" s="9"/>
      <c r="P858" s="9"/>
      <c r="Q858" s="425"/>
      <c r="R858" s="9"/>
      <c r="S858" s="9"/>
      <c r="T858" s="17"/>
      <c r="U858" s="17"/>
      <c r="V858" s="9"/>
      <c r="W858" s="17"/>
      <c r="X858" s="9"/>
      <c r="Y858" s="9"/>
      <c r="Z858" s="9"/>
      <c r="AA858" s="9"/>
      <c r="AB858" s="9"/>
      <c r="AC858" s="9"/>
      <c r="AD858" s="9"/>
      <c r="AE858" s="9"/>
      <c r="AF858" s="9"/>
      <c r="AG858" s="9"/>
      <c r="AH858" s="9"/>
    </row>
    <row r="859" spans="1:34" x14ac:dyDescent="0.25">
      <c r="A859" s="9"/>
      <c r="B859" s="9"/>
      <c r="C859" s="9"/>
      <c r="D859" s="9"/>
      <c r="E859" s="16"/>
      <c r="F859" s="9"/>
      <c r="G859" s="16"/>
      <c r="H859" s="16"/>
      <c r="I859" s="9"/>
      <c r="J859" s="9"/>
      <c r="K859" s="9"/>
      <c r="L859" s="9"/>
      <c r="M859" s="9"/>
      <c r="N859" s="9"/>
      <c r="O859" s="9"/>
      <c r="P859" s="9"/>
      <c r="Q859" s="425"/>
      <c r="R859" s="9"/>
      <c r="S859" s="9"/>
      <c r="T859" s="17"/>
      <c r="U859" s="17"/>
      <c r="V859" s="9"/>
      <c r="W859" s="17"/>
      <c r="X859" s="9"/>
      <c r="Y859" s="9"/>
      <c r="Z859" s="9"/>
      <c r="AA859" s="9"/>
      <c r="AB859" s="9"/>
      <c r="AC859" s="9"/>
      <c r="AD859" s="9"/>
      <c r="AE859" s="9"/>
      <c r="AF859" s="9"/>
      <c r="AG859" s="9"/>
      <c r="AH859" s="9"/>
    </row>
    <row r="860" spans="1:34" x14ac:dyDescent="0.25">
      <c r="A860" s="9"/>
      <c r="B860" s="9"/>
      <c r="C860" s="9"/>
      <c r="D860" s="9"/>
      <c r="E860" s="16"/>
      <c r="F860" s="9"/>
      <c r="G860" s="16"/>
      <c r="H860" s="16"/>
      <c r="I860" s="9"/>
      <c r="J860" s="9"/>
      <c r="K860" s="9"/>
      <c r="L860" s="9"/>
      <c r="M860" s="9"/>
      <c r="N860" s="9"/>
      <c r="O860" s="9"/>
      <c r="P860" s="9"/>
      <c r="Q860" s="425"/>
      <c r="R860" s="9"/>
      <c r="S860" s="9"/>
      <c r="T860" s="17"/>
      <c r="U860" s="17"/>
      <c r="V860" s="9"/>
      <c r="W860" s="17"/>
      <c r="X860" s="9"/>
      <c r="Y860" s="9"/>
      <c r="Z860" s="9"/>
      <c r="AA860" s="9"/>
      <c r="AB860" s="9"/>
      <c r="AC860" s="9"/>
      <c r="AD860" s="9"/>
      <c r="AE860" s="9"/>
      <c r="AF860" s="9"/>
      <c r="AG860" s="9"/>
      <c r="AH860" s="9"/>
    </row>
    <row r="861" spans="1:34" x14ac:dyDescent="0.25">
      <c r="A861" s="9"/>
      <c r="B861" s="9"/>
      <c r="C861" s="9"/>
      <c r="D861" s="9"/>
      <c r="E861" s="16"/>
      <c r="F861" s="9"/>
      <c r="G861" s="16"/>
      <c r="H861" s="16"/>
      <c r="I861" s="9"/>
      <c r="J861" s="9"/>
      <c r="K861" s="9"/>
      <c r="L861" s="9"/>
      <c r="M861" s="9"/>
      <c r="N861" s="9"/>
      <c r="O861" s="9"/>
      <c r="P861" s="9"/>
      <c r="Q861" s="425"/>
      <c r="R861" s="9"/>
      <c r="S861" s="9"/>
      <c r="T861" s="17"/>
      <c r="U861" s="17"/>
      <c r="V861" s="9"/>
      <c r="W861" s="17"/>
      <c r="X861" s="9"/>
      <c r="Y861" s="9"/>
      <c r="Z861" s="9"/>
      <c r="AA861" s="9"/>
      <c r="AB861" s="9"/>
      <c r="AC861" s="9"/>
      <c r="AD861" s="9"/>
      <c r="AE861" s="9"/>
      <c r="AF861" s="9"/>
      <c r="AG861" s="9"/>
      <c r="AH861" s="9"/>
    </row>
    <row r="862" spans="1:34" x14ac:dyDescent="0.25">
      <c r="A862" s="9"/>
      <c r="B862" s="9"/>
      <c r="C862" s="9"/>
      <c r="D862" s="9"/>
      <c r="E862" s="16"/>
      <c r="F862" s="9"/>
      <c r="G862" s="16"/>
      <c r="H862" s="16"/>
      <c r="I862" s="9"/>
      <c r="J862" s="9"/>
      <c r="K862" s="9"/>
      <c r="L862" s="9"/>
      <c r="M862" s="9"/>
      <c r="N862" s="9"/>
      <c r="O862" s="9"/>
      <c r="P862" s="9"/>
      <c r="Q862" s="425"/>
      <c r="R862" s="9"/>
      <c r="S862" s="9"/>
      <c r="T862" s="17"/>
      <c r="U862" s="17"/>
      <c r="V862" s="9"/>
      <c r="W862" s="17"/>
      <c r="X862" s="9"/>
      <c r="Y862" s="9"/>
      <c r="Z862" s="9"/>
      <c r="AA862" s="9"/>
      <c r="AB862" s="9"/>
      <c r="AC862" s="9"/>
      <c r="AD862" s="9"/>
      <c r="AE862" s="9"/>
      <c r="AF862" s="9"/>
      <c r="AG862" s="9"/>
      <c r="AH862" s="9"/>
    </row>
    <row r="863" spans="1:34" x14ac:dyDescent="0.25">
      <c r="A863" s="9"/>
      <c r="B863" s="9"/>
      <c r="C863" s="9"/>
      <c r="D863" s="9"/>
      <c r="E863" s="16"/>
      <c r="F863" s="9"/>
      <c r="G863" s="16"/>
      <c r="H863" s="16"/>
      <c r="I863" s="9"/>
      <c r="J863" s="9"/>
      <c r="K863" s="9"/>
      <c r="L863" s="9"/>
      <c r="M863" s="9"/>
      <c r="N863" s="9"/>
      <c r="O863" s="9"/>
      <c r="P863" s="9"/>
      <c r="Q863" s="425"/>
      <c r="R863" s="9"/>
      <c r="S863" s="9"/>
      <c r="T863" s="17"/>
      <c r="U863" s="17"/>
      <c r="V863" s="9"/>
      <c r="W863" s="17"/>
      <c r="X863" s="9"/>
      <c r="Y863" s="9"/>
      <c r="Z863" s="9"/>
      <c r="AA863" s="9"/>
      <c r="AB863" s="9"/>
      <c r="AC863" s="9"/>
      <c r="AD863" s="9"/>
      <c r="AE863" s="9"/>
      <c r="AF863" s="9"/>
      <c r="AG863" s="9"/>
      <c r="AH863" s="9"/>
    </row>
    <row r="864" spans="1:34" x14ac:dyDescent="0.25">
      <c r="A864" s="9"/>
      <c r="B864" s="9"/>
      <c r="C864" s="9"/>
      <c r="D864" s="9"/>
      <c r="E864" s="16"/>
      <c r="F864" s="9"/>
      <c r="G864" s="16"/>
      <c r="H864" s="16"/>
      <c r="I864" s="9"/>
      <c r="J864" s="9"/>
      <c r="K864" s="9"/>
      <c r="L864" s="9"/>
      <c r="M864" s="9"/>
      <c r="N864" s="9"/>
      <c r="O864" s="9"/>
      <c r="P864" s="9"/>
      <c r="Q864" s="425"/>
      <c r="R864" s="9"/>
      <c r="S864" s="9"/>
      <c r="T864" s="17"/>
      <c r="U864" s="17"/>
      <c r="V864" s="9"/>
      <c r="W864" s="17"/>
      <c r="X864" s="9"/>
      <c r="Y864" s="9"/>
      <c r="Z864" s="9"/>
      <c r="AA864" s="9"/>
      <c r="AB864" s="9"/>
      <c r="AC864" s="9"/>
      <c r="AD864" s="9"/>
      <c r="AE864" s="9"/>
      <c r="AF864" s="9"/>
      <c r="AG864" s="9"/>
      <c r="AH864" s="9"/>
    </row>
    <row r="865" spans="1:34" x14ac:dyDescent="0.25">
      <c r="A865" s="9"/>
      <c r="B865" s="9"/>
      <c r="C865" s="9"/>
      <c r="D865" s="9"/>
      <c r="E865" s="16"/>
      <c r="F865" s="9"/>
      <c r="G865" s="16"/>
      <c r="H865" s="16"/>
      <c r="I865" s="9"/>
      <c r="J865" s="9"/>
      <c r="K865" s="9"/>
      <c r="L865" s="9"/>
      <c r="M865" s="9"/>
      <c r="N865" s="9"/>
      <c r="O865" s="9"/>
      <c r="P865" s="9"/>
      <c r="Q865" s="425"/>
      <c r="R865" s="9"/>
      <c r="S865" s="9"/>
      <c r="T865" s="17"/>
      <c r="U865" s="17"/>
      <c r="V865" s="9"/>
      <c r="W865" s="17"/>
      <c r="X865" s="9"/>
      <c r="Y865" s="9"/>
      <c r="Z865" s="9"/>
      <c r="AA865" s="9"/>
      <c r="AB865" s="9"/>
      <c r="AC865" s="9"/>
      <c r="AD865" s="9"/>
      <c r="AE865" s="9"/>
      <c r="AF865" s="9"/>
      <c r="AG865" s="9"/>
      <c r="AH865" s="9"/>
    </row>
    <row r="866" spans="1:34" x14ac:dyDescent="0.25">
      <c r="A866" s="9"/>
      <c r="B866" s="9"/>
      <c r="C866" s="9"/>
      <c r="D866" s="9"/>
      <c r="E866" s="16"/>
      <c r="F866" s="9"/>
      <c r="G866" s="16"/>
      <c r="H866" s="16"/>
      <c r="I866" s="9"/>
      <c r="J866" s="9"/>
      <c r="K866" s="9"/>
      <c r="L866" s="9"/>
      <c r="M866" s="9"/>
      <c r="N866" s="9"/>
      <c r="O866" s="9"/>
      <c r="P866" s="9"/>
      <c r="Q866" s="425"/>
      <c r="R866" s="9"/>
      <c r="S866" s="9"/>
      <c r="T866" s="17"/>
      <c r="U866" s="17"/>
      <c r="V866" s="9"/>
      <c r="W866" s="17"/>
      <c r="X866" s="9"/>
      <c r="Y866" s="9"/>
      <c r="Z866" s="9"/>
      <c r="AA866" s="9"/>
      <c r="AB866" s="9"/>
      <c r="AC866" s="9"/>
      <c r="AD866" s="9"/>
      <c r="AE866" s="9"/>
      <c r="AF866" s="9"/>
      <c r="AG866" s="9"/>
      <c r="AH866" s="9"/>
    </row>
    <row r="867" spans="1:34" x14ac:dyDescent="0.25">
      <c r="A867" s="9"/>
      <c r="B867" s="9"/>
      <c r="C867" s="9"/>
      <c r="D867" s="9"/>
      <c r="E867" s="16"/>
      <c r="F867" s="9"/>
      <c r="G867" s="16"/>
      <c r="H867" s="16"/>
      <c r="I867" s="9"/>
      <c r="J867" s="9"/>
      <c r="K867" s="9"/>
      <c r="L867" s="9"/>
      <c r="M867" s="9"/>
      <c r="N867" s="9"/>
      <c r="O867" s="9"/>
      <c r="P867" s="9"/>
      <c r="Q867" s="425"/>
      <c r="R867" s="9"/>
      <c r="S867" s="9"/>
      <c r="T867" s="17"/>
      <c r="U867" s="17"/>
      <c r="V867" s="9"/>
      <c r="W867" s="17"/>
      <c r="X867" s="9"/>
      <c r="Y867" s="9"/>
      <c r="Z867" s="9"/>
      <c r="AA867" s="9"/>
      <c r="AB867" s="9"/>
      <c r="AC867" s="9"/>
      <c r="AD867" s="9"/>
      <c r="AE867" s="9"/>
      <c r="AF867" s="9"/>
      <c r="AG867" s="9"/>
      <c r="AH867" s="9"/>
    </row>
    <row r="868" spans="1:34" x14ac:dyDescent="0.25">
      <c r="A868" s="9"/>
      <c r="B868" s="9"/>
      <c r="C868" s="9"/>
      <c r="D868" s="9"/>
      <c r="E868" s="16"/>
      <c r="F868" s="9"/>
      <c r="G868" s="16"/>
      <c r="H868" s="16"/>
      <c r="I868" s="9"/>
      <c r="J868" s="9"/>
      <c r="K868" s="9"/>
      <c r="L868" s="9"/>
      <c r="M868" s="9"/>
      <c r="N868" s="9"/>
      <c r="O868" s="9"/>
      <c r="P868" s="9"/>
      <c r="Q868" s="425"/>
      <c r="R868" s="9"/>
      <c r="S868" s="9"/>
      <c r="T868" s="17"/>
      <c r="U868" s="17"/>
      <c r="V868" s="9"/>
      <c r="W868" s="17"/>
      <c r="X868" s="9"/>
      <c r="Y868" s="9"/>
      <c r="Z868" s="9"/>
      <c r="AA868" s="9"/>
      <c r="AB868" s="9"/>
      <c r="AC868" s="9"/>
      <c r="AD868" s="9"/>
      <c r="AE868" s="9"/>
      <c r="AF868" s="9"/>
      <c r="AG868" s="9"/>
      <c r="AH868" s="9"/>
    </row>
    <row r="869" spans="1:34" x14ac:dyDescent="0.25">
      <c r="A869" s="9"/>
      <c r="B869" s="9"/>
      <c r="C869" s="9"/>
      <c r="D869" s="9"/>
      <c r="E869" s="16"/>
      <c r="F869" s="9"/>
      <c r="G869" s="16"/>
      <c r="H869" s="16"/>
      <c r="I869" s="9"/>
      <c r="J869" s="9"/>
      <c r="K869" s="9"/>
      <c r="L869" s="9"/>
      <c r="M869" s="9"/>
      <c r="N869" s="9"/>
      <c r="O869" s="9"/>
      <c r="P869" s="9"/>
      <c r="Q869" s="425"/>
      <c r="R869" s="9"/>
      <c r="S869" s="9"/>
      <c r="T869" s="17"/>
      <c r="U869" s="17"/>
      <c r="V869" s="9"/>
      <c r="W869" s="17"/>
      <c r="X869" s="9"/>
      <c r="Y869" s="9"/>
      <c r="Z869" s="9"/>
      <c r="AA869" s="9"/>
      <c r="AB869" s="9"/>
      <c r="AC869" s="9"/>
      <c r="AD869" s="9"/>
      <c r="AE869" s="9"/>
      <c r="AF869" s="9"/>
      <c r="AG869" s="9"/>
      <c r="AH869" s="9"/>
    </row>
    <row r="870" spans="1:34" x14ac:dyDescent="0.25">
      <c r="A870" s="9"/>
      <c r="B870" s="9"/>
      <c r="C870" s="9"/>
      <c r="D870" s="9"/>
      <c r="E870" s="16"/>
      <c r="F870" s="9"/>
      <c r="G870" s="16"/>
      <c r="H870" s="16"/>
      <c r="I870" s="9"/>
      <c r="J870" s="9"/>
      <c r="K870" s="9"/>
      <c r="L870" s="9"/>
      <c r="M870" s="9"/>
      <c r="N870" s="9"/>
      <c r="O870" s="9"/>
      <c r="P870" s="9"/>
      <c r="Q870" s="425"/>
      <c r="R870" s="9"/>
      <c r="S870" s="9"/>
      <c r="T870" s="17"/>
      <c r="U870" s="17"/>
      <c r="V870" s="9"/>
      <c r="W870" s="17"/>
      <c r="X870" s="9"/>
      <c r="Y870" s="9"/>
      <c r="Z870" s="9"/>
      <c r="AA870" s="9"/>
      <c r="AB870" s="9"/>
      <c r="AC870" s="9"/>
      <c r="AD870" s="9"/>
      <c r="AE870" s="9"/>
      <c r="AF870" s="9"/>
      <c r="AG870" s="9"/>
      <c r="AH870" s="9"/>
    </row>
    <row r="871" spans="1:34" x14ac:dyDescent="0.25">
      <c r="A871" s="9"/>
      <c r="B871" s="9"/>
      <c r="C871" s="9"/>
      <c r="D871" s="9"/>
      <c r="E871" s="16"/>
      <c r="F871" s="9"/>
      <c r="G871" s="16"/>
      <c r="H871" s="16"/>
      <c r="I871" s="9"/>
      <c r="J871" s="9"/>
      <c r="K871" s="9"/>
      <c r="L871" s="9"/>
      <c r="M871" s="9"/>
      <c r="N871" s="9"/>
      <c r="O871" s="9"/>
      <c r="P871" s="9"/>
      <c r="Q871" s="425"/>
      <c r="R871" s="9"/>
      <c r="S871" s="9"/>
      <c r="T871" s="17"/>
      <c r="U871" s="17"/>
      <c r="V871" s="9"/>
      <c r="W871" s="17"/>
      <c r="X871" s="9"/>
      <c r="Y871" s="9"/>
      <c r="Z871" s="9"/>
      <c r="AA871" s="9"/>
      <c r="AB871" s="9"/>
      <c r="AC871" s="9"/>
      <c r="AD871" s="9"/>
      <c r="AE871" s="9"/>
      <c r="AF871" s="9"/>
      <c r="AG871" s="9"/>
      <c r="AH871" s="9"/>
    </row>
    <row r="872" spans="1:34" x14ac:dyDescent="0.25">
      <c r="A872" s="9"/>
      <c r="B872" s="9"/>
      <c r="C872" s="9"/>
      <c r="D872" s="9"/>
      <c r="E872" s="16"/>
      <c r="F872" s="9"/>
      <c r="G872" s="16"/>
      <c r="H872" s="16"/>
      <c r="I872" s="9"/>
      <c r="J872" s="9"/>
      <c r="K872" s="9"/>
      <c r="L872" s="9"/>
      <c r="M872" s="9"/>
      <c r="N872" s="9"/>
      <c r="O872" s="9"/>
      <c r="P872" s="9"/>
      <c r="Q872" s="425"/>
      <c r="R872" s="9"/>
      <c r="S872" s="9"/>
      <c r="T872" s="17"/>
      <c r="U872" s="17"/>
      <c r="V872" s="9"/>
      <c r="W872" s="17"/>
      <c r="X872" s="9"/>
      <c r="Y872" s="9"/>
      <c r="Z872" s="9"/>
      <c r="AA872" s="9"/>
      <c r="AB872" s="9"/>
      <c r="AC872" s="9"/>
      <c r="AD872" s="9"/>
      <c r="AE872" s="9"/>
      <c r="AF872" s="9"/>
      <c r="AG872" s="9"/>
      <c r="AH872" s="9"/>
    </row>
    <row r="873" spans="1:34" x14ac:dyDescent="0.25">
      <c r="A873" s="9"/>
      <c r="B873" s="9"/>
      <c r="C873" s="9"/>
      <c r="D873" s="9"/>
      <c r="E873" s="16"/>
      <c r="F873" s="9"/>
      <c r="G873" s="16"/>
      <c r="H873" s="16"/>
      <c r="I873" s="9"/>
      <c r="J873" s="9"/>
      <c r="K873" s="9"/>
      <c r="L873" s="9"/>
      <c r="M873" s="9"/>
      <c r="N873" s="9"/>
      <c r="O873" s="9"/>
      <c r="P873" s="9"/>
      <c r="Q873" s="425"/>
      <c r="R873" s="9"/>
      <c r="S873" s="9"/>
      <c r="T873" s="17"/>
      <c r="U873" s="17"/>
      <c r="V873" s="9"/>
      <c r="W873" s="17"/>
      <c r="X873" s="9"/>
      <c r="Y873" s="9"/>
      <c r="Z873" s="9"/>
      <c r="AA873" s="9"/>
      <c r="AB873" s="9"/>
      <c r="AC873" s="9"/>
      <c r="AD873" s="9"/>
      <c r="AE873" s="9"/>
      <c r="AF873" s="9"/>
      <c r="AG873" s="9"/>
      <c r="AH873" s="9"/>
    </row>
    <row r="874" spans="1:34" x14ac:dyDescent="0.25">
      <c r="A874" s="9"/>
      <c r="B874" s="9"/>
      <c r="C874" s="9"/>
      <c r="D874" s="9"/>
      <c r="E874" s="16"/>
      <c r="F874" s="9"/>
      <c r="G874" s="16"/>
      <c r="H874" s="16"/>
      <c r="I874" s="9"/>
      <c r="J874" s="9"/>
      <c r="K874" s="9"/>
      <c r="L874" s="9"/>
      <c r="M874" s="9"/>
      <c r="N874" s="9"/>
      <c r="O874" s="9"/>
      <c r="P874" s="9"/>
      <c r="Q874" s="425"/>
      <c r="R874" s="9"/>
      <c r="S874" s="9"/>
      <c r="T874" s="17"/>
      <c r="U874" s="17"/>
      <c r="V874" s="9"/>
      <c r="W874" s="17"/>
      <c r="X874" s="9"/>
      <c r="Y874" s="9"/>
      <c r="Z874" s="9"/>
      <c r="AA874" s="9"/>
      <c r="AB874" s="9"/>
      <c r="AC874" s="9"/>
      <c r="AD874" s="9"/>
      <c r="AE874" s="9"/>
      <c r="AF874" s="9"/>
      <c r="AG874" s="9"/>
      <c r="AH874" s="9"/>
    </row>
    <row r="875" spans="1:34" x14ac:dyDescent="0.25">
      <c r="A875" s="9"/>
      <c r="B875" s="9"/>
      <c r="C875" s="9"/>
      <c r="D875" s="9"/>
      <c r="E875" s="16"/>
      <c r="F875" s="9"/>
      <c r="G875" s="16"/>
      <c r="H875" s="16"/>
      <c r="I875" s="9"/>
      <c r="J875" s="9"/>
      <c r="K875" s="9"/>
      <c r="L875" s="9"/>
      <c r="M875" s="9"/>
      <c r="N875" s="9"/>
      <c r="O875" s="9"/>
      <c r="P875" s="9"/>
      <c r="Q875" s="425"/>
      <c r="R875" s="9"/>
      <c r="S875" s="9"/>
      <c r="T875" s="17"/>
      <c r="U875" s="17"/>
      <c r="V875" s="9"/>
      <c r="W875" s="17"/>
      <c r="X875" s="9"/>
      <c r="Y875" s="9"/>
      <c r="Z875" s="9"/>
      <c r="AA875" s="9"/>
      <c r="AB875" s="9"/>
      <c r="AC875" s="9"/>
      <c r="AD875" s="9"/>
      <c r="AE875" s="9"/>
      <c r="AF875" s="9"/>
      <c r="AG875" s="9"/>
      <c r="AH875" s="9"/>
    </row>
    <row r="876" spans="1:34" x14ac:dyDescent="0.25">
      <c r="A876" s="9"/>
      <c r="B876" s="9"/>
      <c r="C876" s="9"/>
      <c r="D876" s="9"/>
      <c r="E876" s="16"/>
      <c r="F876" s="9"/>
      <c r="G876" s="16"/>
      <c r="H876" s="16"/>
      <c r="I876" s="9"/>
      <c r="J876" s="9"/>
      <c r="K876" s="9"/>
      <c r="L876" s="9"/>
      <c r="M876" s="9"/>
      <c r="N876" s="9"/>
      <c r="O876" s="9"/>
      <c r="P876" s="9"/>
      <c r="Q876" s="425"/>
      <c r="R876" s="9"/>
      <c r="S876" s="9"/>
      <c r="T876" s="17"/>
      <c r="U876" s="17"/>
      <c r="V876" s="9"/>
      <c r="W876" s="17"/>
      <c r="X876" s="9"/>
      <c r="Y876" s="9"/>
      <c r="Z876" s="9"/>
      <c r="AA876" s="9"/>
      <c r="AB876" s="9"/>
      <c r="AC876" s="9"/>
      <c r="AD876" s="9"/>
      <c r="AE876" s="9"/>
      <c r="AF876" s="9"/>
      <c r="AG876" s="9"/>
      <c r="AH876" s="9"/>
    </row>
    <row r="877" spans="1:34" x14ac:dyDescent="0.25">
      <c r="A877" s="9"/>
      <c r="B877" s="9"/>
      <c r="C877" s="9"/>
      <c r="D877" s="9"/>
      <c r="E877" s="16"/>
      <c r="F877" s="9"/>
      <c r="G877" s="16"/>
      <c r="H877" s="16"/>
      <c r="I877" s="9"/>
      <c r="J877" s="9"/>
      <c r="K877" s="9"/>
      <c r="L877" s="9"/>
      <c r="M877" s="9"/>
      <c r="N877" s="9"/>
      <c r="O877" s="9"/>
      <c r="P877" s="9"/>
      <c r="Q877" s="425"/>
      <c r="R877" s="9"/>
      <c r="S877" s="9"/>
      <c r="T877" s="17"/>
      <c r="U877" s="17"/>
      <c r="V877" s="9"/>
      <c r="W877" s="17"/>
      <c r="X877" s="9"/>
      <c r="Y877" s="9"/>
      <c r="Z877" s="9"/>
      <c r="AA877" s="9"/>
      <c r="AB877" s="9"/>
      <c r="AC877" s="9"/>
      <c r="AD877" s="9"/>
      <c r="AE877" s="9"/>
      <c r="AF877" s="9"/>
      <c r="AG877" s="9"/>
      <c r="AH877" s="9"/>
    </row>
    <row r="878" spans="1:34" x14ac:dyDescent="0.25">
      <c r="A878" s="9"/>
      <c r="B878" s="9"/>
      <c r="C878" s="9"/>
      <c r="D878" s="9"/>
      <c r="E878" s="16"/>
      <c r="F878" s="9"/>
      <c r="G878" s="16"/>
      <c r="H878" s="16"/>
      <c r="I878" s="9"/>
      <c r="J878" s="9"/>
      <c r="K878" s="9"/>
      <c r="L878" s="9"/>
      <c r="M878" s="9"/>
      <c r="N878" s="9"/>
      <c r="O878" s="9"/>
      <c r="P878" s="9"/>
      <c r="Q878" s="425"/>
      <c r="R878" s="9"/>
      <c r="S878" s="9"/>
      <c r="T878" s="17"/>
      <c r="U878" s="17"/>
      <c r="V878" s="9"/>
      <c r="W878" s="17"/>
      <c r="X878" s="9"/>
      <c r="Y878" s="9"/>
      <c r="Z878" s="9"/>
      <c r="AA878" s="9"/>
      <c r="AB878" s="9"/>
      <c r="AC878" s="9"/>
      <c r="AD878" s="9"/>
      <c r="AE878" s="9"/>
      <c r="AF878" s="9"/>
      <c r="AG878" s="9"/>
      <c r="AH878" s="9"/>
    </row>
    <row r="879" spans="1:34" x14ac:dyDescent="0.25">
      <c r="A879" s="9"/>
      <c r="B879" s="9"/>
      <c r="C879" s="9"/>
      <c r="D879" s="9"/>
      <c r="E879" s="16"/>
      <c r="F879" s="9"/>
      <c r="G879" s="16"/>
      <c r="H879" s="16"/>
      <c r="I879" s="9"/>
      <c r="J879" s="9"/>
      <c r="K879" s="9"/>
      <c r="L879" s="9"/>
      <c r="M879" s="9"/>
      <c r="N879" s="9"/>
      <c r="O879" s="9"/>
      <c r="P879" s="9"/>
      <c r="Q879" s="425"/>
      <c r="R879" s="9"/>
      <c r="S879" s="9"/>
      <c r="T879" s="17"/>
      <c r="U879" s="17"/>
      <c r="V879" s="9"/>
      <c r="W879" s="17"/>
      <c r="X879" s="9"/>
      <c r="Y879" s="9"/>
      <c r="Z879" s="9"/>
      <c r="AA879" s="9"/>
      <c r="AB879" s="9"/>
      <c r="AC879" s="9"/>
      <c r="AD879" s="9"/>
      <c r="AE879" s="9"/>
      <c r="AF879" s="9"/>
      <c r="AG879" s="9"/>
      <c r="AH879" s="9"/>
    </row>
    <row r="880" spans="1:34" x14ac:dyDescent="0.25">
      <c r="A880" s="9"/>
      <c r="B880" s="9"/>
      <c r="C880" s="9"/>
      <c r="D880" s="9"/>
      <c r="E880" s="16"/>
      <c r="F880" s="9"/>
      <c r="G880" s="16"/>
      <c r="H880" s="16"/>
      <c r="I880" s="9"/>
      <c r="J880" s="9"/>
      <c r="K880" s="9"/>
      <c r="L880" s="9"/>
      <c r="M880" s="9"/>
      <c r="N880" s="9"/>
      <c r="O880" s="9"/>
      <c r="P880" s="9"/>
      <c r="Q880" s="425"/>
      <c r="R880" s="9"/>
      <c r="S880" s="9"/>
      <c r="T880" s="17"/>
      <c r="U880" s="17"/>
      <c r="V880" s="9"/>
      <c r="W880" s="17"/>
      <c r="X880" s="9"/>
      <c r="Y880" s="9"/>
      <c r="Z880" s="9"/>
      <c r="AA880" s="9"/>
      <c r="AB880" s="9"/>
      <c r="AC880" s="9"/>
      <c r="AD880" s="9"/>
      <c r="AE880" s="9"/>
      <c r="AF880" s="9"/>
      <c r="AG880" s="9"/>
      <c r="AH880" s="9"/>
    </row>
    <row r="881" spans="1:34" x14ac:dyDescent="0.25">
      <c r="A881" s="9"/>
      <c r="B881" s="9"/>
      <c r="C881" s="9"/>
      <c r="D881" s="9"/>
      <c r="E881" s="16"/>
      <c r="F881" s="9"/>
      <c r="G881" s="16"/>
      <c r="H881" s="16"/>
      <c r="I881" s="9"/>
      <c r="J881" s="9"/>
      <c r="K881" s="9"/>
      <c r="L881" s="9"/>
      <c r="M881" s="9"/>
      <c r="N881" s="9"/>
      <c r="O881" s="9"/>
      <c r="P881" s="9"/>
      <c r="Q881" s="425"/>
      <c r="R881" s="9"/>
      <c r="S881" s="9"/>
      <c r="T881" s="17"/>
      <c r="U881" s="17"/>
      <c r="V881" s="9"/>
      <c r="W881" s="17"/>
      <c r="X881" s="9"/>
      <c r="Y881" s="9"/>
      <c r="Z881" s="9"/>
      <c r="AA881" s="9"/>
      <c r="AB881" s="9"/>
      <c r="AC881" s="9"/>
      <c r="AD881" s="9"/>
      <c r="AE881" s="9"/>
      <c r="AF881" s="9"/>
      <c r="AG881" s="9"/>
      <c r="AH881" s="9"/>
    </row>
    <row r="882" spans="1:34" x14ac:dyDescent="0.25">
      <c r="A882" s="9"/>
      <c r="B882" s="9"/>
      <c r="C882" s="9"/>
      <c r="D882" s="9"/>
      <c r="E882" s="16"/>
      <c r="F882" s="9"/>
      <c r="G882" s="16"/>
      <c r="H882" s="16"/>
      <c r="I882" s="9"/>
      <c r="J882" s="9"/>
      <c r="K882" s="9"/>
      <c r="L882" s="9"/>
      <c r="M882" s="9"/>
      <c r="N882" s="9"/>
      <c r="O882" s="9"/>
      <c r="P882" s="9"/>
      <c r="Q882" s="425"/>
      <c r="R882" s="9"/>
      <c r="S882" s="9"/>
      <c r="T882" s="17"/>
      <c r="U882" s="17"/>
      <c r="V882" s="9"/>
      <c r="W882" s="17"/>
      <c r="X882" s="9"/>
      <c r="Y882" s="9"/>
      <c r="Z882" s="9"/>
      <c r="AA882" s="9"/>
      <c r="AB882" s="9"/>
      <c r="AC882" s="9"/>
      <c r="AD882" s="9"/>
      <c r="AE882" s="9"/>
      <c r="AF882" s="9"/>
      <c r="AG882" s="9"/>
      <c r="AH882" s="9"/>
    </row>
    <row r="883" spans="1:34" x14ac:dyDescent="0.25">
      <c r="A883" s="9"/>
      <c r="B883" s="9"/>
      <c r="C883" s="9"/>
      <c r="D883" s="9"/>
      <c r="E883" s="16"/>
      <c r="F883" s="9"/>
      <c r="G883" s="16"/>
      <c r="H883" s="16"/>
      <c r="I883" s="9"/>
      <c r="J883" s="9"/>
      <c r="K883" s="9"/>
      <c r="L883" s="9"/>
      <c r="M883" s="9"/>
      <c r="N883" s="9"/>
      <c r="O883" s="9"/>
      <c r="P883" s="9"/>
      <c r="Q883" s="425"/>
      <c r="R883" s="9"/>
      <c r="S883" s="9"/>
      <c r="T883" s="17"/>
      <c r="U883" s="17"/>
      <c r="V883" s="9"/>
      <c r="W883" s="17"/>
      <c r="X883" s="9"/>
      <c r="Y883" s="9"/>
      <c r="Z883" s="9"/>
      <c r="AA883" s="9"/>
      <c r="AB883" s="9"/>
      <c r="AC883" s="9"/>
      <c r="AD883" s="9"/>
      <c r="AE883" s="9"/>
      <c r="AF883" s="9"/>
      <c r="AG883" s="9"/>
      <c r="AH883" s="9"/>
    </row>
    <row r="884" spans="1:34" x14ac:dyDescent="0.25">
      <c r="A884" s="9"/>
      <c r="B884" s="9"/>
      <c r="C884" s="9"/>
      <c r="D884" s="9"/>
      <c r="E884" s="16"/>
      <c r="F884" s="9"/>
      <c r="G884" s="16"/>
      <c r="H884" s="16"/>
      <c r="I884" s="9"/>
      <c r="J884" s="9"/>
      <c r="K884" s="9"/>
      <c r="L884" s="9"/>
      <c r="M884" s="9"/>
      <c r="N884" s="9"/>
      <c r="O884" s="9"/>
      <c r="P884" s="9"/>
      <c r="Q884" s="425"/>
      <c r="R884" s="9"/>
      <c r="S884" s="9"/>
      <c r="T884" s="17"/>
      <c r="U884" s="17"/>
      <c r="V884" s="9"/>
      <c r="W884" s="17"/>
      <c r="X884" s="9"/>
      <c r="Y884" s="9"/>
      <c r="Z884" s="9"/>
      <c r="AA884" s="9"/>
      <c r="AB884" s="9"/>
      <c r="AC884" s="9"/>
      <c r="AD884" s="9"/>
      <c r="AE884" s="9"/>
      <c r="AF884" s="9"/>
      <c r="AG884" s="9"/>
      <c r="AH884" s="9"/>
    </row>
    <row r="885" spans="1:34" x14ac:dyDescent="0.25">
      <c r="A885" s="9"/>
      <c r="B885" s="9"/>
      <c r="C885" s="9"/>
      <c r="D885" s="9"/>
      <c r="E885" s="16"/>
      <c r="F885" s="9"/>
      <c r="G885" s="16"/>
      <c r="H885" s="16"/>
      <c r="I885" s="9"/>
      <c r="J885" s="9"/>
      <c r="K885" s="9"/>
      <c r="L885" s="9"/>
      <c r="M885" s="9"/>
      <c r="N885" s="9"/>
      <c r="O885" s="9"/>
      <c r="P885" s="9"/>
      <c r="Q885" s="425"/>
      <c r="R885" s="9"/>
      <c r="S885" s="9"/>
      <c r="T885" s="17"/>
      <c r="U885" s="17"/>
      <c r="V885" s="9"/>
      <c r="W885" s="17"/>
      <c r="X885" s="9"/>
      <c r="Y885" s="9"/>
      <c r="Z885" s="9"/>
      <c r="AA885" s="9"/>
      <c r="AB885" s="9"/>
      <c r="AC885" s="9"/>
      <c r="AD885" s="9"/>
      <c r="AE885" s="9"/>
      <c r="AF885" s="9"/>
      <c r="AG885" s="9"/>
      <c r="AH885" s="9"/>
    </row>
    <row r="886" spans="1:34" x14ac:dyDescent="0.25">
      <c r="A886" s="9"/>
      <c r="B886" s="9"/>
      <c r="C886" s="9"/>
      <c r="D886" s="9"/>
      <c r="E886" s="16"/>
      <c r="F886" s="9"/>
      <c r="G886" s="16"/>
      <c r="H886" s="16"/>
      <c r="I886" s="9"/>
      <c r="J886" s="9"/>
      <c r="K886" s="9"/>
      <c r="L886" s="9"/>
      <c r="M886" s="9"/>
      <c r="N886" s="9"/>
      <c r="O886" s="9"/>
      <c r="P886" s="9"/>
      <c r="Q886" s="425"/>
      <c r="R886" s="9"/>
      <c r="S886" s="9"/>
      <c r="T886" s="17"/>
      <c r="U886" s="17"/>
      <c r="V886" s="9"/>
      <c r="W886" s="17"/>
      <c r="X886" s="9"/>
      <c r="Y886" s="9"/>
      <c r="Z886" s="9"/>
      <c r="AA886" s="9"/>
      <c r="AB886" s="9"/>
      <c r="AC886" s="9"/>
      <c r="AD886" s="9"/>
      <c r="AE886" s="9"/>
      <c r="AF886" s="9"/>
      <c r="AG886" s="9"/>
      <c r="AH886" s="9"/>
    </row>
    <row r="887" spans="1:34" x14ac:dyDescent="0.25">
      <c r="A887" s="9"/>
      <c r="B887" s="9"/>
      <c r="C887" s="9"/>
      <c r="D887" s="9"/>
      <c r="E887" s="16"/>
      <c r="F887" s="9"/>
      <c r="G887" s="16"/>
      <c r="H887" s="16"/>
      <c r="I887" s="9"/>
      <c r="J887" s="9"/>
      <c r="K887" s="9"/>
      <c r="L887" s="9"/>
      <c r="M887" s="9"/>
      <c r="N887" s="9"/>
      <c r="O887" s="9"/>
      <c r="P887" s="9"/>
      <c r="Q887" s="425"/>
      <c r="R887" s="9"/>
      <c r="S887" s="9"/>
      <c r="T887" s="17"/>
      <c r="U887" s="17"/>
      <c r="V887" s="9"/>
      <c r="W887" s="17"/>
      <c r="X887" s="9"/>
      <c r="Y887" s="9"/>
      <c r="Z887" s="9"/>
      <c r="AA887" s="9"/>
      <c r="AB887" s="9"/>
      <c r="AC887" s="9"/>
      <c r="AD887" s="9"/>
      <c r="AE887" s="9"/>
      <c r="AF887" s="9"/>
      <c r="AG887" s="9"/>
      <c r="AH887" s="9"/>
    </row>
    <row r="888" spans="1:34" x14ac:dyDescent="0.25">
      <c r="A888" s="9"/>
      <c r="B888" s="9"/>
      <c r="C888" s="9"/>
      <c r="D888" s="9"/>
      <c r="E888" s="16"/>
      <c r="F888" s="9"/>
      <c r="G888" s="16"/>
      <c r="H888" s="16"/>
      <c r="I888" s="9"/>
      <c r="J888" s="9"/>
      <c r="K888" s="9"/>
      <c r="L888" s="9"/>
      <c r="M888" s="9"/>
      <c r="N888" s="9"/>
      <c r="O888" s="9"/>
      <c r="P888" s="9"/>
      <c r="Q888" s="425"/>
      <c r="R888" s="9"/>
      <c r="S888" s="9"/>
      <c r="T888" s="17"/>
      <c r="U888" s="17"/>
      <c r="V888" s="9"/>
      <c r="W888" s="17"/>
      <c r="X888" s="9"/>
      <c r="Y888" s="9"/>
      <c r="Z888" s="9"/>
      <c r="AA888" s="9"/>
      <c r="AB888" s="9"/>
      <c r="AC888" s="9"/>
      <c r="AD888" s="9"/>
      <c r="AE888" s="9"/>
      <c r="AF888" s="9"/>
      <c r="AG888" s="9"/>
      <c r="AH888" s="9"/>
    </row>
    <row r="889" spans="1:34" x14ac:dyDescent="0.25">
      <c r="A889" s="9"/>
      <c r="B889" s="9"/>
      <c r="C889" s="9"/>
      <c r="D889" s="9"/>
      <c r="E889" s="16"/>
      <c r="F889" s="9"/>
      <c r="G889" s="16"/>
      <c r="H889" s="16"/>
      <c r="I889" s="9"/>
      <c r="J889" s="9"/>
      <c r="K889" s="9"/>
      <c r="L889" s="9"/>
      <c r="M889" s="9"/>
      <c r="N889" s="9"/>
      <c r="O889" s="9"/>
      <c r="P889" s="9"/>
      <c r="Q889" s="425"/>
      <c r="R889" s="9"/>
      <c r="S889" s="9"/>
      <c r="T889" s="17"/>
      <c r="U889" s="17"/>
      <c r="V889" s="9"/>
      <c r="W889" s="17"/>
      <c r="X889" s="9"/>
      <c r="Y889" s="9"/>
      <c r="Z889" s="9"/>
      <c r="AA889" s="9"/>
      <c r="AB889" s="9"/>
      <c r="AC889" s="9"/>
      <c r="AD889" s="9"/>
      <c r="AE889" s="9"/>
      <c r="AF889" s="9"/>
      <c r="AG889" s="9"/>
      <c r="AH889" s="9"/>
    </row>
    <row r="890" spans="1:34" x14ac:dyDescent="0.25">
      <c r="A890" s="9"/>
      <c r="B890" s="9"/>
      <c r="C890" s="9"/>
      <c r="D890" s="9"/>
      <c r="E890" s="16"/>
      <c r="F890" s="9"/>
      <c r="G890" s="16"/>
      <c r="H890" s="16"/>
      <c r="I890" s="9"/>
      <c r="J890" s="9"/>
      <c r="K890" s="9"/>
      <c r="L890" s="9"/>
      <c r="M890" s="9"/>
      <c r="N890" s="9"/>
      <c r="O890" s="9"/>
      <c r="P890" s="9"/>
      <c r="Q890" s="425"/>
      <c r="R890" s="9"/>
      <c r="S890" s="9"/>
      <c r="T890" s="17"/>
      <c r="U890" s="17"/>
      <c r="V890" s="9"/>
      <c r="W890" s="17"/>
      <c r="X890" s="9"/>
      <c r="Y890" s="9"/>
      <c r="Z890" s="9"/>
      <c r="AA890" s="9"/>
      <c r="AB890" s="9"/>
      <c r="AC890" s="9"/>
      <c r="AD890" s="9"/>
      <c r="AE890" s="9"/>
      <c r="AF890" s="9"/>
      <c r="AG890" s="9"/>
      <c r="AH890" s="9"/>
    </row>
    <row r="891" spans="1:34" x14ac:dyDescent="0.25">
      <c r="A891" s="9"/>
      <c r="B891" s="9"/>
      <c r="C891" s="9"/>
      <c r="D891" s="9"/>
      <c r="E891" s="16"/>
      <c r="F891" s="9"/>
      <c r="G891" s="16"/>
      <c r="H891" s="16"/>
      <c r="I891" s="9"/>
      <c r="J891" s="9"/>
      <c r="K891" s="9"/>
      <c r="L891" s="9"/>
      <c r="M891" s="9"/>
      <c r="N891" s="9"/>
      <c r="O891" s="9"/>
      <c r="P891" s="9"/>
      <c r="Q891" s="425"/>
      <c r="R891" s="9"/>
      <c r="S891" s="9"/>
      <c r="T891" s="17"/>
      <c r="U891" s="17"/>
      <c r="V891" s="9"/>
      <c r="W891" s="17"/>
      <c r="X891" s="9"/>
      <c r="Y891" s="9"/>
      <c r="Z891" s="9"/>
      <c r="AA891" s="9"/>
      <c r="AB891" s="9"/>
      <c r="AC891" s="9"/>
      <c r="AD891" s="9"/>
      <c r="AE891" s="9"/>
      <c r="AF891" s="9"/>
      <c r="AG891" s="9"/>
      <c r="AH891" s="9"/>
    </row>
    <row r="892" spans="1:34" x14ac:dyDescent="0.25">
      <c r="A892" s="9"/>
      <c r="B892" s="9"/>
      <c r="C892" s="9"/>
      <c r="D892" s="9"/>
      <c r="E892" s="16"/>
      <c r="F892" s="9"/>
      <c r="G892" s="16"/>
      <c r="H892" s="16"/>
      <c r="I892" s="9"/>
      <c r="J892" s="9"/>
      <c r="K892" s="9"/>
      <c r="L892" s="9"/>
      <c r="M892" s="9"/>
      <c r="N892" s="9"/>
      <c r="O892" s="9"/>
      <c r="P892" s="9"/>
      <c r="Q892" s="425"/>
      <c r="R892" s="9"/>
      <c r="S892" s="9"/>
      <c r="T892" s="17"/>
      <c r="U892" s="17"/>
      <c r="V892" s="9"/>
      <c r="W892" s="17"/>
      <c r="X892" s="9"/>
      <c r="Y892" s="9"/>
      <c r="Z892" s="9"/>
      <c r="AA892" s="9"/>
      <c r="AB892" s="9"/>
      <c r="AC892" s="9"/>
      <c r="AD892" s="9"/>
      <c r="AE892" s="9"/>
      <c r="AF892" s="9"/>
      <c r="AG892" s="9"/>
      <c r="AH892" s="9"/>
    </row>
    <row r="893" spans="1:34" x14ac:dyDescent="0.25">
      <c r="A893" s="9"/>
      <c r="B893" s="9"/>
      <c r="C893" s="9"/>
      <c r="D893" s="9"/>
      <c r="E893" s="16"/>
      <c r="F893" s="9"/>
      <c r="G893" s="16"/>
      <c r="H893" s="16"/>
      <c r="I893" s="9"/>
      <c r="J893" s="9"/>
      <c r="K893" s="9"/>
      <c r="L893" s="9"/>
      <c r="M893" s="9"/>
      <c r="N893" s="9"/>
      <c r="O893" s="9"/>
      <c r="P893" s="9"/>
      <c r="Q893" s="425"/>
      <c r="R893" s="9"/>
      <c r="S893" s="9"/>
      <c r="T893" s="17"/>
      <c r="U893" s="17"/>
      <c r="V893" s="9"/>
      <c r="W893" s="17"/>
      <c r="X893" s="9"/>
      <c r="Y893" s="9"/>
      <c r="Z893" s="9"/>
      <c r="AA893" s="9"/>
      <c r="AB893" s="9"/>
      <c r="AC893" s="9"/>
      <c r="AD893" s="9"/>
      <c r="AE893" s="9"/>
      <c r="AF893" s="9"/>
      <c r="AG893" s="9"/>
      <c r="AH893" s="9"/>
    </row>
    <row r="894" spans="1:34" x14ac:dyDescent="0.25">
      <c r="A894" s="9"/>
      <c r="B894" s="9"/>
      <c r="C894" s="9"/>
      <c r="D894" s="9"/>
      <c r="E894" s="16"/>
      <c r="F894" s="9"/>
      <c r="G894" s="16"/>
      <c r="H894" s="16"/>
      <c r="I894" s="9"/>
      <c r="J894" s="9"/>
      <c r="K894" s="9"/>
      <c r="L894" s="9"/>
      <c r="M894" s="9"/>
      <c r="N894" s="9"/>
      <c r="O894" s="9"/>
      <c r="P894" s="9"/>
      <c r="Q894" s="425"/>
      <c r="R894" s="9"/>
      <c r="S894" s="9"/>
      <c r="T894" s="17"/>
      <c r="U894" s="17"/>
      <c r="V894" s="9"/>
      <c r="W894" s="17"/>
      <c r="X894" s="9"/>
      <c r="Y894" s="9"/>
      <c r="Z894" s="9"/>
      <c r="AA894" s="9"/>
      <c r="AB894" s="9"/>
      <c r="AC894" s="9"/>
      <c r="AD894" s="9"/>
      <c r="AE894" s="9"/>
      <c r="AF894" s="9"/>
      <c r="AG894" s="9"/>
      <c r="AH894" s="9"/>
    </row>
    <row r="895" spans="1:34" x14ac:dyDescent="0.25">
      <c r="A895" s="9"/>
      <c r="B895" s="9"/>
      <c r="C895" s="9"/>
      <c r="D895" s="9"/>
      <c r="E895" s="16"/>
      <c r="F895" s="9"/>
      <c r="G895" s="16"/>
      <c r="H895" s="16"/>
      <c r="I895" s="9"/>
      <c r="J895" s="9"/>
      <c r="K895" s="9"/>
      <c r="L895" s="9"/>
      <c r="M895" s="9"/>
      <c r="N895" s="9"/>
      <c r="O895" s="9"/>
      <c r="P895" s="9"/>
      <c r="Q895" s="425"/>
      <c r="R895" s="9"/>
      <c r="S895" s="9"/>
      <c r="T895" s="17"/>
      <c r="U895" s="17"/>
      <c r="V895" s="9"/>
      <c r="W895" s="17"/>
      <c r="X895" s="9"/>
      <c r="Y895" s="9"/>
      <c r="Z895" s="9"/>
      <c r="AA895" s="9"/>
      <c r="AB895" s="9"/>
      <c r="AC895" s="9"/>
      <c r="AD895" s="9"/>
      <c r="AE895" s="9"/>
      <c r="AF895" s="9"/>
      <c r="AG895" s="9"/>
      <c r="AH895" s="9"/>
    </row>
    <row r="896" spans="1:34" x14ac:dyDescent="0.25">
      <c r="A896" s="9"/>
      <c r="B896" s="9"/>
      <c r="C896" s="9"/>
      <c r="D896" s="9"/>
      <c r="E896" s="16"/>
      <c r="F896" s="9"/>
      <c r="G896" s="16"/>
      <c r="H896" s="16"/>
      <c r="I896" s="9"/>
      <c r="J896" s="9"/>
      <c r="K896" s="9"/>
      <c r="L896" s="9"/>
      <c r="M896" s="9"/>
      <c r="N896" s="9"/>
      <c r="O896" s="9"/>
      <c r="P896" s="9"/>
      <c r="Q896" s="425"/>
      <c r="R896" s="9"/>
      <c r="S896" s="9"/>
      <c r="T896" s="17"/>
      <c r="U896" s="17"/>
      <c r="V896" s="9"/>
      <c r="W896" s="17"/>
      <c r="X896" s="9"/>
      <c r="Y896" s="9"/>
      <c r="Z896" s="9"/>
      <c r="AA896" s="9"/>
      <c r="AB896" s="9"/>
      <c r="AC896" s="9"/>
      <c r="AD896" s="9"/>
      <c r="AE896" s="9"/>
      <c r="AF896" s="9"/>
      <c r="AG896" s="9"/>
      <c r="AH896" s="9"/>
    </row>
    <row r="897" spans="1:34" x14ac:dyDescent="0.25">
      <c r="A897" s="9"/>
      <c r="B897" s="9"/>
      <c r="C897" s="9"/>
      <c r="D897" s="9"/>
      <c r="E897" s="16"/>
      <c r="F897" s="9"/>
      <c r="G897" s="16"/>
      <c r="H897" s="16"/>
      <c r="I897" s="9"/>
      <c r="J897" s="9"/>
      <c r="K897" s="9"/>
      <c r="L897" s="9"/>
      <c r="M897" s="9"/>
      <c r="N897" s="9"/>
      <c r="O897" s="9"/>
      <c r="P897" s="9"/>
      <c r="Q897" s="425"/>
      <c r="R897" s="9"/>
      <c r="S897" s="9"/>
      <c r="T897" s="17"/>
      <c r="U897" s="17"/>
      <c r="V897" s="9"/>
      <c r="W897" s="17"/>
      <c r="X897" s="9"/>
      <c r="Y897" s="9"/>
      <c r="Z897" s="9"/>
      <c r="AA897" s="9"/>
      <c r="AB897" s="9"/>
      <c r="AC897" s="9"/>
      <c r="AD897" s="9"/>
      <c r="AE897" s="9"/>
      <c r="AF897" s="9"/>
      <c r="AG897" s="9"/>
      <c r="AH897" s="9"/>
    </row>
    <row r="898" spans="1:34" x14ac:dyDescent="0.25">
      <c r="A898" s="9"/>
      <c r="B898" s="9"/>
      <c r="C898" s="9"/>
      <c r="D898" s="9"/>
      <c r="E898" s="16"/>
      <c r="F898" s="9"/>
      <c r="G898" s="16"/>
      <c r="H898" s="16"/>
      <c r="I898" s="9"/>
      <c r="J898" s="9"/>
      <c r="K898" s="9"/>
      <c r="L898" s="9"/>
      <c r="M898" s="9"/>
      <c r="N898" s="9"/>
      <c r="O898" s="9"/>
      <c r="P898" s="9"/>
      <c r="Q898" s="425"/>
      <c r="R898" s="9"/>
      <c r="S898" s="9"/>
      <c r="T898" s="17"/>
      <c r="U898" s="17"/>
      <c r="V898" s="9"/>
      <c r="W898" s="17"/>
      <c r="X898" s="9"/>
      <c r="Y898" s="9"/>
      <c r="Z898" s="9"/>
      <c r="AA898" s="9"/>
      <c r="AB898" s="9"/>
      <c r="AC898" s="9"/>
      <c r="AD898" s="9"/>
      <c r="AE898" s="9"/>
      <c r="AF898" s="9"/>
      <c r="AG898" s="9"/>
      <c r="AH898" s="9"/>
    </row>
    <row r="899" spans="1:34" x14ac:dyDescent="0.25">
      <c r="A899" s="9"/>
      <c r="B899" s="9"/>
      <c r="C899" s="9"/>
      <c r="D899" s="9"/>
      <c r="E899" s="16"/>
      <c r="F899" s="9"/>
      <c r="G899" s="16"/>
      <c r="H899" s="16"/>
      <c r="I899" s="9"/>
      <c r="J899" s="9"/>
      <c r="K899" s="9"/>
      <c r="L899" s="9"/>
      <c r="M899" s="9"/>
      <c r="N899" s="9"/>
      <c r="O899" s="9"/>
      <c r="P899" s="9"/>
      <c r="Q899" s="425"/>
      <c r="R899" s="9"/>
      <c r="S899" s="9"/>
      <c r="T899" s="17"/>
      <c r="U899" s="17"/>
      <c r="V899" s="9"/>
      <c r="W899" s="17"/>
      <c r="X899" s="9"/>
      <c r="Y899" s="9"/>
      <c r="Z899" s="9"/>
      <c r="AA899" s="9"/>
      <c r="AB899" s="9"/>
      <c r="AC899" s="9"/>
      <c r="AD899" s="9"/>
      <c r="AE899" s="9"/>
      <c r="AF899" s="9"/>
      <c r="AG899" s="9"/>
      <c r="AH899" s="9"/>
    </row>
    <row r="900" spans="1:34" x14ac:dyDescent="0.25">
      <c r="A900" s="9"/>
      <c r="B900" s="9"/>
      <c r="C900" s="9"/>
      <c r="D900" s="9"/>
      <c r="E900" s="16"/>
      <c r="F900" s="9"/>
      <c r="G900" s="16"/>
      <c r="H900" s="16"/>
      <c r="I900" s="9"/>
      <c r="J900" s="9"/>
      <c r="K900" s="9"/>
      <c r="L900" s="9"/>
      <c r="M900" s="9"/>
      <c r="N900" s="9"/>
      <c r="O900" s="9"/>
      <c r="P900" s="9"/>
      <c r="Q900" s="425"/>
      <c r="R900" s="9"/>
      <c r="S900" s="9"/>
      <c r="T900" s="17"/>
      <c r="U900" s="17"/>
      <c r="V900" s="9"/>
      <c r="W900" s="17"/>
      <c r="X900" s="9"/>
      <c r="Y900" s="9"/>
      <c r="Z900" s="9"/>
      <c r="AA900" s="9"/>
      <c r="AB900" s="9"/>
      <c r="AC900" s="9"/>
      <c r="AD900" s="9"/>
      <c r="AE900" s="9"/>
      <c r="AF900" s="9"/>
      <c r="AG900" s="9"/>
      <c r="AH900" s="9"/>
    </row>
    <row r="901" spans="1:34" x14ac:dyDescent="0.25">
      <c r="A901" s="9"/>
      <c r="B901" s="9"/>
      <c r="C901" s="9"/>
      <c r="D901" s="9"/>
      <c r="E901" s="16"/>
      <c r="F901" s="9"/>
      <c r="G901" s="16"/>
      <c r="H901" s="16"/>
      <c r="I901" s="9"/>
      <c r="J901" s="9"/>
      <c r="K901" s="9"/>
      <c r="L901" s="9"/>
      <c r="M901" s="9"/>
      <c r="N901" s="9"/>
      <c r="O901" s="9"/>
      <c r="P901" s="9"/>
      <c r="Q901" s="425"/>
      <c r="R901" s="9"/>
      <c r="S901" s="9"/>
      <c r="T901" s="17"/>
      <c r="U901" s="17"/>
      <c r="V901" s="9"/>
      <c r="W901" s="17"/>
      <c r="X901" s="9"/>
      <c r="Y901" s="9"/>
      <c r="Z901" s="9"/>
      <c r="AA901" s="9"/>
      <c r="AB901" s="9"/>
      <c r="AC901" s="9"/>
      <c r="AD901" s="9"/>
      <c r="AE901" s="9"/>
      <c r="AF901" s="9"/>
      <c r="AG901" s="9"/>
      <c r="AH901" s="9"/>
    </row>
    <row r="902" spans="1:34" x14ac:dyDescent="0.25">
      <c r="A902" s="9"/>
      <c r="B902" s="9"/>
      <c r="C902" s="9"/>
      <c r="D902" s="9"/>
      <c r="E902" s="16"/>
      <c r="F902" s="9"/>
      <c r="G902" s="16"/>
      <c r="H902" s="16"/>
      <c r="I902" s="9"/>
      <c r="J902" s="9"/>
      <c r="K902" s="9"/>
      <c r="L902" s="9"/>
      <c r="M902" s="9"/>
      <c r="N902" s="9"/>
      <c r="O902" s="9"/>
      <c r="P902" s="9"/>
      <c r="Q902" s="425"/>
      <c r="R902" s="9"/>
      <c r="S902" s="9"/>
      <c r="T902" s="17"/>
      <c r="U902" s="17"/>
      <c r="V902" s="9"/>
      <c r="W902" s="17"/>
      <c r="X902" s="9"/>
      <c r="Y902" s="9"/>
      <c r="Z902" s="9"/>
      <c r="AA902" s="9"/>
      <c r="AB902" s="9"/>
      <c r="AC902" s="9"/>
      <c r="AD902" s="9"/>
      <c r="AE902" s="9"/>
      <c r="AF902" s="9"/>
      <c r="AG902" s="9"/>
      <c r="AH902" s="9"/>
    </row>
    <row r="903" spans="1:34" x14ac:dyDescent="0.25">
      <c r="A903" s="9"/>
      <c r="B903" s="9"/>
      <c r="C903" s="9"/>
      <c r="D903" s="9"/>
      <c r="E903" s="16"/>
      <c r="F903" s="9"/>
      <c r="G903" s="16"/>
      <c r="H903" s="16"/>
      <c r="I903" s="9"/>
      <c r="J903" s="9"/>
      <c r="K903" s="9"/>
      <c r="L903" s="9"/>
      <c r="M903" s="9"/>
      <c r="N903" s="9"/>
      <c r="O903" s="9"/>
      <c r="P903" s="9"/>
      <c r="Q903" s="425"/>
      <c r="R903" s="9"/>
      <c r="S903" s="9"/>
      <c r="T903" s="17"/>
      <c r="U903" s="17"/>
      <c r="V903" s="9"/>
      <c r="W903" s="17"/>
      <c r="X903" s="9"/>
      <c r="Y903" s="9"/>
      <c r="Z903" s="9"/>
      <c r="AA903" s="9"/>
      <c r="AB903" s="9"/>
      <c r="AC903" s="9"/>
      <c r="AD903" s="9"/>
      <c r="AE903" s="9"/>
      <c r="AF903" s="9"/>
      <c r="AG903" s="9"/>
      <c r="AH903" s="9"/>
    </row>
    <row r="904" spans="1:34" x14ac:dyDescent="0.25">
      <c r="A904" s="9"/>
      <c r="B904" s="9"/>
      <c r="C904" s="9"/>
      <c r="D904" s="9"/>
      <c r="E904" s="16"/>
      <c r="F904" s="9"/>
      <c r="G904" s="16"/>
      <c r="H904" s="16"/>
      <c r="I904" s="9"/>
      <c r="J904" s="9"/>
      <c r="K904" s="9"/>
      <c r="L904" s="9"/>
      <c r="M904" s="9"/>
      <c r="N904" s="9"/>
      <c r="O904" s="9"/>
      <c r="P904" s="9"/>
      <c r="Q904" s="425"/>
      <c r="R904" s="9"/>
      <c r="S904" s="9"/>
      <c r="T904" s="17"/>
      <c r="U904" s="17"/>
      <c r="V904" s="9"/>
      <c r="W904" s="17"/>
      <c r="X904" s="9"/>
      <c r="Y904" s="9"/>
      <c r="Z904" s="9"/>
      <c r="AA904" s="9"/>
      <c r="AB904" s="9"/>
      <c r="AC904" s="9"/>
      <c r="AD904" s="9"/>
      <c r="AE904" s="9"/>
      <c r="AF904" s="9"/>
      <c r="AG904" s="9"/>
      <c r="AH904" s="9"/>
    </row>
    <row r="905" spans="1:34" x14ac:dyDescent="0.25">
      <c r="A905" s="9"/>
      <c r="B905" s="9"/>
      <c r="C905" s="9"/>
      <c r="D905" s="9"/>
      <c r="E905" s="16"/>
      <c r="F905" s="9"/>
      <c r="G905" s="16"/>
      <c r="H905" s="16"/>
      <c r="I905" s="9"/>
      <c r="J905" s="9"/>
      <c r="K905" s="9"/>
      <c r="L905" s="9"/>
      <c r="M905" s="9"/>
      <c r="N905" s="9"/>
      <c r="O905" s="9"/>
      <c r="P905" s="9"/>
      <c r="Q905" s="425"/>
      <c r="R905" s="9"/>
      <c r="S905" s="9"/>
      <c r="T905" s="17"/>
      <c r="U905" s="17"/>
      <c r="V905" s="9"/>
      <c r="W905" s="17"/>
      <c r="X905" s="9"/>
      <c r="Y905" s="9"/>
      <c r="Z905" s="9"/>
      <c r="AA905" s="9"/>
      <c r="AB905" s="9"/>
      <c r="AC905" s="9"/>
      <c r="AD905" s="9"/>
      <c r="AE905" s="9"/>
      <c r="AF905" s="9"/>
      <c r="AG905" s="9"/>
      <c r="AH905" s="9"/>
    </row>
    <row r="906" spans="1:34" x14ac:dyDescent="0.25">
      <c r="A906" s="9"/>
      <c r="B906" s="9"/>
      <c r="C906" s="9"/>
      <c r="D906" s="9"/>
      <c r="E906" s="16"/>
      <c r="F906" s="9"/>
      <c r="G906" s="16"/>
      <c r="H906" s="16"/>
      <c r="I906" s="9"/>
      <c r="J906" s="9"/>
      <c r="K906" s="9"/>
      <c r="L906" s="9"/>
      <c r="M906" s="9"/>
      <c r="N906" s="9"/>
      <c r="O906" s="9"/>
      <c r="P906" s="9"/>
      <c r="Q906" s="425"/>
      <c r="R906" s="9"/>
      <c r="S906" s="9"/>
      <c r="T906" s="17"/>
      <c r="U906" s="17"/>
      <c r="V906" s="9"/>
      <c r="W906" s="17"/>
      <c r="X906" s="9"/>
      <c r="Y906" s="9"/>
      <c r="Z906" s="9"/>
      <c r="AA906" s="9"/>
      <c r="AB906" s="9"/>
      <c r="AC906" s="9"/>
      <c r="AD906" s="9"/>
      <c r="AE906" s="9"/>
      <c r="AF906" s="9"/>
      <c r="AG906" s="9"/>
      <c r="AH906" s="9"/>
    </row>
    <row r="907" spans="1:34" x14ac:dyDescent="0.25">
      <c r="A907" s="9"/>
      <c r="B907" s="9"/>
      <c r="C907" s="9"/>
      <c r="D907" s="9"/>
      <c r="E907" s="16"/>
      <c r="F907" s="9"/>
      <c r="G907" s="16"/>
      <c r="H907" s="16"/>
      <c r="I907" s="9"/>
      <c r="J907" s="9"/>
      <c r="K907" s="9"/>
      <c r="L907" s="9"/>
      <c r="M907" s="9"/>
      <c r="N907" s="9"/>
      <c r="O907" s="9"/>
      <c r="P907" s="9"/>
      <c r="Q907" s="425"/>
      <c r="R907" s="9"/>
      <c r="S907" s="9"/>
      <c r="T907" s="17"/>
      <c r="U907" s="17"/>
      <c r="V907" s="9"/>
      <c r="W907" s="17"/>
      <c r="X907" s="9"/>
      <c r="Y907" s="9"/>
      <c r="Z907" s="9"/>
      <c r="AA907" s="9"/>
      <c r="AB907" s="9"/>
      <c r="AC907" s="9"/>
      <c r="AD907" s="9"/>
      <c r="AE907" s="9"/>
      <c r="AF907" s="9"/>
      <c r="AG907" s="9"/>
      <c r="AH907" s="9"/>
    </row>
    <row r="908" spans="1:34" x14ac:dyDescent="0.25">
      <c r="A908" s="9"/>
      <c r="B908" s="9"/>
      <c r="C908" s="9"/>
      <c r="D908" s="9"/>
      <c r="E908" s="16"/>
      <c r="F908" s="9"/>
      <c r="G908" s="16"/>
      <c r="H908" s="16"/>
      <c r="I908" s="9"/>
      <c r="J908" s="9"/>
      <c r="K908" s="9"/>
      <c r="L908" s="9"/>
      <c r="M908" s="9"/>
      <c r="N908" s="9"/>
      <c r="O908" s="9"/>
      <c r="P908" s="9"/>
      <c r="Q908" s="425"/>
      <c r="R908" s="9"/>
      <c r="S908" s="9"/>
      <c r="T908" s="17"/>
      <c r="U908" s="17"/>
      <c r="V908" s="9"/>
      <c r="W908" s="17"/>
      <c r="X908" s="9"/>
      <c r="Y908" s="9"/>
      <c r="Z908" s="9"/>
      <c r="AA908" s="9"/>
      <c r="AB908" s="9"/>
      <c r="AC908" s="9"/>
      <c r="AD908" s="9"/>
      <c r="AE908" s="9"/>
      <c r="AF908" s="9"/>
      <c r="AG908" s="9"/>
      <c r="AH908" s="9"/>
    </row>
    <row r="909" spans="1:34" x14ac:dyDescent="0.25">
      <c r="A909" s="9"/>
      <c r="B909" s="9"/>
      <c r="C909" s="9"/>
      <c r="D909" s="9"/>
      <c r="E909" s="16"/>
      <c r="F909" s="9"/>
      <c r="G909" s="16"/>
      <c r="H909" s="16"/>
      <c r="I909" s="9"/>
      <c r="J909" s="9"/>
      <c r="K909" s="9"/>
      <c r="L909" s="9"/>
      <c r="M909" s="9"/>
      <c r="N909" s="9"/>
      <c r="O909" s="9"/>
      <c r="P909" s="9"/>
      <c r="Q909" s="425"/>
      <c r="R909" s="9"/>
      <c r="S909" s="9"/>
      <c r="T909" s="17"/>
      <c r="U909" s="17"/>
      <c r="V909" s="9"/>
      <c r="W909" s="17"/>
      <c r="X909" s="9"/>
      <c r="Y909" s="9"/>
      <c r="Z909" s="9"/>
      <c r="AA909" s="9"/>
      <c r="AB909" s="9"/>
      <c r="AC909" s="9"/>
      <c r="AD909" s="9"/>
      <c r="AE909" s="9"/>
      <c r="AF909" s="9"/>
      <c r="AG909" s="9"/>
      <c r="AH909" s="9"/>
    </row>
    <row r="910" spans="1:34" x14ac:dyDescent="0.25">
      <c r="A910" s="9"/>
      <c r="B910" s="9"/>
      <c r="C910" s="9"/>
      <c r="D910" s="9"/>
      <c r="E910" s="16"/>
      <c r="F910" s="9"/>
      <c r="G910" s="16"/>
      <c r="H910" s="16"/>
      <c r="I910" s="9"/>
      <c r="J910" s="9"/>
      <c r="K910" s="9"/>
      <c r="L910" s="9"/>
      <c r="M910" s="9"/>
      <c r="N910" s="9"/>
      <c r="O910" s="9"/>
      <c r="P910" s="9"/>
      <c r="Q910" s="425"/>
      <c r="R910" s="9"/>
      <c r="S910" s="9"/>
      <c r="T910" s="17"/>
      <c r="U910" s="17"/>
      <c r="V910" s="9"/>
      <c r="W910" s="17"/>
      <c r="X910" s="9"/>
      <c r="Y910" s="9"/>
      <c r="Z910" s="9"/>
      <c r="AA910" s="9"/>
      <c r="AB910" s="9"/>
      <c r="AC910" s="9"/>
      <c r="AD910" s="9"/>
      <c r="AE910" s="9"/>
      <c r="AF910" s="9"/>
      <c r="AG910" s="9"/>
      <c r="AH910" s="9"/>
    </row>
    <row r="911" spans="1:34" x14ac:dyDescent="0.25">
      <c r="A911" s="9"/>
      <c r="B911" s="9"/>
      <c r="C911" s="9"/>
      <c r="D911" s="9"/>
      <c r="E911" s="16"/>
      <c r="F911" s="9"/>
      <c r="G911" s="16"/>
      <c r="H911" s="16"/>
      <c r="I911" s="9"/>
      <c r="J911" s="9"/>
      <c r="K911" s="9"/>
      <c r="L911" s="9"/>
      <c r="M911" s="9"/>
      <c r="N911" s="9"/>
      <c r="O911" s="9"/>
      <c r="P911" s="9"/>
      <c r="Q911" s="425"/>
      <c r="R911" s="9"/>
      <c r="S911" s="9"/>
      <c r="T911" s="17"/>
      <c r="U911" s="17"/>
      <c r="V911" s="9"/>
      <c r="W911" s="17"/>
      <c r="X911" s="9"/>
      <c r="Y911" s="9"/>
      <c r="Z911" s="9"/>
      <c r="AA911" s="9"/>
      <c r="AB911" s="9"/>
      <c r="AC911" s="9"/>
      <c r="AD911" s="9"/>
      <c r="AE911" s="9"/>
      <c r="AF911" s="9"/>
      <c r="AG911" s="9"/>
      <c r="AH911" s="9"/>
    </row>
    <row r="912" spans="1:34" x14ac:dyDescent="0.25">
      <c r="A912" s="9"/>
      <c r="B912" s="9"/>
      <c r="C912" s="9"/>
      <c r="D912" s="9"/>
      <c r="E912" s="16"/>
      <c r="F912" s="9"/>
      <c r="G912" s="16"/>
      <c r="H912" s="16"/>
      <c r="I912" s="9"/>
      <c r="J912" s="9"/>
      <c r="K912" s="9"/>
      <c r="L912" s="9"/>
      <c r="M912" s="9"/>
      <c r="N912" s="9"/>
      <c r="O912" s="9"/>
      <c r="P912" s="9"/>
      <c r="Q912" s="425"/>
      <c r="R912" s="9"/>
      <c r="S912" s="9"/>
      <c r="T912" s="17"/>
      <c r="U912" s="17"/>
      <c r="V912" s="9"/>
      <c r="W912" s="17"/>
      <c r="X912" s="9"/>
      <c r="Y912" s="9"/>
      <c r="Z912" s="9"/>
      <c r="AA912" s="9"/>
      <c r="AB912" s="9"/>
      <c r="AC912" s="9"/>
      <c r="AD912" s="9"/>
      <c r="AE912" s="9"/>
      <c r="AF912" s="9"/>
      <c r="AG912" s="9"/>
      <c r="AH912" s="9"/>
    </row>
    <row r="913" spans="1:34" x14ac:dyDescent="0.25">
      <c r="A913" s="9"/>
      <c r="B913" s="9"/>
      <c r="C913" s="9"/>
      <c r="D913" s="9"/>
      <c r="E913" s="16"/>
      <c r="F913" s="9"/>
      <c r="G913" s="16"/>
      <c r="H913" s="16"/>
      <c r="I913" s="9"/>
      <c r="J913" s="9"/>
      <c r="K913" s="9"/>
      <c r="L913" s="9"/>
      <c r="M913" s="9"/>
      <c r="N913" s="9"/>
      <c r="O913" s="9"/>
      <c r="P913" s="9"/>
      <c r="Q913" s="425"/>
      <c r="R913" s="9"/>
      <c r="S913" s="9"/>
      <c r="T913" s="17"/>
      <c r="U913" s="17"/>
      <c r="V913" s="9"/>
      <c r="W913" s="17"/>
      <c r="X913" s="9"/>
      <c r="Y913" s="9"/>
      <c r="Z913" s="9"/>
      <c r="AA913" s="9"/>
      <c r="AB913" s="9"/>
      <c r="AC913" s="9"/>
      <c r="AD913" s="9"/>
      <c r="AE913" s="9"/>
      <c r="AF913" s="9"/>
      <c r="AG913" s="9"/>
      <c r="AH913" s="9"/>
    </row>
    <row r="914" spans="1:34" x14ac:dyDescent="0.25">
      <c r="A914" s="9"/>
      <c r="B914" s="9"/>
      <c r="C914" s="9"/>
      <c r="D914" s="9"/>
      <c r="E914" s="16"/>
      <c r="F914" s="9"/>
      <c r="G914" s="16"/>
      <c r="H914" s="16"/>
      <c r="I914" s="9"/>
      <c r="J914" s="9"/>
      <c r="K914" s="9"/>
      <c r="L914" s="9"/>
      <c r="M914" s="9"/>
      <c r="N914" s="9"/>
      <c r="O914" s="9"/>
      <c r="P914" s="9"/>
      <c r="Q914" s="425"/>
      <c r="R914" s="9"/>
      <c r="S914" s="9"/>
      <c r="T914" s="17"/>
      <c r="U914" s="17"/>
      <c r="V914" s="9"/>
      <c r="W914" s="17"/>
      <c r="X914" s="9"/>
      <c r="Y914" s="9"/>
      <c r="Z914" s="9"/>
      <c r="AA914" s="9"/>
      <c r="AB914" s="9"/>
      <c r="AC914" s="9"/>
      <c r="AD914" s="9"/>
      <c r="AE914" s="9"/>
      <c r="AF914" s="9"/>
      <c r="AG914" s="9"/>
      <c r="AH914" s="9"/>
    </row>
    <row r="915" spans="1:34" x14ac:dyDescent="0.25">
      <c r="A915" s="9"/>
      <c r="B915" s="9"/>
      <c r="C915" s="9"/>
      <c r="D915" s="9"/>
      <c r="E915" s="16"/>
      <c r="F915" s="9"/>
      <c r="G915" s="16"/>
      <c r="H915" s="16"/>
      <c r="I915" s="9"/>
      <c r="J915" s="9"/>
      <c r="K915" s="9"/>
      <c r="L915" s="9"/>
      <c r="M915" s="9"/>
      <c r="N915" s="9"/>
      <c r="O915" s="9"/>
      <c r="P915" s="9"/>
      <c r="Q915" s="425"/>
      <c r="R915" s="9"/>
      <c r="S915" s="9"/>
      <c r="T915" s="17"/>
      <c r="U915" s="17"/>
      <c r="V915" s="9"/>
      <c r="W915" s="17"/>
      <c r="X915" s="9"/>
      <c r="Y915" s="9"/>
      <c r="Z915" s="9"/>
      <c r="AA915" s="9"/>
      <c r="AB915" s="9"/>
      <c r="AC915" s="9"/>
      <c r="AD915" s="9"/>
      <c r="AE915" s="9"/>
      <c r="AF915" s="9"/>
      <c r="AG915" s="9"/>
      <c r="AH915" s="9"/>
    </row>
    <row r="916" spans="1:34" x14ac:dyDescent="0.25">
      <c r="A916" s="9"/>
      <c r="B916" s="9"/>
      <c r="C916" s="9"/>
      <c r="D916" s="9"/>
      <c r="E916" s="16"/>
      <c r="F916" s="9"/>
      <c r="G916" s="16"/>
      <c r="H916" s="16"/>
      <c r="I916" s="9"/>
      <c r="J916" s="9"/>
      <c r="K916" s="9"/>
      <c r="L916" s="9"/>
      <c r="M916" s="9"/>
      <c r="N916" s="9"/>
      <c r="O916" s="9"/>
      <c r="P916" s="9"/>
      <c r="Q916" s="425"/>
      <c r="R916" s="9"/>
      <c r="S916" s="9"/>
      <c r="T916" s="17"/>
      <c r="U916" s="17"/>
      <c r="V916" s="9"/>
      <c r="W916" s="17"/>
      <c r="X916" s="9"/>
      <c r="Y916" s="9"/>
      <c r="Z916" s="9"/>
      <c r="AA916" s="9"/>
      <c r="AB916" s="9"/>
      <c r="AC916" s="9"/>
      <c r="AD916" s="9"/>
      <c r="AE916" s="9"/>
      <c r="AF916" s="9"/>
      <c r="AG916" s="9"/>
      <c r="AH916" s="9"/>
    </row>
    <row r="917" spans="1:34" x14ac:dyDescent="0.25">
      <c r="A917" s="9"/>
      <c r="B917" s="9"/>
      <c r="C917" s="9"/>
      <c r="D917" s="9"/>
      <c r="E917" s="16"/>
      <c r="F917" s="9"/>
      <c r="G917" s="16"/>
      <c r="H917" s="16"/>
      <c r="I917" s="9"/>
      <c r="J917" s="9"/>
      <c r="K917" s="9"/>
      <c r="L917" s="9"/>
      <c r="M917" s="9"/>
      <c r="N917" s="9"/>
      <c r="O917" s="9"/>
      <c r="P917" s="9"/>
      <c r="Q917" s="425"/>
      <c r="R917" s="9"/>
      <c r="S917" s="9"/>
      <c r="T917" s="17"/>
      <c r="U917" s="17"/>
      <c r="V917" s="9"/>
      <c r="W917" s="17"/>
      <c r="X917" s="9"/>
      <c r="Y917" s="9"/>
      <c r="Z917" s="9"/>
      <c r="AA917" s="9"/>
      <c r="AB917" s="9"/>
      <c r="AC917" s="9"/>
      <c r="AD917" s="9"/>
      <c r="AE917" s="9"/>
      <c r="AF917" s="9"/>
      <c r="AG917" s="9"/>
      <c r="AH917" s="9"/>
    </row>
    <row r="918" spans="1:34" x14ac:dyDescent="0.25">
      <c r="A918" s="9"/>
      <c r="B918" s="9"/>
      <c r="C918" s="9"/>
      <c r="D918" s="9"/>
      <c r="E918" s="16"/>
      <c r="F918" s="9"/>
      <c r="G918" s="16"/>
      <c r="H918" s="16"/>
      <c r="I918" s="9"/>
      <c r="J918" s="9"/>
      <c r="K918" s="9"/>
      <c r="L918" s="9"/>
      <c r="M918" s="9"/>
      <c r="N918" s="9"/>
      <c r="O918" s="9"/>
      <c r="P918" s="9"/>
      <c r="Q918" s="425"/>
      <c r="R918" s="9"/>
      <c r="S918" s="9"/>
      <c r="T918" s="17"/>
      <c r="U918" s="17"/>
      <c r="V918" s="9"/>
      <c r="W918" s="17"/>
      <c r="X918" s="9"/>
      <c r="Y918" s="9"/>
      <c r="Z918" s="9"/>
      <c r="AA918" s="9"/>
      <c r="AB918" s="9"/>
      <c r="AC918" s="9"/>
      <c r="AD918" s="9"/>
      <c r="AE918" s="9"/>
      <c r="AF918" s="9"/>
      <c r="AG918" s="9"/>
      <c r="AH918" s="9"/>
    </row>
    <row r="919" spans="1:34" x14ac:dyDescent="0.25">
      <c r="A919" s="9"/>
      <c r="B919" s="9"/>
      <c r="C919" s="9"/>
      <c r="D919" s="9"/>
      <c r="E919" s="16"/>
      <c r="F919" s="9"/>
      <c r="G919" s="16"/>
      <c r="H919" s="16"/>
      <c r="I919" s="9"/>
      <c r="J919" s="9"/>
      <c r="K919" s="9"/>
      <c r="L919" s="9"/>
      <c r="M919" s="9"/>
      <c r="N919" s="9"/>
      <c r="O919" s="9"/>
      <c r="P919" s="9"/>
      <c r="Q919" s="425"/>
      <c r="R919" s="9"/>
      <c r="S919" s="9"/>
      <c r="T919" s="17"/>
      <c r="U919" s="17"/>
      <c r="V919" s="9"/>
      <c r="W919" s="17"/>
      <c r="X919" s="9"/>
      <c r="Y919" s="9"/>
      <c r="Z919" s="9"/>
      <c r="AA919" s="9"/>
      <c r="AB919" s="9"/>
      <c r="AC919" s="9"/>
      <c r="AD919" s="9"/>
      <c r="AE919" s="9"/>
      <c r="AF919" s="9"/>
      <c r="AG919" s="9"/>
      <c r="AH919" s="9"/>
    </row>
    <row r="920" spans="1:34" x14ac:dyDescent="0.25">
      <c r="A920" s="9"/>
      <c r="B920" s="9"/>
      <c r="C920" s="9"/>
      <c r="D920" s="9"/>
      <c r="E920" s="16"/>
      <c r="F920" s="9"/>
      <c r="G920" s="16"/>
      <c r="H920" s="16"/>
      <c r="I920" s="9"/>
      <c r="J920" s="9"/>
      <c r="K920" s="9"/>
      <c r="L920" s="9"/>
      <c r="M920" s="9"/>
      <c r="N920" s="9"/>
      <c r="O920" s="9"/>
      <c r="P920" s="9"/>
      <c r="Q920" s="425"/>
      <c r="R920" s="9"/>
      <c r="S920" s="9"/>
      <c r="T920" s="17"/>
      <c r="U920" s="17"/>
      <c r="V920" s="9"/>
      <c r="W920" s="17"/>
      <c r="X920" s="9"/>
      <c r="Y920" s="9"/>
      <c r="Z920" s="9"/>
      <c r="AA920" s="9"/>
      <c r="AB920" s="9"/>
      <c r="AC920" s="9"/>
      <c r="AD920" s="9"/>
      <c r="AE920" s="9"/>
      <c r="AF920" s="9"/>
      <c r="AG920" s="9"/>
      <c r="AH920" s="9"/>
    </row>
    <row r="921" spans="1:34" x14ac:dyDescent="0.25">
      <c r="A921" s="9"/>
      <c r="B921" s="9"/>
      <c r="C921" s="9"/>
      <c r="D921" s="9"/>
      <c r="E921" s="16"/>
      <c r="F921" s="9"/>
      <c r="G921" s="16"/>
      <c r="H921" s="16"/>
      <c r="I921" s="9"/>
      <c r="J921" s="9"/>
      <c r="K921" s="9"/>
      <c r="L921" s="9"/>
      <c r="M921" s="9"/>
      <c r="N921" s="9"/>
      <c r="O921" s="9"/>
      <c r="P921" s="9"/>
      <c r="Q921" s="425"/>
      <c r="R921" s="9"/>
      <c r="S921" s="9"/>
      <c r="T921" s="17"/>
      <c r="U921" s="17"/>
      <c r="V921" s="9"/>
      <c r="W921" s="17"/>
      <c r="X921" s="9"/>
      <c r="Y921" s="9"/>
      <c r="Z921" s="9"/>
      <c r="AA921" s="9"/>
      <c r="AB921" s="9"/>
      <c r="AC921" s="9"/>
      <c r="AD921" s="9"/>
      <c r="AE921" s="9"/>
      <c r="AF921" s="9"/>
      <c r="AG921" s="9"/>
      <c r="AH921" s="9"/>
    </row>
    <row r="922" spans="1:34" x14ac:dyDescent="0.25">
      <c r="A922" s="9"/>
      <c r="B922" s="9"/>
      <c r="C922" s="9"/>
      <c r="D922" s="9"/>
      <c r="E922" s="16"/>
      <c r="F922" s="9"/>
      <c r="G922" s="16"/>
      <c r="H922" s="16"/>
      <c r="I922" s="9"/>
      <c r="J922" s="9"/>
      <c r="K922" s="9"/>
      <c r="L922" s="9"/>
      <c r="M922" s="9"/>
      <c r="N922" s="9"/>
      <c r="O922" s="9"/>
      <c r="P922" s="9"/>
      <c r="Q922" s="425"/>
      <c r="R922" s="9"/>
      <c r="S922" s="9"/>
      <c r="T922" s="17"/>
      <c r="U922" s="17"/>
      <c r="V922" s="9"/>
      <c r="W922" s="17"/>
      <c r="X922" s="9"/>
      <c r="Y922" s="9"/>
      <c r="Z922" s="9"/>
      <c r="AA922" s="9"/>
      <c r="AB922" s="9"/>
      <c r="AC922" s="9"/>
      <c r="AD922" s="9"/>
      <c r="AE922" s="9"/>
      <c r="AF922" s="9"/>
      <c r="AG922" s="9"/>
      <c r="AH922" s="9"/>
    </row>
    <row r="923" spans="1:34" x14ac:dyDescent="0.25">
      <c r="A923" s="9"/>
      <c r="B923" s="9"/>
      <c r="C923" s="9"/>
      <c r="D923" s="9"/>
      <c r="E923" s="16"/>
      <c r="F923" s="9"/>
      <c r="G923" s="16"/>
      <c r="H923" s="16"/>
      <c r="I923" s="9"/>
      <c r="J923" s="9"/>
      <c r="K923" s="9"/>
      <c r="L923" s="9"/>
      <c r="M923" s="9"/>
      <c r="N923" s="9"/>
      <c r="O923" s="9"/>
      <c r="P923" s="9"/>
      <c r="Q923" s="425"/>
      <c r="R923" s="9"/>
      <c r="S923" s="9"/>
      <c r="T923" s="17"/>
      <c r="U923" s="17"/>
      <c r="V923" s="9"/>
      <c r="W923" s="17"/>
      <c r="X923" s="9"/>
      <c r="Y923" s="9"/>
      <c r="Z923" s="9"/>
      <c r="AA923" s="9"/>
      <c r="AB923" s="9"/>
      <c r="AC923" s="9"/>
      <c r="AD923" s="9"/>
      <c r="AE923" s="9"/>
      <c r="AF923" s="9"/>
      <c r="AG923" s="9"/>
      <c r="AH923" s="9"/>
    </row>
    <row r="924" spans="1:34" x14ac:dyDescent="0.25">
      <c r="A924" s="9"/>
      <c r="B924" s="9"/>
      <c r="C924" s="9"/>
      <c r="D924" s="9"/>
      <c r="E924" s="16"/>
      <c r="F924" s="9"/>
      <c r="G924" s="16"/>
      <c r="H924" s="16"/>
      <c r="I924" s="9"/>
      <c r="J924" s="9"/>
      <c r="K924" s="9"/>
      <c r="L924" s="9"/>
      <c r="M924" s="9"/>
      <c r="N924" s="9"/>
      <c r="O924" s="9"/>
      <c r="P924" s="9"/>
      <c r="Q924" s="425"/>
      <c r="R924" s="9"/>
      <c r="S924" s="9"/>
      <c r="T924" s="17"/>
      <c r="U924" s="17"/>
      <c r="V924" s="9"/>
      <c r="W924" s="17"/>
      <c r="X924" s="9"/>
      <c r="Y924" s="9"/>
      <c r="Z924" s="9"/>
      <c r="AA924" s="9"/>
      <c r="AB924" s="9"/>
      <c r="AC924" s="9"/>
      <c r="AD924" s="9"/>
      <c r="AE924" s="9"/>
      <c r="AF924" s="9"/>
      <c r="AG924" s="9"/>
      <c r="AH924" s="9"/>
    </row>
    <row r="925" spans="1:34" x14ac:dyDescent="0.25">
      <c r="A925" s="9"/>
      <c r="B925" s="9"/>
      <c r="C925" s="9"/>
      <c r="D925" s="9"/>
      <c r="E925" s="16"/>
      <c r="F925" s="9"/>
      <c r="G925" s="16"/>
      <c r="H925" s="16"/>
      <c r="I925" s="9"/>
      <c r="J925" s="9"/>
      <c r="K925" s="9"/>
      <c r="L925" s="9"/>
      <c r="M925" s="9"/>
      <c r="N925" s="9"/>
      <c r="O925" s="9"/>
      <c r="P925" s="9"/>
      <c r="Q925" s="425"/>
      <c r="R925" s="9"/>
      <c r="S925" s="9"/>
      <c r="T925" s="17"/>
      <c r="U925" s="17"/>
      <c r="V925" s="9"/>
      <c r="W925" s="17"/>
      <c r="X925" s="9"/>
      <c r="Y925" s="9"/>
      <c r="Z925" s="9"/>
      <c r="AA925" s="9"/>
      <c r="AB925" s="9"/>
      <c r="AC925" s="9"/>
      <c r="AD925" s="9"/>
      <c r="AE925" s="9"/>
      <c r="AF925" s="9"/>
      <c r="AG925" s="9"/>
      <c r="AH925" s="9"/>
    </row>
    <row r="926" spans="1:34" x14ac:dyDescent="0.25">
      <c r="A926" s="9"/>
      <c r="B926" s="9"/>
      <c r="C926" s="9"/>
      <c r="D926" s="9"/>
      <c r="E926" s="16"/>
      <c r="F926" s="9"/>
      <c r="G926" s="16"/>
      <c r="H926" s="16"/>
      <c r="I926" s="9"/>
      <c r="J926" s="9"/>
      <c r="K926" s="9"/>
      <c r="L926" s="9"/>
      <c r="M926" s="9"/>
      <c r="N926" s="9"/>
      <c r="O926" s="9"/>
      <c r="P926" s="9"/>
      <c r="Q926" s="425"/>
      <c r="R926" s="9"/>
      <c r="S926" s="9"/>
      <c r="T926" s="17"/>
      <c r="U926" s="17"/>
      <c r="V926" s="9"/>
      <c r="W926" s="17"/>
      <c r="X926" s="9"/>
      <c r="Y926" s="9"/>
      <c r="Z926" s="9"/>
      <c r="AA926" s="9"/>
      <c r="AB926" s="9"/>
      <c r="AC926" s="9"/>
      <c r="AD926" s="9"/>
      <c r="AE926" s="9"/>
      <c r="AF926" s="9"/>
      <c r="AG926" s="9"/>
      <c r="AH926" s="9"/>
    </row>
    <row r="927" spans="1:34" x14ac:dyDescent="0.25">
      <c r="A927" s="9"/>
      <c r="B927" s="9"/>
      <c r="C927" s="9"/>
      <c r="D927" s="9"/>
      <c r="E927" s="16"/>
      <c r="F927" s="9"/>
      <c r="G927" s="16"/>
      <c r="H927" s="16"/>
      <c r="I927" s="9"/>
      <c r="J927" s="9"/>
      <c r="K927" s="9"/>
      <c r="L927" s="9"/>
      <c r="M927" s="9"/>
      <c r="N927" s="9"/>
      <c r="O927" s="9"/>
      <c r="P927" s="9"/>
      <c r="Q927" s="425"/>
      <c r="R927" s="9"/>
      <c r="S927" s="9"/>
      <c r="T927" s="17"/>
      <c r="U927" s="17"/>
      <c r="V927" s="9"/>
      <c r="W927" s="17"/>
      <c r="X927" s="9"/>
      <c r="Y927" s="9"/>
      <c r="Z927" s="9"/>
      <c r="AA927" s="9"/>
      <c r="AB927" s="9"/>
      <c r="AC927" s="9"/>
      <c r="AD927" s="9"/>
      <c r="AE927" s="9"/>
      <c r="AF927" s="9"/>
      <c r="AG927" s="9"/>
      <c r="AH927" s="9"/>
    </row>
    <row r="928" spans="1:34" x14ac:dyDescent="0.25">
      <c r="A928" s="9"/>
      <c r="B928" s="9"/>
      <c r="C928" s="9"/>
      <c r="D928" s="9"/>
      <c r="E928" s="16"/>
      <c r="F928" s="9"/>
      <c r="G928" s="16"/>
      <c r="H928" s="16"/>
      <c r="I928" s="9"/>
      <c r="J928" s="9"/>
      <c r="K928" s="9"/>
      <c r="L928" s="9"/>
      <c r="M928" s="9"/>
      <c r="N928" s="9"/>
      <c r="O928" s="9"/>
      <c r="P928" s="9"/>
      <c r="Q928" s="425"/>
      <c r="R928" s="9"/>
      <c r="S928" s="9"/>
      <c r="T928" s="17"/>
      <c r="U928" s="17"/>
      <c r="V928" s="9"/>
      <c r="W928" s="17"/>
      <c r="X928" s="9"/>
      <c r="Y928" s="9"/>
      <c r="Z928" s="9"/>
      <c r="AA928" s="9"/>
      <c r="AB928" s="9"/>
      <c r="AC928" s="9"/>
      <c r="AD928" s="9"/>
      <c r="AE928" s="9"/>
      <c r="AF928" s="9"/>
      <c r="AG928" s="9"/>
      <c r="AH928" s="9"/>
    </row>
    <row r="929" spans="1:34" x14ac:dyDescent="0.25">
      <c r="A929" s="9"/>
      <c r="B929" s="9"/>
      <c r="C929" s="9"/>
      <c r="D929" s="9"/>
      <c r="E929" s="16"/>
      <c r="F929" s="9"/>
      <c r="G929" s="16"/>
      <c r="H929" s="16"/>
      <c r="I929" s="9"/>
      <c r="J929" s="9"/>
      <c r="K929" s="9"/>
      <c r="L929" s="9"/>
      <c r="M929" s="9"/>
      <c r="N929" s="9"/>
      <c r="O929" s="9"/>
      <c r="P929" s="9"/>
      <c r="Q929" s="425"/>
      <c r="R929" s="9"/>
      <c r="S929" s="9"/>
      <c r="T929" s="17"/>
      <c r="U929" s="17"/>
      <c r="V929" s="9"/>
      <c r="W929" s="17"/>
      <c r="X929" s="9"/>
      <c r="Y929" s="9"/>
      <c r="Z929" s="9"/>
      <c r="AA929" s="9"/>
      <c r="AB929" s="9"/>
      <c r="AC929" s="9"/>
      <c r="AD929" s="9"/>
      <c r="AE929" s="9"/>
      <c r="AF929" s="9"/>
      <c r="AG929" s="9"/>
      <c r="AH929" s="9"/>
    </row>
    <row r="930" spans="1:34" x14ac:dyDescent="0.25">
      <c r="A930" s="9"/>
      <c r="B930" s="9"/>
      <c r="C930" s="9"/>
      <c r="D930" s="9"/>
      <c r="E930" s="16"/>
      <c r="F930" s="9"/>
      <c r="G930" s="16"/>
      <c r="H930" s="16"/>
      <c r="I930" s="9"/>
      <c r="J930" s="9"/>
      <c r="K930" s="9"/>
      <c r="L930" s="9"/>
      <c r="M930" s="9"/>
      <c r="N930" s="9"/>
      <c r="O930" s="9"/>
      <c r="P930" s="9"/>
      <c r="Q930" s="425"/>
      <c r="R930" s="9"/>
      <c r="S930" s="9"/>
      <c r="T930" s="17"/>
      <c r="U930" s="17"/>
      <c r="V930" s="9"/>
      <c r="W930" s="17"/>
      <c r="X930" s="9"/>
      <c r="Y930" s="9"/>
      <c r="Z930" s="9"/>
      <c r="AA930" s="9"/>
      <c r="AB930" s="9"/>
      <c r="AC930" s="9"/>
      <c r="AD930" s="9"/>
      <c r="AE930" s="9"/>
      <c r="AF930" s="9"/>
      <c r="AG930" s="9"/>
      <c r="AH930" s="9"/>
    </row>
    <row r="931" spans="1:34" x14ac:dyDescent="0.25">
      <c r="A931" s="9"/>
      <c r="B931" s="9"/>
      <c r="C931" s="9"/>
      <c r="D931" s="9"/>
      <c r="E931" s="16"/>
      <c r="F931" s="9"/>
      <c r="G931" s="16"/>
      <c r="H931" s="16"/>
      <c r="I931" s="9"/>
      <c r="J931" s="9"/>
      <c r="K931" s="9"/>
      <c r="L931" s="9"/>
      <c r="M931" s="9"/>
      <c r="N931" s="9"/>
      <c r="O931" s="9"/>
      <c r="P931" s="9"/>
      <c r="Q931" s="425"/>
      <c r="R931" s="9"/>
      <c r="S931" s="9"/>
      <c r="T931" s="17"/>
      <c r="U931" s="17"/>
      <c r="V931" s="9"/>
      <c r="W931" s="17"/>
      <c r="X931" s="9"/>
      <c r="Y931" s="9"/>
      <c r="Z931" s="9"/>
      <c r="AA931" s="9"/>
      <c r="AB931" s="9"/>
      <c r="AC931" s="9"/>
      <c r="AD931" s="9"/>
      <c r="AE931" s="9"/>
      <c r="AF931" s="9"/>
      <c r="AG931" s="9"/>
      <c r="AH931" s="9"/>
    </row>
    <row r="932" spans="1:34" x14ac:dyDescent="0.25">
      <c r="A932" s="9"/>
      <c r="B932" s="9"/>
      <c r="C932" s="9"/>
      <c r="D932" s="9"/>
      <c r="E932" s="16"/>
      <c r="F932" s="9"/>
      <c r="G932" s="16"/>
      <c r="H932" s="16"/>
      <c r="I932" s="9"/>
      <c r="J932" s="9"/>
      <c r="K932" s="9"/>
      <c r="L932" s="9"/>
      <c r="M932" s="9"/>
      <c r="N932" s="9"/>
      <c r="O932" s="9"/>
      <c r="P932" s="9"/>
      <c r="Q932" s="425"/>
      <c r="R932" s="9"/>
      <c r="S932" s="9"/>
      <c r="T932" s="17"/>
      <c r="U932" s="17"/>
      <c r="V932" s="9"/>
      <c r="W932" s="17"/>
      <c r="X932" s="9"/>
      <c r="Y932" s="9"/>
      <c r="Z932" s="9"/>
      <c r="AA932" s="9"/>
      <c r="AB932" s="9"/>
      <c r="AC932" s="9"/>
      <c r="AD932" s="9"/>
      <c r="AE932" s="9"/>
      <c r="AF932" s="9"/>
      <c r="AG932" s="9"/>
      <c r="AH932" s="9"/>
    </row>
    <row r="933" spans="1:34" x14ac:dyDescent="0.25">
      <c r="A933" s="9"/>
      <c r="B933" s="9"/>
      <c r="C933" s="9"/>
      <c r="D933" s="9"/>
      <c r="E933" s="16"/>
      <c r="F933" s="9"/>
      <c r="G933" s="16"/>
      <c r="H933" s="16"/>
      <c r="I933" s="9"/>
      <c r="J933" s="9"/>
      <c r="K933" s="9"/>
      <c r="L933" s="9"/>
      <c r="M933" s="9"/>
      <c r="N933" s="9"/>
      <c r="O933" s="9"/>
      <c r="P933" s="9"/>
      <c r="Q933" s="425"/>
      <c r="R933" s="9"/>
      <c r="S933" s="9"/>
      <c r="T933" s="17"/>
      <c r="U933" s="17"/>
      <c r="V933" s="9"/>
      <c r="W933" s="17"/>
      <c r="X933" s="9"/>
      <c r="Y933" s="9"/>
      <c r="Z933" s="9"/>
      <c r="AA933" s="9"/>
      <c r="AB933" s="9"/>
      <c r="AC933" s="9"/>
      <c r="AD933" s="9"/>
      <c r="AE933" s="9"/>
      <c r="AF933" s="9"/>
      <c r="AG933" s="9"/>
      <c r="AH933" s="9"/>
    </row>
    <row r="934" spans="1:34" x14ac:dyDescent="0.25">
      <c r="A934" s="9"/>
      <c r="B934" s="9"/>
      <c r="C934" s="9"/>
      <c r="D934" s="9"/>
      <c r="E934" s="16"/>
      <c r="F934" s="9"/>
      <c r="G934" s="16"/>
      <c r="H934" s="16"/>
      <c r="I934" s="9"/>
      <c r="J934" s="9"/>
      <c r="K934" s="9"/>
      <c r="L934" s="9"/>
      <c r="M934" s="9"/>
      <c r="N934" s="9"/>
      <c r="O934" s="9"/>
      <c r="P934" s="9"/>
      <c r="Q934" s="425"/>
      <c r="R934" s="9"/>
      <c r="S934" s="9"/>
      <c r="T934" s="17"/>
      <c r="U934" s="17"/>
      <c r="V934" s="9"/>
      <c r="W934" s="17"/>
      <c r="X934" s="9"/>
      <c r="Y934" s="9"/>
      <c r="Z934" s="9"/>
      <c r="AA934" s="9"/>
      <c r="AB934" s="9"/>
      <c r="AC934" s="9"/>
      <c r="AD934" s="9"/>
      <c r="AE934" s="9"/>
      <c r="AF934" s="9"/>
      <c r="AG934" s="9"/>
      <c r="AH934" s="9"/>
    </row>
    <row r="935" spans="1:34" x14ac:dyDescent="0.25">
      <c r="A935" s="9"/>
      <c r="B935" s="9"/>
      <c r="C935" s="9"/>
      <c r="D935" s="9"/>
      <c r="E935" s="16"/>
      <c r="F935" s="9"/>
      <c r="G935" s="16"/>
      <c r="H935" s="16"/>
      <c r="I935" s="9"/>
      <c r="J935" s="9"/>
      <c r="K935" s="9"/>
      <c r="L935" s="9"/>
      <c r="M935" s="9"/>
      <c r="N935" s="9"/>
      <c r="O935" s="9"/>
      <c r="P935" s="9"/>
      <c r="Q935" s="425"/>
      <c r="R935" s="9"/>
      <c r="S935" s="9"/>
      <c r="T935" s="17"/>
      <c r="U935" s="17"/>
      <c r="V935" s="9"/>
      <c r="W935" s="17"/>
      <c r="X935" s="9"/>
      <c r="Y935" s="9"/>
      <c r="Z935" s="9"/>
      <c r="AA935" s="9"/>
      <c r="AB935" s="9"/>
      <c r="AC935" s="9"/>
      <c r="AD935" s="9"/>
      <c r="AE935" s="9"/>
      <c r="AF935" s="9"/>
      <c r="AG935" s="9"/>
      <c r="AH935" s="9"/>
    </row>
    <row r="936" spans="1:34" x14ac:dyDescent="0.25">
      <c r="A936" s="9"/>
      <c r="B936" s="9"/>
      <c r="C936" s="9"/>
      <c r="D936" s="9"/>
      <c r="E936" s="16"/>
      <c r="F936" s="9"/>
      <c r="G936" s="16"/>
      <c r="H936" s="16"/>
      <c r="I936" s="9"/>
      <c r="J936" s="9"/>
      <c r="K936" s="9"/>
      <c r="L936" s="9"/>
      <c r="M936" s="9"/>
      <c r="N936" s="9"/>
      <c r="O936" s="9"/>
      <c r="P936" s="9"/>
      <c r="Q936" s="425"/>
      <c r="R936" s="9"/>
      <c r="S936" s="9"/>
      <c r="T936" s="17"/>
      <c r="U936" s="17"/>
      <c r="V936" s="9"/>
      <c r="W936" s="17"/>
      <c r="X936" s="9"/>
      <c r="Y936" s="9"/>
      <c r="Z936" s="9"/>
      <c r="AA936" s="9"/>
      <c r="AB936" s="9"/>
      <c r="AC936" s="9"/>
      <c r="AD936" s="9"/>
      <c r="AE936" s="9"/>
      <c r="AF936" s="9"/>
      <c r="AG936" s="9"/>
      <c r="AH936" s="9"/>
    </row>
    <row r="937" spans="1:34" x14ac:dyDescent="0.25">
      <c r="A937" s="9"/>
      <c r="B937" s="9"/>
      <c r="C937" s="9"/>
      <c r="D937" s="9"/>
      <c r="E937" s="16"/>
      <c r="F937" s="9"/>
      <c r="G937" s="16"/>
      <c r="H937" s="16"/>
      <c r="I937" s="9"/>
      <c r="J937" s="9"/>
      <c r="K937" s="9"/>
      <c r="L937" s="9"/>
      <c r="M937" s="9"/>
      <c r="N937" s="9"/>
      <c r="O937" s="9"/>
      <c r="P937" s="9"/>
      <c r="Q937" s="425"/>
      <c r="R937" s="9"/>
      <c r="S937" s="9"/>
      <c r="T937" s="17"/>
      <c r="U937" s="17"/>
      <c r="V937" s="9"/>
      <c r="W937" s="17"/>
      <c r="X937" s="9"/>
      <c r="Y937" s="9"/>
      <c r="Z937" s="9"/>
      <c r="AA937" s="9"/>
      <c r="AB937" s="9"/>
      <c r="AC937" s="9"/>
      <c r="AD937" s="9"/>
      <c r="AE937" s="9"/>
      <c r="AF937" s="9"/>
      <c r="AG937" s="9"/>
      <c r="AH937" s="9"/>
    </row>
    <row r="938" spans="1:34" x14ac:dyDescent="0.25">
      <c r="A938" s="9"/>
      <c r="B938" s="9"/>
      <c r="C938" s="9"/>
      <c r="D938" s="9"/>
      <c r="E938" s="16"/>
      <c r="F938" s="9"/>
      <c r="G938" s="16"/>
      <c r="H938" s="16"/>
      <c r="I938" s="9"/>
      <c r="J938" s="9"/>
      <c r="K938" s="9"/>
      <c r="L938" s="9"/>
      <c r="M938" s="9"/>
      <c r="N938" s="9"/>
      <c r="O938" s="9"/>
      <c r="P938" s="9"/>
      <c r="Q938" s="425"/>
      <c r="R938" s="9"/>
      <c r="S938" s="9"/>
      <c r="T938" s="17"/>
      <c r="U938" s="17"/>
      <c r="V938" s="9"/>
      <c r="W938" s="17"/>
      <c r="X938" s="9"/>
      <c r="Y938" s="9"/>
      <c r="Z938" s="9"/>
      <c r="AA938" s="9"/>
      <c r="AB938" s="9"/>
      <c r="AC938" s="9"/>
      <c r="AD938" s="9"/>
      <c r="AE938" s="9"/>
      <c r="AF938" s="9"/>
      <c r="AG938" s="9"/>
      <c r="AH938" s="9"/>
    </row>
    <row r="939" spans="1:34" x14ac:dyDescent="0.25">
      <c r="A939" s="9"/>
      <c r="B939" s="9"/>
      <c r="C939" s="9"/>
      <c r="D939" s="9"/>
      <c r="E939" s="16"/>
      <c r="F939" s="9"/>
      <c r="G939" s="16"/>
      <c r="H939" s="16"/>
      <c r="I939" s="9"/>
      <c r="J939" s="9"/>
      <c r="K939" s="9"/>
      <c r="L939" s="9"/>
      <c r="M939" s="9"/>
      <c r="N939" s="9"/>
      <c r="O939" s="9"/>
      <c r="P939" s="9"/>
      <c r="Q939" s="425"/>
      <c r="R939" s="9"/>
      <c r="S939" s="9"/>
      <c r="T939" s="17"/>
      <c r="U939" s="17"/>
      <c r="V939" s="9"/>
      <c r="W939" s="17"/>
      <c r="X939" s="9"/>
      <c r="Y939" s="9"/>
      <c r="Z939" s="9"/>
      <c r="AA939" s="9"/>
      <c r="AB939" s="9"/>
      <c r="AC939" s="9"/>
      <c r="AD939" s="9"/>
      <c r="AE939" s="9"/>
      <c r="AF939" s="9"/>
      <c r="AG939" s="9"/>
      <c r="AH939" s="9"/>
    </row>
    <row r="940" spans="1:34" x14ac:dyDescent="0.25">
      <c r="A940" s="9"/>
      <c r="B940" s="9"/>
      <c r="C940" s="9"/>
      <c r="D940" s="9"/>
      <c r="E940" s="16"/>
      <c r="F940" s="9"/>
      <c r="G940" s="16"/>
      <c r="H940" s="16"/>
      <c r="I940" s="9"/>
      <c r="J940" s="9"/>
      <c r="K940" s="9"/>
      <c r="L940" s="9"/>
      <c r="M940" s="9"/>
      <c r="N940" s="9"/>
      <c r="O940" s="9"/>
      <c r="P940" s="9"/>
      <c r="Q940" s="425"/>
      <c r="R940" s="9"/>
      <c r="S940" s="9"/>
      <c r="T940" s="17"/>
      <c r="U940" s="17"/>
      <c r="V940" s="9"/>
      <c r="W940" s="17"/>
      <c r="X940" s="9"/>
      <c r="Y940" s="9"/>
      <c r="Z940" s="9"/>
      <c r="AA940" s="9"/>
      <c r="AB940" s="9"/>
      <c r="AC940" s="9"/>
      <c r="AD940" s="9"/>
      <c r="AE940" s="9"/>
      <c r="AF940" s="9"/>
      <c r="AG940" s="9"/>
      <c r="AH940" s="9"/>
    </row>
    <row r="941" spans="1:34" x14ac:dyDescent="0.25">
      <c r="A941" s="9"/>
      <c r="B941" s="9"/>
      <c r="C941" s="9"/>
      <c r="D941" s="9"/>
      <c r="E941" s="16"/>
      <c r="F941" s="9"/>
      <c r="G941" s="16"/>
      <c r="H941" s="16"/>
      <c r="I941" s="9"/>
      <c r="J941" s="9"/>
      <c r="K941" s="9"/>
      <c r="L941" s="9"/>
      <c r="M941" s="9"/>
      <c r="N941" s="9"/>
      <c r="O941" s="9"/>
      <c r="P941" s="9"/>
      <c r="Q941" s="425"/>
      <c r="R941" s="9"/>
      <c r="S941" s="9"/>
      <c r="T941" s="17"/>
      <c r="U941" s="17"/>
      <c r="V941" s="9"/>
      <c r="W941" s="17"/>
      <c r="X941" s="9"/>
      <c r="Y941" s="9"/>
      <c r="Z941" s="9"/>
      <c r="AA941" s="9"/>
      <c r="AB941" s="9"/>
      <c r="AC941" s="9"/>
      <c r="AD941" s="9"/>
      <c r="AE941" s="9"/>
      <c r="AF941" s="9"/>
      <c r="AG941" s="9"/>
      <c r="AH941" s="9"/>
    </row>
    <row r="942" spans="1:34" x14ac:dyDescent="0.25">
      <c r="A942" s="9"/>
      <c r="B942" s="9"/>
      <c r="C942" s="9"/>
      <c r="D942" s="9"/>
      <c r="E942" s="16"/>
      <c r="F942" s="9"/>
      <c r="G942" s="16"/>
      <c r="H942" s="16"/>
      <c r="I942" s="9"/>
      <c r="J942" s="9"/>
      <c r="K942" s="9"/>
      <c r="L942" s="9"/>
      <c r="M942" s="9"/>
      <c r="N942" s="9"/>
      <c r="O942" s="9"/>
      <c r="P942" s="9"/>
      <c r="Q942" s="425"/>
      <c r="R942" s="9"/>
      <c r="S942" s="9"/>
      <c r="T942" s="17"/>
      <c r="U942" s="17"/>
      <c r="V942" s="9"/>
      <c r="W942" s="17"/>
      <c r="X942" s="9"/>
      <c r="Y942" s="9"/>
      <c r="Z942" s="9"/>
      <c r="AA942" s="9"/>
      <c r="AB942" s="9"/>
      <c r="AC942" s="9"/>
      <c r="AD942" s="9"/>
      <c r="AE942" s="9"/>
      <c r="AF942" s="9"/>
      <c r="AG942" s="9"/>
      <c r="AH942" s="9"/>
    </row>
    <row r="943" spans="1:34" x14ac:dyDescent="0.25">
      <c r="A943" s="9"/>
      <c r="B943" s="9"/>
      <c r="C943" s="9"/>
      <c r="D943" s="9"/>
      <c r="E943" s="16"/>
      <c r="F943" s="9"/>
      <c r="G943" s="16"/>
      <c r="H943" s="16"/>
      <c r="I943" s="9"/>
      <c r="J943" s="9"/>
      <c r="K943" s="9"/>
      <c r="L943" s="9"/>
      <c r="M943" s="9"/>
      <c r="N943" s="9"/>
      <c r="O943" s="9"/>
      <c r="P943" s="9"/>
      <c r="Q943" s="425"/>
      <c r="R943" s="9"/>
      <c r="S943" s="9"/>
      <c r="T943" s="17"/>
      <c r="U943" s="17"/>
      <c r="V943" s="9"/>
      <c r="W943" s="17"/>
      <c r="X943" s="9"/>
      <c r="Y943" s="9"/>
      <c r="Z943" s="9"/>
      <c r="AA943" s="9"/>
      <c r="AB943" s="9"/>
      <c r="AC943" s="9"/>
      <c r="AD943" s="9"/>
      <c r="AE943" s="9"/>
      <c r="AF943" s="9"/>
      <c r="AG943" s="9"/>
      <c r="AH943" s="9"/>
    </row>
    <row r="944" spans="1:34" x14ac:dyDescent="0.25">
      <c r="A944" s="9"/>
      <c r="B944" s="9"/>
      <c r="C944" s="9"/>
      <c r="D944" s="9"/>
      <c r="E944" s="16"/>
      <c r="F944" s="9"/>
      <c r="G944" s="16"/>
      <c r="H944" s="16"/>
      <c r="I944" s="9"/>
      <c r="J944" s="9"/>
      <c r="K944" s="9"/>
      <c r="L944" s="9"/>
      <c r="M944" s="9"/>
      <c r="N944" s="9"/>
      <c r="O944" s="9"/>
      <c r="P944" s="9"/>
      <c r="Q944" s="425"/>
      <c r="R944" s="9"/>
      <c r="S944" s="9"/>
      <c r="T944" s="17"/>
      <c r="U944" s="17"/>
      <c r="V944" s="9"/>
      <c r="W944" s="17"/>
      <c r="X944" s="9"/>
      <c r="Y944" s="9"/>
      <c r="Z944" s="9"/>
      <c r="AA944" s="9"/>
      <c r="AB944" s="9"/>
      <c r="AC944" s="9"/>
      <c r="AD944" s="9"/>
      <c r="AE944" s="9"/>
      <c r="AF944" s="9"/>
      <c r="AG944" s="9"/>
      <c r="AH944" s="9"/>
    </row>
    <row r="945" spans="1:34" x14ac:dyDescent="0.25">
      <c r="A945" s="9"/>
      <c r="B945" s="9"/>
      <c r="C945" s="9"/>
      <c r="D945" s="9"/>
      <c r="E945" s="16"/>
      <c r="F945" s="9"/>
      <c r="G945" s="16"/>
      <c r="H945" s="16"/>
      <c r="I945" s="9"/>
      <c r="J945" s="9"/>
      <c r="K945" s="9"/>
      <c r="L945" s="9"/>
      <c r="M945" s="9"/>
      <c r="N945" s="9"/>
      <c r="O945" s="9"/>
      <c r="P945" s="9"/>
      <c r="Q945" s="425"/>
      <c r="R945" s="9"/>
      <c r="S945" s="9"/>
      <c r="T945" s="17"/>
      <c r="U945" s="17"/>
      <c r="V945" s="9"/>
      <c r="W945" s="17"/>
      <c r="X945" s="9"/>
      <c r="Y945" s="9"/>
      <c r="Z945" s="9"/>
      <c r="AA945" s="9"/>
      <c r="AB945" s="9"/>
      <c r="AC945" s="9"/>
      <c r="AD945" s="9"/>
      <c r="AE945" s="9"/>
      <c r="AF945" s="9"/>
      <c r="AG945" s="9"/>
      <c r="AH945" s="9"/>
    </row>
    <row r="946" spans="1:34" x14ac:dyDescent="0.25">
      <c r="A946" s="9"/>
      <c r="B946" s="9"/>
      <c r="C946" s="9"/>
      <c r="D946" s="9"/>
      <c r="E946" s="16"/>
      <c r="F946" s="9"/>
      <c r="G946" s="16"/>
      <c r="H946" s="16"/>
      <c r="I946" s="9"/>
      <c r="J946" s="9"/>
      <c r="K946" s="9"/>
      <c r="L946" s="9"/>
      <c r="M946" s="9"/>
      <c r="N946" s="9"/>
      <c r="O946" s="9"/>
      <c r="P946" s="9"/>
      <c r="Q946" s="425"/>
      <c r="R946" s="9"/>
      <c r="S946" s="9"/>
      <c r="T946" s="17"/>
      <c r="U946" s="17"/>
      <c r="V946" s="9"/>
      <c r="W946" s="17"/>
      <c r="X946" s="9"/>
      <c r="Y946" s="9"/>
      <c r="Z946" s="9"/>
      <c r="AA946" s="9"/>
      <c r="AB946" s="9"/>
      <c r="AC946" s="9"/>
      <c r="AD946" s="9"/>
      <c r="AE946" s="9"/>
      <c r="AF946" s="9"/>
      <c r="AG946" s="9"/>
      <c r="AH946" s="9"/>
    </row>
    <row r="947" spans="1:34" x14ac:dyDescent="0.25">
      <c r="A947" s="9"/>
      <c r="B947" s="9"/>
      <c r="C947" s="9"/>
      <c r="D947" s="9"/>
      <c r="E947" s="16"/>
      <c r="F947" s="9"/>
      <c r="G947" s="16"/>
      <c r="H947" s="16"/>
      <c r="I947" s="9"/>
      <c r="J947" s="9"/>
      <c r="K947" s="9"/>
      <c r="L947" s="9"/>
      <c r="M947" s="9"/>
      <c r="N947" s="9"/>
      <c r="O947" s="9"/>
      <c r="P947" s="9"/>
      <c r="Q947" s="425"/>
      <c r="R947" s="9"/>
      <c r="S947" s="9"/>
      <c r="T947" s="17"/>
      <c r="U947" s="17"/>
      <c r="V947" s="9"/>
      <c r="W947" s="17"/>
      <c r="X947" s="9"/>
      <c r="Y947" s="9"/>
      <c r="Z947" s="9"/>
      <c r="AA947" s="9"/>
      <c r="AB947" s="9"/>
      <c r="AC947" s="9"/>
      <c r="AD947" s="9"/>
      <c r="AE947" s="9"/>
      <c r="AF947" s="9"/>
      <c r="AG947" s="9"/>
      <c r="AH947" s="9"/>
    </row>
    <row r="948" spans="1:34" x14ac:dyDescent="0.25">
      <c r="A948" s="9"/>
      <c r="B948" s="9"/>
      <c r="C948" s="9"/>
      <c r="D948" s="9"/>
      <c r="E948" s="16"/>
      <c r="F948" s="9"/>
      <c r="G948" s="16"/>
      <c r="H948" s="16"/>
      <c r="I948" s="9"/>
      <c r="J948" s="9"/>
      <c r="K948" s="9"/>
      <c r="L948" s="9"/>
      <c r="M948" s="9"/>
      <c r="N948" s="9"/>
      <c r="O948" s="9"/>
      <c r="P948" s="9"/>
      <c r="Q948" s="425"/>
      <c r="R948" s="9"/>
      <c r="S948" s="9"/>
      <c r="T948" s="17"/>
      <c r="U948" s="17"/>
      <c r="V948" s="9"/>
      <c r="W948" s="17"/>
      <c r="X948" s="9"/>
      <c r="Y948" s="9"/>
      <c r="Z948" s="9"/>
      <c r="AA948" s="9"/>
      <c r="AB948" s="9"/>
      <c r="AC948" s="9"/>
      <c r="AD948" s="9"/>
      <c r="AE948" s="9"/>
      <c r="AF948" s="9"/>
      <c r="AG948" s="9"/>
      <c r="AH948" s="9"/>
    </row>
    <row r="949" spans="1:34" x14ac:dyDescent="0.25">
      <c r="A949" s="9"/>
      <c r="B949" s="9"/>
      <c r="C949" s="9"/>
      <c r="D949" s="9"/>
      <c r="E949" s="16"/>
      <c r="F949" s="9"/>
      <c r="G949" s="16"/>
      <c r="H949" s="16"/>
      <c r="I949" s="9"/>
      <c r="J949" s="9"/>
      <c r="K949" s="9"/>
      <c r="L949" s="9"/>
      <c r="M949" s="9"/>
      <c r="N949" s="9"/>
      <c r="O949" s="9"/>
      <c r="P949" s="9"/>
      <c r="Q949" s="425"/>
      <c r="R949" s="9"/>
      <c r="S949" s="9"/>
      <c r="T949" s="17"/>
      <c r="U949" s="17"/>
      <c r="V949" s="9"/>
      <c r="W949" s="17"/>
      <c r="X949" s="9"/>
      <c r="Y949" s="9"/>
      <c r="Z949" s="9"/>
      <c r="AA949" s="9"/>
      <c r="AB949" s="9"/>
      <c r="AC949" s="9"/>
      <c r="AD949" s="9"/>
      <c r="AE949" s="9"/>
      <c r="AF949" s="9"/>
      <c r="AG949" s="9"/>
      <c r="AH949" s="9"/>
    </row>
    <row r="950" spans="1:34" x14ac:dyDescent="0.25">
      <c r="A950" s="9"/>
      <c r="B950" s="9"/>
      <c r="C950" s="9"/>
      <c r="D950" s="9"/>
      <c r="E950" s="16"/>
      <c r="F950" s="9"/>
      <c r="G950" s="16"/>
      <c r="H950" s="16"/>
      <c r="I950" s="9"/>
      <c r="J950" s="9"/>
      <c r="K950" s="9"/>
      <c r="L950" s="9"/>
      <c r="M950" s="9"/>
      <c r="N950" s="9"/>
      <c r="O950" s="9"/>
      <c r="P950" s="9"/>
      <c r="Q950" s="425"/>
      <c r="R950" s="9"/>
      <c r="S950" s="9"/>
      <c r="T950" s="17"/>
      <c r="U950" s="17"/>
      <c r="V950" s="9"/>
      <c r="W950" s="17"/>
      <c r="X950" s="9"/>
      <c r="Y950" s="9"/>
      <c r="Z950" s="9"/>
      <c r="AA950" s="9"/>
      <c r="AB950" s="9"/>
      <c r="AC950" s="9"/>
      <c r="AD950" s="9"/>
      <c r="AE950" s="9"/>
      <c r="AF950" s="9"/>
      <c r="AG950" s="9"/>
      <c r="AH950" s="9"/>
    </row>
    <row r="951" spans="1:34" x14ac:dyDescent="0.25">
      <c r="A951" s="9"/>
      <c r="B951" s="9"/>
      <c r="C951" s="9"/>
      <c r="D951" s="9"/>
      <c r="E951" s="16"/>
      <c r="F951" s="9"/>
      <c r="G951" s="16"/>
      <c r="H951" s="16"/>
      <c r="I951" s="9"/>
      <c r="J951" s="9"/>
      <c r="K951" s="9"/>
      <c r="L951" s="9"/>
      <c r="M951" s="9"/>
      <c r="N951" s="9"/>
      <c r="O951" s="9"/>
      <c r="P951" s="9"/>
      <c r="Q951" s="425"/>
      <c r="R951" s="9"/>
      <c r="S951" s="9"/>
      <c r="T951" s="17"/>
      <c r="U951" s="17"/>
      <c r="V951" s="9"/>
      <c r="W951" s="17"/>
      <c r="X951" s="9"/>
      <c r="Y951" s="9"/>
      <c r="Z951" s="9"/>
      <c r="AA951" s="9"/>
      <c r="AB951" s="9"/>
      <c r="AC951" s="9"/>
      <c r="AD951" s="9"/>
      <c r="AE951" s="9"/>
      <c r="AF951" s="9"/>
      <c r="AG951" s="9"/>
      <c r="AH951" s="9"/>
    </row>
    <row r="952" spans="1:34" x14ac:dyDescent="0.25">
      <c r="A952" s="9"/>
      <c r="B952" s="9"/>
      <c r="C952" s="9"/>
      <c r="D952" s="9"/>
      <c r="E952" s="16"/>
      <c r="F952" s="9"/>
      <c r="G952" s="16"/>
      <c r="H952" s="16"/>
      <c r="I952" s="9"/>
      <c r="J952" s="9"/>
      <c r="K952" s="9"/>
      <c r="L952" s="9"/>
      <c r="M952" s="9"/>
      <c r="N952" s="9"/>
      <c r="O952" s="9"/>
      <c r="P952" s="9"/>
      <c r="Q952" s="425"/>
      <c r="R952" s="9"/>
      <c r="S952" s="9"/>
      <c r="T952" s="17"/>
      <c r="U952" s="17"/>
      <c r="V952" s="9"/>
      <c r="W952" s="17"/>
      <c r="X952" s="9"/>
      <c r="Y952" s="9"/>
      <c r="Z952" s="9"/>
      <c r="AA952" s="9"/>
      <c r="AB952" s="9"/>
      <c r="AC952" s="9"/>
      <c r="AD952" s="9"/>
      <c r="AE952" s="9"/>
      <c r="AF952" s="9"/>
      <c r="AG952" s="9"/>
      <c r="AH952" s="9"/>
    </row>
    <row r="953" spans="1:34" x14ac:dyDescent="0.25">
      <c r="A953" s="9"/>
      <c r="B953" s="9"/>
      <c r="C953" s="9"/>
      <c r="D953" s="9"/>
      <c r="E953" s="16"/>
      <c r="F953" s="9"/>
      <c r="G953" s="16"/>
      <c r="H953" s="16"/>
      <c r="I953" s="9"/>
      <c r="J953" s="9"/>
      <c r="K953" s="9"/>
      <c r="L953" s="9"/>
      <c r="M953" s="9"/>
      <c r="N953" s="9"/>
      <c r="O953" s="9"/>
      <c r="P953" s="9"/>
      <c r="Q953" s="425"/>
      <c r="R953" s="9"/>
      <c r="S953" s="9"/>
      <c r="T953" s="17"/>
      <c r="U953" s="17"/>
      <c r="V953" s="9"/>
      <c r="W953" s="17"/>
      <c r="X953" s="9"/>
      <c r="Y953" s="9"/>
      <c r="Z953" s="9"/>
      <c r="AA953" s="9"/>
      <c r="AB953" s="9"/>
      <c r="AC953" s="9"/>
      <c r="AD953" s="9"/>
      <c r="AE953" s="9"/>
      <c r="AF953" s="9"/>
      <c r="AG953" s="9"/>
      <c r="AH953" s="9"/>
    </row>
    <row r="954" spans="1:34" x14ac:dyDescent="0.25">
      <c r="A954" s="9"/>
      <c r="B954" s="9"/>
      <c r="C954" s="9"/>
      <c r="D954" s="9"/>
      <c r="E954" s="16"/>
      <c r="F954" s="9"/>
      <c r="G954" s="16"/>
      <c r="H954" s="16"/>
      <c r="I954" s="9"/>
      <c r="J954" s="9"/>
      <c r="K954" s="9"/>
      <c r="L954" s="9"/>
      <c r="M954" s="9"/>
      <c r="N954" s="9"/>
      <c r="O954" s="9"/>
      <c r="P954" s="9"/>
      <c r="Q954" s="425"/>
      <c r="R954" s="9"/>
      <c r="S954" s="9"/>
      <c r="T954" s="17"/>
      <c r="U954" s="17"/>
      <c r="V954" s="9"/>
      <c r="W954" s="17"/>
      <c r="X954" s="9"/>
      <c r="Y954" s="9"/>
      <c r="Z954" s="9"/>
      <c r="AA954" s="9"/>
      <c r="AB954" s="9"/>
      <c r="AC954" s="9"/>
      <c r="AD954" s="9"/>
      <c r="AE954" s="9"/>
      <c r="AF954" s="9"/>
      <c r="AG954" s="9"/>
      <c r="AH954" s="9"/>
    </row>
    <row r="955" spans="1:34" x14ac:dyDescent="0.25">
      <c r="A955" s="9"/>
      <c r="B955" s="9"/>
      <c r="C955" s="9"/>
      <c r="D955" s="9"/>
      <c r="E955" s="16"/>
      <c r="F955" s="9"/>
      <c r="G955" s="16"/>
      <c r="H955" s="16"/>
      <c r="I955" s="9"/>
      <c r="J955" s="9"/>
      <c r="K955" s="9"/>
      <c r="L955" s="9"/>
      <c r="M955" s="9"/>
      <c r="N955" s="9"/>
      <c r="O955" s="9"/>
      <c r="P955" s="9"/>
      <c r="Q955" s="425"/>
      <c r="R955" s="9"/>
      <c r="S955" s="9"/>
      <c r="T955" s="17"/>
      <c r="U955" s="17"/>
      <c r="V955" s="9"/>
      <c r="W955" s="17"/>
      <c r="X955" s="9"/>
      <c r="Y955" s="9"/>
      <c r="Z955" s="9"/>
      <c r="AA955" s="9"/>
      <c r="AB955" s="9"/>
      <c r="AC955" s="9"/>
      <c r="AD955" s="9"/>
      <c r="AE955" s="9"/>
      <c r="AF955" s="9"/>
      <c r="AG955" s="9"/>
      <c r="AH955" s="9"/>
    </row>
    <row r="956" spans="1:34" x14ac:dyDescent="0.25">
      <c r="A956" s="9"/>
      <c r="B956" s="9"/>
      <c r="C956" s="9"/>
      <c r="D956" s="9"/>
      <c r="E956" s="16"/>
      <c r="F956" s="9"/>
      <c r="G956" s="16"/>
      <c r="H956" s="16"/>
      <c r="I956" s="9"/>
      <c r="J956" s="9"/>
      <c r="K956" s="9"/>
      <c r="L956" s="9"/>
      <c r="M956" s="9"/>
      <c r="N956" s="9"/>
      <c r="O956" s="9"/>
      <c r="P956" s="9"/>
      <c r="Q956" s="425"/>
      <c r="R956" s="9"/>
      <c r="S956" s="9"/>
      <c r="T956" s="17"/>
      <c r="U956" s="17"/>
      <c r="V956" s="9"/>
      <c r="W956" s="17"/>
      <c r="X956" s="9"/>
      <c r="Y956" s="9"/>
      <c r="Z956" s="9"/>
      <c r="AA956" s="9"/>
      <c r="AB956" s="9"/>
      <c r="AC956" s="9"/>
      <c r="AD956" s="9"/>
      <c r="AE956" s="9"/>
      <c r="AF956" s="9"/>
      <c r="AG956" s="9"/>
      <c r="AH956" s="9"/>
    </row>
    <row r="957" spans="1:34" x14ac:dyDescent="0.25">
      <c r="A957" s="9"/>
      <c r="B957" s="9"/>
      <c r="C957" s="9"/>
      <c r="D957" s="9"/>
      <c r="E957" s="16"/>
      <c r="F957" s="9"/>
      <c r="G957" s="16"/>
      <c r="H957" s="16"/>
      <c r="I957" s="9"/>
      <c r="J957" s="9"/>
      <c r="K957" s="9"/>
      <c r="L957" s="9"/>
      <c r="M957" s="9"/>
      <c r="N957" s="9"/>
      <c r="O957" s="9"/>
      <c r="P957" s="9"/>
      <c r="Q957" s="425"/>
      <c r="R957" s="9"/>
      <c r="S957" s="9"/>
      <c r="T957" s="17"/>
      <c r="U957" s="17"/>
      <c r="V957" s="9"/>
      <c r="W957" s="17"/>
      <c r="X957" s="9"/>
      <c r="Y957" s="9"/>
      <c r="Z957" s="9"/>
      <c r="AA957" s="9"/>
      <c r="AB957" s="9"/>
      <c r="AC957" s="9"/>
      <c r="AD957" s="9"/>
      <c r="AE957" s="9"/>
      <c r="AF957" s="9"/>
      <c r="AG957" s="9"/>
      <c r="AH957" s="9"/>
    </row>
    <row r="958" spans="1:34" x14ac:dyDescent="0.25">
      <c r="A958" s="9"/>
      <c r="B958" s="9"/>
      <c r="C958" s="9"/>
      <c r="D958" s="9"/>
      <c r="E958" s="16"/>
      <c r="F958" s="9"/>
      <c r="G958" s="16"/>
      <c r="H958" s="16"/>
      <c r="I958" s="9"/>
      <c r="J958" s="9"/>
      <c r="K958" s="9"/>
      <c r="L958" s="9"/>
      <c r="M958" s="9"/>
      <c r="N958" s="9"/>
      <c r="O958" s="9"/>
      <c r="P958" s="9"/>
      <c r="Q958" s="425"/>
      <c r="R958" s="9"/>
      <c r="S958" s="9"/>
      <c r="T958" s="17"/>
      <c r="U958" s="17"/>
      <c r="V958" s="9"/>
      <c r="W958" s="17"/>
      <c r="X958" s="9"/>
      <c r="Y958" s="9"/>
      <c r="Z958" s="9"/>
      <c r="AA958" s="9"/>
      <c r="AB958" s="9"/>
      <c r="AC958" s="9"/>
      <c r="AD958" s="9"/>
      <c r="AE958" s="9"/>
      <c r="AF958" s="9"/>
      <c r="AG958" s="9"/>
      <c r="AH958" s="9"/>
    </row>
    <row r="959" spans="1:34" x14ac:dyDescent="0.25">
      <c r="A959" s="9"/>
      <c r="B959" s="9"/>
      <c r="C959" s="9"/>
      <c r="D959" s="9"/>
      <c r="E959" s="16"/>
      <c r="F959" s="9"/>
      <c r="G959" s="16"/>
      <c r="H959" s="16"/>
      <c r="I959" s="9"/>
      <c r="J959" s="9"/>
      <c r="K959" s="9"/>
      <c r="L959" s="9"/>
      <c r="M959" s="9"/>
      <c r="N959" s="9"/>
      <c r="O959" s="9"/>
      <c r="P959" s="9"/>
      <c r="Q959" s="425"/>
      <c r="R959" s="9"/>
      <c r="S959" s="9"/>
      <c r="T959" s="17"/>
      <c r="U959" s="17"/>
      <c r="V959" s="9"/>
      <c r="W959" s="17"/>
      <c r="X959" s="9"/>
      <c r="Y959" s="9"/>
      <c r="Z959" s="9"/>
      <c r="AA959" s="9"/>
      <c r="AB959" s="9"/>
      <c r="AC959" s="9"/>
      <c r="AD959" s="9"/>
      <c r="AE959" s="9"/>
      <c r="AF959" s="9"/>
      <c r="AG959" s="9"/>
      <c r="AH959" s="9"/>
    </row>
    <row r="960" spans="1:34" x14ac:dyDescent="0.25">
      <c r="A960" s="9"/>
      <c r="B960" s="9"/>
      <c r="C960" s="9"/>
      <c r="D960" s="9"/>
      <c r="E960" s="16"/>
      <c r="F960" s="9"/>
      <c r="G960" s="16"/>
      <c r="H960" s="16"/>
      <c r="I960" s="9"/>
      <c r="J960" s="9"/>
      <c r="K960" s="9"/>
      <c r="L960" s="9"/>
      <c r="M960" s="9"/>
      <c r="N960" s="9"/>
      <c r="O960" s="9"/>
      <c r="P960" s="9"/>
      <c r="Q960" s="425"/>
      <c r="R960" s="9"/>
      <c r="S960" s="9"/>
      <c r="T960" s="17"/>
      <c r="U960" s="17"/>
      <c r="V960" s="9"/>
      <c r="W960" s="17"/>
      <c r="X960" s="9"/>
      <c r="Y960" s="9"/>
      <c r="Z960" s="9"/>
      <c r="AA960" s="9"/>
      <c r="AB960" s="9"/>
      <c r="AC960" s="9"/>
      <c r="AD960" s="9"/>
      <c r="AE960" s="9"/>
      <c r="AF960" s="9"/>
      <c r="AG960" s="9"/>
      <c r="AH960" s="9"/>
    </row>
    <row r="961" spans="1:34" x14ac:dyDescent="0.25">
      <c r="A961" s="9"/>
      <c r="B961" s="9"/>
      <c r="C961" s="9"/>
      <c r="D961" s="9"/>
      <c r="E961" s="16"/>
      <c r="F961" s="9"/>
      <c r="G961" s="16"/>
      <c r="H961" s="16"/>
      <c r="I961" s="9"/>
      <c r="J961" s="9"/>
      <c r="K961" s="9"/>
      <c r="L961" s="9"/>
      <c r="M961" s="9"/>
      <c r="N961" s="9"/>
      <c r="O961" s="9"/>
      <c r="P961" s="9"/>
      <c r="Q961" s="425"/>
      <c r="R961" s="9"/>
      <c r="S961" s="9"/>
      <c r="T961" s="17"/>
      <c r="U961" s="17"/>
      <c r="V961" s="9"/>
      <c r="W961" s="17"/>
      <c r="X961" s="9"/>
      <c r="Y961" s="9"/>
      <c r="Z961" s="9"/>
      <c r="AA961" s="9"/>
      <c r="AB961" s="9"/>
      <c r="AC961" s="9"/>
      <c r="AD961" s="9"/>
      <c r="AE961" s="9"/>
      <c r="AF961" s="9"/>
      <c r="AG961" s="9"/>
      <c r="AH961" s="9"/>
    </row>
    <row r="962" spans="1:34" x14ac:dyDescent="0.25">
      <c r="A962" s="9"/>
      <c r="B962" s="9"/>
      <c r="C962" s="9"/>
      <c r="D962" s="9"/>
      <c r="E962" s="16"/>
      <c r="F962" s="9"/>
      <c r="G962" s="16"/>
      <c r="H962" s="16"/>
      <c r="I962" s="9"/>
      <c r="J962" s="9"/>
      <c r="K962" s="9"/>
      <c r="L962" s="9"/>
      <c r="M962" s="9"/>
      <c r="N962" s="9"/>
      <c r="O962" s="9"/>
      <c r="P962" s="9"/>
      <c r="Q962" s="425"/>
      <c r="R962" s="9"/>
      <c r="S962" s="9"/>
      <c r="T962" s="17"/>
      <c r="U962" s="17"/>
      <c r="V962" s="9"/>
      <c r="W962" s="17"/>
      <c r="X962" s="9"/>
      <c r="Y962" s="9"/>
      <c r="Z962" s="9"/>
      <c r="AA962" s="9"/>
      <c r="AB962" s="9"/>
      <c r="AC962" s="9"/>
      <c r="AD962" s="9"/>
      <c r="AE962" s="9"/>
      <c r="AF962" s="9"/>
      <c r="AG962" s="9"/>
      <c r="AH962" s="9"/>
    </row>
    <row r="963" spans="1:34" x14ac:dyDescent="0.25">
      <c r="A963" s="9"/>
      <c r="B963" s="9"/>
      <c r="C963" s="9"/>
      <c r="D963" s="9"/>
      <c r="E963" s="16"/>
      <c r="F963" s="9"/>
      <c r="G963" s="16"/>
      <c r="H963" s="16"/>
      <c r="I963" s="9"/>
      <c r="J963" s="9"/>
      <c r="K963" s="9"/>
      <c r="L963" s="9"/>
      <c r="M963" s="9"/>
      <c r="N963" s="9"/>
      <c r="O963" s="9"/>
      <c r="P963" s="9"/>
      <c r="Q963" s="425"/>
      <c r="R963" s="9"/>
      <c r="S963" s="9"/>
      <c r="T963" s="17"/>
      <c r="U963" s="17"/>
      <c r="V963" s="9"/>
      <c r="W963" s="17"/>
      <c r="X963" s="9"/>
      <c r="Y963" s="9"/>
      <c r="Z963" s="9"/>
      <c r="AA963" s="9"/>
      <c r="AB963" s="9"/>
      <c r="AC963" s="9"/>
      <c r="AD963" s="9"/>
      <c r="AE963" s="9"/>
      <c r="AF963" s="9"/>
      <c r="AG963" s="9"/>
      <c r="AH963" s="9"/>
    </row>
    <row r="964" spans="1:34" x14ac:dyDescent="0.25">
      <c r="A964" s="9"/>
      <c r="B964" s="9"/>
      <c r="C964" s="9"/>
      <c r="D964" s="9"/>
      <c r="E964" s="16"/>
      <c r="F964" s="9"/>
      <c r="G964" s="16"/>
      <c r="H964" s="16"/>
      <c r="I964" s="9"/>
      <c r="J964" s="9"/>
      <c r="K964" s="9"/>
      <c r="L964" s="9"/>
      <c r="M964" s="9"/>
      <c r="N964" s="9"/>
      <c r="O964" s="9"/>
      <c r="P964" s="9"/>
      <c r="Q964" s="425"/>
      <c r="R964" s="9"/>
      <c r="S964" s="9"/>
      <c r="T964" s="17"/>
      <c r="U964" s="17"/>
      <c r="V964" s="9"/>
      <c r="W964" s="17"/>
      <c r="X964" s="9"/>
      <c r="Y964" s="9"/>
      <c r="Z964" s="9"/>
      <c r="AA964" s="9"/>
      <c r="AB964" s="9"/>
      <c r="AC964" s="9"/>
      <c r="AD964" s="9"/>
      <c r="AE964" s="9"/>
      <c r="AF964" s="9"/>
      <c r="AG964" s="9"/>
      <c r="AH964" s="9"/>
    </row>
    <row r="965" spans="1:34" x14ac:dyDescent="0.25">
      <c r="A965" s="9"/>
      <c r="B965" s="9"/>
      <c r="C965" s="9"/>
      <c r="D965" s="9"/>
      <c r="E965" s="16"/>
      <c r="F965" s="9"/>
      <c r="G965" s="16"/>
      <c r="H965" s="16"/>
      <c r="I965" s="9"/>
      <c r="J965" s="9"/>
      <c r="K965" s="9"/>
      <c r="L965" s="9"/>
      <c r="M965" s="9"/>
      <c r="N965" s="9"/>
      <c r="O965" s="9"/>
      <c r="P965" s="9"/>
      <c r="Q965" s="425"/>
      <c r="R965" s="9"/>
      <c r="S965" s="9"/>
      <c r="T965" s="17"/>
      <c r="U965" s="17"/>
      <c r="V965" s="9"/>
      <c r="W965" s="17"/>
      <c r="X965" s="9"/>
      <c r="Y965" s="9"/>
      <c r="Z965" s="9"/>
      <c r="AA965" s="9"/>
      <c r="AB965" s="9"/>
      <c r="AC965" s="9"/>
      <c r="AD965" s="9"/>
      <c r="AE965" s="9"/>
      <c r="AF965" s="9"/>
      <c r="AG965" s="9"/>
      <c r="AH965" s="9"/>
    </row>
    <row r="966" spans="1:34" x14ac:dyDescent="0.25">
      <c r="A966" s="9"/>
      <c r="B966" s="9"/>
      <c r="C966" s="9"/>
      <c r="D966" s="9"/>
      <c r="E966" s="16"/>
      <c r="F966" s="9"/>
      <c r="G966" s="16"/>
      <c r="H966" s="16"/>
      <c r="I966" s="9"/>
      <c r="J966" s="9"/>
      <c r="K966" s="9"/>
      <c r="L966" s="9"/>
      <c r="M966" s="9"/>
      <c r="N966" s="9"/>
      <c r="O966" s="9"/>
      <c r="P966" s="9"/>
      <c r="Q966" s="425"/>
      <c r="R966" s="9"/>
      <c r="S966" s="9"/>
      <c r="T966" s="17"/>
      <c r="U966" s="17"/>
      <c r="V966" s="9"/>
      <c r="W966" s="17"/>
      <c r="X966" s="9"/>
      <c r="Y966" s="9"/>
      <c r="Z966" s="9"/>
      <c r="AA966" s="9"/>
      <c r="AB966" s="9"/>
      <c r="AC966" s="9"/>
      <c r="AD966" s="9"/>
      <c r="AE966" s="9"/>
      <c r="AF966" s="9"/>
      <c r="AG966" s="9"/>
      <c r="AH966" s="9"/>
    </row>
    <row r="967" spans="1:34" x14ac:dyDescent="0.25">
      <c r="A967" s="9"/>
      <c r="B967" s="9"/>
      <c r="C967" s="9"/>
      <c r="D967" s="9"/>
      <c r="E967" s="16"/>
      <c r="F967" s="9"/>
      <c r="G967" s="16"/>
      <c r="H967" s="16"/>
      <c r="I967" s="9"/>
      <c r="J967" s="9"/>
      <c r="K967" s="9"/>
      <c r="L967" s="9"/>
      <c r="M967" s="9"/>
      <c r="N967" s="9"/>
      <c r="O967" s="9"/>
      <c r="P967" s="9"/>
      <c r="Q967" s="425"/>
      <c r="R967" s="9"/>
      <c r="S967" s="9"/>
      <c r="T967" s="17"/>
      <c r="U967" s="17"/>
      <c r="V967" s="9"/>
      <c r="W967" s="17"/>
      <c r="X967" s="9"/>
      <c r="Y967" s="9"/>
      <c r="Z967" s="9"/>
      <c r="AA967" s="9"/>
      <c r="AB967" s="9"/>
      <c r="AC967" s="9"/>
      <c r="AD967" s="9"/>
      <c r="AE967" s="9"/>
      <c r="AF967" s="9"/>
      <c r="AG967" s="9"/>
      <c r="AH967" s="9"/>
    </row>
    <row r="968" spans="1:34" x14ac:dyDescent="0.25">
      <c r="A968" s="9"/>
      <c r="B968" s="9"/>
      <c r="C968" s="9"/>
      <c r="D968" s="9"/>
      <c r="E968" s="16"/>
      <c r="F968" s="9"/>
      <c r="G968" s="16"/>
      <c r="H968" s="16"/>
      <c r="I968" s="9"/>
      <c r="J968" s="9"/>
      <c r="K968" s="9"/>
      <c r="L968" s="9"/>
      <c r="M968" s="9"/>
      <c r="N968" s="9"/>
      <c r="O968" s="9"/>
      <c r="P968" s="9"/>
      <c r="Q968" s="425"/>
      <c r="R968" s="9"/>
      <c r="S968" s="9"/>
      <c r="T968" s="17"/>
      <c r="U968" s="17"/>
      <c r="V968" s="9"/>
      <c r="W968" s="17"/>
      <c r="X968" s="9"/>
      <c r="Y968" s="9"/>
      <c r="Z968" s="9"/>
      <c r="AA968" s="9"/>
      <c r="AB968" s="9"/>
      <c r="AC968" s="9"/>
      <c r="AD968" s="9"/>
      <c r="AE968" s="9"/>
      <c r="AF968" s="9"/>
      <c r="AG968" s="9"/>
      <c r="AH968" s="9"/>
    </row>
    <row r="969" spans="1:34" x14ac:dyDescent="0.25">
      <c r="A969" s="9"/>
      <c r="B969" s="9"/>
      <c r="C969" s="9"/>
      <c r="D969" s="9"/>
      <c r="E969" s="16"/>
      <c r="F969" s="9"/>
      <c r="G969" s="16"/>
      <c r="H969" s="16"/>
      <c r="I969" s="9"/>
      <c r="J969" s="9"/>
      <c r="K969" s="9"/>
      <c r="L969" s="9"/>
      <c r="M969" s="9"/>
      <c r="N969" s="9"/>
      <c r="O969" s="9"/>
      <c r="P969" s="9"/>
      <c r="Q969" s="425"/>
      <c r="R969" s="9"/>
      <c r="S969" s="9"/>
      <c r="T969" s="17"/>
      <c r="U969" s="17"/>
      <c r="V969" s="9"/>
      <c r="W969" s="17"/>
      <c r="X969" s="9"/>
      <c r="Y969" s="9"/>
      <c r="Z969" s="9"/>
      <c r="AA969" s="9"/>
      <c r="AB969" s="9"/>
      <c r="AC969" s="9"/>
      <c r="AD969" s="9"/>
      <c r="AE969" s="9"/>
      <c r="AF969" s="9"/>
      <c r="AG969" s="9"/>
      <c r="AH969" s="9"/>
    </row>
    <row r="970" spans="1:34" x14ac:dyDescent="0.25">
      <c r="A970" s="9"/>
      <c r="B970" s="9"/>
      <c r="C970" s="9"/>
      <c r="D970" s="9"/>
      <c r="E970" s="16"/>
      <c r="F970" s="9"/>
      <c r="G970" s="16"/>
      <c r="H970" s="16"/>
      <c r="I970" s="9"/>
      <c r="J970" s="9"/>
      <c r="K970" s="9"/>
      <c r="L970" s="9"/>
      <c r="M970" s="9"/>
      <c r="N970" s="9"/>
      <c r="O970" s="9"/>
      <c r="P970" s="9"/>
      <c r="Q970" s="425"/>
      <c r="R970" s="9"/>
      <c r="S970" s="9"/>
      <c r="T970" s="17"/>
      <c r="U970" s="17"/>
      <c r="V970" s="9"/>
      <c r="W970" s="17"/>
      <c r="X970" s="9"/>
      <c r="Y970" s="9"/>
      <c r="Z970" s="9"/>
      <c r="AA970" s="9"/>
      <c r="AB970" s="9"/>
      <c r="AC970" s="9"/>
      <c r="AD970" s="9"/>
      <c r="AE970" s="9"/>
      <c r="AF970" s="9"/>
      <c r="AG970" s="9"/>
      <c r="AH970" s="9"/>
    </row>
    <row r="971" spans="1:34" x14ac:dyDescent="0.25">
      <c r="A971" s="9"/>
      <c r="B971" s="9"/>
      <c r="C971" s="9"/>
      <c r="D971" s="9"/>
      <c r="E971" s="16"/>
      <c r="F971" s="9"/>
      <c r="G971" s="16"/>
      <c r="H971" s="16"/>
      <c r="I971" s="9"/>
      <c r="J971" s="9"/>
      <c r="K971" s="9"/>
      <c r="L971" s="9"/>
      <c r="M971" s="9"/>
      <c r="N971" s="9"/>
      <c r="O971" s="9"/>
      <c r="P971" s="9"/>
      <c r="Q971" s="425"/>
      <c r="R971" s="9"/>
      <c r="S971" s="9"/>
      <c r="T971" s="17"/>
      <c r="U971" s="17"/>
      <c r="V971" s="9"/>
      <c r="W971" s="17"/>
      <c r="X971" s="9"/>
      <c r="Y971" s="9"/>
      <c r="Z971" s="9"/>
      <c r="AA971" s="9"/>
      <c r="AB971" s="9"/>
      <c r="AC971" s="9"/>
      <c r="AD971" s="9"/>
      <c r="AE971" s="9"/>
      <c r="AF971" s="9"/>
      <c r="AG971" s="9"/>
      <c r="AH971" s="9"/>
    </row>
    <row r="972" spans="1:34" x14ac:dyDescent="0.25">
      <c r="A972" s="9"/>
      <c r="B972" s="9"/>
      <c r="C972" s="9"/>
      <c r="D972" s="9"/>
      <c r="E972" s="16"/>
      <c r="F972" s="9"/>
      <c r="G972" s="16"/>
      <c r="H972" s="16"/>
      <c r="I972" s="9"/>
      <c r="J972" s="9"/>
      <c r="K972" s="9"/>
      <c r="L972" s="9"/>
      <c r="M972" s="9"/>
      <c r="N972" s="9"/>
      <c r="O972" s="9"/>
      <c r="P972" s="9"/>
      <c r="Q972" s="425"/>
      <c r="R972" s="9"/>
      <c r="S972" s="9"/>
      <c r="T972" s="17"/>
      <c r="U972" s="17"/>
      <c r="V972" s="9"/>
      <c r="W972" s="17"/>
      <c r="X972" s="9"/>
      <c r="Y972" s="9"/>
      <c r="Z972" s="9"/>
      <c r="AA972" s="9"/>
      <c r="AB972" s="9"/>
      <c r="AC972" s="9"/>
      <c r="AD972" s="9"/>
      <c r="AE972" s="9"/>
      <c r="AF972" s="9"/>
      <c r="AG972" s="9"/>
      <c r="AH972" s="9"/>
    </row>
    <row r="973" spans="1:34" x14ac:dyDescent="0.25">
      <c r="A973" s="9"/>
      <c r="B973" s="9"/>
      <c r="C973" s="9"/>
      <c r="D973" s="9"/>
      <c r="E973" s="16"/>
      <c r="F973" s="9"/>
      <c r="G973" s="16"/>
      <c r="H973" s="16"/>
      <c r="I973" s="9"/>
      <c r="J973" s="9"/>
      <c r="K973" s="9"/>
      <c r="L973" s="9"/>
      <c r="M973" s="9"/>
      <c r="N973" s="9"/>
      <c r="O973" s="9"/>
      <c r="P973" s="9"/>
      <c r="Q973" s="425"/>
      <c r="R973" s="9"/>
      <c r="S973" s="9"/>
      <c r="T973" s="17"/>
      <c r="U973" s="17"/>
      <c r="V973" s="9"/>
      <c r="W973" s="17"/>
      <c r="X973" s="9"/>
      <c r="Y973" s="9"/>
      <c r="Z973" s="9"/>
      <c r="AA973" s="9"/>
      <c r="AB973" s="9"/>
      <c r="AC973" s="9"/>
      <c r="AD973" s="9"/>
      <c r="AE973" s="9"/>
      <c r="AF973" s="9"/>
      <c r="AG973" s="9"/>
      <c r="AH973" s="9"/>
    </row>
    <row r="974" spans="1:34" x14ac:dyDescent="0.25">
      <c r="A974" s="9"/>
      <c r="B974" s="9"/>
      <c r="C974" s="9"/>
      <c r="D974" s="9"/>
      <c r="E974" s="16"/>
      <c r="F974" s="9"/>
      <c r="G974" s="16"/>
      <c r="H974" s="16"/>
      <c r="I974" s="9"/>
      <c r="J974" s="9"/>
      <c r="K974" s="9"/>
      <c r="L974" s="9"/>
      <c r="M974" s="9"/>
      <c r="N974" s="9"/>
      <c r="O974" s="9"/>
      <c r="P974" s="9"/>
      <c r="Q974" s="425"/>
      <c r="R974" s="9"/>
      <c r="S974" s="9"/>
      <c r="T974" s="17"/>
      <c r="U974" s="17"/>
      <c r="V974" s="9"/>
      <c r="W974" s="17"/>
      <c r="X974" s="9"/>
      <c r="Y974" s="9"/>
      <c r="Z974" s="9"/>
      <c r="AA974" s="9"/>
      <c r="AB974" s="9"/>
      <c r="AC974" s="9"/>
      <c r="AD974" s="9"/>
      <c r="AE974" s="9"/>
      <c r="AF974" s="9"/>
      <c r="AG974" s="9"/>
      <c r="AH974" s="9"/>
    </row>
    <row r="975" spans="1:34" x14ac:dyDescent="0.25">
      <c r="A975" s="9"/>
      <c r="B975" s="9"/>
      <c r="C975" s="9"/>
      <c r="D975" s="9"/>
      <c r="E975" s="16"/>
      <c r="F975" s="9"/>
      <c r="G975" s="16"/>
      <c r="H975" s="16"/>
      <c r="I975" s="9"/>
      <c r="J975" s="9"/>
      <c r="K975" s="9"/>
      <c r="L975" s="9"/>
      <c r="M975" s="9"/>
      <c r="N975" s="9"/>
      <c r="O975" s="9"/>
      <c r="P975" s="9"/>
      <c r="Q975" s="425"/>
      <c r="R975" s="9"/>
      <c r="S975" s="9"/>
      <c r="T975" s="17"/>
      <c r="U975" s="17"/>
      <c r="V975" s="9"/>
      <c r="W975" s="17"/>
      <c r="X975" s="9"/>
      <c r="Y975" s="9"/>
      <c r="Z975" s="9"/>
      <c r="AA975" s="9"/>
      <c r="AB975" s="9"/>
      <c r="AC975" s="9"/>
      <c r="AD975" s="9"/>
      <c r="AE975" s="9"/>
      <c r="AF975" s="9"/>
      <c r="AG975" s="9"/>
      <c r="AH975" s="9"/>
    </row>
    <row r="976" spans="1:34" x14ac:dyDescent="0.25">
      <c r="A976" s="9"/>
      <c r="B976" s="9"/>
      <c r="C976" s="9"/>
      <c r="D976" s="9"/>
      <c r="E976" s="16"/>
      <c r="F976" s="9"/>
      <c r="G976" s="16"/>
      <c r="H976" s="16"/>
      <c r="I976" s="9"/>
      <c r="J976" s="9"/>
      <c r="K976" s="9"/>
      <c r="L976" s="9"/>
      <c r="M976" s="9"/>
      <c r="N976" s="9"/>
      <c r="O976" s="9"/>
      <c r="P976" s="9"/>
      <c r="Q976" s="425"/>
      <c r="R976" s="9"/>
      <c r="S976" s="9"/>
      <c r="T976" s="17"/>
      <c r="U976" s="17"/>
      <c r="V976" s="9"/>
      <c r="W976" s="17"/>
      <c r="X976" s="9"/>
      <c r="Y976" s="9"/>
      <c r="Z976" s="9"/>
      <c r="AA976" s="9"/>
      <c r="AB976" s="9"/>
      <c r="AC976" s="9"/>
      <c r="AD976" s="9"/>
      <c r="AE976" s="9"/>
      <c r="AF976" s="9"/>
      <c r="AG976" s="9"/>
      <c r="AH976" s="9"/>
    </row>
    <row r="977" spans="1:34" x14ac:dyDescent="0.25">
      <c r="A977" s="9"/>
      <c r="B977" s="9"/>
      <c r="C977" s="9"/>
      <c r="D977" s="9"/>
      <c r="E977" s="16"/>
      <c r="F977" s="9"/>
      <c r="G977" s="16"/>
      <c r="H977" s="16"/>
      <c r="I977" s="9"/>
      <c r="J977" s="9"/>
      <c r="K977" s="9"/>
      <c r="L977" s="9"/>
      <c r="M977" s="9"/>
      <c r="N977" s="9"/>
      <c r="O977" s="9"/>
      <c r="P977" s="9"/>
      <c r="Q977" s="425"/>
      <c r="R977" s="9"/>
      <c r="S977" s="9"/>
      <c r="T977" s="17"/>
      <c r="U977" s="17"/>
      <c r="V977" s="9"/>
      <c r="W977" s="17"/>
      <c r="X977" s="9"/>
      <c r="Y977" s="9"/>
      <c r="Z977" s="9"/>
      <c r="AA977" s="9"/>
      <c r="AB977" s="9"/>
      <c r="AC977" s="9"/>
      <c r="AD977" s="9"/>
      <c r="AE977" s="9"/>
      <c r="AF977" s="9"/>
      <c r="AG977" s="9"/>
      <c r="AH977" s="9"/>
    </row>
    <row r="978" spans="1:34" x14ac:dyDescent="0.25">
      <c r="A978" s="9"/>
      <c r="B978" s="9"/>
      <c r="C978" s="9"/>
      <c r="D978" s="9"/>
      <c r="E978" s="16"/>
      <c r="F978" s="9"/>
      <c r="G978" s="16"/>
      <c r="H978" s="16"/>
      <c r="I978" s="9"/>
      <c r="J978" s="9"/>
      <c r="K978" s="9"/>
      <c r="L978" s="9"/>
      <c r="M978" s="9"/>
      <c r="N978" s="9"/>
      <c r="O978" s="9"/>
      <c r="P978" s="9"/>
      <c r="Q978" s="425"/>
      <c r="R978" s="9"/>
      <c r="S978" s="9"/>
      <c r="T978" s="17"/>
      <c r="U978" s="17"/>
      <c r="V978" s="9"/>
      <c r="W978" s="17"/>
      <c r="X978" s="9"/>
      <c r="Y978" s="9"/>
      <c r="Z978" s="9"/>
      <c r="AA978" s="9"/>
      <c r="AB978" s="9"/>
      <c r="AC978" s="9"/>
      <c r="AD978" s="9"/>
      <c r="AE978" s="9"/>
      <c r="AF978" s="9"/>
      <c r="AG978" s="9"/>
      <c r="AH978" s="9"/>
    </row>
    <row r="979" spans="1:34" x14ac:dyDescent="0.25">
      <c r="A979" s="9"/>
      <c r="B979" s="9"/>
      <c r="C979" s="9"/>
      <c r="D979" s="9"/>
      <c r="E979" s="16"/>
      <c r="F979" s="9"/>
      <c r="G979" s="16"/>
      <c r="H979" s="16"/>
      <c r="I979" s="9"/>
      <c r="J979" s="9"/>
      <c r="K979" s="9"/>
      <c r="L979" s="9"/>
      <c r="M979" s="9"/>
      <c r="N979" s="9"/>
      <c r="O979" s="9"/>
      <c r="P979" s="9"/>
      <c r="Q979" s="425"/>
      <c r="R979" s="9"/>
      <c r="S979" s="9"/>
      <c r="T979" s="17"/>
      <c r="U979" s="17"/>
      <c r="V979" s="9"/>
      <c r="W979" s="17"/>
      <c r="X979" s="9"/>
      <c r="Y979" s="9"/>
      <c r="Z979" s="9"/>
      <c r="AA979" s="9"/>
      <c r="AB979" s="9"/>
      <c r="AC979" s="9"/>
      <c r="AD979" s="9"/>
      <c r="AE979" s="9"/>
      <c r="AF979" s="9"/>
      <c r="AG979" s="9"/>
      <c r="AH979" s="9"/>
    </row>
    <row r="980" spans="1:34" x14ac:dyDescent="0.25">
      <c r="A980" s="9"/>
      <c r="B980" s="9"/>
      <c r="C980" s="9"/>
      <c r="D980" s="9"/>
      <c r="E980" s="16"/>
      <c r="F980" s="9"/>
      <c r="G980" s="16"/>
      <c r="H980" s="16"/>
      <c r="I980" s="9"/>
      <c r="J980" s="9"/>
      <c r="K980" s="9"/>
      <c r="L980" s="9"/>
      <c r="M980" s="9"/>
      <c r="N980" s="9"/>
      <c r="O980" s="9"/>
      <c r="P980" s="9"/>
      <c r="Q980" s="425"/>
      <c r="R980" s="9"/>
      <c r="S980" s="9"/>
      <c r="T980" s="17"/>
      <c r="U980" s="17"/>
      <c r="V980" s="9"/>
      <c r="W980" s="17"/>
      <c r="X980" s="9"/>
      <c r="Y980" s="9"/>
      <c r="Z980" s="9"/>
      <c r="AA980" s="9"/>
      <c r="AB980" s="9"/>
      <c r="AC980" s="9"/>
      <c r="AD980" s="9"/>
      <c r="AE980" s="9"/>
      <c r="AF980" s="9"/>
      <c r="AG980" s="9"/>
      <c r="AH980" s="9"/>
    </row>
    <row r="981" spans="1:34" x14ac:dyDescent="0.25">
      <c r="A981" s="9"/>
      <c r="B981" s="9"/>
      <c r="C981" s="9"/>
      <c r="D981" s="9"/>
      <c r="E981" s="16"/>
      <c r="F981" s="9"/>
      <c r="G981" s="16"/>
      <c r="H981" s="16"/>
      <c r="I981" s="9"/>
      <c r="J981" s="9"/>
      <c r="K981" s="9"/>
      <c r="L981" s="9"/>
      <c r="M981" s="9"/>
      <c r="N981" s="9"/>
      <c r="O981" s="9"/>
      <c r="P981" s="9"/>
      <c r="Q981" s="425"/>
      <c r="R981" s="9"/>
      <c r="S981" s="9"/>
      <c r="T981" s="17"/>
      <c r="U981" s="17"/>
      <c r="V981" s="9"/>
      <c r="W981" s="17"/>
      <c r="X981" s="9"/>
      <c r="Y981" s="9"/>
      <c r="Z981" s="9"/>
      <c r="AA981" s="9"/>
      <c r="AB981" s="9"/>
      <c r="AC981" s="9"/>
      <c r="AD981" s="9"/>
      <c r="AE981" s="9"/>
      <c r="AF981" s="9"/>
      <c r="AG981" s="9"/>
      <c r="AH981" s="9"/>
    </row>
    <row r="982" spans="1:34" x14ac:dyDescent="0.25">
      <c r="A982" s="9"/>
      <c r="B982" s="9"/>
      <c r="C982" s="9"/>
      <c r="D982" s="9"/>
      <c r="E982" s="16"/>
      <c r="F982" s="9"/>
      <c r="G982" s="16"/>
      <c r="H982" s="16"/>
      <c r="I982" s="9"/>
      <c r="J982" s="9"/>
      <c r="K982" s="9"/>
      <c r="L982" s="9"/>
      <c r="M982" s="9"/>
      <c r="N982" s="9"/>
      <c r="O982" s="9"/>
      <c r="P982" s="9"/>
      <c r="Q982" s="425"/>
      <c r="R982" s="9"/>
      <c r="S982" s="9"/>
      <c r="T982" s="17"/>
      <c r="U982" s="17"/>
      <c r="V982" s="9"/>
      <c r="W982" s="17"/>
      <c r="X982" s="9"/>
      <c r="Y982" s="9"/>
      <c r="Z982" s="9"/>
      <c r="AA982" s="9"/>
      <c r="AB982" s="9"/>
      <c r="AC982" s="9"/>
      <c r="AD982" s="9"/>
      <c r="AE982" s="9"/>
      <c r="AF982" s="9"/>
      <c r="AG982" s="9"/>
      <c r="AH982" s="9"/>
    </row>
    <row r="983" spans="1:34" x14ac:dyDescent="0.25">
      <c r="A983" s="9"/>
      <c r="B983" s="9"/>
      <c r="C983" s="9"/>
      <c r="D983" s="9"/>
      <c r="E983" s="16"/>
      <c r="F983" s="9"/>
      <c r="G983" s="16"/>
      <c r="H983" s="16"/>
      <c r="I983" s="9"/>
      <c r="J983" s="9"/>
      <c r="K983" s="9"/>
      <c r="L983" s="9"/>
      <c r="M983" s="9"/>
      <c r="N983" s="9"/>
      <c r="O983" s="9"/>
      <c r="P983" s="9"/>
      <c r="Q983" s="425"/>
      <c r="R983" s="9"/>
      <c r="S983" s="9"/>
      <c r="T983" s="17"/>
      <c r="U983" s="17"/>
      <c r="V983" s="9"/>
      <c r="W983" s="17"/>
      <c r="X983" s="9"/>
      <c r="Y983" s="9"/>
      <c r="Z983" s="9"/>
      <c r="AA983" s="9"/>
      <c r="AB983" s="9"/>
      <c r="AC983" s="9"/>
      <c r="AD983" s="9"/>
      <c r="AE983" s="9"/>
      <c r="AF983" s="9"/>
      <c r="AG983" s="9"/>
      <c r="AH983" s="9"/>
    </row>
    <row r="984" spans="1:34" x14ac:dyDescent="0.25">
      <c r="A984" s="9"/>
      <c r="B984" s="9"/>
      <c r="C984" s="9"/>
      <c r="D984" s="9"/>
      <c r="E984" s="16"/>
      <c r="F984" s="9"/>
      <c r="G984" s="16"/>
      <c r="H984" s="16"/>
      <c r="I984" s="9"/>
      <c r="J984" s="9"/>
      <c r="K984" s="9"/>
      <c r="L984" s="9"/>
      <c r="M984" s="9"/>
      <c r="N984" s="9"/>
      <c r="O984" s="9"/>
      <c r="P984" s="9"/>
      <c r="Q984" s="425"/>
      <c r="R984" s="9"/>
      <c r="S984" s="9"/>
      <c r="T984" s="17"/>
      <c r="U984" s="17"/>
      <c r="V984" s="9"/>
      <c r="W984" s="17"/>
      <c r="X984" s="9"/>
      <c r="Y984" s="9"/>
      <c r="Z984" s="9"/>
      <c r="AA984" s="9"/>
      <c r="AB984" s="9"/>
      <c r="AC984" s="9"/>
      <c r="AD984" s="9"/>
      <c r="AE984" s="9"/>
      <c r="AF984" s="9"/>
      <c r="AG984" s="9"/>
      <c r="AH984" s="9"/>
    </row>
    <row r="985" spans="1:34" x14ac:dyDescent="0.25">
      <c r="A985" s="9"/>
      <c r="B985" s="9"/>
      <c r="C985" s="9"/>
      <c r="D985" s="9"/>
      <c r="E985" s="16"/>
      <c r="F985" s="9"/>
      <c r="G985" s="16"/>
      <c r="H985" s="16"/>
      <c r="I985" s="9"/>
      <c r="J985" s="9"/>
      <c r="K985" s="9"/>
      <c r="L985" s="9"/>
      <c r="M985" s="9"/>
      <c r="N985" s="9"/>
      <c r="O985" s="9"/>
      <c r="P985" s="9"/>
      <c r="Q985" s="425"/>
      <c r="R985" s="9"/>
      <c r="S985" s="9"/>
      <c r="T985" s="17"/>
      <c r="U985" s="17"/>
      <c r="V985" s="9"/>
      <c r="W985" s="17"/>
      <c r="X985" s="9"/>
      <c r="Y985" s="9"/>
      <c r="Z985" s="9"/>
      <c r="AA985" s="9"/>
      <c r="AB985" s="9"/>
      <c r="AC985" s="9"/>
      <c r="AD985" s="9"/>
      <c r="AE985" s="9"/>
      <c r="AF985" s="9"/>
      <c r="AG985" s="9"/>
      <c r="AH985" s="9"/>
    </row>
    <row r="986" spans="1:34" x14ac:dyDescent="0.25">
      <c r="A986" s="9"/>
      <c r="B986" s="9"/>
      <c r="C986" s="9"/>
      <c r="D986" s="9"/>
      <c r="E986" s="16"/>
      <c r="F986" s="9"/>
      <c r="G986" s="16"/>
      <c r="H986" s="16"/>
      <c r="I986" s="9"/>
      <c r="J986" s="9"/>
      <c r="K986" s="9"/>
      <c r="L986" s="9"/>
      <c r="M986" s="9"/>
      <c r="N986" s="9"/>
      <c r="O986" s="9"/>
      <c r="P986" s="9"/>
      <c r="Q986" s="425"/>
      <c r="R986" s="9"/>
      <c r="S986" s="9"/>
      <c r="T986" s="17"/>
      <c r="U986" s="17"/>
      <c r="V986" s="9"/>
      <c r="W986" s="17"/>
      <c r="X986" s="9"/>
      <c r="Y986" s="9"/>
      <c r="Z986" s="9"/>
      <c r="AA986" s="9"/>
      <c r="AB986" s="9"/>
      <c r="AC986" s="9"/>
      <c r="AD986" s="9"/>
      <c r="AE986" s="9"/>
      <c r="AF986" s="9"/>
      <c r="AG986" s="9"/>
      <c r="AH986" s="9"/>
    </row>
    <row r="987" spans="1:34" x14ac:dyDescent="0.25">
      <c r="A987" s="9"/>
      <c r="B987" s="9"/>
      <c r="C987" s="9"/>
      <c r="D987" s="9"/>
      <c r="E987" s="16"/>
      <c r="F987" s="9"/>
      <c r="G987" s="16"/>
      <c r="H987" s="16"/>
      <c r="I987" s="9"/>
      <c r="J987" s="9"/>
      <c r="K987" s="9"/>
      <c r="L987" s="9"/>
      <c r="M987" s="9"/>
      <c r="N987" s="9"/>
      <c r="O987" s="9"/>
      <c r="P987" s="9"/>
      <c r="Q987" s="425"/>
      <c r="R987" s="9"/>
      <c r="S987" s="9"/>
      <c r="T987" s="17"/>
      <c r="U987" s="17"/>
      <c r="V987" s="9"/>
      <c r="W987" s="17"/>
      <c r="X987" s="9"/>
      <c r="Y987" s="9"/>
      <c r="Z987" s="9"/>
      <c r="AA987" s="9"/>
      <c r="AB987" s="9"/>
      <c r="AC987" s="9"/>
      <c r="AD987" s="9"/>
      <c r="AE987" s="9"/>
      <c r="AF987" s="9"/>
      <c r="AG987" s="9"/>
      <c r="AH987" s="9"/>
    </row>
    <row r="988" spans="1:34" x14ac:dyDescent="0.25">
      <c r="A988" s="9"/>
      <c r="B988" s="9"/>
      <c r="C988" s="9"/>
      <c r="D988" s="9"/>
      <c r="E988" s="16"/>
      <c r="F988" s="9"/>
      <c r="G988" s="16"/>
      <c r="H988" s="16"/>
      <c r="I988" s="9"/>
      <c r="J988" s="9"/>
      <c r="K988" s="9"/>
      <c r="L988" s="9"/>
      <c r="M988" s="9"/>
      <c r="N988" s="9"/>
      <c r="O988" s="9"/>
      <c r="P988" s="9"/>
      <c r="Q988" s="425"/>
      <c r="R988" s="9"/>
      <c r="S988" s="9"/>
      <c r="T988" s="17"/>
      <c r="U988" s="17"/>
      <c r="V988" s="9"/>
      <c r="W988" s="17"/>
      <c r="X988" s="9"/>
      <c r="Y988" s="9"/>
      <c r="Z988" s="9"/>
      <c r="AA988" s="9"/>
      <c r="AB988" s="9"/>
      <c r="AC988" s="9"/>
      <c r="AD988" s="9"/>
      <c r="AE988" s="9"/>
      <c r="AF988" s="9"/>
      <c r="AG988" s="9"/>
      <c r="AH988" s="9"/>
    </row>
    <row r="989" spans="1:34" x14ac:dyDescent="0.25">
      <c r="A989" s="9"/>
      <c r="B989" s="9"/>
      <c r="C989" s="9"/>
      <c r="D989" s="9"/>
      <c r="E989" s="16"/>
      <c r="F989" s="9"/>
      <c r="G989" s="16"/>
      <c r="H989" s="16"/>
      <c r="I989" s="9"/>
      <c r="J989" s="9"/>
      <c r="K989" s="9"/>
      <c r="L989" s="9"/>
      <c r="M989" s="9"/>
      <c r="N989" s="9"/>
      <c r="O989" s="9"/>
      <c r="P989" s="9"/>
      <c r="Q989" s="425"/>
      <c r="R989" s="9"/>
      <c r="S989" s="9"/>
      <c r="T989" s="17"/>
      <c r="U989" s="17"/>
      <c r="V989" s="9"/>
      <c r="W989" s="17"/>
      <c r="X989" s="9"/>
      <c r="Y989" s="9"/>
      <c r="Z989" s="9"/>
      <c r="AA989" s="9"/>
      <c r="AB989" s="9"/>
      <c r="AC989" s="9"/>
      <c r="AD989" s="9"/>
      <c r="AE989" s="9"/>
      <c r="AF989" s="9"/>
      <c r="AG989" s="9"/>
      <c r="AH989" s="9"/>
    </row>
    <row r="990" spans="1:34" x14ac:dyDescent="0.25">
      <c r="A990" s="9"/>
      <c r="B990" s="9"/>
      <c r="C990" s="9"/>
      <c r="D990" s="9"/>
      <c r="E990" s="16"/>
      <c r="F990" s="9"/>
      <c r="G990" s="16"/>
      <c r="H990" s="16"/>
      <c r="I990" s="9"/>
      <c r="J990" s="9"/>
      <c r="K990" s="9"/>
      <c r="L990" s="9"/>
      <c r="M990" s="9"/>
      <c r="N990" s="9"/>
      <c r="O990" s="9"/>
      <c r="P990" s="9"/>
      <c r="Q990" s="425"/>
      <c r="R990" s="9"/>
      <c r="S990" s="9"/>
      <c r="T990" s="17"/>
      <c r="U990" s="17"/>
      <c r="V990" s="9"/>
      <c r="W990" s="17"/>
      <c r="X990" s="9"/>
      <c r="Y990" s="9"/>
      <c r="Z990" s="9"/>
      <c r="AA990" s="9"/>
      <c r="AB990" s="9"/>
      <c r="AC990" s="9"/>
      <c r="AD990" s="9"/>
      <c r="AE990" s="9"/>
      <c r="AF990" s="9"/>
      <c r="AG990" s="9"/>
      <c r="AH990" s="9"/>
    </row>
    <row r="991" spans="1:34" x14ac:dyDescent="0.25">
      <c r="A991" s="9"/>
      <c r="B991" s="9"/>
      <c r="C991" s="9"/>
      <c r="D991" s="9"/>
      <c r="E991" s="16"/>
      <c r="F991" s="9"/>
      <c r="G991" s="16"/>
      <c r="H991" s="16"/>
      <c r="I991" s="9"/>
      <c r="J991" s="9"/>
      <c r="K991" s="9"/>
      <c r="L991" s="9"/>
      <c r="M991" s="9"/>
      <c r="N991" s="9"/>
      <c r="O991" s="9"/>
      <c r="P991" s="9"/>
      <c r="Q991" s="425"/>
      <c r="R991" s="9"/>
      <c r="S991" s="9"/>
      <c r="T991" s="17"/>
      <c r="U991" s="17"/>
      <c r="V991" s="9"/>
      <c r="W991" s="17"/>
      <c r="X991" s="9"/>
      <c r="Y991" s="9"/>
      <c r="Z991" s="9"/>
      <c r="AA991" s="9"/>
      <c r="AB991" s="9"/>
      <c r="AC991" s="9"/>
      <c r="AD991" s="9"/>
      <c r="AE991" s="9"/>
      <c r="AF991" s="9"/>
      <c r="AG991" s="9"/>
      <c r="AH991" s="9"/>
    </row>
    <row r="992" spans="1:34" x14ac:dyDescent="0.25">
      <c r="A992" s="9"/>
      <c r="B992" s="9"/>
      <c r="C992" s="9"/>
      <c r="D992" s="9"/>
      <c r="E992" s="16"/>
      <c r="F992" s="9"/>
      <c r="G992" s="16"/>
      <c r="H992" s="16"/>
      <c r="I992" s="9"/>
      <c r="J992" s="9"/>
      <c r="K992" s="9"/>
      <c r="L992" s="9"/>
      <c r="M992" s="9"/>
      <c r="N992" s="9"/>
      <c r="O992" s="9"/>
      <c r="P992" s="9"/>
      <c r="Q992" s="425"/>
      <c r="R992" s="9"/>
      <c r="S992" s="9"/>
      <c r="T992" s="17"/>
      <c r="U992" s="17"/>
      <c r="V992" s="9"/>
      <c r="W992" s="17"/>
      <c r="X992" s="9"/>
      <c r="Y992" s="9"/>
      <c r="Z992" s="9"/>
      <c r="AA992" s="9"/>
      <c r="AB992" s="9"/>
      <c r="AC992" s="9"/>
      <c r="AD992" s="9"/>
      <c r="AE992" s="9"/>
      <c r="AF992" s="9"/>
      <c r="AG992" s="9"/>
      <c r="AH992" s="9"/>
    </row>
    <row r="993" spans="1:34" x14ac:dyDescent="0.25">
      <c r="A993" s="9"/>
      <c r="B993" s="9"/>
      <c r="C993" s="9"/>
      <c r="D993" s="9"/>
      <c r="E993" s="16"/>
      <c r="F993" s="9"/>
      <c r="G993" s="16"/>
      <c r="H993" s="16"/>
      <c r="I993" s="9"/>
      <c r="J993" s="9"/>
      <c r="K993" s="9"/>
      <c r="L993" s="9"/>
      <c r="M993" s="9"/>
      <c r="N993" s="9"/>
      <c r="O993" s="9"/>
      <c r="P993" s="9"/>
      <c r="Q993" s="425"/>
      <c r="R993" s="9"/>
      <c r="S993" s="9"/>
      <c r="T993" s="17"/>
      <c r="U993" s="17"/>
      <c r="V993" s="9"/>
      <c r="W993" s="17"/>
      <c r="X993" s="9"/>
      <c r="Y993" s="9"/>
      <c r="Z993" s="9"/>
      <c r="AA993" s="9"/>
      <c r="AB993" s="9"/>
      <c r="AC993" s="9"/>
      <c r="AD993" s="9"/>
      <c r="AE993" s="9"/>
      <c r="AF993" s="9"/>
      <c r="AG993" s="9"/>
      <c r="AH993" s="9"/>
    </row>
    <row r="994" spans="1:34" x14ac:dyDescent="0.25">
      <c r="A994" s="9"/>
      <c r="B994" s="9"/>
      <c r="C994" s="9"/>
      <c r="D994" s="9"/>
      <c r="E994" s="16"/>
      <c r="F994" s="9"/>
      <c r="G994" s="16"/>
      <c r="H994" s="16"/>
      <c r="I994" s="9"/>
      <c r="J994" s="9"/>
      <c r="K994" s="9"/>
      <c r="L994" s="9"/>
      <c r="M994" s="9"/>
      <c r="N994" s="9"/>
      <c r="O994" s="9"/>
      <c r="P994" s="9"/>
      <c r="Q994" s="425"/>
      <c r="R994" s="9"/>
      <c r="S994" s="9"/>
      <c r="T994" s="17"/>
      <c r="U994" s="17"/>
      <c r="V994" s="9"/>
      <c r="W994" s="17"/>
      <c r="X994" s="9"/>
      <c r="Y994" s="9"/>
      <c r="Z994" s="9"/>
      <c r="AA994" s="9"/>
      <c r="AB994" s="9"/>
      <c r="AC994" s="9"/>
      <c r="AD994" s="9"/>
      <c r="AE994" s="9"/>
      <c r="AF994" s="9"/>
      <c r="AG994" s="9"/>
      <c r="AH994" s="9"/>
    </row>
    <row r="995" spans="1:34" x14ac:dyDescent="0.25">
      <c r="A995" s="9"/>
      <c r="B995" s="9"/>
      <c r="C995" s="9"/>
      <c r="D995" s="9"/>
      <c r="E995" s="16"/>
      <c r="F995" s="9"/>
      <c r="G995" s="16"/>
      <c r="H995" s="16"/>
      <c r="I995" s="9"/>
      <c r="J995" s="9"/>
      <c r="K995" s="9"/>
      <c r="L995" s="9"/>
      <c r="M995" s="9"/>
      <c r="N995" s="9"/>
      <c r="O995" s="9"/>
      <c r="P995" s="9"/>
      <c r="Q995" s="425"/>
      <c r="R995" s="9"/>
      <c r="S995" s="9"/>
      <c r="T995" s="17"/>
      <c r="U995" s="17"/>
      <c r="V995" s="9"/>
      <c r="W995" s="17"/>
      <c r="X995" s="9"/>
      <c r="Y995" s="9"/>
      <c r="Z995" s="9"/>
      <c r="AA995" s="9"/>
      <c r="AB995" s="9"/>
      <c r="AC995" s="9"/>
      <c r="AD995" s="9"/>
      <c r="AE995" s="9"/>
      <c r="AF995" s="9"/>
      <c r="AG995" s="9"/>
      <c r="AH995" s="9"/>
    </row>
    <row r="996" spans="1:34" x14ac:dyDescent="0.25">
      <c r="A996" s="9"/>
      <c r="B996" s="9"/>
      <c r="C996" s="9"/>
      <c r="D996" s="9"/>
      <c r="E996" s="16"/>
      <c r="F996" s="9"/>
      <c r="G996" s="16"/>
      <c r="H996" s="16"/>
      <c r="I996" s="9"/>
      <c r="J996" s="9"/>
      <c r="K996" s="9"/>
      <c r="L996" s="9"/>
      <c r="M996" s="9"/>
      <c r="N996" s="9"/>
      <c r="O996" s="9"/>
      <c r="P996" s="9"/>
      <c r="Q996" s="425"/>
      <c r="R996" s="9"/>
      <c r="S996" s="9"/>
      <c r="T996" s="17"/>
      <c r="U996" s="17"/>
      <c r="V996" s="9"/>
      <c r="W996" s="17"/>
      <c r="X996" s="9"/>
      <c r="Y996" s="9"/>
      <c r="Z996" s="9"/>
      <c r="AA996" s="9"/>
      <c r="AB996" s="9"/>
      <c r="AC996" s="9"/>
      <c r="AD996" s="9"/>
      <c r="AE996" s="9"/>
      <c r="AF996" s="9"/>
      <c r="AG996" s="9"/>
      <c r="AH996" s="9"/>
    </row>
    <row r="997" spans="1:34" x14ac:dyDescent="0.25">
      <c r="A997" s="9"/>
      <c r="B997" s="9"/>
      <c r="C997" s="9"/>
      <c r="D997" s="9"/>
      <c r="E997" s="16"/>
      <c r="F997" s="9"/>
      <c r="G997" s="16"/>
      <c r="H997" s="16"/>
      <c r="I997" s="9"/>
      <c r="J997" s="9"/>
      <c r="K997" s="9"/>
      <c r="L997" s="9"/>
      <c r="M997" s="9"/>
      <c r="N997" s="9"/>
      <c r="O997" s="9"/>
      <c r="P997" s="9"/>
      <c r="Q997" s="425"/>
      <c r="R997" s="9"/>
      <c r="S997" s="9"/>
      <c r="T997" s="17"/>
      <c r="U997" s="17"/>
      <c r="V997" s="9"/>
      <c r="W997" s="17"/>
      <c r="X997" s="9"/>
      <c r="Y997" s="9"/>
      <c r="Z997" s="9"/>
      <c r="AA997" s="9"/>
      <c r="AB997" s="9"/>
      <c r="AC997" s="9"/>
      <c r="AD997" s="9"/>
      <c r="AE997" s="9"/>
      <c r="AF997" s="9"/>
      <c r="AG997" s="9"/>
      <c r="AH997" s="9"/>
    </row>
    <row r="998" spans="1:34" x14ac:dyDescent="0.25">
      <c r="A998" s="9"/>
      <c r="B998" s="9"/>
      <c r="C998" s="9"/>
      <c r="D998" s="9"/>
      <c r="E998" s="16"/>
      <c r="F998" s="9"/>
      <c r="G998" s="16"/>
      <c r="H998" s="16"/>
      <c r="I998" s="9"/>
      <c r="J998" s="9"/>
      <c r="K998" s="9"/>
      <c r="L998" s="9"/>
      <c r="M998" s="9"/>
      <c r="N998" s="9"/>
      <c r="O998" s="9"/>
      <c r="P998" s="9"/>
      <c r="Q998" s="425"/>
      <c r="R998" s="9"/>
      <c r="S998" s="9"/>
      <c r="T998" s="17"/>
      <c r="U998" s="17"/>
      <c r="V998" s="9"/>
      <c r="W998" s="17"/>
      <c r="X998" s="9"/>
      <c r="Y998" s="9"/>
      <c r="Z998" s="9"/>
      <c r="AA998" s="9"/>
      <c r="AB998" s="9"/>
      <c r="AC998" s="9"/>
      <c r="AD998" s="9"/>
      <c r="AE998" s="9"/>
      <c r="AF998" s="9"/>
      <c r="AG998" s="9"/>
      <c r="AH998" s="9"/>
    </row>
    <row r="999" spans="1:34" x14ac:dyDescent="0.25">
      <c r="A999" s="9"/>
      <c r="B999" s="9"/>
      <c r="C999" s="9"/>
      <c r="D999" s="9"/>
      <c r="E999" s="16"/>
      <c r="F999" s="9"/>
      <c r="G999" s="16"/>
      <c r="H999" s="16"/>
      <c r="I999" s="9"/>
      <c r="J999" s="9"/>
      <c r="K999" s="9"/>
      <c r="L999" s="9"/>
      <c r="M999" s="9"/>
      <c r="N999" s="9"/>
      <c r="O999" s="9"/>
      <c r="P999" s="9"/>
      <c r="Q999" s="425"/>
      <c r="R999" s="9"/>
      <c r="S999" s="9"/>
      <c r="T999" s="17"/>
      <c r="U999" s="17"/>
      <c r="V999" s="9"/>
      <c r="W999" s="17"/>
      <c r="X999" s="9"/>
      <c r="Y999" s="9"/>
      <c r="Z999" s="9"/>
      <c r="AA999" s="9"/>
      <c r="AB999" s="9"/>
      <c r="AC999" s="9"/>
      <c r="AD999" s="9"/>
      <c r="AE999" s="9"/>
      <c r="AF999" s="9"/>
      <c r="AG999" s="9"/>
      <c r="AH999" s="9"/>
    </row>
    <row r="1000" spans="1:34" x14ac:dyDescent="0.25">
      <c r="A1000" s="9"/>
      <c r="B1000" s="9"/>
      <c r="C1000" s="9"/>
      <c r="D1000" s="9"/>
      <c r="E1000" s="16"/>
      <c r="F1000" s="9"/>
      <c r="G1000" s="16"/>
      <c r="H1000" s="16"/>
      <c r="I1000" s="9"/>
      <c r="J1000" s="9"/>
      <c r="K1000" s="9"/>
      <c r="L1000" s="9"/>
      <c r="M1000" s="9"/>
      <c r="N1000" s="9"/>
      <c r="O1000" s="9"/>
      <c r="P1000" s="9"/>
      <c r="Q1000" s="425"/>
      <c r="R1000" s="9"/>
      <c r="S1000" s="9"/>
      <c r="T1000" s="17"/>
      <c r="U1000" s="17"/>
      <c r="V1000" s="9"/>
      <c r="W1000" s="17"/>
      <c r="X1000" s="9"/>
      <c r="Y1000" s="9"/>
      <c r="Z1000" s="9"/>
      <c r="AA1000" s="9"/>
      <c r="AB1000" s="9"/>
      <c r="AC1000" s="9"/>
      <c r="AD1000" s="9"/>
      <c r="AE1000" s="9"/>
      <c r="AF1000" s="9"/>
      <c r="AG1000" s="9"/>
      <c r="AH1000" s="9"/>
    </row>
  </sheetData>
  <autoFilter ref="A39:Y68">
    <filterColumn colId="21">
      <filters>
        <filter val="Abierta - Vencida"/>
        <filter val="Abierta - en Desarrollo"/>
      </filters>
    </filterColumn>
  </autoFilter>
  <mergeCells count="24">
    <mergeCell ref="L30:M30"/>
    <mergeCell ref="A21:C24"/>
    <mergeCell ref="I27:K27"/>
    <mergeCell ref="L27:M27"/>
    <mergeCell ref="A26:C26"/>
    <mergeCell ref="I26:M26"/>
    <mergeCell ref="F26:G26"/>
    <mergeCell ref="A27:C27"/>
    <mergeCell ref="M33:M35"/>
    <mergeCell ref="T38:W38"/>
    <mergeCell ref="H38:P38"/>
    <mergeCell ref="I31:M31"/>
    <mergeCell ref="U22:W22"/>
    <mergeCell ref="U24:W24"/>
    <mergeCell ref="D21:T24"/>
    <mergeCell ref="P27:V27"/>
    <mergeCell ref="U21:W21"/>
    <mergeCell ref="I30:K30"/>
    <mergeCell ref="I29:K29"/>
    <mergeCell ref="L29:M29"/>
    <mergeCell ref="A38:G38"/>
    <mergeCell ref="Q38:S38"/>
    <mergeCell ref="I28:K28"/>
    <mergeCell ref="L28:M28"/>
  </mergeCells>
  <conditionalFormatting sqref="X40:X67">
    <cfRule type="cellIs" dxfId="10" priority="1" operator="greaterThan">
      <formula>SI($P$40-$X$38)&gt;0</formula>
    </cfRule>
  </conditionalFormatting>
  <conditionalFormatting sqref="V40:V66">
    <cfRule type="cellIs" dxfId="9" priority="2" operator="equal">
      <formula>$J$6</formula>
    </cfRule>
  </conditionalFormatting>
  <conditionalFormatting sqref="V40:V66">
    <cfRule type="cellIs" dxfId="8" priority="3" operator="equal">
      <formula>$J$5</formula>
    </cfRule>
  </conditionalFormatting>
  <conditionalFormatting sqref="V40:V66">
    <cfRule type="cellIs" dxfId="7" priority="4" operator="equal">
      <formula>$J$4</formula>
    </cfRule>
  </conditionalFormatting>
  <conditionalFormatting sqref="X68">
    <cfRule type="cellIs" dxfId="6" priority="5" operator="greaterThan">
      <formula>SI($P$40-$X$38)&gt;0</formula>
    </cfRule>
  </conditionalFormatting>
  <conditionalFormatting sqref="V67">
    <cfRule type="cellIs" dxfId="5" priority="6" operator="equal">
      <formula>$J$6</formula>
    </cfRule>
  </conditionalFormatting>
  <conditionalFormatting sqref="V67">
    <cfRule type="cellIs" dxfId="4" priority="7" operator="equal">
      <formula>$J$5</formula>
    </cfRule>
  </conditionalFormatting>
  <conditionalFormatting sqref="V67">
    <cfRule type="cellIs" dxfId="3" priority="8" operator="equal">
      <formula>$J$4</formula>
    </cfRule>
  </conditionalFormatting>
  <conditionalFormatting sqref="V68">
    <cfRule type="cellIs" dxfId="2" priority="9" operator="equal">
      <formula>$J$6</formula>
    </cfRule>
  </conditionalFormatting>
  <conditionalFormatting sqref="V68">
    <cfRule type="cellIs" dxfId="1" priority="10" operator="equal">
      <formula>$J$5</formula>
    </cfRule>
  </conditionalFormatting>
  <conditionalFormatting sqref="V68">
    <cfRule type="cellIs" dxfId="0" priority="11" operator="equal">
      <formula>$J$4</formula>
    </cfRule>
  </conditionalFormatting>
  <dataValidations count="7">
    <dataValidation type="list" allowBlank="1" showInputMessage="1" showErrorMessage="1" prompt=" -  - " sqref="I41 I45 I56 I58 I60 I66:I68">
      <formula1>$H$2:$H$5</formula1>
    </dataValidation>
    <dataValidation type="list" allowBlank="1" showInputMessage="1" showErrorMessage="1" prompt=" -  - " sqref="F41 F45 F67">
      <formula1>$G$2:$G$3</formula1>
    </dataValidation>
    <dataValidation type="list" allowBlank="1" showInputMessage="1" showErrorMessage="1" prompt=" -  - " sqref="A27">
      <formula1>$C$2:$C$17</formula1>
    </dataValidation>
    <dataValidation type="list" allowBlank="1" showInputMessage="1" showErrorMessage="1" prompt=" -  - " sqref="J41 J45 J56 J58 J60 J66:J68">
      <formula1>$I$2:$I$8</formula1>
    </dataValidation>
    <dataValidation type="list" allowBlank="1" showInputMessage="1" showErrorMessage="1" prompt=" -  - " sqref="V41 V45 V56 V58 V60 V66:V68">
      <formula1>$J$3:$J$6</formula1>
    </dataValidation>
    <dataValidation type="list" allowBlank="1" showInputMessage="1" showErrorMessage="1" prompt=" -  - " sqref="C41 C45 C67">
      <formula1>$D$2:$D$14</formula1>
    </dataValidation>
    <dataValidation type="list" allowBlank="1" showInputMessage="1" showErrorMessage="1" prompt=" -  - " sqref="B41 B45 B67">
      <formula1>$F$2:$F$10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AE1000"/>
  <sheetViews>
    <sheetView showGridLines="0" zoomScale="70" zoomScaleNormal="70" workbookViewId="0"/>
  </sheetViews>
  <sheetFormatPr baseColWidth="10" defaultColWidth="15.140625" defaultRowHeight="15" customHeight="1" x14ac:dyDescent="0.25"/>
  <cols>
    <col min="1" max="1" width="8.5703125" customWidth="1"/>
    <col min="2" max="2" width="11.42578125" customWidth="1"/>
    <col min="3" max="3" width="13.42578125" customWidth="1"/>
    <col min="4" max="4" width="14.85546875" customWidth="1"/>
    <col min="5" max="5" width="13.42578125" customWidth="1"/>
    <col min="6" max="7" width="11.85546875" customWidth="1"/>
    <col min="8" max="8" width="6.7109375" customWidth="1"/>
    <col min="9" max="9" width="9.140625" customWidth="1"/>
    <col min="10" max="11" width="12.140625" customWidth="1"/>
    <col min="12" max="12" width="9.5703125" customWidth="1"/>
    <col min="13" max="13" width="11.140625" customWidth="1"/>
    <col min="14" max="17" width="8" customWidth="1"/>
    <col min="18" max="18" width="10.28515625" customWidth="1"/>
    <col min="19" max="19" width="9.42578125" customWidth="1"/>
    <col min="20" max="20" width="8" customWidth="1"/>
    <col min="21" max="21" width="7.5703125" customWidth="1"/>
    <col min="22" max="29" width="0" hidden="1" customWidth="1"/>
  </cols>
  <sheetData>
    <row r="1" spans="1:31" ht="78.75" customHeight="1" thickBot="1" x14ac:dyDescent="0.35">
      <c r="A1" s="50"/>
      <c r="B1" s="51"/>
      <c r="C1" s="51"/>
      <c r="D1" s="51"/>
      <c r="E1" s="51"/>
      <c r="F1" s="51"/>
      <c r="G1" s="51"/>
      <c r="H1" s="51"/>
      <c r="I1" s="51"/>
      <c r="J1" s="51"/>
      <c r="K1" s="51"/>
      <c r="L1" s="51"/>
      <c r="M1" s="51"/>
      <c r="N1" s="51"/>
      <c r="O1" s="51"/>
      <c r="P1" s="51"/>
      <c r="Q1" s="51"/>
      <c r="R1" s="1401" t="s">
        <v>2406</v>
      </c>
      <c r="S1" s="1402"/>
      <c r="T1" s="1403"/>
      <c r="U1" s="54"/>
      <c r="V1" s="54"/>
      <c r="W1" s="54"/>
      <c r="X1" s="54"/>
      <c r="Y1" s="54"/>
      <c r="Z1" s="54"/>
      <c r="AA1" s="54"/>
      <c r="AB1" s="54"/>
      <c r="AC1" s="54"/>
    </row>
    <row r="2" spans="1:31" ht="14.25" customHeight="1" thickBot="1" x14ac:dyDescent="0.3">
      <c r="A2" s="55"/>
      <c r="B2" s="54"/>
      <c r="C2" s="54"/>
      <c r="D2" s="54"/>
      <c r="E2" s="54"/>
      <c r="F2" s="54"/>
      <c r="G2" s="54"/>
      <c r="H2" s="54"/>
      <c r="I2" s="54"/>
      <c r="J2" s="54"/>
      <c r="K2" s="54"/>
      <c r="L2" s="54"/>
      <c r="M2" s="54"/>
      <c r="N2" s="54"/>
      <c r="O2" s="54"/>
      <c r="P2" s="54"/>
      <c r="Q2" s="54"/>
      <c r="R2" s="56"/>
      <c r="S2" s="56"/>
      <c r="T2" s="57"/>
      <c r="U2" s="54"/>
      <c r="V2" s="54"/>
      <c r="W2" s="54"/>
      <c r="X2" s="54"/>
      <c r="Y2" s="54"/>
      <c r="Z2" s="54"/>
      <c r="AA2" s="54"/>
      <c r="AB2" s="54"/>
      <c r="AC2" s="54"/>
    </row>
    <row r="3" spans="1:31" ht="36.75" customHeight="1" x14ac:dyDescent="0.25">
      <c r="A3" s="58"/>
      <c r="B3" s="54"/>
      <c r="C3" s="59"/>
      <c r="D3" s="59"/>
      <c r="E3" s="59"/>
      <c r="F3" s="59"/>
      <c r="G3" s="1404" t="s">
        <v>103</v>
      </c>
      <c r="H3" s="1391"/>
      <c r="I3" s="1391"/>
      <c r="J3" s="1391"/>
      <c r="K3" s="1391"/>
      <c r="L3" s="1391"/>
      <c r="M3" s="1384"/>
      <c r="N3" s="62"/>
      <c r="O3" s="62"/>
      <c r="P3" s="62"/>
      <c r="Q3" s="62"/>
      <c r="R3" s="63"/>
      <c r="S3" s="62"/>
      <c r="T3" s="85"/>
      <c r="U3" s="62"/>
      <c r="V3" s="63"/>
      <c r="W3" s="62"/>
      <c r="X3" s="62"/>
      <c r="Y3" s="62"/>
      <c r="Z3" s="62"/>
      <c r="AA3" s="62"/>
      <c r="AB3" s="62"/>
      <c r="AC3" s="86"/>
    </row>
    <row r="4" spans="1:31" ht="46.5" customHeight="1" x14ac:dyDescent="0.25">
      <c r="A4" s="58"/>
      <c r="B4" s="54"/>
      <c r="C4" s="87"/>
      <c r="D4" s="87"/>
      <c r="E4" s="87"/>
      <c r="F4" s="87"/>
      <c r="G4" s="1399" t="s">
        <v>111</v>
      </c>
      <c r="H4" s="1359"/>
      <c r="I4" s="1359"/>
      <c r="J4" s="1359"/>
      <c r="K4" s="1359"/>
      <c r="L4" s="1359"/>
      <c r="M4" s="1400"/>
      <c r="N4" s="62"/>
      <c r="O4" s="62"/>
      <c r="P4" s="54"/>
      <c r="Q4" s="54"/>
      <c r="R4" s="54"/>
      <c r="S4" s="54"/>
      <c r="T4" s="85"/>
      <c r="U4" s="62"/>
      <c r="V4" s="63"/>
      <c r="W4" s="62"/>
      <c r="X4" s="62"/>
      <c r="Y4" s="62"/>
      <c r="Z4" s="62"/>
      <c r="AA4" s="62"/>
      <c r="AB4" s="62"/>
      <c r="AC4" s="86"/>
    </row>
    <row r="5" spans="1:31" ht="36.75" customHeight="1" x14ac:dyDescent="0.25">
      <c r="A5" s="58"/>
      <c r="B5" s="54"/>
      <c r="C5" s="87"/>
      <c r="D5" s="87"/>
      <c r="E5" s="87"/>
      <c r="F5" s="87"/>
      <c r="G5" s="1399" t="s">
        <v>112</v>
      </c>
      <c r="H5" s="1359"/>
      <c r="I5" s="1359"/>
      <c r="J5" s="1359"/>
      <c r="K5" s="1359"/>
      <c r="L5" s="1359"/>
      <c r="M5" s="1400"/>
      <c r="N5" s="92"/>
      <c r="O5" s="92"/>
      <c r="P5" s="92"/>
      <c r="Q5" s="92"/>
      <c r="R5" s="94"/>
      <c r="S5" s="92"/>
      <c r="T5" s="95"/>
      <c r="U5" s="92"/>
      <c r="V5" s="94"/>
      <c r="W5" s="62"/>
      <c r="X5" s="62"/>
      <c r="Y5" s="92"/>
      <c r="Z5" s="92"/>
      <c r="AA5" s="97"/>
      <c r="AB5" s="97"/>
      <c r="AC5" s="86"/>
    </row>
    <row r="6" spans="1:31" ht="36.75" customHeight="1" x14ac:dyDescent="0.25">
      <c r="A6" s="58"/>
      <c r="B6" s="54"/>
      <c r="C6" s="87"/>
      <c r="D6" s="87"/>
      <c r="E6" s="87"/>
      <c r="F6" s="87"/>
      <c r="G6" s="1399" t="s">
        <v>113</v>
      </c>
      <c r="H6" s="1359"/>
      <c r="I6" s="1359"/>
      <c r="J6" s="1359"/>
      <c r="K6" s="1359"/>
      <c r="L6" s="1359"/>
      <c r="M6" s="1400"/>
      <c r="N6" s="62"/>
      <c r="O6" s="92"/>
      <c r="P6" s="92"/>
      <c r="Q6" s="92"/>
      <c r="R6" s="94"/>
      <c r="S6" s="92"/>
      <c r="T6" s="95"/>
      <c r="U6" s="92"/>
      <c r="V6" s="94"/>
      <c r="W6" s="62"/>
      <c r="X6" s="62"/>
      <c r="Y6" s="92"/>
      <c r="Z6" s="92"/>
      <c r="AA6" s="97"/>
      <c r="AB6" s="97"/>
      <c r="AC6" s="86"/>
    </row>
    <row r="7" spans="1:31" ht="39.75" customHeight="1" x14ac:dyDescent="0.25">
      <c r="A7" s="58"/>
      <c r="B7" s="99"/>
      <c r="C7" s="62"/>
      <c r="D7" s="62"/>
      <c r="E7" s="62"/>
      <c r="F7" s="62"/>
      <c r="G7" s="1408" t="s">
        <v>115</v>
      </c>
      <c r="H7" s="1367"/>
      <c r="I7" s="1367"/>
      <c r="J7" s="1367"/>
      <c r="K7" s="1367"/>
      <c r="L7" s="1367"/>
      <c r="M7" s="1406"/>
      <c r="N7" s="62"/>
      <c r="O7" s="92"/>
      <c r="P7" s="92"/>
      <c r="Q7" s="92"/>
      <c r="R7" s="94"/>
      <c r="S7" s="92"/>
      <c r="T7" s="95"/>
      <c r="U7" s="92"/>
      <c r="V7" s="94"/>
      <c r="W7" s="62"/>
      <c r="X7" s="62"/>
      <c r="Y7" s="92"/>
      <c r="Z7" s="92"/>
      <c r="AA7" s="97"/>
      <c r="AB7" s="97"/>
      <c r="AC7" s="86"/>
    </row>
    <row r="8" spans="1:31" ht="14.25" customHeight="1" x14ac:dyDescent="0.25">
      <c r="A8" s="149"/>
      <c r="B8" s="150"/>
      <c r="C8" s="151"/>
      <c r="D8" s="151"/>
      <c r="E8" s="151"/>
      <c r="F8" s="151"/>
      <c r="G8" s="151"/>
      <c r="H8" s="151"/>
      <c r="I8" s="151"/>
      <c r="J8" s="152"/>
      <c r="K8" s="151"/>
      <c r="L8" s="151"/>
      <c r="M8" s="151"/>
      <c r="N8" s="151"/>
      <c r="O8" s="153"/>
      <c r="P8" s="153"/>
      <c r="Q8" s="153"/>
      <c r="R8" s="154"/>
      <c r="S8" s="153"/>
      <c r="T8" s="155"/>
      <c r="U8" s="92"/>
      <c r="V8" s="94"/>
      <c r="W8" s="62"/>
      <c r="X8" s="62"/>
      <c r="Y8" s="92"/>
      <c r="Z8" s="92"/>
      <c r="AA8" s="97"/>
      <c r="AB8" s="97"/>
      <c r="AC8" s="86"/>
    </row>
    <row r="9" spans="1:31" ht="42" customHeight="1" x14ac:dyDescent="0.25">
      <c r="A9" s="1405" t="s">
        <v>111</v>
      </c>
      <c r="B9" s="1367"/>
      <c r="C9" s="1367"/>
      <c r="D9" s="1367"/>
      <c r="E9" s="1367"/>
      <c r="F9" s="1367"/>
      <c r="G9" s="1367"/>
      <c r="H9" s="1367"/>
      <c r="I9" s="1367"/>
      <c r="J9" s="1367"/>
      <c r="K9" s="1367"/>
      <c r="L9" s="1367"/>
      <c r="M9" s="1367"/>
      <c r="N9" s="1367"/>
      <c r="O9" s="1367"/>
      <c r="P9" s="1367"/>
      <c r="Q9" s="1367"/>
      <c r="R9" s="1367"/>
      <c r="S9" s="1367"/>
      <c r="T9" s="1406"/>
      <c r="U9" s="92"/>
      <c r="V9" s="94"/>
      <c r="W9" s="62"/>
      <c r="X9" s="62"/>
      <c r="Y9" s="92"/>
      <c r="Z9" s="92"/>
      <c r="AA9" s="97"/>
      <c r="AB9" s="97"/>
      <c r="AC9" s="86"/>
    </row>
    <row r="10" spans="1:31" ht="42" customHeight="1" x14ac:dyDescent="0.25">
      <c r="A10" s="156"/>
      <c r="B10" s="157"/>
      <c r="C10" s="158"/>
      <c r="D10" s="158"/>
      <c r="E10" s="158"/>
      <c r="F10" s="158"/>
      <c r="G10" s="158"/>
      <c r="H10" s="158"/>
      <c r="I10" s="158"/>
      <c r="J10" s="159"/>
      <c r="K10" s="158"/>
      <c r="L10" s="158"/>
      <c r="M10" s="158"/>
      <c r="N10" s="158"/>
      <c r="O10" s="160"/>
      <c r="P10" s="160"/>
      <c r="Q10" s="160"/>
      <c r="R10" s="161"/>
      <c r="S10" s="160"/>
      <c r="T10" s="162"/>
      <c r="U10" s="92"/>
      <c r="V10" s="94"/>
      <c r="W10" s="62"/>
      <c r="X10" s="62"/>
      <c r="Y10" s="92"/>
      <c r="Z10" s="92"/>
      <c r="AA10" s="97"/>
      <c r="AB10" s="97"/>
      <c r="AC10" s="86"/>
    </row>
    <row r="11" spans="1:31" ht="53.25" customHeight="1" x14ac:dyDescent="0.25">
      <c r="A11" s="58"/>
      <c r="B11" s="1414" t="s">
        <v>249</v>
      </c>
      <c r="C11" s="1393"/>
      <c r="D11" s="1393"/>
      <c r="E11" s="1393"/>
      <c r="F11" s="1382"/>
      <c r="G11" s="62"/>
      <c r="H11" s="92"/>
      <c r="I11" s="62"/>
      <c r="J11" s="163"/>
      <c r="K11" s="62"/>
      <c r="L11" s="62"/>
      <c r="M11" s="62"/>
      <c r="N11" s="62"/>
      <c r="O11" s="92"/>
      <c r="P11" s="92"/>
      <c r="Q11" s="92"/>
      <c r="R11" s="94"/>
      <c r="S11" s="92"/>
      <c r="T11" s="95"/>
      <c r="U11" s="92"/>
      <c r="V11" s="94"/>
      <c r="W11" s="62"/>
      <c r="X11" s="62"/>
      <c r="Y11" s="92"/>
      <c r="Z11" s="92"/>
      <c r="AA11" s="97"/>
      <c r="AB11" s="97"/>
      <c r="AC11" s="86"/>
    </row>
    <row r="12" spans="1:31" ht="42" customHeight="1" x14ac:dyDescent="0.25">
      <c r="A12" s="58"/>
      <c r="B12" s="1413" t="s">
        <v>90</v>
      </c>
      <c r="C12" s="1363"/>
      <c r="D12" s="1361"/>
      <c r="E12" s="169">
        <f>+F42+F43+F44+F45+F46+F47+F48+F49+F50+F51+F52+F53+F54+F55+F56+F57</f>
        <v>281</v>
      </c>
      <c r="F12" s="170"/>
      <c r="G12" s="62"/>
      <c r="H12" s="171"/>
      <c r="I12" s="54"/>
      <c r="J12" s="54"/>
      <c r="K12" s="54"/>
      <c r="L12" s="172"/>
      <c r="M12" s="54"/>
      <c r="N12" s="54"/>
      <c r="O12" s="54"/>
      <c r="P12" s="54"/>
      <c r="Q12" s="54"/>
      <c r="R12" s="172"/>
      <c r="S12" s="171"/>
      <c r="T12" s="95"/>
      <c r="U12" s="94"/>
      <c r="V12" s="62"/>
      <c r="W12" s="62"/>
      <c r="X12" s="92"/>
      <c r="Y12" s="92"/>
      <c r="Z12" s="97"/>
      <c r="AA12" s="97"/>
      <c r="AB12" s="86"/>
      <c r="AC12" s="86"/>
    </row>
    <row r="13" spans="1:31" ht="42" customHeight="1" x14ac:dyDescent="0.25">
      <c r="A13" s="58"/>
      <c r="B13" s="1412" t="s">
        <v>261</v>
      </c>
      <c r="C13" s="1363"/>
      <c r="D13" s="1361"/>
      <c r="E13" s="200">
        <f>+H42+H43+H44+H45+H46+H47+H48+H49+H50+H51+H52+H53+H54+H55+H56+H57</f>
        <v>164</v>
      </c>
      <c r="F13" s="210">
        <f t="shared" ref="F13:F17" si="0">+E13/$E$12</f>
        <v>0.58362989323843417</v>
      </c>
      <c r="G13" s="62"/>
      <c r="H13" s="212"/>
      <c r="I13" s="213"/>
      <c r="J13" s="214"/>
      <c r="K13" s="213"/>
      <c r="L13" s="62"/>
      <c r="M13" s="62"/>
      <c r="N13" s="92"/>
      <c r="O13" s="92"/>
      <c r="P13" s="92"/>
      <c r="Q13" s="94"/>
      <c r="R13" s="92"/>
      <c r="S13" s="92"/>
      <c r="T13" s="95"/>
      <c r="U13" s="94"/>
      <c r="V13" s="62"/>
      <c r="W13" s="62"/>
      <c r="X13" s="92"/>
      <c r="Y13" s="92"/>
      <c r="Z13" s="97"/>
      <c r="AA13" s="97"/>
      <c r="AB13" s="86"/>
      <c r="AC13" s="86"/>
    </row>
    <row r="14" spans="1:31" ht="42" customHeight="1" x14ac:dyDescent="0.25">
      <c r="A14" s="58"/>
      <c r="B14" s="1427" t="s">
        <v>291</v>
      </c>
      <c r="C14" s="1363"/>
      <c r="D14" s="1361"/>
      <c r="E14" s="200">
        <f>+J42+J43+J44+J45+J46+J47+J48+J49+J50+J51+J52+J53+J54+J55+J56+J57</f>
        <v>21</v>
      </c>
      <c r="F14" s="210">
        <f t="shared" si="0"/>
        <v>7.4733096085409248E-2</v>
      </c>
      <c r="G14" s="62"/>
      <c r="H14" s="171"/>
      <c r="I14" s="213"/>
      <c r="J14" s="214"/>
      <c r="K14" s="213"/>
      <c r="L14" s="62"/>
      <c r="M14" s="62"/>
      <c r="N14" s="92"/>
      <c r="O14" s="92"/>
      <c r="P14" s="92"/>
      <c r="Q14" s="94"/>
      <c r="R14" s="92"/>
      <c r="S14" s="92"/>
      <c r="T14" s="95"/>
      <c r="U14" s="94"/>
      <c r="V14" s="62"/>
      <c r="W14" s="62"/>
      <c r="X14" s="92"/>
      <c r="Y14" s="92"/>
      <c r="Z14" s="97"/>
      <c r="AA14" s="97"/>
      <c r="AB14" s="86"/>
      <c r="AC14" s="86"/>
      <c r="AE14" s="1584"/>
    </row>
    <row r="15" spans="1:31" ht="42" customHeight="1" x14ac:dyDescent="0.25">
      <c r="A15" s="58"/>
      <c r="B15" s="1413" t="s">
        <v>294</v>
      </c>
      <c r="C15" s="1363"/>
      <c r="D15" s="1361"/>
      <c r="E15" s="200">
        <f>+E16+E17</f>
        <v>96</v>
      </c>
      <c r="F15" s="210">
        <f t="shared" si="0"/>
        <v>0.34163701067615659</v>
      </c>
      <c r="G15" s="62"/>
      <c r="H15" s="54"/>
      <c r="I15" s="54"/>
      <c r="J15" s="54"/>
      <c r="K15" s="54"/>
      <c r="L15" s="172"/>
      <c r="M15" s="54"/>
      <c r="N15" s="54"/>
      <c r="O15" s="54"/>
      <c r="P15" s="54"/>
      <c r="Q15" s="54"/>
      <c r="R15" s="172"/>
      <c r="S15" s="92"/>
      <c r="T15" s="95"/>
      <c r="U15" s="94"/>
      <c r="V15" s="62"/>
      <c r="W15" s="62"/>
      <c r="X15" s="92"/>
      <c r="Y15" s="92"/>
      <c r="Z15" s="97"/>
      <c r="AA15" s="97"/>
      <c r="AB15" s="86"/>
      <c r="AC15" s="86"/>
      <c r="AE15" s="1584"/>
    </row>
    <row r="16" spans="1:31" ht="61.5" customHeight="1" x14ac:dyDescent="0.25">
      <c r="A16" s="58"/>
      <c r="B16" s="1413" t="s">
        <v>297</v>
      </c>
      <c r="C16" s="1363"/>
      <c r="D16" s="1361"/>
      <c r="E16" s="227">
        <f>+L42+L43+L44+L45+L46+L47+L48+L49+L50+L51+L52+L53+L54+L55+L56+L57</f>
        <v>39</v>
      </c>
      <c r="F16" s="231">
        <f t="shared" si="0"/>
        <v>0.13879003558718861</v>
      </c>
      <c r="G16" s="62"/>
      <c r="H16" s="62"/>
      <c r="I16" s="62"/>
      <c r="J16" s="163"/>
      <c r="K16" s="62"/>
      <c r="L16" s="62"/>
      <c r="M16" s="62"/>
      <c r="N16" s="62"/>
      <c r="O16" s="92"/>
      <c r="P16" s="92"/>
      <c r="Q16" s="92"/>
      <c r="R16" s="94"/>
      <c r="S16" s="92"/>
      <c r="T16" s="95"/>
      <c r="U16" s="92"/>
      <c r="V16" s="94"/>
      <c r="W16" s="62"/>
      <c r="X16" s="62"/>
      <c r="Y16" s="92"/>
      <c r="Z16" s="92"/>
      <c r="AA16" s="97"/>
      <c r="AB16" s="97"/>
      <c r="AC16" s="86"/>
      <c r="AE16" s="1584"/>
    </row>
    <row r="17" spans="1:29" ht="42" customHeight="1" x14ac:dyDescent="0.25">
      <c r="A17" s="58"/>
      <c r="B17" s="1425" t="s">
        <v>307</v>
      </c>
      <c r="C17" s="1363"/>
      <c r="D17" s="1361"/>
      <c r="E17" s="227">
        <f>+N42+N43+N44+N45+N46+N47+N48+N49+N50+N51+N52+N53+N54+N55+N56+N57</f>
        <v>57</v>
      </c>
      <c r="F17" s="231">
        <f t="shared" si="0"/>
        <v>0.20284697508896798</v>
      </c>
      <c r="G17" s="62"/>
      <c r="H17" s="62"/>
      <c r="I17" s="62"/>
      <c r="J17" s="163"/>
      <c r="K17" s="62"/>
      <c r="L17" s="62"/>
      <c r="M17" s="62"/>
      <c r="N17" s="62"/>
      <c r="O17" s="92"/>
      <c r="P17" s="92"/>
      <c r="Q17" s="92"/>
      <c r="R17" s="94"/>
      <c r="S17" s="92"/>
      <c r="T17" s="95"/>
      <c r="U17" s="92"/>
      <c r="V17" s="94"/>
      <c r="W17" s="62"/>
      <c r="X17" s="62"/>
      <c r="Y17" s="92"/>
      <c r="Z17" s="92"/>
      <c r="AA17" s="97"/>
      <c r="AB17" s="97"/>
      <c r="AC17" s="86"/>
    </row>
    <row r="18" spans="1:29" ht="42" customHeight="1" x14ac:dyDescent="0.25">
      <c r="A18" s="58"/>
      <c r="B18" s="1426" t="s">
        <v>311</v>
      </c>
      <c r="C18" s="1363"/>
      <c r="D18" s="1363"/>
      <c r="E18" s="1363"/>
      <c r="F18" s="1369"/>
      <c r="G18" s="62"/>
      <c r="H18" s="62"/>
      <c r="I18" s="62"/>
      <c r="J18" s="163"/>
      <c r="K18" s="62"/>
      <c r="L18" s="62"/>
      <c r="M18" s="62"/>
      <c r="N18" s="54"/>
      <c r="O18" s="54"/>
      <c r="P18" s="54"/>
      <c r="Q18" s="54"/>
      <c r="R18" s="172"/>
      <c r="S18" s="92"/>
      <c r="T18" s="95"/>
      <c r="U18" s="92"/>
      <c r="V18" s="94"/>
      <c r="W18" s="62"/>
      <c r="X18" s="62"/>
      <c r="Y18" s="92"/>
      <c r="Z18" s="92"/>
      <c r="AA18" s="97"/>
      <c r="AB18" s="97"/>
      <c r="AC18" s="86"/>
    </row>
    <row r="19" spans="1:29" ht="42" customHeight="1" x14ac:dyDescent="0.25">
      <c r="A19" s="58"/>
      <c r="B19" s="1413" t="s">
        <v>312</v>
      </c>
      <c r="C19" s="1363"/>
      <c r="D19" s="1361"/>
      <c r="E19" s="236">
        <f>+'DIC-01'!G34+'DIP-02'!G34+'MIC-03'!G34+'EST-04'!G34+'DIS-05'!G34+'ETT-06'!G34+'GD-07'!G34+'GC-08'!G34+'GJ-09'!G34+'AU-10'!G34+'GRF-11'!G34+'GT-12'!G34+'GTH-13'!G34+'GF-14'!G34+'CID-15'!G34+'ESE-16'!G34</f>
        <v>264</v>
      </c>
      <c r="F19" s="231">
        <f t="shared" ref="F19:F20" si="1">+E19/$E$12</f>
        <v>0.93950177935943058</v>
      </c>
      <c r="G19" s="62"/>
      <c r="H19" s="62"/>
      <c r="I19" s="62"/>
      <c r="J19" s="163"/>
      <c r="K19" s="62"/>
      <c r="L19" s="62"/>
      <c r="M19" s="62"/>
      <c r="N19" s="62"/>
      <c r="O19" s="92"/>
      <c r="P19" s="92"/>
      <c r="Q19" s="92"/>
      <c r="R19" s="94"/>
      <c r="S19" s="92"/>
      <c r="T19" s="95"/>
      <c r="U19" s="92"/>
      <c r="V19" s="94"/>
      <c r="W19" s="62"/>
      <c r="X19" s="62"/>
      <c r="Y19" s="92"/>
      <c r="Z19" s="92"/>
      <c r="AA19" s="97"/>
      <c r="AB19" s="97"/>
      <c r="AC19" s="86"/>
    </row>
    <row r="20" spans="1:29" ht="42" customHeight="1" x14ac:dyDescent="0.25">
      <c r="A20" s="58"/>
      <c r="B20" s="1429" t="s">
        <v>98</v>
      </c>
      <c r="C20" s="1396"/>
      <c r="D20" s="1397"/>
      <c r="E20" s="242">
        <f>+'DIC-01'!G35+'DIP-02'!G35+'MIC-03'!G35+'EST-04'!G35+'DIS-05'!G35+'ETT-06'!G35+'GD-07'!G35+'GC-08'!G35+'GJ-09'!G35+'AU-10'!G35+'GRF-11'!G35+'GT-12'!G35+'GTH-13'!G35+'GF-14'!G35+'CID-15'!G35+'ESE-16'!G35</f>
        <v>269</v>
      </c>
      <c r="F20" s="245">
        <f t="shared" si="1"/>
        <v>0.95729537366548045</v>
      </c>
      <c r="G20" s="62"/>
      <c r="H20" s="54"/>
      <c r="I20" s="54"/>
      <c r="J20" s="54"/>
      <c r="K20" s="54"/>
      <c r="L20" s="62"/>
      <c r="M20" s="62"/>
      <c r="N20" s="62"/>
      <c r="O20" s="92"/>
      <c r="P20" s="92"/>
      <c r="Q20" s="92"/>
      <c r="R20" s="94"/>
      <c r="S20" s="92"/>
      <c r="T20" s="95"/>
      <c r="U20" s="92"/>
      <c r="V20" s="94"/>
      <c r="W20" s="62"/>
      <c r="X20" s="62"/>
      <c r="Y20" s="92"/>
      <c r="Z20" s="92"/>
      <c r="AA20" s="97"/>
      <c r="AB20" s="97"/>
      <c r="AC20" s="86"/>
    </row>
    <row r="21" spans="1:29" ht="42" customHeight="1" x14ac:dyDescent="0.25">
      <c r="A21" s="149"/>
      <c r="B21" s="247"/>
      <c r="C21" s="151"/>
      <c r="D21" s="151"/>
      <c r="E21" s="151"/>
      <c r="F21" s="151"/>
      <c r="G21" s="151"/>
      <c r="H21" s="151"/>
      <c r="I21" s="151"/>
      <c r="J21" s="152"/>
      <c r="K21" s="151"/>
      <c r="L21" s="151"/>
      <c r="M21" s="151"/>
      <c r="N21" s="151"/>
      <c r="O21" s="153"/>
      <c r="P21" s="153"/>
      <c r="Q21" s="153"/>
      <c r="R21" s="154"/>
      <c r="S21" s="1364" t="s">
        <v>319</v>
      </c>
      <c r="T21" s="1365"/>
      <c r="U21" s="92"/>
      <c r="V21" s="94"/>
      <c r="W21" s="62"/>
      <c r="X21" s="62"/>
      <c r="Y21" s="92"/>
      <c r="Z21" s="92"/>
      <c r="AA21" s="97"/>
      <c r="AB21" s="97"/>
      <c r="AC21" s="86"/>
    </row>
    <row r="22" spans="1:29" ht="42" customHeight="1" x14ac:dyDescent="0.25">
      <c r="A22" s="1388" t="s">
        <v>112</v>
      </c>
      <c r="B22" s="1389"/>
      <c r="C22" s="1389"/>
      <c r="D22" s="1389"/>
      <c r="E22" s="1389"/>
      <c r="F22" s="1389"/>
      <c r="G22" s="1389"/>
      <c r="H22" s="1389"/>
      <c r="I22" s="1389"/>
      <c r="J22" s="1389"/>
      <c r="K22" s="1389"/>
      <c r="L22" s="1389"/>
      <c r="M22" s="1389"/>
      <c r="N22" s="1389"/>
      <c r="O22" s="1389"/>
      <c r="P22" s="1389"/>
      <c r="Q22" s="1389"/>
      <c r="R22" s="1389"/>
      <c r="S22" s="1389"/>
      <c r="T22" s="1378"/>
      <c r="U22" s="92"/>
      <c r="V22" s="94"/>
      <c r="W22" s="62"/>
      <c r="X22" s="62"/>
      <c r="Y22" s="92"/>
      <c r="Z22" s="92"/>
      <c r="AA22" s="97"/>
      <c r="AB22" s="97"/>
      <c r="AC22" s="86"/>
    </row>
    <row r="23" spans="1:29" ht="32.25" customHeight="1" x14ac:dyDescent="0.25">
      <c r="A23" s="54"/>
      <c r="B23" s="1410"/>
      <c r="C23" s="1359"/>
      <c r="D23" s="1359"/>
      <c r="E23" s="1359"/>
      <c r="F23" s="1359"/>
      <c r="G23" s="1359"/>
      <c r="H23" s="54"/>
      <c r="I23" s="54"/>
      <c r="J23" s="54"/>
      <c r="K23" s="54"/>
      <c r="L23" s="54"/>
      <c r="M23" s="54"/>
      <c r="N23" s="54"/>
      <c r="O23" s="54"/>
      <c r="P23" s="54"/>
      <c r="Q23" s="254"/>
      <c r="R23" s="254"/>
      <c r="S23" s="54"/>
      <c r="T23" s="255"/>
      <c r="U23" s="54"/>
      <c r="V23" s="54"/>
      <c r="W23" s="54"/>
      <c r="X23" s="54"/>
      <c r="Y23" s="54"/>
      <c r="Z23" s="54"/>
      <c r="AA23" s="54"/>
      <c r="AB23" s="54"/>
      <c r="AC23" s="54"/>
    </row>
    <row r="24" spans="1:29" ht="45.75" customHeight="1" x14ac:dyDescent="0.45">
      <c r="A24" s="54"/>
      <c r="B24" s="1428" t="s">
        <v>322</v>
      </c>
      <c r="C24" s="1393"/>
      <c r="D24" s="1393"/>
      <c r="E24" s="1393"/>
      <c r="F24" s="1382"/>
      <c r="G24" s="258"/>
      <c r="H24" s="254" t="s">
        <v>14</v>
      </c>
      <c r="I24" s="264">
        <f t="shared" ref="I24:I27" si="2">+K25</f>
        <v>202</v>
      </c>
      <c r="J24" s="1411" t="s">
        <v>105</v>
      </c>
      <c r="K24" s="1391"/>
      <c r="L24" s="1391"/>
      <c r="M24" s="1391"/>
      <c r="N24" s="1391"/>
      <c r="O24" s="1384"/>
      <c r="P24" s="54"/>
      <c r="Q24" s="254"/>
      <c r="R24" s="254"/>
      <c r="S24" s="54"/>
      <c r="T24" s="255"/>
      <c r="U24" s="54"/>
      <c r="V24" s="54"/>
      <c r="W24" s="54"/>
      <c r="X24" s="54"/>
      <c r="Y24" s="54"/>
      <c r="Z24" s="54"/>
      <c r="AA24" s="54"/>
      <c r="AB24" s="54"/>
      <c r="AC24" s="54"/>
    </row>
    <row r="25" spans="1:29" ht="32.25" customHeight="1" x14ac:dyDescent="0.25">
      <c r="A25" s="54"/>
      <c r="B25" s="1394" t="s">
        <v>88</v>
      </c>
      <c r="C25" s="1363"/>
      <c r="D25" s="1361"/>
      <c r="E25" s="268">
        <f>+'DIC-01'!L27+'DIP-02'!L27+'MIC-03'!L27+'EST-04'!L27+'DIS-05'!L27+'ETT-06'!L27+'GD-07'!L27+'GC-08'!L27+'GJ-09'!L27+'AU-10'!L27+'GRF-11'!L27+'GT-12'!L27+'GTH-13'!L27+'GF-14'!L27+'CID-15'!L27+'ESE-16'!L27</f>
        <v>16</v>
      </c>
      <c r="F25" s="273">
        <f t="shared" ref="F25:F28" si="3">+E25/$E$29</f>
        <v>5.6939501779359428E-2</v>
      </c>
      <c r="G25" s="275"/>
      <c r="H25" s="254" t="s">
        <v>52</v>
      </c>
      <c r="I25" s="264">
        <f t="shared" si="2"/>
        <v>13</v>
      </c>
      <c r="J25" s="277" t="s">
        <v>14</v>
      </c>
      <c r="K25" s="1376">
        <f>+'DIC-01'!J32+'DIP-02'!J32+'MIC-03'!J32+'EST-04'!J32+'DIS-05'!J32+'ETT-06'!J32+'GD-07'!J32+'GC-08'!J32+'GJ-09'!J32+'AU-10'!J32+'GRF-11'!J32+'GT-12'!J32+'GTH-13'!J32+'GF-14'!J32+'CID-15'!J32+'ESE-16'!J32</f>
        <v>202</v>
      </c>
      <c r="L25" s="1361"/>
      <c r="M25" s="280" t="s">
        <v>28</v>
      </c>
      <c r="N25" s="1376">
        <f>+'DIC-01'!L33+'DIP-02'!L33+'MIC-03'!L33+'EST-04'!L33+'DIS-05'!L33+'ETT-06'!L33+'GD-07'!L33+'GC-08'!L33+'GJ-09'!L33+'AU-10'!L33+'GRF-11'!L33+'GT-12'!L33+'GTH-13'!L33+'GF-14'!L33+'CID-15'!L33+'ESE-16'!L33</f>
        <v>34</v>
      </c>
      <c r="O25" s="1369"/>
      <c r="P25" s="54"/>
      <c r="Q25" s="254"/>
      <c r="R25" s="254"/>
      <c r="S25" s="54"/>
      <c r="T25" s="255"/>
      <c r="U25" s="54"/>
      <c r="V25" s="54"/>
      <c r="W25" s="54"/>
      <c r="X25" s="54"/>
      <c r="Y25" s="54"/>
      <c r="Z25" s="54"/>
      <c r="AA25" s="54"/>
      <c r="AB25" s="54"/>
      <c r="AC25" s="54"/>
    </row>
    <row r="26" spans="1:29" ht="32.25" customHeight="1" x14ac:dyDescent="0.25">
      <c r="A26" s="54"/>
      <c r="B26" s="1394" t="s">
        <v>344</v>
      </c>
      <c r="C26" s="1363"/>
      <c r="D26" s="1361"/>
      <c r="E26" s="268">
        <f>+'DIC-01'!L28+'DIP-02'!L28+'MIC-03'!L28+'EST-04'!L28+'DIS-05'!L28+'ETT-06'!L28+'GD-07'!L28+'GC-08'!L28+'GJ-09'!L28+'AU-10'!L28+'GRF-11'!L28+'GT-12'!L28+'GTH-13'!L28+'GF-14'!L28+'CID-15'!L28+'ESE-16'!L28</f>
        <v>47</v>
      </c>
      <c r="F26" s="273">
        <f t="shared" si="3"/>
        <v>0.16725978647686832</v>
      </c>
      <c r="G26" s="275"/>
      <c r="H26" s="254" t="s">
        <v>47</v>
      </c>
      <c r="I26" s="264">
        <f t="shared" si="2"/>
        <v>0</v>
      </c>
      <c r="J26" s="277" t="s">
        <v>52</v>
      </c>
      <c r="K26" s="1376">
        <f>+'DIC-01'!J33+'DIP-02'!J33+'MIC-03'!J33+'EST-04'!J33+'DIS-05'!J33+'ETT-06'!J33+'GD-07'!J33+'GC-08'!J33+'GJ-09'!J33+'AU-10'!J33+'GRF-11'!J33+'GT-12'!J33+'GTH-13'!J33+'GF-14'!J33+'CID-15'!J33+'ESE-16'!J33</f>
        <v>13</v>
      </c>
      <c r="L26" s="1361"/>
      <c r="M26" s="280" t="s">
        <v>21</v>
      </c>
      <c r="N26" s="1376">
        <f>+'DIC-01'!L34+'DIP-02'!L34+'MIC-03'!L34+'EST-04'!L34+'DIS-05'!L34+'ETT-06'!L34+'GD-07'!L34+'GC-08'!L34+'GJ-09'!L34+'AU-10'!L34+'GRF-11'!L34+'GT-12'!L34+'GTH-13'!L34+'GF-14'!L34+'CID-15'!L34+'ESE-16'!L34</f>
        <v>25</v>
      </c>
      <c r="O26" s="1369"/>
      <c r="P26" s="54"/>
      <c r="Q26" s="254"/>
      <c r="R26" s="254"/>
      <c r="S26" s="54"/>
      <c r="T26" s="255"/>
      <c r="U26" s="54"/>
      <c r="V26" s="54"/>
      <c r="W26" s="54"/>
      <c r="X26" s="54"/>
      <c r="Y26" s="54"/>
      <c r="Z26" s="54"/>
      <c r="AA26" s="54"/>
      <c r="AB26" s="54"/>
      <c r="AC26" s="54"/>
    </row>
    <row r="27" spans="1:29" ht="32.25" customHeight="1" x14ac:dyDescent="0.25">
      <c r="A27" s="54"/>
      <c r="B27" s="1394" t="s">
        <v>361</v>
      </c>
      <c r="C27" s="1363"/>
      <c r="D27" s="1361"/>
      <c r="E27" s="268">
        <f>+'DIC-01'!L29+'DIP-02'!L29+'MIC-03'!L29+'EST-04'!L29+'DIS-05'!L29+'ETT-06'!L29+'GD-07'!L29+'GC-08'!L29+'GJ-09'!L29+'AU-10'!L29+'GRF-11'!L29+'GT-12'!L29+'GTH-13'!L29+'GF-14'!L29+'CID-15'!L29+'ESE-16'!L29</f>
        <v>136</v>
      </c>
      <c r="F27" s="273">
        <f t="shared" si="3"/>
        <v>0.48398576512455516</v>
      </c>
      <c r="G27" s="275"/>
      <c r="H27" s="254" t="s">
        <v>35</v>
      </c>
      <c r="I27" s="264">
        <f t="shared" si="2"/>
        <v>7</v>
      </c>
      <c r="J27" s="277" t="s">
        <v>47</v>
      </c>
      <c r="K27" s="1376">
        <f>+'DIC-01'!J34+'DIP-02'!J34+'EST-04'!J34+'DIS-05'!J34+'ETT-06'!J34+'GD-07'!J34+'GC-08'!J34+'GJ-09'!J34+'AU-10'!J34+'GRF-11'!J34+'GT-12'!J34+'GTH-13'!J34+'GF-14'!J34+'CID-15'!J34+'ESE-16'!J34</f>
        <v>0</v>
      </c>
      <c r="L27" s="1361"/>
      <c r="M27" s="297" t="s">
        <v>41</v>
      </c>
      <c r="N27" s="1379">
        <f>+'DIC-01'!J35+'DIP-02'!J35+'MIC-03'!J35+'EST-04'!J35+'DIS-05'!J35+'ETT-06'!J35+'GD-07'!J35+'GC-08'!J35+'GJ-09'!J35+'AU-10'!J35+'GRF-11'!J35+'GT-12'!J35+'GTH-13'!J35+'GF-14'!J35+'CID-15'!J35+'ESE-16'!J35</f>
        <v>0</v>
      </c>
      <c r="O27" s="1380"/>
      <c r="P27" s="54"/>
      <c r="Q27" s="254"/>
      <c r="R27" s="254"/>
      <c r="S27" s="54"/>
      <c r="T27" s="255"/>
      <c r="U27" s="54"/>
      <c r="V27" s="54"/>
      <c r="W27" s="54"/>
      <c r="X27" s="54"/>
      <c r="Y27" s="54"/>
      <c r="Z27" s="54"/>
      <c r="AA27" s="54"/>
      <c r="AB27" s="54"/>
      <c r="AC27" s="54"/>
    </row>
    <row r="28" spans="1:29" ht="32.25" customHeight="1" x14ac:dyDescent="0.25">
      <c r="A28" s="54"/>
      <c r="B28" s="1394" t="s">
        <v>384</v>
      </c>
      <c r="C28" s="1363"/>
      <c r="D28" s="1361"/>
      <c r="E28" s="268">
        <f>+'DIC-01'!L30+'DIP-02'!L30+'MIC-03'!L30+'EST-04'!L30+'DIS-05'!L30+'ETT-06'!L30+'GD-07'!L30+'GC-08'!L30+'GJ-09'!L30+'AU-10'!L30+'GRF-11'!L30+'GT-12'!L30+'GTH-13'!L30+'GF-14'!L30+'CID-15'!L30+'ESE-16'!L30</f>
        <v>82</v>
      </c>
      <c r="F28" s="273">
        <f t="shared" si="3"/>
        <v>0.29181494661921709</v>
      </c>
      <c r="G28" s="275"/>
      <c r="H28" s="254" t="s">
        <v>28</v>
      </c>
      <c r="I28" s="264">
        <f t="shared" ref="I28:I30" si="4">+N25</f>
        <v>34</v>
      </c>
      <c r="J28" s="307" t="s">
        <v>35</v>
      </c>
      <c r="K28" s="1407">
        <f>+'DIC-01'!L32+'DIP-02'!L32+'MIC-03'!L32+'EST-04'!L32+'DIS-05'!L32+'ETT-06'!L32+'GD-07'!L32+'GC-08'!L32+'GJ-09'!L32+'AU-10'!L32+'GRF-11'!L32+'GT-12'!L32+'GTH-13'!L32+'GF-14'!L32+'CID-15'!L32+'ESE-16'!L32</f>
        <v>7</v>
      </c>
      <c r="L28" s="1396"/>
      <c r="M28" s="313" t="s">
        <v>108</v>
      </c>
      <c r="N28" s="1377">
        <f>+SUM(K25:L28,N25:O27)</f>
        <v>281</v>
      </c>
      <c r="O28" s="1378"/>
      <c r="P28" s="54"/>
      <c r="Q28" s="54"/>
      <c r="R28" s="54"/>
      <c r="S28" s="54"/>
      <c r="T28" s="255"/>
      <c r="U28" s="54"/>
      <c r="V28" s="54"/>
      <c r="W28" s="54"/>
      <c r="X28" s="54"/>
      <c r="Y28" s="54"/>
      <c r="Z28" s="54"/>
      <c r="AA28" s="54"/>
      <c r="AB28" s="54"/>
      <c r="AC28" s="54"/>
    </row>
    <row r="29" spans="1:29" ht="42" customHeight="1" x14ac:dyDescent="0.25">
      <c r="A29" s="54"/>
      <c r="B29" s="1395" t="s">
        <v>90</v>
      </c>
      <c r="C29" s="1396"/>
      <c r="D29" s="1397"/>
      <c r="E29" s="1398">
        <f>SUM(E25:E28)</f>
        <v>281</v>
      </c>
      <c r="F29" s="1371"/>
      <c r="G29" s="332"/>
      <c r="H29" s="254" t="s">
        <v>21</v>
      </c>
      <c r="I29" s="264">
        <f t="shared" si="4"/>
        <v>25</v>
      </c>
      <c r="J29" s="334"/>
      <c r="K29" s="334"/>
      <c r="L29" s="334"/>
      <c r="M29" s="1375"/>
      <c r="N29" s="1359"/>
      <c r="O29" s="1359"/>
      <c r="P29" s="54"/>
      <c r="Q29" s="54"/>
      <c r="R29" s="54"/>
      <c r="S29" s="54"/>
      <c r="T29" s="255"/>
      <c r="U29" s="54"/>
      <c r="V29" s="54"/>
      <c r="W29" s="54"/>
      <c r="X29" s="54"/>
      <c r="Y29" s="54"/>
      <c r="Z29" s="54"/>
      <c r="AA29" s="54"/>
      <c r="AB29" s="54"/>
      <c r="AC29" s="54"/>
    </row>
    <row r="30" spans="1:29" ht="32.25" customHeight="1" x14ac:dyDescent="0.25">
      <c r="A30" s="54"/>
      <c r="B30" s="337"/>
      <c r="C30" s="337"/>
      <c r="D30" s="337"/>
      <c r="E30" s="337"/>
      <c r="F30" s="337"/>
      <c r="G30" s="337"/>
      <c r="H30" s="254" t="s">
        <v>41</v>
      </c>
      <c r="I30" s="264">
        <f t="shared" si="4"/>
        <v>0</v>
      </c>
      <c r="J30" s="334"/>
      <c r="K30" s="334"/>
      <c r="L30" s="334"/>
      <c r="M30" s="1375"/>
      <c r="N30" s="1359"/>
      <c r="O30" s="1359"/>
      <c r="P30" s="54"/>
      <c r="Q30" s="54"/>
      <c r="R30" s="54"/>
      <c r="S30" s="54"/>
      <c r="T30" s="255"/>
      <c r="U30" s="54"/>
      <c r="V30" s="54"/>
      <c r="W30" s="54"/>
      <c r="X30" s="54"/>
      <c r="Y30" s="54"/>
      <c r="Z30" s="54"/>
      <c r="AA30" s="54"/>
      <c r="AB30" s="54"/>
      <c r="AC30" s="54"/>
    </row>
    <row r="31" spans="1:29" ht="32.25" customHeight="1" x14ac:dyDescent="0.25">
      <c r="A31" s="54"/>
      <c r="B31" s="337"/>
      <c r="C31" s="337"/>
      <c r="D31" s="337"/>
      <c r="E31" s="337"/>
      <c r="F31" s="337"/>
      <c r="G31" s="337"/>
      <c r="H31" s="54"/>
      <c r="I31" s="54"/>
      <c r="J31" s="334"/>
      <c r="K31" s="334"/>
      <c r="L31" s="334"/>
      <c r="M31" s="1375"/>
      <c r="N31" s="1359"/>
      <c r="O31" s="1359"/>
      <c r="P31" s="54"/>
      <c r="Q31" s="54"/>
      <c r="R31" s="54"/>
      <c r="S31" s="54"/>
      <c r="T31" s="255"/>
      <c r="U31" s="54"/>
      <c r="V31" s="54"/>
      <c r="W31" s="54"/>
      <c r="X31" s="54"/>
      <c r="Y31" s="54"/>
      <c r="Z31" s="54"/>
      <c r="AA31" s="54"/>
      <c r="AB31" s="54"/>
      <c r="AC31" s="54"/>
    </row>
    <row r="32" spans="1:29" ht="32.25" customHeight="1" x14ac:dyDescent="0.25">
      <c r="A32" s="54"/>
      <c r="B32" s="337"/>
      <c r="C32" s="337"/>
      <c r="D32" s="337"/>
      <c r="E32" s="337"/>
      <c r="F32" s="337"/>
      <c r="G32" s="337"/>
      <c r="H32" s="54"/>
      <c r="I32" s="54"/>
      <c r="J32" s="1409"/>
      <c r="K32" s="1359"/>
      <c r="L32" s="1359"/>
      <c r="M32" s="1374"/>
      <c r="N32" s="1359"/>
      <c r="O32" s="1359"/>
      <c r="P32" s="54"/>
      <c r="Q32" s="54"/>
      <c r="R32" s="54"/>
      <c r="S32" s="54"/>
      <c r="T32" s="255"/>
      <c r="U32" s="54"/>
      <c r="V32" s="54"/>
      <c r="W32" s="54"/>
      <c r="X32" s="54"/>
      <c r="Y32" s="54"/>
      <c r="Z32" s="54"/>
      <c r="AA32" s="54"/>
      <c r="AB32" s="54"/>
      <c r="AC32" s="54"/>
    </row>
    <row r="33" spans="1:29" ht="32.25" customHeight="1" x14ac:dyDescent="0.25">
      <c r="A33" s="54"/>
      <c r="B33" s="337"/>
      <c r="C33" s="337"/>
      <c r="D33" s="337"/>
      <c r="E33" s="337"/>
      <c r="F33" s="337"/>
      <c r="G33" s="337"/>
      <c r="H33" s="54"/>
      <c r="I33" s="54"/>
      <c r="J33" s="54"/>
      <c r="K33" s="54"/>
      <c r="L33" s="54"/>
      <c r="M33" s="54"/>
      <c r="N33" s="54"/>
      <c r="O33" s="54"/>
      <c r="P33" s="54"/>
      <c r="Q33" s="54"/>
      <c r="R33" s="54"/>
      <c r="S33" s="54"/>
      <c r="T33" s="255"/>
      <c r="U33" s="54"/>
      <c r="V33" s="54"/>
      <c r="W33" s="54"/>
      <c r="X33" s="54"/>
      <c r="Y33" s="54"/>
      <c r="Z33" s="54"/>
      <c r="AA33" s="54"/>
      <c r="AB33" s="54"/>
      <c r="AC33" s="54"/>
    </row>
    <row r="34" spans="1:29" ht="32.25" customHeight="1" x14ac:dyDescent="0.25">
      <c r="A34" s="54"/>
      <c r="B34" s="337"/>
      <c r="C34" s="337"/>
      <c r="D34" s="337"/>
      <c r="E34" s="337"/>
      <c r="F34" s="337"/>
      <c r="G34" s="337"/>
      <c r="H34" s="54"/>
      <c r="I34" s="54"/>
      <c r="J34" s="54"/>
      <c r="K34" s="54"/>
      <c r="L34" s="54"/>
      <c r="M34" s="54"/>
      <c r="N34" s="54"/>
      <c r="O34" s="54"/>
      <c r="P34" s="54"/>
      <c r="Q34" s="54"/>
      <c r="R34" s="54"/>
      <c r="S34" s="54"/>
      <c r="T34" s="255"/>
      <c r="U34" s="54"/>
      <c r="V34" s="54"/>
      <c r="W34" s="54"/>
      <c r="X34" s="54"/>
      <c r="Y34" s="54"/>
      <c r="Z34" s="54"/>
      <c r="AA34" s="54"/>
      <c r="AB34" s="54"/>
      <c r="AC34" s="54"/>
    </row>
    <row r="35" spans="1:29" ht="32.25" customHeight="1" x14ac:dyDescent="0.25">
      <c r="A35" s="54"/>
      <c r="B35" s="337"/>
      <c r="C35" s="337"/>
      <c r="D35" s="337"/>
      <c r="E35" s="337"/>
      <c r="F35" s="337"/>
      <c r="G35" s="337"/>
      <c r="H35" s="54"/>
      <c r="I35" s="54"/>
      <c r="J35" s="54"/>
      <c r="K35" s="54"/>
      <c r="L35" s="54"/>
      <c r="M35" s="54"/>
      <c r="N35" s="54"/>
      <c r="O35" s="54"/>
      <c r="P35" s="54"/>
      <c r="Q35" s="54"/>
      <c r="R35" s="54"/>
      <c r="S35" s="54"/>
      <c r="T35" s="255"/>
      <c r="U35" s="54"/>
      <c r="V35" s="54"/>
      <c r="W35" s="54"/>
      <c r="X35" s="54"/>
      <c r="Y35" s="54"/>
      <c r="Z35" s="54"/>
      <c r="AA35" s="54"/>
      <c r="AB35" s="54"/>
      <c r="AC35" s="54"/>
    </row>
    <row r="36" spans="1:29" ht="32.25" customHeight="1" x14ac:dyDescent="0.25">
      <c r="A36" s="54"/>
      <c r="B36" s="337"/>
      <c r="C36" s="337"/>
      <c r="D36" s="337"/>
      <c r="E36" s="337"/>
      <c r="F36" s="337"/>
      <c r="G36" s="337"/>
      <c r="H36" s="54"/>
      <c r="I36" s="54"/>
      <c r="J36" s="54"/>
      <c r="K36" s="54"/>
      <c r="L36" s="54"/>
      <c r="M36" s="54"/>
      <c r="N36" s="54"/>
      <c r="O36" s="54"/>
      <c r="P36" s="54"/>
      <c r="Q36" s="54"/>
      <c r="R36" s="54"/>
      <c r="S36" s="54"/>
      <c r="T36" s="255"/>
      <c r="U36" s="54"/>
      <c r="V36" s="54"/>
      <c r="W36" s="54"/>
      <c r="X36" s="54"/>
      <c r="Y36" s="54"/>
      <c r="Z36" s="54"/>
      <c r="AA36" s="54"/>
      <c r="AB36" s="54"/>
      <c r="AC36" s="54"/>
    </row>
    <row r="37" spans="1:29" ht="32.25" customHeight="1" x14ac:dyDescent="0.25">
      <c r="A37" s="54"/>
      <c r="B37" s="337"/>
      <c r="C37" s="337"/>
      <c r="D37" s="337"/>
      <c r="E37" s="337"/>
      <c r="F37" s="337"/>
      <c r="G37" s="337"/>
      <c r="H37" s="54"/>
      <c r="I37" s="54"/>
      <c r="J37" s="54"/>
      <c r="K37" s="54"/>
      <c r="L37" s="54"/>
      <c r="M37" s="54"/>
      <c r="N37" s="54"/>
      <c r="O37" s="54"/>
      <c r="P37" s="54"/>
      <c r="Q37" s="54"/>
      <c r="R37" s="54"/>
      <c r="S37" s="1364" t="s">
        <v>319</v>
      </c>
      <c r="T37" s="1365"/>
      <c r="U37" s="54"/>
      <c r="V37" s="54"/>
      <c r="W37" s="54"/>
      <c r="X37" s="54"/>
      <c r="Y37" s="54"/>
      <c r="Z37" s="54"/>
      <c r="AA37" s="54"/>
      <c r="AB37" s="54"/>
      <c r="AC37" s="54"/>
    </row>
    <row r="38" spans="1:29" ht="32.25" customHeight="1" x14ac:dyDescent="0.25">
      <c r="A38" s="1388" t="s">
        <v>113</v>
      </c>
      <c r="B38" s="1389"/>
      <c r="C38" s="1389"/>
      <c r="D38" s="1389"/>
      <c r="E38" s="1389"/>
      <c r="F38" s="1389"/>
      <c r="G38" s="1389"/>
      <c r="H38" s="1389"/>
      <c r="I38" s="1389"/>
      <c r="J38" s="1389"/>
      <c r="K38" s="1389"/>
      <c r="L38" s="1389"/>
      <c r="M38" s="1389"/>
      <c r="N38" s="1389"/>
      <c r="O38" s="1389"/>
      <c r="P38" s="1389"/>
      <c r="Q38" s="1389"/>
      <c r="R38" s="1389"/>
      <c r="S38" s="1389"/>
      <c r="T38" s="1378"/>
      <c r="U38" s="54"/>
      <c r="V38" s="54"/>
      <c r="W38" s="54"/>
      <c r="X38" s="54"/>
      <c r="Y38" s="54"/>
      <c r="Z38" s="54"/>
      <c r="AA38" s="54"/>
      <c r="AB38" s="54"/>
      <c r="AC38" s="54"/>
    </row>
    <row r="39" spans="1:29" ht="32.25" customHeight="1" x14ac:dyDescent="0.25">
      <c r="A39" s="50"/>
      <c r="B39" s="347"/>
      <c r="C39" s="347"/>
      <c r="D39" s="347"/>
      <c r="E39" s="347"/>
      <c r="F39" s="347"/>
      <c r="G39" s="347"/>
      <c r="H39" s="51"/>
      <c r="I39" s="51"/>
      <c r="J39" s="51"/>
      <c r="K39" s="51"/>
      <c r="L39" s="51"/>
      <c r="M39" s="51"/>
      <c r="N39" s="51"/>
      <c r="O39" s="51"/>
      <c r="P39" s="51"/>
      <c r="Q39" s="51"/>
      <c r="R39" s="51"/>
      <c r="S39" s="51"/>
      <c r="T39" s="352"/>
      <c r="U39" s="54"/>
      <c r="V39" s="54"/>
      <c r="W39" s="54"/>
      <c r="X39" s="54"/>
      <c r="Y39" s="54"/>
      <c r="Z39" s="54"/>
      <c r="AA39" s="54"/>
      <c r="AB39" s="54"/>
      <c r="AC39" s="54"/>
    </row>
    <row r="40" spans="1:29" ht="17.25" customHeight="1" x14ac:dyDescent="0.25">
      <c r="A40" s="55"/>
      <c r="B40" s="54"/>
      <c r="C40" s="54"/>
      <c r="D40" s="54"/>
      <c r="E40" s="54"/>
      <c r="F40" s="54"/>
      <c r="G40" s="54"/>
      <c r="H40" s="54"/>
      <c r="I40" s="54"/>
      <c r="J40" s="54"/>
      <c r="K40" s="54"/>
      <c r="L40" s="54"/>
      <c r="M40" s="54"/>
      <c r="N40" s="54"/>
      <c r="O40" s="54"/>
      <c r="P40" s="54"/>
      <c r="Q40" s="54"/>
      <c r="R40" s="54"/>
      <c r="S40" s="54"/>
      <c r="T40" s="353"/>
      <c r="U40" s="54"/>
      <c r="V40" s="54"/>
      <c r="W40" s="54"/>
      <c r="X40" s="54"/>
      <c r="Y40" s="54"/>
      <c r="Z40" s="54"/>
      <c r="AA40" s="54"/>
      <c r="AB40" s="54"/>
      <c r="AC40" s="54"/>
    </row>
    <row r="41" spans="1:29" ht="55.5" customHeight="1" x14ac:dyDescent="0.25">
      <c r="A41" s="55"/>
      <c r="B41" s="354" t="s">
        <v>469</v>
      </c>
      <c r="C41" s="1390" t="s">
        <v>1</v>
      </c>
      <c r="D41" s="1391"/>
      <c r="E41" s="1384"/>
      <c r="F41" s="1386" t="s">
        <v>472</v>
      </c>
      <c r="G41" s="1384"/>
      <c r="H41" s="1383" t="s">
        <v>94</v>
      </c>
      <c r="I41" s="1384"/>
      <c r="J41" s="1385" t="s">
        <v>95</v>
      </c>
      <c r="K41" s="1384"/>
      <c r="L41" s="1386" t="s">
        <v>473</v>
      </c>
      <c r="M41" s="1384"/>
      <c r="N41" s="1387" t="s">
        <v>474</v>
      </c>
      <c r="O41" s="1384"/>
      <c r="P41" s="360"/>
      <c r="Q41" s="360"/>
      <c r="R41" s="360"/>
      <c r="S41" s="54"/>
      <c r="T41" s="361"/>
      <c r="U41" s="54"/>
      <c r="V41" s="54"/>
      <c r="W41" s="54"/>
      <c r="X41" s="54"/>
      <c r="Y41" s="54"/>
      <c r="Z41" s="54"/>
      <c r="AA41" s="54"/>
      <c r="AB41" s="54"/>
      <c r="AC41" s="54"/>
    </row>
    <row r="42" spans="1:29" ht="31.5" customHeight="1" x14ac:dyDescent="0.25">
      <c r="A42" s="55"/>
      <c r="B42" s="362" t="s">
        <v>481</v>
      </c>
      <c r="C42" s="1392" t="s">
        <v>484</v>
      </c>
      <c r="D42" s="1393"/>
      <c r="E42" s="1382"/>
      <c r="F42" s="1381">
        <f>+'DIC-01'!G28</f>
        <v>32</v>
      </c>
      <c r="G42" s="1382"/>
      <c r="H42" s="1381">
        <f>+'DIC-01'!G29</f>
        <v>16</v>
      </c>
      <c r="I42" s="1382"/>
      <c r="J42" s="1381">
        <f>+'DIC-01'!G30</f>
        <v>5</v>
      </c>
      <c r="K42" s="1382"/>
      <c r="L42" s="1381">
        <f>+'DIC-01'!G31</f>
        <v>7</v>
      </c>
      <c r="M42" s="1382"/>
      <c r="N42" s="1381">
        <f>+'DIC-01'!G32</f>
        <v>4</v>
      </c>
      <c r="O42" s="1382"/>
      <c r="P42" s="54"/>
      <c r="Q42" s="54"/>
      <c r="R42" s="54"/>
      <c r="S42" s="54"/>
      <c r="T42" s="353"/>
      <c r="U42" s="54"/>
      <c r="V42" s="54"/>
      <c r="W42" s="54"/>
      <c r="X42" s="54"/>
      <c r="Y42" s="54"/>
      <c r="Z42" s="54"/>
      <c r="AA42" s="54"/>
      <c r="AB42" s="54"/>
      <c r="AC42" s="54"/>
    </row>
    <row r="43" spans="1:29" ht="31.5" customHeight="1" x14ac:dyDescent="0.25">
      <c r="A43" s="55"/>
      <c r="B43" s="367" t="s">
        <v>495</v>
      </c>
      <c r="C43" s="1416" t="s">
        <v>499</v>
      </c>
      <c r="D43" s="1363"/>
      <c r="E43" s="1369"/>
      <c r="F43" s="1372">
        <f>+'DIP-02'!G28</f>
        <v>29</v>
      </c>
      <c r="G43" s="1369"/>
      <c r="H43" s="1372">
        <f>+'DIP-02'!G29</f>
        <v>19</v>
      </c>
      <c r="I43" s="1369"/>
      <c r="J43" s="1372">
        <f>+'DIP-02'!G30</f>
        <v>3</v>
      </c>
      <c r="K43" s="1369"/>
      <c r="L43" s="1372">
        <f>+'DIP-02'!G31</f>
        <v>1</v>
      </c>
      <c r="M43" s="1369"/>
      <c r="N43" s="1372">
        <f>+'DIP-02'!G32</f>
        <v>6</v>
      </c>
      <c r="O43" s="1369"/>
      <c r="P43" s="54"/>
      <c r="Q43" s="54"/>
      <c r="R43" s="54"/>
      <c r="S43" s="54"/>
      <c r="T43" s="353"/>
      <c r="U43" s="54"/>
      <c r="V43" s="54"/>
      <c r="W43" s="54"/>
      <c r="X43" s="54"/>
      <c r="Y43" s="54"/>
      <c r="Z43" s="54"/>
      <c r="AA43" s="54"/>
      <c r="AB43" s="54"/>
      <c r="AC43" s="54"/>
    </row>
    <row r="44" spans="1:29" ht="31.5" customHeight="1" x14ac:dyDescent="0.25">
      <c r="A44" s="55"/>
      <c r="B44" s="367" t="s">
        <v>512</v>
      </c>
      <c r="C44" s="1416" t="s">
        <v>513</v>
      </c>
      <c r="D44" s="1363"/>
      <c r="E44" s="1369"/>
      <c r="F44" s="1372">
        <f>+'MIC-03'!G28</f>
        <v>10</v>
      </c>
      <c r="G44" s="1369"/>
      <c r="H44" s="1372">
        <f>+'MIC-03'!G29</f>
        <v>5</v>
      </c>
      <c r="I44" s="1369"/>
      <c r="J44" s="1372">
        <f>+'MIC-03'!G30</f>
        <v>0</v>
      </c>
      <c r="K44" s="1369"/>
      <c r="L44" s="1372">
        <f>+'MIC-03'!G31</f>
        <v>0</v>
      </c>
      <c r="M44" s="1369"/>
      <c r="N44" s="1372">
        <f>+'MIC-03'!G32</f>
        <v>5</v>
      </c>
      <c r="O44" s="1369"/>
      <c r="P44" s="54"/>
      <c r="Q44" s="54"/>
      <c r="R44" s="54"/>
      <c r="S44" s="54"/>
      <c r="T44" s="353"/>
      <c r="U44" s="54"/>
      <c r="V44" s="54"/>
      <c r="W44" s="54"/>
      <c r="X44" s="54"/>
      <c r="Y44" s="54"/>
      <c r="Z44" s="54"/>
      <c r="AA44" s="54"/>
      <c r="AB44" s="54"/>
      <c r="AC44" s="54"/>
    </row>
    <row r="45" spans="1:29" ht="31.5" customHeight="1" x14ac:dyDescent="0.25">
      <c r="A45" s="55"/>
      <c r="B45" s="367" t="s">
        <v>519</v>
      </c>
      <c r="C45" s="1416" t="s">
        <v>520</v>
      </c>
      <c r="D45" s="1363"/>
      <c r="E45" s="1369"/>
      <c r="F45" s="1372">
        <f>+'EST-04'!G28</f>
        <v>9</v>
      </c>
      <c r="G45" s="1369"/>
      <c r="H45" s="1372">
        <f>+'EST-04'!G29</f>
        <v>8</v>
      </c>
      <c r="I45" s="1369"/>
      <c r="J45" s="1372">
        <f>+'EST-04'!G30</f>
        <v>0</v>
      </c>
      <c r="K45" s="1369"/>
      <c r="L45" s="1372">
        <f>+'EST-04'!G31</f>
        <v>1</v>
      </c>
      <c r="M45" s="1369"/>
      <c r="N45" s="1372">
        <f>+'EST-04'!G32</f>
        <v>0</v>
      </c>
      <c r="O45" s="1369"/>
      <c r="P45" s="54"/>
      <c r="Q45" s="54"/>
      <c r="R45" s="54"/>
      <c r="S45" s="54"/>
      <c r="T45" s="353"/>
      <c r="U45" s="54"/>
      <c r="V45" s="54"/>
      <c r="W45" s="54"/>
      <c r="X45" s="54"/>
      <c r="Y45" s="54"/>
      <c r="Z45" s="54"/>
      <c r="AA45" s="54"/>
      <c r="AB45" s="54"/>
      <c r="AC45" s="54"/>
    </row>
    <row r="46" spans="1:29" ht="31.5" customHeight="1" x14ac:dyDescent="0.25">
      <c r="A46" s="55"/>
      <c r="B46" s="367" t="s">
        <v>525</v>
      </c>
      <c r="C46" s="1416" t="s">
        <v>526</v>
      </c>
      <c r="D46" s="1363"/>
      <c r="E46" s="1369"/>
      <c r="F46" s="1372">
        <f>+'DIS-05'!G28</f>
        <v>6</v>
      </c>
      <c r="G46" s="1369"/>
      <c r="H46" s="1372">
        <f>+'DIS-05'!G29</f>
        <v>5</v>
      </c>
      <c r="I46" s="1369"/>
      <c r="J46" s="1372">
        <f>+'DIS-05'!G30</f>
        <v>0</v>
      </c>
      <c r="K46" s="1369"/>
      <c r="L46" s="1372">
        <f>+'DIS-05'!G31</f>
        <v>1</v>
      </c>
      <c r="M46" s="1369"/>
      <c r="N46" s="1372">
        <f>+'DIS-05'!G32</f>
        <v>0</v>
      </c>
      <c r="O46" s="1369"/>
      <c r="P46" s="54"/>
      <c r="Q46" s="54"/>
      <c r="R46" s="54"/>
      <c r="S46" s="54"/>
      <c r="T46" s="353"/>
      <c r="U46" s="54"/>
      <c r="V46" s="54"/>
      <c r="W46" s="54"/>
      <c r="X46" s="54"/>
      <c r="Y46" s="54"/>
      <c r="Z46" s="54"/>
      <c r="AA46" s="54"/>
      <c r="AB46" s="54"/>
      <c r="AC46" s="54"/>
    </row>
    <row r="47" spans="1:29" ht="31.5" customHeight="1" x14ac:dyDescent="0.25">
      <c r="A47" s="55"/>
      <c r="B47" s="367" t="s">
        <v>531</v>
      </c>
      <c r="C47" s="1416" t="s">
        <v>532</v>
      </c>
      <c r="D47" s="1363"/>
      <c r="E47" s="1369"/>
      <c r="F47" s="1372">
        <f>+'ETT-06'!G28</f>
        <v>4</v>
      </c>
      <c r="G47" s="1369"/>
      <c r="H47" s="1372">
        <f>+'ETT-06'!G29</f>
        <v>3</v>
      </c>
      <c r="I47" s="1369"/>
      <c r="J47" s="1372">
        <f>+'ETT-06'!G30</f>
        <v>0</v>
      </c>
      <c r="K47" s="1369"/>
      <c r="L47" s="1372">
        <f>+'ETT-06'!G31</f>
        <v>1</v>
      </c>
      <c r="M47" s="1369"/>
      <c r="N47" s="1372">
        <f>+'ETT-06'!G32</f>
        <v>0</v>
      </c>
      <c r="O47" s="1369"/>
      <c r="P47" s="54"/>
      <c r="Q47" s="171"/>
      <c r="R47" s="54"/>
      <c r="S47" s="54"/>
      <c r="T47" s="353"/>
      <c r="U47" s="54"/>
      <c r="V47" s="54"/>
      <c r="W47" s="54"/>
      <c r="X47" s="54"/>
      <c r="Y47" s="54"/>
      <c r="Z47" s="54"/>
      <c r="AA47" s="54"/>
      <c r="AB47" s="54"/>
      <c r="AC47" s="54"/>
    </row>
    <row r="48" spans="1:29" ht="31.5" customHeight="1" x14ac:dyDescent="0.25">
      <c r="A48" s="55"/>
      <c r="B48" s="367" t="s">
        <v>534</v>
      </c>
      <c r="C48" s="1416" t="s">
        <v>535</v>
      </c>
      <c r="D48" s="1363"/>
      <c r="E48" s="1369"/>
      <c r="F48" s="1372">
        <f>+'GD-07'!G28</f>
        <v>12</v>
      </c>
      <c r="G48" s="1369"/>
      <c r="H48" s="1372">
        <f>+'GD-07'!G29</f>
        <v>8</v>
      </c>
      <c r="I48" s="1369"/>
      <c r="J48" s="1372">
        <f>+'GD-07'!G30</f>
        <v>2</v>
      </c>
      <c r="K48" s="1369"/>
      <c r="L48" s="1372">
        <f>+'GD-07'!G31</f>
        <v>0</v>
      </c>
      <c r="M48" s="1369"/>
      <c r="N48" s="1372">
        <f>+'GD-07'!G32</f>
        <v>2</v>
      </c>
      <c r="O48" s="1369"/>
      <c r="P48" s="54"/>
      <c r="Q48" s="54"/>
      <c r="R48" s="54"/>
      <c r="S48" s="54"/>
      <c r="T48" s="353"/>
      <c r="U48" s="54"/>
      <c r="V48" s="54"/>
      <c r="W48" s="54"/>
      <c r="X48" s="54"/>
      <c r="Y48" s="54"/>
      <c r="Z48" s="54"/>
      <c r="AA48" s="54"/>
      <c r="AB48" s="54"/>
      <c r="AC48" s="54"/>
    </row>
    <row r="49" spans="1:29" ht="31.5" customHeight="1" x14ac:dyDescent="0.25">
      <c r="A49" s="55"/>
      <c r="B49" s="367" t="s">
        <v>540</v>
      </c>
      <c r="C49" s="1416" t="s">
        <v>541</v>
      </c>
      <c r="D49" s="1363"/>
      <c r="E49" s="1369"/>
      <c r="F49" s="1372">
        <f>+'GC-08'!G28</f>
        <v>21</v>
      </c>
      <c r="G49" s="1369"/>
      <c r="H49" s="1372">
        <f>+'GC-08'!G29</f>
        <v>18</v>
      </c>
      <c r="I49" s="1369"/>
      <c r="J49" s="1372">
        <f>+'GC-08'!G30</f>
        <v>2</v>
      </c>
      <c r="K49" s="1369"/>
      <c r="L49" s="1372">
        <f>+'GC-08'!G31</f>
        <v>0</v>
      </c>
      <c r="M49" s="1369"/>
      <c r="N49" s="1372">
        <f>+'GC-08'!G32</f>
        <v>1</v>
      </c>
      <c r="O49" s="1369"/>
      <c r="P49" s="54"/>
      <c r="Q49" s="54"/>
      <c r="R49" s="54"/>
      <c r="S49" s="54"/>
      <c r="T49" s="353"/>
      <c r="U49" s="54"/>
      <c r="V49" s="54"/>
      <c r="W49" s="54"/>
      <c r="X49" s="54"/>
      <c r="Y49" s="54"/>
      <c r="Z49" s="54"/>
      <c r="AA49" s="54"/>
      <c r="AB49" s="54"/>
      <c r="AC49" s="54"/>
    </row>
    <row r="50" spans="1:29" ht="31.5" customHeight="1" x14ac:dyDescent="0.25">
      <c r="A50" s="55"/>
      <c r="B50" s="367" t="s">
        <v>542</v>
      </c>
      <c r="C50" s="1417" t="s">
        <v>543</v>
      </c>
      <c r="D50" s="1363"/>
      <c r="E50" s="1369"/>
      <c r="F50" s="1368">
        <f>+'GJ-09'!G28</f>
        <v>6</v>
      </c>
      <c r="G50" s="1369"/>
      <c r="H50" s="1368">
        <f>+'GJ-09'!G29</f>
        <v>6</v>
      </c>
      <c r="I50" s="1369"/>
      <c r="J50" s="1368">
        <f>+'GJ-09'!G30</f>
        <v>0</v>
      </c>
      <c r="K50" s="1369"/>
      <c r="L50" s="1368">
        <f>+'GJ-09'!G31</f>
        <v>0</v>
      </c>
      <c r="M50" s="1369"/>
      <c r="N50" s="1368">
        <f>+'GJ-09'!G32</f>
        <v>0</v>
      </c>
      <c r="O50" s="1369"/>
      <c r="P50" s="54"/>
      <c r="Q50" s="54"/>
      <c r="R50" s="54"/>
      <c r="S50" s="54"/>
      <c r="T50" s="353"/>
      <c r="U50" s="54"/>
      <c r="V50" s="54"/>
      <c r="W50" s="54"/>
      <c r="X50" s="54"/>
      <c r="Y50" s="54"/>
      <c r="Z50" s="54"/>
      <c r="AA50" s="54"/>
      <c r="AB50" s="54"/>
      <c r="AC50" s="54"/>
    </row>
    <row r="51" spans="1:29" ht="31.5" customHeight="1" x14ac:dyDescent="0.25">
      <c r="A51" s="55"/>
      <c r="B51" s="367" t="s">
        <v>551</v>
      </c>
      <c r="C51" s="1417" t="s">
        <v>552</v>
      </c>
      <c r="D51" s="1363"/>
      <c r="E51" s="1369"/>
      <c r="F51" s="1368">
        <f>+'AU-10'!G28</f>
        <v>9</v>
      </c>
      <c r="G51" s="1369"/>
      <c r="H51" s="1368">
        <f>+'AU-10'!G29</f>
        <v>9</v>
      </c>
      <c r="I51" s="1369"/>
      <c r="J51" s="1368">
        <f>+'AU-10'!G30</f>
        <v>0</v>
      </c>
      <c r="K51" s="1369"/>
      <c r="L51" s="1368">
        <f>+'AU-10'!G31</f>
        <v>0</v>
      </c>
      <c r="M51" s="1369"/>
      <c r="N51" s="1368">
        <f>+'AU-10'!G32</f>
        <v>0</v>
      </c>
      <c r="O51" s="1369"/>
      <c r="P51" s="54"/>
      <c r="Q51" s="54"/>
      <c r="R51" s="54"/>
      <c r="S51" s="54"/>
      <c r="T51" s="353"/>
      <c r="U51" s="54"/>
      <c r="V51" s="54"/>
      <c r="W51" s="54"/>
      <c r="X51" s="54"/>
      <c r="Y51" s="54"/>
      <c r="Z51" s="54"/>
      <c r="AA51" s="54"/>
      <c r="AB51" s="54"/>
      <c r="AC51" s="54"/>
    </row>
    <row r="52" spans="1:29" ht="31.5" customHeight="1" x14ac:dyDescent="0.25">
      <c r="A52" s="55"/>
      <c r="B52" s="367" t="s">
        <v>556</v>
      </c>
      <c r="C52" s="1417" t="s">
        <v>557</v>
      </c>
      <c r="D52" s="1363"/>
      <c r="E52" s="1369"/>
      <c r="F52" s="1368">
        <f>+'GRF-11'!G28</f>
        <v>29</v>
      </c>
      <c r="G52" s="1369"/>
      <c r="H52" s="1368">
        <f>+'GRF-11'!G29</f>
        <v>20</v>
      </c>
      <c r="I52" s="1369"/>
      <c r="J52" s="1368">
        <f>+'GRF-11'!G30</f>
        <v>1</v>
      </c>
      <c r="K52" s="1369"/>
      <c r="L52" s="1368">
        <f>+'GRF-11'!G31</f>
        <v>0</v>
      </c>
      <c r="M52" s="1369"/>
      <c r="N52" s="1368">
        <f>+'GRF-11'!G32</f>
        <v>8</v>
      </c>
      <c r="O52" s="1369"/>
      <c r="P52" s="54"/>
      <c r="Q52" s="54"/>
      <c r="R52" s="54"/>
      <c r="S52" s="54"/>
      <c r="T52" s="353"/>
      <c r="U52" s="54"/>
      <c r="V52" s="54"/>
      <c r="W52" s="54"/>
      <c r="X52" s="54"/>
      <c r="Y52" s="54"/>
      <c r="Z52" s="54"/>
      <c r="AA52" s="54"/>
      <c r="AB52" s="54"/>
      <c r="AC52" s="54"/>
    </row>
    <row r="53" spans="1:29" ht="31.5" customHeight="1" x14ac:dyDescent="0.25">
      <c r="A53" s="55"/>
      <c r="B53" s="367" t="s">
        <v>560</v>
      </c>
      <c r="C53" s="1417" t="s">
        <v>561</v>
      </c>
      <c r="D53" s="1363"/>
      <c r="E53" s="1369"/>
      <c r="F53" s="1372">
        <f>+'GT-12'!G28</f>
        <v>33</v>
      </c>
      <c r="G53" s="1369"/>
      <c r="H53" s="1368">
        <f>+'GT-12'!G29</f>
        <v>11</v>
      </c>
      <c r="I53" s="1369"/>
      <c r="J53" s="1368">
        <f>+'GT-12'!G30</f>
        <v>1</v>
      </c>
      <c r="K53" s="1369"/>
      <c r="L53" s="1368">
        <f>+'GT-12'!G31</f>
        <v>16</v>
      </c>
      <c r="M53" s="1369"/>
      <c r="N53" s="1368">
        <f>+'GT-12'!G32</f>
        <v>5</v>
      </c>
      <c r="O53" s="1369"/>
      <c r="P53" s="54"/>
      <c r="Q53" s="171"/>
      <c r="R53" s="54"/>
      <c r="S53" s="54"/>
      <c r="T53" s="353"/>
      <c r="U53" s="54"/>
      <c r="V53" s="54"/>
      <c r="W53" s="54"/>
      <c r="X53" s="54"/>
      <c r="Y53" s="54"/>
      <c r="Z53" s="54"/>
      <c r="AA53" s="54"/>
      <c r="AB53" s="54"/>
      <c r="AC53" s="54"/>
    </row>
    <row r="54" spans="1:29" ht="31.5" customHeight="1" x14ac:dyDescent="0.25">
      <c r="A54" s="55"/>
      <c r="B54" s="367" t="s">
        <v>562</v>
      </c>
      <c r="C54" s="1417" t="s">
        <v>563</v>
      </c>
      <c r="D54" s="1363"/>
      <c r="E54" s="1369"/>
      <c r="F54" s="1372">
        <f>+'GTH-13'!G28</f>
        <v>37</v>
      </c>
      <c r="G54" s="1369"/>
      <c r="H54" s="1368">
        <f>+'GTH-13'!G29</f>
        <v>17</v>
      </c>
      <c r="I54" s="1369"/>
      <c r="J54" s="1368">
        <f>+'GTH-13'!G30</f>
        <v>2</v>
      </c>
      <c r="K54" s="1369"/>
      <c r="L54" s="1368">
        <f>+'GTH-13'!G31</f>
        <v>7</v>
      </c>
      <c r="M54" s="1369"/>
      <c r="N54" s="1368">
        <f>+'GTH-13'!G32</f>
        <v>11</v>
      </c>
      <c r="O54" s="1369"/>
      <c r="P54" s="54"/>
      <c r="Q54" s="54"/>
      <c r="R54" s="54"/>
      <c r="S54" s="54"/>
      <c r="T54" s="353"/>
      <c r="U54" s="54"/>
      <c r="V54" s="54"/>
      <c r="W54" s="54"/>
      <c r="X54" s="54"/>
      <c r="Y54" s="54"/>
      <c r="Z54" s="54"/>
      <c r="AA54" s="54"/>
      <c r="AB54" s="54"/>
      <c r="AC54" s="54"/>
    </row>
    <row r="55" spans="1:29" ht="31.5" customHeight="1" x14ac:dyDescent="0.25">
      <c r="A55" s="55"/>
      <c r="B55" s="367" t="s">
        <v>564</v>
      </c>
      <c r="C55" s="1417" t="s">
        <v>565</v>
      </c>
      <c r="D55" s="1363"/>
      <c r="E55" s="1369"/>
      <c r="F55" s="1368">
        <f>+'GF-14'!G28</f>
        <v>34</v>
      </c>
      <c r="G55" s="1369"/>
      <c r="H55" s="1368">
        <f>+'GF-14'!G29</f>
        <v>19</v>
      </c>
      <c r="I55" s="1369"/>
      <c r="J55" s="1368">
        <f>+'GF-14'!G30</f>
        <v>3</v>
      </c>
      <c r="K55" s="1369"/>
      <c r="L55" s="1368">
        <f>+'GF-14'!G31</f>
        <v>0</v>
      </c>
      <c r="M55" s="1369"/>
      <c r="N55" s="1368">
        <f>+'GF-14'!G32</f>
        <v>12</v>
      </c>
      <c r="O55" s="1369"/>
      <c r="P55" s="54"/>
      <c r="Q55" s="54"/>
      <c r="R55" s="54"/>
      <c r="S55" s="54"/>
      <c r="T55" s="353"/>
      <c r="U55" s="54"/>
      <c r="V55" s="54"/>
      <c r="W55" s="54"/>
      <c r="X55" s="54"/>
      <c r="Y55" s="54"/>
      <c r="Z55" s="54"/>
      <c r="AA55" s="54"/>
      <c r="AB55" s="54"/>
      <c r="AC55" s="54"/>
    </row>
    <row r="56" spans="1:29" ht="31.5" customHeight="1" x14ac:dyDescent="0.25">
      <c r="A56" s="55"/>
      <c r="B56" s="367" t="s">
        <v>566</v>
      </c>
      <c r="C56" s="1417" t="s">
        <v>567</v>
      </c>
      <c r="D56" s="1363"/>
      <c r="E56" s="1369"/>
      <c r="F56" s="1368">
        <f>+'CID-15'!G28</f>
        <v>5</v>
      </c>
      <c r="G56" s="1369"/>
      <c r="H56" s="1368">
        <f>+'CID-15'!G29</f>
        <v>0</v>
      </c>
      <c r="I56" s="1369"/>
      <c r="J56" s="1368">
        <f>+'CID-15'!G30</f>
        <v>2</v>
      </c>
      <c r="K56" s="1369"/>
      <c r="L56" s="1368">
        <f>+'CID-15'!G31</f>
        <v>0</v>
      </c>
      <c r="M56" s="1369"/>
      <c r="N56" s="1368">
        <f>+'CID-15'!G32</f>
        <v>3</v>
      </c>
      <c r="O56" s="1369"/>
      <c r="P56" s="54"/>
      <c r="Q56" s="54"/>
      <c r="R56" s="54"/>
      <c r="S56" s="54"/>
      <c r="T56" s="353"/>
      <c r="U56" s="54"/>
      <c r="V56" s="54"/>
      <c r="W56" s="54"/>
      <c r="X56" s="54"/>
      <c r="Y56" s="54"/>
      <c r="Z56" s="54"/>
      <c r="AA56" s="54"/>
      <c r="AB56" s="54"/>
      <c r="AC56" s="54"/>
    </row>
    <row r="57" spans="1:29" ht="31.5" customHeight="1" x14ac:dyDescent="0.25">
      <c r="A57" s="55"/>
      <c r="B57" s="426" t="s">
        <v>568</v>
      </c>
      <c r="C57" s="1418" t="s">
        <v>569</v>
      </c>
      <c r="D57" s="1396"/>
      <c r="E57" s="1371"/>
      <c r="F57" s="1370">
        <f>+'ESE-16'!G28</f>
        <v>5</v>
      </c>
      <c r="G57" s="1371"/>
      <c r="H57" s="1370">
        <f>+'ESE-16'!G29</f>
        <v>0</v>
      </c>
      <c r="I57" s="1371"/>
      <c r="J57" s="1370">
        <f>+'ESE-16'!G30</f>
        <v>0</v>
      </c>
      <c r="K57" s="1371"/>
      <c r="L57" s="1370">
        <f>+'ESE-16'!G31</f>
        <v>5</v>
      </c>
      <c r="M57" s="1371"/>
      <c r="N57" s="1370">
        <f>+'ESE-16'!G32</f>
        <v>0</v>
      </c>
      <c r="O57" s="1371"/>
      <c r="P57" s="54"/>
      <c r="Q57" s="54"/>
      <c r="R57" s="54"/>
      <c r="S57" s="54"/>
      <c r="T57" s="353"/>
      <c r="U57" s="54"/>
      <c r="V57" s="54"/>
      <c r="W57" s="54"/>
      <c r="X57" s="54"/>
      <c r="Y57" s="54"/>
      <c r="Z57" s="54"/>
      <c r="AA57" s="54"/>
      <c r="AB57" s="54"/>
      <c r="AC57" s="54"/>
    </row>
    <row r="58" spans="1:29" ht="43.5" customHeight="1" thickBot="1" x14ac:dyDescent="0.3">
      <c r="A58" s="427"/>
      <c r="B58" s="1419" t="s">
        <v>570</v>
      </c>
      <c r="C58" s="1367"/>
      <c r="D58" s="1367"/>
      <c r="E58" s="1367"/>
      <c r="F58" s="1366"/>
      <c r="G58" s="1367"/>
      <c r="H58" s="1366"/>
      <c r="I58" s="1367"/>
      <c r="J58" s="1366"/>
      <c r="K58" s="1367"/>
      <c r="L58" s="1366"/>
      <c r="M58" s="1367"/>
      <c r="N58" s="1366"/>
      <c r="O58" s="1367"/>
      <c r="P58" s="428"/>
      <c r="Q58" s="429"/>
      <c r="R58" s="429"/>
      <c r="S58" s="1364" t="s">
        <v>319</v>
      </c>
      <c r="T58" s="1365"/>
      <c r="U58" s="54"/>
      <c r="V58" s="54"/>
      <c r="W58" s="54"/>
      <c r="X58" s="54"/>
      <c r="Y58" s="54"/>
      <c r="Z58" s="54"/>
      <c r="AA58" s="54"/>
      <c r="AB58" s="54"/>
      <c r="AC58" s="54"/>
    </row>
    <row r="59" spans="1:29" ht="45.75" hidden="1" customHeight="1" x14ac:dyDescent="0.25">
      <c r="A59" s="1388" t="s">
        <v>571</v>
      </c>
      <c r="B59" s="1389"/>
      <c r="C59" s="1389"/>
      <c r="D59" s="1389"/>
      <c r="E59" s="1389"/>
      <c r="F59" s="1389"/>
      <c r="G59" s="1389"/>
      <c r="H59" s="1389"/>
      <c r="I59" s="1389"/>
      <c r="J59" s="1389"/>
      <c r="K59" s="1389"/>
      <c r="L59" s="1389"/>
      <c r="M59" s="1389"/>
      <c r="N59" s="1389"/>
      <c r="O59" s="1389"/>
      <c r="P59" s="1389"/>
      <c r="Q59" s="1389"/>
      <c r="R59" s="1389"/>
      <c r="S59" s="1389"/>
      <c r="T59" s="1378"/>
      <c r="U59" s="54"/>
      <c r="V59" s="54"/>
      <c r="W59" s="54"/>
      <c r="X59" s="54"/>
      <c r="Y59" s="54"/>
      <c r="Z59" s="54"/>
      <c r="AA59" s="54"/>
      <c r="AB59" s="54"/>
      <c r="AC59" s="54"/>
    </row>
    <row r="60" spans="1:29" ht="45.75" hidden="1" customHeight="1" x14ac:dyDescent="0.25">
      <c r="A60" s="430"/>
      <c r="B60" s="431"/>
      <c r="C60" s="431"/>
      <c r="D60" s="431"/>
      <c r="E60" s="431"/>
      <c r="F60" s="431"/>
      <c r="G60" s="431"/>
      <c r="H60" s="431"/>
      <c r="I60" s="431"/>
      <c r="J60" s="431"/>
      <c r="K60" s="431"/>
      <c r="L60" s="431"/>
      <c r="M60" s="431"/>
      <c r="N60" s="431"/>
      <c r="O60" s="431"/>
      <c r="P60" s="431"/>
      <c r="Q60" s="431"/>
      <c r="R60" s="431"/>
      <c r="S60" s="431"/>
      <c r="T60" s="432"/>
      <c r="U60" s="54"/>
      <c r="V60" s="54"/>
      <c r="W60" s="54"/>
      <c r="X60" s="54"/>
      <c r="Y60" s="54"/>
      <c r="Z60" s="54"/>
      <c r="AA60" s="54"/>
      <c r="AB60" s="54"/>
      <c r="AC60" s="54"/>
    </row>
    <row r="61" spans="1:29" ht="24" hidden="1" customHeight="1" x14ac:dyDescent="0.25">
      <c r="A61" s="55"/>
      <c r="B61" s="337"/>
      <c r="C61" s="433"/>
      <c r="D61" s="347"/>
      <c r="E61" s="347"/>
      <c r="F61" s="347"/>
      <c r="G61" s="1420">
        <v>2015</v>
      </c>
      <c r="H61" s="1391"/>
      <c r="I61" s="1391"/>
      <c r="J61" s="1391"/>
      <c r="K61" s="1391"/>
      <c r="L61" s="1384"/>
      <c r="M61" s="434"/>
      <c r="N61" s="434"/>
      <c r="O61" s="434"/>
      <c r="P61" s="54"/>
      <c r="Q61" s="54"/>
      <c r="R61" s="54"/>
      <c r="S61" s="54"/>
      <c r="T61" s="353"/>
      <c r="U61" s="54"/>
      <c r="V61" s="54"/>
      <c r="W61" s="54"/>
      <c r="X61" s="54"/>
      <c r="Y61" s="54"/>
      <c r="Z61" s="54"/>
      <c r="AA61" s="54"/>
      <c r="AB61" s="54"/>
      <c r="AC61" s="54"/>
    </row>
    <row r="62" spans="1:29" ht="37.5" hidden="1" customHeight="1" x14ac:dyDescent="0.25">
      <c r="A62" s="55"/>
      <c r="B62" s="332"/>
      <c r="C62" s="1422"/>
      <c r="D62" s="1393"/>
      <c r="E62" s="1423"/>
      <c r="F62" s="435">
        <v>2014</v>
      </c>
      <c r="G62" s="436" t="s">
        <v>572</v>
      </c>
      <c r="H62" s="437" t="s">
        <v>573</v>
      </c>
      <c r="I62" s="438" t="s">
        <v>574</v>
      </c>
      <c r="J62" s="436" t="s">
        <v>575</v>
      </c>
      <c r="K62" s="436" t="s">
        <v>573</v>
      </c>
      <c r="L62" s="439" t="s">
        <v>574</v>
      </c>
      <c r="M62" s="440"/>
      <c r="N62" s="440"/>
      <c r="O62" s="440"/>
      <c r="P62" s="54"/>
      <c r="Q62" s="54"/>
      <c r="R62" s="54"/>
      <c r="S62" s="54"/>
      <c r="T62" s="353"/>
      <c r="U62" s="54"/>
      <c r="V62" s="54"/>
      <c r="W62" s="54"/>
      <c r="X62" s="54"/>
      <c r="Y62" s="54"/>
      <c r="Z62" s="54"/>
      <c r="AA62" s="54"/>
      <c r="AB62" s="54"/>
      <c r="AC62" s="54"/>
    </row>
    <row r="63" spans="1:29" ht="24.75" hidden="1" customHeight="1" x14ac:dyDescent="0.25">
      <c r="A63" s="55"/>
      <c r="B63" s="441"/>
      <c r="C63" s="1421" t="s">
        <v>576</v>
      </c>
      <c r="D63" s="1363"/>
      <c r="E63" s="1361"/>
      <c r="F63" s="442">
        <v>20</v>
      </c>
      <c r="G63" s="442">
        <v>25</v>
      </c>
      <c r="H63" s="443">
        <f t="shared" ref="H63:H64" si="5">+G63/(SUM($G$63:$G$64))</f>
        <v>0.67567567567567566</v>
      </c>
      <c r="I63" s="443">
        <f t="shared" ref="I63:I64" si="6">+(G63-F63)/F63</f>
        <v>0.25</v>
      </c>
      <c r="J63" s="442">
        <v>5</v>
      </c>
      <c r="K63" s="443">
        <f t="shared" ref="K63:K64" si="7">+J63/(SUM($J$63:$J$64))</f>
        <v>0.45454545454545453</v>
      </c>
      <c r="L63" s="444">
        <f t="shared" ref="L63:L64" si="8">+(J63-G63)/G63</f>
        <v>-0.8</v>
      </c>
      <c r="M63" s="54"/>
      <c r="N63" s="54"/>
      <c r="O63" s="54"/>
      <c r="P63" s="54"/>
      <c r="Q63" s="54"/>
      <c r="R63" s="54"/>
      <c r="S63" s="54"/>
      <c r="T63" s="353"/>
      <c r="U63" s="54"/>
      <c r="V63" s="54"/>
      <c r="W63" s="54"/>
      <c r="X63" s="54"/>
      <c r="Y63" s="54"/>
      <c r="Z63" s="54"/>
      <c r="AA63" s="54"/>
      <c r="AB63" s="54"/>
      <c r="AC63" s="54"/>
    </row>
    <row r="64" spans="1:29" ht="24.75" hidden="1" customHeight="1" x14ac:dyDescent="0.25">
      <c r="A64" s="55"/>
      <c r="B64" s="445"/>
      <c r="C64" s="1424" t="s">
        <v>577</v>
      </c>
      <c r="D64" s="1396"/>
      <c r="E64" s="1397"/>
      <c r="F64" s="446">
        <v>10</v>
      </c>
      <c r="G64" s="446">
        <v>12</v>
      </c>
      <c r="H64" s="447">
        <f t="shared" si="5"/>
        <v>0.32432432432432434</v>
      </c>
      <c r="I64" s="447">
        <f t="shared" si="6"/>
        <v>0.2</v>
      </c>
      <c r="J64" s="446">
        <v>6</v>
      </c>
      <c r="K64" s="447">
        <f t="shared" si="7"/>
        <v>0.54545454545454541</v>
      </c>
      <c r="L64" s="448">
        <f t="shared" si="8"/>
        <v>-0.5</v>
      </c>
      <c r="M64" s="54"/>
      <c r="N64" s="54"/>
      <c r="O64" s="54"/>
      <c r="P64" s="54"/>
      <c r="Q64" s="54"/>
      <c r="R64" s="54"/>
      <c r="S64" s="54"/>
      <c r="T64" s="353"/>
      <c r="U64" s="54"/>
      <c r="V64" s="54"/>
      <c r="W64" s="54"/>
      <c r="X64" s="54"/>
      <c r="Y64" s="54"/>
      <c r="Z64" s="54"/>
      <c r="AA64" s="54"/>
      <c r="AB64" s="54"/>
      <c r="AC64" s="54"/>
    </row>
    <row r="65" spans="1:29" ht="24.75" hidden="1" customHeight="1" x14ac:dyDescent="0.25">
      <c r="A65" s="55"/>
      <c r="B65" s="445"/>
      <c r="C65" s="1415"/>
      <c r="D65" s="1359"/>
      <c r="E65" s="1359"/>
      <c r="F65" s="1373"/>
      <c r="G65" s="1359"/>
      <c r="H65" s="54"/>
      <c r="I65" s="54"/>
      <c r="J65" s="54"/>
      <c r="K65" s="54"/>
      <c r="L65" s="54"/>
      <c r="M65" s="449"/>
      <c r="N65" s="449"/>
      <c r="O65" s="449"/>
      <c r="P65" s="449"/>
      <c r="Q65" s="449"/>
      <c r="R65" s="449"/>
      <c r="S65" s="54"/>
      <c r="T65" s="353"/>
      <c r="U65" s="54"/>
      <c r="V65" s="54"/>
      <c r="W65" s="54"/>
      <c r="X65" s="54"/>
      <c r="Y65" s="54"/>
      <c r="Z65" s="54"/>
      <c r="AA65" s="54"/>
      <c r="AB65" s="54"/>
      <c r="AC65" s="54"/>
    </row>
    <row r="66" spans="1:29" ht="24.75" hidden="1" customHeight="1" x14ac:dyDescent="0.25">
      <c r="A66" s="55"/>
      <c r="B66" s="445"/>
      <c r="C66" s="1415"/>
      <c r="D66" s="1359"/>
      <c r="E66" s="1359"/>
      <c r="F66" s="1373"/>
      <c r="G66" s="1359"/>
      <c r="H66" s="54"/>
      <c r="I66" s="54"/>
      <c r="J66" s="54"/>
      <c r="K66" s="54"/>
      <c r="L66" s="54"/>
      <c r="M66" s="449"/>
      <c r="N66" s="449"/>
      <c r="O66" s="449"/>
      <c r="P66" s="449"/>
      <c r="Q66" s="449"/>
      <c r="R66" s="449"/>
      <c r="S66" s="54"/>
      <c r="T66" s="353"/>
      <c r="U66" s="54"/>
      <c r="V66" s="54"/>
      <c r="W66" s="54"/>
      <c r="X66" s="54"/>
      <c r="Y66" s="54"/>
      <c r="Z66" s="54"/>
      <c r="AA66" s="54"/>
      <c r="AB66" s="54"/>
      <c r="AC66" s="54"/>
    </row>
    <row r="67" spans="1:29" ht="24.75" hidden="1" customHeight="1" x14ac:dyDescent="0.25">
      <c r="A67" s="55"/>
      <c r="B67" s="445"/>
      <c r="C67" s="1415"/>
      <c r="D67" s="1359"/>
      <c r="E67" s="1359"/>
      <c r="F67" s="1373"/>
      <c r="G67" s="1359"/>
      <c r="H67" s="54"/>
      <c r="I67" s="54"/>
      <c r="J67" s="54"/>
      <c r="K67" s="54"/>
      <c r="L67" s="54"/>
      <c r="M67" s="449"/>
      <c r="N67" s="449"/>
      <c r="O67" s="264">
        <v>2014</v>
      </c>
      <c r="P67" s="449" t="s">
        <v>578</v>
      </c>
      <c r="Q67" s="449" t="s">
        <v>579</v>
      </c>
      <c r="R67" s="449"/>
      <c r="S67" s="54"/>
      <c r="T67" s="353"/>
      <c r="U67" s="54"/>
      <c r="V67" s="54"/>
      <c r="W67" s="54"/>
      <c r="X67" s="54"/>
      <c r="Y67" s="54"/>
      <c r="Z67" s="54"/>
      <c r="AA67" s="54"/>
      <c r="AB67" s="54"/>
      <c r="AC67" s="54"/>
    </row>
    <row r="68" spans="1:29" ht="24.75" hidden="1" customHeight="1" x14ac:dyDescent="0.25">
      <c r="A68" s="55"/>
      <c r="B68" s="445"/>
      <c r="C68" s="1415"/>
      <c r="D68" s="1359"/>
      <c r="E68" s="1359"/>
      <c r="F68" s="1373"/>
      <c r="G68" s="1359"/>
      <c r="H68" s="54"/>
      <c r="I68" s="54"/>
      <c r="J68" s="54"/>
      <c r="K68" s="54"/>
      <c r="L68" s="54"/>
      <c r="M68" s="449"/>
      <c r="N68" s="450" t="s">
        <v>576</v>
      </c>
      <c r="O68" s="451">
        <f t="shared" ref="O68:P68" si="9">+F63</f>
        <v>20</v>
      </c>
      <c r="P68" s="451">
        <f t="shared" si="9"/>
        <v>25</v>
      </c>
      <c r="Q68" s="452">
        <f>+J63</f>
        <v>5</v>
      </c>
      <c r="R68" s="449"/>
      <c r="S68" s="54"/>
      <c r="T68" s="353"/>
      <c r="U68" s="54"/>
      <c r="V68" s="54"/>
      <c r="W68" s="54"/>
      <c r="X68" s="54"/>
      <c r="Y68" s="54"/>
      <c r="Z68" s="54"/>
      <c r="AA68" s="54"/>
      <c r="AB68" s="54"/>
      <c r="AC68" s="54"/>
    </row>
    <row r="69" spans="1:29" ht="24.75" hidden="1" customHeight="1" x14ac:dyDescent="0.25">
      <c r="A69" s="55"/>
      <c r="B69" s="445"/>
      <c r="C69" s="1415"/>
      <c r="D69" s="1359"/>
      <c r="E69" s="1359"/>
      <c r="F69" s="1373"/>
      <c r="G69" s="1359"/>
      <c r="H69" s="54"/>
      <c r="I69" s="54"/>
      <c r="J69" s="54"/>
      <c r="K69" s="54"/>
      <c r="L69" s="54"/>
      <c r="M69" s="449"/>
      <c r="N69" s="450" t="s">
        <v>577</v>
      </c>
      <c r="O69" s="451">
        <f t="shared" ref="O69:P69" si="10">+F64</f>
        <v>10</v>
      </c>
      <c r="P69" s="451">
        <f t="shared" si="10"/>
        <v>12</v>
      </c>
      <c r="Q69" s="452">
        <v>2</v>
      </c>
      <c r="R69" s="449"/>
      <c r="S69" s="54"/>
      <c r="T69" s="353"/>
      <c r="U69" s="54"/>
      <c r="V69" s="54"/>
      <c r="W69" s="54"/>
      <c r="X69" s="54"/>
      <c r="Y69" s="54"/>
      <c r="Z69" s="54"/>
      <c r="AA69" s="54"/>
      <c r="AB69" s="54"/>
      <c r="AC69" s="54"/>
    </row>
    <row r="70" spans="1:29" ht="24.75" hidden="1" customHeight="1" x14ac:dyDescent="0.25">
      <c r="A70" s="55"/>
      <c r="B70" s="445"/>
      <c r="C70" s="1415"/>
      <c r="D70" s="1359"/>
      <c r="E70" s="1359"/>
      <c r="F70" s="1373"/>
      <c r="G70" s="1359"/>
      <c r="H70" s="54"/>
      <c r="I70" s="54"/>
      <c r="J70" s="54"/>
      <c r="K70" s="54"/>
      <c r="L70" s="54"/>
      <c r="M70" s="449"/>
      <c r="N70" s="450" t="s">
        <v>580</v>
      </c>
      <c r="O70" s="449">
        <f t="shared" ref="O70:Q70" si="11">+O68-O69</f>
        <v>10</v>
      </c>
      <c r="P70" s="449">
        <f t="shared" si="11"/>
        <v>13</v>
      </c>
      <c r="Q70" s="449">
        <f t="shared" si="11"/>
        <v>3</v>
      </c>
      <c r="R70" s="449"/>
      <c r="S70" s="54"/>
      <c r="T70" s="353"/>
      <c r="U70" s="54"/>
      <c r="V70" s="54"/>
      <c r="W70" s="54"/>
      <c r="X70" s="54"/>
      <c r="Y70" s="54"/>
      <c r="Z70" s="54"/>
      <c r="AA70" s="54"/>
      <c r="AB70" s="54"/>
      <c r="AC70" s="54"/>
    </row>
    <row r="71" spans="1:29" ht="24.75" hidden="1" customHeight="1" x14ac:dyDescent="0.25">
      <c r="A71" s="55"/>
      <c r="B71" s="445"/>
      <c r="C71" s="1415"/>
      <c r="D71" s="1359"/>
      <c r="E71" s="1359"/>
      <c r="F71" s="1373"/>
      <c r="G71" s="1359"/>
      <c r="H71" s="54"/>
      <c r="I71" s="54"/>
      <c r="J71" s="54"/>
      <c r="K71" s="54"/>
      <c r="L71" s="54"/>
      <c r="M71" s="449"/>
      <c r="N71" s="449"/>
      <c r="O71" s="449"/>
      <c r="P71" s="449"/>
      <c r="Q71" s="449"/>
      <c r="R71" s="449"/>
      <c r="S71" s="54"/>
      <c r="T71" s="353"/>
      <c r="U71" s="54"/>
      <c r="V71" s="54"/>
      <c r="W71" s="54"/>
      <c r="X71" s="54"/>
      <c r="Y71" s="54"/>
      <c r="Z71" s="54"/>
      <c r="AA71" s="54"/>
      <c r="AB71" s="54"/>
      <c r="AC71" s="54"/>
    </row>
    <row r="72" spans="1:29" ht="24.75" hidden="1" customHeight="1" x14ac:dyDescent="0.25">
      <c r="A72" s="55"/>
      <c r="B72" s="445"/>
      <c r="C72" s="1415"/>
      <c r="D72" s="1359"/>
      <c r="E72" s="1359"/>
      <c r="F72" s="1373"/>
      <c r="G72" s="1359"/>
      <c r="H72" s="54"/>
      <c r="I72" s="54"/>
      <c r="J72" s="54"/>
      <c r="K72" s="54"/>
      <c r="L72" s="54"/>
      <c r="M72" s="449"/>
      <c r="N72" s="449"/>
      <c r="O72" s="449"/>
      <c r="P72" s="449"/>
      <c r="Q72" s="449"/>
      <c r="R72" s="449"/>
      <c r="S72" s="54"/>
      <c r="T72" s="353"/>
      <c r="U72" s="54"/>
      <c r="V72" s="54"/>
      <c r="W72" s="54"/>
      <c r="X72" s="54"/>
      <c r="Y72" s="54"/>
      <c r="Z72" s="54"/>
      <c r="AA72" s="54"/>
      <c r="AB72" s="54"/>
      <c r="AC72" s="54"/>
    </row>
    <row r="73" spans="1:29" ht="24.75" hidden="1" customHeight="1" x14ac:dyDescent="0.25">
      <c r="A73" s="55"/>
      <c r="B73" s="445"/>
      <c r="C73" s="1415"/>
      <c r="D73" s="1359"/>
      <c r="E73" s="1359"/>
      <c r="F73" s="1373"/>
      <c r="G73" s="1359"/>
      <c r="H73" s="54"/>
      <c r="I73" s="54"/>
      <c r="J73" s="54"/>
      <c r="K73" s="54"/>
      <c r="L73" s="54"/>
      <c r="M73" s="449"/>
      <c r="N73" s="449"/>
      <c r="O73" s="449"/>
      <c r="P73" s="449"/>
      <c r="Q73" s="449"/>
      <c r="R73" s="449"/>
      <c r="S73" s="54"/>
      <c r="T73" s="353"/>
      <c r="U73" s="54"/>
      <c r="V73" s="54"/>
      <c r="W73" s="54"/>
      <c r="X73" s="54"/>
      <c r="Y73" s="54"/>
      <c r="Z73" s="54"/>
      <c r="AA73" s="54"/>
      <c r="AB73" s="54"/>
      <c r="AC73" s="54"/>
    </row>
    <row r="74" spans="1:29" ht="24.75" hidden="1" customHeight="1" x14ac:dyDescent="0.25">
      <c r="A74" s="55"/>
      <c r="B74" s="445"/>
      <c r="C74" s="1415"/>
      <c r="D74" s="1359"/>
      <c r="E74" s="1359"/>
      <c r="F74" s="1373"/>
      <c r="G74" s="1359"/>
      <c r="H74" s="54"/>
      <c r="I74" s="54"/>
      <c r="J74" s="54"/>
      <c r="K74" s="54"/>
      <c r="L74" s="54"/>
      <c r="M74" s="449"/>
      <c r="N74" s="449"/>
      <c r="O74" s="449"/>
      <c r="P74" s="449"/>
      <c r="Q74" s="449"/>
      <c r="R74" s="449"/>
      <c r="S74" s="54"/>
      <c r="T74" s="353"/>
      <c r="U74" s="54"/>
      <c r="V74" s="54"/>
      <c r="W74" s="54"/>
      <c r="X74" s="54"/>
      <c r="Y74" s="54"/>
      <c r="Z74" s="54"/>
      <c r="AA74" s="54"/>
      <c r="AB74" s="54"/>
      <c r="AC74" s="54"/>
    </row>
    <row r="75" spans="1:29" ht="24.75" hidden="1" customHeight="1" x14ac:dyDescent="0.25">
      <c r="A75" s="55"/>
      <c r="B75" s="445"/>
      <c r="C75" s="1415"/>
      <c r="D75" s="1359"/>
      <c r="E75" s="1359"/>
      <c r="F75" s="1373"/>
      <c r="G75" s="1359"/>
      <c r="H75" s="54"/>
      <c r="I75" s="54"/>
      <c r="J75" s="54"/>
      <c r="K75" s="54"/>
      <c r="L75" s="54"/>
      <c r="M75" s="54"/>
      <c r="N75" s="54"/>
      <c r="O75" s="54"/>
      <c r="P75" s="54"/>
      <c r="Q75" s="54"/>
      <c r="R75" s="54"/>
      <c r="S75" s="54"/>
      <c r="T75" s="353"/>
      <c r="U75" s="54"/>
      <c r="V75" s="54"/>
      <c r="W75" s="54"/>
      <c r="X75" s="54"/>
      <c r="Y75" s="54"/>
      <c r="Z75" s="54"/>
      <c r="AA75" s="54"/>
      <c r="AB75" s="54"/>
      <c r="AC75" s="54"/>
    </row>
    <row r="76" spans="1:29" ht="24.75" hidden="1" customHeight="1" x14ac:dyDescent="0.25">
      <c r="A76" s="55"/>
      <c r="B76" s="445"/>
      <c r="C76" s="1415"/>
      <c r="D76" s="1359"/>
      <c r="E76" s="1359"/>
      <c r="F76" s="1373"/>
      <c r="G76" s="1359"/>
      <c r="H76" s="54"/>
      <c r="I76" s="54"/>
      <c r="J76" s="54"/>
      <c r="K76" s="54"/>
      <c r="L76" s="54"/>
      <c r="M76" s="54"/>
      <c r="N76" s="54"/>
      <c r="O76" s="54"/>
      <c r="P76" s="54"/>
      <c r="Q76" s="54"/>
      <c r="R76" s="54"/>
      <c r="S76" s="54"/>
      <c r="T76" s="353"/>
      <c r="U76" s="54"/>
      <c r="V76" s="54"/>
      <c r="W76" s="54"/>
      <c r="X76" s="54"/>
      <c r="Y76" s="54"/>
      <c r="Z76" s="54"/>
      <c r="AA76" s="54"/>
      <c r="AB76" s="54"/>
      <c r="AC76" s="54"/>
    </row>
    <row r="77" spans="1:29" ht="24.75" hidden="1" customHeight="1" x14ac:dyDescent="0.3">
      <c r="A77" s="55"/>
      <c r="B77" s="445"/>
      <c r="C77" s="1415"/>
      <c r="D77" s="1359"/>
      <c r="E77" s="1359"/>
      <c r="F77" s="1373"/>
      <c r="G77" s="1359"/>
      <c r="H77" s="54"/>
      <c r="I77" s="54"/>
      <c r="J77" s="54"/>
      <c r="K77" s="54"/>
      <c r="L77" s="54"/>
      <c r="M77" s="54"/>
      <c r="N77" s="453" t="s">
        <v>581</v>
      </c>
      <c r="O77" s="54"/>
      <c r="P77" s="54"/>
      <c r="Q77" s="54"/>
      <c r="R77" s="54"/>
      <c r="S77" s="54"/>
      <c r="T77" s="353"/>
      <c r="U77" s="54"/>
      <c r="V77" s="54"/>
      <c r="W77" s="54"/>
      <c r="X77" s="54"/>
      <c r="Y77" s="54"/>
      <c r="Z77" s="54"/>
      <c r="AA77" s="54"/>
      <c r="AB77" s="54"/>
      <c r="AC77" s="54"/>
    </row>
    <row r="78" spans="1:29" ht="24.75" hidden="1" customHeight="1" x14ac:dyDescent="0.25">
      <c r="A78" s="55"/>
      <c r="B78" s="445"/>
      <c r="C78" s="1415"/>
      <c r="D78" s="1359"/>
      <c r="E78" s="1359"/>
      <c r="F78" s="1373"/>
      <c r="G78" s="1359"/>
      <c r="H78" s="54"/>
      <c r="I78" s="54"/>
      <c r="J78" s="54"/>
      <c r="K78" s="54"/>
      <c r="L78" s="54"/>
      <c r="M78" s="54"/>
      <c r="N78" s="54"/>
      <c r="O78" s="54"/>
      <c r="P78" s="54"/>
      <c r="Q78" s="54"/>
      <c r="R78" s="54"/>
      <c r="S78" s="54"/>
      <c r="T78" s="353"/>
      <c r="U78" s="54"/>
      <c r="V78" s="54"/>
      <c r="W78" s="54"/>
      <c r="X78" s="54"/>
      <c r="Y78" s="54"/>
      <c r="Z78" s="54"/>
      <c r="AA78" s="54"/>
      <c r="AB78" s="54"/>
      <c r="AC78" s="54"/>
    </row>
    <row r="79" spans="1:29" ht="33.75" hidden="1" customHeight="1" x14ac:dyDescent="0.25">
      <c r="A79" s="55"/>
      <c r="B79" s="1374"/>
      <c r="C79" s="1359"/>
      <c r="D79" s="1359"/>
      <c r="E79" s="1359"/>
      <c r="F79" s="1374"/>
      <c r="G79" s="1359"/>
      <c r="H79" s="54"/>
      <c r="I79" s="54"/>
      <c r="J79" s="54"/>
      <c r="K79" s="54"/>
      <c r="L79" s="54"/>
      <c r="M79" s="54"/>
      <c r="N79" s="54"/>
      <c r="O79" s="54"/>
      <c r="P79" s="54"/>
      <c r="Q79" s="54"/>
      <c r="R79" s="54"/>
      <c r="S79" s="54"/>
      <c r="T79" s="353"/>
      <c r="U79" s="54"/>
      <c r="V79" s="54"/>
      <c r="W79" s="54"/>
      <c r="X79" s="54"/>
      <c r="Y79" s="54"/>
      <c r="Z79" s="54"/>
      <c r="AA79" s="54"/>
      <c r="AB79" s="54"/>
      <c r="AC79" s="54"/>
    </row>
    <row r="80" spans="1:29" ht="12" hidden="1" customHeight="1" x14ac:dyDescent="0.25">
      <c r="A80" s="55"/>
      <c r="B80" s="54"/>
      <c r="C80" s="54"/>
      <c r="D80" s="54"/>
      <c r="E80" s="54"/>
      <c r="F80" s="54"/>
      <c r="G80" s="54"/>
      <c r="H80" s="54"/>
      <c r="I80" s="54"/>
      <c r="J80" s="54"/>
      <c r="K80" s="54"/>
      <c r="L80" s="54"/>
      <c r="M80" s="54"/>
      <c r="N80" s="54"/>
      <c r="O80" s="54"/>
      <c r="P80" s="54"/>
      <c r="Q80" s="54"/>
      <c r="R80" s="54"/>
      <c r="S80" s="54"/>
      <c r="T80" s="353"/>
      <c r="U80" s="54"/>
      <c r="V80" s="54"/>
      <c r="W80" s="54"/>
      <c r="X80" s="54"/>
      <c r="Y80" s="54"/>
      <c r="Z80" s="54"/>
      <c r="AA80" s="54"/>
      <c r="AB80" s="54"/>
      <c r="AC80" s="54"/>
    </row>
    <row r="81" spans="1:29" ht="24.75" hidden="1" customHeight="1" x14ac:dyDescent="0.25">
      <c r="A81" s="454"/>
      <c r="B81" s="455"/>
      <c r="C81" s="455"/>
      <c r="D81" s="455"/>
      <c r="E81" s="455"/>
      <c r="F81" s="455"/>
      <c r="G81" s="455"/>
      <c r="H81" s="455"/>
      <c r="I81" s="455"/>
      <c r="J81" s="455"/>
      <c r="K81" s="455"/>
      <c r="L81" s="455"/>
      <c r="M81" s="455"/>
      <c r="N81" s="455"/>
      <c r="O81" s="455"/>
      <c r="P81" s="455"/>
      <c r="Q81" s="455"/>
      <c r="R81" s="455"/>
      <c r="S81" s="1364" t="s">
        <v>319</v>
      </c>
      <c r="T81" s="1365"/>
      <c r="U81" s="54"/>
      <c r="V81" s="54"/>
      <c r="W81" s="54"/>
      <c r="X81" s="54"/>
      <c r="Y81" s="54"/>
      <c r="Z81" s="54"/>
      <c r="AA81" s="54"/>
      <c r="AB81" s="54"/>
      <c r="AC81" s="54"/>
    </row>
    <row r="82" spans="1:29"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row>
    <row r="83" spans="1:29"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row>
    <row r="84" spans="1:29"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row>
    <row r="85" spans="1:29"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row>
    <row r="86" spans="1:29"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row>
    <row r="87" spans="1:29"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row>
    <row r="88" spans="1:29"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row>
    <row r="89" spans="1:29"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row>
    <row r="90" spans="1:29"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row>
    <row r="91" spans="1:29"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row>
    <row r="92" spans="1:29" hidden="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row>
    <row r="93" spans="1:29" x14ac:dyDescent="0.25">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row>
    <row r="94" spans="1:29"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row>
    <row r="95" spans="1:29"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row>
    <row r="96" spans="1:29"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row>
    <row r="97" spans="1:29"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row>
    <row r="98" spans="1:29"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row>
    <row r="99" spans="1:29"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row>
    <row r="100" spans="1:29"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spans="1:29"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spans="1:29"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spans="1:29"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spans="1:29"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spans="1:29"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spans="1:29"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spans="1:29"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spans="1:29"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spans="1:29"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spans="1:29"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spans="1:29"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spans="1:29"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spans="1:29"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spans="1:29"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spans="1:29"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spans="1:29"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spans="1:29"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spans="1:29"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spans="1:29"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spans="1:29"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spans="1:29"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spans="1:29"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spans="1:29"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spans="1:29"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spans="1:29"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spans="1:29"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spans="1:29"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spans="1:29"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spans="1:29"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spans="1:29"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spans="1:29"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spans="1:29"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spans="1:29"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spans="1:29"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spans="1:29"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spans="1:29"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spans="1:29"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spans="1:29"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spans="1:29"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spans="1:29"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spans="1:29"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spans="1:29"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spans="1:29"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spans="1:29"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spans="1:29"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spans="1:29"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spans="1:29"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spans="1:29"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spans="1:29"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spans="1:29"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spans="1:29"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spans="1:29"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spans="1:29"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spans="1:29"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spans="1:29"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spans="1:29"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spans="1:29"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spans="1:29"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spans="1:29"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spans="1:29"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spans="1:29"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spans="1:29"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spans="1:29"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spans="1:29"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spans="1:29"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spans="1:29"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spans="1:29"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spans="1:29"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spans="1:29"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spans="1:29"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spans="1:29"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spans="1:29"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spans="1:29"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spans="1:29"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spans="1:29"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spans="1:29"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spans="1:29"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spans="1:29"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spans="1:29"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spans="1:29"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spans="1:29"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spans="1:29"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spans="1:29"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spans="1:29"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spans="1:29"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spans="1:29"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spans="1:29"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spans="1:29"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spans="1:29"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spans="1:29"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spans="1:29"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spans="1:29"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spans="1:29"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spans="1:29"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spans="1:29"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spans="1:29"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spans="1:29"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spans="1:29"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spans="1:29"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spans="1:29"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spans="1:29"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spans="1:29"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spans="1:29"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spans="1:29"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spans="1:29"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row>
    <row r="206" spans="1:29"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row>
    <row r="207" spans="1:29"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row>
    <row r="208" spans="1:29"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row>
    <row r="209" spans="1:29"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row>
    <row r="210" spans="1:29"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row>
    <row r="211" spans="1:29"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row>
    <row r="212" spans="1:29"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row>
    <row r="213" spans="1:29"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row>
    <row r="214" spans="1:29"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row>
    <row r="215" spans="1:29"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row>
    <row r="216" spans="1:29"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row>
    <row r="217" spans="1:29"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row>
    <row r="218" spans="1:29"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row>
    <row r="219" spans="1:29"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row>
    <row r="220" spans="1:29"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row>
    <row r="221" spans="1:29"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row>
    <row r="222" spans="1:29"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row>
    <row r="223" spans="1:29"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row>
    <row r="224" spans="1:29"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row>
    <row r="225" spans="1:29"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row>
    <row r="226" spans="1:29"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row>
    <row r="227" spans="1:29"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row>
    <row r="228" spans="1:29"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row>
    <row r="229" spans="1:29"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row>
    <row r="230" spans="1:29"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row>
    <row r="231" spans="1:29"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row>
    <row r="232" spans="1:29"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row>
    <row r="233" spans="1:29"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row>
    <row r="234" spans="1:29"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row>
    <row r="235" spans="1:29"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row>
    <row r="236" spans="1:29"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row>
    <row r="237" spans="1:29"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row>
    <row r="238" spans="1:29"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row>
    <row r="239" spans="1:29"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row>
    <row r="240" spans="1:29"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row>
    <row r="241" spans="1:29"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row>
    <row r="242" spans="1:29"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row>
    <row r="243" spans="1:29"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row>
    <row r="244" spans="1:29"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row>
    <row r="245" spans="1:29"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row>
    <row r="246" spans="1:29"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row>
    <row r="247" spans="1:29"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row>
    <row r="248" spans="1:29"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row>
    <row r="249" spans="1:29"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row>
    <row r="250" spans="1:29"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row>
    <row r="251" spans="1:29"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row>
    <row r="252" spans="1:29"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row>
    <row r="253" spans="1:29"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row>
    <row r="254" spans="1:29"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row>
    <row r="255" spans="1:29"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row>
    <row r="256" spans="1:29"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row>
    <row r="257" spans="1:29"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row>
    <row r="258" spans="1:29"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row>
    <row r="259" spans="1:29"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row>
    <row r="260" spans="1:29"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row>
    <row r="261" spans="1:29"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row>
    <row r="262" spans="1:29"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row>
    <row r="263" spans="1:29"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row>
    <row r="264" spans="1:29"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row>
    <row r="265" spans="1:29"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row>
    <row r="266" spans="1:29"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row>
    <row r="267" spans="1:29"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row>
    <row r="268" spans="1:29"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row>
    <row r="269" spans="1:29"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row>
    <row r="270" spans="1:29"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row>
    <row r="271" spans="1:29"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row>
    <row r="272" spans="1:29"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row>
    <row r="273" spans="1:29"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row>
    <row r="274" spans="1:29"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row>
    <row r="275" spans="1:29"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row>
    <row r="276" spans="1:29"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row>
    <row r="277" spans="1:29"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row>
    <row r="278" spans="1:29"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row>
    <row r="279" spans="1:29"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row>
    <row r="280" spans="1:29"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row>
    <row r="281" spans="1:29"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row>
    <row r="282" spans="1:29"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row>
    <row r="283" spans="1:29"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row>
    <row r="284" spans="1:29"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row>
    <row r="285" spans="1:29"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row>
    <row r="286" spans="1:29"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row>
    <row r="287" spans="1:29"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row>
    <row r="288" spans="1:29"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row>
    <row r="289" spans="1:29"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row>
    <row r="290" spans="1:29"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row>
    <row r="291" spans="1:29"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row>
    <row r="292" spans="1:29"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row>
    <row r="293" spans="1:29"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row>
    <row r="294" spans="1:29"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row>
    <row r="295" spans="1:29"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row>
    <row r="296" spans="1:29"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row>
    <row r="297" spans="1:29"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row>
    <row r="298" spans="1:29"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row>
    <row r="299" spans="1:29"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row>
    <row r="300" spans="1:29"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row>
    <row r="301" spans="1:29"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row>
    <row r="302" spans="1:29"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row>
    <row r="303" spans="1:29"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row>
    <row r="304" spans="1:29"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row>
    <row r="305" spans="1:29"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row>
    <row r="306" spans="1:29"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row>
    <row r="307" spans="1:29"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row>
    <row r="308" spans="1:29"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row>
    <row r="309" spans="1:2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row>
    <row r="310" spans="1:2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row>
    <row r="311" spans="1:2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row>
    <row r="312" spans="1:2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row>
    <row r="313" spans="1:2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row>
    <row r="314" spans="1:2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row>
    <row r="315" spans="1:2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row>
    <row r="316" spans="1:2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row>
    <row r="317" spans="1:2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row>
    <row r="318" spans="1:2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row>
    <row r="319" spans="1:2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row>
    <row r="320" spans="1:2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row>
    <row r="321" spans="1:29"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row>
    <row r="322" spans="1:29"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row>
    <row r="323" spans="1:29"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row>
    <row r="324" spans="1:29"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row>
    <row r="325" spans="1:29"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row>
    <row r="326" spans="1:29"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row>
    <row r="327" spans="1:29"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row>
    <row r="328" spans="1:29"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row>
    <row r="329" spans="1:29"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row>
    <row r="330" spans="1:29"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row>
    <row r="331" spans="1:29"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row>
    <row r="332" spans="1:29"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row>
    <row r="333" spans="1:29"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row>
    <row r="334" spans="1:29"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row>
    <row r="335" spans="1:29"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row>
    <row r="336" spans="1:29"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row>
    <row r="337" spans="1:29"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row>
    <row r="338" spans="1:29"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row>
    <row r="339" spans="1:29"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row>
    <row r="340" spans="1:29"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row>
    <row r="341" spans="1:29"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row>
    <row r="342" spans="1:29"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row>
    <row r="343" spans="1:29"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row>
    <row r="344" spans="1:29"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row>
    <row r="345" spans="1:29"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row>
    <row r="346" spans="1:29"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row>
    <row r="347" spans="1:29"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row>
    <row r="348" spans="1:29"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row>
    <row r="349" spans="1:29"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row>
    <row r="350" spans="1:29"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row>
    <row r="351" spans="1:29"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row>
    <row r="352" spans="1:29"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row>
    <row r="353" spans="1:29"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row>
    <row r="354" spans="1:29"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row>
    <row r="355" spans="1:29"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row>
    <row r="356" spans="1:29"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row>
    <row r="357" spans="1:29"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row>
    <row r="358" spans="1:29"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row>
    <row r="359" spans="1:29"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row>
    <row r="360" spans="1:29"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row>
    <row r="361" spans="1:29"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row>
    <row r="362" spans="1:29"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row>
    <row r="363" spans="1:29"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row>
    <row r="364" spans="1:29"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row>
    <row r="365" spans="1:29"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row>
    <row r="366" spans="1:29"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row>
    <row r="367" spans="1:29"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row>
    <row r="368" spans="1:29"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row>
    <row r="369" spans="1:29"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row>
    <row r="370" spans="1:29"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row>
    <row r="371" spans="1:29"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row>
    <row r="372" spans="1:29"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row>
    <row r="373" spans="1:29"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row>
    <row r="374" spans="1:29"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row>
    <row r="375" spans="1:29"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row>
    <row r="376" spans="1:29"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row>
    <row r="377" spans="1:29"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row>
    <row r="378" spans="1:29"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row>
    <row r="379" spans="1:29"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row>
    <row r="380" spans="1:29"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row>
    <row r="381" spans="1:29"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row>
    <row r="382" spans="1:29"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row>
    <row r="383" spans="1:29"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row>
    <row r="384" spans="1:29"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row>
    <row r="385" spans="1:29"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row>
    <row r="386" spans="1:29"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row>
    <row r="387" spans="1:29"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row>
    <row r="388" spans="1:29"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row>
    <row r="389" spans="1:29"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row>
    <row r="390" spans="1:29"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row>
    <row r="391" spans="1:29"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row>
    <row r="392" spans="1:29"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row>
    <row r="393" spans="1:29"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row>
    <row r="394" spans="1:29"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row>
    <row r="395" spans="1:29"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row>
    <row r="396" spans="1:29"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row>
    <row r="397" spans="1:29"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row>
    <row r="398" spans="1:29"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row>
    <row r="399" spans="1:29"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row>
    <row r="400" spans="1:29"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row>
    <row r="401" spans="1:29"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row>
    <row r="402" spans="1:29"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row>
    <row r="403" spans="1:29"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row>
    <row r="404" spans="1:29"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row>
    <row r="405" spans="1:29"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row>
    <row r="406" spans="1:29"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row>
    <row r="407" spans="1:29"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row>
    <row r="408" spans="1:29"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row>
    <row r="409" spans="1:29"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row>
    <row r="410" spans="1:29"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row>
    <row r="411" spans="1:29"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row>
    <row r="412" spans="1:29"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row>
    <row r="413" spans="1:29"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row>
    <row r="414" spans="1:29"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row>
    <row r="415" spans="1:29"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row>
    <row r="416" spans="1:29"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row>
    <row r="417" spans="1:29"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row>
    <row r="418" spans="1:29"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row>
    <row r="419" spans="1:29"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row>
    <row r="420" spans="1:29"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row>
    <row r="421" spans="1:29"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row>
    <row r="422" spans="1:29"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row>
    <row r="423" spans="1:29"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row>
    <row r="424" spans="1:29"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row>
    <row r="425" spans="1:29"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row>
    <row r="426" spans="1:29"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row>
    <row r="427" spans="1:29"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row>
    <row r="428" spans="1:29"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row>
    <row r="429" spans="1:29"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row>
    <row r="430" spans="1:29"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row>
    <row r="431" spans="1:29"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row>
    <row r="432" spans="1:29"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row>
    <row r="433" spans="1:29"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row>
    <row r="434" spans="1:29"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row>
    <row r="435" spans="1:29"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row>
    <row r="436" spans="1:29"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row>
    <row r="437" spans="1:29"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row>
    <row r="438" spans="1:29"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row>
    <row r="439" spans="1:29"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row>
    <row r="440" spans="1:29"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row>
    <row r="441" spans="1:29"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row>
    <row r="442" spans="1:29"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row>
    <row r="443" spans="1:29"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row>
    <row r="444" spans="1:29"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row>
    <row r="445" spans="1:29"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row>
    <row r="446" spans="1:29"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row>
    <row r="447" spans="1:29"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row>
    <row r="448" spans="1:29"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row>
    <row r="449" spans="1:29"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row>
    <row r="450" spans="1:29"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row>
    <row r="451" spans="1:29"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row>
    <row r="452" spans="1:29"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row>
    <row r="453" spans="1:29"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row>
    <row r="454" spans="1:29"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row>
    <row r="455" spans="1:29"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row>
    <row r="456" spans="1:29"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row>
    <row r="457" spans="1:29"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row>
    <row r="458" spans="1:29"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row>
    <row r="459" spans="1:29"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row>
    <row r="460" spans="1:29"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row>
    <row r="461" spans="1:29"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row>
    <row r="462" spans="1:29"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row>
    <row r="463" spans="1:29"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row>
    <row r="464" spans="1:29"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row>
    <row r="465" spans="1:29"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row>
    <row r="466" spans="1:29"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row>
    <row r="467" spans="1:29"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row>
    <row r="468" spans="1:29"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row>
    <row r="469" spans="1:29"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row>
    <row r="470" spans="1:29"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row>
    <row r="471" spans="1:29"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row>
    <row r="472" spans="1:29"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row>
    <row r="473" spans="1:29"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row>
    <row r="474" spans="1:29"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row>
    <row r="475" spans="1:29"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row>
    <row r="476" spans="1:29"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row>
    <row r="477" spans="1:29"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row>
    <row r="478" spans="1:29"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row>
    <row r="479" spans="1:29"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row>
    <row r="480" spans="1:29"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row>
    <row r="481" spans="1:29"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row>
    <row r="482" spans="1:29"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row>
    <row r="483" spans="1:29"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row>
    <row r="484" spans="1:29"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row>
    <row r="485" spans="1:29"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row>
    <row r="486" spans="1:29"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row>
    <row r="487" spans="1:29"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row>
    <row r="488" spans="1:29"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row>
    <row r="489" spans="1:29"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row>
    <row r="490" spans="1:29"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row>
    <row r="491" spans="1:29"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row>
    <row r="492" spans="1:29"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row>
    <row r="493" spans="1:29"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row>
    <row r="494" spans="1:29"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row>
    <row r="495" spans="1:29"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row>
    <row r="496" spans="1:29"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row>
    <row r="497" spans="1:29"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row>
    <row r="498" spans="1:29"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row>
    <row r="499" spans="1:29"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row>
    <row r="500" spans="1:29"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row>
    <row r="501" spans="1:29"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row>
    <row r="502" spans="1:29"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row>
    <row r="503" spans="1:29"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row>
    <row r="504" spans="1:29"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row>
    <row r="505" spans="1:29"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row>
    <row r="506" spans="1:29"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row>
    <row r="507" spans="1:29"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row>
    <row r="508" spans="1:29"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row>
    <row r="509" spans="1:29"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row>
    <row r="510" spans="1:29"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row>
    <row r="511" spans="1:29"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row>
    <row r="512" spans="1:29"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row>
    <row r="513" spans="1:29"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row>
    <row r="514" spans="1:29"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row>
    <row r="515" spans="1:29"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row>
    <row r="516" spans="1:29"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row>
    <row r="517" spans="1:29"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row>
    <row r="518" spans="1:29"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row>
    <row r="519" spans="1:29"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row>
    <row r="520" spans="1:29"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row>
    <row r="521" spans="1:29"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row>
    <row r="522" spans="1:29"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row>
    <row r="523" spans="1:29"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row>
    <row r="524" spans="1:29"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row>
    <row r="525" spans="1:29"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row>
    <row r="526" spans="1:29"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row>
    <row r="527" spans="1:29"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row>
    <row r="528" spans="1:29"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row>
    <row r="529" spans="1:29"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row>
    <row r="530" spans="1:29"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row>
    <row r="531" spans="1:29"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row>
    <row r="532" spans="1:29"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row>
    <row r="533" spans="1:29"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row>
    <row r="534" spans="1:29"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row>
    <row r="535" spans="1:29"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row>
    <row r="536" spans="1:29"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row>
    <row r="537" spans="1:29"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row>
    <row r="538" spans="1:29"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row>
    <row r="539" spans="1:29"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row>
    <row r="540" spans="1:29"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row>
    <row r="541" spans="1:29"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row>
    <row r="542" spans="1:29"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row>
    <row r="543" spans="1:29"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row>
    <row r="544" spans="1:29"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row>
    <row r="545" spans="1:29"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row>
    <row r="546" spans="1:29"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row>
    <row r="547" spans="1:29"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row>
    <row r="548" spans="1:29"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row>
    <row r="549" spans="1:29"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row>
    <row r="550" spans="1:29"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row>
    <row r="551" spans="1:29"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row>
    <row r="552" spans="1:29"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row>
    <row r="553" spans="1:29"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row>
    <row r="554" spans="1:29"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row>
    <row r="555" spans="1:29"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row>
    <row r="556" spans="1:29"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row>
    <row r="557" spans="1:29"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row>
    <row r="558" spans="1:29"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row>
    <row r="559" spans="1:29"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row>
    <row r="560" spans="1:29"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row>
    <row r="561" spans="1:29"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row>
    <row r="562" spans="1:29"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row>
    <row r="563" spans="1:29"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row>
    <row r="564" spans="1:29"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row>
    <row r="565" spans="1:29"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row>
    <row r="566" spans="1:29"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row>
    <row r="567" spans="1:29"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row>
    <row r="568" spans="1:29"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row>
    <row r="569" spans="1:29"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row>
    <row r="570" spans="1:29"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row>
    <row r="571" spans="1:29"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row>
    <row r="572" spans="1:29"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row>
    <row r="573" spans="1:29"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row>
    <row r="574" spans="1:29"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row>
    <row r="575" spans="1:29"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row>
    <row r="576" spans="1:29"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row>
    <row r="577" spans="1:29"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row>
    <row r="578" spans="1:29"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row>
    <row r="579" spans="1:29"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row>
    <row r="580" spans="1:29"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row>
    <row r="581" spans="1:29"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row>
    <row r="582" spans="1:29"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row>
    <row r="583" spans="1:29"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row>
    <row r="584" spans="1:29"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row>
    <row r="585" spans="1:29"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row>
    <row r="586" spans="1:29"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row>
    <row r="587" spans="1:29"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row>
    <row r="588" spans="1:29"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row>
    <row r="589" spans="1:29"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row>
    <row r="590" spans="1:29"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row>
    <row r="591" spans="1:29"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row>
    <row r="592" spans="1:29"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row>
    <row r="593" spans="1:29"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row>
    <row r="594" spans="1:29"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row>
    <row r="595" spans="1:29"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row>
    <row r="596" spans="1:29"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row>
    <row r="597" spans="1:29"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row>
    <row r="598" spans="1:29"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row>
    <row r="599" spans="1:29"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row>
    <row r="600" spans="1:29"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row>
    <row r="601" spans="1:29"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row>
    <row r="602" spans="1:29"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row>
    <row r="603" spans="1:29"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row>
    <row r="604" spans="1:29"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row>
    <row r="605" spans="1:29"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row>
    <row r="606" spans="1:29"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row>
    <row r="607" spans="1:29"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row>
    <row r="608" spans="1:29"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row>
    <row r="609" spans="1:29"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row>
    <row r="610" spans="1:29"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row>
    <row r="611" spans="1:29"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row>
    <row r="612" spans="1:29"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row>
    <row r="613" spans="1:29"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row>
    <row r="614" spans="1:29"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row>
    <row r="615" spans="1:29"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row>
    <row r="616" spans="1:29"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row>
    <row r="617" spans="1:29"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row>
    <row r="618" spans="1:29"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row>
    <row r="619" spans="1:29"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row>
    <row r="620" spans="1:29"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row>
    <row r="621" spans="1:29"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row>
    <row r="622" spans="1:29"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row>
    <row r="623" spans="1:29"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row>
    <row r="624" spans="1:29"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row>
    <row r="625" spans="1:29"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row>
    <row r="626" spans="1:29"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row>
    <row r="627" spans="1:29"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row>
    <row r="628" spans="1:29"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row>
    <row r="629" spans="1:29"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row>
    <row r="630" spans="1:29"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row>
    <row r="631" spans="1:29"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row>
    <row r="632" spans="1:29"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row>
    <row r="633" spans="1:29"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row>
    <row r="634" spans="1:29"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row>
    <row r="635" spans="1:29"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row>
    <row r="636" spans="1:29"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row>
    <row r="637" spans="1:29"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row>
    <row r="638" spans="1:29"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row>
    <row r="639" spans="1:29"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row>
    <row r="640" spans="1:29"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row>
    <row r="641" spans="1:29"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row>
    <row r="642" spans="1:29"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row>
    <row r="643" spans="1:29"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row>
    <row r="644" spans="1:29"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row>
    <row r="645" spans="1:29"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row>
    <row r="646" spans="1:29"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row>
    <row r="647" spans="1:29"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row>
    <row r="648" spans="1:29"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row>
    <row r="649" spans="1:29"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row>
    <row r="650" spans="1:29"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row>
    <row r="651" spans="1:29"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row>
    <row r="652" spans="1:29"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row>
    <row r="653" spans="1:29"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row>
    <row r="654" spans="1:29"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row>
    <row r="655" spans="1:29"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row>
    <row r="656" spans="1:29"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row>
    <row r="657" spans="1:29"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row>
    <row r="658" spans="1:29"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row>
    <row r="659" spans="1:29"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row>
    <row r="660" spans="1:29"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row>
    <row r="661" spans="1:29"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row>
    <row r="662" spans="1:29"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row>
    <row r="663" spans="1:29"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row>
    <row r="664" spans="1:29"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row>
    <row r="665" spans="1:29"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row>
    <row r="666" spans="1:29"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row>
    <row r="667" spans="1:29"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row>
    <row r="668" spans="1:29"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row>
    <row r="669" spans="1:29"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row>
    <row r="670" spans="1:29"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row>
    <row r="671" spans="1:29"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row>
    <row r="672" spans="1:29"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row>
    <row r="673" spans="1:29"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row>
    <row r="674" spans="1:29"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row>
    <row r="675" spans="1:29"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row>
    <row r="676" spans="1:29"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row>
    <row r="677" spans="1:29"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row>
    <row r="678" spans="1:29"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row>
    <row r="679" spans="1:29"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row>
    <row r="680" spans="1:29"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row>
    <row r="681" spans="1:29"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row>
    <row r="682" spans="1:29"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row>
    <row r="683" spans="1:29"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row>
    <row r="684" spans="1:29"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row>
    <row r="685" spans="1:29"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row>
    <row r="686" spans="1:29"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row>
    <row r="687" spans="1:29"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row>
    <row r="688" spans="1:29"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row>
    <row r="689" spans="1:29"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row>
    <row r="690" spans="1:29"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row>
    <row r="691" spans="1:29"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row>
    <row r="692" spans="1:29"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row>
    <row r="693" spans="1:29"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row>
    <row r="694" spans="1:29"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row>
    <row r="695" spans="1:29"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row>
    <row r="696" spans="1:29"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row>
    <row r="697" spans="1:29"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row>
    <row r="698" spans="1:29"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row>
    <row r="699" spans="1:29"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row>
    <row r="700" spans="1:29"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row>
    <row r="701" spans="1:29"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row>
    <row r="702" spans="1:29"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row>
    <row r="703" spans="1:29"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row>
    <row r="704" spans="1:29"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row>
    <row r="705" spans="1:29"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row>
    <row r="706" spans="1:29"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row>
    <row r="707" spans="1:29"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row>
    <row r="708" spans="1:29"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row>
    <row r="709" spans="1:29"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row>
    <row r="710" spans="1:29"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row>
    <row r="711" spans="1:29"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row>
    <row r="712" spans="1:29"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row>
    <row r="713" spans="1:29"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row>
    <row r="714" spans="1:29"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row>
    <row r="715" spans="1:29"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row>
    <row r="716" spans="1:29"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row>
    <row r="717" spans="1:29"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row>
    <row r="718" spans="1:29"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row>
    <row r="719" spans="1:29"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row>
    <row r="720" spans="1:29"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row>
    <row r="721" spans="1:29"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row>
    <row r="722" spans="1:29"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row>
    <row r="723" spans="1:29"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row>
    <row r="724" spans="1:29"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row>
    <row r="725" spans="1:29"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row>
    <row r="726" spans="1:29"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row>
    <row r="727" spans="1:29"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row>
    <row r="728" spans="1:29"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row>
    <row r="729" spans="1:29"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row>
    <row r="730" spans="1:29"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row>
    <row r="731" spans="1:29"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row>
    <row r="732" spans="1:29"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row>
    <row r="733" spans="1:29"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row>
    <row r="734" spans="1:29"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row>
    <row r="735" spans="1:29"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row>
    <row r="736" spans="1:29"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row>
    <row r="737" spans="1:29"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row>
    <row r="738" spans="1:29"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row>
    <row r="739" spans="1:29"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row>
    <row r="740" spans="1:29"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row>
    <row r="741" spans="1:29"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row>
    <row r="742" spans="1:29"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row>
    <row r="743" spans="1:29"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row>
    <row r="744" spans="1:29"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row>
    <row r="745" spans="1:29"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row>
    <row r="746" spans="1:29"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row>
    <row r="747" spans="1:29"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row>
    <row r="748" spans="1:29"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row>
    <row r="749" spans="1:29"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row>
    <row r="750" spans="1:29"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row>
    <row r="751" spans="1:29"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row>
    <row r="752" spans="1:29"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row>
    <row r="753" spans="1:29"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row>
    <row r="754" spans="1:29"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row>
    <row r="755" spans="1:29"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row>
    <row r="756" spans="1:29"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row>
    <row r="757" spans="1:29"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row>
    <row r="758" spans="1:29"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row>
    <row r="759" spans="1:29"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row>
    <row r="760" spans="1:29"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row>
    <row r="761" spans="1:29"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row>
    <row r="762" spans="1:29"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row>
    <row r="763" spans="1:29"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row>
    <row r="764" spans="1:29"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row>
    <row r="765" spans="1:29"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row>
    <row r="766" spans="1:29"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row>
    <row r="767" spans="1:29"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row>
    <row r="768" spans="1:29"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row>
    <row r="769" spans="1:29"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row>
    <row r="770" spans="1:29"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row>
    <row r="771" spans="1:29"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row>
    <row r="772" spans="1:29"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row>
    <row r="773" spans="1:29"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row>
    <row r="774" spans="1:29"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row>
    <row r="775" spans="1:29"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row>
    <row r="776" spans="1:29"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row>
    <row r="777" spans="1:29"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row>
    <row r="778" spans="1:29"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row>
    <row r="779" spans="1:29"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row>
    <row r="780" spans="1:29"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row>
    <row r="781" spans="1:29"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row>
    <row r="782" spans="1:29"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row>
    <row r="783" spans="1:29"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row>
    <row r="784" spans="1:29"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row>
    <row r="785" spans="1:29"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row>
    <row r="786" spans="1:29"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row>
    <row r="787" spans="1:29"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row>
    <row r="788" spans="1:29"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row>
    <row r="789" spans="1:29"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row>
    <row r="790" spans="1:29"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row>
    <row r="791" spans="1:29"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row>
    <row r="792" spans="1:29"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row>
    <row r="793" spans="1:29"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row>
    <row r="794" spans="1:29"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row>
    <row r="795" spans="1:29"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row>
    <row r="796" spans="1:29"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row>
    <row r="797" spans="1:29"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row>
    <row r="798" spans="1:29"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row>
    <row r="799" spans="1:29"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row>
    <row r="800" spans="1:29"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row>
    <row r="801" spans="1:29"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row>
    <row r="802" spans="1:29"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row>
    <row r="803" spans="1:29"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row>
    <row r="804" spans="1:29"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row>
    <row r="805" spans="1:29"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row>
    <row r="806" spans="1:29"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row>
    <row r="807" spans="1:29"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row>
    <row r="808" spans="1:29"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row>
    <row r="809" spans="1:29"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row>
    <row r="810" spans="1:29"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row>
    <row r="811" spans="1:29"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row>
    <row r="812" spans="1:29"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row>
    <row r="813" spans="1:29"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row>
    <row r="814" spans="1:29"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row>
    <row r="815" spans="1:29"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row>
    <row r="816" spans="1:29"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row>
    <row r="817" spans="1:29"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row>
    <row r="818" spans="1:29"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row>
    <row r="819" spans="1:29"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row>
    <row r="820" spans="1:29"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row>
    <row r="821" spans="1:29"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row>
    <row r="822" spans="1:29"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row>
    <row r="823" spans="1:29"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row>
    <row r="824" spans="1:29"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row>
    <row r="825" spans="1:29"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row>
    <row r="826" spans="1:29"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row>
    <row r="827" spans="1:29"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row>
    <row r="828" spans="1:29"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row>
    <row r="829" spans="1:29"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row>
    <row r="830" spans="1:29"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row>
    <row r="831" spans="1:29"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row>
    <row r="832" spans="1:29"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row>
    <row r="833" spans="1:29"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row>
    <row r="834" spans="1:29"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row>
    <row r="835" spans="1:29"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row>
    <row r="836" spans="1:29"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row>
    <row r="837" spans="1:29"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row>
    <row r="838" spans="1:29"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row>
    <row r="839" spans="1:29"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row>
    <row r="840" spans="1:29"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row>
    <row r="841" spans="1:29"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row>
    <row r="842" spans="1:29"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row>
    <row r="843" spans="1:29"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row>
    <row r="844" spans="1:29"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row>
    <row r="845" spans="1:29"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row>
    <row r="846" spans="1:29"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row>
    <row r="847" spans="1:29"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row>
    <row r="848" spans="1:29"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row>
    <row r="849" spans="1:29"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row>
    <row r="850" spans="1:29"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row>
    <row r="851" spans="1:29"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row>
    <row r="852" spans="1:29"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row>
    <row r="853" spans="1:29"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row>
    <row r="854" spans="1:29"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row>
    <row r="855" spans="1:29"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row>
    <row r="856" spans="1:29"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row>
    <row r="857" spans="1:29"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row>
    <row r="858" spans="1:29"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row>
    <row r="859" spans="1:29"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row>
    <row r="860" spans="1:29"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row>
    <row r="861" spans="1:29"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row>
    <row r="862" spans="1:29"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row>
    <row r="863" spans="1:29"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row>
    <row r="864" spans="1:29"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row>
    <row r="865" spans="1:29"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row>
    <row r="866" spans="1:29"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row>
    <row r="867" spans="1:29"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row>
    <row r="868" spans="1:29"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row>
    <row r="869" spans="1:29"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row>
    <row r="870" spans="1:29"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row>
    <row r="871" spans="1:29"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row>
    <row r="872" spans="1:29"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row>
    <row r="873" spans="1:29"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row>
    <row r="874" spans="1:29"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row>
    <row r="875" spans="1:29"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row>
    <row r="876" spans="1:29"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row>
    <row r="877" spans="1:29"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row>
    <row r="878" spans="1:29"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row>
    <row r="879" spans="1:29"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row>
    <row r="880" spans="1:29"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row>
    <row r="881" spans="1:29"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row>
    <row r="882" spans="1:29"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row>
    <row r="883" spans="1:29"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row>
    <row r="884" spans="1:29"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row>
    <row r="885" spans="1:29"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row>
    <row r="886" spans="1:29"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row>
    <row r="887" spans="1:29"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row>
    <row r="888" spans="1:29"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row>
    <row r="889" spans="1:29"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row>
    <row r="890" spans="1:29"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row>
    <row r="891" spans="1:29"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row>
    <row r="892" spans="1:29"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row>
    <row r="893" spans="1:29"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row>
    <row r="894" spans="1:29"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row>
    <row r="895" spans="1:29"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row>
    <row r="896" spans="1:29"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row>
    <row r="897" spans="1:29"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row>
    <row r="898" spans="1:29"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row>
    <row r="899" spans="1:29"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row>
    <row r="900" spans="1:29"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row>
    <row r="901" spans="1:29"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row>
    <row r="902" spans="1:29"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row>
    <row r="903" spans="1:29"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row>
    <row r="904" spans="1:29"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row>
    <row r="905" spans="1:29"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row>
    <row r="906" spans="1:29"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row>
    <row r="907" spans="1:29"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row>
    <row r="908" spans="1:29"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row>
    <row r="909" spans="1:29"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row>
    <row r="910" spans="1:29"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row>
    <row r="911" spans="1:29"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row>
    <row r="912" spans="1:29"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row>
    <row r="913" spans="1:29"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row>
    <row r="914" spans="1:29"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row>
    <row r="915" spans="1:29"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row>
    <row r="916" spans="1:29"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row>
    <row r="917" spans="1:29"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row>
    <row r="918" spans="1:29"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row>
    <row r="919" spans="1:29"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row>
    <row r="920" spans="1:29"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row>
    <row r="921" spans="1:29"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row>
    <row r="922" spans="1:29"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row>
    <row r="923" spans="1:29"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row>
    <row r="924" spans="1:29"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row>
    <row r="925" spans="1:29"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row>
    <row r="926" spans="1:29"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row>
    <row r="927" spans="1:29"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row>
    <row r="928" spans="1:29"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row>
    <row r="929" spans="1:29"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row>
    <row r="930" spans="1:29"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row>
    <row r="931" spans="1:29"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row>
    <row r="932" spans="1:29"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row>
    <row r="933" spans="1:29"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row>
    <row r="934" spans="1:29"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row>
    <row r="935" spans="1:29"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row>
    <row r="936" spans="1:29"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row>
    <row r="937" spans="1:29"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row>
    <row r="938" spans="1:29"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row>
    <row r="939" spans="1:29"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row>
    <row r="940" spans="1:29"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row>
    <row r="941" spans="1:29"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row>
    <row r="942" spans="1:29"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row>
    <row r="943" spans="1:29"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row>
    <row r="944" spans="1:29"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row>
    <row r="945" spans="1:29"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row>
    <row r="946" spans="1:29"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row>
    <row r="947" spans="1:29"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row>
    <row r="948" spans="1:29"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row>
    <row r="949" spans="1:29"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row>
    <row r="950" spans="1:29"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row>
    <row r="951" spans="1:29"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row>
    <row r="952" spans="1:29"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row>
    <row r="953" spans="1:29"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row>
    <row r="954" spans="1:29"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row>
    <row r="955" spans="1:29"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row>
    <row r="956" spans="1:29"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row>
    <row r="957" spans="1:29"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row>
    <row r="958" spans="1:29"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row>
    <row r="959" spans="1:29"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row>
    <row r="960" spans="1:29"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row>
    <row r="961" spans="1:29"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row>
    <row r="962" spans="1:29"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row>
    <row r="963" spans="1:29"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row>
    <row r="964" spans="1:29"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row>
    <row r="965" spans="1:29"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row>
    <row r="966" spans="1:29"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row>
    <row r="967" spans="1:29"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row>
    <row r="968" spans="1:29"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row>
    <row r="969" spans="1:29"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row>
    <row r="970" spans="1:29"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row>
    <row r="971" spans="1:29"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row>
    <row r="972" spans="1:29"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row>
    <row r="973" spans="1:29"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row>
    <row r="974" spans="1:29"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row>
    <row r="975" spans="1:29"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row>
    <row r="976" spans="1:29"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row>
    <row r="977" spans="1:29"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row>
    <row r="978" spans="1:29"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row>
    <row r="979" spans="1:29"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row>
    <row r="980" spans="1:29"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row>
    <row r="981" spans="1:29"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row>
    <row r="982" spans="1:29"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row>
    <row r="983" spans="1:29"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row>
    <row r="984" spans="1:29"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row>
    <row r="985" spans="1:29"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row>
    <row r="986" spans="1:29"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row>
    <row r="987" spans="1:29"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row>
    <row r="988" spans="1:29"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row>
    <row r="989" spans="1:29"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row>
    <row r="990" spans="1:29"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row>
    <row r="991" spans="1:29"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row>
    <row r="992" spans="1:29"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row>
    <row r="993" spans="1:29"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row>
    <row r="994" spans="1:29"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row>
    <row r="995" spans="1:29"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row>
    <row r="996" spans="1:29"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row>
    <row r="997" spans="1:29"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row>
    <row r="998" spans="1:29"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row>
    <row r="999" spans="1:29"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row>
    <row r="1000" spans="1:29"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row>
  </sheetData>
  <mergeCells count="188">
    <mergeCell ref="B17:D17"/>
    <mergeCell ref="B18:F18"/>
    <mergeCell ref="B16:D16"/>
    <mergeCell ref="B15:D15"/>
    <mergeCell ref="B14:D14"/>
    <mergeCell ref="B19:D19"/>
    <mergeCell ref="B24:F24"/>
    <mergeCell ref="B20:D20"/>
    <mergeCell ref="B25:D25"/>
    <mergeCell ref="B79:E79"/>
    <mergeCell ref="C78:E78"/>
    <mergeCell ref="C65:E65"/>
    <mergeCell ref="C68:E68"/>
    <mergeCell ref="C69:E69"/>
    <mergeCell ref="C54:E54"/>
    <mergeCell ref="C50:E50"/>
    <mergeCell ref="C49:E49"/>
    <mergeCell ref="C44:E44"/>
    <mergeCell ref="C74:E74"/>
    <mergeCell ref="C73:E73"/>
    <mergeCell ref="C77:E77"/>
    <mergeCell ref="C76:E76"/>
    <mergeCell ref="C71:E71"/>
    <mergeCell ref="C70:E70"/>
    <mergeCell ref="C67:E67"/>
    <mergeCell ref="C66:E66"/>
    <mergeCell ref="C56:E56"/>
    <mergeCell ref="C63:E63"/>
    <mergeCell ref="C62:E62"/>
    <mergeCell ref="C64:E64"/>
    <mergeCell ref="C72:E72"/>
    <mergeCell ref="J46:K46"/>
    <mergeCell ref="J45:K45"/>
    <mergeCell ref="L45:M45"/>
    <mergeCell ref="N47:O47"/>
    <mergeCell ref="N46:O46"/>
    <mergeCell ref="J47:K47"/>
    <mergeCell ref="L47:M47"/>
    <mergeCell ref="C75:E75"/>
    <mergeCell ref="C43:E43"/>
    <mergeCell ref="C52:E52"/>
    <mergeCell ref="C53:E53"/>
    <mergeCell ref="C51:E51"/>
    <mergeCell ref="C47:E47"/>
    <mergeCell ref="C45:E45"/>
    <mergeCell ref="C46:E46"/>
    <mergeCell ref="C48:E48"/>
    <mergeCell ref="C55:E55"/>
    <mergeCell ref="N45:O45"/>
    <mergeCell ref="C57:E57"/>
    <mergeCell ref="F57:G57"/>
    <mergeCell ref="B58:E58"/>
    <mergeCell ref="A59:T59"/>
    <mergeCell ref="G61:L61"/>
    <mergeCell ref="H44:I44"/>
    <mergeCell ref="G6:M6"/>
    <mergeCell ref="G5:M5"/>
    <mergeCell ref="G4:M4"/>
    <mergeCell ref="R1:T1"/>
    <mergeCell ref="G3:M3"/>
    <mergeCell ref="A9:T9"/>
    <mergeCell ref="L42:M42"/>
    <mergeCell ref="L44:M44"/>
    <mergeCell ref="N42:O42"/>
    <mergeCell ref="N43:O43"/>
    <mergeCell ref="L43:M43"/>
    <mergeCell ref="K28:L28"/>
    <mergeCell ref="K27:L27"/>
    <mergeCell ref="G7:M7"/>
    <mergeCell ref="J42:K42"/>
    <mergeCell ref="J32:L32"/>
    <mergeCell ref="J43:K43"/>
    <mergeCell ref="A22:T22"/>
    <mergeCell ref="B23:G23"/>
    <mergeCell ref="J24:O24"/>
    <mergeCell ref="F43:G43"/>
    <mergeCell ref="B13:D13"/>
    <mergeCell ref="B12:D12"/>
    <mergeCell ref="B11:F11"/>
    <mergeCell ref="F44:G44"/>
    <mergeCell ref="J44:K44"/>
    <mergeCell ref="N44:O44"/>
    <mergeCell ref="S21:T21"/>
    <mergeCell ref="N28:O28"/>
    <mergeCell ref="N27:O27"/>
    <mergeCell ref="H42:I42"/>
    <mergeCell ref="H41:I41"/>
    <mergeCell ref="J41:K41"/>
    <mergeCell ref="L41:M41"/>
    <mergeCell ref="N41:O41"/>
    <mergeCell ref="S37:T37"/>
    <mergeCell ref="A38:T38"/>
    <mergeCell ref="F41:G41"/>
    <mergeCell ref="F42:G42"/>
    <mergeCell ref="C41:E41"/>
    <mergeCell ref="C42:E42"/>
    <mergeCell ref="B28:D28"/>
    <mergeCell ref="B29:D29"/>
    <mergeCell ref="E29:F29"/>
    <mergeCell ref="B26:D26"/>
    <mergeCell ref="B27:D27"/>
    <mergeCell ref="F79:G79"/>
    <mergeCell ref="M31:O31"/>
    <mergeCell ref="M32:O32"/>
    <mergeCell ref="M29:O29"/>
    <mergeCell ref="M30:O30"/>
    <mergeCell ref="K26:L26"/>
    <mergeCell ref="K25:L25"/>
    <mergeCell ref="N26:O26"/>
    <mergeCell ref="N25:O25"/>
    <mergeCell ref="L50:M50"/>
    <mergeCell ref="L46:M46"/>
    <mergeCell ref="L51:M51"/>
    <mergeCell ref="H45:I45"/>
    <mergeCell ref="F45:G45"/>
    <mergeCell ref="H46:I46"/>
    <mergeCell ref="F46:G46"/>
    <mergeCell ref="F47:G47"/>
    <mergeCell ref="H47:I47"/>
    <mergeCell ref="L48:M48"/>
    <mergeCell ref="L49:M49"/>
    <mergeCell ref="F49:G49"/>
    <mergeCell ref="F48:G48"/>
    <mergeCell ref="F50:G50"/>
    <mergeCell ref="H43:I43"/>
    <mergeCell ref="F51:G51"/>
    <mergeCell ref="F53:G53"/>
    <mergeCell ref="F52:G52"/>
    <mergeCell ref="F56:G56"/>
    <mergeCell ref="F58:G58"/>
    <mergeCell ref="F75:G75"/>
    <mergeCell ref="F76:G76"/>
    <mergeCell ref="F78:G78"/>
    <mergeCell ref="F77:G77"/>
    <mergeCell ref="F73:G73"/>
    <mergeCell ref="F74:G74"/>
    <mergeCell ref="F66:G66"/>
    <mergeCell ref="F65:G65"/>
    <mergeCell ref="F67:G67"/>
    <mergeCell ref="F68:G68"/>
    <mergeCell ref="F69:G69"/>
    <mergeCell ref="F70:G70"/>
    <mergeCell ref="F71:G71"/>
    <mergeCell ref="F72:G72"/>
    <mergeCell ref="F55:G55"/>
    <mergeCell ref="F54:G54"/>
    <mergeCell ref="H49:I49"/>
    <mergeCell ref="H51:I51"/>
    <mergeCell ref="H50:I50"/>
    <mergeCell ref="H52:I52"/>
    <mergeCell ref="H54:I54"/>
    <mergeCell ref="H53:I53"/>
    <mergeCell ref="H58:I58"/>
    <mergeCell ref="N48:O48"/>
    <mergeCell ref="H48:I48"/>
    <mergeCell ref="J48:K48"/>
    <mergeCell ref="J54:K54"/>
    <mergeCell ref="L54:M54"/>
    <mergeCell ref="H56:I56"/>
    <mergeCell ref="J56:K56"/>
    <mergeCell ref="N49:O49"/>
    <mergeCell ref="J49:K49"/>
    <mergeCell ref="L53:M53"/>
    <mergeCell ref="N53:O53"/>
    <mergeCell ref="N50:O50"/>
    <mergeCell ref="J50:K50"/>
    <mergeCell ref="N52:O52"/>
    <mergeCell ref="J57:K57"/>
    <mergeCell ref="N57:O57"/>
    <mergeCell ref="L56:M56"/>
    <mergeCell ref="S81:T81"/>
    <mergeCell ref="L58:M58"/>
    <mergeCell ref="J58:K58"/>
    <mergeCell ref="S58:T58"/>
    <mergeCell ref="N58:O58"/>
    <mergeCell ref="J53:K53"/>
    <mergeCell ref="J51:K51"/>
    <mergeCell ref="J52:K52"/>
    <mergeCell ref="H57:I57"/>
    <mergeCell ref="L57:M57"/>
    <mergeCell ref="L55:M55"/>
    <mergeCell ref="J55:K55"/>
    <mergeCell ref="L52:M52"/>
    <mergeCell ref="N51:O51"/>
    <mergeCell ref="H55:I55"/>
    <mergeCell ref="N56:O56"/>
    <mergeCell ref="N54:O54"/>
    <mergeCell ref="N55:O55"/>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3366"/>
  </sheetPr>
  <dimension ref="A1:AH1000"/>
  <sheetViews>
    <sheetView showGridLines="0" topLeftCell="A20" zoomScale="70" zoomScaleNormal="70" workbookViewId="0">
      <selection activeCell="H25" sqref="H25"/>
    </sheetView>
  </sheetViews>
  <sheetFormatPr baseColWidth="10" defaultColWidth="15.140625" defaultRowHeight="15" customHeight="1" x14ac:dyDescent="0.25"/>
  <cols>
    <col min="1" max="1" width="9.42578125" customWidth="1"/>
    <col min="2" max="2" width="10" customWidth="1"/>
    <col min="3" max="3" width="17" customWidth="1"/>
    <col min="4" max="4" width="18" customWidth="1"/>
    <col min="5" max="5" width="30.42578125" style="1016" customWidth="1"/>
    <col min="6" max="6" width="24" customWidth="1"/>
    <col min="7" max="7" width="26.28515625" style="1016" customWidth="1"/>
    <col min="8" max="8" width="31.7109375" style="1016" customWidth="1"/>
    <col min="9" max="9" width="13.42578125" customWidth="1"/>
    <col min="10" max="10" width="13.85546875" customWidth="1"/>
    <col min="11" max="11" width="20.42578125" customWidth="1"/>
    <col min="12" max="12" width="15.5703125" customWidth="1"/>
    <col min="13" max="13" width="11.7109375" customWidth="1"/>
    <col min="14" max="14" width="16.42578125" customWidth="1"/>
    <col min="15" max="16" width="14.85546875" customWidth="1"/>
    <col min="17" max="17" width="38.85546875" style="1033" customWidth="1"/>
    <col min="18" max="18" width="36.140625" style="1033" customWidth="1"/>
    <col min="19" max="19" width="17" customWidth="1"/>
    <col min="20" max="20" width="54.28515625" style="1016" customWidth="1"/>
    <col min="21" max="21" width="26.140625" style="1128" customWidth="1"/>
    <col min="22" max="22" width="22.85546875" customWidth="1"/>
    <col min="23" max="23" width="16.42578125" customWidth="1"/>
    <col min="24" max="24" width="16" hidden="1" customWidth="1"/>
    <col min="25" max="25" width="17.85546875" customWidth="1"/>
    <col min="26" max="34" width="7.5703125" customWidth="1"/>
  </cols>
  <sheetData>
    <row r="1" spans="1:34" ht="12" hidden="1" customHeight="1" x14ac:dyDescent="0.35">
      <c r="A1" s="1"/>
      <c r="B1" s="2" t="s">
        <v>0</v>
      </c>
      <c r="C1" s="3" t="s">
        <v>1</v>
      </c>
      <c r="D1" s="3" t="s">
        <v>2</v>
      </c>
      <c r="E1" s="4"/>
      <c r="F1" s="5" t="s">
        <v>3</v>
      </c>
      <c r="G1" s="5" t="s">
        <v>4</v>
      </c>
      <c r="H1" s="5" t="s">
        <v>5</v>
      </c>
      <c r="I1" s="5" t="s">
        <v>6</v>
      </c>
      <c r="J1" s="5" t="s">
        <v>7</v>
      </c>
      <c r="K1" s="6"/>
      <c r="L1" s="7"/>
      <c r="M1" s="8"/>
      <c r="N1" s="6"/>
      <c r="O1" s="6"/>
      <c r="P1" s="6"/>
      <c r="Q1" s="7"/>
      <c r="R1" s="7"/>
      <c r="S1" s="7"/>
      <c r="T1" s="7"/>
      <c r="U1" s="7"/>
      <c r="V1" s="7"/>
      <c r="W1" s="7"/>
      <c r="X1" s="7"/>
      <c r="Y1" s="7"/>
      <c r="Z1" s="7"/>
      <c r="AA1" s="7"/>
      <c r="AB1" s="9"/>
      <c r="AC1" s="9"/>
      <c r="AD1" s="9"/>
      <c r="AE1" s="9"/>
      <c r="AF1" s="9"/>
      <c r="AG1" s="9"/>
      <c r="AH1" s="9"/>
    </row>
    <row r="2" spans="1:34" ht="23.25" hidden="1" customHeight="1" x14ac:dyDescent="0.35">
      <c r="A2" s="1"/>
      <c r="B2" s="10" t="s">
        <v>8</v>
      </c>
      <c r="C2" s="11" t="s">
        <v>9</v>
      </c>
      <c r="D2" s="11" t="s">
        <v>10</v>
      </c>
      <c r="E2" s="12"/>
      <c r="F2" s="11" t="s">
        <v>11</v>
      </c>
      <c r="G2" s="11" t="s">
        <v>12</v>
      </c>
      <c r="H2" s="11" t="s">
        <v>13</v>
      </c>
      <c r="I2" s="10" t="s">
        <v>14</v>
      </c>
      <c r="J2" s="10"/>
      <c r="K2" s="6"/>
      <c r="L2" s="7"/>
      <c r="M2" s="8"/>
      <c r="N2" s="6"/>
      <c r="O2" s="6"/>
      <c r="P2" s="6"/>
      <c r="Q2" s="7"/>
      <c r="R2" s="7"/>
      <c r="S2" s="7"/>
      <c r="T2" s="7"/>
      <c r="U2" s="7"/>
      <c r="V2" s="7"/>
      <c r="W2" s="7"/>
      <c r="X2" s="7"/>
      <c r="Y2" s="7"/>
      <c r="Z2" s="7"/>
      <c r="AA2" s="7"/>
      <c r="AB2" s="9"/>
      <c r="AC2" s="9"/>
      <c r="AD2" s="9"/>
      <c r="AE2" s="9"/>
      <c r="AF2" s="9"/>
      <c r="AG2" s="9"/>
      <c r="AH2" s="9"/>
    </row>
    <row r="3" spans="1:34" ht="23.25" hidden="1" customHeight="1" x14ac:dyDescent="0.35">
      <c r="A3" s="1"/>
      <c r="B3" s="10" t="s">
        <v>15</v>
      </c>
      <c r="C3" s="11" t="s">
        <v>16</v>
      </c>
      <c r="D3" s="11" t="s">
        <v>17</v>
      </c>
      <c r="E3" s="12"/>
      <c r="F3" s="11" t="s">
        <v>18</v>
      </c>
      <c r="G3" s="11" t="s">
        <v>19</v>
      </c>
      <c r="H3" s="11" t="s">
        <v>20</v>
      </c>
      <c r="I3" s="10" t="s">
        <v>21</v>
      </c>
      <c r="J3" s="10" t="s">
        <v>22</v>
      </c>
      <c r="K3" s="6"/>
      <c r="L3" s="7"/>
      <c r="M3" s="8"/>
      <c r="N3" s="6"/>
      <c r="O3" s="6"/>
      <c r="P3" s="6"/>
      <c r="Q3" s="7"/>
      <c r="R3" s="7"/>
      <c r="S3" s="7"/>
      <c r="T3" s="7"/>
      <c r="U3" s="7"/>
      <c r="V3" s="7"/>
      <c r="W3" s="7"/>
      <c r="X3" s="7"/>
      <c r="Y3" s="7"/>
      <c r="Z3" s="7"/>
      <c r="AA3" s="7"/>
      <c r="AB3" s="9"/>
      <c r="AC3" s="9"/>
      <c r="AD3" s="9"/>
      <c r="AE3" s="9"/>
      <c r="AF3" s="9"/>
      <c r="AG3" s="9"/>
      <c r="AH3" s="9"/>
    </row>
    <row r="4" spans="1:34" ht="12" hidden="1" customHeight="1" x14ac:dyDescent="0.35">
      <c r="A4" s="1"/>
      <c r="B4" s="10" t="s">
        <v>23</v>
      </c>
      <c r="C4" s="11" t="s">
        <v>24</v>
      </c>
      <c r="D4" s="11" t="s">
        <v>25</v>
      </c>
      <c r="E4" s="12"/>
      <c r="F4" s="11" t="s">
        <v>26</v>
      </c>
      <c r="G4" s="11"/>
      <c r="H4" s="11" t="s">
        <v>27</v>
      </c>
      <c r="I4" s="10" t="s">
        <v>28</v>
      </c>
      <c r="J4" s="10" t="s">
        <v>29</v>
      </c>
      <c r="K4" s="6"/>
      <c r="L4" s="7"/>
      <c r="M4" s="8"/>
      <c r="N4" s="6"/>
      <c r="O4" s="6"/>
      <c r="P4" s="6"/>
      <c r="Q4" s="7"/>
      <c r="R4" s="7"/>
      <c r="S4" s="7"/>
      <c r="T4" s="7"/>
      <c r="U4" s="7"/>
      <c r="V4" s="7"/>
      <c r="W4" s="7"/>
      <c r="X4" s="7"/>
      <c r="Y4" s="7"/>
      <c r="Z4" s="7"/>
      <c r="AA4" s="7"/>
      <c r="AB4" s="9"/>
      <c r="AC4" s="9"/>
      <c r="AD4" s="9"/>
      <c r="AE4" s="9"/>
      <c r="AF4" s="9"/>
      <c r="AG4" s="9"/>
      <c r="AH4" s="9"/>
    </row>
    <row r="5" spans="1:34" ht="12" hidden="1" customHeight="1" x14ac:dyDescent="0.35">
      <c r="A5" s="1"/>
      <c r="B5" s="10" t="s">
        <v>30</v>
      </c>
      <c r="C5" s="11" t="s">
        <v>31</v>
      </c>
      <c r="D5" s="11" t="s">
        <v>32</v>
      </c>
      <c r="E5" s="12"/>
      <c r="F5" s="11" t="s">
        <v>33</v>
      </c>
      <c r="G5" s="11"/>
      <c r="H5" s="11" t="s">
        <v>34</v>
      </c>
      <c r="I5" s="10" t="s">
        <v>35</v>
      </c>
      <c r="J5" s="10" t="s">
        <v>36</v>
      </c>
      <c r="K5" s="6"/>
      <c r="L5" s="7"/>
      <c r="M5" s="8"/>
      <c r="N5" s="6"/>
      <c r="O5" s="6"/>
      <c r="P5" s="6"/>
      <c r="Q5" s="7"/>
      <c r="R5" s="7"/>
      <c r="S5" s="7"/>
      <c r="T5" s="7"/>
      <c r="U5" s="7"/>
      <c r="V5" s="7"/>
      <c r="W5" s="7"/>
      <c r="X5" s="7"/>
      <c r="Y5" s="7"/>
      <c r="Z5" s="7"/>
      <c r="AA5" s="7"/>
      <c r="AB5" s="9"/>
      <c r="AC5" s="9"/>
      <c r="AD5" s="9"/>
      <c r="AE5" s="9"/>
      <c r="AF5" s="9"/>
      <c r="AG5" s="9"/>
      <c r="AH5" s="9"/>
    </row>
    <row r="6" spans="1:34" ht="12" hidden="1" customHeight="1" x14ac:dyDescent="0.35">
      <c r="A6" s="1"/>
      <c r="B6" s="10" t="s">
        <v>37</v>
      </c>
      <c r="C6" s="11" t="s">
        <v>38</v>
      </c>
      <c r="D6" s="11" t="s">
        <v>39</v>
      </c>
      <c r="E6" s="12"/>
      <c r="F6" s="11" t="s">
        <v>40</v>
      </c>
      <c r="G6" s="11"/>
      <c r="H6" s="11"/>
      <c r="I6" s="10" t="s">
        <v>41</v>
      </c>
      <c r="J6" s="10" t="s">
        <v>42</v>
      </c>
      <c r="K6" s="6"/>
      <c r="L6" s="7"/>
      <c r="M6" s="8"/>
      <c r="N6" s="6"/>
      <c r="O6" s="6"/>
      <c r="P6" s="6"/>
      <c r="Q6" s="7"/>
      <c r="R6" s="7"/>
      <c r="S6" s="7"/>
      <c r="T6" s="7"/>
      <c r="U6" s="7"/>
      <c r="V6" s="7"/>
      <c r="W6" s="7"/>
      <c r="X6" s="7"/>
      <c r="Y6" s="7"/>
      <c r="Z6" s="7"/>
      <c r="AA6" s="7"/>
      <c r="AB6" s="9"/>
      <c r="AC6" s="9"/>
      <c r="AD6" s="9"/>
      <c r="AE6" s="9"/>
      <c r="AF6" s="9"/>
      <c r="AG6" s="9"/>
      <c r="AH6" s="9"/>
    </row>
    <row r="7" spans="1:34" ht="12" hidden="1" customHeight="1" x14ac:dyDescent="0.35">
      <c r="A7" s="1"/>
      <c r="B7" s="10" t="s">
        <v>43</v>
      </c>
      <c r="C7" s="11" t="s">
        <v>44</v>
      </c>
      <c r="D7" s="11" t="s">
        <v>45</v>
      </c>
      <c r="E7" s="12"/>
      <c r="F7" s="11" t="s">
        <v>46</v>
      </c>
      <c r="G7" s="11"/>
      <c r="H7" s="11"/>
      <c r="I7" s="10" t="s">
        <v>47</v>
      </c>
      <c r="J7" s="10"/>
      <c r="K7" s="6"/>
      <c r="L7" s="7"/>
      <c r="M7" s="8"/>
      <c r="N7" s="6"/>
      <c r="O7" s="6"/>
      <c r="P7" s="6"/>
      <c r="Q7" s="7"/>
      <c r="R7" s="7"/>
      <c r="S7" s="7"/>
      <c r="T7" s="7"/>
      <c r="U7" s="7"/>
      <c r="V7" s="7"/>
      <c r="W7" s="7"/>
      <c r="X7" s="7"/>
      <c r="Y7" s="7"/>
      <c r="Z7" s="7"/>
      <c r="AA7" s="7"/>
      <c r="AB7" s="9"/>
      <c r="AC7" s="9"/>
      <c r="AD7" s="9"/>
      <c r="AE7" s="9"/>
      <c r="AF7" s="9"/>
      <c r="AG7" s="9"/>
      <c r="AH7" s="9"/>
    </row>
    <row r="8" spans="1:34" ht="12" hidden="1" customHeight="1" x14ac:dyDescent="0.35">
      <c r="A8" s="1"/>
      <c r="B8" s="10" t="s">
        <v>48</v>
      </c>
      <c r="C8" s="11" t="s">
        <v>49</v>
      </c>
      <c r="D8" s="11" t="s">
        <v>50</v>
      </c>
      <c r="E8" s="12"/>
      <c r="F8" s="11" t="s">
        <v>51</v>
      </c>
      <c r="G8" s="11"/>
      <c r="H8" s="11"/>
      <c r="I8" s="10" t="s">
        <v>52</v>
      </c>
      <c r="J8" s="10"/>
      <c r="K8" s="6"/>
      <c r="L8" s="7"/>
      <c r="M8" s="8"/>
      <c r="N8" s="6"/>
      <c r="O8" s="6"/>
      <c r="P8" s="6"/>
      <c r="Q8" s="7"/>
      <c r="R8" s="7"/>
      <c r="S8" s="7"/>
      <c r="T8" s="7"/>
      <c r="U8" s="7"/>
      <c r="V8" s="7"/>
      <c r="W8" s="7"/>
      <c r="X8" s="7"/>
      <c r="Y8" s="7"/>
      <c r="Z8" s="7"/>
      <c r="AA8" s="7"/>
      <c r="AB8" s="9"/>
      <c r="AC8" s="9"/>
      <c r="AD8" s="9"/>
      <c r="AE8" s="9"/>
      <c r="AF8" s="9"/>
      <c r="AG8" s="9"/>
      <c r="AH8" s="9"/>
    </row>
    <row r="9" spans="1:34" ht="12" hidden="1" customHeight="1" x14ac:dyDescent="0.35">
      <c r="A9" s="1"/>
      <c r="B9" s="10" t="s">
        <v>53</v>
      </c>
      <c r="C9" s="11" t="s">
        <v>54</v>
      </c>
      <c r="D9" s="11" t="s">
        <v>55</v>
      </c>
      <c r="E9" s="12"/>
      <c r="F9" s="11" t="s">
        <v>56</v>
      </c>
      <c r="G9" s="11"/>
      <c r="H9" s="11"/>
      <c r="I9" s="10"/>
      <c r="J9" s="10"/>
      <c r="K9" s="6"/>
      <c r="L9" s="7"/>
      <c r="M9" s="8"/>
      <c r="N9" s="6"/>
      <c r="O9" s="6"/>
      <c r="P9" s="6"/>
      <c r="Q9" s="7"/>
      <c r="R9" s="7"/>
      <c r="S9" s="7"/>
      <c r="T9" s="7"/>
      <c r="U9" s="7"/>
      <c r="V9" s="7"/>
      <c r="W9" s="7"/>
      <c r="X9" s="7"/>
      <c r="Y9" s="7"/>
      <c r="Z9" s="7"/>
      <c r="AA9" s="7"/>
      <c r="AB9" s="9"/>
      <c r="AC9" s="9"/>
      <c r="AD9" s="9"/>
      <c r="AE9" s="9"/>
      <c r="AF9" s="9"/>
      <c r="AG9" s="9"/>
      <c r="AH9" s="9"/>
    </row>
    <row r="10" spans="1:34" ht="12" hidden="1" customHeight="1" x14ac:dyDescent="0.35">
      <c r="A10" s="1"/>
      <c r="B10" s="10" t="s">
        <v>57</v>
      </c>
      <c r="C10" s="11" t="s">
        <v>58</v>
      </c>
      <c r="D10" s="11" t="s">
        <v>59</v>
      </c>
      <c r="E10" s="12"/>
      <c r="F10" s="11" t="s">
        <v>60</v>
      </c>
      <c r="G10" s="11"/>
      <c r="H10" s="11"/>
      <c r="I10" s="10"/>
      <c r="J10" s="10"/>
      <c r="K10" s="6"/>
      <c r="L10" s="7"/>
      <c r="M10" s="8"/>
      <c r="N10" s="6"/>
      <c r="O10" s="6"/>
      <c r="P10" s="6"/>
      <c r="Q10" s="7"/>
      <c r="R10" s="7"/>
      <c r="S10" s="7"/>
      <c r="T10" s="7"/>
      <c r="U10" s="7"/>
      <c r="V10" s="7"/>
      <c r="W10" s="7"/>
      <c r="X10" s="7"/>
      <c r="Y10" s="7"/>
      <c r="Z10" s="7"/>
      <c r="AA10" s="7"/>
      <c r="AB10" s="9"/>
      <c r="AC10" s="9"/>
      <c r="AD10" s="9"/>
      <c r="AE10" s="9"/>
      <c r="AF10" s="9"/>
      <c r="AG10" s="9"/>
      <c r="AH10" s="9"/>
    </row>
    <row r="11" spans="1:34" ht="12" hidden="1" customHeight="1" x14ac:dyDescent="0.35">
      <c r="A11" s="1"/>
      <c r="B11" s="10" t="s">
        <v>61</v>
      </c>
      <c r="C11" s="11" t="s">
        <v>62</v>
      </c>
      <c r="D11" s="11" t="s">
        <v>63</v>
      </c>
      <c r="E11" s="12"/>
      <c r="F11" s="13"/>
      <c r="G11" s="13"/>
      <c r="H11" s="13"/>
      <c r="I11" s="14"/>
      <c r="J11" s="6"/>
      <c r="K11" s="6"/>
      <c r="L11" s="7"/>
      <c r="M11" s="8"/>
      <c r="N11" s="6"/>
      <c r="O11" s="6"/>
      <c r="P11" s="6"/>
      <c r="Q11" s="7"/>
      <c r="R11" s="7"/>
      <c r="S11" s="7"/>
      <c r="T11" s="7"/>
      <c r="U11" s="7"/>
      <c r="V11" s="7"/>
      <c r="W11" s="7"/>
      <c r="X11" s="7"/>
      <c r="Y11" s="7"/>
      <c r="Z11" s="7"/>
      <c r="AA11" s="7"/>
      <c r="AB11" s="9"/>
      <c r="AC11" s="9"/>
      <c r="AD11" s="9"/>
      <c r="AE11" s="9"/>
      <c r="AF11" s="9"/>
      <c r="AG11" s="9"/>
      <c r="AH11" s="9"/>
    </row>
    <row r="12" spans="1:34" ht="12" hidden="1" customHeight="1" x14ac:dyDescent="0.35">
      <c r="A12" s="1"/>
      <c r="B12" s="10" t="s">
        <v>64</v>
      </c>
      <c r="C12" s="11" t="s">
        <v>65</v>
      </c>
      <c r="D12" s="11" t="s">
        <v>66</v>
      </c>
      <c r="E12" s="12"/>
      <c r="F12" s="13"/>
      <c r="G12" s="13"/>
      <c r="H12" s="13"/>
      <c r="I12" s="14"/>
      <c r="J12" s="6"/>
      <c r="K12" s="6"/>
      <c r="L12" s="7"/>
      <c r="M12" s="8"/>
      <c r="N12" s="6"/>
      <c r="O12" s="6"/>
      <c r="P12" s="6"/>
      <c r="Q12" s="7"/>
      <c r="R12" s="7"/>
      <c r="S12" s="7"/>
      <c r="T12" s="7"/>
      <c r="U12" s="7"/>
      <c r="V12" s="7"/>
      <c r="W12" s="7"/>
      <c r="X12" s="7"/>
      <c r="Y12" s="7"/>
      <c r="Z12" s="7"/>
      <c r="AA12" s="7"/>
      <c r="AB12" s="9"/>
      <c r="AC12" s="9"/>
      <c r="AD12" s="9"/>
      <c r="AE12" s="9"/>
      <c r="AF12" s="9"/>
      <c r="AG12" s="9"/>
      <c r="AH12" s="9"/>
    </row>
    <row r="13" spans="1:34" ht="12" hidden="1" customHeight="1" x14ac:dyDescent="0.35">
      <c r="A13" s="1"/>
      <c r="B13" s="10" t="s">
        <v>67</v>
      </c>
      <c r="C13" s="11" t="s">
        <v>68</v>
      </c>
      <c r="D13" s="11" t="s">
        <v>69</v>
      </c>
      <c r="E13" s="12"/>
      <c r="F13" s="13"/>
      <c r="G13" s="13"/>
      <c r="H13" s="13"/>
      <c r="I13" s="14"/>
      <c r="J13" s="6"/>
      <c r="K13" s="6"/>
      <c r="L13" s="7"/>
      <c r="M13" s="8"/>
      <c r="N13" s="6"/>
      <c r="O13" s="6"/>
      <c r="P13" s="6"/>
      <c r="Q13" s="7"/>
      <c r="R13" s="7"/>
      <c r="S13" s="7"/>
      <c r="T13" s="7"/>
      <c r="U13" s="7"/>
      <c r="V13" s="7"/>
      <c r="W13" s="7"/>
      <c r="X13" s="7"/>
      <c r="Y13" s="7"/>
      <c r="Z13" s="7"/>
      <c r="AA13" s="7"/>
      <c r="AB13" s="9"/>
      <c r="AC13" s="9"/>
      <c r="AD13" s="9"/>
      <c r="AE13" s="9"/>
      <c r="AF13" s="9"/>
      <c r="AG13" s="9"/>
      <c r="AH13" s="9"/>
    </row>
    <row r="14" spans="1:34" ht="12" hidden="1" customHeight="1" x14ac:dyDescent="0.35">
      <c r="A14" s="1"/>
      <c r="B14" s="10" t="s">
        <v>70</v>
      </c>
      <c r="C14" s="11" t="s">
        <v>71</v>
      </c>
      <c r="D14" s="11" t="s">
        <v>72</v>
      </c>
      <c r="E14" s="12"/>
      <c r="F14" s="13"/>
      <c r="G14" s="13"/>
      <c r="H14" s="13"/>
      <c r="I14" s="14"/>
      <c r="J14" s="6"/>
      <c r="K14" s="6"/>
      <c r="L14" s="7"/>
      <c r="M14" s="8"/>
      <c r="N14" s="6"/>
      <c r="O14" s="6"/>
      <c r="P14" s="6"/>
      <c r="Q14" s="7"/>
      <c r="R14" s="7"/>
      <c r="S14" s="7"/>
      <c r="T14" s="7"/>
      <c r="U14" s="7"/>
      <c r="V14" s="7"/>
      <c r="W14" s="7"/>
      <c r="X14" s="7"/>
      <c r="Y14" s="7"/>
      <c r="Z14" s="7"/>
      <c r="AA14" s="7"/>
      <c r="AB14" s="9"/>
      <c r="AC14" s="9"/>
      <c r="AD14" s="9"/>
      <c r="AE14" s="9"/>
      <c r="AF14" s="9"/>
      <c r="AG14" s="9"/>
      <c r="AH14" s="9"/>
    </row>
    <row r="15" spans="1:34" ht="12" hidden="1" customHeight="1" x14ac:dyDescent="0.35">
      <c r="A15" s="1"/>
      <c r="B15" s="10" t="s">
        <v>73</v>
      </c>
      <c r="C15" s="11" t="s">
        <v>74</v>
      </c>
      <c r="D15" s="11"/>
      <c r="E15" s="12"/>
      <c r="F15" s="13"/>
      <c r="G15" s="13"/>
      <c r="H15" s="13"/>
      <c r="I15" s="14"/>
      <c r="J15" s="6"/>
      <c r="K15" s="6"/>
      <c r="L15" s="7"/>
      <c r="M15" s="8"/>
      <c r="N15" s="6"/>
      <c r="O15" s="6"/>
      <c r="P15" s="6"/>
      <c r="Q15" s="7"/>
      <c r="R15" s="7"/>
      <c r="S15" s="7"/>
      <c r="T15" s="7"/>
      <c r="U15" s="7"/>
      <c r="V15" s="7"/>
      <c r="W15" s="7"/>
      <c r="X15" s="7"/>
      <c r="Y15" s="7"/>
      <c r="Z15" s="7"/>
      <c r="AA15" s="7"/>
      <c r="AB15" s="9"/>
      <c r="AC15" s="9"/>
      <c r="AD15" s="9"/>
      <c r="AE15" s="9"/>
      <c r="AF15" s="9"/>
      <c r="AG15" s="9"/>
      <c r="AH15" s="9"/>
    </row>
    <row r="16" spans="1:34" ht="12" hidden="1" customHeight="1" x14ac:dyDescent="0.35">
      <c r="A16" s="1"/>
      <c r="B16" s="10" t="s">
        <v>75</v>
      </c>
      <c r="C16" s="11" t="s">
        <v>76</v>
      </c>
      <c r="D16" s="11"/>
      <c r="E16" s="12"/>
      <c r="F16" s="13"/>
      <c r="G16" s="13"/>
      <c r="H16" s="13"/>
      <c r="I16" s="14"/>
      <c r="J16" s="6"/>
      <c r="K16" s="6"/>
      <c r="L16" s="7"/>
      <c r="M16" s="8"/>
      <c r="N16" s="6"/>
      <c r="O16" s="6"/>
      <c r="P16" s="6"/>
      <c r="Q16" s="7"/>
      <c r="R16" s="7"/>
      <c r="S16" s="7"/>
      <c r="T16" s="7"/>
      <c r="U16" s="7"/>
      <c r="V16" s="7"/>
      <c r="W16" s="7"/>
      <c r="X16" s="7"/>
      <c r="Y16" s="7"/>
      <c r="Z16" s="7"/>
      <c r="AA16" s="7"/>
      <c r="AB16" s="9"/>
      <c r="AC16" s="9"/>
      <c r="AD16" s="9"/>
      <c r="AE16" s="9"/>
      <c r="AF16" s="9"/>
      <c r="AG16" s="9"/>
      <c r="AH16" s="9"/>
    </row>
    <row r="17" spans="1:34" ht="12" hidden="1" customHeight="1" x14ac:dyDescent="0.35">
      <c r="A17" s="1"/>
      <c r="B17" s="10" t="s">
        <v>77</v>
      </c>
      <c r="C17" s="11" t="s">
        <v>78</v>
      </c>
      <c r="D17" s="11"/>
      <c r="E17" s="12"/>
      <c r="F17" s="13"/>
      <c r="G17" s="13"/>
      <c r="H17" s="7"/>
      <c r="I17" s="14"/>
      <c r="J17" s="6"/>
      <c r="K17" s="6"/>
      <c r="L17" s="7"/>
      <c r="M17" s="8"/>
      <c r="N17" s="6"/>
      <c r="O17" s="6"/>
      <c r="P17" s="6"/>
      <c r="Q17" s="7"/>
      <c r="R17" s="7"/>
      <c r="S17" s="7"/>
      <c r="T17" s="7"/>
      <c r="U17" s="7"/>
      <c r="V17" s="7"/>
      <c r="W17" s="7"/>
      <c r="X17" s="7"/>
      <c r="Y17" s="7"/>
      <c r="Z17" s="7"/>
      <c r="AA17" s="7"/>
      <c r="AB17" s="9"/>
      <c r="AC17" s="9"/>
      <c r="AD17" s="9"/>
      <c r="AE17" s="9"/>
      <c r="AF17" s="9"/>
      <c r="AG17" s="9"/>
      <c r="AH17" s="9"/>
    </row>
    <row r="18" spans="1:34" ht="12" hidden="1" customHeight="1" x14ac:dyDescent="0.35">
      <c r="A18" s="1"/>
      <c r="B18" s="7"/>
      <c r="C18" s="7"/>
      <c r="D18" s="7"/>
      <c r="E18" s="15"/>
      <c r="F18" s="7"/>
      <c r="G18" s="7"/>
      <c r="H18" s="7"/>
      <c r="I18" s="6"/>
      <c r="J18" s="6"/>
      <c r="K18" s="6"/>
      <c r="L18" s="7"/>
      <c r="M18" s="8"/>
      <c r="N18" s="6"/>
      <c r="O18" s="6"/>
      <c r="P18" s="6"/>
      <c r="Q18" s="7"/>
      <c r="R18" s="7"/>
      <c r="S18" s="7"/>
      <c r="T18" s="7"/>
      <c r="U18" s="7"/>
      <c r="V18" s="7"/>
      <c r="W18" s="7"/>
      <c r="X18" s="7"/>
      <c r="Y18" s="7"/>
      <c r="Z18" s="7"/>
      <c r="AA18" s="7"/>
      <c r="AB18" s="9"/>
      <c r="AC18" s="9"/>
      <c r="AD18" s="9"/>
      <c r="AE18" s="9"/>
      <c r="AF18" s="9"/>
      <c r="AG18" s="9"/>
      <c r="AH18" s="9"/>
    </row>
    <row r="19" spans="1:34" ht="12" hidden="1" customHeight="1" x14ac:dyDescent="0.35">
      <c r="A19" s="1"/>
      <c r="B19" s="7"/>
      <c r="C19" s="7"/>
      <c r="D19" s="7"/>
      <c r="E19" s="15"/>
      <c r="F19" s="7"/>
      <c r="G19" s="7"/>
      <c r="H19" s="7"/>
      <c r="I19" s="6"/>
      <c r="J19" s="6"/>
      <c r="K19" s="6"/>
      <c r="L19" s="7"/>
      <c r="M19" s="8"/>
      <c r="N19" s="6"/>
      <c r="O19" s="6"/>
      <c r="P19" s="6"/>
      <c r="Q19" s="7"/>
      <c r="R19" s="7"/>
      <c r="S19" s="7"/>
      <c r="T19" s="7"/>
      <c r="U19" s="7"/>
      <c r="V19" s="7"/>
      <c r="W19" s="7"/>
      <c r="X19" s="7"/>
      <c r="Y19" s="7"/>
      <c r="Z19" s="7"/>
      <c r="AA19" s="7"/>
      <c r="AB19" s="9"/>
      <c r="AC19" s="9"/>
      <c r="AD19" s="9"/>
      <c r="AE19" s="9"/>
      <c r="AF19" s="9"/>
      <c r="AG19" s="9"/>
      <c r="AH19" s="9"/>
    </row>
    <row r="20" spans="1:34" ht="3.75" customHeight="1" thickBot="1" x14ac:dyDescent="0.4">
      <c r="A20" s="1"/>
      <c r="B20" s="7"/>
      <c r="C20" s="7"/>
      <c r="D20" s="7"/>
      <c r="E20" s="1046"/>
      <c r="F20" s="7"/>
      <c r="G20" s="1046"/>
      <c r="H20" s="1046"/>
      <c r="I20" s="6"/>
      <c r="J20" s="6"/>
      <c r="K20" s="6"/>
      <c r="L20" s="6"/>
      <c r="M20" s="8"/>
      <c r="N20" s="6"/>
      <c r="O20" s="6"/>
      <c r="P20" s="6"/>
      <c r="S20" s="7"/>
      <c r="V20" s="7"/>
      <c r="W20" s="17"/>
      <c r="X20" s="7"/>
      <c r="Y20" s="7"/>
      <c r="Z20" s="7"/>
      <c r="AA20" s="7"/>
      <c r="AB20" s="9"/>
      <c r="AC20" s="9"/>
      <c r="AD20" s="9"/>
      <c r="AE20" s="9"/>
      <c r="AF20" s="9"/>
      <c r="AG20" s="9"/>
      <c r="AH20" s="9"/>
    </row>
    <row r="21" spans="1:34" ht="37.5" customHeight="1" x14ac:dyDescent="0.25">
      <c r="A21" s="1461"/>
      <c r="B21" s="1391"/>
      <c r="C21" s="1384"/>
      <c r="D21" s="1448" t="s">
        <v>79</v>
      </c>
      <c r="E21" s="1449"/>
      <c r="F21" s="1391"/>
      <c r="G21" s="1449"/>
      <c r="H21" s="1449"/>
      <c r="I21" s="1391"/>
      <c r="J21" s="1391"/>
      <c r="K21" s="1391"/>
      <c r="L21" s="1391"/>
      <c r="M21" s="1391"/>
      <c r="N21" s="1391"/>
      <c r="O21" s="1391"/>
      <c r="P21" s="1391"/>
      <c r="Q21" s="1450"/>
      <c r="R21" s="1450"/>
      <c r="S21" s="1391"/>
      <c r="T21" s="1451"/>
      <c r="U21" s="1447" t="s">
        <v>80</v>
      </c>
      <c r="V21" s="1393"/>
      <c r="W21" s="1382"/>
      <c r="X21" s="7"/>
      <c r="Y21" s="7"/>
      <c r="Z21" s="7"/>
      <c r="AA21" s="7"/>
      <c r="AB21" s="9"/>
      <c r="AC21" s="9"/>
      <c r="AD21" s="9"/>
      <c r="AE21" s="9"/>
      <c r="AF21" s="9"/>
      <c r="AG21" s="9"/>
      <c r="AH21" s="9"/>
    </row>
    <row r="22" spans="1:34" ht="37.5" customHeight="1" x14ac:dyDescent="0.25">
      <c r="A22" s="1452"/>
      <c r="B22" s="1454"/>
      <c r="C22" s="1400"/>
      <c r="D22" s="1452"/>
      <c r="E22" s="1453"/>
      <c r="F22" s="1454"/>
      <c r="G22" s="1453"/>
      <c r="H22" s="1453"/>
      <c r="I22" s="1454"/>
      <c r="J22" s="1454"/>
      <c r="K22" s="1454"/>
      <c r="L22" s="1454"/>
      <c r="M22" s="1454"/>
      <c r="N22" s="1454"/>
      <c r="O22" s="1454"/>
      <c r="P22" s="1454"/>
      <c r="Q22" s="1455"/>
      <c r="R22" s="1455"/>
      <c r="S22" s="1454"/>
      <c r="T22" s="1456"/>
      <c r="U22" s="1445" t="s">
        <v>81</v>
      </c>
      <c r="V22" s="1363"/>
      <c r="W22" s="1369"/>
      <c r="X22" s="7"/>
      <c r="Y22" s="7"/>
      <c r="Z22" s="7"/>
      <c r="AA22" s="7"/>
      <c r="AB22" s="9"/>
      <c r="AC22" s="9"/>
      <c r="AD22" s="9"/>
      <c r="AE22" s="9"/>
      <c r="AF22" s="9"/>
      <c r="AG22" s="9"/>
      <c r="AH22" s="9"/>
    </row>
    <row r="23" spans="1:34" ht="37.5" customHeight="1" x14ac:dyDescent="0.25">
      <c r="A23" s="1452"/>
      <c r="B23" s="1454"/>
      <c r="C23" s="1400"/>
      <c r="D23" s="1452"/>
      <c r="E23" s="1453"/>
      <c r="F23" s="1454"/>
      <c r="G23" s="1453"/>
      <c r="H23" s="1453"/>
      <c r="I23" s="1454"/>
      <c r="J23" s="1454"/>
      <c r="K23" s="1454"/>
      <c r="L23" s="1454"/>
      <c r="M23" s="1454"/>
      <c r="N23" s="1454"/>
      <c r="O23" s="1454"/>
      <c r="P23" s="1454"/>
      <c r="Q23" s="1455"/>
      <c r="R23" s="1455"/>
      <c r="S23" s="1454"/>
      <c r="T23" s="1456"/>
      <c r="U23" s="1138" t="s">
        <v>83</v>
      </c>
      <c r="V23" s="20"/>
      <c r="W23" s="21"/>
      <c r="X23" s="7"/>
      <c r="Y23" s="7"/>
      <c r="Z23" s="7"/>
      <c r="AA23" s="7"/>
      <c r="AB23" s="9"/>
      <c r="AC23" s="9"/>
      <c r="AD23" s="9"/>
      <c r="AE23" s="9"/>
      <c r="AF23" s="9"/>
      <c r="AG23" s="9"/>
      <c r="AH23" s="9"/>
    </row>
    <row r="24" spans="1:34" ht="37.5" customHeight="1" x14ac:dyDescent="0.25">
      <c r="A24" s="1457"/>
      <c r="B24" s="1367"/>
      <c r="C24" s="1406"/>
      <c r="D24" s="1457"/>
      <c r="E24" s="1458"/>
      <c r="F24" s="1367"/>
      <c r="G24" s="1458"/>
      <c r="H24" s="1458"/>
      <c r="I24" s="1367"/>
      <c r="J24" s="1367"/>
      <c r="K24" s="1367"/>
      <c r="L24" s="1367"/>
      <c r="M24" s="1367"/>
      <c r="N24" s="1367"/>
      <c r="O24" s="1367"/>
      <c r="P24" s="1367"/>
      <c r="Q24" s="1459"/>
      <c r="R24" s="1459"/>
      <c r="S24" s="1367"/>
      <c r="T24" s="1460"/>
      <c r="U24" s="1446" t="s">
        <v>84</v>
      </c>
      <c r="V24" s="1396"/>
      <c r="W24" s="1371"/>
      <c r="X24" s="7"/>
      <c r="Y24" s="7"/>
      <c r="Z24" s="7"/>
      <c r="AA24" s="7"/>
      <c r="AB24" s="9"/>
      <c r="AC24" s="9"/>
      <c r="AD24" s="9"/>
      <c r="AE24" s="9"/>
      <c r="AF24" s="9"/>
      <c r="AG24" s="9"/>
      <c r="AH24" s="9"/>
    </row>
    <row r="25" spans="1:34" ht="36.75" customHeight="1" x14ac:dyDescent="0.25">
      <c r="A25" s="22"/>
      <c r="B25" s="23"/>
      <c r="C25" s="23"/>
      <c r="D25" s="23"/>
      <c r="E25" s="1052"/>
      <c r="F25" s="25"/>
      <c r="G25" s="1017"/>
      <c r="H25" s="1017"/>
      <c r="I25" s="25"/>
      <c r="J25" s="25"/>
      <c r="K25" s="25"/>
      <c r="L25" s="25"/>
      <c r="M25" s="25"/>
      <c r="N25" s="25"/>
      <c r="O25" s="25"/>
      <c r="P25" s="25"/>
      <c r="Q25" s="1034"/>
      <c r="R25" s="1034"/>
      <c r="S25" s="25"/>
      <c r="T25" s="1017"/>
      <c r="U25" s="1017"/>
      <c r="V25" s="27"/>
      <c r="W25" s="27"/>
      <c r="X25" s="27"/>
      <c r="Y25" s="7"/>
      <c r="Z25" s="7"/>
      <c r="AA25" s="7"/>
      <c r="AB25" s="9"/>
      <c r="AC25" s="9"/>
      <c r="AD25" s="9"/>
      <c r="AE25" s="9"/>
      <c r="AF25" s="9"/>
      <c r="AG25" s="9"/>
      <c r="AH25" s="9"/>
    </row>
    <row r="26" spans="1:34" ht="63" customHeight="1" x14ac:dyDescent="0.25">
      <c r="A26" s="1436" t="s">
        <v>85</v>
      </c>
      <c r="B26" s="1389"/>
      <c r="C26" s="1378"/>
      <c r="D26" s="18"/>
      <c r="E26" s="1047"/>
      <c r="F26" s="1440" t="str">
        <f>CONCATENATE("INFORME DE SEGUIMIENTO DEL PROCESO ",A27)</f>
        <v>INFORME DE SEGUIMIENTO DEL PROCESO DIVULGACIÓN Y COMUNICACIÓN</v>
      </c>
      <c r="G26" s="1441"/>
      <c r="H26" s="1085"/>
      <c r="I26" s="1442" t="s">
        <v>86</v>
      </c>
      <c r="J26" s="1389"/>
      <c r="K26" s="1389"/>
      <c r="L26" s="1389"/>
      <c r="M26" s="1378"/>
      <c r="N26" s="30"/>
      <c r="O26" s="25"/>
      <c r="P26" s="31"/>
      <c r="Q26" s="1041"/>
      <c r="R26" s="1035"/>
      <c r="S26" s="18"/>
      <c r="T26" s="1023"/>
      <c r="U26" s="1023"/>
      <c r="V26" s="18"/>
      <c r="W26" s="33"/>
      <c r="X26" s="18"/>
      <c r="Y26" s="7"/>
      <c r="Z26" s="7"/>
      <c r="AA26" s="7"/>
      <c r="AB26" s="9"/>
      <c r="AC26" s="9"/>
      <c r="AD26" s="9"/>
      <c r="AE26" s="9"/>
      <c r="AF26" s="9"/>
      <c r="AG26" s="9"/>
      <c r="AH26" s="9"/>
    </row>
    <row r="27" spans="1:34" ht="53.25" customHeight="1" x14ac:dyDescent="0.25">
      <c r="A27" s="1436" t="s">
        <v>9</v>
      </c>
      <c r="B27" s="1389"/>
      <c r="C27" s="1378"/>
      <c r="D27" s="18"/>
      <c r="E27" s="1047"/>
      <c r="F27" s="34" t="s">
        <v>87</v>
      </c>
      <c r="G27" s="1106">
        <f>+COUNTA(E40:E150)</f>
        <v>25</v>
      </c>
      <c r="H27" s="1086"/>
      <c r="I27" s="1443" t="s">
        <v>88</v>
      </c>
      <c r="J27" s="1393"/>
      <c r="K27" s="1382"/>
      <c r="L27" s="1444">
        <f>COUNTIF(I40:I129,"CORRECCIÓN")</f>
        <v>1</v>
      </c>
      <c r="M27" s="1382"/>
      <c r="N27" s="30"/>
      <c r="O27" s="37"/>
      <c r="P27" s="1437" t="s">
        <v>89</v>
      </c>
      <c r="Q27" s="1438"/>
      <c r="R27" s="1438"/>
      <c r="S27" s="1389"/>
      <c r="T27" s="1439"/>
      <c r="U27" s="1439"/>
      <c r="V27" s="1378"/>
      <c r="W27" s="33"/>
      <c r="X27" s="18"/>
      <c r="Y27" s="7"/>
      <c r="Z27" s="7"/>
      <c r="AA27" s="7"/>
      <c r="AB27" s="9"/>
      <c r="AC27" s="9"/>
      <c r="AD27" s="9"/>
      <c r="AE27" s="9"/>
      <c r="AF27" s="9"/>
      <c r="AG27" s="9"/>
      <c r="AH27" s="9"/>
    </row>
    <row r="28" spans="1:34" ht="56.25" customHeight="1" x14ac:dyDescent="0.35">
      <c r="A28" s="38"/>
      <c r="B28" s="18"/>
      <c r="C28" s="18"/>
      <c r="D28" s="39"/>
      <c r="E28" s="1047"/>
      <c r="F28" s="34" t="s">
        <v>90</v>
      </c>
      <c r="G28" s="1107">
        <f>+COUNTA(H40:H150)</f>
        <v>32</v>
      </c>
      <c r="H28" s="1086"/>
      <c r="I28" s="1432" t="s">
        <v>91</v>
      </c>
      <c r="J28" s="1363"/>
      <c r="K28" s="1369"/>
      <c r="L28" s="1433">
        <f>COUNTIF(I40:I129,"ACCIÓN PREVENTIVA")</f>
        <v>8</v>
      </c>
      <c r="M28" s="1369"/>
      <c r="N28" s="41"/>
      <c r="O28" s="37"/>
      <c r="P28" s="42" t="s">
        <v>92</v>
      </c>
      <c r="Q28" s="1036" t="s">
        <v>93</v>
      </c>
      <c r="R28" s="1036" t="s">
        <v>94</v>
      </c>
      <c r="S28" s="43" t="s">
        <v>95</v>
      </c>
      <c r="T28" s="1018" t="s">
        <v>96</v>
      </c>
      <c r="U28" s="1146" t="s">
        <v>97</v>
      </c>
      <c r="V28" s="42" t="s">
        <v>98</v>
      </c>
      <c r="W28" s="33"/>
      <c r="X28" s="18"/>
      <c r="Y28" s="7"/>
      <c r="Z28" s="7"/>
      <c r="AA28" s="7"/>
      <c r="AB28" s="9"/>
      <c r="AC28" s="9"/>
      <c r="AD28" s="9"/>
      <c r="AE28" s="9"/>
      <c r="AF28" s="9"/>
      <c r="AG28" s="9"/>
      <c r="AH28" s="9"/>
    </row>
    <row r="29" spans="1:34" ht="53.25" customHeight="1" x14ac:dyDescent="0.35">
      <c r="A29" s="38"/>
      <c r="B29" s="18"/>
      <c r="C29" s="18"/>
      <c r="D29" s="46"/>
      <c r="E29" s="1047"/>
      <c r="F29" s="47" t="s">
        <v>99</v>
      </c>
      <c r="G29" s="1108">
        <f>+COUNTIF(V40:V150,"Cerrada")</f>
        <v>16</v>
      </c>
      <c r="H29" s="1086"/>
      <c r="I29" s="1432" t="s">
        <v>100</v>
      </c>
      <c r="J29" s="1363"/>
      <c r="K29" s="1369"/>
      <c r="L29" s="1433">
        <f>COUNTIF(I40:I129,"ACCIÓN CORRECTIVA")</f>
        <v>16</v>
      </c>
      <c r="M29" s="1369"/>
      <c r="N29" s="30"/>
      <c r="O29" s="37"/>
      <c r="P29" s="49">
        <v>2011</v>
      </c>
      <c r="Q29" s="1037">
        <v>0</v>
      </c>
      <c r="R29" s="1037">
        <v>0</v>
      </c>
      <c r="S29" s="49">
        <v>0</v>
      </c>
      <c r="T29" s="1019">
        <f t="shared" ref="T29:T31" si="0">+Q29+R29+S29</f>
        <v>0</v>
      </c>
      <c r="U29" s="1019">
        <v>0</v>
      </c>
      <c r="V29" s="49">
        <v>0</v>
      </c>
      <c r="W29" s="33"/>
      <c r="X29" s="18"/>
      <c r="Y29" s="7"/>
      <c r="Z29" s="7"/>
      <c r="AA29" s="7"/>
      <c r="AB29" s="9"/>
      <c r="AC29" s="9"/>
      <c r="AD29" s="9"/>
      <c r="AE29" s="9"/>
      <c r="AF29" s="9"/>
      <c r="AG29" s="9"/>
      <c r="AH29" s="9"/>
    </row>
    <row r="30" spans="1:34" ht="48.75" customHeight="1" x14ac:dyDescent="0.35">
      <c r="A30" s="38"/>
      <c r="B30" s="18"/>
      <c r="C30" s="18"/>
      <c r="D30" s="39"/>
      <c r="E30" s="1047"/>
      <c r="F30" s="52" t="s">
        <v>101</v>
      </c>
      <c r="G30" s="1109">
        <f>+COUNTIF(V40:V150,"Cerrada Condicional")</f>
        <v>5</v>
      </c>
      <c r="H30" s="1086"/>
      <c r="I30" s="1434" t="s">
        <v>102</v>
      </c>
      <c r="J30" s="1435"/>
      <c r="K30" s="1380"/>
      <c r="L30" s="1431">
        <f>COUNTIF(I40:I129,"ACCIÓN DE MEJORA")</f>
        <v>7</v>
      </c>
      <c r="M30" s="1380"/>
      <c r="N30" s="37"/>
      <c r="O30" s="37"/>
      <c r="P30" s="60">
        <v>2012</v>
      </c>
      <c r="Q30" s="1038">
        <v>0</v>
      </c>
      <c r="R30" s="1038">
        <v>2</v>
      </c>
      <c r="S30" s="60">
        <v>0</v>
      </c>
      <c r="T30" s="1020">
        <f t="shared" si="0"/>
        <v>2</v>
      </c>
      <c r="U30" s="1020">
        <v>2</v>
      </c>
      <c r="V30" s="60">
        <v>2</v>
      </c>
      <c r="W30" s="33"/>
      <c r="X30" s="18"/>
      <c r="Y30" s="7"/>
      <c r="Z30" s="7"/>
      <c r="AA30" s="7"/>
      <c r="AB30" s="9"/>
      <c r="AC30" s="9"/>
      <c r="AD30" s="9"/>
      <c r="AE30" s="9"/>
      <c r="AF30" s="9"/>
      <c r="AG30" s="9"/>
      <c r="AH30" s="9"/>
    </row>
    <row r="31" spans="1:34" ht="58.5" customHeight="1" x14ac:dyDescent="0.35">
      <c r="A31" s="38"/>
      <c r="B31" s="18"/>
      <c r="C31" s="18"/>
      <c r="D31" s="46"/>
      <c r="E31" s="1047"/>
      <c r="F31" s="34" t="s">
        <v>104</v>
      </c>
      <c r="G31" s="1106">
        <f>+COUNTIF(V40:V150,"Abierta - en Desarrollo")</f>
        <v>7</v>
      </c>
      <c r="H31" s="1086"/>
      <c r="I31" s="1430" t="s">
        <v>105</v>
      </c>
      <c r="J31" s="1389"/>
      <c r="K31" s="1389"/>
      <c r="L31" s="1389"/>
      <c r="M31" s="1378"/>
      <c r="N31" s="37"/>
      <c r="O31" s="37"/>
      <c r="P31" s="60">
        <v>2013</v>
      </c>
      <c r="Q31" s="1038">
        <v>0</v>
      </c>
      <c r="R31" s="1038">
        <v>0</v>
      </c>
      <c r="S31" s="60">
        <v>0</v>
      </c>
      <c r="T31" s="1020">
        <f t="shared" si="0"/>
        <v>0</v>
      </c>
      <c r="U31" s="1020">
        <v>0</v>
      </c>
      <c r="V31" s="60">
        <v>0</v>
      </c>
      <c r="W31" s="33"/>
      <c r="X31" s="18"/>
      <c r="Y31" s="7"/>
      <c r="Z31" s="7"/>
      <c r="AA31" s="7"/>
      <c r="AB31" s="9"/>
      <c r="AC31" s="9"/>
      <c r="AD31" s="9"/>
      <c r="AE31" s="9"/>
      <c r="AF31" s="9"/>
      <c r="AG31" s="9"/>
      <c r="AH31" s="9"/>
    </row>
    <row r="32" spans="1:34" ht="63" customHeight="1" x14ac:dyDescent="0.35">
      <c r="A32" s="38"/>
      <c r="B32" s="18"/>
      <c r="C32" s="18"/>
      <c r="D32" s="39"/>
      <c r="E32" s="1047"/>
      <c r="F32" s="64" t="s">
        <v>106</v>
      </c>
      <c r="G32" s="1108">
        <f>+COUNTIF(V40:V150,"Abierta - Vencida")</f>
        <v>4</v>
      </c>
      <c r="H32" s="1086"/>
      <c r="I32" s="65" t="s">
        <v>14</v>
      </c>
      <c r="J32" s="66">
        <f>COUNTIF(J40:J150,"SGC")</f>
        <v>32</v>
      </c>
      <c r="K32" s="67" t="s">
        <v>35</v>
      </c>
      <c r="L32" s="68">
        <f>COUNTIF(J40:J150,"S&amp;SO")</f>
        <v>0</v>
      </c>
      <c r="M32" s="69" t="s">
        <v>96</v>
      </c>
      <c r="N32" s="37"/>
      <c r="O32" s="25"/>
      <c r="P32" s="60">
        <v>2014</v>
      </c>
      <c r="Q32" s="1038">
        <v>0</v>
      </c>
      <c r="R32" s="1038">
        <v>0</v>
      </c>
      <c r="S32" s="60">
        <v>0</v>
      </c>
      <c r="T32" s="1020">
        <v>0</v>
      </c>
      <c r="U32" s="1020">
        <v>0</v>
      </c>
      <c r="V32" s="60">
        <v>0</v>
      </c>
      <c r="W32" s="33"/>
      <c r="X32" s="18"/>
      <c r="Y32" s="7"/>
      <c r="Z32" s="7"/>
      <c r="AA32" s="7"/>
      <c r="AB32" s="9"/>
      <c r="AC32" s="9"/>
      <c r="AD32" s="9"/>
      <c r="AE32" s="9"/>
      <c r="AF32" s="9"/>
      <c r="AG32" s="9"/>
      <c r="AH32" s="9"/>
    </row>
    <row r="33" spans="1:34" ht="42.75" customHeight="1" x14ac:dyDescent="0.35">
      <c r="A33" s="38"/>
      <c r="B33" s="18"/>
      <c r="C33" s="18"/>
      <c r="D33" s="18"/>
      <c r="E33" s="1047"/>
      <c r="F33" s="70" t="s">
        <v>107</v>
      </c>
      <c r="G33" s="1110">
        <f>SUM(G31:G32)</f>
        <v>11</v>
      </c>
      <c r="H33" s="1086"/>
      <c r="I33" s="72" t="s">
        <v>52</v>
      </c>
      <c r="J33" s="73">
        <f>COUNTIF(J40:J150,"SCI")</f>
        <v>0</v>
      </c>
      <c r="K33" s="74" t="s">
        <v>28</v>
      </c>
      <c r="L33" s="75">
        <f>COUNTIF(J40:J150,"SGSI")</f>
        <v>0</v>
      </c>
      <c r="M33" s="1466">
        <f>+J32+J33+J34+J35+L32+L33+L34</f>
        <v>32</v>
      </c>
      <c r="N33" s="37"/>
      <c r="O33" s="25"/>
      <c r="P33" s="76" t="s">
        <v>108</v>
      </c>
      <c r="Q33" s="1039">
        <f t="shared" ref="Q33:V33" si="1">SUM(Q29:Q32)</f>
        <v>0</v>
      </c>
      <c r="R33" s="1039">
        <f t="shared" si="1"/>
        <v>2</v>
      </c>
      <c r="S33" s="77">
        <f t="shared" si="1"/>
        <v>0</v>
      </c>
      <c r="T33" s="1021">
        <f t="shared" si="1"/>
        <v>2</v>
      </c>
      <c r="U33" s="1021">
        <f t="shared" si="1"/>
        <v>2</v>
      </c>
      <c r="V33" s="77">
        <f t="shared" si="1"/>
        <v>2</v>
      </c>
      <c r="W33" s="33"/>
      <c r="X33" s="18"/>
      <c r="Y33" s="7"/>
      <c r="Z33" s="7"/>
      <c r="AA33" s="7"/>
      <c r="AB33" s="9"/>
      <c r="AC33" s="9"/>
      <c r="AD33" s="9"/>
      <c r="AE33" s="9"/>
      <c r="AF33" s="9"/>
      <c r="AG33" s="9"/>
      <c r="AH33" s="9"/>
    </row>
    <row r="34" spans="1:34" ht="54.75" customHeight="1" x14ac:dyDescent="0.35">
      <c r="A34" s="38"/>
      <c r="B34" s="18"/>
      <c r="C34" s="18"/>
      <c r="D34" s="18"/>
      <c r="E34" s="1047"/>
      <c r="F34" s="34" t="s">
        <v>109</v>
      </c>
      <c r="G34" s="1107">
        <f>+COUNTA(Q40:Q150)</f>
        <v>32</v>
      </c>
      <c r="H34" s="1047"/>
      <c r="I34" s="72" t="s">
        <v>47</v>
      </c>
      <c r="J34" s="73">
        <f>COUNTIF(J40:J150,"SGA")</f>
        <v>0</v>
      </c>
      <c r="K34" s="79" t="s">
        <v>21</v>
      </c>
      <c r="L34" s="80">
        <f>COUNTIF(J40:J150,"SIGA")</f>
        <v>0</v>
      </c>
      <c r="M34" s="1467"/>
      <c r="N34" s="37"/>
      <c r="O34" s="25"/>
      <c r="P34" s="81"/>
      <c r="Q34" s="1040"/>
      <c r="R34" s="1035"/>
      <c r="S34" s="18"/>
      <c r="T34" s="1023"/>
      <c r="U34" s="1023"/>
      <c r="V34" s="18"/>
      <c r="W34" s="33"/>
      <c r="X34" s="18"/>
      <c r="Y34" s="7"/>
      <c r="Z34" s="7"/>
      <c r="AA34" s="7"/>
      <c r="AB34" s="9"/>
      <c r="AC34" s="9"/>
      <c r="AD34" s="9"/>
      <c r="AE34" s="9"/>
      <c r="AF34" s="9"/>
      <c r="AG34" s="9"/>
      <c r="AH34" s="9"/>
    </row>
    <row r="35" spans="1:34" ht="42.75" customHeight="1" x14ac:dyDescent="0.35">
      <c r="A35" s="38"/>
      <c r="B35" s="18"/>
      <c r="C35" s="18"/>
      <c r="D35" s="30"/>
      <c r="E35" s="1087"/>
      <c r="F35" s="84" t="s">
        <v>110</v>
      </c>
      <c r="G35" s="1111">
        <f>+COUNTA(T40:T150)</f>
        <v>31</v>
      </c>
      <c r="H35" s="1047"/>
      <c r="I35" s="89" t="s">
        <v>41</v>
      </c>
      <c r="J35" s="80">
        <f>COUNTIF(J40:J150,"SRS")</f>
        <v>0</v>
      </c>
      <c r="K35" s="37"/>
      <c r="L35" s="37"/>
      <c r="M35" s="90"/>
      <c r="N35" s="37"/>
      <c r="O35" s="37"/>
      <c r="P35" s="37"/>
      <c r="Q35" s="1040"/>
      <c r="R35" s="1040"/>
      <c r="S35" s="91"/>
      <c r="T35" s="1052"/>
      <c r="U35" s="1131"/>
      <c r="V35" s="18"/>
      <c r="W35" s="33"/>
      <c r="X35" s="18"/>
      <c r="Y35" s="7"/>
      <c r="Z35" s="7"/>
      <c r="AA35" s="7"/>
      <c r="AB35" s="9"/>
      <c r="AC35" s="9"/>
      <c r="AD35" s="9"/>
      <c r="AE35" s="9"/>
      <c r="AF35" s="9"/>
      <c r="AG35" s="9"/>
      <c r="AH35" s="9"/>
    </row>
    <row r="36" spans="1:34" ht="42.75" customHeight="1" x14ac:dyDescent="0.35">
      <c r="A36" s="38"/>
      <c r="B36" s="18"/>
      <c r="C36" s="18"/>
      <c r="D36" s="30"/>
      <c r="E36" s="1087"/>
      <c r="F36" s="30"/>
      <c r="G36" s="1087"/>
      <c r="H36" s="1047"/>
      <c r="I36" s="30"/>
      <c r="J36" s="30"/>
      <c r="K36" s="37"/>
      <c r="L36" s="37"/>
      <c r="M36" s="90"/>
      <c r="N36" s="37"/>
      <c r="O36" s="37"/>
      <c r="P36" s="37"/>
      <c r="Q36" s="1040"/>
      <c r="R36" s="1040"/>
      <c r="S36" s="91"/>
      <c r="T36" s="1052"/>
      <c r="U36" s="1131"/>
      <c r="V36" s="18"/>
      <c r="W36" s="33"/>
      <c r="X36" s="18"/>
      <c r="Y36" s="7"/>
      <c r="Z36" s="7"/>
      <c r="AA36" s="7"/>
      <c r="AB36" s="9"/>
      <c r="AC36" s="9"/>
      <c r="AD36" s="9"/>
      <c r="AE36" s="9"/>
      <c r="AF36" s="9"/>
      <c r="AG36" s="9"/>
      <c r="AH36" s="9"/>
    </row>
    <row r="37" spans="1:34" ht="42.75" customHeight="1" x14ac:dyDescent="0.35">
      <c r="A37" s="38"/>
      <c r="B37" s="18"/>
      <c r="C37" s="18"/>
      <c r="D37" s="30"/>
      <c r="E37" s="1087"/>
      <c r="F37" s="30"/>
      <c r="G37" s="1087"/>
      <c r="H37" s="1087"/>
      <c r="I37" s="30"/>
      <c r="J37" s="30"/>
      <c r="K37" s="30"/>
      <c r="L37" s="30"/>
      <c r="M37" s="96"/>
      <c r="N37" s="37"/>
      <c r="O37" s="37"/>
      <c r="P37" s="37"/>
      <c r="Q37" s="1035"/>
      <c r="R37" s="1041"/>
      <c r="S37" s="82"/>
      <c r="T37" s="1022"/>
      <c r="U37" s="1022"/>
      <c r="V37" s="91"/>
      <c r="W37" s="24"/>
      <c r="X37" s="32"/>
      <c r="Y37" s="7"/>
      <c r="Z37" s="7"/>
      <c r="AA37" s="7"/>
      <c r="AB37" s="9"/>
      <c r="AC37" s="9"/>
      <c r="AD37" s="9"/>
      <c r="AE37" s="9"/>
      <c r="AF37" s="9"/>
      <c r="AG37" s="9"/>
      <c r="AH37" s="9"/>
    </row>
    <row r="38" spans="1:34" ht="45" customHeight="1" thickBot="1" x14ac:dyDescent="0.3">
      <c r="A38" s="1465" t="s">
        <v>114</v>
      </c>
      <c r="B38" s="1389"/>
      <c r="C38" s="1389"/>
      <c r="D38" s="1389"/>
      <c r="E38" s="1439"/>
      <c r="F38" s="1389"/>
      <c r="G38" s="1439"/>
      <c r="H38" s="1479" t="s">
        <v>116</v>
      </c>
      <c r="I38" s="1463"/>
      <c r="J38" s="1463"/>
      <c r="K38" s="1463"/>
      <c r="L38" s="1463"/>
      <c r="M38" s="1463"/>
      <c r="N38" s="1463"/>
      <c r="O38" s="1463"/>
      <c r="P38" s="1464"/>
      <c r="Q38" s="1476" t="s">
        <v>117</v>
      </c>
      <c r="R38" s="1477"/>
      <c r="S38" s="1478"/>
      <c r="T38" s="1462" t="s">
        <v>118</v>
      </c>
      <c r="U38" s="1463"/>
      <c r="V38" s="1463"/>
      <c r="W38" s="1464"/>
      <c r="X38" s="100" t="s">
        <v>119</v>
      </c>
      <c r="Y38" s="101"/>
      <c r="Z38" s="102"/>
      <c r="AA38" s="7"/>
      <c r="AB38" s="9"/>
      <c r="AC38" s="9"/>
      <c r="AD38" s="9"/>
      <c r="AE38" s="9"/>
      <c r="AF38" s="9"/>
      <c r="AG38" s="9"/>
      <c r="AH38" s="9"/>
    </row>
    <row r="39" spans="1:34" ht="86.25" customHeight="1" thickBot="1" x14ac:dyDescent="0.3">
      <c r="A39" s="103" t="s">
        <v>120</v>
      </c>
      <c r="B39" s="104" t="s">
        <v>3</v>
      </c>
      <c r="C39" s="104" t="s">
        <v>121</v>
      </c>
      <c r="D39" s="104" t="s">
        <v>122</v>
      </c>
      <c r="E39" s="1091" t="s">
        <v>123</v>
      </c>
      <c r="F39" s="104" t="s">
        <v>4</v>
      </c>
      <c r="G39" s="1112" t="s">
        <v>124</v>
      </c>
      <c r="H39" s="1088" t="s">
        <v>125</v>
      </c>
      <c r="I39" s="107" t="s">
        <v>5</v>
      </c>
      <c r="J39" s="107" t="s">
        <v>126</v>
      </c>
      <c r="K39" s="107" t="s">
        <v>127</v>
      </c>
      <c r="L39" s="108" t="s">
        <v>128</v>
      </c>
      <c r="M39" s="109" t="s">
        <v>129</v>
      </c>
      <c r="N39" s="109" t="s">
        <v>130</v>
      </c>
      <c r="O39" s="109" t="s">
        <v>131</v>
      </c>
      <c r="P39" s="110" t="s">
        <v>132</v>
      </c>
      <c r="Q39" s="111" t="s">
        <v>133</v>
      </c>
      <c r="R39" s="112" t="s">
        <v>134</v>
      </c>
      <c r="S39" s="113" t="s">
        <v>135</v>
      </c>
      <c r="T39" s="109" t="s">
        <v>133</v>
      </c>
      <c r="U39" s="109" t="s">
        <v>134</v>
      </c>
      <c r="V39" s="109" t="s">
        <v>136</v>
      </c>
      <c r="W39" s="114" t="s">
        <v>137</v>
      </c>
      <c r="X39" s="115"/>
      <c r="Y39" s="102"/>
      <c r="Z39" s="102"/>
      <c r="AA39" s="7"/>
      <c r="AB39" s="9"/>
      <c r="AC39" s="9"/>
      <c r="AD39" s="9"/>
      <c r="AE39" s="9"/>
      <c r="AF39" s="9"/>
      <c r="AG39" s="9"/>
      <c r="AH39" s="9"/>
    </row>
    <row r="40" spans="1:34" ht="79.5" hidden="1" customHeight="1" x14ac:dyDescent="0.25">
      <c r="A40" s="116">
        <v>1</v>
      </c>
      <c r="B40" s="117" t="s">
        <v>11</v>
      </c>
      <c r="C40" s="117" t="s">
        <v>10</v>
      </c>
      <c r="D40" s="118">
        <v>42032</v>
      </c>
      <c r="E40" s="117" t="s">
        <v>138</v>
      </c>
      <c r="F40" s="117" t="s">
        <v>12</v>
      </c>
      <c r="G40" s="119" t="s">
        <v>139</v>
      </c>
      <c r="H40" s="120" t="s">
        <v>140</v>
      </c>
      <c r="I40" s="121" t="s">
        <v>34</v>
      </c>
      <c r="J40" s="121" t="s">
        <v>14</v>
      </c>
      <c r="K40" s="121" t="s">
        <v>141</v>
      </c>
      <c r="L40" s="121" t="s">
        <v>142</v>
      </c>
      <c r="M40" s="121" t="s">
        <v>143</v>
      </c>
      <c r="N40" s="122">
        <v>42032</v>
      </c>
      <c r="O40" s="122">
        <v>42037</v>
      </c>
      <c r="P40" s="122">
        <v>42154</v>
      </c>
      <c r="Q40" s="120" t="s">
        <v>144</v>
      </c>
      <c r="R40" s="120" t="s">
        <v>145</v>
      </c>
      <c r="S40" s="121" t="s">
        <v>146</v>
      </c>
      <c r="T40" s="120" t="s">
        <v>147</v>
      </c>
      <c r="U40" s="120" t="s">
        <v>148</v>
      </c>
      <c r="V40" s="123" t="s">
        <v>42</v>
      </c>
      <c r="W40" s="121" t="s">
        <v>149</v>
      </c>
      <c r="X40" s="123" t="str">
        <f t="shared" ref="X40:X92" ca="1" si="2">+IF(P40="","",IF(TODAY()-P40&gt;0,"VENCIDA","EN DESARROLLO"))</f>
        <v>VENCIDA</v>
      </c>
      <c r="Y40" s="124"/>
      <c r="Z40" s="125"/>
      <c r="AA40" s="7"/>
      <c r="AB40" s="9"/>
      <c r="AC40" s="9"/>
      <c r="AD40" s="9"/>
      <c r="AE40" s="9"/>
      <c r="AF40" s="9"/>
      <c r="AG40" s="9"/>
      <c r="AH40" s="9"/>
    </row>
    <row r="41" spans="1:34" ht="79.5" hidden="1" customHeight="1" x14ac:dyDescent="0.25">
      <c r="A41" s="126"/>
      <c r="B41" s="127"/>
      <c r="C41" s="127"/>
      <c r="D41" s="127"/>
      <c r="E41" s="128"/>
      <c r="F41" s="127"/>
      <c r="G41" s="127"/>
      <c r="H41" s="129" t="s">
        <v>150</v>
      </c>
      <c r="I41" s="130" t="s">
        <v>34</v>
      </c>
      <c r="J41" s="130" t="s">
        <v>14</v>
      </c>
      <c r="K41" s="130" t="s">
        <v>141</v>
      </c>
      <c r="L41" s="130"/>
      <c r="M41" s="130" t="s">
        <v>143</v>
      </c>
      <c r="N41" s="131">
        <v>42032</v>
      </c>
      <c r="O41" s="131">
        <v>42037</v>
      </c>
      <c r="P41" s="131">
        <v>42154</v>
      </c>
      <c r="Q41" s="129" t="s">
        <v>144</v>
      </c>
      <c r="R41" s="129" t="s">
        <v>151</v>
      </c>
      <c r="S41" s="130" t="s">
        <v>152</v>
      </c>
      <c r="T41" s="129" t="s">
        <v>153</v>
      </c>
      <c r="U41" s="129" t="s">
        <v>148</v>
      </c>
      <c r="V41" s="132" t="s">
        <v>42</v>
      </c>
      <c r="W41" s="130" t="s">
        <v>149</v>
      </c>
      <c r="X41" s="132" t="str">
        <f t="shared" ca="1" si="2"/>
        <v>VENCIDA</v>
      </c>
      <c r="Y41" s="125"/>
      <c r="Z41" s="125"/>
      <c r="AA41" s="7"/>
      <c r="AB41" s="9"/>
      <c r="AC41" s="9"/>
      <c r="AD41" s="9"/>
      <c r="AE41" s="9"/>
      <c r="AF41" s="9"/>
      <c r="AG41" s="9"/>
      <c r="AH41" s="9"/>
    </row>
    <row r="42" spans="1:34" ht="13.5" hidden="1" customHeight="1" x14ac:dyDescent="0.25">
      <c r="A42" s="133"/>
      <c r="B42" s="134"/>
      <c r="C42" s="134"/>
      <c r="D42" s="134"/>
      <c r="E42" s="135"/>
      <c r="F42" s="134"/>
      <c r="G42" s="134"/>
      <c r="H42" s="136"/>
      <c r="I42" s="137"/>
      <c r="J42" s="137"/>
      <c r="K42" s="137"/>
      <c r="L42" s="137"/>
      <c r="M42" s="137"/>
      <c r="N42" s="138"/>
      <c r="O42" s="137"/>
      <c r="P42" s="138"/>
      <c r="Q42" s="136"/>
      <c r="R42" s="136"/>
      <c r="S42" s="137"/>
      <c r="T42" s="136"/>
      <c r="U42" s="136"/>
      <c r="V42" s="139"/>
      <c r="W42" s="137"/>
      <c r="X42" s="140" t="str">
        <f t="shared" ca="1" si="2"/>
        <v/>
      </c>
      <c r="Y42" s="125"/>
      <c r="Z42" s="125"/>
      <c r="AA42" s="7"/>
      <c r="AB42" s="9"/>
      <c r="AC42" s="9"/>
      <c r="AD42" s="9"/>
      <c r="AE42" s="9"/>
      <c r="AF42" s="9"/>
      <c r="AG42" s="9"/>
      <c r="AH42" s="9"/>
    </row>
    <row r="43" spans="1:34" ht="60.75" hidden="1" customHeight="1" x14ac:dyDescent="0.25">
      <c r="A43" s="116">
        <v>2</v>
      </c>
      <c r="B43" s="117" t="s">
        <v>11</v>
      </c>
      <c r="C43" s="117" t="s">
        <v>10</v>
      </c>
      <c r="D43" s="118">
        <v>42032</v>
      </c>
      <c r="E43" s="117" t="s">
        <v>154</v>
      </c>
      <c r="F43" s="117" t="s">
        <v>12</v>
      </c>
      <c r="G43" s="119" t="s">
        <v>155</v>
      </c>
      <c r="H43" s="120" t="s">
        <v>156</v>
      </c>
      <c r="I43" s="121" t="s">
        <v>34</v>
      </c>
      <c r="J43" s="121" t="s">
        <v>14</v>
      </c>
      <c r="K43" s="121" t="s">
        <v>157</v>
      </c>
      <c r="L43" s="121" t="s">
        <v>158</v>
      </c>
      <c r="M43" s="121" t="s">
        <v>159</v>
      </c>
      <c r="N43" s="122">
        <v>42032</v>
      </c>
      <c r="O43" s="122">
        <v>42037</v>
      </c>
      <c r="P43" s="122">
        <v>42185</v>
      </c>
      <c r="Q43" s="120" t="s">
        <v>160</v>
      </c>
      <c r="R43" s="120" t="s">
        <v>161</v>
      </c>
      <c r="S43" s="121" t="s">
        <v>162</v>
      </c>
      <c r="T43" s="120" t="s">
        <v>163</v>
      </c>
      <c r="U43" s="120" t="s">
        <v>164</v>
      </c>
      <c r="V43" s="123" t="s">
        <v>36</v>
      </c>
      <c r="W43" s="121" t="s">
        <v>149</v>
      </c>
      <c r="X43" s="123" t="str">
        <f t="shared" ca="1" si="2"/>
        <v>VENCIDA</v>
      </c>
      <c r="Y43" s="125"/>
      <c r="Z43" s="125"/>
      <c r="AA43" s="7"/>
      <c r="AB43" s="9"/>
      <c r="AC43" s="9"/>
      <c r="AD43" s="9"/>
      <c r="AE43" s="9"/>
      <c r="AF43" s="9"/>
      <c r="AG43" s="9"/>
      <c r="AH43" s="9"/>
    </row>
    <row r="44" spans="1:34" ht="64.5" hidden="1" customHeight="1" x14ac:dyDescent="0.25">
      <c r="A44" s="126"/>
      <c r="B44" s="127"/>
      <c r="C44" s="127"/>
      <c r="D44" s="127"/>
      <c r="E44" s="128"/>
      <c r="F44" s="127"/>
      <c r="G44" s="127"/>
      <c r="H44" s="129"/>
      <c r="I44" s="130"/>
      <c r="J44" s="130"/>
      <c r="K44" s="130"/>
      <c r="L44" s="130"/>
      <c r="M44" s="130"/>
      <c r="N44" s="131"/>
      <c r="O44" s="130"/>
      <c r="P44" s="130"/>
      <c r="Q44" s="129"/>
      <c r="R44" s="129"/>
      <c r="S44" s="130"/>
      <c r="T44" s="129"/>
      <c r="U44" s="129"/>
      <c r="V44" s="132"/>
      <c r="W44" s="130"/>
      <c r="X44" s="141" t="str">
        <f t="shared" ca="1" si="2"/>
        <v/>
      </c>
      <c r="Y44" s="125"/>
      <c r="Z44" s="125"/>
      <c r="AA44" s="7"/>
      <c r="AB44" s="9"/>
      <c r="AC44" s="9"/>
      <c r="AD44" s="9"/>
      <c r="AE44" s="9"/>
      <c r="AF44" s="9"/>
      <c r="AG44" s="9"/>
      <c r="AH44" s="9"/>
    </row>
    <row r="45" spans="1:34" ht="64.5" hidden="1" customHeight="1" x14ac:dyDescent="0.25">
      <c r="A45" s="133"/>
      <c r="B45" s="134"/>
      <c r="C45" s="134"/>
      <c r="D45" s="134"/>
      <c r="E45" s="135"/>
      <c r="F45" s="134"/>
      <c r="G45" s="134"/>
      <c r="H45" s="136"/>
      <c r="I45" s="137"/>
      <c r="J45" s="137"/>
      <c r="K45" s="137"/>
      <c r="L45" s="137"/>
      <c r="M45" s="137"/>
      <c r="N45" s="138"/>
      <c r="O45" s="137"/>
      <c r="P45" s="137"/>
      <c r="Q45" s="136"/>
      <c r="R45" s="136"/>
      <c r="S45" s="137"/>
      <c r="T45" s="136"/>
      <c r="U45" s="136"/>
      <c r="V45" s="139"/>
      <c r="W45" s="137"/>
      <c r="X45" s="141" t="str">
        <f t="shared" ca="1" si="2"/>
        <v/>
      </c>
      <c r="Y45" s="125"/>
      <c r="Z45" s="125"/>
      <c r="AA45" s="7"/>
      <c r="AB45" s="9"/>
      <c r="AC45" s="9"/>
      <c r="AD45" s="9"/>
      <c r="AE45" s="9"/>
      <c r="AF45" s="9"/>
      <c r="AG45" s="9"/>
      <c r="AH45" s="9"/>
    </row>
    <row r="46" spans="1:34" ht="148.5" hidden="1" customHeight="1" x14ac:dyDescent="0.25">
      <c r="A46" s="116">
        <v>3</v>
      </c>
      <c r="B46" s="117" t="s">
        <v>11</v>
      </c>
      <c r="C46" s="117" t="s">
        <v>10</v>
      </c>
      <c r="D46" s="118">
        <v>42032</v>
      </c>
      <c r="E46" s="117" t="s">
        <v>165</v>
      </c>
      <c r="F46" s="117" t="s">
        <v>12</v>
      </c>
      <c r="G46" s="119" t="s">
        <v>166</v>
      </c>
      <c r="H46" s="120" t="s">
        <v>167</v>
      </c>
      <c r="I46" s="121" t="s">
        <v>34</v>
      </c>
      <c r="J46" s="121" t="s">
        <v>14</v>
      </c>
      <c r="K46" s="121" t="s">
        <v>168</v>
      </c>
      <c r="L46" s="121" t="s">
        <v>169</v>
      </c>
      <c r="M46" s="121" t="s">
        <v>170</v>
      </c>
      <c r="N46" s="122">
        <v>42032</v>
      </c>
      <c r="O46" s="122">
        <v>42037</v>
      </c>
      <c r="P46" s="122">
        <v>42246</v>
      </c>
      <c r="Q46" s="120" t="s">
        <v>171</v>
      </c>
      <c r="R46" s="120" t="s">
        <v>172</v>
      </c>
      <c r="S46" s="121" t="s">
        <v>173</v>
      </c>
      <c r="T46" s="120" t="s">
        <v>174</v>
      </c>
      <c r="U46" s="121" t="s">
        <v>175</v>
      </c>
      <c r="V46" s="123" t="s">
        <v>36</v>
      </c>
      <c r="W46" s="121" t="s">
        <v>176</v>
      </c>
      <c r="X46" s="123" t="str">
        <f t="shared" ca="1" si="2"/>
        <v>VENCIDA</v>
      </c>
      <c r="Y46" s="125"/>
      <c r="Z46" s="125"/>
      <c r="AA46" s="7"/>
      <c r="AB46" s="9"/>
      <c r="AC46" s="9"/>
      <c r="AD46" s="9"/>
      <c r="AE46" s="9"/>
      <c r="AF46" s="9"/>
      <c r="AG46" s="9"/>
      <c r="AH46" s="9"/>
    </row>
    <row r="47" spans="1:34" ht="64.5" hidden="1" customHeight="1" x14ac:dyDescent="0.25">
      <c r="A47" s="126"/>
      <c r="B47" s="127"/>
      <c r="C47" s="127"/>
      <c r="D47" s="127"/>
      <c r="E47" s="128"/>
      <c r="F47" s="127"/>
      <c r="G47" s="127"/>
      <c r="H47" s="129"/>
      <c r="I47" s="130"/>
      <c r="J47" s="130"/>
      <c r="K47" s="130"/>
      <c r="L47" s="130"/>
      <c r="M47" s="130"/>
      <c r="N47" s="131"/>
      <c r="O47" s="130"/>
      <c r="P47" s="130"/>
      <c r="Q47" s="129"/>
      <c r="R47" s="129"/>
      <c r="S47" s="130"/>
      <c r="T47" s="129"/>
      <c r="U47" s="129"/>
      <c r="V47" s="132"/>
      <c r="W47" s="130"/>
      <c r="X47" s="141" t="str">
        <f t="shared" ca="1" si="2"/>
        <v/>
      </c>
      <c r="Y47" s="125"/>
      <c r="Z47" s="125"/>
      <c r="AA47" s="7"/>
      <c r="AB47" s="9"/>
      <c r="AC47" s="9"/>
      <c r="AD47" s="9"/>
      <c r="AE47" s="9"/>
      <c r="AF47" s="9"/>
      <c r="AG47" s="9"/>
      <c r="AH47" s="9"/>
    </row>
    <row r="48" spans="1:34" ht="3.75" hidden="1" customHeight="1" x14ac:dyDescent="0.25">
      <c r="A48" s="133"/>
      <c r="B48" s="134"/>
      <c r="C48" s="134"/>
      <c r="D48" s="134"/>
      <c r="E48" s="135"/>
      <c r="F48" s="134"/>
      <c r="G48" s="134"/>
      <c r="H48" s="136"/>
      <c r="I48" s="137"/>
      <c r="J48" s="137"/>
      <c r="K48" s="137"/>
      <c r="L48" s="137"/>
      <c r="M48" s="137"/>
      <c r="N48" s="138"/>
      <c r="O48" s="137"/>
      <c r="P48" s="137"/>
      <c r="Q48" s="136"/>
      <c r="R48" s="136"/>
      <c r="S48" s="137"/>
      <c r="T48" s="136"/>
      <c r="U48" s="136"/>
      <c r="V48" s="139"/>
      <c r="W48" s="137"/>
      <c r="X48" s="141" t="str">
        <f t="shared" ca="1" si="2"/>
        <v/>
      </c>
      <c r="Y48" s="125"/>
      <c r="Z48" s="125"/>
      <c r="AA48" s="7"/>
      <c r="AB48" s="9"/>
      <c r="AC48" s="9"/>
      <c r="AD48" s="9"/>
      <c r="AE48" s="9"/>
      <c r="AF48" s="9"/>
      <c r="AG48" s="9"/>
      <c r="AH48" s="9"/>
    </row>
    <row r="49" spans="1:34" ht="99.75" hidden="1" customHeight="1" x14ac:dyDescent="0.25">
      <c r="A49" s="116">
        <v>4</v>
      </c>
      <c r="B49" s="117" t="s">
        <v>11</v>
      </c>
      <c r="C49" s="117" t="s">
        <v>10</v>
      </c>
      <c r="D49" s="118">
        <v>42032</v>
      </c>
      <c r="E49" s="117" t="s">
        <v>177</v>
      </c>
      <c r="F49" s="117" t="s">
        <v>12</v>
      </c>
      <c r="G49" s="119" t="s">
        <v>178</v>
      </c>
      <c r="H49" s="120" t="s">
        <v>179</v>
      </c>
      <c r="I49" s="121" t="s">
        <v>34</v>
      </c>
      <c r="J49" s="121" t="s">
        <v>14</v>
      </c>
      <c r="K49" s="121" t="s">
        <v>180</v>
      </c>
      <c r="L49" s="121" t="s">
        <v>181</v>
      </c>
      <c r="M49" s="121" t="s">
        <v>182</v>
      </c>
      <c r="N49" s="122">
        <v>42032</v>
      </c>
      <c r="O49" s="122">
        <v>42037</v>
      </c>
      <c r="P49" s="122">
        <v>42124</v>
      </c>
      <c r="Q49" s="120" t="s">
        <v>183</v>
      </c>
      <c r="R49" s="120" t="s">
        <v>184</v>
      </c>
      <c r="S49" s="121" t="s">
        <v>146</v>
      </c>
      <c r="T49" s="120" t="s">
        <v>185</v>
      </c>
      <c r="U49" s="120" t="s">
        <v>186</v>
      </c>
      <c r="V49" s="123" t="s">
        <v>36</v>
      </c>
      <c r="W49" s="121" t="s">
        <v>187</v>
      </c>
      <c r="X49" s="123" t="str">
        <f t="shared" ca="1" si="2"/>
        <v>VENCIDA</v>
      </c>
      <c r="Y49" s="125"/>
      <c r="Z49" s="125"/>
      <c r="AA49" s="7"/>
      <c r="AB49" s="9"/>
      <c r="AC49" s="9"/>
      <c r="AD49" s="9"/>
      <c r="AE49" s="9"/>
      <c r="AF49" s="9"/>
      <c r="AG49" s="9"/>
      <c r="AH49" s="9"/>
    </row>
    <row r="50" spans="1:34" ht="64.5" hidden="1" customHeight="1" x14ac:dyDescent="0.25">
      <c r="A50" s="126"/>
      <c r="B50" s="127"/>
      <c r="C50" s="127"/>
      <c r="D50" s="127"/>
      <c r="E50" s="128"/>
      <c r="F50" s="127"/>
      <c r="G50" s="127"/>
      <c r="H50" s="129"/>
      <c r="I50" s="130"/>
      <c r="J50" s="130"/>
      <c r="K50" s="130"/>
      <c r="L50" s="130"/>
      <c r="M50" s="130"/>
      <c r="N50" s="131"/>
      <c r="O50" s="130"/>
      <c r="P50" s="130"/>
      <c r="Q50" s="129"/>
      <c r="R50" s="129"/>
      <c r="S50" s="130"/>
      <c r="T50" s="129"/>
      <c r="U50" s="129"/>
      <c r="V50" s="132"/>
      <c r="W50" s="130"/>
      <c r="X50" s="132" t="str">
        <f t="shared" ca="1" si="2"/>
        <v/>
      </c>
      <c r="Y50" s="125"/>
      <c r="Z50" s="125"/>
      <c r="AA50" s="7"/>
      <c r="AB50" s="9"/>
      <c r="AC50" s="9"/>
      <c r="AD50" s="9"/>
      <c r="AE50" s="9"/>
      <c r="AF50" s="9"/>
      <c r="AG50" s="9"/>
      <c r="AH50" s="9"/>
    </row>
    <row r="51" spans="1:34" ht="64.5" hidden="1" customHeight="1" x14ac:dyDescent="0.25">
      <c r="A51" s="133"/>
      <c r="B51" s="134"/>
      <c r="C51" s="134"/>
      <c r="D51" s="134"/>
      <c r="E51" s="135"/>
      <c r="F51" s="134"/>
      <c r="G51" s="134"/>
      <c r="H51" s="136"/>
      <c r="I51" s="137"/>
      <c r="J51" s="137"/>
      <c r="K51" s="137"/>
      <c r="L51" s="137"/>
      <c r="M51" s="137"/>
      <c r="N51" s="138"/>
      <c r="O51" s="137"/>
      <c r="P51" s="137"/>
      <c r="Q51" s="136"/>
      <c r="R51" s="136"/>
      <c r="S51" s="137"/>
      <c r="T51" s="136"/>
      <c r="U51" s="136"/>
      <c r="V51" s="139"/>
      <c r="W51" s="137"/>
      <c r="X51" s="141" t="str">
        <f t="shared" ca="1" si="2"/>
        <v/>
      </c>
      <c r="Y51" s="125"/>
      <c r="Z51" s="125"/>
      <c r="AA51" s="7"/>
      <c r="AB51" s="9"/>
      <c r="AC51" s="9"/>
      <c r="AD51" s="9"/>
      <c r="AE51" s="9"/>
      <c r="AF51" s="9"/>
      <c r="AG51" s="9"/>
      <c r="AH51" s="9"/>
    </row>
    <row r="52" spans="1:34" ht="87.75" hidden="1" customHeight="1" x14ac:dyDescent="0.25">
      <c r="A52" s="116">
        <v>5</v>
      </c>
      <c r="B52" s="117" t="s">
        <v>11</v>
      </c>
      <c r="C52" s="117" t="s">
        <v>10</v>
      </c>
      <c r="D52" s="118">
        <v>42032</v>
      </c>
      <c r="E52" s="117" t="s">
        <v>188</v>
      </c>
      <c r="F52" s="117" t="s">
        <v>12</v>
      </c>
      <c r="G52" s="119" t="s">
        <v>189</v>
      </c>
      <c r="H52" s="120" t="s">
        <v>190</v>
      </c>
      <c r="I52" s="121" t="s">
        <v>34</v>
      </c>
      <c r="J52" s="121" t="s">
        <v>14</v>
      </c>
      <c r="K52" s="121" t="s">
        <v>191</v>
      </c>
      <c r="L52" s="121" t="s">
        <v>169</v>
      </c>
      <c r="M52" s="121" t="s">
        <v>170</v>
      </c>
      <c r="N52" s="122">
        <v>42032</v>
      </c>
      <c r="O52" s="122">
        <v>42037</v>
      </c>
      <c r="P52" s="122">
        <v>42124</v>
      </c>
      <c r="Q52" s="120" t="s">
        <v>192</v>
      </c>
      <c r="R52" s="120" t="s">
        <v>193</v>
      </c>
      <c r="S52" s="121" t="s">
        <v>194</v>
      </c>
      <c r="T52" s="120" t="s">
        <v>195</v>
      </c>
      <c r="U52" s="142" t="str">
        <f>HYPERLINK("http://www.idep.edu.co/?p=8441","http://www.idep.edu.co/?p=8441")</f>
        <v>http://www.idep.edu.co/?p=8441</v>
      </c>
      <c r="V52" s="123" t="s">
        <v>36</v>
      </c>
      <c r="W52" s="121" t="s">
        <v>149</v>
      </c>
      <c r="X52" s="123" t="str">
        <f t="shared" ca="1" si="2"/>
        <v>VENCIDA</v>
      </c>
      <c r="Y52" s="125"/>
      <c r="Z52" s="125"/>
      <c r="AA52" s="7"/>
      <c r="AB52" s="9"/>
      <c r="AC52" s="9"/>
      <c r="AD52" s="9"/>
      <c r="AE52" s="9"/>
      <c r="AF52" s="9"/>
      <c r="AG52" s="9"/>
      <c r="AH52" s="9"/>
    </row>
    <row r="53" spans="1:34" ht="64.5" hidden="1" customHeight="1" x14ac:dyDescent="0.25">
      <c r="A53" s="126"/>
      <c r="B53" s="127"/>
      <c r="C53" s="127"/>
      <c r="D53" s="127"/>
      <c r="E53" s="128"/>
      <c r="F53" s="127"/>
      <c r="G53" s="127"/>
      <c r="H53" s="129"/>
      <c r="I53" s="130"/>
      <c r="J53" s="130"/>
      <c r="K53" s="130"/>
      <c r="L53" s="130"/>
      <c r="M53" s="130"/>
      <c r="N53" s="131"/>
      <c r="O53" s="130"/>
      <c r="P53" s="130"/>
      <c r="Q53" s="129"/>
      <c r="R53" s="129"/>
      <c r="S53" s="130"/>
      <c r="T53" s="129"/>
      <c r="U53" s="129"/>
      <c r="V53" s="132"/>
      <c r="W53" s="130"/>
      <c r="X53" s="132" t="str">
        <f t="shared" ca="1" si="2"/>
        <v/>
      </c>
      <c r="Y53" s="125"/>
      <c r="Z53" s="125"/>
      <c r="AA53" s="7"/>
      <c r="AB53" s="9"/>
      <c r="AC53" s="9"/>
      <c r="AD53" s="9"/>
      <c r="AE53" s="9"/>
      <c r="AF53" s="9"/>
      <c r="AG53" s="9"/>
      <c r="AH53" s="9"/>
    </row>
    <row r="54" spans="1:34" ht="64.5" hidden="1" customHeight="1" x14ac:dyDescent="0.25">
      <c r="A54" s="133"/>
      <c r="B54" s="134"/>
      <c r="C54" s="134"/>
      <c r="D54" s="134"/>
      <c r="E54" s="135"/>
      <c r="F54" s="134"/>
      <c r="G54" s="134"/>
      <c r="H54" s="136"/>
      <c r="I54" s="137"/>
      <c r="J54" s="137"/>
      <c r="K54" s="137"/>
      <c r="L54" s="137"/>
      <c r="M54" s="137"/>
      <c r="N54" s="138"/>
      <c r="O54" s="137"/>
      <c r="P54" s="137"/>
      <c r="Q54" s="136"/>
      <c r="R54" s="136"/>
      <c r="S54" s="137"/>
      <c r="T54" s="136"/>
      <c r="U54" s="136"/>
      <c r="V54" s="139"/>
      <c r="W54" s="137"/>
      <c r="X54" s="141" t="str">
        <f t="shared" ca="1" si="2"/>
        <v/>
      </c>
      <c r="Y54" s="125"/>
      <c r="Z54" s="125"/>
      <c r="AA54" s="7"/>
      <c r="AB54" s="9"/>
      <c r="AC54" s="9"/>
      <c r="AD54" s="9"/>
      <c r="AE54" s="9"/>
      <c r="AF54" s="9"/>
      <c r="AG54" s="9"/>
      <c r="AH54" s="9"/>
    </row>
    <row r="55" spans="1:34" ht="127.5" hidden="1" customHeight="1" x14ac:dyDescent="0.25">
      <c r="A55" s="116">
        <v>6</v>
      </c>
      <c r="B55" s="117" t="s">
        <v>11</v>
      </c>
      <c r="C55" s="117" t="s">
        <v>10</v>
      </c>
      <c r="D55" s="118">
        <v>42032</v>
      </c>
      <c r="E55" s="117" t="s">
        <v>196</v>
      </c>
      <c r="F55" s="117" t="s">
        <v>19</v>
      </c>
      <c r="G55" s="119" t="s">
        <v>197</v>
      </c>
      <c r="H55" s="120" t="s">
        <v>198</v>
      </c>
      <c r="I55" s="121" t="s">
        <v>27</v>
      </c>
      <c r="J55" s="121" t="s">
        <v>14</v>
      </c>
      <c r="K55" s="121" t="s">
        <v>199</v>
      </c>
      <c r="L55" s="121" t="s">
        <v>169</v>
      </c>
      <c r="M55" s="121" t="s">
        <v>170</v>
      </c>
      <c r="N55" s="122">
        <v>42032</v>
      </c>
      <c r="O55" s="122">
        <v>42037</v>
      </c>
      <c r="P55" s="122">
        <v>42200</v>
      </c>
      <c r="Q55" s="120" t="s">
        <v>200</v>
      </c>
      <c r="R55" s="120" t="s">
        <v>201</v>
      </c>
      <c r="S55" s="121" t="s">
        <v>146</v>
      </c>
      <c r="T55" s="120" t="s">
        <v>163</v>
      </c>
      <c r="U55" s="120" t="s">
        <v>164</v>
      </c>
      <c r="V55" s="123" t="s">
        <v>36</v>
      </c>
      <c r="W55" s="121" t="s">
        <v>202</v>
      </c>
      <c r="X55" s="123" t="str">
        <f t="shared" ca="1" si="2"/>
        <v>VENCIDA</v>
      </c>
      <c r="Y55" s="125"/>
      <c r="Z55" s="125"/>
      <c r="AA55" s="7"/>
      <c r="AB55" s="9"/>
      <c r="AC55" s="9"/>
      <c r="AD55" s="9"/>
      <c r="AE55" s="9"/>
      <c r="AF55" s="9"/>
      <c r="AG55" s="9"/>
      <c r="AH55" s="9"/>
    </row>
    <row r="56" spans="1:34" ht="64.5" hidden="1" customHeight="1" x14ac:dyDescent="0.25">
      <c r="A56" s="126"/>
      <c r="B56" s="127"/>
      <c r="C56" s="127"/>
      <c r="D56" s="143"/>
      <c r="E56" s="144"/>
      <c r="F56" s="144"/>
      <c r="G56" s="145"/>
      <c r="H56" s="129"/>
      <c r="I56" s="130"/>
      <c r="J56" s="130"/>
      <c r="K56" s="130"/>
      <c r="L56" s="130"/>
      <c r="M56" s="130"/>
      <c r="N56" s="131"/>
      <c r="O56" s="130"/>
      <c r="P56" s="130"/>
      <c r="Q56" s="129"/>
      <c r="R56" s="129"/>
      <c r="S56" s="130"/>
      <c r="T56" s="129"/>
      <c r="U56" s="129"/>
      <c r="V56" s="132"/>
      <c r="W56" s="130"/>
      <c r="X56" s="141" t="str">
        <f t="shared" ca="1" si="2"/>
        <v/>
      </c>
      <c r="Y56" s="125"/>
      <c r="Z56" s="125"/>
      <c r="AA56" s="7"/>
      <c r="AB56" s="9"/>
      <c r="AC56" s="9"/>
      <c r="AD56" s="9"/>
      <c r="AE56" s="9"/>
      <c r="AF56" s="9"/>
      <c r="AG56" s="9"/>
      <c r="AH56" s="9"/>
    </row>
    <row r="57" spans="1:34" ht="64.5" hidden="1" customHeight="1" x14ac:dyDescent="0.25">
      <c r="A57" s="133"/>
      <c r="B57" s="134"/>
      <c r="C57" s="134"/>
      <c r="D57" s="146"/>
      <c r="E57" s="147"/>
      <c r="F57" s="147"/>
      <c r="G57" s="148"/>
      <c r="H57" s="136"/>
      <c r="I57" s="137"/>
      <c r="J57" s="137"/>
      <c r="K57" s="137"/>
      <c r="L57" s="137"/>
      <c r="M57" s="137"/>
      <c r="N57" s="138"/>
      <c r="O57" s="137"/>
      <c r="P57" s="137"/>
      <c r="Q57" s="136"/>
      <c r="R57" s="136"/>
      <c r="S57" s="137"/>
      <c r="T57" s="136"/>
      <c r="U57" s="136"/>
      <c r="V57" s="139"/>
      <c r="W57" s="137"/>
      <c r="X57" s="141" t="str">
        <f t="shared" ca="1" si="2"/>
        <v/>
      </c>
      <c r="Y57" s="125"/>
      <c r="Z57" s="125"/>
      <c r="AA57" s="7"/>
      <c r="AB57" s="9"/>
      <c r="AC57" s="9"/>
      <c r="AD57" s="9"/>
      <c r="AE57" s="9"/>
      <c r="AF57" s="9"/>
      <c r="AG57" s="9"/>
      <c r="AH57" s="9"/>
    </row>
    <row r="58" spans="1:34" ht="233.25" hidden="1" customHeight="1" x14ac:dyDescent="0.25">
      <c r="A58" s="116">
        <v>7</v>
      </c>
      <c r="B58" s="117" t="s">
        <v>11</v>
      </c>
      <c r="C58" s="117" t="s">
        <v>10</v>
      </c>
      <c r="D58" s="118">
        <v>42032</v>
      </c>
      <c r="E58" s="117" t="s">
        <v>203</v>
      </c>
      <c r="F58" s="117" t="s">
        <v>19</v>
      </c>
      <c r="G58" s="119" t="s">
        <v>204</v>
      </c>
      <c r="H58" s="120" t="s">
        <v>205</v>
      </c>
      <c r="I58" s="121" t="s">
        <v>27</v>
      </c>
      <c r="J58" s="121" t="s">
        <v>14</v>
      </c>
      <c r="K58" s="121" t="s">
        <v>206</v>
      </c>
      <c r="L58" s="121" t="s">
        <v>207</v>
      </c>
      <c r="M58" s="121" t="s">
        <v>208</v>
      </c>
      <c r="N58" s="122">
        <v>42032</v>
      </c>
      <c r="O58" s="122">
        <v>42037</v>
      </c>
      <c r="P58" s="122">
        <v>42091</v>
      </c>
      <c r="Q58" s="120" t="s">
        <v>209</v>
      </c>
      <c r="R58" s="120" t="s">
        <v>210</v>
      </c>
      <c r="S58" s="122">
        <v>42124</v>
      </c>
      <c r="T58" s="120" t="s">
        <v>211</v>
      </c>
      <c r="U58" s="120" t="s">
        <v>212</v>
      </c>
      <c r="V58" s="123" t="s">
        <v>36</v>
      </c>
      <c r="W58" s="121" t="s">
        <v>202</v>
      </c>
      <c r="X58" s="123" t="str">
        <f t="shared" ca="1" si="2"/>
        <v>VENCIDA</v>
      </c>
      <c r="Y58" s="125"/>
      <c r="Z58" s="125"/>
      <c r="AA58" s="7"/>
      <c r="AB58" s="9"/>
      <c r="AC58" s="9"/>
      <c r="AD58" s="9"/>
      <c r="AE58" s="9"/>
      <c r="AF58" s="9"/>
      <c r="AG58" s="9"/>
      <c r="AH58" s="9"/>
    </row>
    <row r="59" spans="1:34" ht="64.5" hidden="1" customHeight="1" x14ac:dyDescent="0.25">
      <c r="A59" s="126"/>
      <c r="B59" s="127"/>
      <c r="C59" s="127"/>
      <c r="D59" s="143"/>
      <c r="E59" s="144"/>
      <c r="F59" s="144"/>
      <c r="G59" s="145"/>
      <c r="H59" s="129"/>
      <c r="I59" s="130"/>
      <c r="J59" s="130"/>
      <c r="K59" s="130"/>
      <c r="L59" s="130"/>
      <c r="M59" s="130"/>
      <c r="N59" s="131"/>
      <c r="O59" s="130"/>
      <c r="P59" s="130"/>
      <c r="Q59" s="129"/>
      <c r="R59" s="129"/>
      <c r="S59" s="130"/>
      <c r="T59" s="129"/>
      <c r="U59" s="129"/>
      <c r="V59" s="132"/>
      <c r="W59" s="130"/>
      <c r="X59" s="141" t="str">
        <f t="shared" ca="1" si="2"/>
        <v/>
      </c>
      <c r="Y59" s="125"/>
      <c r="Z59" s="125"/>
      <c r="AA59" s="7"/>
      <c r="AB59" s="9"/>
      <c r="AC59" s="9"/>
      <c r="AD59" s="9"/>
      <c r="AE59" s="9"/>
      <c r="AF59" s="9"/>
      <c r="AG59" s="9"/>
      <c r="AH59" s="9"/>
    </row>
    <row r="60" spans="1:34" ht="64.5" hidden="1" customHeight="1" x14ac:dyDescent="0.25">
      <c r="A60" s="133"/>
      <c r="B60" s="134"/>
      <c r="C60" s="134"/>
      <c r="D60" s="146"/>
      <c r="E60" s="147"/>
      <c r="F60" s="147"/>
      <c r="G60" s="148"/>
      <c r="H60" s="136"/>
      <c r="I60" s="137"/>
      <c r="J60" s="137"/>
      <c r="K60" s="137"/>
      <c r="L60" s="137"/>
      <c r="M60" s="137"/>
      <c r="N60" s="138"/>
      <c r="O60" s="137"/>
      <c r="P60" s="137"/>
      <c r="Q60" s="136"/>
      <c r="R60" s="136"/>
      <c r="S60" s="137"/>
      <c r="T60" s="136"/>
      <c r="U60" s="136"/>
      <c r="V60" s="139"/>
      <c r="W60" s="137"/>
      <c r="X60" s="141" t="str">
        <f t="shared" ca="1" si="2"/>
        <v/>
      </c>
      <c r="Y60" s="125"/>
      <c r="Z60" s="125"/>
      <c r="AA60" s="7"/>
      <c r="AB60" s="9"/>
      <c r="AC60" s="9"/>
      <c r="AD60" s="9"/>
      <c r="AE60" s="9"/>
      <c r="AF60" s="9"/>
      <c r="AG60" s="9"/>
      <c r="AH60" s="9"/>
    </row>
    <row r="61" spans="1:34" ht="159.75" hidden="1" customHeight="1" x14ac:dyDescent="0.25">
      <c r="A61" s="116">
        <v>8</v>
      </c>
      <c r="B61" s="117" t="s">
        <v>11</v>
      </c>
      <c r="C61" s="117" t="s">
        <v>10</v>
      </c>
      <c r="D61" s="118">
        <v>42032</v>
      </c>
      <c r="E61" s="117" t="s">
        <v>213</v>
      </c>
      <c r="F61" s="117" t="s">
        <v>19</v>
      </c>
      <c r="G61" s="119" t="s">
        <v>214</v>
      </c>
      <c r="H61" s="120" t="s">
        <v>215</v>
      </c>
      <c r="I61" s="121" t="s">
        <v>27</v>
      </c>
      <c r="J61" s="121" t="s">
        <v>14</v>
      </c>
      <c r="K61" s="121" t="s">
        <v>216</v>
      </c>
      <c r="L61" s="121" t="s">
        <v>169</v>
      </c>
      <c r="M61" s="121" t="s">
        <v>170</v>
      </c>
      <c r="N61" s="122">
        <v>42032</v>
      </c>
      <c r="O61" s="122">
        <v>42037</v>
      </c>
      <c r="P61" s="122">
        <v>42093</v>
      </c>
      <c r="Q61" s="120" t="s">
        <v>217</v>
      </c>
      <c r="R61" s="120" t="s">
        <v>218</v>
      </c>
      <c r="S61" s="121" t="s">
        <v>146</v>
      </c>
      <c r="T61" s="120" t="s">
        <v>219</v>
      </c>
      <c r="U61" s="120" t="s">
        <v>220</v>
      </c>
      <c r="V61" s="123" t="s">
        <v>36</v>
      </c>
      <c r="W61" s="121" t="s">
        <v>202</v>
      </c>
      <c r="X61" s="123" t="str">
        <f t="shared" ca="1" si="2"/>
        <v>VENCIDA</v>
      </c>
      <c r="Y61" s="125"/>
      <c r="Z61" s="125"/>
      <c r="AA61" s="7"/>
      <c r="AB61" s="9"/>
      <c r="AC61" s="9"/>
      <c r="AD61" s="9"/>
      <c r="AE61" s="9"/>
      <c r="AF61" s="9"/>
      <c r="AG61" s="9"/>
      <c r="AH61" s="9"/>
    </row>
    <row r="62" spans="1:34" ht="64.5" hidden="1" customHeight="1" x14ac:dyDescent="0.25">
      <c r="A62" s="126"/>
      <c r="B62" s="127"/>
      <c r="C62" s="127"/>
      <c r="D62" s="143"/>
      <c r="E62" s="144"/>
      <c r="F62" s="144"/>
      <c r="G62" s="145"/>
      <c r="H62" s="129"/>
      <c r="I62" s="130"/>
      <c r="J62" s="130"/>
      <c r="K62" s="130"/>
      <c r="L62" s="130"/>
      <c r="M62" s="130"/>
      <c r="N62" s="131"/>
      <c r="O62" s="130"/>
      <c r="P62" s="130"/>
      <c r="Q62" s="129"/>
      <c r="R62" s="129"/>
      <c r="S62" s="130"/>
      <c r="T62" s="129"/>
      <c r="U62" s="129"/>
      <c r="V62" s="132"/>
      <c r="W62" s="130"/>
      <c r="X62" s="132" t="str">
        <f t="shared" ca="1" si="2"/>
        <v/>
      </c>
      <c r="Y62" s="125"/>
      <c r="Z62" s="125"/>
      <c r="AA62" s="7"/>
      <c r="AB62" s="9"/>
      <c r="AC62" s="9"/>
      <c r="AD62" s="9"/>
      <c r="AE62" s="9"/>
      <c r="AF62" s="9"/>
      <c r="AG62" s="9"/>
      <c r="AH62" s="9"/>
    </row>
    <row r="63" spans="1:34" ht="64.5" hidden="1" customHeight="1" x14ac:dyDescent="0.25">
      <c r="A63" s="133"/>
      <c r="B63" s="134"/>
      <c r="C63" s="134"/>
      <c r="D63" s="146"/>
      <c r="E63" s="147"/>
      <c r="F63" s="147"/>
      <c r="G63" s="148"/>
      <c r="H63" s="136"/>
      <c r="I63" s="137"/>
      <c r="J63" s="137"/>
      <c r="K63" s="137"/>
      <c r="L63" s="137"/>
      <c r="M63" s="137"/>
      <c r="N63" s="138"/>
      <c r="O63" s="137"/>
      <c r="P63" s="137"/>
      <c r="Q63" s="136"/>
      <c r="R63" s="136"/>
      <c r="S63" s="137"/>
      <c r="T63" s="136"/>
      <c r="U63" s="136"/>
      <c r="V63" s="139"/>
      <c r="W63" s="137"/>
      <c r="X63" s="141" t="str">
        <f t="shared" ca="1" si="2"/>
        <v/>
      </c>
      <c r="Y63" s="125"/>
      <c r="Z63" s="125"/>
      <c r="AA63" s="7"/>
      <c r="AB63" s="9"/>
      <c r="AC63" s="9"/>
      <c r="AD63" s="9"/>
      <c r="AE63" s="9"/>
      <c r="AF63" s="9"/>
      <c r="AG63" s="9"/>
      <c r="AH63" s="9"/>
    </row>
    <row r="64" spans="1:34" ht="155.25" hidden="1" customHeight="1" x14ac:dyDescent="0.25">
      <c r="A64" s="116">
        <v>9</v>
      </c>
      <c r="B64" s="117" t="s">
        <v>11</v>
      </c>
      <c r="C64" s="117" t="s">
        <v>10</v>
      </c>
      <c r="D64" s="118">
        <v>42032</v>
      </c>
      <c r="E64" s="117" t="s">
        <v>221</v>
      </c>
      <c r="F64" s="117" t="s">
        <v>19</v>
      </c>
      <c r="G64" s="119" t="s">
        <v>222</v>
      </c>
      <c r="H64" s="120" t="s">
        <v>223</v>
      </c>
      <c r="I64" s="121" t="s">
        <v>27</v>
      </c>
      <c r="J64" s="121" t="s">
        <v>14</v>
      </c>
      <c r="K64" s="121" t="s">
        <v>216</v>
      </c>
      <c r="L64" s="121" t="s">
        <v>224</v>
      </c>
      <c r="M64" s="121" t="s">
        <v>225</v>
      </c>
      <c r="N64" s="122">
        <v>42032</v>
      </c>
      <c r="O64" s="122">
        <v>42037</v>
      </c>
      <c r="P64" s="122">
        <v>42078</v>
      </c>
      <c r="Q64" s="120" t="s">
        <v>226</v>
      </c>
      <c r="R64" s="120" t="s">
        <v>227</v>
      </c>
      <c r="S64" s="122">
        <v>42124</v>
      </c>
      <c r="T64" s="120" t="s">
        <v>228</v>
      </c>
      <c r="U64" s="120" t="s">
        <v>220</v>
      </c>
      <c r="V64" s="123" t="s">
        <v>36</v>
      </c>
      <c r="W64" s="121" t="s">
        <v>229</v>
      </c>
      <c r="X64" s="123" t="str">
        <f t="shared" ca="1" si="2"/>
        <v>VENCIDA</v>
      </c>
      <c r="Y64" s="125"/>
      <c r="Z64" s="125"/>
      <c r="AA64" s="7"/>
      <c r="AB64" s="9"/>
      <c r="AC64" s="9"/>
      <c r="AD64" s="9"/>
      <c r="AE64" s="9"/>
      <c r="AF64" s="9"/>
      <c r="AG64" s="9"/>
      <c r="AH64" s="9"/>
    </row>
    <row r="65" spans="1:34" ht="64.5" hidden="1" customHeight="1" x14ac:dyDescent="0.25">
      <c r="A65" s="126"/>
      <c r="B65" s="127"/>
      <c r="C65" s="127"/>
      <c r="D65" s="143"/>
      <c r="E65" s="144"/>
      <c r="F65" s="144"/>
      <c r="G65" s="145"/>
      <c r="H65" s="129"/>
      <c r="I65" s="130"/>
      <c r="J65" s="130"/>
      <c r="K65" s="130"/>
      <c r="L65" s="130"/>
      <c r="M65" s="130"/>
      <c r="N65" s="131"/>
      <c r="O65" s="130"/>
      <c r="P65" s="130"/>
      <c r="Q65" s="129"/>
      <c r="R65" s="129"/>
      <c r="S65" s="130"/>
      <c r="T65" s="129"/>
      <c r="U65" s="129"/>
      <c r="V65" s="132"/>
      <c r="W65" s="130"/>
      <c r="X65" s="132" t="str">
        <f t="shared" ca="1" si="2"/>
        <v/>
      </c>
      <c r="Y65" s="125"/>
      <c r="Z65" s="125"/>
      <c r="AA65" s="7"/>
      <c r="AB65" s="9"/>
      <c r="AC65" s="9"/>
      <c r="AD65" s="9"/>
      <c r="AE65" s="9"/>
      <c r="AF65" s="9"/>
      <c r="AG65" s="9"/>
      <c r="AH65" s="9"/>
    </row>
    <row r="66" spans="1:34" ht="64.5" hidden="1" customHeight="1" x14ac:dyDescent="0.25">
      <c r="A66" s="133"/>
      <c r="B66" s="134"/>
      <c r="C66" s="134"/>
      <c r="D66" s="146"/>
      <c r="E66" s="147"/>
      <c r="F66" s="147"/>
      <c r="G66" s="148"/>
      <c r="H66" s="136"/>
      <c r="I66" s="137"/>
      <c r="J66" s="137"/>
      <c r="K66" s="137"/>
      <c r="L66" s="137"/>
      <c r="M66" s="137"/>
      <c r="N66" s="138"/>
      <c r="O66" s="137"/>
      <c r="P66" s="137"/>
      <c r="Q66" s="136"/>
      <c r="R66" s="136"/>
      <c r="S66" s="137"/>
      <c r="T66" s="136"/>
      <c r="U66" s="136"/>
      <c r="V66" s="139"/>
      <c r="W66" s="137"/>
      <c r="X66" s="141" t="str">
        <f t="shared" ca="1" si="2"/>
        <v/>
      </c>
      <c r="Y66" s="125"/>
      <c r="Z66" s="125"/>
      <c r="AA66" s="7"/>
      <c r="AB66" s="9"/>
      <c r="AC66" s="9"/>
      <c r="AD66" s="9"/>
      <c r="AE66" s="9"/>
      <c r="AF66" s="9"/>
      <c r="AG66" s="9"/>
      <c r="AH66" s="9"/>
    </row>
    <row r="67" spans="1:34" ht="165.75" hidden="1" customHeight="1" x14ac:dyDescent="0.25">
      <c r="A67" s="116">
        <v>10</v>
      </c>
      <c r="B67" s="117" t="s">
        <v>11</v>
      </c>
      <c r="C67" s="117" t="s">
        <v>10</v>
      </c>
      <c r="D67" s="118">
        <v>42032</v>
      </c>
      <c r="E67" s="117" t="s">
        <v>230</v>
      </c>
      <c r="F67" s="117" t="s">
        <v>19</v>
      </c>
      <c r="G67" s="119" t="s">
        <v>231</v>
      </c>
      <c r="H67" s="120" t="s">
        <v>223</v>
      </c>
      <c r="I67" s="121" t="s">
        <v>27</v>
      </c>
      <c r="J67" s="121" t="s">
        <v>14</v>
      </c>
      <c r="K67" s="121" t="s">
        <v>216</v>
      </c>
      <c r="L67" s="121" t="s">
        <v>224</v>
      </c>
      <c r="M67" s="121" t="s">
        <v>225</v>
      </c>
      <c r="N67" s="122">
        <v>42032</v>
      </c>
      <c r="O67" s="122">
        <v>42037</v>
      </c>
      <c r="P67" s="122">
        <v>42078</v>
      </c>
      <c r="Q67" s="120" t="s">
        <v>232</v>
      </c>
      <c r="R67" s="120" t="s">
        <v>233</v>
      </c>
      <c r="S67" s="121" t="s">
        <v>234</v>
      </c>
      <c r="T67" s="120" t="s">
        <v>235</v>
      </c>
      <c r="U67" s="120" t="s">
        <v>236</v>
      </c>
      <c r="V67" s="123" t="s">
        <v>36</v>
      </c>
      <c r="W67" s="121" t="s">
        <v>237</v>
      </c>
      <c r="X67" s="123" t="str">
        <f t="shared" ca="1" si="2"/>
        <v>VENCIDA</v>
      </c>
      <c r="Y67" s="125"/>
      <c r="Z67" s="125"/>
      <c r="AA67" s="7"/>
      <c r="AB67" s="9"/>
      <c r="AC67" s="9"/>
      <c r="AD67" s="9"/>
      <c r="AE67" s="9"/>
      <c r="AF67" s="9"/>
      <c r="AG67" s="9"/>
      <c r="AH67" s="9"/>
    </row>
    <row r="68" spans="1:34" ht="64.5" hidden="1" customHeight="1" x14ac:dyDescent="0.25">
      <c r="A68" s="126"/>
      <c r="B68" s="127"/>
      <c r="C68" s="127"/>
      <c r="D68" s="143"/>
      <c r="E68" s="144"/>
      <c r="F68" s="144"/>
      <c r="G68" s="145"/>
      <c r="H68" s="129"/>
      <c r="I68" s="130"/>
      <c r="J68" s="130"/>
      <c r="K68" s="130"/>
      <c r="L68" s="130"/>
      <c r="M68" s="130"/>
      <c r="N68" s="131"/>
      <c r="O68" s="130"/>
      <c r="P68" s="130"/>
      <c r="Q68" s="129"/>
      <c r="R68" s="129"/>
      <c r="S68" s="130"/>
      <c r="T68" s="129"/>
      <c r="U68" s="129"/>
      <c r="V68" s="132"/>
      <c r="W68" s="130"/>
      <c r="X68" s="132" t="str">
        <f t="shared" ca="1" si="2"/>
        <v/>
      </c>
      <c r="Y68" s="125"/>
      <c r="Z68" s="125"/>
      <c r="AA68" s="7"/>
      <c r="AB68" s="9"/>
      <c r="AC68" s="9"/>
      <c r="AD68" s="9"/>
      <c r="AE68" s="9"/>
      <c r="AF68" s="9"/>
      <c r="AG68" s="9"/>
      <c r="AH68" s="9"/>
    </row>
    <row r="69" spans="1:34" ht="64.5" hidden="1" customHeight="1" x14ac:dyDescent="0.25">
      <c r="A69" s="133"/>
      <c r="B69" s="134"/>
      <c r="C69" s="134"/>
      <c r="D69" s="146"/>
      <c r="E69" s="147"/>
      <c r="F69" s="147"/>
      <c r="G69" s="148"/>
      <c r="H69" s="136"/>
      <c r="I69" s="137"/>
      <c r="J69" s="137"/>
      <c r="K69" s="137"/>
      <c r="L69" s="137"/>
      <c r="M69" s="137"/>
      <c r="N69" s="138"/>
      <c r="O69" s="137"/>
      <c r="P69" s="137"/>
      <c r="Q69" s="136"/>
      <c r="R69" s="136"/>
      <c r="S69" s="137"/>
      <c r="T69" s="136"/>
      <c r="U69" s="136"/>
      <c r="V69" s="139"/>
      <c r="W69" s="137"/>
      <c r="X69" s="141" t="str">
        <f t="shared" ca="1" si="2"/>
        <v/>
      </c>
      <c r="Y69" s="125"/>
      <c r="Z69" s="125"/>
      <c r="AA69" s="7"/>
      <c r="AB69" s="9"/>
      <c r="AC69" s="9"/>
      <c r="AD69" s="9"/>
      <c r="AE69" s="9"/>
      <c r="AF69" s="9"/>
      <c r="AG69" s="9"/>
      <c r="AH69" s="9"/>
    </row>
    <row r="70" spans="1:34" ht="102" hidden="1" customHeight="1" x14ac:dyDescent="0.25">
      <c r="A70" s="116">
        <v>11</v>
      </c>
      <c r="B70" s="117" t="s">
        <v>11</v>
      </c>
      <c r="C70" s="117" t="s">
        <v>10</v>
      </c>
      <c r="D70" s="118">
        <v>42032</v>
      </c>
      <c r="E70" s="117" t="s">
        <v>238</v>
      </c>
      <c r="F70" s="117" t="s">
        <v>19</v>
      </c>
      <c r="G70" s="119" t="s">
        <v>239</v>
      </c>
      <c r="H70" s="120" t="s">
        <v>240</v>
      </c>
      <c r="I70" s="121" t="s">
        <v>27</v>
      </c>
      <c r="J70" s="121" t="s">
        <v>14</v>
      </c>
      <c r="K70" s="121" t="s">
        <v>241</v>
      </c>
      <c r="L70" s="121" t="s">
        <v>242</v>
      </c>
      <c r="M70" s="121" t="s">
        <v>243</v>
      </c>
      <c r="N70" s="122">
        <v>42032</v>
      </c>
      <c r="O70" s="122">
        <v>42037</v>
      </c>
      <c r="P70" s="122">
        <v>42124</v>
      </c>
      <c r="Q70" s="120" t="s">
        <v>244</v>
      </c>
      <c r="R70" s="120" t="s">
        <v>245</v>
      </c>
      <c r="S70" s="121" t="s">
        <v>246</v>
      </c>
      <c r="T70" s="120" t="s">
        <v>247</v>
      </c>
      <c r="U70" s="120" t="s">
        <v>248</v>
      </c>
      <c r="V70" s="123" t="s">
        <v>36</v>
      </c>
      <c r="W70" s="121" t="s">
        <v>237</v>
      </c>
      <c r="X70" s="123" t="str">
        <f t="shared" ca="1" si="2"/>
        <v>VENCIDA</v>
      </c>
      <c r="Y70" s="125"/>
      <c r="Z70" s="125"/>
      <c r="AA70" s="7"/>
      <c r="AB70" s="9"/>
      <c r="AC70" s="9"/>
      <c r="AD70" s="9"/>
      <c r="AE70" s="9"/>
      <c r="AF70" s="9"/>
      <c r="AG70" s="9"/>
      <c r="AH70" s="9"/>
    </row>
    <row r="71" spans="1:34" ht="64.5" hidden="1" customHeight="1" x14ac:dyDescent="0.25">
      <c r="A71" s="126"/>
      <c r="B71" s="127"/>
      <c r="C71" s="127"/>
      <c r="D71" s="143"/>
      <c r="E71" s="144"/>
      <c r="F71" s="144"/>
      <c r="G71" s="145"/>
      <c r="H71" s="129"/>
      <c r="I71" s="130"/>
      <c r="J71" s="130"/>
      <c r="K71" s="130"/>
      <c r="L71" s="130"/>
      <c r="M71" s="130"/>
      <c r="N71" s="131"/>
      <c r="O71" s="130"/>
      <c r="P71" s="130"/>
      <c r="Q71" s="129"/>
      <c r="R71" s="129"/>
      <c r="S71" s="130"/>
      <c r="T71" s="129"/>
      <c r="U71" s="129"/>
      <c r="V71" s="132"/>
      <c r="W71" s="130"/>
      <c r="X71" s="132" t="str">
        <f t="shared" ca="1" si="2"/>
        <v/>
      </c>
      <c r="Y71" s="125"/>
      <c r="Z71" s="125"/>
      <c r="AA71" s="7"/>
      <c r="AB71" s="9"/>
      <c r="AC71" s="9"/>
      <c r="AD71" s="9"/>
      <c r="AE71" s="9"/>
      <c r="AF71" s="9"/>
      <c r="AG71" s="9"/>
      <c r="AH71" s="9"/>
    </row>
    <row r="72" spans="1:34" ht="64.5" hidden="1" customHeight="1" x14ac:dyDescent="0.25">
      <c r="A72" s="133"/>
      <c r="B72" s="134"/>
      <c r="C72" s="134"/>
      <c r="D72" s="146"/>
      <c r="E72" s="147"/>
      <c r="F72" s="147"/>
      <c r="G72" s="148"/>
      <c r="H72" s="136"/>
      <c r="I72" s="137"/>
      <c r="J72" s="137"/>
      <c r="K72" s="137"/>
      <c r="L72" s="137"/>
      <c r="M72" s="137"/>
      <c r="N72" s="138"/>
      <c r="O72" s="137"/>
      <c r="P72" s="137"/>
      <c r="Q72" s="136"/>
      <c r="R72" s="136"/>
      <c r="S72" s="137"/>
      <c r="T72" s="136"/>
      <c r="U72" s="136"/>
      <c r="V72" s="139"/>
      <c r="W72" s="137"/>
      <c r="X72" s="141" t="str">
        <f t="shared" ca="1" si="2"/>
        <v/>
      </c>
      <c r="Y72" s="125"/>
      <c r="Z72" s="125"/>
      <c r="AA72" s="7"/>
      <c r="AB72" s="9"/>
      <c r="AC72" s="9"/>
      <c r="AD72" s="9"/>
      <c r="AE72" s="9"/>
      <c r="AF72" s="9"/>
      <c r="AG72" s="9"/>
      <c r="AH72" s="9"/>
    </row>
    <row r="73" spans="1:34" ht="274.5" hidden="1" customHeight="1" x14ac:dyDescent="0.25">
      <c r="A73" s="116">
        <v>12</v>
      </c>
      <c r="B73" s="117" t="s">
        <v>11</v>
      </c>
      <c r="C73" s="117" t="s">
        <v>10</v>
      </c>
      <c r="D73" s="118">
        <v>42348</v>
      </c>
      <c r="E73" s="119" t="s">
        <v>250</v>
      </c>
      <c r="F73" s="117" t="s">
        <v>12</v>
      </c>
      <c r="G73" s="119" t="s">
        <v>251</v>
      </c>
      <c r="H73" s="119" t="s">
        <v>252</v>
      </c>
      <c r="I73" s="117" t="s">
        <v>27</v>
      </c>
      <c r="J73" s="117" t="s">
        <v>14</v>
      </c>
      <c r="K73" s="117" t="s">
        <v>253</v>
      </c>
      <c r="L73" s="117" t="s">
        <v>254</v>
      </c>
      <c r="M73" s="117" t="s">
        <v>10</v>
      </c>
      <c r="N73" s="118">
        <v>42348</v>
      </c>
      <c r="O73" s="118">
        <v>42348</v>
      </c>
      <c r="P73" s="118">
        <v>42734</v>
      </c>
      <c r="Q73" s="120" t="s">
        <v>255</v>
      </c>
      <c r="R73" s="121" t="s">
        <v>256</v>
      </c>
      <c r="S73" s="121" t="s">
        <v>257</v>
      </c>
      <c r="T73" s="164" t="s">
        <v>258</v>
      </c>
      <c r="U73" s="120" t="s">
        <v>259</v>
      </c>
      <c r="V73" s="123" t="s">
        <v>36</v>
      </c>
      <c r="W73" s="120" t="s">
        <v>260</v>
      </c>
      <c r="X73" s="123" t="str">
        <f t="shared" ca="1" si="2"/>
        <v>VENCIDA</v>
      </c>
      <c r="Y73" s="165"/>
      <c r="Z73" s="165"/>
      <c r="AA73" s="7"/>
      <c r="AB73" s="9"/>
      <c r="AC73" s="9"/>
      <c r="AD73" s="9"/>
      <c r="AE73" s="9"/>
      <c r="AF73" s="9"/>
      <c r="AG73" s="9"/>
      <c r="AH73" s="9"/>
    </row>
    <row r="74" spans="1:34" ht="64.5" hidden="1" customHeight="1" x14ac:dyDescent="0.25">
      <c r="A74" s="126"/>
      <c r="B74" s="130"/>
      <c r="C74" s="130"/>
      <c r="D74" s="131"/>
      <c r="E74" s="130"/>
      <c r="F74" s="130"/>
      <c r="G74" s="129"/>
      <c r="H74" s="129"/>
      <c r="I74" s="130"/>
      <c r="J74" s="130"/>
      <c r="K74" s="130"/>
      <c r="L74" s="130"/>
      <c r="M74" s="130"/>
      <c r="N74" s="131"/>
      <c r="O74" s="131"/>
      <c r="P74" s="131"/>
      <c r="Q74" s="129"/>
      <c r="R74" s="129"/>
      <c r="S74" s="130"/>
      <c r="T74" s="129"/>
      <c r="U74" s="129"/>
      <c r="V74" s="132"/>
      <c r="W74" s="130"/>
      <c r="X74" s="132" t="str">
        <f t="shared" ca="1" si="2"/>
        <v/>
      </c>
      <c r="Y74" s="125"/>
      <c r="Z74" s="125"/>
      <c r="AA74" s="7"/>
      <c r="AB74" s="9"/>
      <c r="AC74" s="9"/>
      <c r="AD74" s="9"/>
      <c r="AE74" s="9"/>
      <c r="AF74" s="9"/>
      <c r="AG74" s="9"/>
      <c r="AH74" s="9"/>
    </row>
    <row r="75" spans="1:34" ht="64.5" hidden="1" customHeight="1" x14ac:dyDescent="0.25">
      <c r="A75" s="133"/>
      <c r="B75" s="144"/>
      <c r="C75" s="144"/>
      <c r="D75" s="143"/>
      <c r="E75" s="144"/>
      <c r="F75" s="144"/>
      <c r="G75" s="145"/>
      <c r="H75" s="167"/>
      <c r="I75" s="173"/>
      <c r="J75" s="173"/>
      <c r="K75" s="173"/>
      <c r="L75" s="173"/>
      <c r="M75" s="173"/>
      <c r="N75" s="174"/>
      <c r="O75" s="174"/>
      <c r="P75" s="174"/>
      <c r="Q75" s="148"/>
      <c r="R75" s="136"/>
      <c r="S75" s="137"/>
      <c r="T75" s="136"/>
      <c r="U75" s="136"/>
      <c r="V75" s="139"/>
      <c r="W75" s="137"/>
      <c r="X75" s="141" t="str">
        <f t="shared" ca="1" si="2"/>
        <v/>
      </c>
      <c r="Y75" s="125"/>
      <c r="Z75" s="125"/>
      <c r="AA75" s="7"/>
      <c r="AB75" s="9"/>
      <c r="AC75" s="9"/>
      <c r="AD75" s="9"/>
      <c r="AE75" s="9"/>
      <c r="AF75" s="9"/>
      <c r="AG75" s="9"/>
      <c r="AH75" s="9"/>
    </row>
    <row r="76" spans="1:34" ht="135" hidden="1" customHeight="1" x14ac:dyDescent="0.25">
      <c r="A76" s="116">
        <v>13</v>
      </c>
      <c r="B76" s="117" t="s">
        <v>11</v>
      </c>
      <c r="C76" s="117" t="s">
        <v>10</v>
      </c>
      <c r="D76" s="118">
        <v>42348</v>
      </c>
      <c r="E76" s="117" t="s">
        <v>262</v>
      </c>
      <c r="F76" s="117" t="s">
        <v>19</v>
      </c>
      <c r="G76" s="119" t="s">
        <v>263</v>
      </c>
      <c r="H76" s="119" t="s">
        <v>264</v>
      </c>
      <c r="I76" s="117" t="s">
        <v>20</v>
      </c>
      <c r="J76" s="117" t="s">
        <v>14</v>
      </c>
      <c r="K76" s="117" t="s">
        <v>265</v>
      </c>
      <c r="L76" s="117" t="s">
        <v>169</v>
      </c>
      <c r="M76" s="117" t="s">
        <v>266</v>
      </c>
      <c r="N76" s="118">
        <v>42348</v>
      </c>
      <c r="O76" s="118">
        <v>42348</v>
      </c>
      <c r="P76" s="118">
        <v>42399</v>
      </c>
      <c r="Q76" s="121" t="s">
        <v>267</v>
      </c>
      <c r="R76" s="121" t="s">
        <v>268</v>
      </c>
      <c r="S76" s="121" t="s">
        <v>269</v>
      </c>
      <c r="T76" s="121"/>
      <c r="U76" s="121" t="s">
        <v>270</v>
      </c>
      <c r="V76" s="123" t="s">
        <v>36</v>
      </c>
      <c r="W76" s="121" t="s">
        <v>271</v>
      </c>
      <c r="X76" s="175" t="str">
        <f t="shared" ca="1" si="2"/>
        <v>VENCIDA</v>
      </c>
      <c r="Y76" s="165"/>
      <c r="Z76" s="165"/>
      <c r="AA76" s="7"/>
      <c r="AB76" s="9"/>
      <c r="AC76" s="9"/>
      <c r="AD76" s="9"/>
      <c r="AE76" s="9"/>
      <c r="AF76" s="9"/>
      <c r="AG76" s="9"/>
      <c r="AH76" s="9"/>
    </row>
    <row r="77" spans="1:34" ht="64.5" hidden="1" customHeight="1" x14ac:dyDescent="0.25">
      <c r="A77" s="126"/>
      <c r="B77" s="130"/>
      <c r="C77" s="130"/>
      <c r="D77" s="131"/>
      <c r="E77" s="130"/>
      <c r="F77" s="130"/>
      <c r="G77" s="129"/>
      <c r="H77" s="129"/>
      <c r="I77" s="130"/>
      <c r="J77" s="130"/>
      <c r="K77" s="130"/>
      <c r="L77" s="130"/>
      <c r="M77" s="130"/>
      <c r="N77" s="131"/>
      <c r="O77" s="131"/>
      <c r="P77" s="131"/>
      <c r="Q77" s="129"/>
      <c r="R77" s="129"/>
      <c r="S77" s="130"/>
      <c r="T77" s="129"/>
      <c r="U77" s="129"/>
      <c r="V77" s="132"/>
      <c r="W77" s="130"/>
      <c r="X77" s="176" t="str">
        <f t="shared" ca="1" si="2"/>
        <v/>
      </c>
      <c r="Y77" s="125"/>
      <c r="Z77" s="125"/>
      <c r="AA77" s="7"/>
      <c r="AB77" s="9"/>
      <c r="AC77" s="9"/>
      <c r="AD77" s="9"/>
      <c r="AE77" s="9"/>
      <c r="AF77" s="9"/>
      <c r="AG77" s="9"/>
      <c r="AH77" s="9"/>
    </row>
    <row r="78" spans="1:34" ht="64.5" hidden="1" customHeight="1" x14ac:dyDescent="0.25">
      <c r="A78" s="126"/>
      <c r="B78" s="144"/>
      <c r="C78" s="144"/>
      <c r="D78" s="143"/>
      <c r="E78" s="144"/>
      <c r="F78" s="144"/>
      <c r="G78" s="145"/>
      <c r="H78" s="145"/>
      <c r="I78" s="144"/>
      <c r="J78" s="144"/>
      <c r="K78" s="144"/>
      <c r="L78" s="144"/>
      <c r="M78" s="144"/>
      <c r="N78" s="143"/>
      <c r="O78" s="143"/>
      <c r="P78" s="143"/>
      <c r="Q78" s="177"/>
      <c r="R78" s="177"/>
      <c r="S78" s="178"/>
      <c r="T78" s="177"/>
      <c r="U78" s="177"/>
      <c r="V78" s="176"/>
      <c r="W78" s="178"/>
      <c r="X78" s="176" t="str">
        <f t="shared" ca="1" si="2"/>
        <v/>
      </c>
      <c r="Y78" s="125"/>
      <c r="Z78" s="125"/>
      <c r="AA78" s="7"/>
      <c r="AB78" s="9"/>
      <c r="AC78" s="9"/>
      <c r="AD78" s="9"/>
      <c r="AE78" s="9"/>
      <c r="AF78" s="9"/>
      <c r="AG78" s="9"/>
      <c r="AH78" s="9"/>
    </row>
    <row r="79" spans="1:34" ht="396.75" hidden="1" customHeight="1" x14ac:dyDescent="0.25">
      <c r="A79" s="116">
        <v>14</v>
      </c>
      <c r="B79" s="117" t="s">
        <v>60</v>
      </c>
      <c r="C79" s="117" t="s">
        <v>10</v>
      </c>
      <c r="D79" s="118">
        <v>42522</v>
      </c>
      <c r="E79" s="119" t="s">
        <v>272</v>
      </c>
      <c r="F79" s="117" t="s">
        <v>19</v>
      </c>
      <c r="G79" s="119" t="s">
        <v>273</v>
      </c>
      <c r="H79" s="120" t="s">
        <v>274</v>
      </c>
      <c r="I79" s="121" t="s">
        <v>20</v>
      </c>
      <c r="J79" s="121" t="s">
        <v>14</v>
      </c>
      <c r="K79" s="121" t="s">
        <v>275</v>
      </c>
      <c r="L79" s="121" t="s">
        <v>276</v>
      </c>
      <c r="M79" s="121" t="s">
        <v>277</v>
      </c>
      <c r="N79" s="122">
        <v>42522</v>
      </c>
      <c r="O79" s="122">
        <v>42614</v>
      </c>
      <c r="P79" s="122">
        <v>42735</v>
      </c>
      <c r="Q79" s="180" t="s">
        <v>278</v>
      </c>
      <c r="R79" s="120" t="s">
        <v>279</v>
      </c>
      <c r="S79" s="181"/>
      <c r="T79" s="182" t="s">
        <v>280</v>
      </c>
      <c r="U79" s="183" t="s">
        <v>281</v>
      </c>
      <c r="V79" s="123" t="s">
        <v>42</v>
      </c>
      <c r="W79" s="120" t="s">
        <v>282</v>
      </c>
      <c r="X79" s="175" t="str">
        <f t="shared" ca="1" si="2"/>
        <v>VENCIDA</v>
      </c>
      <c r="Y79" s="125"/>
      <c r="Z79" s="125"/>
      <c r="AA79" s="7"/>
      <c r="AB79" s="9"/>
      <c r="AC79" s="9"/>
      <c r="AD79" s="9"/>
      <c r="AE79" s="9"/>
      <c r="AF79" s="9"/>
      <c r="AG79" s="9"/>
      <c r="AH79" s="9"/>
    </row>
    <row r="80" spans="1:34" ht="64.5" hidden="1" customHeight="1" x14ac:dyDescent="0.25">
      <c r="A80" s="126"/>
      <c r="B80" s="127"/>
      <c r="C80" s="127"/>
      <c r="D80" s="127"/>
      <c r="E80" s="128"/>
      <c r="F80" s="127"/>
      <c r="G80" s="127"/>
      <c r="H80" s="129"/>
      <c r="I80" s="130"/>
      <c r="J80" s="130"/>
      <c r="K80" s="130"/>
      <c r="L80" s="130"/>
      <c r="M80" s="130"/>
      <c r="N80" s="131"/>
      <c r="O80" s="130"/>
      <c r="P80" s="130"/>
      <c r="Q80" s="129"/>
      <c r="R80" s="129"/>
      <c r="S80" s="184"/>
      <c r="T80" s="185"/>
      <c r="U80" s="186"/>
      <c r="V80" s="132"/>
      <c r="W80" s="130"/>
      <c r="X80" s="176" t="str">
        <f t="shared" ca="1" si="2"/>
        <v/>
      </c>
      <c r="Y80" s="125"/>
      <c r="Z80" s="125"/>
      <c r="AA80" s="7"/>
      <c r="AB80" s="9"/>
      <c r="AC80" s="9"/>
      <c r="AD80" s="9"/>
      <c r="AE80" s="9"/>
      <c r="AF80" s="9"/>
      <c r="AG80" s="9"/>
      <c r="AH80" s="9"/>
    </row>
    <row r="81" spans="1:34" ht="64.5" hidden="1" customHeight="1" x14ac:dyDescent="0.25">
      <c r="A81" s="133"/>
      <c r="B81" s="134"/>
      <c r="C81" s="134"/>
      <c r="D81" s="134"/>
      <c r="E81" s="135"/>
      <c r="F81" s="134"/>
      <c r="G81" s="134"/>
      <c r="H81" s="136"/>
      <c r="I81" s="137"/>
      <c r="J81" s="137"/>
      <c r="K81" s="137"/>
      <c r="L81" s="137"/>
      <c r="M81" s="137"/>
      <c r="N81" s="138"/>
      <c r="O81" s="137"/>
      <c r="P81" s="137"/>
      <c r="Q81" s="136"/>
      <c r="R81" s="136"/>
      <c r="S81" s="201"/>
      <c r="T81" s="202"/>
      <c r="U81" s="204"/>
      <c r="V81" s="139"/>
      <c r="W81" s="137"/>
      <c r="X81" s="139" t="str">
        <f t="shared" ca="1" si="2"/>
        <v/>
      </c>
      <c r="Y81" s="125"/>
      <c r="Z81" s="125"/>
      <c r="AA81" s="7"/>
      <c r="AB81" s="9"/>
      <c r="AC81" s="9"/>
      <c r="AD81" s="9"/>
      <c r="AE81" s="9"/>
      <c r="AF81" s="9"/>
      <c r="AG81" s="9"/>
      <c r="AH81" s="9"/>
    </row>
    <row r="82" spans="1:34" ht="225" customHeight="1" thickBot="1" x14ac:dyDescent="0.3">
      <c r="A82" s="116">
        <v>15</v>
      </c>
      <c r="B82" s="117" t="s">
        <v>60</v>
      </c>
      <c r="C82" s="117" t="s">
        <v>10</v>
      </c>
      <c r="D82" s="118">
        <v>42522</v>
      </c>
      <c r="E82" s="1090" t="s">
        <v>283</v>
      </c>
      <c r="F82" s="117" t="s">
        <v>19</v>
      </c>
      <c r="G82" s="1090" t="s">
        <v>284</v>
      </c>
      <c r="H82" s="1025" t="s">
        <v>285</v>
      </c>
      <c r="I82" s="121" t="s">
        <v>20</v>
      </c>
      <c r="J82" s="121" t="s">
        <v>14</v>
      </c>
      <c r="K82" s="121" t="s">
        <v>168</v>
      </c>
      <c r="L82" s="121" t="s">
        <v>276</v>
      </c>
      <c r="M82" s="121" t="s">
        <v>277</v>
      </c>
      <c r="N82" s="122">
        <v>42523</v>
      </c>
      <c r="O82" s="122">
        <v>42552</v>
      </c>
      <c r="P82" s="122">
        <v>42735</v>
      </c>
      <c r="Q82" s="1050" t="s">
        <v>2119</v>
      </c>
      <c r="R82" s="1049" t="s">
        <v>2120</v>
      </c>
      <c r="S82" s="1060"/>
      <c r="T82" s="1153" t="s">
        <v>2187</v>
      </c>
      <c r="U82" s="1049" t="s">
        <v>2188</v>
      </c>
      <c r="V82" s="1074" t="s">
        <v>42</v>
      </c>
      <c r="W82" s="1051" t="s">
        <v>2130</v>
      </c>
      <c r="X82" s="175" t="str">
        <f t="shared" ca="1" si="2"/>
        <v>VENCIDA</v>
      </c>
      <c r="Y82" s="125"/>
      <c r="Z82" s="125"/>
      <c r="AA82" s="7"/>
      <c r="AB82" s="9"/>
      <c r="AC82" s="9"/>
      <c r="AD82" s="9"/>
      <c r="AE82" s="9"/>
      <c r="AF82" s="9"/>
      <c r="AG82" s="9"/>
      <c r="AH82" s="9"/>
    </row>
    <row r="83" spans="1:34" ht="64.5" hidden="1" customHeight="1" x14ac:dyDescent="0.25">
      <c r="A83" s="126"/>
      <c r="B83" s="127"/>
      <c r="C83" s="127"/>
      <c r="D83" s="127"/>
      <c r="E83" s="128"/>
      <c r="F83" s="127"/>
      <c r="G83" s="127"/>
      <c r="H83" s="129"/>
      <c r="I83" s="130"/>
      <c r="J83" s="130"/>
      <c r="K83" s="130"/>
      <c r="L83" s="130"/>
      <c r="M83" s="130"/>
      <c r="N83" s="131"/>
      <c r="O83" s="130"/>
      <c r="P83" s="130"/>
      <c r="Q83" s="129"/>
      <c r="R83" s="129"/>
      <c r="S83" s="130"/>
      <c r="T83" s="129"/>
      <c r="U83" s="129"/>
      <c r="V83" s="132"/>
      <c r="W83" s="130"/>
      <c r="X83" s="176" t="str">
        <f t="shared" ca="1" si="2"/>
        <v/>
      </c>
      <c r="Y83" s="125"/>
      <c r="Z83" s="125"/>
      <c r="AA83" s="7"/>
      <c r="AB83" s="9"/>
      <c r="AC83" s="9"/>
      <c r="AD83" s="9"/>
      <c r="AE83" s="9"/>
      <c r="AF83" s="9"/>
      <c r="AG83" s="9"/>
      <c r="AH83" s="9"/>
    </row>
    <row r="84" spans="1:34" ht="64.5" hidden="1" customHeight="1" x14ac:dyDescent="0.25">
      <c r="A84" s="133"/>
      <c r="B84" s="134"/>
      <c r="C84" s="134"/>
      <c r="D84" s="134"/>
      <c r="E84" s="135"/>
      <c r="F84" s="134"/>
      <c r="G84" s="134"/>
      <c r="H84" s="136"/>
      <c r="I84" s="137"/>
      <c r="J84" s="137"/>
      <c r="K84" s="137"/>
      <c r="L84" s="137"/>
      <c r="M84" s="137"/>
      <c r="N84" s="138"/>
      <c r="O84" s="137"/>
      <c r="P84" s="137"/>
      <c r="Q84" s="136"/>
      <c r="R84" s="136"/>
      <c r="S84" s="137"/>
      <c r="T84" s="136"/>
      <c r="U84" s="136"/>
      <c r="V84" s="139"/>
      <c r="W84" s="137"/>
      <c r="X84" s="139" t="str">
        <f t="shared" ca="1" si="2"/>
        <v/>
      </c>
      <c r="Y84" s="125"/>
      <c r="Z84" s="125"/>
      <c r="AA84" s="7"/>
      <c r="AB84" s="9"/>
      <c r="AC84" s="9"/>
      <c r="AD84" s="9"/>
      <c r="AE84" s="9"/>
      <c r="AF84" s="9"/>
      <c r="AG84" s="9"/>
      <c r="AH84" s="9"/>
    </row>
    <row r="85" spans="1:34" ht="168" customHeight="1" thickBot="1" x14ac:dyDescent="0.3">
      <c r="A85" s="116">
        <v>16</v>
      </c>
      <c r="B85" s="117" t="s">
        <v>60</v>
      </c>
      <c r="C85" s="117" t="s">
        <v>10</v>
      </c>
      <c r="D85" s="118">
        <v>42522</v>
      </c>
      <c r="E85" s="1092" t="s">
        <v>286</v>
      </c>
      <c r="F85" s="117" t="s">
        <v>19</v>
      </c>
      <c r="G85" s="1113" t="s">
        <v>2116</v>
      </c>
      <c r="H85" s="1025" t="s">
        <v>288</v>
      </c>
      <c r="I85" s="121" t="s">
        <v>34</v>
      </c>
      <c r="J85" s="121" t="s">
        <v>14</v>
      </c>
      <c r="K85" s="121" t="s">
        <v>289</v>
      </c>
      <c r="L85" s="121" t="s">
        <v>290</v>
      </c>
      <c r="M85" s="121"/>
      <c r="N85" s="122">
        <v>42522</v>
      </c>
      <c r="O85" s="122">
        <v>42552</v>
      </c>
      <c r="P85" s="122">
        <v>42735</v>
      </c>
      <c r="Q85" s="1050" t="s">
        <v>2121</v>
      </c>
      <c r="R85" s="1050" t="s">
        <v>2115</v>
      </c>
      <c r="S85" s="1060"/>
      <c r="T85" s="1049" t="s">
        <v>2189</v>
      </c>
      <c r="U85" s="1049" t="s">
        <v>2186</v>
      </c>
      <c r="V85" s="1350" t="s">
        <v>36</v>
      </c>
      <c r="W85" s="1152" t="s">
        <v>2185</v>
      </c>
      <c r="X85" s="123" t="str">
        <f t="shared" ca="1" si="2"/>
        <v>VENCIDA</v>
      </c>
      <c r="Y85" s="125"/>
      <c r="Z85" s="125"/>
      <c r="AA85" s="7"/>
      <c r="AB85" s="9"/>
      <c r="AC85" s="9"/>
      <c r="AD85" s="9"/>
      <c r="AE85" s="9"/>
      <c r="AF85" s="9"/>
      <c r="AG85" s="9"/>
      <c r="AH85" s="9"/>
    </row>
    <row r="86" spans="1:34" ht="64.5" hidden="1" customHeight="1" x14ac:dyDescent="0.25">
      <c r="A86" s="126"/>
      <c r="B86" s="127"/>
      <c r="C86" s="127"/>
      <c r="D86" s="127"/>
      <c r="E86" s="128"/>
      <c r="F86" s="127"/>
      <c r="G86" s="127"/>
      <c r="H86" s="129"/>
      <c r="I86" s="130"/>
      <c r="J86" s="130"/>
      <c r="K86" s="130"/>
      <c r="L86" s="130"/>
      <c r="M86" s="130"/>
      <c r="N86" s="131"/>
      <c r="O86" s="130"/>
      <c r="P86" s="130"/>
      <c r="Q86" s="129"/>
      <c r="R86" s="129"/>
      <c r="S86" s="130"/>
      <c r="T86" s="129"/>
      <c r="U86" s="129"/>
      <c r="V86" s="132"/>
      <c r="W86" s="130"/>
      <c r="X86" s="132" t="str">
        <f t="shared" ca="1" si="2"/>
        <v/>
      </c>
      <c r="Y86" s="125"/>
      <c r="Z86" s="125"/>
      <c r="AA86" s="7"/>
      <c r="AB86" s="9"/>
      <c r="AC86" s="9"/>
      <c r="AD86" s="9"/>
      <c r="AE86" s="9"/>
      <c r="AF86" s="9"/>
      <c r="AG86" s="9"/>
      <c r="AH86" s="9"/>
    </row>
    <row r="87" spans="1:34" ht="64.5" hidden="1" customHeight="1" x14ac:dyDescent="0.25">
      <c r="A87" s="133"/>
      <c r="B87" s="134"/>
      <c r="C87" s="134"/>
      <c r="D87" s="134"/>
      <c r="E87" s="135"/>
      <c r="F87" s="134"/>
      <c r="G87" s="134"/>
      <c r="H87" s="136"/>
      <c r="I87" s="137"/>
      <c r="J87" s="137"/>
      <c r="K87" s="137"/>
      <c r="L87" s="137"/>
      <c r="M87" s="137"/>
      <c r="N87" s="138"/>
      <c r="O87" s="137"/>
      <c r="P87" s="137"/>
      <c r="Q87" s="136"/>
      <c r="R87" s="136"/>
      <c r="S87" s="137"/>
      <c r="T87" s="136"/>
      <c r="U87" s="136"/>
      <c r="V87" s="139"/>
      <c r="W87" s="137"/>
      <c r="X87" s="141" t="str">
        <f t="shared" ca="1" si="2"/>
        <v/>
      </c>
      <c r="Y87" s="125"/>
      <c r="Z87" s="125"/>
      <c r="AA87" s="7"/>
      <c r="AB87" s="9"/>
      <c r="AC87" s="9"/>
      <c r="AD87" s="9"/>
      <c r="AE87" s="9"/>
      <c r="AF87" s="9"/>
      <c r="AG87" s="9"/>
      <c r="AH87" s="9"/>
    </row>
    <row r="88" spans="1:34" ht="105.75" customHeight="1" thickBot="1" x14ac:dyDescent="0.3">
      <c r="A88" s="116">
        <v>17</v>
      </c>
      <c r="B88" s="117" t="s">
        <v>60</v>
      </c>
      <c r="C88" s="117" t="s">
        <v>10</v>
      </c>
      <c r="D88" s="215">
        <v>42655</v>
      </c>
      <c r="E88" s="1090" t="s">
        <v>272</v>
      </c>
      <c r="F88" s="117" t="s">
        <v>19</v>
      </c>
      <c r="G88" s="1089" t="s">
        <v>273</v>
      </c>
      <c r="H88" s="1105" t="s">
        <v>292</v>
      </c>
      <c r="I88" s="218" t="s">
        <v>20</v>
      </c>
      <c r="J88" s="220" t="s">
        <v>14</v>
      </c>
      <c r="K88" s="217" t="s">
        <v>295</v>
      </c>
      <c r="L88" s="222" t="s">
        <v>296</v>
      </c>
      <c r="M88" s="224" t="s">
        <v>298</v>
      </c>
      <c r="N88" s="226">
        <v>42655</v>
      </c>
      <c r="O88" s="228">
        <v>42661</v>
      </c>
      <c r="P88" s="229">
        <v>42837</v>
      </c>
      <c r="Q88" s="1049" t="s">
        <v>2122</v>
      </c>
      <c r="R88" s="1049" t="s">
        <v>299</v>
      </c>
      <c r="S88" s="1060"/>
      <c r="T88" s="1093" t="s">
        <v>2140</v>
      </c>
      <c r="U88" s="1049"/>
      <c r="V88" s="1074" t="s">
        <v>29</v>
      </c>
      <c r="W88" s="1051" t="s">
        <v>2133</v>
      </c>
      <c r="X88" s="123" t="str">
        <f t="shared" ca="1" si="2"/>
        <v>VENCIDA</v>
      </c>
      <c r="Y88" s="125"/>
      <c r="Z88" s="125"/>
      <c r="AA88" s="7"/>
      <c r="AB88" s="9"/>
      <c r="AC88" s="9"/>
      <c r="AD88" s="9"/>
      <c r="AE88" s="9"/>
      <c r="AF88" s="9"/>
      <c r="AG88" s="9"/>
      <c r="AH88" s="9"/>
    </row>
    <row r="89" spans="1:34" ht="12" hidden="1" customHeight="1" x14ac:dyDescent="0.25">
      <c r="A89" s="126"/>
      <c r="B89" s="127"/>
      <c r="C89" s="127"/>
      <c r="D89" s="127"/>
      <c r="E89" s="128"/>
      <c r="F89" s="127"/>
      <c r="G89" s="127"/>
      <c r="H89" s="232"/>
      <c r="I89" s="233"/>
      <c r="J89" s="233"/>
      <c r="K89" s="233"/>
      <c r="L89" s="233"/>
      <c r="M89" s="233"/>
      <c r="N89" s="234"/>
      <c r="O89" s="233"/>
      <c r="P89" s="130"/>
      <c r="Q89" s="129"/>
      <c r="R89" s="129"/>
      <c r="S89" s="130"/>
      <c r="T89" s="120"/>
      <c r="U89" s="129"/>
      <c r="V89" s="123"/>
      <c r="W89" s="130"/>
      <c r="X89" s="123" t="str">
        <f t="shared" ca="1" si="2"/>
        <v/>
      </c>
      <c r="Y89" s="125"/>
      <c r="Z89" s="125"/>
      <c r="AA89" s="7"/>
      <c r="AB89" s="9"/>
      <c r="AC89" s="9"/>
      <c r="AD89" s="9"/>
      <c r="AE89" s="9"/>
      <c r="AF89" s="9"/>
      <c r="AG89" s="9"/>
      <c r="AH89" s="9"/>
    </row>
    <row r="90" spans="1:34" ht="12" hidden="1" customHeight="1" x14ac:dyDescent="0.25">
      <c r="A90" s="133"/>
      <c r="B90" s="134"/>
      <c r="C90" s="134"/>
      <c r="D90" s="134"/>
      <c r="E90" s="135"/>
      <c r="F90" s="134"/>
      <c r="G90" s="134"/>
      <c r="H90" s="235"/>
      <c r="I90" s="238"/>
      <c r="J90" s="238"/>
      <c r="K90" s="238"/>
      <c r="L90" s="238"/>
      <c r="M90" s="238"/>
      <c r="N90" s="240"/>
      <c r="O90" s="238"/>
      <c r="P90" s="137"/>
      <c r="Q90" s="136"/>
      <c r="R90" s="136"/>
      <c r="S90" s="137"/>
      <c r="T90" s="243"/>
      <c r="U90" s="136"/>
      <c r="V90" s="244"/>
      <c r="W90" s="137"/>
      <c r="X90" s="244" t="str">
        <f t="shared" ca="1" si="2"/>
        <v/>
      </c>
      <c r="Y90" s="125"/>
      <c r="Z90" s="125"/>
      <c r="AA90" s="7"/>
      <c r="AB90" s="9"/>
      <c r="AC90" s="9"/>
      <c r="AD90" s="9"/>
      <c r="AE90" s="9"/>
      <c r="AF90" s="9"/>
      <c r="AG90" s="9"/>
      <c r="AH90" s="9"/>
    </row>
    <row r="91" spans="1:34" ht="104.25" customHeight="1" x14ac:dyDescent="0.25">
      <c r="A91" s="1468">
        <v>18</v>
      </c>
      <c r="B91" s="1470" t="s">
        <v>60</v>
      </c>
      <c r="C91" s="1470" t="s">
        <v>10</v>
      </c>
      <c r="D91" s="1472">
        <v>42655</v>
      </c>
      <c r="E91" s="1474" t="s">
        <v>286</v>
      </c>
      <c r="F91" s="1470" t="s">
        <v>19</v>
      </c>
      <c r="G91" s="1474" t="s">
        <v>287</v>
      </c>
      <c r="H91" s="1101" t="s">
        <v>2162</v>
      </c>
      <c r="I91" s="293" t="s">
        <v>20</v>
      </c>
      <c r="J91" s="248" t="s">
        <v>14</v>
      </c>
      <c r="K91" s="293" t="s">
        <v>320</v>
      </c>
      <c r="L91" s="248" t="s">
        <v>296</v>
      </c>
      <c r="M91" s="250" t="s">
        <v>298</v>
      </c>
      <c r="N91" s="251">
        <v>42655</v>
      </c>
      <c r="O91" s="252">
        <v>42661</v>
      </c>
      <c r="P91" s="256">
        <v>42837</v>
      </c>
      <c r="Q91" s="1101" t="s">
        <v>2123</v>
      </c>
      <c r="R91" s="1049" t="s">
        <v>323</v>
      </c>
      <c r="S91" s="1060"/>
      <c r="T91" s="1093" t="s">
        <v>2139</v>
      </c>
      <c r="U91" s="1049"/>
      <c r="V91" s="1351" t="s">
        <v>29</v>
      </c>
      <c r="W91" s="1051" t="s">
        <v>2134</v>
      </c>
      <c r="X91" s="175" t="str">
        <f t="shared" ca="1" si="2"/>
        <v>VENCIDA</v>
      </c>
      <c r="Y91" s="125"/>
      <c r="Z91" s="125"/>
      <c r="AA91" s="259"/>
      <c r="AB91" s="259"/>
      <c r="AC91" s="259"/>
      <c r="AD91" s="259"/>
      <c r="AE91" s="259"/>
      <c r="AF91" s="259"/>
      <c r="AG91" s="259"/>
      <c r="AH91" s="259"/>
    </row>
    <row r="92" spans="1:34" ht="98.25" customHeight="1" thickBot="1" x14ac:dyDescent="0.3">
      <c r="A92" s="1469"/>
      <c r="B92" s="1471"/>
      <c r="C92" s="1471"/>
      <c r="D92" s="1473"/>
      <c r="E92" s="1475"/>
      <c r="F92" s="1471"/>
      <c r="G92" s="1475"/>
      <c r="H92" s="1026" t="s">
        <v>324</v>
      </c>
      <c r="I92" s="137" t="s">
        <v>20</v>
      </c>
      <c r="J92" s="291" t="s">
        <v>14</v>
      </c>
      <c r="K92" s="1099" t="s">
        <v>325</v>
      </c>
      <c r="L92" s="291" t="s">
        <v>296</v>
      </c>
      <c r="M92" s="294" t="s">
        <v>298</v>
      </c>
      <c r="N92" s="295">
        <v>42655</v>
      </c>
      <c r="O92" s="1100">
        <v>42661</v>
      </c>
      <c r="P92" s="282">
        <v>43098</v>
      </c>
      <c r="Q92" s="1104" t="s">
        <v>2124</v>
      </c>
      <c r="R92" s="1069" t="s">
        <v>335</v>
      </c>
      <c r="S92" s="1062"/>
      <c r="T92" s="1069" t="s">
        <v>2171</v>
      </c>
      <c r="U92" s="1069"/>
      <c r="V92" s="1076" t="s">
        <v>22</v>
      </c>
      <c r="W92" s="1077" t="s">
        <v>2135</v>
      </c>
      <c r="X92" s="132" t="str">
        <f t="shared" ca="1" si="2"/>
        <v>EN DESARROLLO</v>
      </c>
      <c r="Y92" s="125"/>
      <c r="Z92" s="125"/>
      <c r="AA92" s="259"/>
      <c r="AB92" s="259"/>
      <c r="AC92" s="259"/>
      <c r="AD92" s="259"/>
      <c r="AE92" s="259"/>
      <c r="AF92" s="259"/>
      <c r="AG92" s="259"/>
      <c r="AH92" s="259"/>
    </row>
    <row r="93" spans="1:34" ht="68.25" hidden="1" customHeight="1" x14ac:dyDescent="0.25">
      <c r="A93" s="133"/>
      <c r="B93" s="134"/>
      <c r="C93" s="134"/>
      <c r="D93" s="134"/>
      <c r="E93" s="135"/>
      <c r="F93" s="134"/>
      <c r="G93" s="134"/>
      <c r="H93" s="272"/>
      <c r="I93" s="274"/>
      <c r="J93" s="1094"/>
      <c r="K93" s="1095"/>
      <c r="L93" s="1096"/>
      <c r="M93" s="1097"/>
      <c r="N93" s="1098"/>
      <c r="O93" s="298"/>
      <c r="P93" s="388"/>
      <c r="Q93" s="324"/>
      <c r="R93" s="324"/>
      <c r="S93" s="346"/>
      <c r="T93" s="324"/>
      <c r="U93" s="324"/>
      <c r="V93" s="140"/>
      <c r="W93" s="346"/>
      <c r="X93" s="140"/>
      <c r="Y93" s="125"/>
      <c r="Z93" s="125"/>
      <c r="AA93" s="7"/>
      <c r="AB93" s="9"/>
      <c r="AC93" s="9"/>
      <c r="AD93" s="9"/>
      <c r="AE93" s="9"/>
      <c r="AF93" s="9"/>
      <c r="AG93" s="9"/>
      <c r="AH93" s="9"/>
    </row>
    <row r="94" spans="1:34" ht="92.25" customHeight="1" x14ac:dyDescent="0.25">
      <c r="A94" s="1468">
        <v>19</v>
      </c>
      <c r="B94" s="1470" t="s">
        <v>60</v>
      </c>
      <c r="C94" s="1470" t="s">
        <v>10</v>
      </c>
      <c r="D94" s="1472">
        <v>42655</v>
      </c>
      <c r="E94" s="1490" t="s">
        <v>2163</v>
      </c>
      <c r="F94" s="1470" t="s">
        <v>19</v>
      </c>
      <c r="G94" s="1480" t="s">
        <v>287</v>
      </c>
      <c r="H94" s="1025" t="s">
        <v>348</v>
      </c>
      <c r="I94" s="293" t="s">
        <v>20</v>
      </c>
      <c r="J94" s="248" t="s">
        <v>14</v>
      </c>
      <c r="K94" s="285" t="s">
        <v>349</v>
      </c>
      <c r="L94" s="248" t="s">
        <v>296</v>
      </c>
      <c r="M94" s="250" t="s">
        <v>298</v>
      </c>
      <c r="N94" s="251">
        <v>42655</v>
      </c>
      <c r="O94" s="286">
        <v>42661</v>
      </c>
      <c r="P94" s="256">
        <v>42837</v>
      </c>
      <c r="Q94" s="1050" t="s">
        <v>2122</v>
      </c>
      <c r="R94" s="1049" t="s">
        <v>357</v>
      </c>
      <c r="S94" s="1060"/>
      <c r="T94" s="1093" t="s">
        <v>2141</v>
      </c>
      <c r="U94" s="1049"/>
      <c r="V94" s="1075" t="s">
        <v>29</v>
      </c>
      <c r="W94" s="1051" t="s">
        <v>2134</v>
      </c>
      <c r="X94" s="123" t="str">
        <f t="shared" ref="X94:X129" ca="1" si="3">+IF(P94="","",IF(TODAY()-P94&gt;0,"VENCIDA","EN DESARROLLO"))</f>
        <v>VENCIDA</v>
      </c>
      <c r="Y94" s="125"/>
      <c r="Z94" s="125"/>
      <c r="AA94" s="259"/>
      <c r="AB94" s="259"/>
      <c r="AC94" s="259"/>
      <c r="AD94" s="259"/>
      <c r="AE94" s="259"/>
      <c r="AF94" s="259"/>
      <c r="AG94" s="259"/>
      <c r="AH94" s="259"/>
    </row>
    <row r="95" spans="1:34" ht="78.75" customHeight="1" thickBot="1" x14ac:dyDescent="0.3">
      <c r="A95" s="1469"/>
      <c r="B95" s="1471"/>
      <c r="C95" s="1471"/>
      <c r="D95" s="1473"/>
      <c r="E95" s="1481"/>
      <c r="F95" s="1471"/>
      <c r="G95" s="1481"/>
      <c r="H95" s="1026" t="s">
        <v>360</v>
      </c>
      <c r="I95" s="1102" t="s">
        <v>20</v>
      </c>
      <c r="J95" s="291" t="s">
        <v>14</v>
      </c>
      <c r="K95" s="137" t="s">
        <v>320</v>
      </c>
      <c r="L95" s="292" t="s">
        <v>296</v>
      </c>
      <c r="M95" s="294" t="s">
        <v>298</v>
      </c>
      <c r="N95" s="295">
        <v>42655</v>
      </c>
      <c r="O95" s="296">
        <v>42661</v>
      </c>
      <c r="P95" s="282">
        <v>42837</v>
      </c>
      <c r="Q95" s="1067" t="s">
        <v>2123</v>
      </c>
      <c r="R95" s="1069" t="s">
        <v>323</v>
      </c>
      <c r="S95" s="1062"/>
      <c r="T95" s="1069" t="s">
        <v>2142</v>
      </c>
      <c r="U95" s="1069"/>
      <c r="V95" s="1076" t="s">
        <v>29</v>
      </c>
      <c r="W95" s="1077" t="s">
        <v>2135</v>
      </c>
      <c r="X95" s="132" t="str">
        <f t="shared" ca="1" si="3"/>
        <v>VENCIDA</v>
      </c>
      <c r="Y95" s="125"/>
      <c r="Z95" s="125"/>
      <c r="AA95" s="259"/>
      <c r="AB95" s="259"/>
      <c r="AC95" s="259"/>
      <c r="AD95" s="259"/>
      <c r="AE95" s="259"/>
      <c r="AF95" s="259"/>
      <c r="AG95" s="259"/>
      <c r="AH95" s="259"/>
    </row>
    <row r="96" spans="1:34" ht="21.75" hidden="1" customHeight="1" x14ac:dyDescent="0.25">
      <c r="A96" s="133"/>
      <c r="B96" s="134"/>
      <c r="C96" s="134"/>
      <c r="D96" s="134"/>
      <c r="E96" s="135"/>
      <c r="F96" s="134"/>
      <c r="G96" s="134"/>
      <c r="H96" s="272"/>
      <c r="I96" s="298"/>
      <c r="J96" s="298"/>
      <c r="K96" s="298"/>
      <c r="L96" s="298"/>
      <c r="M96" s="298"/>
      <c r="N96" s="300"/>
      <c r="O96" s="298"/>
      <c r="P96" s="147"/>
      <c r="Q96" s="148"/>
      <c r="R96" s="148"/>
      <c r="S96" s="147"/>
      <c r="T96" s="148"/>
      <c r="U96" s="148"/>
      <c r="V96" s="140"/>
      <c r="W96" s="147"/>
      <c r="X96" s="140" t="str">
        <f t="shared" ca="1" si="3"/>
        <v/>
      </c>
      <c r="Y96" s="125"/>
      <c r="Z96" s="125"/>
      <c r="AA96" s="7"/>
      <c r="AB96" s="9"/>
      <c r="AC96" s="9"/>
      <c r="AD96" s="9"/>
      <c r="AE96" s="9"/>
      <c r="AF96" s="9"/>
      <c r="AG96" s="9"/>
      <c r="AH96" s="9"/>
    </row>
    <row r="97" spans="1:34" ht="209.25" customHeight="1" thickBot="1" x14ac:dyDescent="0.3">
      <c r="A97" s="302">
        <v>20</v>
      </c>
      <c r="B97" s="304" t="s">
        <v>11</v>
      </c>
      <c r="C97" s="304" t="s">
        <v>10</v>
      </c>
      <c r="D97" s="305">
        <v>42732</v>
      </c>
      <c r="E97" s="1101" t="s">
        <v>2137</v>
      </c>
      <c r="F97" s="304" t="s">
        <v>12</v>
      </c>
      <c r="G97" s="1070" t="s">
        <v>2138</v>
      </c>
      <c r="H97" s="1058" t="s">
        <v>410</v>
      </c>
      <c r="I97" s="310" t="s">
        <v>27</v>
      </c>
      <c r="J97" s="310" t="s">
        <v>14</v>
      </c>
      <c r="K97" s="1103" t="s">
        <v>2136</v>
      </c>
      <c r="L97" s="310" t="s">
        <v>415</v>
      </c>
      <c r="M97" s="310" t="s">
        <v>416</v>
      </c>
      <c r="N97" s="311">
        <v>42751</v>
      </c>
      <c r="O97" s="312">
        <v>42758</v>
      </c>
      <c r="P97" s="305">
        <v>42855</v>
      </c>
      <c r="Q97" s="1056" t="s">
        <v>2164</v>
      </c>
      <c r="R97" s="1070" t="s">
        <v>429</v>
      </c>
      <c r="S97" s="1063"/>
      <c r="T97" s="1070" t="s">
        <v>2172</v>
      </c>
      <c r="U97" s="1070"/>
      <c r="V97" s="1079" t="s">
        <v>22</v>
      </c>
      <c r="W97" s="1059" t="s">
        <v>2143</v>
      </c>
      <c r="X97" s="175" t="str">
        <f t="shared" ca="1" si="3"/>
        <v>VENCIDA</v>
      </c>
      <c r="Y97" s="125"/>
      <c r="Z97" s="125"/>
      <c r="AA97" s="259"/>
      <c r="AB97" s="259"/>
      <c r="AC97" s="259"/>
      <c r="AD97" s="259"/>
      <c r="AE97" s="259"/>
      <c r="AF97" s="259"/>
      <c r="AG97" s="259"/>
      <c r="AH97" s="259"/>
    </row>
    <row r="98" spans="1:34" ht="27.75" hidden="1" customHeight="1" x14ac:dyDescent="0.25">
      <c r="A98" s="314"/>
      <c r="B98" s="325"/>
      <c r="C98" s="325"/>
      <c r="D98" s="325"/>
      <c r="E98" s="326"/>
      <c r="F98" s="325"/>
      <c r="G98" s="325"/>
      <c r="H98" s="129"/>
      <c r="I98" s="130"/>
      <c r="J98" s="130"/>
      <c r="K98" s="130"/>
      <c r="L98" s="130"/>
      <c r="M98" s="130"/>
      <c r="N98" s="327"/>
      <c r="O98" s="130"/>
      <c r="P98" s="327"/>
      <c r="Q98" s="129"/>
      <c r="R98" s="129"/>
      <c r="S98" s="130"/>
      <c r="T98" s="129"/>
      <c r="U98" s="129"/>
      <c r="V98" s="132"/>
      <c r="W98" s="130"/>
      <c r="X98" s="132" t="str">
        <f t="shared" ca="1" si="3"/>
        <v/>
      </c>
      <c r="Y98" s="125"/>
      <c r="Z98" s="125"/>
      <c r="AA98" s="259"/>
      <c r="AB98" s="259"/>
      <c r="AC98" s="259"/>
      <c r="AD98" s="259"/>
      <c r="AE98" s="259"/>
      <c r="AF98" s="259"/>
      <c r="AG98" s="259"/>
      <c r="AH98" s="259"/>
    </row>
    <row r="99" spans="1:34" ht="10.5" hidden="1" customHeight="1" thickBot="1" x14ac:dyDescent="0.3">
      <c r="A99" s="328"/>
      <c r="B99" s="329"/>
      <c r="C99" s="329"/>
      <c r="D99" s="329"/>
      <c r="E99" s="330"/>
      <c r="F99" s="329"/>
      <c r="G99" s="329"/>
      <c r="H99" s="336"/>
      <c r="I99" s="338"/>
      <c r="J99" s="338"/>
      <c r="K99" s="338"/>
      <c r="L99" s="338"/>
      <c r="M99" s="338"/>
      <c r="N99" s="340"/>
      <c r="O99" s="338"/>
      <c r="P99" s="341"/>
      <c r="Q99" s="343"/>
      <c r="R99" s="343"/>
      <c r="S99" s="344"/>
      <c r="T99" s="343"/>
      <c r="U99" s="343"/>
      <c r="V99" s="141"/>
      <c r="W99" s="338"/>
      <c r="X99" s="141" t="str">
        <f t="shared" ca="1" si="3"/>
        <v/>
      </c>
      <c r="Y99" s="125"/>
      <c r="Z99" s="125"/>
      <c r="AA99" s="259"/>
      <c r="AB99" s="259"/>
      <c r="AC99" s="259"/>
      <c r="AD99" s="259"/>
      <c r="AE99" s="259"/>
      <c r="AF99" s="259"/>
      <c r="AG99" s="259"/>
      <c r="AH99" s="259"/>
    </row>
    <row r="100" spans="1:34" ht="81.75" customHeight="1" x14ac:dyDescent="0.25">
      <c r="A100" s="1482">
        <v>21</v>
      </c>
      <c r="B100" s="1484" t="s">
        <v>11</v>
      </c>
      <c r="C100" s="1484" t="s">
        <v>10</v>
      </c>
      <c r="D100" s="1486">
        <v>42732</v>
      </c>
      <c r="E100" s="1488" t="s">
        <v>464</v>
      </c>
      <c r="F100" s="1484" t="s">
        <v>12</v>
      </c>
      <c r="G100" s="1488" t="s">
        <v>465</v>
      </c>
      <c r="H100" s="1058" t="s">
        <v>2165</v>
      </c>
      <c r="I100" s="310" t="s">
        <v>13</v>
      </c>
      <c r="J100" s="310" t="s">
        <v>14</v>
      </c>
      <c r="K100" s="310" t="s">
        <v>335</v>
      </c>
      <c r="L100" s="310" t="s">
        <v>296</v>
      </c>
      <c r="M100" s="304" t="s">
        <v>466</v>
      </c>
      <c r="N100" s="311">
        <v>42752</v>
      </c>
      <c r="O100" s="311">
        <v>42753</v>
      </c>
      <c r="P100" s="351">
        <v>42755</v>
      </c>
      <c r="Q100" s="1070" t="s">
        <v>2169</v>
      </c>
      <c r="R100" s="1071" t="s">
        <v>468</v>
      </c>
      <c r="S100" s="1063"/>
      <c r="T100" s="1070" t="s">
        <v>2167</v>
      </c>
      <c r="U100" s="1070" t="s">
        <v>2174</v>
      </c>
      <c r="V100" s="1079" t="s">
        <v>36</v>
      </c>
      <c r="W100" s="1059" t="s">
        <v>2166</v>
      </c>
      <c r="X100" s="175" t="str">
        <f t="shared" ca="1" si="3"/>
        <v>VENCIDA</v>
      </c>
      <c r="Y100" s="125"/>
      <c r="Z100" s="125"/>
      <c r="AA100" s="259"/>
      <c r="AB100" s="259"/>
      <c r="AC100" s="259"/>
      <c r="AD100" s="259"/>
      <c r="AE100" s="259"/>
      <c r="AF100" s="259"/>
      <c r="AG100" s="259"/>
      <c r="AH100" s="259"/>
    </row>
    <row r="101" spans="1:34" ht="119.25" customHeight="1" thickBot="1" x14ac:dyDescent="0.3">
      <c r="A101" s="1483"/>
      <c r="B101" s="1485"/>
      <c r="C101" s="1485"/>
      <c r="D101" s="1487"/>
      <c r="E101" s="1489"/>
      <c r="F101" s="1485"/>
      <c r="G101" s="1489"/>
      <c r="H101" s="1027" t="s">
        <v>470</v>
      </c>
      <c r="I101" s="338" t="s">
        <v>27</v>
      </c>
      <c r="J101" s="338" t="s">
        <v>14</v>
      </c>
      <c r="K101" s="1148" t="s">
        <v>471</v>
      </c>
      <c r="L101" s="338" t="s">
        <v>296</v>
      </c>
      <c r="M101" s="338" t="s">
        <v>466</v>
      </c>
      <c r="N101" s="340">
        <v>42752</v>
      </c>
      <c r="O101" s="355">
        <v>42758</v>
      </c>
      <c r="P101" s="340">
        <v>42848</v>
      </c>
      <c r="Q101" s="1073" t="s">
        <v>2168</v>
      </c>
      <c r="R101" s="1073"/>
      <c r="S101" s="1064"/>
      <c r="T101" s="1147" t="s">
        <v>2173</v>
      </c>
      <c r="U101" s="1073"/>
      <c r="V101" s="1081" t="s">
        <v>22</v>
      </c>
      <c r="W101" s="1080" t="s">
        <v>2166</v>
      </c>
      <c r="X101" s="132" t="str">
        <f t="shared" ca="1" si="3"/>
        <v>VENCIDA</v>
      </c>
      <c r="Y101" s="125"/>
      <c r="Z101" s="125"/>
      <c r="AA101" s="259"/>
      <c r="AB101" s="259"/>
      <c r="AC101" s="259"/>
      <c r="AD101" s="259"/>
      <c r="AE101" s="259"/>
      <c r="AF101" s="259"/>
      <c r="AG101" s="259"/>
      <c r="AH101" s="259"/>
    </row>
    <row r="102" spans="1:34" ht="2.25" hidden="1" customHeight="1" thickBot="1" x14ac:dyDescent="0.3">
      <c r="A102" s="328"/>
      <c r="B102" s="329"/>
      <c r="C102" s="329"/>
      <c r="D102" s="329"/>
      <c r="E102" s="358"/>
      <c r="F102" s="329"/>
      <c r="G102" s="329"/>
      <c r="H102" s="343"/>
      <c r="I102" s="344"/>
      <c r="J102" s="344"/>
      <c r="K102" s="344"/>
      <c r="L102" s="344"/>
      <c r="M102" s="344"/>
      <c r="N102" s="359"/>
      <c r="O102" s="344"/>
      <c r="P102" s="341"/>
      <c r="Q102" s="343"/>
      <c r="R102" s="343"/>
      <c r="S102" s="344"/>
      <c r="T102" s="343"/>
      <c r="U102" s="343"/>
      <c r="V102" s="141"/>
      <c r="W102" s="344"/>
      <c r="X102" s="140" t="str">
        <f t="shared" ca="1" si="3"/>
        <v/>
      </c>
      <c r="Y102" s="125"/>
      <c r="Z102" s="125"/>
      <c r="AA102" s="259"/>
      <c r="AB102" s="259"/>
      <c r="AC102" s="259"/>
      <c r="AD102" s="259"/>
      <c r="AE102" s="259"/>
      <c r="AF102" s="259"/>
      <c r="AG102" s="259"/>
      <c r="AH102" s="259"/>
    </row>
    <row r="103" spans="1:34" ht="148.5" customHeight="1" x14ac:dyDescent="0.25">
      <c r="A103" s="1482">
        <v>22</v>
      </c>
      <c r="B103" s="1484" t="s">
        <v>11</v>
      </c>
      <c r="C103" s="1484" t="s">
        <v>10</v>
      </c>
      <c r="D103" s="1486">
        <v>42732</v>
      </c>
      <c r="E103" s="1488" t="s">
        <v>475</v>
      </c>
      <c r="F103" s="1484" t="s">
        <v>12</v>
      </c>
      <c r="G103" s="1488" t="s">
        <v>476</v>
      </c>
      <c r="H103" s="1125" t="s">
        <v>477</v>
      </c>
      <c r="I103" s="310" t="s">
        <v>27</v>
      </c>
      <c r="J103" s="310" t="s">
        <v>14</v>
      </c>
      <c r="K103" s="310" t="s">
        <v>478</v>
      </c>
      <c r="L103" s="310" t="s">
        <v>479</v>
      </c>
      <c r="M103" s="310" t="s">
        <v>480</v>
      </c>
      <c r="N103" s="351">
        <v>42751</v>
      </c>
      <c r="O103" s="305">
        <v>42758</v>
      </c>
      <c r="P103" s="305">
        <v>42794</v>
      </c>
      <c r="Q103" s="1056" t="s">
        <v>2125</v>
      </c>
      <c r="R103" s="1070"/>
      <c r="S103" s="1063"/>
      <c r="T103" s="1150" t="s">
        <v>2177</v>
      </c>
      <c r="U103" s="1070" t="s">
        <v>2178</v>
      </c>
      <c r="V103" s="1079" t="s">
        <v>36</v>
      </c>
      <c r="W103" s="1078" t="s">
        <v>2166</v>
      </c>
      <c r="X103" s="175" t="str">
        <f t="shared" ca="1" si="3"/>
        <v>VENCIDA</v>
      </c>
      <c r="Y103" s="125"/>
      <c r="Z103" s="125"/>
      <c r="AA103" s="259"/>
      <c r="AB103" s="259"/>
      <c r="AC103" s="259"/>
      <c r="AD103" s="259"/>
      <c r="AE103" s="259"/>
      <c r="AF103" s="259"/>
      <c r="AG103" s="259"/>
      <c r="AH103" s="259"/>
    </row>
    <row r="104" spans="1:34" ht="123.75" customHeight="1" thickBot="1" x14ac:dyDescent="0.3">
      <c r="A104" s="1483"/>
      <c r="B104" s="1485"/>
      <c r="C104" s="1485"/>
      <c r="D104" s="1487"/>
      <c r="E104" s="1489"/>
      <c r="F104" s="1485"/>
      <c r="G104" s="1489"/>
      <c r="H104" s="1027" t="s">
        <v>482</v>
      </c>
      <c r="I104" s="338" t="s">
        <v>27</v>
      </c>
      <c r="J104" s="338" t="s">
        <v>14</v>
      </c>
      <c r="K104" s="1148" t="s">
        <v>483</v>
      </c>
      <c r="L104" s="338" t="s">
        <v>479</v>
      </c>
      <c r="M104" s="338" t="s">
        <v>480</v>
      </c>
      <c r="N104" s="340">
        <v>42751</v>
      </c>
      <c r="O104" s="355">
        <v>42758</v>
      </c>
      <c r="P104" s="340">
        <v>42848</v>
      </c>
      <c r="Q104" s="1072" t="s">
        <v>2126</v>
      </c>
      <c r="R104" s="1073" t="s">
        <v>485</v>
      </c>
      <c r="S104" s="1064"/>
      <c r="T104" s="1073" t="s">
        <v>2175</v>
      </c>
      <c r="U104" s="1073"/>
      <c r="V104" s="1081" t="s">
        <v>22</v>
      </c>
      <c r="W104" s="1080" t="s">
        <v>2170</v>
      </c>
      <c r="X104" s="132" t="str">
        <f t="shared" ca="1" si="3"/>
        <v>VENCIDA</v>
      </c>
      <c r="Y104" s="125"/>
      <c r="Z104" s="125"/>
      <c r="AA104" s="259"/>
      <c r="AB104" s="259"/>
      <c r="AC104" s="259"/>
      <c r="AD104" s="259"/>
      <c r="AE104" s="259"/>
      <c r="AF104" s="259"/>
      <c r="AG104" s="259"/>
      <c r="AH104" s="259"/>
    </row>
    <row r="105" spans="1:34" ht="27.75" hidden="1" customHeight="1" x14ac:dyDescent="0.25">
      <c r="A105" s="328"/>
      <c r="B105" s="329"/>
      <c r="C105" s="329"/>
      <c r="D105" s="329"/>
      <c r="E105" s="358"/>
      <c r="F105" s="329"/>
      <c r="G105" s="329"/>
      <c r="H105" s="167"/>
      <c r="I105" s="344"/>
      <c r="J105" s="344"/>
      <c r="K105" s="344"/>
      <c r="L105" s="344"/>
      <c r="M105" s="344"/>
      <c r="N105" s="359"/>
      <c r="O105" s="344"/>
      <c r="P105" s="341"/>
      <c r="Q105" s="343"/>
      <c r="R105" s="343"/>
      <c r="S105" s="344"/>
      <c r="T105" s="343"/>
      <c r="U105" s="343"/>
      <c r="V105" s="141"/>
      <c r="W105" s="344"/>
      <c r="X105" s="141" t="str">
        <f t="shared" ca="1" si="3"/>
        <v/>
      </c>
      <c r="Y105" s="125"/>
      <c r="Z105" s="125"/>
      <c r="AA105" s="259"/>
      <c r="AB105" s="259"/>
      <c r="AC105" s="259"/>
      <c r="AD105" s="259"/>
      <c r="AE105" s="259"/>
      <c r="AF105" s="259"/>
      <c r="AG105" s="259"/>
      <c r="AH105" s="259"/>
    </row>
    <row r="106" spans="1:34" ht="63" customHeight="1" x14ac:dyDescent="0.25">
      <c r="A106" s="1482">
        <v>23</v>
      </c>
      <c r="B106" s="1484" t="s">
        <v>11</v>
      </c>
      <c r="C106" s="1484" t="s">
        <v>10</v>
      </c>
      <c r="D106" s="1486">
        <v>42732</v>
      </c>
      <c r="E106" s="1488" t="s">
        <v>486</v>
      </c>
      <c r="F106" s="1484" t="s">
        <v>12</v>
      </c>
      <c r="G106" s="1488" t="s">
        <v>487</v>
      </c>
      <c r="H106" s="1125" t="s">
        <v>477</v>
      </c>
      <c r="I106" s="310" t="s">
        <v>27</v>
      </c>
      <c r="J106" s="310" t="s">
        <v>14</v>
      </c>
      <c r="K106" s="310" t="s">
        <v>478</v>
      </c>
      <c r="L106" s="1103" t="s">
        <v>2180</v>
      </c>
      <c r="M106" s="310" t="s">
        <v>480</v>
      </c>
      <c r="N106" s="351">
        <v>42751</v>
      </c>
      <c r="O106" s="305">
        <v>42758</v>
      </c>
      <c r="P106" s="305">
        <v>42794</v>
      </c>
      <c r="Q106" s="1056" t="s">
        <v>2127</v>
      </c>
      <c r="R106" s="1070" t="s">
        <v>488</v>
      </c>
      <c r="S106" s="1065"/>
      <c r="T106" s="1082" t="s">
        <v>2179</v>
      </c>
      <c r="U106" s="1070" t="s">
        <v>2178</v>
      </c>
      <c r="V106" s="1079" t="s">
        <v>36</v>
      </c>
      <c r="W106" s="1059" t="s">
        <v>2166</v>
      </c>
      <c r="X106" s="175" t="str">
        <f t="shared" ca="1" si="3"/>
        <v>VENCIDA</v>
      </c>
      <c r="Y106" s="125"/>
      <c r="Z106" s="125"/>
      <c r="AA106" s="259"/>
      <c r="AB106" s="259"/>
      <c r="AC106" s="259"/>
      <c r="AD106" s="259"/>
      <c r="AE106" s="259"/>
      <c r="AF106" s="259"/>
      <c r="AG106" s="259"/>
      <c r="AH106" s="259"/>
    </row>
    <row r="107" spans="1:34" ht="117.75" customHeight="1" thickBot="1" x14ac:dyDescent="0.3">
      <c r="A107" s="1483"/>
      <c r="B107" s="1485"/>
      <c r="C107" s="1485"/>
      <c r="D107" s="1487"/>
      <c r="E107" s="1489"/>
      <c r="F107" s="1485"/>
      <c r="G107" s="1489"/>
      <c r="H107" s="1027" t="s">
        <v>482</v>
      </c>
      <c r="I107" s="338" t="s">
        <v>27</v>
      </c>
      <c r="J107" s="338" t="s">
        <v>14</v>
      </c>
      <c r="K107" s="338" t="s">
        <v>483</v>
      </c>
      <c r="L107" s="338" t="s">
        <v>479</v>
      </c>
      <c r="M107" s="338" t="s">
        <v>480</v>
      </c>
      <c r="N107" s="340">
        <v>42751</v>
      </c>
      <c r="O107" s="355">
        <v>42758</v>
      </c>
      <c r="P107" s="340">
        <v>42848</v>
      </c>
      <c r="Q107" s="1072" t="s">
        <v>2128</v>
      </c>
      <c r="R107" s="1073" t="s">
        <v>485</v>
      </c>
      <c r="S107" s="1064"/>
      <c r="T107" s="1073" t="s">
        <v>2175</v>
      </c>
      <c r="U107" s="1073"/>
      <c r="V107" s="1081" t="s">
        <v>22</v>
      </c>
      <c r="W107" s="1080" t="s">
        <v>2176</v>
      </c>
      <c r="X107" s="132" t="str">
        <f t="shared" ca="1" si="3"/>
        <v>VENCIDA</v>
      </c>
      <c r="Y107" s="125"/>
      <c r="Z107" s="125"/>
      <c r="AA107" s="259"/>
      <c r="AB107" s="259"/>
      <c r="AC107" s="259"/>
      <c r="AD107" s="259"/>
      <c r="AE107" s="259"/>
      <c r="AF107" s="259"/>
      <c r="AG107" s="259"/>
      <c r="AH107" s="259"/>
    </row>
    <row r="108" spans="1:34" ht="27.75" hidden="1" customHeight="1" x14ac:dyDescent="0.25">
      <c r="A108" s="328"/>
      <c r="B108" s="329"/>
      <c r="C108" s="329"/>
      <c r="D108" s="329"/>
      <c r="E108" s="358"/>
      <c r="F108" s="329"/>
      <c r="G108" s="329"/>
      <c r="H108" s="343"/>
      <c r="I108" s="344"/>
      <c r="J108" s="344"/>
      <c r="K108" s="344"/>
      <c r="L108" s="344"/>
      <c r="M108" s="344"/>
      <c r="N108" s="359"/>
      <c r="O108" s="344"/>
      <c r="P108" s="341"/>
      <c r="Q108" s="343"/>
      <c r="R108" s="343"/>
      <c r="S108" s="344"/>
      <c r="T108" s="343"/>
      <c r="U108" s="343"/>
      <c r="V108" s="141"/>
      <c r="W108" s="344"/>
      <c r="X108" s="141" t="str">
        <f t="shared" ca="1" si="3"/>
        <v/>
      </c>
      <c r="Y108" s="125"/>
      <c r="Z108" s="125"/>
      <c r="AA108" s="259"/>
      <c r="AB108" s="259"/>
      <c r="AC108" s="259"/>
      <c r="AD108" s="259"/>
      <c r="AE108" s="259"/>
      <c r="AF108" s="259"/>
      <c r="AG108" s="259"/>
      <c r="AH108" s="259"/>
    </row>
    <row r="109" spans="1:34" ht="104.25" customHeight="1" x14ac:dyDescent="0.25">
      <c r="A109" s="1482">
        <v>24</v>
      </c>
      <c r="B109" s="1484" t="s">
        <v>11</v>
      </c>
      <c r="C109" s="1484" t="s">
        <v>10</v>
      </c>
      <c r="D109" s="1486">
        <v>42732</v>
      </c>
      <c r="E109" s="1495" t="s">
        <v>489</v>
      </c>
      <c r="F109" s="1484" t="s">
        <v>12</v>
      </c>
      <c r="G109" s="1488" t="s">
        <v>490</v>
      </c>
      <c r="H109" s="1032" t="s">
        <v>491</v>
      </c>
      <c r="I109" s="310" t="s">
        <v>27</v>
      </c>
      <c r="J109" s="310" t="s">
        <v>14</v>
      </c>
      <c r="K109" s="310" t="s">
        <v>335</v>
      </c>
      <c r="L109" s="304" t="s">
        <v>296</v>
      </c>
      <c r="M109" s="130" t="s">
        <v>480</v>
      </c>
      <c r="N109" s="351">
        <v>42752</v>
      </c>
      <c r="O109" s="305">
        <v>42758</v>
      </c>
      <c r="P109" s="351">
        <v>43100</v>
      </c>
      <c r="Q109" s="1056" t="s">
        <v>2129</v>
      </c>
      <c r="R109" s="1070" t="s">
        <v>492</v>
      </c>
      <c r="S109" s="1063"/>
      <c r="T109" s="1150" t="s">
        <v>2181</v>
      </c>
      <c r="U109" s="1070"/>
      <c r="V109" s="1079" t="s">
        <v>22</v>
      </c>
      <c r="W109" s="1059" t="s">
        <v>2176</v>
      </c>
      <c r="X109" s="175" t="str">
        <f t="shared" ca="1" si="3"/>
        <v>EN DESARROLLO</v>
      </c>
      <c r="Y109" s="125"/>
      <c r="Z109" s="125"/>
      <c r="AA109" s="259"/>
      <c r="AB109" s="259"/>
      <c r="AC109" s="259"/>
      <c r="AD109" s="259"/>
      <c r="AE109" s="259"/>
      <c r="AF109" s="259"/>
      <c r="AG109" s="259"/>
      <c r="AH109" s="259"/>
    </row>
    <row r="110" spans="1:34" ht="194.25" customHeight="1" thickBot="1" x14ac:dyDescent="0.3">
      <c r="A110" s="1493"/>
      <c r="B110" s="1491"/>
      <c r="C110" s="1491"/>
      <c r="D110" s="1494"/>
      <c r="E110" s="1496"/>
      <c r="F110" s="1491"/>
      <c r="G110" s="1492"/>
      <c r="H110" s="1031" t="s">
        <v>493</v>
      </c>
      <c r="I110" s="130" t="s">
        <v>27</v>
      </c>
      <c r="J110" s="130" t="s">
        <v>14</v>
      </c>
      <c r="K110" s="130" t="s">
        <v>494</v>
      </c>
      <c r="L110" s="130" t="s">
        <v>296</v>
      </c>
      <c r="M110" s="130" t="s">
        <v>480</v>
      </c>
      <c r="N110" s="327">
        <v>42752</v>
      </c>
      <c r="O110" s="131">
        <v>42758</v>
      </c>
      <c r="P110" s="327">
        <v>42794</v>
      </c>
      <c r="Q110" s="1149" t="s">
        <v>2182</v>
      </c>
      <c r="R110" s="1149" t="s">
        <v>492</v>
      </c>
      <c r="S110" s="1061"/>
      <c r="T110" s="1151" t="s">
        <v>2183</v>
      </c>
      <c r="U110" s="1068" t="s">
        <v>2184</v>
      </c>
      <c r="V110" s="1083" t="s">
        <v>42</v>
      </c>
      <c r="W110" s="1054" t="s">
        <v>2166</v>
      </c>
      <c r="X110" s="132" t="str">
        <f t="shared" ca="1" si="3"/>
        <v>VENCIDA</v>
      </c>
      <c r="Y110" s="125"/>
      <c r="Z110" s="125"/>
      <c r="AA110" s="259"/>
      <c r="AB110" s="259"/>
      <c r="AC110" s="259"/>
      <c r="AD110" s="259"/>
      <c r="AE110" s="259"/>
      <c r="AF110" s="259"/>
      <c r="AG110" s="259"/>
      <c r="AH110" s="259"/>
    </row>
    <row r="111" spans="1:34" ht="27.75" hidden="1" customHeight="1" x14ac:dyDescent="0.25">
      <c r="A111" s="328"/>
      <c r="B111" s="329"/>
      <c r="C111" s="329"/>
      <c r="D111" s="329"/>
      <c r="E111" s="358"/>
      <c r="F111" s="329"/>
      <c r="G111" s="329"/>
      <c r="H111" s="336"/>
      <c r="I111" s="338"/>
      <c r="J111" s="338"/>
      <c r="K111" s="338"/>
      <c r="L111" s="338"/>
      <c r="M111" s="338"/>
      <c r="N111" s="359"/>
      <c r="O111" s="344"/>
      <c r="P111" s="341"/>
      <c r="Q111" s="343"/>
      <c r="R111" s="343"/>
      <c r="S111" s="344"/>
      <c r="T111" s="343"/>
      <c r="U111" s="343"/>
      <c r="V111" s="141"/>
      <c r="W111" s="338"/>
      <c r="X111" s="141" t="str">
        <f t="shared" ca="1" si="3"/>
        <v/>
      </c>
      <c r="Y111" s="125"/>
      <c r="Z111" s="125"/>
      <c r="AA111" s="259"/>
      <c r="AB111" s="259"/>
      <c r="AC111" s="259"/>
      <c r="AD111" s="259"/>
      <c r="AE111" s="259"/>
      <c r="AF111" s="259"/>
      <c r="AG111" s="259"/>
      <c r="AH111" s="259"/>
    </row>
    <row r="112" spans="1:34" ht="145.5" customHeight="1" x14ac:dyDescent="0.25">
      <c r="A112" s="368">
        <v>25</v>
      </c>
      <c r="B112" s="310" t="s">
        <v>11</v>
      </c>
      <c r="C112" s="310" t="s">
        <v>10</v>
      </c>
      <c r="D112" s="312">
        <v>42732</v>
      </c>
      <c r="E112" s="1042" t="s">
        <v>502</v>
      </c>
      <c r="F112" s="310" t="s">
        <v>12</v>
      </c>
      <c r="G112" s="1032" t="s">
        <v>490</v>
      </c>
      <c r="H112" s="1032" t="s">
        <v>504</v>
      </c>
      <c r="I112" s="310" t="s">
        <v>27</v>
      </c>
      <c r="J112" s="310" t="s">
        <v>14</v>
      </c>
      <c r="K112" s="310" t="s">
        <v>335</v>
      </c>
      <c r="L112" s="310" t="s">
        <v>296</v>
      </c>
      <c r="M112" s="310" t="s">
        <v>480</v>
      </c>
      <c r="N112" s="311">
        <v>42752</v>
      </c>
      <c r="O112" s="312">
        <v>42758</v>
      </c>
      <c r="P112" s="311">
        <v>43100</v>
      </c>
      <c r="Q112" s="1056" t="s">
        <v>2132</v>
      </c>
      <c r="R112" s="1058" t="s">
        <v>505</v>
      </c>
      <c r="S112" s="1066"/>
      <c r="T112" s="1058" t="s">
        <v>2117</v>
      </c>
      <c r="U112" s="1058" t="s">
        <v>2118</v>
      </c>
      <c r="V112" s="1084" t="s">
        <v>22</v>
      </c>
      <c r="W112" s="1059" t="s">
        <v>2131</v>
      </c>
      <c r="X112" s="123" t="str">
        <f t="shared" ca="1" si="3"/>
        <v>EN DESARROLLO</v>
      </c>
      <c r="Y112" s="125"/>
      <c r="Z112" s="125"/>
      <c r="AA112" s="259"/>
      <c r="AB112" s="259"/>
      <c r="AC112" s="259"/>
      <c r="AD112" s="259"/>
      <c r="AE112" s="259"/>
      <c r="AF112" s="259"/>
      <c r="AG112" s="259"/>
      <c r="AH112" s="259"/>
    </row>
    <row r="113" spans="1:34" ht="27.75" hidden="1" customHeight="1" x14ac:dyDescent="0.25">
      <c r="A113" s="314"/>
      <c r="B113" s="325"/>
      <c r="C113" s="325"/>
      <c r="D113" s="325"/>
      <c r="E113" s="326"/>
      <c r="F113" s="325"/>
      <c r="G113" s="325"/>
      <c r="H113" s="167"/>
      <c r="I113" s="173"/>
      <c r="J113" s="173"/>
      <c r="K113" s="173"/>
      <c r="L113" s="173"/>
      <c r="M113" s="173"/>
      <c r="N113" s="341"/>
      <c r="O113" s="174"/>
      <c r="P113" s="341"/>
      <c r="Q113" s="167"/>
      <c r="R113" s="167"/>
      <c r="S113" s="173"/>
      <c r="T113" s="167"/>
      <c r="U113" s="167"/>
      <c r="V113" s="141"/>
      <c r="W113" s="173"/>
      <c r="X113" s="141" t="str">
        <f t="shared" ca="1" si="3"/>
        <v/>
      </c>
      <c r="Y113" s="125"/>
      <c r="Z113" s="125"/>
      <c r="AA113" s="259"/>
      <c r="AB113" s="259"/>
      <c r="AC113" s="259"/>
      <c r="AD113" s="259"/>
      <c r="AE113" s="259"/>
      <c r="AF113" s="259"/>
      <c r="AG113" s="259"/>
      <c r="AH113" s="259"/>
    </row>
    <row r="114" spans="1:34" ht="27.75" hidden="1" customHeight="1" x14ac:dyDescent="0.25">
      <c r="A114" s="328"/>
      <c r="B114" s="329"/>
      <c r="C114" s="329"/>
      <c r="D114" s="329"/>
      <c r="E114" s="374"/>
      <c r="F114" s="329"/>
      <c r="G114" s="329"/>
      <c r="H114" s="336"/>
      <c r="I114" s="338"/>
      <c r="J114" s="338"/>
      <c r="K114" s="338"/>
      <c r="L114" s="338"/>
      <c r="M114" s="338"/>
      <c r="N114" s="359"/>
      <c r="O114" s="344"/>
      <c r="P114" s="341"/>
      <c r="Q114" s="343"/>
      <c r="R114" s="343"/>
      <c r="S114" s="344"/>
      <c r="T114" s="343"/>
      <c r="U114" s="343"/>
      <c r="V114" s="141"/>
      <c r="W114" s="344"/>
      <c r="X114" s="141" t="str">
        <f t="shared" ca="1" si="3"/>
        <v/>
      </c>
      <c r="Y114" s="125"/>
      <c r="Z114" s="125"/>
      <c r="AA114" s="259"/>
      <c r="AB114" s="259"/>
      <c r="AC114" s="259"/>
      <c r="AD114" s="259"/>
      <c r="AE114" s="259"/>
      <c r="AF114" s="259"/>
      <c r="AG114" s="259"/>
      <c r="AH114" s="259"/>
    </row>
    <row r="115" spans="1:34" ht="27.75" hidden="1" customHeight="1" x14ac:dyDescent="0.25">
      <c r="A115" s="116">
        <v>26</v>
      </c>
      <c r="B115" s="117"/>
      <c r="C115" s="117"/>
      <c r="D115" s="117"/>
      <c r="E115" s="117"/>
      <c r="F115" s="117"/>
      <c r="G115" s="119"/>
      <c r="H115" s="119"/>
      <c r="I115" s="117"/>
      <c r="J115" s="117"/>
      <c r="K115" s="117"/>
      <c r="L115" s="117"/>
      <c r="M115" s="117"/>
      <c r="N115" s="256"/>
      <c r="O115" s="117"/>
      <c r="P115" s="256"/>
      <c r="Q115" s="119"/>
      <c r="R115" s="119"/>
      <c r="S115" s="117"/>
      <c r="T115" s="119"/>
      <c r="U115" s="119"/>
      <c r="V115" s="175"/>
      <c r="W115" s="117"/>
      <c r="X115" s="175" t="str">
        <f t="shared" ca="1" si="3"/>
        <v/>
      </c>
      <c r="Y115" s="125"/>
      <c r="Z115" s="125"/>
      <c r="AA115" s="259"/>
      <c r="AB115" s="259"/>
      <c r="AC115" s="259"/>
      <c r="AD115" s="259"/>
      <c r="AE115" s="259"/>
      <c r="AF115" s="259"/>
      <c r="AG115" s="259"/>
      <c r="AH115" s="259"/>
    </row>
    <row r="116" spans="1:34" ht="27.75" hidden="1" customHeight="1" x14ac:dyDescent="0.25">
      <c r="A116" s="260"/>
      <c r="B116" s="376"/>
      <c r="C116" s="376"/>
      <c r="D116" s="376"/>
      <c r="E116" s="377"/>
      <c r="F116" s="376"/>
      <c r="G116" s="376"/>
      <c r="H116" s="129"/>
      <c r="I116" s="130"/>
      <c r="J116" s="130"/>
      <c r="K116" s="130"/>
      <c r="L116" s="130"/>
      <c r="M116" s="130"/>
      <c r="N116" s="327"/>
      <c r="O116" s="130"/>
      <c r="P116" s="327"/>
      <c r="Q116" s="129"/>
      <c r="R116" s="129"/>
      <c r="S116" s="130"/>
      <c r="T116" s="129"/>
      <c r="U116" s="129"/>
      <c r="V116" s="132"/>
      <c r="W116" s="130"/>
      <c r="X116" s="132" t="str">
        <f t="shared" ca="1" si="3"/>
        <v/>
      </c>
      <c r="Y116" s="125"/>
      <c r="Z116" s="125"/>
      <c r="AA116" s="259"/>
      <c r="AB116" s="259"/>
      <c r="AC116" s="259"/>
      <c r="AD116" s="259"/>
      <c r="AE116" s="259"/>
      <c r="AF116" s="259"/>
      <c r="AG116" s="259"/>
      <c r="AH116" s="259"/>
    </row>
    <row r="117" spans="1:34" ht="27.75" hidden="1" customHeight="1" x14ac:dyDescent="0.25">
      <c r="A117" s="289"/>
      <c r="B117" s="379"/>
      <c r="C117" s="379"/>
      <c r="D117" s="379"/>
      <c r="E117" s="387"/>
      <c r="F117" s="379"/>
      <c r="G117" s="379"/>
      <c r="H117" s="148"/>
      <c r="I117" s="147"/>
      <c r="J117" s="147"/>
      <c r="K117" s="147"/>
      <c r="L117" s="147"/>
      <c r="M117" s="147"/>
      <c r="N117" s="388"/>
      <c r="O117" s="147"/>
      <c r="P117" s="341"/>
      <c r="Q117" s="148"/>
      <c r="R117" s="148"/>
      <c r="S117" s="147"/>
      <c r="T117" s="148"/>
      <c r="U117" s="148"/>
      <c r="V117" s="141"/>
      <c r="W117" s="147"/>
      <c r="X117" s="141" t="str">
        <f t="shared" ca="1" si="3"/>
        <v/>
      </c>
      <c r="Y117" s="125"/>
      <c r="Z117" s="125"/>
      <c r="AA117" s="259"/>
      <c r="AB117" s="259"/>
      <c r="AC117" s="259"/>
      <c r="AD117" s="259"/>
      <c r="AE117" s="259"/>
      <c r="AF117" s="259"/>
      <c r="AG117" s="259"/>
      <c r="AH117" s="259"/>
    </row>
    <row r="118" spans="1:34" ht="27.75" hidden="1" customHeight="1" x14ac:dyDescent="0.25">
      <c r="A118" s="116">
        <v>27</v>
      </c>
      <c r="B118" s="117"/>
      <c r="C118" s="117"/>
      <c r="D118" s="117"/>
      <c r="E118" s="117"/>
      <c r="F118" s="117"/>
      <c r="G118" s="119"/>
      <c r="H118" s="119"/>
      <c r="I118" s="117"/>
      <c r="J118" s="117"/>
      <c r="K118" s="117"/>
      <c r="L118" s="117"/>
      <c r="M118" s="117"/>
      <c r="N118" s="256"/>
      <c r="O118" s="117"/>
      <c r="P118" s="256"/>
      <c r="Q118" s="119"/>
      <c r="R118" s="119"/>
      <c r="S118" s="117"/>
      <c r="T118" s="119"/>
      <c r="U118" s="119"/>
      <c r="V118" s="175"/>
      <c r="W118" s="117"/>
      <c r="X118" s="175" t="str">
        <f t="shared" ca="1" si="3"/>
        <v/>
      </c>
      <c r="Y118" s="125"/>
      <c r="Z118" s="125"/>
      <c r="AA118" s="259"/>
      <c r="AB118" s="259"/>
      <c r="AC118" s="259"/>
      <c r="AD118" s="259"/>
      <c r="AE118" s="259"/>
      <c r="AF118" s="259"/>
      <c r="AG118" s="259"/>
      <c r="AH118" s="259"/>
    </row>
    <row r="119" spans="1:34" ht="27.75" hidden="1" customHeight="1" x14ac:dyDescent="0.25">
      <c r="A119" s="260"/>
      <c r="B119" s="376"/>
      <c r="C119" s="376"/>
      <c r="D119" s="376"/>
      <c r="E119" s="377"/>
      <c r="F119" s="376"/>
      <c r="G119" s="376"/>
      <c r="H119" s="129"/>
      <c r="I119" s="130"/>
      <c r="J119" s="130"/>
      <c r="K119" s="130"/>
      <c r="L119" s="130"/>
      <c r="M119" s="130"/>
      <c r="N119" s="327"/>
      <c r="O119" s="130"/>
      <c r="P119" s="327"/>
      <c r="Q119" s="129"/>
      <c r="R119" s="129"/>
      <c r="S119" s="130"/>
      <c r="T119" s="129"/>
      <c r="U119" s="129"/>
      <c r="V119" s="132"/>
      <c r="W119" s="130"/>
      <c r="X119" s="132" t="str">
        <f t="shared" ca="1" si="3"/>
        <v/>
      </c>
      <c r="Y119" s="125"/>
      <c r="Z119" s="125"/>
      <c r="AA119" s="259"/>
      <c r="AB119" s="259"/>
      <c r="AC119" s="259"/>
      <c r="AD119" s="259"/>
      <c r="AE119" s="259"/>
      <c r="AF119" s="259"/>
      <c r="AG119" s="259"/>
      <c r="AH119" s="259"/>
    </row>
    <row r="120" spans="1:34" ht="27.75" hidden="1" customHeight="1" x14ac:dyDescent="0.25">
      <c r="A120" s="289"/>
      <c r="B120" s="379"/>
      <c r="C120" s="379"/>
      <c r="D120" s="379"/>
      <c r="E120" s="387"/>
      <c r="F120" s="379"/>
      <c r="G120" s="379"/>
      <c r="H120" s="148"/>
      <c r="I120" s="147"/>
      <c r="J120" s="147"/>
      <c r="K120" s="147"/>
      <c r="L120" s="147"/>
      <c r="M120" s="147"/>
      <c r="N120" s="388"/>
      <c r="O120" s="147"/>
      <c r="P120" s="341"/>
      <c r="Q120" s="148"/>
      <c r="R120" s="148"/>
      <c r="S120" s="147"/>
      <c r="T120" s="148"/>
      <c r="U120" s="148"/>
      <c r="V120" s="141"/>
      <c r="W120" s="147"/>
      <c r="X120" s="141" t="str">
        <f t="shared" ca="1" si="3"/>
        <v/>
      </c>
      <c r="Y120" s="125"/>
      <c r="Z120" s="125"/>
      <c r="AA120" s="259"/>
      <c r="AB120" s="259"/>
      <c r="AC120" s="259"/>
      <c r="AD120" s="259"/>
      <c r="AE120" s="259"/>
      <c r="AF120" s="259"/>
      <c r="AG120" s="259"/>
      <c r="AH120" s="259"/>
    </row>
    <row r="121" spans="1:34" ht="27.75" hidden="1" customHeight="1" x14ac:dyDescent="0.25">
      <c r="A121" s="116">
        <v>28</v>
      </c>
      <c r="B121" s="117"/>
      <c r="C121" s="117"/>
      <c r="D121" s="117"/>
      <c r="E121" s="117"/>
      <c r="F121" s="117"/>
      <c r="G121" s="119"/>
      <c r="H121" s="119"/>
      <c r="I121" s="117"/>
      <c r="J121" s="117"/>
      <c r="K121" s="117"/>
      <c r="L121" s="117"/>
      <c r="M121" s="117"/>
      <c r="N121" s="256"/>
      <c r="O121" s="117"/>
      <c r="P121" s="256"/>
      <c r="Q121" s="119"/>
      <c r="R121" s="119"/>
      <c r="S121" s="117"/>
      <c r="T121" s="119"/>
      <c r="U121" s="119"/>
      <c r="V121" s="175"/>
      <c r="W121" s="117"/>
      <c r="X121" s="175" t="str">
        <f t="shared" ca="1" si="3"/>
        <v/>
      </c>
      <c r="Y121" s="125"/>
      <c r="Z121" s="125"/>
      <c r="AA121" s="259"/>
      <c r="AB121" s="259"/>
      <c r="AC121" s="259"/>
      <c r="AD121" s="259"/>
      <c r="AE121" s="259"/>
      <c r="AF121" s="259"/>
      <c r="AG121" s="259"/>
      <c r="AH121" s="259"/>
    </row>
    <row r="122" spans="1:34" ht="27.75" hidden="1" customHeight="1" x14ac:dyDescent="0.25">
      <c r="A122" s="260"/>
      <c r="B122" s="376"/>
      <c r="C122" s="376"/>
      <c r="D122" s="376"/>
      <c r="E122" s="377"/>
      <c r="F122" s="376"/>
      <c r="G122" s="376"/>
      <c r="H122" s="129"/>
      <c r="I122" s="130"/>
      <c r="J122" s="130"/>
      <c r="K122" s="130"/>
      <c r="L122" s="130"/>
      <c r="M122" s="130"/>
      <c r="N122" s="327"/>
      <c r="O122" s="130"/>
      <c r="P122" s="327"/>
      <c r="Q122" s="129"/>
      <c r="R122" s="129"/>
      <c r="S122" s="130"/>
      <c r="T122" s="129"/>
      <c r="U122" s="129"/>
      <c r="V122" s="132"/>
      <c r="W122" s="130"/>
      <c r="X122" s="132" t="str">
        <f t="shared" ca="1" si="3"/>
        <v/>
      </c>
      <c r="Y122" s="125"/>
      <c r="Z122" s="125"/>
      <c r="AA122" s="259"/>
      <c r="AB122" s="259"/>
      <c r="AC122" s="259"/>
      <c r="AD122" s="259"/>
      <c r="AE122" s="259"/>
      <c r="AF122" s="259"/>
      <c r="AG122" s="259"/>
      <c r="AH122" s="259"/>
    </row>
    <row r="123" spans="1:34" ht="27.75" hidden="1" customHeight="1" x14ac:dyDescent="0.25">
      <c r="A123" s="289"/>
      <c r="B123" s="379"/>
      <c r="C123" s="379"/>
      <c r="D123" s="379"/>
      <c r="E123" s="387"/>
      <c r="F123" s="379"/>
      <c r="G123" s="379"/>
      <c r="H123" s="148"/>
      <c r="I123" s="147"/>
      <c r="J123" s="147"/>
      <c r="K123" s="147"/>
      <c r="L123" s="147"/>
      <c r="M123" s="147"/>
      <c r="N123" s="388"/>
      <c r="O123" s="147"/>
      <c r="P123" s="341"/>
      <c r="Q123" s="148"/>
      <c r="R123" s="148"/>
      <c r="S123" s="147"/>
      <c r="T123" s="148"/>
      <c r="U123" s="148"/>
      <c r="V123" s="141"/>
      <c r="W123" s="147"/>
      <c r="X123" s="141" t="str">
        <f t="shared" ca="1" si="3"/>
        <v/>
      </c>
      <c r="Y123" s="125"/>
      <c r="Z123" s="125"/>
      <c r="AA123" s="259"/>
      <c r="AB123" s="259"/>
      <c r="AC123" s="259"/>
      <c r="AD123" s="259"/>
      <c r="AE123" s="259"/>
      <c r="AF123" s="259"/>
      <c r="AG123" s="259"/>
      <c r="AH123" s="259"/>
    </row>
    <row r="124" spans="1:34" ht="27.75" hidden="1" customHeight="1" x14ac:dyDescent="0.25">
      <c r="A124" s="116">
        <v>29</v>
      </c>
      <c r="B124" s="117"/>
      <c r="C124" s="117"/>
      <c r="D124" s="117"/>
      <c r="E124" s="117"/>
      <c r="F124" s="117"/>
      <c r="G124" s="119"/>
      <c r="H124" s="119"/>
      <c r="I124" s="117"/>
      <c r="J124" s="117"/>
      <c r="K124" s="117"/>
      <c r="L124" s="117"/>
      <c r="M124" s="117"/>
      <c r="N124" s="256"/>
      <c r="O124" s="117"/>
      <c r="P124" s="256"/>
      <c r="Q124" s="119"/>
      <c r="R124" s="119"/>
      <c r="S124" s="117"/>
      <c r="T124" s="119"/>
      <c r="U124" s="119"/>
      <c r="V124" s="175"/>
      <c r="W124" s="117"/>
      <c r="X124" s="175" t="str">
        <f t="shared" ca="1" si="3"/>
        <v/>
      </c>
      <c r="Y124" s="125"/>
      <c r="Z124" s="125"/>
      <c r="AA124" s="259"/>
      <c r="AB124" s="259"/>
      <c r="AC124" s="259"/>
      <c r="AD124" s="259"/>
      <c r="AE124" s="259"/>
      <c r="AF124" s="259"/>
      <c r="AG124" s="259"/>
      <c r="AH124" s="259"/>
    </row>
    <row r="125" spans="1:34" ht="27.75" hidden="1" customHeight="1" x14ac:dyDescent="0.25">
      <c r="A125" s="260"/>
      <c r="B125" s="376"/>
      <c r="C125" s="376"/>
      <c r="D125" s="376"/>
      <c r="E125" s="377"/>
      <c r="F125" s="376"/>
      <c r="G125" s="376"/>
      <c r="H125" s="129"/>
      <c r="I125" s="130"/>
      <c r="J125" s="130"/>
      <c r="K125" s="130"/>
      <c r="L125" s="130"/>
      <c r="M125" s="130"/>
      <c r="N125" s="327"/>
      <c r="O125" s="130"/>
      <c r="P125" s="327"/>
      <c r="Q125" s="129"/>
      <c r="R125" s="129"/>
      <c r="S125" s="130"/>
      <c r="T125" s="129"/>
      <c r="U125" s="129"/>
      <c r="V125" s="132"/>
      <c r="W125" s="130"/>
      <c r="X125" s="132" t="str">
        <f t="shared" ca="1" si="3"/>
        <v/>
      </c>
      <c r="Y125" s="125"/>
      <c r="Z125" s="125"/>
      <c r="AA125" s="259"/>
      <c r="AB125" s="259"/>
      <c r="AC125" s="259"/>
      <c r="AD125" s="259"/>
      <c r="AE125" s="259"/>
      <c r="AF125" s="259"/>
      <c r="AG125" s="259"/>
      <c r="AH125" s="259"/>
    </row>
    <row r="126" spans="1:34" ht="27.75" hidden="1" customHeight="1" x14ac:dyDescent="0.25">
      <c r="A126" s="289"/>
      <c r="B126" s="379"/>
      <c r="C126" s="379"/>
      <c r="D126" s="379"/>
      <c r="E126" s="387"/>
      <c r="F126" s="379"/>
      <c r="G126" s="379"/>
      <c r="H126" s="148"/>
      <c r="I126" s="147"/>
      <c r="J126" s="147"/>
      <c r="K126" s="147"/>
      <c r="L126" s="147"/>
      <c r="M126" s="147"/>
      <c r="N126" s="388"/>
      <c r="O126" s="147"/>
      <c r="P126" s="341"/>
      <c r="Q126" s="148"/>
      <c r="R126" s="148"/>
      <c r="S126" s="147"/>
      <c r="T126" s="148"/>
      <c r="U126" s="148"/>
      <c r="V126" s="141"/>
      <c r="W126" s="147"/>
      <c r="X126" s="141" t="str">
        <f t="shared" ca="1" si="3"/>
        <v/>
      </c>
      <c r="Y126" s="125"/>
      <c r="Z126" s="125"/>
      <c r="AA126" s="259"/>
      <c r="AB126" s="259"/>
      <c r="AC126" s="259"/>
      <c r="AD126" s="259"/>
      <c r="AE126" s="259"/>
      <c r="AF126" s="259"/>
      <c r="AG126" s="259"/>
      <c r="AH126" s="259"/>
    </row>
    <row r="127" spans="1:34" ht="27.75" hidden="1" customHeight="1" x14ac:dyDescent="0.25">
      <c r="A127" s="116">
        <v>30</v>
      </c>
      <c r="B127" s="117"/>
      <c r="C127" s="117"/>
      <c r="D127" s="117"/>
      <c r="E127" s="117"/>
      <c r="F127" s="117"/>
      <c r="G127" s="119"/>
      <c r="H127" s="119"/>
      <c r="I127" s="117"/>
      <c r="J127" s="117"/>
      <c r="K127" s="117"/>
      <c r="L127" s="117"/>
      <c r="M127" s="117"/>
      <c r="N127" s="256"/>
      <c r="O127" s="117"/>
      <c r="P127" s="256"/>
      <c r="Q127" s="119"/>
      <c r="R127" s="119"/>
      <c r="S127" s="117"/>
      <c r="T127" s="119"/>
      <c r="U127" s="119"/>
      <c r="V127" s="175"/>
      <c r="W127" s="117"/>
      <c r="X127" s="175" t="str">
        <f t="shared" ca="1" si="3"/>
        <v/>
      </c>
      <c r="Y127" s="125"/>
      <c r="Z127" s="125"/>
      <c r="AA127" s="259"/>
      <c r="AB127" s="259"/>
      <c r="AC127" s="259"/>
      <c r="AD127" s="259"/>
      <c r="AE127" s="259"/>
      <c r="AF127" s="259"/>
      <c r="AG127" s="259"/>
      <c r="AH127" s="259"/>
    </row>
    <row r="128" spans="1:34" ht="27.75" hidden="1" customHeight="1" x14ac:dyDescent="0.25">
      <c r="A128" s="260"/>
      <c r="B128" s="376"/>
      <c r="C128" s="376"/>
      <c r="D128" s="376"/>
      <c r="E128" s="377"/>
      <c r="F128" s="376"/>
      <c r="G128" s="376"/>
      <c r="H128" s="129"/>
      <c r="I128" s="130"/>
      <c r="J128" s="130"/>
      <c r="K128" s="130"/>
      <c r="L128" s="130"/>
      <c r="M128" s="130"/>
      <c r="N128" s="327"/>
      <c r="O128" s="130"/>
      <c r="P128" s="327"/>
      <c r="Q128" s="129"/>
      <c r="R128" s="129"/>
      <c r="S128" s="130"/>
      <c r="T128" s="129"/>
      <c r="U128" s="129"/>
      <c r="V128" s="132"/>
      <c r="W128" s="130"/>
      <c r="X128" s="132" t="str">
        <f t="shared" ca="1" si="3"/>
        <v/>
      </c>
      <c r="Y128" s="125"/>
      <c r="Z128" s="125"/>
      <c r="AA128" s="259"/>
      <c r="AB128" s="259"/>
      <c r="AC128" s="259"/>
      <c r="AD128" s="259"/>
      <c r="AE128" s="259"/>
      <c r="AF128" s="259"/>
      <c r="AG128" s="259"/>
      <c r="AH128" s="259"/>
    </row>
    <row r="129" spans="1:34" ht="18" hidden="1" customHeight="1" x14ac:dyDescent="0.25">
      <c r="A129" s="260"/>
      <c r="B129" s="376"/>
      <c r="C129" s="376"/>
      <c r="D129" s="376"/>
      <c r="E129" s="377"/>
      <c r="F129" s="376"/>
      <c r="G129" s="376"/>
      <c r="H129" s="145"/>
      <c r="I129" s="144"/>
      <c r="J129" s="144"/>
      <c r="K129" s="144"/>
      <c r="L129" s="144"/>
      <c r="M129" s="144"/>
      <c r="N129" s="383"/>
      <c r="O129" s="144"/>
      <c r="P129" s="383"/>
      <c r="Q129" s="145"/>
      <c r="R129" s="145"/>
      <c r="S129" s="144"/>
      <c r="T129" s="145"/>
      <c r="U129" s="145"/>
      <c r="V129" s="369"/>
      <c r="W129" s="144"/>
      <c r="X129" s="369" t="str">
        <f t="shared" ca="1" si="3"/>
        <v/>
      </c>
      <c r="Y129" s="125"/>
      <c r="Z129" s="125"/>
      <c r="AA129" s="259"/>
      <c r="AB129" s="259"/>
      <c r="AC129" s="259"/>
      <c r="AD129" s="259"/>
      <c r="AE129" s="259"/>
      <c r="AF129" s="259"/>
      <c r="AG129" s="259"/>
      <c r="AH129" s="259"/>
    </row>
    <row r="130" spans="1:34" ht="12" customHeight="1" x14ac:dyDescent="0.25">
      <c r="A130" s="394"/>
      <c r="B130" s="394"/>
      <c r="C130" s="394"/>
      <c r="D130" s="394"/>
      <c r="E130" s="1028"/>
      <c r="F130" s="394"/>
      <c r="G130" s="1028"/>
      <c r="H130" s="1028"/>
      <c r="I130" s="396"/>
      <c r="J130" s="396"/>
      <c r="K130" s="396"/>
      <c r="L130" s="396"/>
      <c r="M130" s="396"/>
      <c r="N130" s="397"/>
      <c r="O130" s="397"/>
      <c r="P130" s="397"/>
      <c r="Q130" s="1043"/>
      <c r="R130" s="1043"/>
      <c r="S130" s="397"/>
      <c r="T130" s="1028"/>
      <c r="U130" s="1028"/>
      <c r="V130" s="398"/>
      <c r="W130" s="395"/>
      <c r="X130" s="400"/>
      <c r="Y130" s="259"/>
      <c r="Z130" s="259"/>
      <c r="AA130" s="259"/>
      <c r="AB130" s="259"/>
      <c r="AC130" s="259"/>
      <c r="AD130" s="259"/>
      <c r="AE130" s="259"/>
      <c r="AF130" s="259"/>
      <c r="AG130" s="259"/>
      <c r="AH130" s="259"/>
    </row>
    <row r="131" spans="1:34" ht="12" customHeight="1" x14ac:dyDescent="0.25">
      <c r="A131" s="259"/>
      <c r="B131" s="259"/>
      <c r="C131" s="259"/>
      <c r="D131" s="259"/>
      <c r="E131" s="1029"/>
      <c r="F131" s="259"/>
      <c r="G131" s="1029"/>
      <c r="H131" s="1029"/>
      <c r="I131" s="165"/>
      <c r="J131" s="165"/>
      <c r="K131" s="165"/>
      <c r="L131" s="165"/>
      <c r="M131" s="165"/>
      <c r="N131" s="402"/>
      <c r="O131" s="402"/>
      <c r="P131" s="402"/>
      <c r="Q131" s="1044"/>
      <c r="R131" s="1044"/>
      <c r="S131" s="402"/>
      <c r="T131" s="1029"/>
      <c r="U131" s="1029"/>
      <c r="V131" s="406"/>
      <c r="W131" s="401"/>
      <c r="X131" s="7"/>
      <c r="Y131" s="259"/>
      <c r="Z131" s="259"/>
      <c r="AA131" s="259"/>
      <c r="AB131" s="259"/>
      <c r="AC131" s="259"/>
      <c r="AD131" s="259"/>
      <c r="AE131" s="259"/>
      <c r="AF131" s="259"/>
      <c r="AG131" s="259"/>
      <c r="AH131" s="259"/>
    </row>
    <row r="132" spans="1:34" x14ac:dyDescent="0.25">
      <c r="A132" s="259"/>
      <c r="B132" s="259"/>
      <c r="C132" s="259"/>
      <c r="D132" s="259"/>
      <c r="E132" s="1048"/>
      <c r="F132" s="259"/>
      <c r="G132" s="1048"/>
      <c r="H132" s="1048"/>
      <c r="I132" s="402"/>
      <c r="J132" s="402"/>
      <c r="K132" s="402"/>
      <c r="L132" s="402"/>
      <c r="M132" s="165"/>
      <c r="N132" s="402"/>
      <c r="O132" s="402"/>
      <c r="P132" s="402"/>
      <c r="Q132" s="1045"/>
      <c r="R132" s="1045"/>
      <c r="S132" s="259"/>
      <c r="T132" s="1030"/>
      <c r="U132" s="1030"/>
      <c r="V132" s="259"/>
      <c r="W132" s="409"/>
      <c r="X132" s="7"/>
      <c r="Y132" s="259"/>
      <c r="Z132" s="259"/>
      <c r="AA132" s="259"/>
      <c r="AB132" s="259"/>
      <c r="AC132" s="259"/>
      <c r="AD132" s="259"/>
      <c r="AE132" s="259"/>
      <c r="AF132" s="259"/>
      <c r="AG132" s="259"/>
      <c r="AH132" s="259"/>
    </row>
    <row r="133" spans="1:34" x14ac:dyDescent="0.25">
      <c r="A133" s="259"/>
      <c r="B133" s="259"/>
      <c r="C133" s="259"/>
      <c r="D133" s="259"/>
      <c r="E133" s="1048"/>
      <c r="F133" s="259"/>
      <c r="G133" s="1048"/>
      <c r="H133" s="1048"/>
      <c r="I133" s="402"/>
      <c r="J133" s="402"/>
      <c r="K133" s="402"/>
      <c r="L133" s="402"/>
      <c r="M133" s="165"/>
      <c r="N133" s="402"/>
      <c r="O133" s="402"/>
      <c r="P133" s="402"/>
      <c r="Q133" s="1045"/>
      <c r="R133" s="1045"/>
      <c r="S133" s="259"/>
      <c r="T133" s="1030"/>
      <c r="U133" s="1030"/>
      <c r="V133" s="259"/>
      <c r="W133" s="409"/>
      <c r="X133" s="7"/>
      <c r="Y133" s="259"/>
      <c r="Z133" s="259"/>
      <c r="AA133" s="259"/>
      <c r="AB133" s="259"/>
      <c r="AC133" s="259"/>
      <c r="AD133" s="259"/>
      <c r="AE133" s="259"/>
      <c r="AF133" s="259"/>
      <c r="AG133" s="259"/>
      <c r="AH133" s="259"/>
    </row>
    <row r="134" spans="1:34" x14ac:dyDescent="0.25">
      <c r="A134" s="259"/>
      <c r="B134" s="259"/>
      <c r="C134" s="259"/>
      <c r="D134" s="259"/>
      <c r="E134" s="1048"/>
      <c r="F134" s="259"/>
      <c r="G134" s="1048"/>
      <c r="H134" s="1048"/>
      <c r="I134" s="402"/>
      <c r="J134" s="402"/>
      <c r="K134" s="402"/>
      <c r="L134" s="402"/>
      <c r="M134" s="165"/>
      <c r="N134" s="402"/>
      <c r="O134" s="402"/>
      <c r="P134" s="402"/>
      <c r="Q134" s="1045"/>
      <c r="R134" s="1045"/>
      <c r="S134" s="259"/>
      <c r="T134" s="1030"/>
      <c r="U134" s="1030"/>
      <c r="V134" s="259"/>
      <c r="W134" s="409"/>
      <c r="X134" s="7"/>
      <c r="Y134" s="259"/>
      <c r="Z134" s="259"/>
      <c r="AA134" s="259"/>
      <c r="AB134" s="259"/>
      <c r="AC134" s="259"/>
      <c r="AD134" s="259"/>
      <c r="AE134" s="259"/>
      <c r="AF134" s="259"/>
      <c r="AG134" s="259"/>
      <c r="AH134" s="259"/>
    </row>
    <row r="135" spans="1:34" x14ac:dyDescent="0.25">
      <c r="A135" s="259"/>
      <c r="B135" s="259"/>
      <c r="C135" s="259"/>
      <c r="D135" s="259"/>
      <c r="E135" s="1048"/>
      <c r="F135" s="259"/>
      <c r="G135" s="1048"/>
      <c r="H135" s="1048"/>
      <c r="I135" s="402"/>
      <c r="J135" s="402"/>
      <c r="K135" s="402"/>
      <c r="L135" s="402"/>
      <c r="M135" s="165"/>
      <c r="N135" s="402"/>
      <c r="O135" s="402"/>
      <c r="P135" s="402"/>
      <c r="Q135" s="1045"/>
      <c r="R135" s="1045"/>
      <c r="S135" s="259"/>
      <c r="T135" s="1030"/>
      <c r="U135" s="1030"/>
      <c r="V135" s="259"/>
      <c r="W135" s="409"/>
      <c r="X135" s="7"/>
      <c r="Y135" s="259"/>
      <c r="Z135" s="259"/>
      <c r="AA135" s="259"/>
      <c r="AB135" s="259"/>
      <c r="AC135" s="259"/>
      <c r="AD135" s="259"/>
      <c r="AE135" s="259"/>
      <c r="AF135" s="259"/>
      <c r="AG135" s="259"/>
      <c r="AH135" s="259"/>
    </row>
    <row r="136" spans="1:34" x14ac:dyDescent="0.25">
      <c r="A136" s="259"/>
      <c r="B136" s="259"/>
      <c r="C136" s="259"/>
      <c r="D136" s="259"/>
      <c r="E136" s="1048"/>
      <c r="F136" s="259"/>
      <c r="G136" s="1048"/>
      <c r="H136" s="1048"/>
      <c r="I136" s="402"/>
      <c r="J136" s="402"/>
      <c r="K136" s="402"/>
      <c r="L136" s="402"/>
      <c r="M136" s="165"/>
      <c r="N136" s="402"/>
      <c r="O136" s="402"/>
      <c r="P136" s="402"/>
      <c r="Q136" s="1045"/>
      <c r="R136" s="1045"/>
      <c r="S136" s="259"/>
      <c r="T136" s="1030"/>
      <c r="U136" s="1030"/>
      <c r="V136" s="259"/>
      <c r="W136" s="409"/>
      <c r="X136" s="7"/>
      <c r="Y136" s="259"/>
      <c r="Z136" s="259"/>
      <c r="AA136" s="259"/>
      <c r="AB136" s="259"/>
      <c r="AC136" s="259"/>
      <c r="AD136" s="259"/>
      <c r="AE136" s="259"/>
      <c r="AF136" s="259"/>
      <c r="AG136" s="259"/>
      <c r="AH136" s="259"/>
    </row>
    <row r="137" spans="1:34" x14ac:dyDescent="0.25">
      <c r="A137" s="259"/>
      <c r="B137" s="259"/>
      <c r="C137" s="259"/>
      <c r="D137" s="259"/>
      <c r="E137" s="1048"/>
      <c r="F137" s="259"/>
      <c r="G137" s="1048"/>
      <c r="H137" s="1048"/>
      <c r="I137" s="402"/>
      <c r="J137" s="402"/>
      <c r="K137" s="402"/>
      <c r="L137" s="402"/>
      <c r="M137" s="165"/>
      <c r="N137" s="402"/>
      <c r="O137" s="402"/>
      <c r="P137" s="402"/>
      <c r="Q137" s="1045"/>
      <c r="R137" s="1045"/>
      <c r="S137" s="259"/>
      <c r="T137" s="1030"/>
      <c r="U137" s="1030"/>
      <c r="V137" s="259"/>
      <c r="W137" s="409"/>
      <c r="X137" s="7"/>
      <c r="Y137" s="259"/>
      <c r="Z137" s="259"/>
      <c r="AA137" s="259"/>
      <c r="AB137" s="259"/>
      <c r="AC137" s="259"/>
      <c r="AD137" s="259"/>
      <c r="AE137" s="259"/>
      <c r="AF137" s="259"/>
      <c r="AG137" s="259"/>
      <c r="AH137" s="259"/>
    </row>
    <row r="138" spans="1:34" x14ac:dyDescent="0.25">
      <c r="A138" s="259"/>
      <c r="B138" s="259"/>
      <c r="C138" s="259"/>
      <c r="D138" s="259"/>
      <c r="E138" s="1048"/>
      <c r="F138" s="259"/>
      <c r="G138" s="1048"/>
      <c r="H138" s="1048"/>
      <c r="I138" s="402"/>
      <c r="J138" s="402"/>
      <c r="K138" s="402"/>
      <c r="L138" s="402"/>
      <c r="M138" s="165"/>
      <c r="N138" s="402"/>
      <c r="O138" s="402"/>
      <c r="P138" s="402"/>
      <c r="Q138" s="1045"/>
      <c r="R138" s="1045"/>
      <c r="S138" s="259"/>
      <c r="T138" s="1030"/>
      <c r="U138" s="1030"/>
      <c r="V138" s="259"/>
      <c r="W138" s="409"/>
      <c r="X138" s="7"/>
      <c r="Y138" s="259"/>
      <c r="Z138" s="259"/>
      <c r="AA138" s="259"/>
      <c r="AB138" s="259"/>
      <c r="AC138" s="259"/>
      <c r="AD138" s="259"/>
      <c r="AE138" s="259"/>
      <c r="AF138" s="259"/>
      <c r="AG138" s="259"/>
      <c r="AH138" s="259"/>
    </row>
    <row r="139" spans="1:34" x14ac:dyDescent="0.25">
      <c r="A139" s="259"/>
      <c r="B139" s="259"/>
      <c r="C139" s="259"/>
      <c r="D139" s="259"/>
      <c r="E139" s="1048"/>
      <c r="F139" s="259"/>
      <c r="G139" s="1048"/>
      <c r="H139" s="1048"/>
      <c r="I139" s="402"/>
      <c r="J139" s="402"/>
      <c r="K139" s="402"/>
      <c r="L139" s="402"/>
      <c r="M139" s="165"/>
      <c r="N139" s="402"/>
      <c r="O139" s="402"/>
      <c r="P139" s="402"/>
      <c r="Q139" s="1045"/>
      <c r="R139" s="1045"/>
      <c r="S139" s="259"/>
      <c r="T139" s="1030"/>
      <c r="U139" s="1030"/>
      <c r="V139" s="259"/>
      <c r="W139" s="409"/>
      <c r="X139" s="7"/>
      <c r="Y139" s="259"/>
      <c r="Z139" s="259"/>
      <c r="AA139" s="259"/>
      <c r="AB139" s="259"/>
      <c r="AC139" s="259"/>
      <c r="AD139" s="259"/>
      <c r="AE139" s="259"/>
      <c r="AF139" s="259"/>
      <c r="AG139" s="259"/>
      <c r="AH139" s="259"/>
    </row>
    <row r="140" spans="1:34" x14ac:dyDescent="0.25">
      <c r="A140" s="259"/>
      <c r="B140" s="259"/>
      <c r="C140" s="259"/>
      <c r="D140" s="259"/>
      <c r="E140" s="1048"/>
      <c r="F140" s="259"/>
      <c r="G140" s="1048"/>
      <c r="H140" s="1048"/>
      <c r="I140" s="402"/>
      <c r="J140" s="402"/>
      <c r="K140" s="402"/>
      <c r="L140" s="402"/>
      <c r="M140" s="165"/>
      <c r="N140" s="402"/>
      <c r="O140" s="402"/>
      <c r="P140" s="402"/>
      <c r="Q140" s="1045"/>
      <c r="R140" s="1045"/>
      <c r="S140" s="259"/>
      <c r="T140" s="1030"/>
      <c r="U140" s="1030"/>
      <c r="V140" s="259"/>
      <c r="W140" s="409"/>
      <c r="X140" s="7"/>
      <c r="Y140" s="259"/>
      <c r="Z140" s="259"/>
      <c r="AA140" s="259"/>
      <c r="AB140" s="259"/>
      <c r="AC140" s="259"/>
      <c r="AD140" s="259"/>
      <c r="AE140" s="259"/>
      <c r="AF140" s="259"/>
      <c r="AG140" s="259"/>
      <c r="AH140" s="259"/>
    </row>
    <row r="141" spans="1:34" x14ac:dyDescent="0.25">
      <c r="A141" s="259"/>
      <c r="B141" s="259"/>
      <c r="C141" s="259"/>
      <c r="D141" s="259"/>
      <c r="E141" s="1048"/>
      <c r="F141" s="259"/>
      <c r="G141" s="1048"/>
      <c r="H141" s="1048"/>
      <c r="I141" s="402"/>
      <c r="J141" s="402"/>
      <c r="K141" s="402"/>
      <c r="L141" s="402"/>
      <c r="M141" s="165"/>
      <c r="N141" s="402"/>
      <c r="O141" s="402"/>
      <c r="P141" s="402"/>
      <c r="Q141" s="1045"/>
      <c r="R141" s="1045"/>
      <c r="S141" s="259"/>
      <c r="T141" s="1030"/>
      <c r="U141" s="1030"/>
      <c r="V141" s="259"/>
      <c r="W141" s="409"/>
      <c r="X141" s="7"/>
      <c r="Y141" s="259"/>
      <c r="Z141" s="259"/>
      <c r="AA141" s="259"/>
      <c r="AB141" s="259"/>
      <c r="AC141" s="259"/>
      <c r="AD141" s="259"/>
      <c r="AE141" s="259"/>
      <c r="AF141" s="259"/>
      <c r="AG141" s="259"/>
      <c r="AH141" s="259"/>
    </row>
    <row r="142" spans="1:34" x14ac:dyDescent="0.25">
      <c r="A142" s="259"/>
      <c r="B142" s="259"/>
      <c r="C142" s="259"/>
      <c r="D142" s="259"/>
      <c r="E142" s="1048"/>
      <c r="F142" s="259"/>
      <c r="G142" s="1048"/>
      <c r="H142" s="1048"/>
      <c r="I142" s="402"/>
      <c r="J142" s="402"/>
      <c r="K142" s="402"/>
      <c r="L142" s="402"/>
      <c r="M142" s="165"/>
      <c r="N142" s="402"/>
      <c r="O142" s="402"/>
      <c r="P142" s="402"/>
      <c r="Q142" s="1045"/>
      <c r="R142" s="1045"/>
      <c r="S142" s="259"/>
      <c r="T142" s="1030"/>
      <c r="U142" s="1030"/>
      <c r="V142" s="259"/>
      <c r="W142" s="409"/>
      <c r="X142" s="7"/>
      <c r="Y142" s="259"/>
      <c r="Z142" s="259"/>
      <c r="AA142" s="259"/>
      <c r="AB142" s="259"/>
      <c r="AC142" s="259"/>
      <c r="AD142" s="259"/>
      <c r="AE142" s="259"/>
      <c r="AF142" s="259"/>
      <c r="AG142" s="259"/>
      <c r="AH142" s="259"/>
    </row>
    <row r="143" spans="1:34" x14ac:dyDescent="0.25">
      <c r="A143" s="259"/>
      <c r="B143" s="259"/>
      <c r="C143" s="259"/>
      <c r="D143" s="259"/>
      <c r="E143" s="1048"/>
      <c r="F143" s="259"/>
      <c r="G143" s="1048"/>
      <c r="H143" s="1048"/>
      <c r="I143" s="402"/>
      <c r="J143" s="402"/>
      <c r="K143" s="402"/>
      <c r="L143" s="402"/>
      <c r="M143" s="165"/>
      <c r="N143" s="402"/>
      <c r="O143" s="402"/>
      <c r="P143" s="402"/>
      <c r="Q143" s="1045"/>
      <c r="R143" s="1045"/>
      <c r="S143" s="259"/>
      <c r="T143" s="1030"/>
      <c r="U143" s="1030"/>
      <c r="V143" s="259"/>
      <c r="W143" s="409"/>
      <c r="X143" s="7"/>
      <c r="Y143" s="259"/>
      <c r="Z143" s="259"/>
      <c r="AA143" s="259"/>
      <c r="AB143" s="259"/>
      <c r="AC143" s="259"/>
      <c r="AD143" s="259"/>
      <c r="AE143" s="259"/>
      <c r="AF143" s="259"/>
      <c r="AG143" s="259"/>
      <c r="AH143" s="259"/>
    </row>
    <row r="144" spans="1:34" x14ac:dyDescent="0.25">
      <c r="A144" s="259"/>
      <c r="B144" s="259"/>
      <c r="C144" s="259"/>
      <c r="D144" s="259"/>
      <c r="E144" s="1048"/>
      <c r="F144" s="259"/>
      <c r="G144" s="1048"/>
      <c r="H144" s="1048"/>
      <c r="I144" s="402"/>
      <c r="J144" s="402"/>
      <c r="K144" s="402"/>
      <c r="L144" s="402"/>
      <c r="M144" s="165"/>
      <c r="N144" s="402"/>
      <c r="O144" s="402"/>
      <c r="P144" s="402"/>
      <c r="Q144" s="1045"/>
      <c r="R144" s="1045"/>
      <c r="S144" s="259"/>
      <c r="T144" s="1030"/>
      <c r="U144" s="1030"/>
      <c r="V144" s="259"/>
      <c r="W144" s="409"/>
      <c r="X144" s="7"/>
      <c r="Y144" s="259"/>
      <c r="Z144" s="259"/>
      <c r="AA144" s="259"/>
      <c r="AB144" s="259"/>
      <c r="AC144" s="259"/>
      <c r="AD144" s="259"/>
      <c r="AE144" s="259"/>
      <c r="AF144" s="259"/>
      <c r="AG144" s="259"/>
      <c r="AH144" s="259"/>
    </row>
    <row r="145" spans="1:34" x14ac:dyDescent="0.25">
      <c r="A145" s="259"/>
      <c r="B145" s="259"/>
      <c r="C145" s="259"/>
      <c r="D145" s="259"/>
      <c r="E145" s="1048"/>
      <c r="F145" s="259"/>
      <c r="G145" s="1048"/>
      <c r="H145" s="1048"/>
      <c r="I145" s="402"/>
      <c r="J145" s="402"/>
      <c r="K145" s="402"/>
      <c r="L145" s="402"/>
      <c r="M145" s="165"/>
      <c r="N145" s="402"/>
      <c r="O145" s="402"/>
      <c r="P145" s="402"/>
      <c r="Q145" s="1045"/>
      <c r="R145" s="1045"/>
      <c r="S145" s="259"/>
      <c r="T145" s="1030"/>
      <c r="U145" s="1030"/>
      <c r="V145" s="259"/>
      <c r="W145" s="409"/>
      <c r="X145" s="7"/>
      <c r="Y145" s="259"/>
      <c r="Z145" s="259"/>
      <c r="AA145" s="259"/>
      <c r="AB145" s="259"/>
      <c r="AC145" s="259"/>
      <c r="AD145" s="259"/>
      <c r="AE145" s="259"/>
      <c r="AF145" s="259"/>
      <c r="AG145" s="259"/>
      <c r="AH145" s="259"/>
    </row>
    <row r="146" spans="1:34" x14ac:dyDescent="0.25">
      <c r="A146" s="7"/>
      <c r="B146" s="7"/>
      <c r="C146" s="7"/>
      <c r="D146" s="7"/>
      <c r="E146" s="1046"/>
      <c r="F146" s="7"/>
      <c r="G146" s="1046"/>
      <c r="H146" s="1046"/>
      <c r="I146" s="6"/>
      <c r="J146" s="6"/>
      <c r="K146" s="6"/>
      <c r="L146" s="6"/>
      <c r="M146" s="8"/>
      <c r="N146" s="6"/>
      <c r="O146" s="6"/>
      <c r="P146" s="6"/>
      <c r="S146" s="7"/>
      <c r="V146" s="7"/>
      <c r="W146" s="17"/>
      <c r="X146" s="7"/>
      <c r="Y146" s="7"/>
      <c r="Z146" s="7"/>
      <c r="AA146" s="7"/>
      <c r="AB146" s="9"/>
      <c r="AC146" s="9"/>
      <c r="AD146" s="9"/>
      <c r="AE146" s="9"/>
      <c r="AF146" s="9"/>
      <c r="AG146" s="9"/>
      <c r="AH146" s="9"/>
    </row>
    <row r="147" spans="1:34" x14ac:dyDescent="0.25">
      <c r="A147" s="9"/>
      <c r="B147" s="9"/>
      <c r="C147" s="9"/>
      <c r="D147" s="9"/>
      <c r="E147" s="1046"/>
      <c r="F147" s="9"/>
      <c r="G147" s="1046"/>
      <c r="H147" s="1046"/>
      <c r="I147" s="9"/>
      <c r="J147" s="9"/>
      <c r="K147" s="9"/>
      <c r="L147" s="6"/>
      <c r="M147" s="9"/>
      <c r="N147" s="9"/>
      <c r="O147" s="9"/>
      <c r="P147" s="9"/>
      <c r="S147" s="9"/>
      <c r="V147" s="9"/>
      <c r="W147" s="17"/>
      <c r="X147" s="9"/>
      <c r="Y147" s="9"/>
      <c r="Z147" s="9"/>
      <c r="AA147" s="9"/>
      <c r="AB147" s="9"/>
      <c r="AC147" s="9"/>
      <c r="AD147" s="9"/>
      <c r="AE147" s="9"/>
      <c r="AF147" s="9"/>
      <c r="AG147" s="9"/>
      <c r="AH147" s="9"/>
    </row>
    <row r="148" spans="1:34" x14ac:dyDescent="0.25">
      <c r="A148" s="9"/>
      <c r="B148" s="9"/>
      <c r="C148" s="9"/>
      <c r="D148" s="9"/>
      <c r="E148" s="1046"/>
      <c r="F148" s="9"/>
      <c r="G148" s="1046"/>
      <c r="H148" s="1046"/>
      <c r="I148" s="9"/>
      <c r="J148" s="9"/>
      <c r="K148" s="9"/>
      <c r="L148" s="6"/>
      <c r="M148" s="9"/>
      <c r="N148" s="9"/>
      <c r="O148" s="9"/>
      <c r="P148" s="9"/>
      <c r="S148" s="9"/>
      <c r="V148" s="9"/>
      <c r="W148" s="17"/>
      <c r="X148" s="9"/>
      <c r="Y148" s="9"/>
      <c r="Z148" s="9"/>
      <c r="AA148" s="9"/>
      <c r="AB148" s="9"/>
      <c r="AC148" s="9"/>
      <c r="AD148" s="9"/>
      <c r="AE148" s="9"/>
      <c r="AF148" s="9"/>
      <c r="AG148" s="9"/>
      <c r="AH148" s="9"/>
    </row>
    <row r="149" spans="1:34" x14ac:dyDescent="0.25">
      <c r="A149" s="9"/>
      <c r="B149" s="9"/>
      <c r="C149" s="9"/>
      <c r="D149" s="9"/>
      <c r="E149" s="1046"/>
      <c r="F149" s="9"/>
      <c r="G149" s="1046"/>
      <c r="H149" s="1046"/>
      <c r="I149" s="9"/>
      <c r="J149" s="9"/>
      <c r="K149" s="9"/>
      <c r="L149" s="6"/>
      <c r="M149" s="9"/>
      <c r="N149" s="9"/>
      <c r="O149" s="9"/>
      <c r="P149" s="9"/>
      <c r="S149" s="9"/>
      <c r="V149" s="9"/>
      <c r="W149" s="17"/>
      <c r="X149" s="9"/>
      <c r="Y149" s="9"/>
      <c r="Z149" s="9"/>
      <c r="AA149" s="9"/>
      <c r="AB149" s="9"/>
      <c r="AC149" s="9"/>
      <c r="AD149" s="9"/>
      <c r="AE149" s="9"/>
      <c r="AF149" s="9"/>
      <c r="AG149" s="9"/>
      <c r="AH149" s="9"/>
    </row>
    <row r="150" spans="1:34" x14ac:dyDescent="0.25">
      <c r="A150" s="9"/>
      <c r="B150" s="9"/>
      <c r="C150" s="9"/>
      <c r="D150" s="9"/>
      <c r="E150" s="1046"/>
      <c r="F150" s="9"/>
      <c r="G150" s="1046"/>
      <c r="H150" s="1046"/>
      <c r="I150" s="9"/>
      <c r="J150" s="9"/>
      <c r="K150" s="9"/>
      <c r="L150" s="6"/>
      <c r="M150" s="9"/>
      <c r="N150" s="9"/>
      <c r="O150" s="9"/>
      <c r="P150" s="9"/>
      <c r="S150" s="9"/>
      <c r="V150" s="9"/>
      <c r="W150" s="17"/>
      <c r="X150" s="9"/>
      <c r="Y150" s="9"/>
      <c r="Z150" s="9"/>
      <c r="AA150" s="9"/>
      <c r="AB150" s="9"/>
      <c r="AC150" s="9"/>
      <c r="AD150" s="9"/>
      <c r="AE150" s="9"/>
      <c r="AF150" s="9"/>
      <c r="AG150" s="9"/>
      <c r="AH150" s="9"/>
    </row>
    <row r="151" spans="1:34" x14ac:dyDescent="0.25">
      <c r="A151" s="9"/>
      <c r="B151" s="9"/>
      <c r="C151" s="9"/>
      <c r="D151" s="9"/>
      <c r="E151" s="1046"/>
      <c r="F151" s="9"/>
      <c r="G151" s="1046"/>
      <c r="H151" s="1046"/>
      <c r="I151" s="9"/>
      <c r="J151" s="9"/>
      <c r="K151" s="9"/>
      <c r="L151" s="6"/>
      <c r="M151" s="9"/>
      <c r="N151" s="9"/>
      <c r="O151" s="9"/>
      <c r="P151" s="9"/>
      <c r="S151" s="9"/>
      <c r="V151" s="9"/>
      <c r="W151" s="17"/>
      <c r="X151" s="9"/>
      <c r="Y151" s="9"/>
      <c r="Z151" s="9"/>
      <c r="AA151" s="9"/>
      <c r="AB151" s="9"/>
      <c r="AC151" s="9"/>
      <c r="AD151" s="9"/>
      <c r="AE151" s="9"/>
      <c r="AF151" s="9"/>
      <c r="AG151" s="9"/>
      <c r="AH151" s="9"/>
    </row>
    <row r="152" spans="1:34" x14ac:dyDescent="0.25">
      <c r="A152" s="9"/>
      <c r="B152" s="9"/>
      <c r="C152" s="9"/>
      <c r="D152" s="9"/>
      <c r="E152" s="1046"/>
      <c r="F152" s="9"/>
      <c r="G152" s="1046"/>
      <c r="H152" s="1046"/>
      <c r="I152" s="9"/>
      <c r="J152" s="9"/>
      <c r="K152" s="9"/>
      <c r="L152" s="6"/>
      <c r="M152" s="9"/>
      <c r="N152" s="9"/>
      <c r="O152" s="9"/>
      <c r="P152" s="9"/>
      <c r="S152" s="9"/>
      <c r="V152" s="9"/>
      <c r="W152" s="17"/>
      <c r="X152" s="9"/>
      <c r="Y152" s="9"/>
      <c r="Z152" s="9"/>
      <c r="AA152" s="9"/>
      <c r="AB152" s="9"/>
      <c r="AC152" s="9"/>
      <c r="AD152" s="9"/>
      <c r="AE152" s="9"/>
      <c r="AF152" s="9"/>
      <c r="AG152" s="9"/>
      <c r="AH152" s="9"/>
    </row>
    <row r="153" spans="1:34" x14ac:dyDescent="0.25">
      <c r="A153" s="9"/>
      <c r="B153" s="9"/>
      <c r="C153" s="9"/>
      <c r="D153" s="9"/>
      <c r="E153" s="1046"/>
      <c r="F153" s="9"/>
      <c r="G153" s="1046"/>
      <c r="H153" s="1046"/>
      <c r="I153" s="9"/>
      <c r="J153" s="9"/>
      <c r="K153" s="9"/>
      <c r="L153" s="6"/>
      <c r="M153" s="9"/>
      <c r="N153" s="9"/>
      <c r="O153" s="9"/>
      <c r="P153" s="9"/>
      <c r="S153" s="9"/>
      <c r="V153" s="9"/>
      <c r="W153" s="17"/>
      <c r="X153" s="9"/>
      <c r="Y153" s="9"/>
      <c r="Z153" s="9"/>
      <c r="AA153" s="9"/>
      <c r="AB153" s="9"/>
      <c r="AC153" s="9"/>
      <c r="AD153" s="9"/>
      <c r="AE153" s="9"/>
      <c r="AF153" s="9"/>
      <c r="AG153" s="9"/>
      <c r="AH153" s="9"/>
    </row>
    <row r="154" spans="1:34" x14ac:dyDescent="0.25">
      <c r="A154" s="9"/>
      <c r="B154" s="9"/>
      <c r="C154" s="9"/>
      <c r="D154" s="9"/>
      <c r="E154" s="1046"/>
      <c r="F154" s="9"/>
      <c r="G154" s="1046"/>
      <c r="H154" s="1046"/>
      <c r="I154" s="9"/>
      <c r="J154" s="9"/>
      <c r="K154" s="9"/>
      <c r="L154" s="6"/>
      <c r="M154" s="9"/>
      <c r="N154" s="9"/>
      <c r="O154" s="9"/>
      <c r="P154" s="9"/>
      <c r="S154" s="9"/>
      <c r="V154" s="9"/>
      <c r="W154" s="17"/>
      <c r="X154" s="9"/>
      <c r="Y154" s="9"/>
      <c r="Z154" s="9"/>
      <c r="AA154" s="9"/>
      <c r="AB154" s="9"/>
      <c r="AC154" s="9"/>
      <c r="AD154" s="9"/>
      <c r="AE154" s="9"/>
      <c r="AF154" s="9"/>
      <c r="AG154" s="9"/>
      <c r="AH154" s="9"/>
    </row>
    <row r="155" spans="1:34" x14ac:dyDescent="0.25">
      <c r="A155" s="9"/>
      <c r="B155" s="9"/>
      <c r="C155" s="9"/>
      <c r="D155" s="9"/>
      <c r="E155" s="1046"/>
      <c r="F155" s="9"/>
      <c r="G155" s="1046"/>
      <c r="H155" s="1046"/>
      <c r="I155" s="9"/>
      <c r="J155" s="9"/>
      <c r="K155" s="9"/>
      <c r="L155" s="6"/>
      <c r="M155" s="9"/>
      <c r="N155" s="9"/>
      <c r="O155" s="9"/>
      <c r="P155" s="9"/>
      <c r="S155" s="9"/>
      <c r="V155" s="9"/>
      <c r="W155" s="17"/>
      <c r="X155" s="9"/>
      <c r="Y155" s="9"/>
      <c r="Z155" s="9"/>
      <c r="AA155" s="9"/>
      <c r="AB155" s="9"/>
      <c r="AC155" s="9"/>
      <c r="AD155" s="9"/>
      <c r="AE155" s="9"/>
      <c r="AF155" s="9"/>
      <c r="AG155" s="9"/>
      <c r="AH155" s="9"/>
    </row>
    <row r="156" spans="1:34" x14ac:dyDescent="0.25">
      <c r="A156" s="9"/>
      <c r="B156" s="9"/>
      <c r="C156" s="9"/>
      <c r="D156" s="9"/>
      <c r="E156" s="1046"/>
      <c r="F156" s="9"/>
      <c r="G156" s="1046"/>
      <c r="H156" s="1046"/>
      <c r="I156" s="9"/>
      <c r="J156" s="9"/>
      <c r="K156" s="9"/>
      <c r="L156" s="6"/>
      <c r="M156" s="9"/>
      <c r="N156" s="9"/>
      <c r="O156" s="9"/>
      <c r="P156" s="9"/>
      <c r="S156" s="9"/>
      <c r="V156" s="9"/>
      <c r="W156" s="17"/>
      <c r="X156" s="9"/>
      <c r="Y156" s="9"/>
      <c r="Z156" s="9"/>
      <c r="AA156" s="9"/>
      <c r="AB156" s="9"/>
      <c r="AC156" s="9"/>
      <c r="AD156" s="9"/>
      <c r="AE156" s="9"/>
      <c r="AF156" s="9"/>
      <c r="AG156" s="9"/>
      <c r="AH156" s="9"/>
    </row>
    <row r="157" spans="1:34" x14ac:dyDescent="0.25">
      <c r="A157" s="9"/>
      <c r="B157" s="9"/>
      <c r="C157" s="9"/>
      <c r="D157" s="9"/>
      <c r="E157" s="1046"/>
      <c r="F157" s="9"/>
      <c r="G157" s="1046"/>
      <c r="H157" s="1046"/>
      <c r="I157" s="9"/>
      <c r="J157" s="9"/>
      <c r="K157" s="9"/>
      <c r="L157" s="6"/>
      <c r="M157" s="9"/>
      <c r="N157" s="9"/>
      <c r="O157" s="9"/>
      <c r="P157" s="9"/>
      <c r="S157" s="9"/>
      <c r="V157" s="9"/>
      <c r="W157" s="17"/>
      <c r="X157" s="9"/>
      <c r="Y157" s="9"/>
      <c r="Z157" s="9"/>
      <c r="AA157" s="9"/>
      <c r="AB157" s="9"/>
      <c r="AC157" s="9"/>
      <c r="AD157" s="9"/>
      <c r="AE157" s="9"/>
      <c r="AF157" s="9"/>
      <c r="AG157" s="9"/>
      <c r="AH157" s="9"/>
    </row>
    <row r="158" spans="1:34" x14ac:dyDescent="0.25">
      <c r="A158" s="9"/>
      <c r="B158" s="9"/>
      <c r="C158" s="9"/>
      <c r="D158" s="9"/>
      <c r="E158" s="1046"/>
      <c r="F158" s="9"/>
      <c r="G158" s="1046"/>
      <c r="H158" s="1046"/>
      <c r="I158" s="9"/>
      <c r="J158" s="9"/>
      <c r="K158" s="9"/>
      <c r="L158" s="6"/>
      <c r="M158" s="9"/>
      <c r="N158" s="9"/>
      <c r="O158" s="9"/>
      <c r="P158" s="9"/>
      <c r="S158" s="9"/>
      <c r="V158" s="9"/>
      <c r="W158" s="17"/>
      <c r="X158" s="9"/>
      <c r="Y158" s="9"/>
      <c r="Z158" s="9"/>
      <c r="AA158" s="9"/>
      <c r="AB158" s="9"/>
      <c r="AC158" s="9"/>
      <c r="AD158" s="9"/>
      <c r="AE158" s="9"/>
      <c r="AF158" s="9"/>
      <c r="AG158" s="9"/>
      <c r="AH158" s="9"/>
    </row>
    <row r="159" spans="1:34" x14ac:dyDescent="0.25">
      <c r="A159" s="9"/>
      <c r="B159" s="9"/>
      <c r="C159" s="9"/>
      <c r="D159" s="9"/>
      <c r="E159" s="1046"/>
      <c r="F159" s="9"/>
      <c r="G159" s="1046"/>
      <c r="H159" s="1046"/>
      <c r="I159" s="9"/>
      <c r="J159" s="9"/>
      <c r="K159" s="9"/>
      <c r="L159" s="6"/>
      <c r="M159" s="9"/>
      <c r="N159" s="9"/>
      <c r="O159" s="9"/>
      <c r="P159" s="9"/>
      <c r="S159" s="9"/>
      <c r="V159" s="9"/>
      <c r="W159" s="17"/>
      <c r="X159" s="9"/>
      <c r="Y159" s="9"/>
      <c r="Z159" s="9"/>
      <c r="AA159" s="9"/>
      <c r="AB159" s="9"/>
      <c r="AC159" s="9"/>
      <c r="AD159" s="9"/>
      <c r="AE159" s="9"/>
      <c r="AF159" s="9"/>
      <c r="AG159" s="9"/>
      <c r="AH159" s="9"/>
    </row>
    <row r="160" spans="1:34" x14ac:dyDescent="0.25">
      <c r="A160" s="9"/>
      <c r="B160" s="9"/>
      <c r="C160" s="9"/>
      <c r="D160" s="9"/>
      <c r="E160" s="1046"/>
      <c r="F160" s="9"/>
      <c r="G160" s="1046"/>
      <c r="H160" s="1046"/>
      <c r="I160" s="9"/>
      <c r="J160" s="9"/>
      <c r="K160" s="9"/>
      <c r="L160" s="6"/>
      <c r="M160" s="9"/>
      <c r="N160" s="9"/>
      <c r="O160" s="9"/>
      <c r="P160" s="9"/>
      <c r="S160" s="9"/>
      <c r="V160" s="9"/>
      <c r="W160" s="17"/>
      <c r="X160" s="9"/>
      <c r="Y160" s="9"/>
      <c r="Z160" s="9"/>
      <c r="AA160" s="9"/>
      <c r="AB160" s="9"/>
      <c r="AC160" s="9"/>
      <c r="AD160" s="9"/>
      <c r="AE160" s="9"/>
      <c r="AF160" s="9"/>
      <c r="AG160" s="9"/>
      <c r="AH160" s="9"/>
    </row>
    <row r="161" spans="1:34" x14ac:dyDescent="0.25">
      <c r="A161" s="9"/>
      <c r="B161" s="9"/>
      <c r="C161" s="9"/>
      <c r="D161" s="9"/>
      <c r="E161" s="1046"/>
      <c r="F161" s="9"/>
      <c r="G161" s="1046"/>
      <c r="H161" s="1046"/>
      <c r="I161" s="9"/>
      <c r="J161" s="9"/>
      <c r="K161" s="9"/>
      <c r="L161" s="6"/>
      <c r="M161" s="9"/>
      <c r="N161" s="9"/>
      <c r="O161" s="9"/>
      <c r="P161" s="9"/>
      <c r="S161" s="9"/>
      <c r="V161" s="9"/>
      <c r="W161" s="17"/>
      <c r="X161" s="9"/>
      <c r="Y161" s="9"/>
      <c r="Z161" s="9"/>
      <c r="AA161" s="9"/>
      <c r="AB161" s="9"/>
      <c r="AC161" s="9"/>
      <c r="AD161" s="9"/>
      <c r="AE161" s="9"/>
      <c r="AF161" s="9"/>
      <c r="AG161" s="9"/>
      <c r="AH161" s="9"/>
    </row>
    <row r="162" spans="1:34" x14ac:dyDescent="0.25">
      <c r="A162" s="9"/>
      <c r="B162" s="9"/>
      <c r="C162" s="9"/>
      <c r="D162" s="9"/>
      <c r="E162" s="1046"/>
      <c r="F162" s="9"/>
      <c r="G162" s="1046"/>
      <c r="H162" s="1046"/>
      <c r="I162" s="9"/>
      <c r="J162" s="9"/>
      <c r="K162" s="9"/>
      <c r="L162" s="6"/>
      <c r="M162" s="9"/>
      <c r="N162" s="9"/>
      <c r="O162" s="9"/>
      <c r="P162" s="9"/>
      <c r="S162" s="9"/>
      <c r="V162" s="9"/>
      <c r="W162" s="17"/>
      <c r="X162" s="9"/>
      <c r="Y162" s="9"/>
      <c r="Z162" s="9"/>
      <c r="AA162" s="9"/>
      <c r="AB162" s="9"/>
      <c r="AC162" s="9"/>
      <c r="AD162" s="9"/>
      <c r="AE162" s="9"/>
      <c r="AF162" s="9"/>
      <c r="AG162" s="9"/>
      <c r="AH162" s="9"/>
    </row>
    <row r="163" spans="1:34" x14ac:dyDescent="0.25">
      <c r="A163" s="9"/>
      <c r="B163" s="9"/>
      <c r="C163" s="9"/>
      <c r="D163" s="9"/>
      <c r="E163" s="1046"/>
      <c r="F163" s="9"/>
      <c r="G163" s="1046"/>
      <c r="H163" s="1046"/>
      <c r="I163" s="9"/>
      <c r="J163" s="9"/>
      <c r="K163" s="9"/>
      <c r="L163" s="6"/>
      <c r="M163" s="9"/>
      <c r="N163" s="9"/>
      <c r="O163" s="9"/>
      <c r="P163" s="9"/>
      <c r="S163" s="9"/>
      <c r="V163" s="9"/>
      <c r="W163" s="17"/>
      <c r="X163" s="9"/>
      <c r="Y163" s="9"/>
      <c r="Z163" s="9"/>
      <c r="AA163" s="9"/>
      <c r="AB163" s="9"/>
      <c r="AC163" s="9"/>
      <c r="AD163" s="9"/>
      <c r="AE163" s="9"/>
      <c r="AF163" s="9"/>
      <c r="AG163" s="9"/>
      <c r="AH163" s="9"/>
    </row>
    <row r="164" spans="1:34" x14ac:dyDescent="0.25">
      <c r="A164" s="9"/>
      <c r="B164" s="9"/>
      <c r="C164" s="9"/>
      <c r="D164" s="9"/>
      <c r="E164" s="1046"/>
      <c r="F164" s="9"/>
      <c r="G164" s="1046"/>
      <c r="H164" s="1046"/>
      <c r="I164" s="9"/>
      <c r="J164" s="9"/>
      <c r="K164" s="9"/>
      <c r="L164" s="6"/>
      <c r="M164" s="9"/>
      <c r="N164" s="9"/>
      <c r="O164" s="9"/>
      <c r="P164" s="9"/>
      <c r="S164" s="9"/>
      <c r="V164" s="9"/>
      <c r="W164" s="17"/>
      <c r="X164" s="9"/>
      <c r="Y164" s="9"/>
      <c r="Z164" s="9"/>
      <c r="AA164" s="9"/>
      <c r="AB164" s="9"/>
      <c r="AC164" s="9"/>
      <c r="AD164" s="9"/>
      <c r="AE164" s="9"/>
      <c r="AF164" s="9"/>
      <c r="AG164" s="9"/>
      <c r="AH164" s="9"/>
    </row>
    <row r="165" spans="1:34" x14ac:dyDescent="0.25">
      <c r="A165" s="9"/>
      <c r="B165" s="9"/>
      <c r="C165" s="9"/>
      <c r="D165" s="9"/>
      <c r="E165" s="1046"/>
      <c r="F165" s="9"/>
      <c r="G165" s="1046"/>
      <c r="H165" s="1046"/>
      <c r="I165" s="9"/>
      <c r="J165" s="9"/>
      <c r="K165" s="9"/>
      <c r="L165" s="6"/>
      <c r="M165" s="9"/>
      <c r="N165" s="9"/>
      <c r="O165" s="9"/>
      <c r="P165" s="9"/>
      <c r="S165" s="9"/>
      <c r="V165" s="9"/>
      <c r="W165" s="17"/>
      <c r="X165" s="9"/>
      <c r="Y165" s="9"/>
      <c r="Z165" s="9"/>
      <c r="AA165" s="9"/>
      <c r="AB165" s="9"/>
      <c r="AC165" s="9"/>
      <c r="AD165" s="9"/>
      <c r="AE165" s="9"/>
      <c r="AF165" s="9"/>
      <c r="AG165" s="9"/>
      <c r="AH165" s="9"/>
    </row>
    <row r="166" spans="1:34" x14ac:dyDescent="0.25">
      <c r="A166" s="9"/>
      <c r="B166" s="9"/>
      <c r="C166" s="9"/>
      <c r="D166" s="9"/>
      <c r="E166" s="1046"/>
      <c r="F166" s="9"/>
      <c r="G166" s="1046"/>
      <c r="H166" s="1046"/>
      <c r="I166" s="9"/>
      <c r="J166" s="9"/>
      <c r="K166" s="9"/>
      <c r="L166" s="6"/>
      <c r="M166" s="9"/>
      <c r="N166" s="9"/>
      <c r="O166" s="9"/>
      <c r="P166" s="9"/>
      <c r="S166" s="9"/>
      <c r="V166" s="9"/>
      <c r="W166" s="17"/>
      <c r="X166" s="9"/>
      <c r="Y166" s="9"/>
      <c r="Z166" s="9"/>
      <c r="AA166" s="9"/>
      <c r="AB166" s="9"/>
      <c r="AC166" s="9"/>
      <c r="AD166" s="9"/>
      <c r="AE166" s="9"/>
      <c r="AF166" s="9"/>
      <c r="AG166" s="9"/>
      <c r="AH166" s="9"/>
    </row>
    <row r="167" spans="1:34" x14ac:dyDescent="0.25">
      <c r="A167" s="9"/>
      <c r="B167" s="9"/>
      <c r="C167" s="9"/>
      <c r="D167" s="9"/>
      <c r="E167" s="1046"/>
      <c r="F167" s="9"/>
      <c r="G167" s="1046"/>
      <c r="H167" s="1046"/>
      <c r="I167" s="9"/>
      <c r="J167" s="9"/>
      <c r="K167" s="9"/>
      <c r="L167" s="6"/>
      <c r="M167" s="9"/>
      <c r="N167" s="9"/>
      <c r="O167" s="9"/>
      <c r="P167" s="9"/>
      <c r="S167" s="9"/>
      <c r="V167" s="9"/>
      <c r="W167" s="17"/>
      <c r="X167" s="9"/>
      <c r="Y167" s="9"/>
      <c r="Z167" s="9"/>
      <c r="AA167" s="9"/>
      <c r="AB167" s="9"/>
      <c r="AC167" s="9"/>
      <c r="AD167" s="9"/>
      <c r="AE167" s="9"/>
      <c r="AF167" s="9"/>
      <c r="AG167" s="9"/>
      <c r="AH167" s="9"/>
    </row>
    <row r="168" spans="1:34" x14ac:dyDescent="0.25">
      <c r="A168" s="9"/>
      <c r="B168" s="9"/>
      <c r="C168" s="9"/>
      <c r="D168" s="9"/>
      <c r="E168" s="1046"/>
      <c r="F168" s="9"/>
      <c r="G168" s="1046"/>
      <c r="H168" s="1046"/>
      <c r="I168" s="9"/>
      <c r="J168" s="9"/>
      <c r="K168" s="9"/>
      <c r="L168" s="6"/>
      <c r="M168" s="9"/>
      <c r="N168" s="9"/>
      <c r="O168" s="9"/>
      <c r="P168" s="9"/>
      <c r="S168" s="9"/>
      <c r="V168" s="9"/>
      <c r="W168" s="17"/>
      <c r="X168" s="9"/>
      <c r="Y168" s="9"/>
      <c r="Z168" s="9"/>
      <c r="AA168" s="9"/>
      <c r="AB168" s="9"/>
      <c r="AC168" s="9"/>
      <c r="AD168" s="9"/>
      <c r="AE168" s="9"/>
      <c r="AF168" s="9"/>
      <c r="AG168" s="9"/>
      <c r="AH168" s="9"/>
    </row>
    <row r="169" spans="1:34" x14ac:dyDescent="0.25">
      <c r="A169" s="9"/>
      <c r="B169" s="9"/>
      <c r="C169" s="9"/>
      <c r="D169" s="9"/>
      <c r="E169" s="1046"/>
      <c r="F169" s="9"/>
      <c r="G169" s="1046"/>
      <c r="H169" s="1046"/>
      <c r="I169" s="9"/>
      <c r="J169" s="9"/>
      <c r="K169" s="9"/>
      <c r="L169" s="6"/>
      <c r="M169" s="9"/>
      <c r="N169" s="9"/>
      <c r="O169" s="9"/>
      <c r="P169" s="9"/>
      <c r="S169" s="9"/>
      <c r="V169" s="9"/>
      <c r="W169" s="17"/>
      <c r="X169" s="9"/>
      <c r="Y169" s="9"/>
      <c r="Z169" s="9"/>
      <c r="AA169" s="9"/>
      <c r="AB169" s="9"/>
      <c r="AC169" s="9"/>
      <c r="AD169" s="9"/>
      <c r="AE169" s="9"/>
      <c r="AF169" s="9"/>
      <c r="AG169" s="9"/>
      <c r="AH169" s="9"/>
    </row>
    <row r="170" spans="1:34" x14ac:dyDescent="0.25">
      <c r="A170" s="9"/>
      <c r="B170" s="9"/>
      <c r="C170" s="9"/>
      <c r="D170" s="9"/>
      <c r="E170" s="1046"/>
      <c r="F170" s="9"/>
      <c r="G170" s="1046"/>
      <c r="H170" s="1046"/>
      <c r="I170" s="9"/>
      <c r="J170" s="9"/>
      <c r="K170" s="9"/>
      <c r="L170" s="6"/>
      <c r="M170" s="9"/>
      <c r="N170" s="9"/>
      <c r="O170" s="9"/>
      <c r="P170" s="9"/>
      <c r="S170" s="9"/>
      <c r="V170" s="9"/>
      <c r="W170" s="17"/>
      <c r="X170" s="9"/>
      <c r="Y170" s="9"/>
      <c r="Z170" s="9"/>
      <c r="AA170" s="9"/>
      <c r="AB170" s="9"/>
      <c r="AC170" s="9"/>
      <c r="AD170" s="9"/>
      <c r="AE170" s="9"/>
      <c r="AF170" s="9"/>
      <c r="AG170" s="9"/>
      <c r="AH170" s="9"/>
    </row>
    <row r="171" spans="1:34" x14ac:dyDescent="0.25">
      <c r="A171" s="9"/>
      <c r="B171" s="9"/>
      <c r="C171" s="9"/>
      <c r="D171" s="9"/>
      <c r="E171" s="1046"/>
      <c r="F171" s="9"/>
      <c r="G171" s="1046"/>
      <c r="H171" s="1046"/>
      <c r="I171" s="9"/>
      <c r="J171" s="9"/>
      <c r="K171" s="9"/>
      <c r="L171" s="6"/>
      <c r="M171" s="9"/>
      <c r="N171" s="9"/>
      <c r="O171" s="9"/>
      <c r="P171" s="9"/>
      <c r="S171" s="9"/>
      <c r="V171" s="9"/>
      <c r="W171" s="17"/>
      <c r="X171" s="9"/>
      <c r="Y171" s="9"/>
      <c r="Z171" s="9"/>
      <c r="AA171" s="9"/>
      <c r="AB171" s="9"/>
      <c r="AC171" s="9"/>
      <c r="AD171" s="9"/>
      <c r="AE171" s="9"/>
      <c r="AF171" s="9"/>
      <c r="AG171" s="9"/>
      <c r="AH171" s="9"/>
    </row>
    <row r="172" spans="1:34" x14ac:dyDescent="0.25">
      <c r="A172" s="9"/>
      <c r="B172" s="9"/>
      <c r="C172" s="9"/>
      <c r="D172" s="9"/>
      <c r="E172" s="1046"/>
      <c r="F172" s="9"/>
      <c r="G172" s="1046"/>
      <c r="H172" s="1046"/>
      <c r="I172" s="9"/>
      <c r="J172" s="9"/>
      <c r="K172" s="9"/>
      <c r="L172" s="6"/>
      <c r="M172" s="9"/>
      <c r="N172" s="9"/>
      <c r="O172" s="9"/>
      <c r="P172" s="9"/>
      <c r="S172" s="9"/>
      <c r="V172" s="9"/>
      <c r="W172" s="17"/>
      <c r="X172" s="9"/>
      <c r="Y172" s="9"/>
      <c r="Z172" s="9"/>
      <c r="AA172" s="9"/>
      <c r="AB172" s="9"/>
      <c r="AC172" s="9"/>
      <c r="AD172" s="9"/>
      <c r="AE172" s="9"/>
      <c r="AF172" s="9"/>
      <c r="AG172" s="9"/>
      <c r="AH172" s="9"/>
    </row>
    <row r="173" spans="1:34" x14ac:dyDescent="0.25">
      <c r="A173" s="9"/>
      <c r="B173" s="9"/>
      <c r="C173" s="9"/>
      <c r="D173" s="9"/>
      <c r="E173" s="1046"/>
      <c r="F173" s="9"/>
      <c r="G173" s="1046"/>
      <c r="H173" s="1046"/>
      <c r="I173" s="9"/>
      <c r="J173" s="9"/>
      <c r="K173" s="9"/>
      <c r="L173" s="6"/>
      <c r="M173" s="9"/>
      <c r="N173" s="9"/>
      <c r="O173" s="9"/>
      <c r="P173" s="9"/>
      <c r="S173" s="9"/>
      <c r="V173" s="9"/>
      <c r="W173" s="17"/>
      <c r="X173" s="9"/>
      <c r="Y173" s="9"/>
      <c r="Z173" s="9"/>
      <c r="AA173" s="9"/>
      <c r="AB173" s="9"/>
      <c r="AC173" s="9"/>
      <c r="AD173" s="9"/>
      <c r="AE173" s="9"/>
      <c r="AF173" s="9"/>
      <c r="AG173" s="9"/>
      <c r="AH173" s="9"/>
    </row>
    <row r="174" spans="1:34" x14ac:dyDescent="0.25">
      <c r="A174" s="9"/>
      <c r="B174" s="9"/>
      <c r="C174" s="9"/>
      <c r="D174" s="9"/>
      <c r="E174" s="1046"/>
      <c r="F174" s="9"/>
      <c r="G174" s="1046"/>
      <c r="H174" s="1046"/>
      <c r="I174" s="9"/>
      <c r="J174" s="9"/>
      <c r="K174" s="9"/>
      <c r="L174" s="6"/>
      <c r="M174" s="9"/>
      <c r="N174" s="9"/>
      <c r="O174" s="9"/>
      <c r="P174" s="9"/>
      <c r="S174" s="9"/>
      <c r="V174" s="9"/>
      <c r="W174" s="17"/>
      <c r="X174" s="9"/>
      <c r="Y174" s="9"/>
      <c r="Z174" s="9"/>
      <c r="AA174" s="9"/>
      <c r="AB174" s="9"/>
      <c r="AC174" s="9"/>
      <c r="AD174" s="9"/>
      <c r="AE174" s="9"/>
      <c r="AF174" s="9"/>
      <c r="AG174" s="9"/>
      <c r="AH174" s="9"/>
    </row>
    <row r="175" spans="1:34" x14ac:dyDescent="0.25">
      <c r="A175" s="9"/>
      <c r="B175" s="9"/>
      <c r="C175" s="9"/>
      <c r="D175" s="9"/>
      <c r="E175" s="1046"/>
      <c r="F175" s="9"/>
      <c r="G175" s="1046"/>
      <c r="H175" s="1046"/>
      <c r="I175" s="9"/>
      <c r="J175" s="9"/>
      <c r="K175" s="9"/>
      <c r="L175" s="6"/>
      <c r="M175" s="9"/>
      <c r="N175" s="9"/>
      <c r="O175" s="9"/>
      <c r="P175" s="9"/>
      <c r="S175" s="9"/>
      <c r="V175" s="9"/>
      <c r="W175" s="17"/>
      <c r="X175" s="9"/>
      <c r="Y175" s="9"/>
      <c r="Z175" s="9"/>
      <c r="AA175" s="9"/>
      <c r="AB175" s="9"/>
      <c r="AC175" s="9"/>
      <c r="AD175" s="9"/>
      <c r="AE175" s="9"/>
      <c r="AF175" s="9"/>
      <c r="AG175" s="9"/>
      <c r="AH175" s="9"/>
    </row>
    <row r="176" spans="1:34" x14ac:dyDescent="0.25">
      <c r="A176" s="9"/>
      <c r="B176" s="9"/>
      <c r="C176" s="9"/>
      <c r="D176" s="9"/>
      <c r="E176" s="1046"/>
      <c r="F176" s="9"/>
      <c r="G176" s="1046"/>
      <c r="H176" s="1046"/>
      <c r="I176" s="9"/>
      <c r="J176" s="9"/>
      <c r="K176" s="9"/>
      <c r="L176" s="6"/>
      <c r="M176" s="9"/>
      <c r="N176" s="9"/>
      <c r="O176" s="9"/>
      <c r="P176" s="9"/>
      <c r="S176" s="9"/>
      <c r="V176" s="9"/>
      <c r="W176" s="17"/>
      <c r="X176" s="9"/>
      <c r="Y176" s="9"/>
      <c r="Z176" s="9"/>
      <c r="AA176" s="9"/>
      <c r="AB176" s="9"/>
      <c r="AC176" s="9"/>
      <c r="AD176" s="9"/>
      <c r="AE176" s="9"/>
      <c r="AF176" s="9"/>
      <c r="AG176" s="9"/>
      <c r="AH176" s="9"/>
    </row>
    <row r="177" spans="1:34" x14ac:dyDescent="0.25">
      <c r="A177" s="9"/>
      <c r="B177" s="9"/>
      <c r="C177" s="9"/>
      <c r="D177" s="9"/>
      <c r="E177" s="1046"/>
      <c r="F177" s="9"/>
      <c r="G177" s="1046"/>
      <c r="H177" s="1046"/>
      <c r="I177" s="9"/>
      <c r="J177" s="9"/>
      <c r="K177" s="9"/>
      <c r="L177" s="6"/>
      <c r="M177" s="9"/>
      <c r="N177" s="9"/>
      <c r="O177" s="9"/>
      <c r="P177" s="9"/>
      <c r="S177" s="9"/>
      <c r="V177" s="9"/>
      <c r="W177" s="17"/>
      <c r="X177" s="9"/>
      <c r="Y177" s="9"/>
      <c r="Z177" s="9"/>
      <c r="AA177" s="9"/>
      <c r="AB177" s="9"/>
      <c r="AC177" s="9"/>
      <c r="AD177" s="9"/>
      <c r="AE177" s="9"/>
      <c r="AF177" s="9"/>
      <c r="AG177" s="9"/>
      <c r="AH177" s="9"/>
    </row>
    <row r="178" spans="1:34" x14ac:dyDescent="0.25">
      <c r="A178" s="9"/>
      <c r="B178" s="9"/>
      <c r="C178" s="9"/>
      <c r="D178" s="9"/>
      <c r="E178" s="1046"/>
      <c r="F178" s="9"/>
      <c r="G178" s="1046"/>
      <c r="H178" s="1046"/>
      <c r="I178" s="9"/>
      <c r="J178" s="9"/>
      <c r="K178" s="9"/>
      <c r="L178" s="6"/>
      <c r="M178" s="9"/>
      <c r="N178" s="9"/>
      <c r="O178" s="9"/>
      <c r="P178" s="9"/>
      <c r="S178" s="9"/>
      <c r="V178" s="9"/>
      <c r="W178" s="17"/>
      <c r="X178" s="9"/>
      <c r="Y178" s="9"/>
      <c r="Z178" s="9"/>
      <c r="AA178" s="9"/>
      <c r="AB178" s="9"/>
      <c r="AC178" s="9"/>
      <c r="AD178" s="9"/>
      <c r="AE178" s="9"/>
      <c r="AF178" s="9"/>
      <c r="AG178" s="9"/>
      <c r="AH178" s="9"/>
    </row>
    <row r="179" spans="1:34" x14ac:dyDescent="0.25">
      <c r="A179" s="9"/>
      <c r="B179" s="9"/>
      <c r="C179" s="9"/>
      <c r="D179" s="9"/>
      <c r="E179" s="1046"/>
      <c r="F179" s="9"/>
      <c r="G179" s="1046"/>
      <c r="H179" s="1046"/>
      <c r="I179" s="9"/>
      <c r="J179" s="9"/>
      <c r="K179" s="9"/>
      <c r="L179" s="6"/>
      <c r="M179" s="9"/>
      <c r="N179" s="9"/>
      <c r="O179" s="9"/>
      <c r="P179" s="9"/>
      <c r="S179" s="9"/>
      <c r="V179" s="9"/>
      <c r="W179" s="17"/>
      <c r="X179" s="9"/>
      <c r="Y179" s="9"/>
      <c r="Z179" s="9"/>
      <c r="AA179" s="9"/>
      <c r="AB179" s="9"/>
      <c r="AC179" s="9"/>
      <c r="AD179" s="9"/>
      <c r="AE179" s="9"/>
      <c r="AF179" s="9"/>
      <c r="AG179" s="9"/>
      <c r="AH179" s="9"/>
    </row>
    <row r="180" spans="1:34" x14ac:dyDescent="0.25">
      <c r="A180" s="9"/>
      <c r="B180" s="9"/>
      <c r="C180" s="9"/>
      <c r="D180" s="9"/>
      <c r="E180" s="1046"/>
      <c r="F180" s="9"/>
      <c r="G180" s="1046"/>
      <c r="H180" s="1046"/>
      <c r="I180" s="9"/>
      <c r="J180" s="9"/>
      <c r="K180" s="9"/>
      <c r="L180" s="6"/>
      <c r="M180" s="9"/>
      <c r="N180" s="9"/>
      <c r="O180" s="9"/>
      <c r="P180" s="9"/>
      <c r="S180" s="9"/>
      <c r="V180" s="9"/>
      <c r="W180" s="17"/>
      <c r="X180" s="9"/>
      <c r="Y180" s="9"/>
      <c r="Z180" s="9"/>
      <c r="AA180" s="9"/>
      <c r="AB180" s="9"/>
      <c r="AC180" s="9"/>
      <c r="AD180" s="9"/>
      <c r="AE180" s="9"/>
      <c r="AF180" s="9"/>
      <c r="AG180" s="9"/>
      <c r="AH180" s="9"/>
    </row>
    <row r="181" spans="1:34" x14ac:dyDescent="0.25">
      <c r="A181" s="9"/>
      <c r="B181" s="9"/>
      <c r="C181" s="9"/>
      <c r="D181" s="9"/>
      <c r="E181" s="1046"/>
      <c r="F181" s="9"/>
      <c r="G181" s="1046"/>
      <c r="H181" s="1046"/>
      <c r="I181" s="9"/>
      <c r="J181" s="9"/>
      <c r="K181" s="9"/>
      <c r="L181" s="6"/>
      <c r="M181" s="9"/>
      <c r="N181" s="9"/>
      <c r="O181" s="9"/>
      <c r="P181" s="9"/>
      <c r="S181" s="9"/>
      <c r="V181" s="9"/>
      <c r="W181" s="17"/>
      <c r="X181" s="9"/>
      <c r="Y181" s="9"/>
      <c r="Z181" s="9"/>
      <c r="AA181" s="9"/>
      <c r="AB181" s="9"/>
      <c r="AC181" s="9"/>
      <c r="AD181" s="9"/>
      <c r="AE181" s="9"/>
      <c r="AF181" s="9"/>
      <c r="AG181" s="9"/>
      <c r="AH181" s="9"/>
    </row>
    <row r="182" spans="1:34" x14ac:dyDescent="0.25">
      <c r="A182" s="9"/>
      <c r="B182" s="9"/>
      <c r="C182" s="9"/>
      <c r="D182" s="9"/>
      <c r="E182" s="1046"/>
      <c r="F182" s="9"/>
      <c r="G182" s="1046"/>
      <c r="H182" s="1046"/>
      <c r="I182" s="9"/>
      <c r="J182" s="9"/>
      <c r="K182" s="9"/>
      <c r="L182" s="6"/>
      <c r="M182" s="9"/>
      <c r="N182" s="9"/>
      <c r="O182" s="9"/>
      <c r="P182" s="9"/>
      <c r="S182" s="9"/>
      <c r="V182" s="9"/>
      <c r="W182" s="17"/>
      <c r="X182" s="9"/>
      <c r="Y182" s="9"/>
      <c r="Z182" s="9"/>
      <c r="AA182" s="9"/>
      <c r="AB182" s="9"/>
      <c r="AC182" s="9"/>
      <c r="AD182" s="9"/>
      <c r="AE182" s="9"/>
      <c r="AF182" s="9"/>
      <c r="AG182" s="9"/>
      <c r="AH182" s="9"/>
    </row>
    <row r="183" spans="1:34" x14ac:dyDescent="0.25">
      <c r="A183" s="9"/>
      <c r="B183" s="9"/>
      <c r="C183" s="9"/>
      <c r="D183" s="9"/>
      <c r="E183" s="1046"/>
      <c r="F183" s="9"/>
      <c r="G183" s="1046"/>
      <c r="H183" s="1046"/>
      <c r="I183" s="9"/>
      <c r="J183" s="9"/>
      <c r="K183" s="9"/>
      <c r="L183" s="6"/>
      <c r="M183" s="9"/>
      <c r="N183" s="9"/>
      <c r="O183" s="9"/>
      <c r="P183" s="9"/>
      <c r="S183" s="9"/>
      <c r="V183" s="9"/>
      <c r="W183" s="17"/>
      <c r="X183" s="9"/>
      <c r="Y183" s="9"/>
      <c r="Z183" s="9"/>
      <c r="AA183" s="9"/>
      <c r="AB183" s="9"/>
      <c r="AC183" s="9"/>
      <c r="AD183" s="9"/>
      <c r="AE183" s="9"/>
      <c r="AF183" s="9"/>
      <c r="AG183" s="9"/>
      <c r="AH183" s="9"/>
    </row>
    <row r="184" spans="1:34" x14ac:dyDescent="0.25">
      <c r="A184" s="9"/>
      <c r="B184" s="9"/>
      <c r="C184" s="9"/>
      <c r="D184" s="9"/>
      <c r="E184" s="1046"/>
      <c r="F184" s="9"/>
      <c r="G184" s="1046"/>
      <c r="H184" s="1046"/>
      <c r="I184" s="9"/>
      <c r="J184" s="9"/>
      <c r="K184" s="9"/>
      <c r="L184" s="6"/>
      <c r="M184" s="9"/>
      <c r="N184" s="9"/>
      <c r="O184" s="9"/>
      <c r="P184" s="9"/>
      <c r="S184" s="9"/>
      <c r="V184" s="9"/>
      <c r="W184" s="17"/>
      <c r="X184" s="9"/>
      <c r="Y184" s="9"/>
      <c r="Z184" s="9"/>
      <c r="AA184" s="9"/>
      <c r="AB184" s="9"/>
      <c r="AC184" s="9"/>
      <c r="AD184" s="9"/>
      <c r="AE184" s="9"/>
      <c r="AF184" s="9"/>
      <c r="AG184" s="9"/>
      <c r="AH184" s="9"/>
    </row>
    <row r="185" spans="1:34" x14ac:dyDescent="0.25">
      <c r="A185" s="9"/>
      <c r="B185" s="9"/>
      <c r="C185" s="9"/>
      <c r="D185" s="9"/>
      <c r="E185" s="1046"/>
      <c r="F185" s="9"/>
      <c r="G185" s="1046"/>
      <c r="H185" s="1046"/>
      <c r="I185" s="9"/>
      <c r="J185" s="9"/>
      <c r="K185" s="9"/>
      <c r="L185" s="6"/>
      <c r="M185" s="9"/>
      <c r="N185" s="9"/>
      <c r="O185" s="9"/>
      <c r="P185" s="9"/>
      <c r="S185" s="9"/>
      <c r="V185" s="9"/>
      <c r="W185" s="17"/>
      <c r="X185" s="9"/>
      <c r="Y185" s="9"/>
      <c r="Z185" s="9"/>
      <c r="AA185" s="9"/>
      <c r="AB185" s="9"/>
      <c r="AC185" s="9"/>
      <c r="AD185" s="9"/>
      <c r="AE185" s="9"/>
      <c r="AF185" s="9"/>
      <c r="AG185" s="9"/>
      <c r="AH185" s="9"/>
    </row>
    <row r="186" spans="1:34" x14ac:dyDescent="0.25">
      <c r="A186" s="9"/>
      <c r="B186" s="9"/>
      <c r="C186" s="9"/>
      <c r="D186" s="9"/>
      <c r="E186" s="1046"/>
      <c r="F186" s="9"/>
      <c r="G186" s="1046"/>
      <c r="H186" s="1046"/>
      <c r="I186" s="9"/>
      <c r="J186" s="9"/>
      <c r="K186" s="9"/>
      <c r="L186" s="6"/>
      <c r="M186" s="9"/>
      <c r="N186" s="9"/>
      <c r="O186" s="9"/>
      <c r="P186" s="9"/>
      <c r="S186" s="9"/>
      <c r="V186" s="9"/>
      <c r="W186" s="17"/>
      <c r="X186" s="9"/>
      <c r="Y186" s="9"/>
      <c r="Z186" s="9"/>
      <c r="AA186" s="9"/>
      <c r="AB186" s="9"/>
      <c r="AC186" s="9"/>
      <c r="AD186" s="9"/>
      <c r="AE186" s="9"/>
      <c r="AF186" s="9"/>
      <c r="AG186" s="9"/>
      <c r="AH186" s="9"/>
    </row>
    <row r="187" spans="1:34" x14ac:dyDescent="0.25">
      <c r="A187" s="9"/>
      <c r="B187" s="9"/>
      <c r="C187" s="9"/>
      <c r="D187" s="9"/>
      <c r="E187" s="1046"/>
      <c r="F187" s="9"/>
      <c r="G187" s="1046"/>
      <c r="H187" s="1046"/>
      <c r="I187" s="9"/>
      <c r="J187" s="9"/>
      <c r="K187" s="9"/>
      <c r="L187" s="6"/>
      <c r="M187" s="9"/>
      <c r="N187" s="9"/>
      <c r="O187" s="9"/>
      <c r="P187" s="9"/>
      <c r="S187" s="9"/>
      <c r="V187" s="9"/>
      <c r="W187" s="17"/>
      <c r="X187" s="9"/>
      <c r="Y187" s="9"/>
      <c r="Z187" s="9"/>
      <c r="AA187" s="9"/>
      <c r="AB187" s="9"/>
      <c r="AC187" s="9"/>
      <c r="AD187" s="9"/>
      <c r="AE187" s="9"/>
      <c r="AF187" s="9"/>
      <c r="AG187" s="9"/>
      <c r="AH187" s="9"/>
    </row>
    <row r="188" spans="1:34" x14ac:dyDescent="0.25">
      <c r="A188" s="9"/>
      <c r="B188" s="9"/>
      <c r="C188" s="9"/>
      <c r="D188" s="9"/>
      <c r="E188" s="1046"/>
      <c r="F188" s="9"/>
      <c r="G188" s="1046"/>
      <c r="H188" s="1046"/>
      <c r="I188" s="9"/>
      <c r="J188" s="9"/>
      <c r="K188" s="9"/>
      <c r="L188" s="6"/>
      <c r="M188" s="9"/>
      <c r="N188" s="9"/>
      <c r="O188" s="9"/>
      <c r="P188" s="9"/>
      <c r="S188" s="9"/>
      <c r="V188" s="9"/>
      <c r="W188" s="17"/>
      <c r="X188" s="9"/>
      <c r="Y188" s="9"/>
      <c r="Z188" s="9"/>
      <c r="AA188" s="9"/>
      <c r="AB188" s="9"/>
      <c r="AC188" s="9"/>
      <c r="AD188" s="9"/>
      <c r="AE188" s="9"/>
      <c r="AF188" s="9"/>
      <c r="AG188" s="9"/>
      <c r="AH188" s="9"/>
    </row>
    <row r="189" spans="1:34" x14ac:dyDescent="0.25">
      <c r="A189" s="9"/>
      <c r="B189" s="9"/>
      <c r="C189" s="9"/>
      <c r="D189" s="9"/>
      <c r="E189" s="1046"/>
      <c r="F189" s="9"/>
      <c r="G189" s="1046"/>
      <c r="H189" s="1046"/>
      <c r="I189" s="9"/>
      <c r="J189" s="9"/>
      <c r="K189" s="9"/>
      <c r="L189" s="6"/>
      <c r="M189" s="9"/>
      <c r="N189" s="9"/>
      <c r="O189" s="9"/>
      <c r="P189" s="9"/>
      <c r="S189" s="9"/>
      <c r="V189" s="9"/>
      <c r="W189" s="17"/>
      <c r="X189" s="9"/>
      <c r="Y189" s="9"/>
      <c r="Z189" s="9"/>
      <c r="AA189" s="9"/>
      <c r="AB189" s="9"/>
      <c r="AC189" s="9"/>
      <c r="AD189" s="9"/>
      <c r="AE189" s="9"/>
      <c r="AF189" s="9"/>
      <c r="AG189" s="9"/>
      <c r="AH189" s="9"/>
    </row>
    <row r="190" spans="1:34" x14ac:dyDescent="0.25">
      <c r="A190" s="9"/>
      <c r="B190" s="9"/>
      <c r="C190" s="9"/>
      <c r="D190" s="9"/>
      <c r="E190" s="1046"/>
      <c r="F190" s="9"/>
      <c r="G190" s="1046"/>
      <c r="H190" s="1046"/>
      <c r="I190" s="9"/>
      <c r="J190" s="9"/>
      <c r="K190" s="9"/>
      <c r="L190" s="6"/>
      <c r="M190" s="9"/>
      <c r="N190" s="9"/>
      <c r="O190" s="9"/>
      <c r="P190" s="9"/>
      <c r="S190" s="9"/>
      <c r="V190" s="9"/>
      <c r="W190" s="17"/>
      <c r="X190" s="9"/>
      <c r="Y190" s="9"/>
      <c r="Z190" s="9"/>
      <c r="AA190" s="9"/>
      <c r="AB190" s="9"/>
      <c r="AC190" s="9"/>
      <c r="AD190" s="9"/>
      <c r="AE190" s="9"/>
      <c r="AF190" s="9"/>
      <c r="AG190" s="9"/>
      <c r="AH190" s="9"/>
    </row>
    <row r="191" spans="1:34" x14ac:dyDescent="0.25">
      <c r="A191" s="9"/>
      <c r="B191" s="9"/>
      <c r="C191" s="9"/>
      <c r="D191" s="9"/>
      <c r="E191" s="1046"/>
      <c r="F191" s="9"/>
      <c r="G191" s="1046"/>
      <c r="H191" s="1046"/>
      <c r="I191" s="9"/>
      <c r="J191" s="9"/>
      <c r="K191" s="9"/>
      <c r="L191" s="6"/>
      <c r="M191" s="9"/>
      <c r="N191" s="9"/>
      <c r="O191" s="9"/>
      <c r="P191" s="9"/>
      <c r="S191" s="9"/>
      <c r="V191" s="9"/>
      <c r="W191" s="17"/>
      <c r="X191" s="9"/>
      <c r="Y191" s="9"/>
      <c r="Z191" s="9"/>
      <c r="AA191" s="9"/>
      <c r="AB191" s="9"/>
      <c r="AC191" s="9"/>
      <c r="AD191" s="9"/>
      <c r="AE191" s="9"/>
      <c r="AF191" s="9"/>
      <c r="AG191" s="9"/>
      <c r="AH191" s="9"/>
    </row>
    <row r="192" spans="1:34" x14ac:dyDescent="0.25">
      <c r="A192" s="9"/>
      <c r="B192" s="9"/>
      <c r="C192" s="9"/>
      <c r="D192" s="9"/>
      <c r="E192" s="1046"/>
      <c r="F192" s="9"/>
      <c r="G192" s="1046"/>
      <c r="H192" s="1046"/>
      <c r="I192" s="9"/>
      <c r="J192" s="9"/>
      <c r="K192" s="9"/>
      <c r="L192" s="6"/>
      <c r="M192" s="9"/>
      <c r="N192" s="9"/>
      <c r="O192" s="9"/>
      <c r="P192" s="9"/>
      <c r="S192" s="9"/>
      <c r="V192" s="9"/>
      <c r="W192" s="17"/>
      <c r="X192" s="9"/>
      <c r="Y192" s="9"/>
      <c r="Z192" s="9"/>
      <c r="AA192" s="9"/>
      <c r="AB192" s="9"/>
      <c r="AC192" s="9"/>
      <c r="AD192" s="9"/>
      <c r="AE192" s="9"/>
      <c r="AF192" s="9"/>
      <c r="AG192" s="9"/>
      <c r="AH192" s="9"/>
    </row>
    <row r="193" spans="1:34" x14ac:dyDescent="0.25">
      <c r="A193" s="9"/>
      <c r="B193" s="9"/>
      <c r="C193" s="9"/>
      <c r="D193" s="9"/>
      <c r="E193" s="1046"/>
      <c r="F193" s="9"/>
      <c r="G193" s="1046"/>
      <c r="H193" s="1046"/>
      <c r="I193" s="9"/>
      <c r="J193" s="9"/>
      <c r="K193" s="9"/>
      <c r="L193" s="6"/>
      <c r="M193" s="9"/>
      <c r="N193" s="9"/>
      <c r="O193" s="9"/>
      <c r="P193" s="9"/>
      <c r="S193" s="9"/>
      <c r="V193" s="9"/>
      <c r="W193" s="17"/>
      <c r="X193" s="9"/>
      <c r="Y193" s="9"/>
      <c r="Z193" s="9"/>
      <c r="AA193" s="9"/>
      <c r="AB193" s="9"/>
      <c r="AC193" s="9"/>
      <c r="AD193" s="9"/>
      <c r="AE193" s="9"/>
      <c r="AF193" s="9"/>
      <c r="AG193" s="9"/>
      <c r="AH193" s="9"/>
    </row>
    <row r="194" spans="1:34" x14ac:dyDescent="0.25">
      <c r="A194" s="9"/>
      <c r="B194" s="9"/>
      <c r="C194" s="9"/>
      <c r="D194" s="9"/>
      <c r="E194" s="1046"/>
      <c r="F194" s="9"/>
      <c r="G194" s="1046"/>
      <c r="H194" s="1046"/>
      <c r="I194" s="9"/>
      <c r="J194" s="9"/>
      <c r="K194" s="9"/>
      <c r="L194" s="6"/>
      <c r="M194" s="9"/>
      <c r="N194" s="9"/>
      <c r="O194" s="9"/>
      <c r="P194" s="9"/>
      <c r="S194" s="9"/>
      <c r="V194" s="9"/>
      <c r="W194" s="17"/>
      <c r="X194" s="9"/>
      <c r="Y194" s="9"/>
      <c r="Z194" s="9"/>
      <c r="AA194" s="9"/>
      <c r="AB194" s="9"/>
      <c r="AC194" s="9"/>
      <c r="AD194" s="9"/>
      <c r="AE194" s="9"/>
      <c r="AF194" s="9"/>
      <c r="AG194" s="9"/>
      <c r="AH194" s="9"/>
    </row>
    <row r="195" spans="1:34" x14ac:dyDescent="0.25">
      <c r="A195" s="9"/>
      <c r="B195" s="9"/>
      <c r="C195" s="9"/>
      <c r="D195" s="9"/>
      <c r="E195" s="1046"/>
      <c r="F195" s="9"/>
      <c r="G195" s="1046"/>
      <c r="H195" s="1046"/>
      <c r="I195" s="9"/>
      <c r="J195" s="9"/>
      <c r="K195" s="9"/>
      <c r="L195" s="6"/>
      <c r="M195" s="9"/>
      <c r="N195" s="9"/>
      <c r="O195" s="9"/>
      <c r="P195" s="9"/>
      <c r="S195" s="9"/>
      <c r="V195" s="9"/>
      <c r="W195" s="17"/>
      <c r="X195" s="9"/>
      <c r="Y195" s="9"/>
      <c r="Z195" s="9"/>
      <c r="AA195" s="9"/>
      <c r="AB195" s="9"/>
      <c r="AC195" s="9"/>
      <c r="AD195" s="9"/>
      <c r="AE195" s="9"/>
      <c r="AF195" s="9"/>
      <c r="AG195" s="9"/>
      <c r="AH195" s="9"/>
    </row>
    <row r="196" spans="1:34" x14ac:dyDescent="0.25">
      <c r="A196" s="9"/>
      <c r="B196" s="9"/>
      <c r="C196" s="9"/>
      <c r="D196" s="9"/>
      <c r="E196" s="1046"/>
      <c r="F196" s="9"/>
      <c r="G196" s="1046"/>
      <c r="H196" s="1046"/>
      <c r="I196" s="9"/>
      <c r="J196" s="9"/>
      <c r="K196" s="9"/>
      <c r="L196" s="6"/>
      <c r="M196" s="9"/>
      <c r="N196" s="9"/>
      <c r="O196" s="9"/>
      <c r="P196" s="9"/>
      <c r="S196" s="9"/>
      <c r="V196" s="9"/>
      <c r="W196" s="17"/>
      <c r="X196" s="9"/>
      <c r="Y196" s="9"/>
      <c r="Z196" s="9"/>
      <c r="AA196" s="9"/>
      <c r="AB196" s="9"/>
      <c r="AC196" s="9"/>
      <c r="AD196" s="9"/>
      <c r="AE196" s="9"/>
      <c r="AF196" s="9"/>
      <c r="AG196" s="9"/>
      <c r="AH196" s="9"/>
    </row>
    <row r="197" spans="1:34" x14ac:dyDescent="0.25">
      <c r="A197" s="9"/>
      <c r="B197" s="9"/>
      <c r="C197" s="9"/>
      <c r="D197" s="9"/>
      <c r="E197" s="1046"/>
      <c r="F197" s="9"/>
      <c r="G197" s="1046"/>
      <c r="H197" s="1046"/>
      <c r="I197" s="9"/>
      <c r="J197" s="9"/>
      <c r="K197" s="9"/>
      <c r="L197" s="6"/>
      <c r="M197" s="9"/>
      <c r="N197" s="9"/>
      <c r="O197" s="9"/>
      <c r="P197" s="9"/>
      <c r="S197" s="9"/>
      <c r="V197" s="9"/>
      <c r="W197" s="17"/>
      <c r="X197" s="9"/>
      <c r="Y197" s="9"/>
      <c r="Z197" s="9"/>
      <c r="AA197" s="9"/>
      <c r="AB197" s="9"/>
      <c r="AC197" s="9"/>
      <c r="AD197" s="9"/>
      <c r="AE197" s="9"/>
      <c r="AF197" s="9"/>
      <c r="AG197" s="9"/>
      <c r="AH197" s="9"/>
    </row>
    <row r="198" spans="1:34" x14ac:dyDescent="0.25">
      <c r="A198" s="9"/>
      <c r="B198" s="9"/>
      <c r="C198" s="9"/>
      <c r="D198" s="9"/>
      <c r="E198" s="1046"/>
      <c r="F198" s="9"/>
      <c r="G198" s="1046"/>
      <c r="H198" s="1046"/>
      <c r="I198" s="9"/>
      <c r="J198" s="9"/>
      <c r="K198" s="9"/>
      <c r="L198" s="6"/>
      <c r="M198" s="9"/>
      <c r="N198" s="9"/>
      <c r="O198" s="9"/>
      <c r="P198" s="9"/>
      <c r="S198" s="9"/>
      <c r="V198" s="9"/>
      <c r="W198" s="17"/>
      <c r="X198" s="9"/>
      <c r="Y198" s="9"/>
      <c r="Z198" s="9"/>
      <c r="AA198" s="9"/>
      <c r="AB198" s="9"/>
      <c r="AC198" s="9"/>
      <c r="AD198" s="9"/>
      <c r="AE198" s="9"/>
      <c r="AF198" s="9"/>
      <c r="AG198" s="9"/>
      <c r="AH198" s="9"/>
    </row>
    <row r="199" spans="1:34" x14ac:dyDescent="0.25">
      <c r="A199" s="9"/>
      <c r="B199" s="9"/>
      <c r="C199" s="9"/>
      <c r="D199" s="9"/>
      <c r="E199" s="1046"/>
      <c r="F199" s="9"/>
      <c r="G199" s="1046"/>
      <c r="H199" s="1046"/>
      <c r="I199" s="9"/>
      <c r="J199" s="9"/>
      <c r="K199" s="9"/>
      <c r="L199" s="6"/>
      <c r="M199" s="9"/>
      <c r="N199" s="9"/>
      <c r="O199" s="9"/>
      <c r="P199" s="9"/>
      <c r="S199" s="9"/>
      <c r="V199" s="9"/>
      <c r="W199" s="17"/>
      <c r="X199" s="9"/>
      <c r="Y199" s="9"/>
      <c r="Z199" s="9"/>
      <c r="AA199" s="9"/>
      <c r="AB199" s="9"/>
      <c r="AC199" s="9"/>
      <c r="AD199" s="9"/>
      <c r="AE199" s="9"/>
      <c r="AF199" s="9"/>
      <c r="AG199" s="9"/>
      <c r="AH199" s="9"/>
    </row>
    <row r="200" spans="1:34" x14ac:dyDescent="0.25">
      <c r="A200" s="9"/>
      <c r="B200" s="9"/>
      <c r="C200" s="9"/>
      <c r="D200" s="9"/>
      <c r="E200" s="1046"/>
      <c r="F200" s="9"/>
      <c r="G200" s="1046"/>
      <c r="H200" s="1046"/>
      <c r="I200" s="9"/>
      <c r="J200" s="9"/>
      <c r="K200" s="9"/>
      <c r="L200" s="6"/>
      <c r="M200" s="9"/>
      <c r="N200" s="9"/>
      <c r="O200" s="9"/>
      <c r="P200" s="9"/>
      <c r="S200" s="9"/>
      <c r="V200" s="9"/>
      <c r="W200" s="17"/>
      <c r="X200" s="9"/>
      <c r="Y200" s="9"/>
      <c r="Z200" s="9"/>
      <c r="AA200" s="9"/>
      <c r="AB200" s="9"/>
      <c r="AC200" s="9"/>
      <c r="AD200" s="9"/>
      <c r="AE200" s="9"/>
      <c r="AF200" s="9"/>
      <c r="AG200" s="9"/>
      <c r="AH200" s="9"/>
    </row>
    <row r="201" spans="1:34" x14ac:dyDescent="0.25">
      <c r="A201" s="9"/>
      <c r="B201" s="9"/>
      <c r="C201" s="9"/>
      <c r="D201" s="9"/>
      <c r="E201" s="1046"/>
      <c r="F201" s="9"/>
      <c r="G201" s="1046"/>
      <c r="H201" s="1046"/>
      <c r="I201" s="9"/>
      <c r="J201" s="9"/>
      <c r="K201" s="9"/>
      <c r="L201" s="6"/>
      <c r="M201" s="9"/>
      <c r="N201" s="9"/>
      <c r="O201" s="9"/>
      <c r="P201" s="9"/>
      <c r="S201" s="9"/>
      <c r="V201" s="9"/>
      <c r="W201" s="17"/>
      <c r="X201" s="9"/>
      <c r="Y201" s="9"/>
      <c r="Z201" s="9"/>
      <c r="AA201" s="9"/>
      <c r="AB201" s="9"/>
      <c r="AC201" s="9"/>
      <c r="AD201" s="9"/>
      <c r="AE201" s="9"/>
      <c r="AF201" s="9"/>
      <c r="AG201" s="9"/>
      <c r="AH201" s="9"/>
    </row>
    <row r="202" spans="1:34" x14ac:dyDescent="0.25">
      <c r="A202" s="9"/>
      <c r="B202" s="9"/>
      <c r="C202" s="9"/>
      <c r="D202" s="9"/>
      <c r="E202" s="1046"/>
      <c r="F202" s="9"/>
      <c r="G202" s="1046"/>
      <c r="H202" s="1046"/>
      <c r="I202" s="9"/>
      <c r="J202" s="9"/>
      <c r="K202" s="9"/>
      <c r="L202" s="6"/>
      <c r="M202" s="9"/>
      <c r="N202" s="9"/>
      <c r="O202" s="9"/>
      <c r="P202" s="9"/>
      <c r="S202" s="9"/>
      <c r="V202" s="9"/>
      <c r="W202" s="17"/>
      <c r="X202" s="9"/>
      <c r="Y202" s="9"/>
      <c r="Z202" s="9"/>
      <c r="AA202" s="9"/>
      <c r="AB202" s="9"/>
      <c r="AC202" s="9"/>
      <c r="AD202" s="9"/>
      <c r="AE202" s="9"/>
      <c r="AF202" s="9"/>
      <c r="AG202" s="9"/>
      <c r="AH202" s="9"/>
    </row>
    <row r="203" spans="1:34" x14ac:dyDescent="0.25">
      <c r="A203" s="9"/>
      <c r="B203" s="9"/>
      <c r="C203" s="9"/>
      <c r="D203" s="9"/>
      <c r="E203" s="1046"/>
      <c r="F203" s="9"/>
      <c r="G203" s="1046"/>
      <c r="H203" s="1046"/>
      <c r="I203" s="9"/>
      <c r="J203" s="9"/>
      <c r="K203" s="9"/>
      <c r="L203" s="6"/>
      <c r="M203" s="9"/>
      <c r="N203" s="9"/>
      <c r="O203" s="9"/>
      <c r="P203" s="9"/>
      <c r="S203" s="9"/>
      <c r="V203" s="9"/>
      <c r="W203" s="17"/>
      <c r="X203" s="9"/>
      <c r="Y203" s="9"/>
      <c r="Z203" s="9"/>
      <c r="AA203" s="9"/>
      <c r="AB203" s="9"/>
      <c r="AC203" s="9"/>
      <c r="AD203" s="9"/>
      <c r="AE203" s="9"/>
      <c r="AF203" s="9"/>
      <c r="AG203" s="9"/>
      <c r="AH203" s="9"/>
    </row>
    <row r="204" spans="1:34" x14ac:dyDescent="0.25">
      <c r="A204" s="9"/>
      <c r="B204" s="9"/>
      <c r="C204" s="9"/>
      <c r="D204" s="9"/>
      <c r="E204" s="1046"/>
      <c r="F204" s="9"/>
      <c r="G204" s="1046"/>
      <c r="H204" s="1046"/>
      <c r="I204" s="9"/>
      <c r="J204" s="9"/>
      <c r="K204" s="9"/>
      <c r="L204" s="6"/>
      <c r="M204" s="9"/>
      <c r="N204" s="9"/>
      <c r="O204" s="9"/>
      <c r="P204" s="9"/>
      <c r="S204" s="9"/>
      <c r="V204" s="9"/>
      <c r="W204" s="17"/>
      <c r="X204" s="9"/>
      <c r="Y204" s="9"/>
      <c r="Z204" s="9"/>
      <c r="AA204" s="9"/>
      <c r="AB204" s="9"/>
      <c r="AC204" s="9"/>
      <c r="AD204" s="9"/>
      <c r="AE204" s="9"/>
      <c r="AF204" s="9"/>
      <c r="AG204" s="9"/>
      <c r="AH204" s="9"/>
    </row>
    <row r="205" spans="1:34" x14ac:dyDescent="0.25">
      <c r="A205" s="9"/>
      <c r="B205" s="9"/>
      <c r="C205" s="9"/>
      <c r="D205" s="9"/>
      <c r="E205" s="1046"/>
      <c r="F205" s="9"/>
      <c r="G205" s="1046"/>
      <c r="H205" s="1046"/>
      <c r="I205" s="9"/>
      <c r="J205" s="9"/>
      <c r="K205" s="9"/>
      <c r="L205" s="6"/>
      <c r="M205" s="9"/>
      <c r="N205" s="9"/>
      <c r="O205" s="9"/>
      <c r="P205" s="9"/>
      <c r="S205" s="9"/>
      <c r="V205" s="9"/>
      <c r="W205" s="17"/>
      <c r="X205" s="9"/>
      <c r="Y205" s="9"/>
      <c r="Z205" s="9"/>
      <c r="AA205" s="9"/>
      <c r="AB205" s="9"/>
      <c r="AC205" s="9"/>
      <c r="AD205" s="9"/>
      <c r="AE205" s="9"/>
      <c r="AF205" s="9"/>
      <c r="AG205" s="9"/>
      <c r="AH205" s="9"/>
    </row>
    <row r="206" spans="1:34" x14ac:dyDescent="0.25">
      <c r="A206" s="9"/>
      <c r="B206" s="9"/>
      <c r="C206" s="9"/>
      <c r="D206" s="9"/>
      <c r="E206" s="1046"/>
      <c r="F206" s="9"/>
      <c r="G206" s="1046"/>
      <c r="H206" s="1046"/>
      <c r="I206" s="9"/>
      <c r="J206" s="9"/>
      <c r="K206" s="9"/>
      <c r="L206" s="6"/>
      <c r="M206" s="9"/>
      <c r="N206" s="9"/>
      <c r="O206" s="9"/>
      <c r="P206" s="9"/>
      <c r="S206" s="9"/>
      <c r="V206" s="9"/>
      <c r="W206" s="17"/>
      <c r="X206" s="9"/>
      <c r="Y206" s="9"/>
      <c r="Z206" s="9"/>
      <c r="AA206" s="9"/>
      <c r="AB206" s="9"/>
      <c r="AC206" s="9"/>
      <c r="AD206" s="9"/>
      <c r="AE206" s="9"/>
      <c r="AF206" s="9"/>
      <c r="AG206" s="9"/>
      <c r="AH206" s="9"/>
    </row>
    <row r="207" spans="1:34" x14ac:dyDescent="0.25">
      <c r="A207" s="9"/>
      <c r="B207" s="9"/>
      <c r="C207" s="9"/>
      <c r="D207" s="9"/>
      <c r="E207" s="1046"/>
      <c r="F207" s="9"/>
      <c r="G207" s="1046"/>
      <c r="H207" s="1046"/>
      <c r="I207" s="9"/>
      <c r="J207" s="9"/>
      <c r="K207" s="9"/>
      <c r="L207" s="6"/>
      <c r="M207" s="9"/>
      <c r="N207" s="9"/>
      <c r="O207" s="9"/>
      <c r="P207" s="9"/>
      <c r="S207" s="9"/>
      <c r="V207" s="9"/>
      <c r="W207" s="17"/>
      <c r="X207" s="9"/>
      <c r="Y207" s="9"/>
      <c r="Z207" s="9"/>
      <c r="AA207" s="9"/>
      <c r="AB207" s="9"/>
      <c r="AC207" s="9"/>
      <c r="AD207" s="9"/>
      <c r="AE207" s="9"/>
      <c r="AF207" s="9"/>
      <c r="AG207" s="9"/>
      <c r="AH207" s="9"/>
    </row>
    <row r="208" spans="1:34" x14ac:dyDescent="0.25">
      <c r="A208" s="9"/>
      <c r="B208" s="9"/>
      <c r="C208" s="9"/>
      <c r="D208" s="9"/>
      <c r="E208" s="1046"/>
      <c r="F208" s="9"/>
      <c r="G208" s="1046"/>
      <c r="H208" s="1046"/>
      <c r="I208" s="9"/>
      <c r="J208" s="9"/>
      <c r="K208" s="9"/>
      <c r="L208" s="6"/>
      <c r="M208" s="9"/>
      <c r="N208" s="9"/>
      <c r="O208" s="9"/>
      <c r="P208" s="9"/>
      <c r="S208" s="9"/>
      <c r="V208" s="9"/>
      <c r="W208" s="17"/>
      <c r="X208" s="9"/>
      <c r="Y208" s="9"/>
      <c r="Z208" s="9"/>
      <c r="AA208" s="9"/>
      <c r="AB208" s="9"/>
      <c r="AC208" s="9"/>
      <c r="AD208" s="9"/>
      <c r="AE208" s="9"/>
      <c r="AF208" s="9"/>
      <c r="AG208" s="9"/>
      <c r="AH208" s="9"/>
    </row>
    <row r="209" spans="1:34" x14ac:dyDescent="0.25">
      <c r="A209" s="9"/>
      <c r="B209" s="9"/>
      <c r="C209" s="9"/>
      <c r="D209" s="9"/>
      <c r="E209" s="1046"/>
      <c r="F209" s="9"/>
      <c r="G209" s="1046"/>
      <c r="H209" s="1046"/>
      <c r="I209" s="9"/>
      <c r="J209" s="9"/>
      <c r="K209" s="9"/>
      <c r="L209" s="6"/>
      <c r="M209" s="9"/>
      <c r="N209" s="9"/>
      <c r="O209" s="9"/>
      <c r="P209" s="9"/>
      <c r="S209" s="9"/>
      <c r="V209" s="9"/>
      <c r="W209" s="17"/>
      <c r="X209" s="9"/>
      <c r="Y209" s="9"/>
      <c r="Z209" s="9"/>
      <c r="AA209" s="9"/>
      <c r="AB209" s="9"/>
      <c r="AC209" s="9"/>
      <c r="AD209" s="9"/>
      <c r="AE209" s="9"/>
      <c r="AF209" s="9"/>
      <c r="AG209" s="9"/>
      <c r="AH209" s="9"/>
    </row>
    <row r="210" spans="1:34" x14ac:dyDescent="0.25">
      <c r="A210" s="9"/>
      <c r="B210" s="9"/>
      <c r="C210" s="9"/>
      <c r="D210" s="9"/>
      <c r="E210" s="1046"/>
      <c r="F210" s="9"/>
      <c r="G210" s="1046"/>
      <c r="H210" s="1046"/>
      <c r="I210" s="9"/>
      <c r="J210" s="9"/>
      <c r="K210" s="9"/>
      <c r="L210" s="6"/>
      <c r="M210" s="9"/>
      <c r="N210" s="9"/>
      <c r="O210" s="9"/>
      <c r="P210" s="9"/>
      <c r="S210" s="9"/>
      <c r="V210" s="9"/>
      <c r="W210" s="17"/>
      <c r="X210" s="9"/>
      <c r="Y210" s="9"/>
      <c r="Z210" s="9"/>
      <c r="AA210" s="9"/>
      <c r="AB210" s="9"/>
      <c r="AC210" s="9"/>
      <c r="AD210" s="9"/>
      <c r="AE210" s="9"/>
      <c r="AF210" s="9"/>
      <c r="AG210" s="9"/>
      <c r="AH210" s="9"/>
    </row>
    <row r="211" spans="1:34" x14ac:dyDescent="0.25">
      <c r="A211" s="9"/>
      <c r="B211" s="9"/>
      <c r="C211" s="9"/>
      <c r="D211" s="9"/>
      <c r="E211" s="1046"/>
      <c r="F211" s="9"/>
      <c r="G211" s="1046"/>
      <c r="H211" s="1046"/>
      <c r="I211" s="9"/>
      <c r="J211" s="9"/>
      <c r="K211" s="9"/>
      <c r="L211" s="6"/>
      <c r="M211" s="9"/>
      <c r="N211" s="9"/>
      <c r="O211" s="9"/>
      <c r="P211" s="9"/>
      <c r="S211" s="9"/>
      <c r="V211" s="9"/>
      <c r="W211" s="17"/>
      <c r="X211" s="9"/>
      <c r="Y211" s="9"/>
      <c r="Z211" s="9"/>
      <c r="AA211" s="9"/>
      <c r="AB211" s="9"/>
      <c r="AC211" s="9"/>
      <c r="AD211" s="9"/>
      <c r="AE211" s="9"/>
      <c r="AF211" s="9"/>
      <c r="AG211" s="9"/>
      <c r="AH211" s="9"/>
    </row>
    <row r="212" spans="1:34" x14ac:dyDescent="0.25">
      <c r="A212" s="9"/>
      <c r="B212" s="9"/>
      <c r="C212" s="9"/>
      <c r="D212" s="9"/>
      <c r="E212" s="1046"/>
      <c r="F212" s="9"/>
      <c r="G212" s="1046"/>
      <c r="H212" s="1046"/>
      <c r="I212" s="9"/>
      <c r="J212" s="9"/>
      <c r="K212" s="9"/>
      <c r="L212" s="6"/>
      <c r="M212" s="9"/>
      <c r="N212" s="9"/>
      <c r="O212" s="9"/>
      <c r="P212" s="9"/>
      <c r="S212" s="9"/>
      <c r="V212" s="9"/>
      <c r="W212" s="17"/>
      <c r="X212" s="9"/>
      <c r="Y212" s="9"/>
      <c r="Z212" s="9"/>
      <c r="AA212" s="9"/>
      <c r="AB212" s="9"/>
      <c r="AC212" s="9"/>
      <c r="AD212" s="9"/>
      <c r="AE212" s="9"/>
      <c r="AF212" s="9"/>
      <c r="AG212" s="9"/>
      <c r="AH212" s="9"/>
    </row>
    <row r="213" spans="1:34" x14ac:dyDescent="0.25">
      <c r="A213" s="9"/>
      <c r="B213" s="9"/>
      <c r="C213" s="9"/>
      <c r="D213" s="9"/>
      <c r="E213" s="1046"/>
      <c r="F213" s="9"/>
      <c r="G213" s="1046"/>
      <c r="H213" s="1046"/>
      <c r="I213" s="9"/>
      <c r="J213" s="9"/>
      <c r="K213" s="9"/>
      <c r="L213" s="6"/>
      <c r="M213" s="9"/>
      <c r="N213" s="9"/>
      <c r="O213" s="9"/>
      <c r="P213" s="9"/>
      <c r="S213" s="9"/>
      <c r="V213" s="9"/>
      <c r="W213" s="17"/>
      <c r="X213" s="9"/>
      <c r="Y213" s="9"/>
      <c r="Z213" s="9"/>
      <c r="AA213" s="9"/>
      <c r="AB213" s="9"/>
      <c r="AC213" s="9"/>
      <c r="AD213" s="9"/>
      <c r="AE213" s="9"/>
      <c r="AF213" s="9"/>
      <c r="AG213" s="9"/>
      <c r="AH213" s="9"/>
    </row>
    <row r="214" spans="1:34" x14ac:dyDescent="0.25">
      <c r="A214" s="9"/>
      <c r="B214" s="9"/>
      <c r="C214" s="9"/>
      <c r="D214" s="9"/>
      <c r="E214" s="1046"/>
      <c r="F214" s="9"/>
      <c r="G214" s="1046"/>
      <c r="H214" s="1046"/>
      <c r="I214" s="9"/>
      <c r="J214" s="9"/>
      <c r="K214" s="9"/>
      <c r="L214" s="6"/>
      <c r="M214" s="9"/>
      <c r="N214" s="9"/>
      <c r="O214" s="9"/>
      <c r="P214" s="9"/>
      <c r="S214" s="9"/>
      <c r="V214" s="9"/>
      <c r="W214" s="17"/>
      <c r="X214" s="9"/>
      <c r="Y214" s="9"/>
      <c r="Z214" s="9"/>
      <c r="AA214" s="9"/>
      <c r="AB214" s="9"/>
      <c r="AC214" s="9"/>
      <c r="AD214" s="9"/>
      <c r="AE214" s="9"/>
      <c r="AF214" s="9"/>
      <c r="AG214" s="9"/>
      <c r="AH214" s="9"/>
    </row>
    <row r="215" spans="1:34" x14ac:dyDescent="0.25">
      <c r="A215" s="9"/>
      <c r="B215" s="9"/>
      <c r="C215" s="9"/>
      <c r="D215" s="9"/>
      <c r="E215" s="1046"/>
      <c r="F215" s="9"/>
      <c r="G215" s="1046"/>
      <c r="H215" s="1046"/>
      <c r="I215" s="9"/>
      <c r="J215" s="9"/>
      <c r="K215" s="9"/>
      <c r="L215" s="6"/>
      <c r="M215" s="9"/>
      <c r="N215" s="9"/>
      <c r="O215" s="9"/>
      <c r="P215" s="9"/>
      <c r="S215" s="9"/>
      <c r="V215" s="9"/>
      <c r="W215" s="17"/>
      <c r="X215" s="9"/>
      <c r="Y215" s="9"/>
      <c r="Z215" s="9"/>
      <c r="AA215" s="9"/>
      <c r="AB215" s="9"/>
      <c r="AC215" s="9"/>
      <c r="AD215" s="9"/>
      <c r="AE215" s="9"/>
      <c r="AF215" s="9"/>
      <c r="AG215" s="9"/>
      <c r="AH215" s="9"/>
    </row>
    <row r="216" spans="1:34" x14ac:dyDescent="0.25">
      <c r="A216" s="9"/>
      <c r="B216" s="9"/>
      <c r="C216" s="9"/>
      <c r="D216" s="9"/>
      <c r="E216" s="1046"/>
      <c r="F216" s="9"/>
      <c r="G216" s="1046"/>
      <c r="H216" s="1046"/>
      <c r="I216" s="9"/>
      <c r="J216" s="9"/>
      <c r="K216" s="9"/>
      <c r="L216" s="6"/>
      <c r="M216" s="9"/>
      <c r="N216" s="9"/>
      <c r="O216" s="9"/>
      <c r="P216" s="9"/>
      <c r="S216" s="9"/>
      <c r="V216" s="9"/>
      <c r="W216" s="17"/>
      <c r="X216" s="9"/>
      <c r="Y216" s="9"/>
      <c r="Z216" s="9"/>
      <c r="AA216" s="9"/>
      <c r="AB216" s="9"/>
      <c r="AC216" s="9"/>
      <c r="AD216" s="9"/>
      <c r="AE216" s="9"/>
      <c r="AF216" s="9"/>
      <c r="AG216" s="9"/>
      <c r="AH216" s="9"/>
    </row>
    <row r="217" spans="1:34" x14ac:dyDescent="0.25">
      <c r="A217" s="9"/>
      <c r="B217" s="9"/>
      <c r="C217" s="9"/>
      <c r="D217" s="9"/>
      <c r="E217" s="1046"/>
      <c r="F217" s="9"/>
      <c r="G217" s="1046"/>
      <c r="H217" s="1046"/>
      <c r="I217" s="9"/>
      <c r="J217" s="9"/>
      <c r="K217" s="9"/>
      <c r="L217" s="6"/>
      <c r="M217" s="9"/>
      <c r="N217" s="9"/>
      <c r="O217" s="9"/>
      <c r="P217" s="9"/>
      <c r="S217" s="9"/>
      <c r="V217" s="9"/>
      <c r="W217" s="17"/>
      <c r="X217" s="9"/>
      <c r="Y217" s="9"/>
      <c r="Z217" s="9"/>
      <c r="AA217" s="9"/>
      <c r="AB217" s="9"/>
      <c r="AC217" s="9"/>
      <c r="AD217" s="9"/>
      <c r="AE217" s="9"/>
      <c r="AF217" s="9"/>
      <c r="AG217" s="9"/>
      <c r="AH217" s="9"/>
    </row>
    <row r="218" spans="1:34" x14ac:dyDescent="0.25">
      <c r="A218" s="9"/>
      <c r="B218" s="9"/>
      <c r="C218" s="9"/>
      <c r="D218" s="9"/>
      <c r="E218" s="1046"/>
      <c r="F218" s="9"/>
      <c r="G218" s="1046"/>
      <c r="H218" s="1046"/>
      <c r="I218" s="9"/>
      <c r="J218" s="9"/>
      <c r="K218" s="9"/>
      <c r="L218" s="6"/>
      <c r="M218" s="9"/>
      <c r="N218" s="9"/>
      <c r="O218" s="9"/>
      <c r="P218" s="9"/>
      <c r="S218" s="9"/>
      <c r="V218" s="9"/>
      <c r="W218" s="17"/>
      <c r="X218" s="9"/>
      <c r="Y218" s="9"/>
      <c r="Z218" s="9"/>
      <c r="AA218" s="9"/>
      <c r="AB218" s="9"/>
      <c r="AC218" s="9"/>
      <c r="AD218" s="9"/>
      <c r="AE218" s="9"/>
      <c r="AF218" s="9"/>
      <c r="AG218" s="9"/>
      <c r="AH218" s="9"/>
    </row>
    <row r="219" spans="1:34" x14ac:dyDescent="0.25">
      <c r="A219" s="9"/>
      <c r="B219" s="9"/>
      <c r="C219" s="9"/>
      <c r="D219" s="9"/>
      <c r="E219" s="1046"/>
      <c r="F219" s="9"/>
      <c r="G219" s="1046"/>
      <c r="H219" s="1046"/>
      <c r="I219" s="9"/>
      <c r="J219" s="9"/>
      <c r="K219" s="9"/>
      <c r="L219" s="6"/>
      <c r="M219" s="9"/>
      <c r="N219" s="9"/>
      <c r="O219" s="9"/>
      <c r="P219" s="9"/>
      <c r="S219" s="9"/>
      <c r="V219" s="9"/>
      <c r="W219" s="17"/>
      <c r="X219" s="9"/>
      <c r="Y219" s="9"/>
      <c r="Z219" s="9"/>
      <c r="AA219" s="9"/>
      <c r="AB219" s="9"/>
      <c r="AC219" s="9"/>
      <c r="AD219" s="9"/>
      <c r="AE219" s="9"/>
      <c r="AF219" s="9"/>
      <c r="AG219" s="9"/>
      <c r="AH219" s="9"/>
    </row>
    <row r="220" spans="1:34" x14ac:dyDescent="0.25">
      <c r="A220" s="9"/>
      <c r="B220" s="9"/>
      <c r="C220" s="9"/>
      <c r="D220" s="9"/>
      <c r="E220" s="1046"/>
      <c r="F220" s="9"/>
      <c r="G220" s="1046"/>
      <c r="H220" s="1046"/>
      <c r="I220" s="9"/>
      <c r="J220" s="9"/>
      <c r="K220" s="9"/>
      <c r="L220" s="6"/>
      <c r="M220" s="9"/>
      <c r="N220" s="9"/>
      <c r="O220" s="9"/>
      <c r="P220" s="9"/>
      <c r="S220" s="9"/>
      <c r="V220" s="9"/>
      <c r="W220" s="17"/>
      <c r="X220" s="9"/>
      <c r="Y220" s="9"/>
      <c r="Z220" s="9"/>
      <c r="AA220" s="9"/>
      <c r="AB220" s="9"/>
      <c r="AC220" s="9"/>
      <c r="AD220" s="9"/>
      <c r="AE220" s="9"/>
      <c r="AF220" s="9"/>
      <c r="AG220" s="9"/>
      <c r="AH220" s="9"/>
    </row>
    <row r="221" spans="1:34" x14ac:dyDescent="0.25">
      <c r="A221" s="9"/>
      <c r="B221" s="9"/>
      <c r="C221" s="9"/>
      <c r="D221" s="9"/>
      <c r="E221" s="1046"/>
      <c r="F221" s="9"/>
      <c r="G221" s="1046"/>
      <c r="H221" s="1046"/>
      <c r="I221" s="9"/>
      <c r="J221" s="9"/>
      <c r="K221" s="9"/>
      <c r="L221" s="6"/>
      <c r="M221" s="9"/>
      <c r="N221" s="9"/>
      <c r="O221" s="9"/>
      <c r="P221" s="9"/>
      <c r="S221" s="9"/>
      <c r="V221" s="9"/>
      <c r="W221" s="17"/>
      <c r="X221" s="9"/>
      <c r="Y221" s="9"/>
      <c r="Z221" s="9"/>
      <c r="AA221" s="9"/>
      <c r="AB221" s="9"/>
      <c r="AC221" s="9"/>
      <c r="AD221" s="9"/>
      <c r="AE221" s="9"/>
      <c r="AF221" s="9"/>
      <c r="AG221" s="9"/>
      <c r="AH221" s="9"/>
    </row>
    <row r="222" spans="1:34" x14ac:dyDescent="0.25">
      <c r="A222" s="9"/>
      <c r="B222" s="9"/>
      <c r="C222" s="9"/>
      <c r="D222" s="9"/>
      <c r="E222" s="1046"/>
      <c r="F222" s="9"/>
      <c r="G222" s="1046"/>
      <c r="H222" s="1046"/>
      <c r="I222" s="9"/>
      <c r="J222" s="9"/>
      <c r="K222" s="9"/>
      <c r="L222" s="6"/>
      <c r="M222" s="9"/>
      <c r="N222" s="9"/>
      <c r="O222" s="9"/>
      <c r="P222" s="9"/>
      <c r="S222" s="9"/>
      <c r="V222" s="9"/>
      <c r="W222" s="17"/>
      <c r="X222" s="9"/>
      <c r="Y222" s="9"/>
      <c r="Z222" s="9"/>
      <c r="AA222" s="9"/>
      <c r="AB222" s="9"/>
      <c r="AC222" s="9"/>
      <c r="AD222" s="9"/>
      <c r="AE222" s="9"/>
      <c r="AF222" s="9"/>
      <c r="AG222" s="9"/>
      <c r="AH222" s="9"/>
    </row>
    <row r="223" spans="1:34" x14ac:dyDescent="0.25">
      <c r="A223" s="9"/>
      <c r="B223" s="9"/>
      <c r="C223" s="9"/>
      <c r="D223" s="9"/>
      <c r="E223" s="1046"/>
      <c r="F223" s="9"/>
      <c r="G223" s="1046"/>
      <c r="H223" s="1046"/>
      <c r="I223" s="9"/>
      <c r="J223" s="9"/>
      <c r="K223" s="9"/>
      <c r="L223" s="6"/>
      <c r="M223" s="9"/>
      <c r="N223" s="9"/>
      <c r="O223" s="9"/>
      <c r="P223" s="9"/>
      <c r="S223" s="9"/>
      <c r="V223" s="9"/>
      <c r="W223" s="17"/>
      <c r="X223" s="9"/>
      <c r="Y223" s="9"/>
      <c r="Z223" s="9"/>
      <c r="AA223" s="9"/>
      <c r="AB223" s="9"/>
      <c r="AC223" s="9"/>
      <c r="AD223" s="9"/>
      <c r="AE223" s="9"/>
      <c r="AF223" s="9"/>
      <c r="AG223" s="9"/>
      <c r="AH223" s="9"/>
    </row>
    <row r="224" spans="1:34" x14ac:dyDescent="0.25">
      <c r="A224" s="9"/>
      <c r="B224" s="9"/>
      <c r="C224" s="9"/>
      <c r="D224" s="9"/>
      <c r="E224" s="1046"/>
      <c r="F224" s="9"/>
      <c r="G224" s="1046"/>
      <c r="H224" s="1046"/>
      <c r="I224" s="9"/>
      <c r="J224" s="9"/>
      <c r="K224" s="9"/>
      <c r="L224" s="6"/>
      <c r="M224" s="9"/>
      <c r="N224" s="9"/>
      <c r="O224" s="9"/>
      <c r="P224" s="9"/>
      <c r="S224" s="9"/>
      <c r="V224" s="9"/>
      <c r="W224" s="17"/>
      <c r="X224" s="9"/>
      <c r="Y224" s="9"/>
      <c r="Z224" s="9"/>
      <c r="AA224" s="9"/>
      <c r="AB224" s="9"/>
      <c r="AC224" s="9"/>
      <c r="AD224" s="9"/>
      <c r="AE224" s="9"/>
      <c r="AF224" s="9"/>
      <c r="AG224" s="9"/>
      <c r="AH224" s="9"/>
    </row>
    <row r="225" spans="1:34" x14ac:dyDescent="0.25">
      <c r="A225" s="9"/>
      <c r="B225" s="9"/>
      <c r="C225" s="9"/>
      <c r="D225" s="9"/>
      <c r="E225" s="1046"/>
      <c r="F225" s="9"/>
      <c r="G225" s="1046"/>
      <c r="H225" s="1046"/>
      <c r="I225" s="9"/>
      <c r="J225" s="9"/>
      <c r="K225" s="9"/>
      <c r="L225" s="6"/>
      <c r="M225" s="9"/>
      <c r="N225" s="9"/>
      <c r="O225" s="9"/>
      <c r="P225" s="9"/>
      <c r="S225" s="9"/>
      <c r="V225" s="9"/>
      <c r="W225" s="17"/>
      <c r="X225" s="9"/>
      <c r="Y225" s="9"/>
      <c r="Z225" s="9"/>
      <c r="AA225" s="9"/>
      <c r="AB225" s="9"/>
      <c r="AC225" s="9"/>
      <c r="AD225" s="9"/>
      <c r="AE225" s="9"/>
      <c r="AF225" s="9"/>
      <c r="AG225" s="9"/>
      <c r="AH225" s="9"/>
    </row>
    <row r="226" spans="1:34" x14ac:dyDescent="0.25">
      <c r="A226" s="9"/>
      <c r="B226" s="9"/>
      <c r="C226" s="9"/>
      <c r="D226" s="9"/>
      <c r="E226" s="1046"/>
      <c r="F226" s="9"/>
      <c r="G226" s="1046"/>
      <c r="H226" s="1046"/>
      <c r="I226" s="9"/>
      <c r="J226" s="9"/>
      <c r="K226" s="9"/>
      <c r="L226" s="6"/>
      <c r="M226" s="9"/>
      <c r="N226" s="9"/>
      <c r="O226" s="9"/>
      <c r="P226" s="9"/>
      <c r="S226" s="9"/>
      <c r="V226" s="9"/>
      <c r="W226" s="17"/>
      <c r="X226" s="9"/>
      <c r="Y226" s="9"/>
      <c r="Z226" s="9"/>
      <c r="AA226" s="9"/>
      <c r="AB226" s="9"/>
      <c r="AC226" s="9"/>
      <c r="AD226" s="9"/>
      <c r="AE226" s="9"/>
      <c r="AF226" s="9"/>
      <c r="AG226" s="9"/>
      <c r="AH226" s="9"/>
    </row>
    <row r="227" spans="1:34" x14ac:dyDescent="0.25">
      <c r="A227" s="9"/>
      <c r="B227" s="9"/>
      <c r="C227" s="9"/>
      <c r="D227" s="9"/>
      <c r="E227" s="1046"/>
      <c r="F227" s="9"/>
      <c r="G227" s="1046"/>
      <c r="H227" s="1046"/>
      <c r="I227" s="9"/>
      <c r="J227" s="9"/>
      <c r="K227" s="9"/>
      <c r="L227" s="6"/>
      <c r="M227" s="9"/>
      <c r="N227" s="9"/>
      <c r="O227" s="9"/>
      <c r="P227" s="9"/>
      <c r="S227" s="9"/>
      <c r="V227" s="9"/>
      <c r="W227" s="17"/>
      <c r="X227" s="9"/>
      <c r="Y227" s="9"/>
      <c r="Z227" s="9"/>
      <c r="AA227" s="9"/>
      <c r="AB227" s="9"/>
      <c r="AC227" s="9"/>
      <c r="AD227" s="9"/>
      <c r="AE227" s="9"/>
      <c r="AF227" s="9"/>
      <c r="AG227" s="9"/>
      <c r="AH227" s="9"/>
    </row>
    <row r="228" spans="1:34" x14ac:dyDescent="0.25">
      <c r="A228" s="9"/>
      <c r="B228" s="9"/>
      <c r="C228" s="9"/>
      <c r="D228" s="9"/>
      <c r="E228" s="1046"/>
      <c r="F228" s="9"/>
      <c r="G228" s="1046"/>
      <c r="H228" s="1046"/>
      <c r="I228" s="9"/>
      <c r="J228" s="9"/>
      <c r="K228" s="9"/>
      <c r="L228" s="6"/>
      <c r="M228" s="9"/>
      <c r="N228" s="9"/>
      <c r="O228" s="9"/>
      <c r="P228" s="9"/>
      <c r="S228" s="9"/>
      <c r="V228" s="9"/>
      <c r="W228" s="17"/>
      <c r="X228" s="9"/>
      <c r="Y228" s="9"/>
      <c r="Z228" s="9"/>
      <c r="AA228" s="9"/>
      <c r="AB228" s="9"/>
      <c r="AC228" s="9"/>
      <c r="AD228" s="9"/>
      <c r="AE228" s="9"/>
      <c r="AF228" s="9"/>
      <c r="AG228" s="9"/>
      <c r="AH228" s="9"/>
    </row>
    <row r="229" spans="1:34" x14ac:dyDescent="0.25">
      <c r="A229" s="9"/>
      <c r="B229" s="9"/>
      <c r="C229" s="9"/>
      <c r="D229" s="9"/>
      <c r="E229" s="1046"/>
      <c r="F229" s="9"/>
      <c r="G229" s="1046"/>
      <c r="H229" s="1046"/>
      <c r="I229" s="9"/>
      <c r="J229" s="9"/>
      <c r="K229" s="9"/>
      <c r="L229" s="6"/>
      <c r="M229" s="9"/>
      <c r="N229" s="9"/>
      <c r="O229" s="9"/>
      <c r="P229" s="9"/>
      <c r="S229" s="9"/>
      <c r="V229" s="9"/>
      <c r="W229" s="17"/>
      <c r="X229" s="9"/>
      <c r="Y229" s="9"/>
      <c r="Z229" s="9"/>
      <c r="AA229" s="9"/>
      <c r="AB229" s="9"/>
      <c r="AC229" s="9"/>
      <c r="AD229" s="9"/>
      <c r="AE229" s="9"/>
      <c r="AF229" s="9"/>
      <c r="AG229" s="9"/>
      <c r="AH229" s="9"/>
    </row>
    <row r="230" spans="1:34" x14ac:dyDescent="0.25">
      <c r="A230" s="9"/>
      <c r="B230" s="9"/>
      <c r="C230" s="9"/>
      <c r="D230" s="9"/>
      <c r="E230" s="1046"/>
      <c r="F230" s="9"/>
      <c r="G230" s="1046"/>
      <c r="H230" s="1046"/>
      <c r="I230" s="9"/>
      <c r="J230" s="9"/>
      <c r="K230" s="9"/>
      <c r="L230" s="6"/>
      <c r="M230" s="9"/>
      <c r="N230" s="9"/>
      <c r="O230" s="9"/>
      <c r="P230" s="9"/>
      <c r="S230" s="9"/>
      <c r="V230" s="9"/>
      <c r="W230" s="17"/>
      <c r="X230" s="9"/>
      <c r="Y230" s="9"/>
      <c r="Z230" s="9"/>
      <c r="AA230" s="9"/>
      <c r="AB230" s="9"/>
      <c r="AC230" s="9"/>
      <c r="AD230" s="9"/>
      <c r="AE230" s="9"/>
      <c r="AF230" s="9"/>
      <c r="AG230" s="9"/>
      <c r="AH230" s="9"/>
    </row>
    <row r="231" spans="1:34" x14ac:dyDescent="0.25">
      <c r="A231" s="9"/>
      <c r="B231" s="9"/>
      <c r="C231" s="9"/>
      <c r="D231" s="9"/>
      <c r="E231" s="1046"/>
      <c r="F231" s="9"/>
      <c r="G231" s="1046"/>
      <c r="H231" s="1046"/>
      <c r="I231" s="9"/>
      <c r="J231" s="9"/>
      <c r="K231" s="9"/>
      <c r="L231" s="6"/>
      <c r="M231" s="9"/>
      <c r="N231" s="9"/>
      <c r="O231" s="9"/>
      <c r="P231" s="9"/>
      <c r="S231" s="9"/>
      <c r="V231" s="9"/>
      <c r="W231" s="17"/>
      <c r="X231" s="9"/>
      <c r="Y231" s="9"/>
      <c r="Z231" s="9"/>
      <c r="AA231" s="9"/>
      <c r="AB231" s="9"/>
      <c r="AC231" s="9"/>
      <c r="AD231" s="9"/>
      <c r="AE231" s="9"/>
      <c r="AF231" s="9"/>
      <c r="AG231" s="9"/>
      <c r="AH231" s="9"/>
    </row>
    <row r="232" spans="1:34" x14ac:dyDescent="0.25">
      <c r="A232" s="9"/>
      <c r="B232" s="9"/>
      <c r="C232" s="9"/>
      <c r="D232" s="9"/>
      <c r="E232" s="1046"/>
      <c r="F232" s="9"/>
      <c r="G232" s="1046"/>
      <c r="H232" s="1046"/>
      <c r="I232" s="9"/>
      <c r="J232" s="9"/>
      <c r="K232" s="9"/>
      <c r="L232" s="6"/>
      <c r="M232" s="9"/>
      <c r="N232" s="9"/>
      <c r="O232" s="9"/>
      <c r="P232" s="9"/>
      <c r="S232" s="9"/>
      <c r="V232" s="9"/>
      <c r="W232" s="17"/>
      <c r="X232" s="9"/>
      <c r="Y232" s="9"/>
      <c r="Z232" s="9"/>
      <c r="AA232" s="9"/>
      <c r="AB232" s="9"/>
      <c r="AC232" s="9"/>
      <c r="AD232" s="9"/>
      <c r="AE232" s="9"/>
      <c r="AF232" s="9"/>
      <c r="AG232" s="9"/>
      <c r="AH232" s="9"/>
    </row>
    <row r="233" spans="1:34" x14ac:dyDescent="0.25">
      <c r="A233" s="9"/>
      <c r="B233" s="9"/>
      <c r="C233" s="9"/>
      <c r="D233" s="9"/>
      <c r="E233" s="1046"/>
      <c r="F233" s="9"/>
      <c r="G233" s="1046"/>
      <c r="H233" s="1046"/>
      <c r="I233" s="9"/>
      <c r="J233" s="9"/>
      <c r="K233" s="9"/>
      <c r="L233" s="6"/>
      <c r="M233" s="9"/>
      <c r="N233" s="9"/>
      <c r="O233" s="9"/>
      <c r="P233" s="9"/>
      <c r="S233" s="9"/>
      <c r="V233" s="9"/>
      <c r="W233" s="17"/>
      <c r="X233" s="9"/>
      <c r="Y233" s="9"/>
      <c r="Z233" s="9"/>
      <c r="AA233" s="9"/>
      <c r="AB233" s="9"/>
      <c r="AC233" s="9"/>
      <c r="AD233" s="9"/>
      <c r="AE233" s="9"/>
      <c r="AF233" s="9"/>
      <c r="AG233" s="9"/>
      <c r="AH233" s="9"/>
    </row>
    <row r="234" spans="1:34" x14ac:dyDescent="0.25">
      <c r="A234" s="9"/>
      <c r="B234" s="9"/>
      <c r="C234" s="9"/>
      <c r="D234" s="9"/>
      <c r="E234" s="1046"/>
      <c r="F234" s="9"/>
      <c r="G234" s="1046"/>
      <c r="H234" s="1046"/>
      <c r="I234" s="9"/>
      <c r="J234" s="9"/>
      <c r="K234" s="9"/>
      <c r="L234" s="6"/>
      <c r="M234" s="9"/>
      <c r="N234" s="9"/>
      <c r="O234" s="9"/>
      <c r="P234" s="9"/>
      <c r="S234" s="9"/>
      <c r="V234" s="9"/>
      <c r="W234" s="17"/>
      <c r="X234" s="9"/>
      <c r="Y234" s="9"/>
      <c r="Z234" s="9"/>
      <c r="AA234" s="9"/>
      <c r="AB234" s="9"/>
      <c r="AC234" s="9"/>
      <c r="AD234" s="9"/>
      <c r="AE234" s="9"/>
      <c r="AF234" s="9"/>
      <c r="AG234" s="9"/>
      <c r="AH234" s="9"/>
    </row>
    <row r="235" spans="1:34" x14ac:dyDescent="0.25">
      <c r="A235" s="9"/>
      <c r="B235" s="9"/>
      <c r="C235" s="9"/>
      <c r="D235" s="9"/>
      <c r="E235" s="1046"/>
      <c r="F235" s="9"/>
      <c r="G235" s="1046"/>
      <c r="H235" s="1046"/>
      <c r="I235" s="9"/>
      <c r="J235" s="9"/>
      <c r="K235" s="9"/>
      <c r="L235" s="6"/>
      <c r="M235" s="9"/>
      <c r="N235" s="9"/>
      <c r="O235" s="9"/>
      <c r="P235" s="9"/>
      <c r="S235" s="9"/>
      <c r="V235" s="9"/>
      <c r="W235" s="17"/>
      <c r="X235" s="9"/>
      <c r="Y235" s="9"/>
      <c r="Z235" s="9"/>
      <c r="AA235" s="9"/>
      <c r="AB235" s="9"/>
      <c r="AC235" s="9"/>
      <c r="AD235" s="9"/>
      <c r="AE235" s="9"/>
      <c r="AF235" s="9"/>
      <c r="AG235" s="9"/>
      <c r="AH235" s="9"/>
    </row>
    <row r="236" spans="1:34" x14ac:dyDescent="0.25">
      <c r="A236" s="9"/>
      <c r="B236" s="9"/>
      <c r="C236" s="9"/>
      <c r="D236" s="9"/>
      <c r="E236" s="1046"/>
      <c r="F236" s="9"/>
      <c r="G236" s="1046"/>
      <c r="H236" s="1046"/>
      <c r="I236" s="9"/>
      <c r="J236" s="9"/>
      <c r="K236" s="9"/>
      <c r="L236" s="6"/>
      <c r="M236" s="9"/>
      <c r="N236" s="9"/>
      <c r="O236" s="9"/>
      <c r="P236" s="9"/>
      <c r="S236" s="9"/>
      <c r="V236" s="9"/>
      <c r="W236" s="17"/>
      <c r="X236" s="9"/>
      <c r="Y236" s="9"/>
      <c r="Z236" s="9"/>
      <c r="AA236" s="9"/>
      <c r="AB236" s="9"/>
      <c r="AC236" s="9"/>
      <c r="AD236" s="9"/>
      <c r="AE236" s="9"/>
      <c r="AF236" s="9"/>
      <c r="AG236" s="9"/>
      <c r="AH236" s="9"/>
    </row>
    <row r="237" spans="1:34" x14ac:dyDescent="0.25">
      <c r="A237" s="9"/>
      <c r="B237" s="9"/>
      <c r="C237" s="9"/>
      <c r="D237" s="9"/>
      <c r="E237" s="1046"/>
      <c r="F237" s="9"/>
      <c r="G237" s="1046"/>
      <c r="H237" s="1046"/>
      <c r="I237" s="9"/>
      <c r="J237" s="9"/>
      <c r="K237" s="9"/>
      <c r="L237" s="6"/>
      <c r="M237" s="9"/>
      <c r="N237" s="9"/>
      <c r="O237" s="9"/>
      <c r="P237" s="9"/>
      <c r="S237" s="9"/>
      <c r="V237" s="9"/>
      <c r="W237" s="17"/>
      <c r="X237" s="9"/>
      <c r="Y237" s="9"/>
      <c r="Z237" s="9"/>
      <c r="AA237" s="9"/>
      <c r="AB237" s="9"/>
      <c r="AC237" s="9"/>
      <c r="AD237" s="9"/>
      <c r="AE237" s="9"/>
      <c r="AF237" s="9"/>
      <c r="AG237" s="9"/>
      <c r="AH237" s="9"/>
    </row>
    <row r="238" spans="1:34" x14ac:dyDescent="0.25">
      <c r="A238" s="9"/>
      <c r="B238" s="9"/>
      <c r="C238" s="9"/>
      <c r="D238" s="9"/>
      <c r="E238" s="1046"/>
      <c r="F238" s="9"/>
      <c r="G238" s="1046"/>
      <c r="H238" s="1046"/>
      <c r="I238" s="9"/>
      <c r="J238" s="9"/>
      <c r="K238" s="9"/>
      <c r="L238" s="6"/>
      <c r="M238" s="9"/>
      <c r="N238" s="9"/>
      <c r="O238" s="9"/>
      <c r="P238" s="9"/>
      <c r="S238" s="9"/>
      <c r="V238" s="9"/>
      <c r="W238" s="17"/>
      <c r="X238" s="9"/>
      <c r="Y238" s="9"/>
      <c r="Z238" s="9"/>
      <c r="AA238" s="9"/>
      <c r="AB238" s="9"/>
      <c r="AC238" s="9"/>
      <c r="AD238" s="9"/>
      <c r="AE238" s="9"/>
      <c r="AF238" s="9"/>
      <c r="AG238" s="9"/>
      <c r="AH238" s="9"/>
    </row>
    <row r="239" spans="1:34" x14ac:dyDescent="0.25">
      <c r="A239" s="9"/>
      <c r="B239" s="9"/>
      <c r="C239" s="9"/>
      <c r="D239" s="9"/>
      <c r="E239" s="1046"/>
      <c r="F239" s="9"/>
      <c r="G239" s="1046"/>
      <c r="H239" s="1046"/>
      <c r="I239" s="9"/>
      <c r="J239" s="9"/>
      <c r="K239" s="9"/>
      <c r="L239" s="6"/>
      <c r="M239" s="9"/>
      <c r="N239" s="9"/>
      <c r="O239" s="9"/>
      <c r="P239" s="9"/>
      <c r="S239" s="9"/>
      <c r="V239" s="9"/>
      <c r="W239" s="17"/>
      <c r="X239" s="9"/>
      <c r="Y239" s="9"/>
      <c r="Z239" s="9"/>
      <c r="AA239" s="9"/>
      <c r="AB239" s="9"/>
      <c r="AC239" s="9"/>
      <c r="AD239" s="9"/>
      <c r="AE239" s="9"/>
      <c r="AF239" s="9"/>
      <c r="AG239" s="9"/>
      <c r="AH239" s="9"/>
    </row>
    <row r="240" spans="1:34" x14ac:dyDescent="0.25">
      <c r="A240" s="9"/>
      <c r="B240" s="9"/>
      <c r="C240" s="9"/>
      <c r="D240" s="9"/>
      <c r="E240" s="1046"/>
      <c r="F240" s="9"/>
      <c r="G240" s="1046"/>
      <c r="H240" s="1046"/>
      <c r="I240" s="9"/>
      <c r="J240" s="9"/>
      <c r="K240" s="9"/>
      <c r="L240" s="6"/>
      <c r="M240" s="9"/>
      <c r="N240" s="9"/>
      <c r="O240" s="9"/>
      <c r="P240" s="9"/>
      <c r="S240" s="9"/>
      <c r="V240" s="9"/>
      <c r="W240" s="17"/>
      <c r="X240" s="9"/>
      <c r="Y240" s="9"/>
      <c r="Z240" s="9"/>
      <c r="AA240" s="9"/>
      <c r="AB240" s="9"/>
      <c r="AC240" s="9"/>
      <c r="AD240" s="9"/>
      <c r="AE240" s="9"/>
      <c r="AF240" s="9"/>
      <c r="AG240" s="9"/>
      <c r="AH240" s="9"/>
    </row>
    <row r="241" spans="1:34" x14ac:dyDescent="0.25">
      <c r="A241" s="9"/>
      <c r="B241" s="9"/>
      <c r="C241" s="9"/>
      <c r="D241" s="9"/>
      <c r="E241" s="1046"/>
      <c r="F241" s="9"/>
      <c r="G241" s="1046"/>
      <c r="H241" s="1046"/>
      <c r="I241" s="9"/>
      <c r="J241" s="9"/>
      <c r="K241" s="9"/>
      <c r="L241" s="6"/>
      <c r="M241" s="9"/>
      <c r="N241" s="9"/>
      <c r="O241" s="9"/>
      <c r="P241" s="9"/>
      <c r="S241" s="9"/>
      <c r="V241" s="9"/>
      <c r="W241" s="17"/>
      <c r="X241" s="9"/>
      <c r="Y241" s="9"/>
      <c r="Z241" s="9"/>
      <c r="AA241" s="9"/>
      <c r="AB241" s="9"/>
      <c r="AC241" s="9"/>
      <c r="AD241" s="9"/>
      <c r="AE241" s="9"/>
      <c r="AF241" s="9"/>
      <c r="AG241" s="9"/>
      <c r="AH241" s="9"/>
    </row>
    <row r="242" spans="1:34" x14ac:dyDescent="0.25">
      <c r="A242" s="9"/>
      <c r="B242" s="9"/>
      <c r="C242" s="9"/>
      <c r="D242" s="9"/>
      <c r="E242" s="1046"/>
      <c r="F242" s="9"/>
      <c r="G242" s="1046"/>
      <c r="H242" s="1046"/>
      <c r="I242" s="9"/>
      <c r="J242" s="9"/>
      <c r="K242" s="9"/>
      <c r="L242" s="6"/>
      <c r="M242" s="9"/>
      <c r="N242" s="9"/>
      <c r="O242" s="9"/>
      <c r="P242" s="9"/>
      <c r="S242" s="9"/>
      <c r="V242" s="9"/>
      <c r="W242" s="17"/>
      <c r="X242" s="9"/>
      <c r="Y242" s="9"/>
      <c r="Z242" s="9"/>
      <c r="AA242" s="9"/>
      <c r="AB242" s="9"/>
      <c r="AC242" s="9"/>
      <c r="AD242" s="9"/>
      <c r="AE242" s="9"/>
      <c r="AF242" s="9"/>
      <c r="AG242" s="9"/>
      <c r="AH242" s="9"/>
    </row>
    <row r="243" spans="1:34" x14ac:dyDescent="0.25">
      <c r="A243" s="9"/>
      <c r="B243" s="9"/>
      <c r="C243" s="9"/>
      <c r="D243" s="9"/>
      <c r="E243" s="1046"/>
      <c r="F243" s="9"/>
      <c r="G243" s="1046"/>
      <c r="H243" s="1046"/>
      <c r="I243" s="9"/>
      <c r="J243" s="9"/>
      <c r="K243" s="9"/>
      <c r="L243" s="6"/>
      <c r="M243" s="9"/>
      <c r="N243" s="9"/>
      <c r="O243" s="9"/>
      <c r="P243" s="9"/>
      <c r="S243" s="9"/>
      <c r="V243" s="9"/>
      <c r="W243" s="17"/>
      <c r="X243" s="9"/>
      <c r="Y243" s="9"/>
      <c r="Z243" s="9"/>
      <c r="AA243" s="9"/>
      <c r="AB243" s="9"/>
      <c r="AC243" s="9"/>
      <c r="AD243" s="9"/>
      <c r="AE243" s="9"/>
      <c r="AF243" s="9"/>
      <c r="AG243" s="9"/>
      <c r="AH243" s="9"/>
    </row>
    <row r="244" spans="1:34" x14ac:dyDescent="0.25">
      <c r="A244" s="9"/>
      <c r="B244" s="9"/>
      <c r="C244" s="9"/>
      <c r="D244" s="9"/>
      <c r="E244" s="1046"/>
      <c r="F244" s="9"/>
      <c r="G244" s="1046"/>
      <c r="H244" s="1046"/>
      <c r="I244" s="9"/>
      <c r="J244" s="9"/>
      <c r="K244" s="9"/>
      <c r="L244" s="6"/>
      <c r="M244" s="9"/>
      <c r="N244" s="9"/>
      <c r="O244" s="9"/>
      <c r="P244" s="9"/>
      <c r="S244" s="9"/>
      <c r="V244" s="9"/>
      <c r="W244" s="17"/>
      <c r="X244" s="9"/>
      <c r="Y244" s="9"/>
      <c r="Z244" s="9"/>
      <c r="AA244" s="9"/>
      <c r="AB244" s="9"/>
      <c r="AC244" s="9"/>
      <c r="AD244" s="9"/>
      <c r="AE244" s="9"/>
      <c r="AF244" s="9"/>
      <c r="AG244" s="9"/>
      <c r="AH244" s="9"/>
    </row>
    <row r="245" spans="1:34" x14ac:dyDescent="0.25">
      <c r="A245" s="9"/>
      <c r="B245" s="9"/>
      <c r="C245" s="9"/>
      <c r="D245" s="9"/>
      <c r="E245" s="1046"/>
      <c r="F245" s="9"/>
      <c r="G245" s="1046"/>
      <c r="H245" s="1046"/>
      <c r="I245" s="9"/>
      <c r="J245" s="9"/>
      <c r="K245" s="9"/>
      <c r="L245" s="6"/>
      <c r="M245" s="9"/>
      <c r="N245" s="9"/>
      <c r="O245" s="9"/>
      <c r="P245" s="9"/>
      <c r="S245" s="9"/>
      <c r="V245" s="9"/>
      <c r="W245" s="17"/>
      <c r="X245" s="9"/>
      <c r="Y245" s="9"/>
      <c r="Z245" s="9"/>
      <c r="AA245" s="9"/>
      <c r="AB245" s="9"/>
      <c r="AC245" s="9"/>
      <c r="AD245" s="9"/>
      <c r="AE245" s="9"/>
      <c r="AF245" s="9"/>
      <c r="AG245" s="9"/>
      <c r="AH245" s="9"/>
    </row>
    <row r="246" spans="1:34" x14ac:dyDescent="0.25">
      <c r="A246" s="9"/>
      <c r="B246" s="9"/>
      <c r="C246" s="9"/>
      <c r="D246" s="9"/>
      <c r="E246" s="1046"/>
      <c r="F246" s="9"/>
      <c r="G246" s="1046"/>
      <c r="H246" s="1046"/>
      <c r="I246" s="9"/>
      <c r="J246" s="9"/>
      <c r="K246" s="9"/>
      <c r="L246" s="6"/>
      <c r="M246" s="9"/>
      <c r="N246" s="9"/>
      <c r="O246" s="9"/>
      <c r="P246" s="9"/>
      <c r="S246" s="9"/>
      <c r="V246" s="9"/>
      <c r="W246" s="17"/>
      <c r="X246" s="9"/>
      <c r="Y246" s="9"/>
      <c r="Z246" s="9"/>
      <c r="AA246" s="9"/>
      <c r="AB246" s="9"/>
      <c r="AC246" s="9"/>
      <c r="AD246" s="9"/>
      <c r="AE246" s="9"/>
      <c r="AF246" s="9"/>
      <c r="AG246" s="9"/>
      <c r="AH246" s="9"/>
    </row>
    <row r="247" spans="1:34" x14ac:dyDescent="0.25">
      <c r="A247" s="9"/>
      <c r="B247" s="9"/>
      <c r="C247" s="9"/>
      <c r="D247" s="9"/>
      <c r="E247" s="1046"/>
      <c r="F247" s="9"/>
      <c r="G247" s="1046"/>
      <c r="H247" s="1046"/>
      <c r="I247" s="9"/>
      <c r="J247" s="9"/>
      <c r="K247" s="9"/>
      <c r="L247" s="6"/>
      <c r="M247" s="9"/>
      <c r="N247" s="9"/>
      <c r="O247" s="9"/>
      <c r="P247" s="9"/>
      <c r="S247" s="9"/>
      <c r="V247" s="9"/>
      <c r="W247" s="17"/>
      <c r="X247" s="9"/>
      <c r="Y247" s="9"/>
      <c r="Z247" s="9"/>
      <c r="AA247" s="9"/>
      <c r="AB247" s="9"/>
      <c r="AC247" s="9"/>
      <c r="AD247" s="9"/>
      <c r="AE247" s="9"/>
      <c r="AF247" s="9"/>
      <c r="AG247" s="9"/>
      <c r="AH247" s="9"/>
    </row>
    <row r="248" spans="1:34" x14ac:dyDescent="0.25">
      <c r="A248" s="9"/>
      <c r="B248" s="9"/>
      <c r="C248" s="9"/>
      <c r="D248" s="9"/>
      <c r="E248" s="1046"/>
      <c r="F248" s="9"/>
      <c r="G248" s="1046"/>
      <c r="H248" s="1046"/>
      <c r="I248" s="9"/>
      <c r="J248" s="9"/>
      <c r="K248" s="9"/>
      <c r="L248" s="6"/>
      <c r="M248" s="9"/>
      <c r="N248" s="9"/>
      <c r="O248" s="9"/>
      <c r="P248" s="9"/>
      <c r="S248" s="9"/>
      <c r="V248" s="9"/>
      <c r="W248" s="17"/>
      <c r="X248" s="9"/>
      <c r="Y248" s="9"/>
      <c r="Z248" s="9"/>
      <c r="AA248" s="9"/>
      <c r="AB248" s="9"/>
      <c r="AC248" s="9"/>
      <c r="AD248" s="9"/>
      <c r="AE248" s="9"/>
      <c r="AF248" s="9"/>
      <c r="AG248" s="9"/>
      <c r="AH248" s="9"/>
    </row>
    <row r="249" spans="1:34" x14ac:dyDescent="0.25">
      <c r="A249" s="9"/>
      <c r="B249" s="9"/>
      <c r="C249" s="9"/>
      <c r="D249" s="9"/>
      <c r="E249" s="1046"/>
      <c r="F249" s="9"/>
      <c r="G249" s="1046"/>
      <c r="H249" s="1046"/>
      <c r="I249" s="9"/>
      <c r="J249" s="9"/>
      <c r="K249" s="9"/>
      <c r="L249" s="6"/>
      <c r="M249" s="9"/>
      <c r="N249" s="9"/>
      <c r="O249" s="9"/>
      <c r="P249" s="9"/>
      <c r="S249" s="9"/>
      <c r="V249" s="9"/>
      <c r="W249" s="17"/>
      <c r="X249" s="9"/>
      <c r="Y249" s="9"/>
      <c r="Z249" s="9"/>
      <c r="AA249" s="9"/>
      <c r="AB249" s="9"/>
      <c r="AC249" s="9"/>
      <c r="AD249" s="9"/>
      <c r="AE249" s="9"/>
      <c r="AF249" s="9"/>
      <c r="AG249" s="9"/>
      <c r="AH249" s="9"/>
    </row>
    <row r="250" spans="1:34" x14ac:dyDescent="0.25">
      <c r="A250" s="9"/>
      <c r="B250" s="9"/>
      <c r="C250" s="9"/>
      <c r="D250" s="9"/>
      <c r="E250" s="1046"/>
      <c r="F250" s="9"/>
      <c r="G250" s="1046"/>
      <c r="H250" s="1046"/>
      <c r="I250" s="9"/>
      <c r="J250" s="9"/>
      <c r="K250" s="9"/>
      <c r="L250" s="6"/>
      <c r="M250" s="9"/>
      <c r="N250" s="9"/>
      <c r="O250" s="9"/>
      <c r="P250" s="9"/>
      <c r="S250" s="9"/>
      <c r="V250" s="9"/>
      <c r="W250" s="17"/>
      <c r="X250" s="9"/>
      <c r="Y250" s="9"/>
      <c r="Z250" s="9"/>
      <c r="AA250" s="9"/>
      <c r="AB250" s="9"/>
      <c r="AC250" s="9"/>
      <c r="AD250" s="9"/>
      <c r="AE250" s="9"/>
      <c r="AF250" s="9"/>
      <c r="AG250" s="9"/>
      <c r="AH250" s="9"/>
    </row>
    <row r="251" spans="1:34" x14ac:dyDescent="0.25">
      <c r="A251" s="9"/>
      <c r="B251" s="9"/>
      <c r="C251" s="9"/>
      <c r="D251" s="9"/>
      <c r="E251" s="1046"/>
      <c r="F251" s="9"/>
      <c r="G251" s="1046"/>
      <c r="H251" s="1046"/>
      <c r="I251" s="9"/>
      <c r="J251" s="9"/>
      <c r="K251" s="9"/>
      <c r="L251" s="6"/>
      <c r="M251" s="9"/>
      <c r="N251" s="9"/>
      <c r="O251" s="9"/>
      <c r="P251" s="9"/>
      <c r="S251" s="9"/>
      <c r="V251" s="9"/>
      <c r="W251" s="17"/>
      <c r="X251" s="9"/>
      <c r="Y251" s="9"/>
      <c r="Z251" s="9"/>
      <c r="AA251" s="9"/>
      <c r="AB251" s="9"/>
      <c r="AC251" s="9"/>
      <c r="AD251" s="9"/>
      <c r="AE251" s="9"/>
      <c r="AF251" s="9"/>
      <c r="AG251" s="9"/>
      <c r="AH251" s="9"/>
    </row>
    <row r="252" spans="1:34" x14ac:dyDescent="0.25">
      <c r="A252" s="9"/>
      <c r="B252" s="9"/>
      <c r="C252" s="9"/>
      <c r="D252" s="9"/>
      <c r="E252" s="1046"/>
      <c r="F252" s="9"/>
      <c r="G252" s="1046"/>
      <c r="H252" s="1046"/>
      <c r="I252" s="9"/>
      <c r="J252" s="9"/>
      <c r="K252" s="9"/>
      <c r="L252" s="6"/>
      <c r="M252" s="9"/>
      <c r="N252" s="9"/>
      <c r="O252" s="9"/>
      <c r="P252" s="9"/>
      <c r="S252" s="9"/>
      <c r="V252" s="9"/>
      <c r="W252" s="17"/>
      <c r="X252" s="9"/>
      <c r="Y252" s="9"/>
      <c r="Z252" s="9"/>
      <c r="AA252" s="9"/>
      <c r="AB252" s="9"/>
      <c r="AC252" s="9"/>
      <c r="AD252" s="9"/>
      <c r="AE252" s="9"/>
      <c r="AF252" s="9"/>
      <c r="AG252" s="9"/>
      <c r="AH252" s="9"/>
    </row>
    <row r="253" spans="1:34" x14ac:dyDescent="0.25">
      <c r="A253" s="9"/>
      <c r="B253" s="9"/>
      <c r="C253" s="9"/>
      <c r="D253" s="9"/>
      <c r="E253" s="1046"/>
      <c r="F253" s="9"/>
      <c r="G253" s="1046"/>
      <c r="H253" s="1046"/>
      <c r="I253" s="9"/>
      <c r="J253" s="9"/>
      <c r="K253" s="9"/>
      <c r="L253" s="6"/>
      <c r="M253" s="9"/>
      <c r="N253" s="9"/>
      <c r="O253" s="9"/>
      <c r="P253" s="9"/>
      <c r="S253" s="9"/>
      <c r="V253" s="9"/>
      <c r="W253" s="17"/>
      <c r="X253" s="9"/>
      <c r="Y253" s="9"/>
      <c r="Z253" s="9"/>
      <c r="AA253" s="9"/>
      <c r="AB253" s="9"/>
      <c r="AC253" s="9"/>
      <c r="AD253" s="9"/>
      <c r="AE253" s="9"/>
      <c r="AF253" s="9"/>
      <c r="AG253" s="9"/>
      <c r="AH253" s="9"/>
    </row>
    <row r="254" spans="1:34" x14ac:dyDescent="0.25">
      <c r="A254" s="9"/>
      <c r="B254" s="9"/>
      <c r="C254" s="9"/>
      <c r="D254" s="9"/>
      <c r="E254" s="1046"/>
      <c r="F254" s="9"/>
      <c r="G254" s="1046"/>
      <c r="H254" s="1046"/>
      <c r="I254" s="9"/>
      <c r="J254" s="9"/>
      <c r="K254" s="9"/>
      <c r="L254" s="6"/>
      <c r="M254" s="9"/>
      <c r="N254" s="9"/>
      <c r="O254" s="9"/>
      <c r="P254" s="9"/>
      <c r="S254" s="9"/>
      <c r="V254" s="9"/>
      <c r="W254" s="17"/>
      <c r="X254" s="9"/>
      <c r="Y254" s="9"/>
      <c r="Z254" s="9"/>
      <c r="AA254" s="9"/>
      <c r="AB254" s="9"/>
      <c r="AC254" s="9"/>
      <c r="AD254" s="9"/>
      <c r="AE254" s="9"/>
      <c r="AF254" s="9"/>
      <c r="AG254" s="9"/>
      <c r="AH254" s="9"/>
    </row>
    <row r="255" spans="1:34" x14ac:dyDescent="0.25">
      <c r="A255" s="9"/>
      <c r="B255" s="9"/>
      <c r="C255" s="9"/>
      <c r="D255" s="9"/>
      <c r="E255" s="1046"/>
      <c r="F255" s="9"/>
      <c r="G255" s="1046"/>
      <c r="H255" s="1046"/>
      <c r="I255" s="9"/>
      <c r="J255" s="9"/>
      <c r="K255" s="9"/>
      <c r="L255" s="6"/>
      <c r="M255" s="9"/>
      <c r="N255" s="9"/>
      <c r="O255" s="9"/>
      <c r="P255" s="9"/>
      <c r="S255" s="9"/>
      <c r="V255" s="9"/>
      <c r="W255" s="17"/>
      <c r="X255" s="9"/>
      <c r="Y255" s="9"/>
      <c r="Z255" s="9"/>
      <c r="AA255" s="9"/>
      <c r="AB255" s="9"/>
      <c r="AC255" s="9"/>
      <c r="AD255" s="9"/>
      <c r="AE255" s="9"/>
      <c r="AF255" s="9"/>
      <c r="AG255" s="9"/>
      <c r="AH255" s="9"/>
    </row>
    <row r="256" spans="1:34" x14ac:dyDescent="0.25">
      <c r="A256" s="9"/>
      <c r="B256" s="9"/>
      <c r="C256" s="9"/>
      <c r="D256" s="9"/>
      <c r="E256" s="1046"/>
      <c r="F256" s="9"/>
      <c r="G256" s="1046"/>
      <c r="H256" s="1046"/>
      <c r="I256" s="9"/>
      <c r="J256" s="9"/>
      <c r="K256" s="9"/>
      <c r="L256" s="6"/>
      <c r="M256" s="9"/>
      <c r="N256" s="9"/>
      <c r="O256" s="9"/>
      <c r="P256" s="9"/>
      <c r="S256" s="9"/>
      <c r="V256" s="9"/>
      <c r="W256" s="17"/>
      <c r="X256" s="9"/>
      <c r="Y256" s="9"/>
      <c r="Z256" s="9"/>
      <c r="AA256" s="9"/>
      <c r="AB256" s="9"/>
      <c r="AC256" s="9"/>
      <c r="AD256" s="9"/>
      <c r="AE256" s="9"/>
      <c r="AF256" s="9"/>
      <c r="AG256" s="9"/>
      <c r="AH256" s="9"/>
    </row>
    <row r="257" spans="1:34" x14ac:dyDescent="0.25">
      <c r="A257" s="9"/>
      <c r="B257" s="9"/>
      <c r="C257" s="9"/>
      <c r="D257" s="9"/>
      <c r="E257" s="1046"/>
      <c r="F257" s="9"/>
      <c r="G257" s="1046"/>
      <c r="H257" s="1046"/>
      <c r="I257" s="9"/>
      <c r="J257" s="9"/>
      <c r="K257" s="9"/>
      <c r="L257" s="6"/>
      <c r="M257" s="9"/>
      <c r="N257" s="9"/>
      <c r="O257" s="9"/>
      <c r="P257" s="9"/>
      <c r="S257" s="9"/>
      <c r="V257" s="9"/>
      <c r="W257" s="17"/>
      <c r="X257" s="9"/>
      <c r="Y257" s="9"/>
      <c r="Z257" s="9"/>
      <c r="AA257" s="9"/>
      <c r="AB257" s="9"/>
      <c r="AC257" s="9"/>
      <c r="AD257" s="9"/>
      <c r="AE257" s="9"/>
      <c r="AF257" s="9"/>
      <c r="AG257" s="9"/>
      <c r="AH257" s="9"/>
    </row>
    <row r="258" spans="1:34" x14ac:dyDescent="0.25">
      <c r="A258" s="9"/>
      <c r="B258" s="9"/>
      <c r="C258" s="9"/>
      <c r="D258" s="9"/>
      <c r="E258" s="1046"/>
      <c r="F258" s="9"/>
      <c r="G258" s="1046"/>
      <c r="H258" s="1046"/>
      <c r="I258" s="9"/>
      <c r="J258" s="9"/>
      <c r="K258" s="9"/>
      <c r="L258" s="6"/>
      <c r="M258" s="9"/>
      <c r="N258" s="9"/>
      <c r="O258" s="9"/>
      <c r="P258" s="9"/>
      <c r="S258" s="9"/>
      <c r="V258" s="9"/>
      <c r="W258" s="17"/>
      <c r="X258" s="9"/>
      <c r="Y258" s="9"/>
      <c r="Z258" s="9"/>
      <c r="AA258" s="9"/>
      <c r="AB258" s="9"/>
      <c r="AC258" s="9"/>
      <c r="AD258" s="9"/>
      <c r="AE258" s="9"/>
      <c r="AF258" s="9"/>
      <c r="AG258" s="9"/>
      <c r="AH258" s="9"/>
    </row>
    <row r="259" spans="1:34" x14ac:dyDescent="0.25">
      <c r="A259" s="9"/>
      <c r="B259" s="9"/>
      <c r="C259" s="9"/>
      <c r="D259" s="9"/>
      <c r="E259" s="1046"/>
      <c r="F259" s="9"/>
      <c r="G259" s="1046"/>
      <c r="H259" s="1046"/>
      <c r="I259" s="9"/>
      <c r="J259" s="9"/>
      <c r="K259" s="9"/>
      <c r="L259" s="6"/>
      <c r="M259" s="9"/>
      <c r="N259" s="9"/>
      <c r="O259" s="9"/>
      <c r="P259" s="9"/>
      <c r="S259" s="9"/>
      <c r="V259" s="9"/>
      <c r="W259" s="17"/>
      <c r="X259" s="9"/>
      <c r="Y259" s="9"/>
      <c r="Z259" s="9"/>
      <c r="AA259" s="9"/>
      <c r="AB259" s="9"/>
      <c r="AC259" s="9"/>
      <c r="AD259" s="9"/>
      <c r="AE259" s="9"/>
      <c r="AF259" s="9"/>
      <c r="AG259" s="9"/>
      <c r="AH259" s="9"/>
    </row>
    <row r="260" spans="1:34" x14ac:dyDescent="0.25">
      <c r="A260" s="9"/>
      <c r="B260" s="9"/>
      <c r="C260" s="9"/>
      <c r="D260" s="9"/>
      <c r="E260" s="1046"/>
      <c r="F260" s="9"/>
      <c r="G260" s="1046"/>
      <c r="H260" s="1046"/>
      <c r="I260" s="9"/>
      <c r="J260" s="9"/>
      <c r="K260" s="9"/>
      <c r="L260" s="6"/>
      <c r="M260" s="9"/>
      <c r="N260" s="9"/>
      <c r="O260" s="9"/>
      <c r="P260" s="9"/>
      <c r="S260" s="9"/>
      <c r="V260" s="9"/>
      <c r="W260" s="17"/>
      <c r="X260" s="9"/>
      <c r="Y260" s="9"/>
      <c r="Z260" s="9"/>
      <c r="AA260" s="9"/>
      <c r="AB260" s="9"/>
      <c r="AC260" s="9"/>
      <c r="AD260" s="9"/>
      <c r="AE260" s="9"/>
      <c r="AF260" s="9"/>
      <c r="AG260" s="9"/>
      <c r="AH260" s="9"/>
    </row>
    <row r="261" spans="1:34" x14ac:dyDescent="0.25">
      <c r="A261" s="9"/>
      <c r="B261" s="9"/>
      <c r="C261" s="9"/>
      <c r="D261" s="9"/>
      <c r="E261" s="1046"/>
      <c r="F261" s="9"/>
      <c r="G261" s="1046"/>
      <c r="H261" s="1046"/>
      <c r="I261" s="9"/>
      <c r="J261" s="9"/>
      <c r="K261" s="9"/>
      <c r="L261" s="6"/>
      <c r="M261" s="9"/>
      <c r="N261" s="9"/>
      <c r="O261" s="9"/>
      <c r="P261" s="9"/>
      <c r="S261" s="9"/>
      <c r="V261" s="9"/>
      <c r="W261" s="17"/>
      <c r="X261" s="9"/>
      <c r="Y261" s="9"/>
      <c r="Z261" s="9"/>
      <c r="AA261" s="9"/>
      <c r="AB261" s="9"/>
      <c r="AC261" s="9"/>
      <c r="AD261" s="9"/>
      <c r="AE261" s="9"/>
      <c r="AF261" s="9"/>
      <c r="AG261" s="9"/>
      <c r="AH261" s="9"/>
    </row>
    <row r="262" spans="1:34" x14ac:dyDescent="0.25">
      <c r="A262" s="9"/>
      <c r="B262" s="9"/>
      <c r="C262" s="9"/>
      <c r="D262" s="9"/>
      <c r="E262" s="1046"/>
      <c r="F262" s="9"/>
      <c r="G262" s="1046"/>
      <c r="H262" s="1046"/>
      <c r="I262" s="9"/>
      <c r="J262" s="9"/>
      <c r="K262" s="9"/>
      <c r="L262" s="6"/>
      <c r="M262" s="9"/>
      <c r="N262" s="9"/>
      <c r="O262" s="9"/>
      <c r="P262" s="9"/>
      <c r="S262" s="9"/>
      <c r="V262" s="9"/>
      <c r="W262" s="17"/>
      <c r="X262" s="9"/>
      <c r="Y262" s="9"/>
      <c r="Z262" s="9"/>
      <c r="AA262" s="9"/>
      <c r="AB262" s="9"/>
      <c r="AC262" s="9"/>
      <c r="AD262" s="9"/>
      <c r="AE262" s="9"/>
      <c r="AF262" s="9"/>
      <c r="AG262" s="9"/>
      <c r="AH262" s="9"/>
    </row>
    <row r="263" spans="1:34" x14ac:dyDescent="0.25">
      <c r="A263" s="9"/>
      <c r="B263" s="9"/>
      <c r="C263" s="9"/>
      <c r="D263" s="9"/>
      <c r="E263" s="1046"/>
      <c r="F263" s="9"/>
      <c r="G263" s="1046"/>
      <c r="H263" s="1046"/>
      <c r="I263" s="9"/>
      <c r="J263" s="9"/>
      <c r="K263" s="9"/>
      <c r="L263" s="6"/>
      <c r="M263" s="9"/>
      <c r="N263" s="9"/>
      <c r="O263" s="9"/>
      <c r="P263" s="9"/>
      <c r="S263" s="9"/>
      <c r="V263" s="9"/>
      <c r="W263" s="17"/>
      <c r="X263" s="9"/>
      <c r="Y263" s="9"/>
      <c r="Z263" s="9"/>
      <c r="AA263" s="9"/>
      <c r="AB263" s="9"/>
      <c r="AC263" s="9"/>
      <c r="AD263" s="9"/>
      <c r="AE263" s="9"/>
      <c r="AF263" s="9"/>
      <c r="AG263" s="9"/>
      <c r="AH263" s="9"/>
    </row>
    <row r="264" spans="1:34" x14ac:dyDescent="0.25">
      <c r="A264" s="9"/>
      <c r="B264" s="9"/>
      <c r="C264" s="9"/>
      <c r="D264" s="9"/>
      <c r="E264" s="1046"/>
      <c r="F264" s="9"/>
      <c r="G264" s="1046"/>
      <c r="H264" s="1046"/>
      <c r="I264" s="9"/>
      <c r="J264" s="9"/>
      <c r="K264" s="9"/>
      <c r="L264" s="6"/>
      <c r="M264" s="9"/>
      <c r="N264" s="9"/>
      <c r="O264" s="9"/>
      <c r="P264" s="9"/>
      <c r="S264" s="9"/>
      <c r="V264" s="9"/>
      <c r="W264" s="17"/>
      <c r="X264" s="9"/>
      <c r="Y264" s="9"/>
      <c r="Z264" s="9"/>
      <c r="AA264" s="9"/>
      <c r="AB264" s="9"/>
      <c r="AC264" s="9"/>
      <c r="AD264" s="9"/>
      <c r="AE264" s="9"/>
      <c r="AF264" s="9"/>
      <c r="AG264" s="9"/>
      <c r="AH264" s="9"/>
    </row>
    <row r="265" spans="1:34" x14ac:dyDescent="0.25">
      <c r="A265" s="9"/>
      <c r="B265" s="9"/>
      <c r="C265" s="9"/>
      <c r="D265" s="9"/>
      <c r="E265" s="1046"/>
      <c r="F265" s="9"/>
      <c r="G265" s="1046"/>
      <c r="H265" s="1046"/>
      <c r="I265" s="9"/>
      <c r="J265" s="9"/>
      <c r="K265" s="9"/>
      <c r="L265" s="6"/>
      <c r="M265" s="9"/>
      <c r="N265" s="9"/>
      <c r="O265" s="9"/>
      <c r="P265" s="9"/>
      <c r="S265" s="9"/>
      <c r="V265" s="9"/>
      <c r="W265" s="17"/>
      <c r="X265" s="9"/>
      <c r="Y265" s="9"/>
      <c r="Z265" s="9"/>
      <c r="AA265" s="9"/>
      <c r="AB265" s="9"/>
      <c r="AC265" s="9"/>
      <c r="AD265" s="9"/>
      <c r="AE265" s="9"/>
      <c r="AF265" s="9"/>
      <c r="AG265" s="9"/>
      <c r="AH265" s="9"/>
    </row>
    <row r="266" spans="1:34" x14ac:dyDescent="0.25">
      <c r="A266" s="9"/>
      <c r="B266" s="9"/>
      <c r="C266" s="9"/>
      <c r="D266" s="9"/>
      <c r="E266" s="1046"/>
      <c r="F266" s="9"/>
      <c r="G266" s="1046"/>
      <c r="H266" s="1046"/>
      <c r="I266" s="9"/>
      <c r="J266" s="9"/>
      <c r="K266" s="9"/>
      <c r="L266" s="6"/>
      <c r="M266" s="9"/>
      <c r="N266" s="9"/>
      <c r="O266" s="9"/>
      <c r="P266" s="9"/>
      <c r="S266" s="9"/>
      <c r="V266" s="9"/>
      <c r="W266" s="17"/>
      <c r="X266" s="9"/>
      <c r="Y266" s="9"/>
      <c r="Z266" s="9"/>
      <c r="AA266" s="9"/>
      <c r="AB266" s="9"/>
      <c r="AC266" s="9"/>
      <c r="AD266" s="9"/>
      <c r="AE266" s="9"/>
      <c r="AF266" s="9"/>
      <c r="AG266" s="9"/>
      <c r="AH266" s="9"/>
    </row>
    <row r="267" spans="1:34" x14ac:dyDescent="0.25">
      <c r="A267" s="9"/>
      <c r="B267" s="9"/>
      <c r="C267" s="9"/>
      <c r="D267" s="9"/>
      <c r="E267" s="1046"/>
      <c r="F267" s="9"/>
      <c r="G267" s="1046"/>
      <c r="H267" s="1046"/>
      <c r="I267" s="9"/>
      <c r="J267" s="9"/>
      <c r="K267" s="9"/>
      <c r="L267" s="6"/>
      <c r="M267" s="9"/>
      <c r="N267" s="9"/>
      <c r="O267" s="9"/>
      <c r="P267" s="9"/>
      <c r="S267" s="9"/>
      <c r="V267" s="9"/>
      <c r="W267" s="17"/>
      <c r="X267" s="9"/>
      <c r="Y267" s="9"/>
      <c r="Z267" s="9"/>
      <c r="AA267" s="9"/>
      <c r="AB267" s="9"/>
      <c r="AC267" s="9"/>
      <c r="AD267" s="9"/>
      <c r="AE267" s="9"/>
      <c r="AF267" s="9"/>
      <c r="AG267" s="9"/>
      <c r="AH267" s="9"/>
    </row>
    <row r="268" spans="1:34" x14ac:dyDescent="0.25">
      <c r="A268" s="9"/>
      <c r="B268" s="9"/>
      <c r="C268" s="9"/>
      <c r="D268" s="9"/>
      <c r="E268" s="1046"/>
      <c r="F268" s="9"/>
      <c r="G268" s="1046"/>
      <c r="H268" s="1046"/>
      <c r="I268" s="9"/>
      <c r="J268" s="9"/>
      <c r="K268" s="9"/>
      <c r="L268" s="6"/>
      <c r="M268" s="9"/>
      <c r="N268" s="9"/>
      <c r="O268" s="9"/>
      <c r="P268" s="9"/>
      <c r="S268" s="9"/>
      <c r="V268" s="9"/>
      <c r="W268" s="17"/>
      <c r="X268" s="9"/>
      <c r="Y268" s="9"/>
      <c r="Z268" s="9"/>
      <c r="AA268" s="9"/>
      <c r="AB268" s="9"/>
      <c r="AC268" s="9"/>
      <c r="AD268" s="9"/>
      <c r="AE268" s="9"/>
      <c r="AF268" s="9"/>
      <c r="AG268" s="9"/>
      <c r="AH268" s="9"/>
    </row>
    <row r="269" spans="1:34" x14ac:dyDescent="0.25">
      <c r="A269" s="9"/>
      <c r="B269" s="9"/>
      <c r="C269" s="9"/>
      <c r="D269" s="9"/>
      <c r="E269" s="1046"/>
      <c r="F269" s="9"/>
      <c r="G269" s="1046"/>
      <c r="H269" s="1046"/>
      <c r="I269" s="9"/>
      <c r="J269" s="9"/>
      <c r="K269" s="9"/>
      <c r="L269" s="6"/>
      <c r="M269" s="9"/>
      <c r="N269" s="9"/>
      <c r="O269" s="9"/>
      <c r="P269" s="9"/>
      <c r="S269" s="9"/>
      <c r="V269" s="9"/>
      <c r="W269" s="17"/>
      <c r="X269" s="9"/>
      <c r="Y269" s="9"/>
      <c r="Z269" s="9"/>
      <c r="AA269" s="9"/>
      <c r="AB269" s="9"/>
      <c r="AC269" s="9"/>
      <c r="AD269" s="9"/>
      <c r="AE269" s="9"/>
      <c r="AF269" s="9"/>
      <c r="AG269" s="9"/>
      <c r="AH269" s="9"/>
    </row>
    <row r="270" spans="1:34" x14ac:dyDescent="0.25">
      <c r="A270" s="9"/>
      <c r="B270" s="9"/>
      <c r="C270" s="9"/>
      <c r="D270" s="9"/>
      <c r="E270" s="1046"/>
      <c r="F270" s="9"/>
      <c r="G270" s="1046"/>
      <c r="H270" s="1046"/>
      <c r="I270" s="9"/>
      <c r="J270" s="9"/>
      <c r="K270" s="9"/>
      <c r="L270" s="6"/>
      <c r="M270" s="9"/>
      <c r="N270" s="9"/>
      <c r="O270" s="9"/>
      <c r="P270" s="9"/>
      <c r="S270" s="9"/>
      <c r="V270" s="9"/>
      <c r="W270" s="17"/>
      <c r="X270" s="9"/>
      <c r="Y270" s="9"/>
      <c r="Z270" s="9"/>
      <c r="AA270" s="9"/>
      <c r="AB270" s="9"/>
      <c r="AC270" s="9"/>
      <c r="AD270" s="9"/>
      <c r="AE270" s="9"/>
      <c r="AF270" s="9"/>
      <c r="AG270" s="9"/>
      <c r="AH270" s="9"/>
    </row>
    <row r="271" spans="1:34" x14ac:dyDescent="0.25">
      <c r="A271" s="9"/>
      <c r="B271" s="9"/>
      <c r="C271" s="9"/>
      <c r="D271" s="9"/>
      <c r="E271" s="1046"/>
      <c r="F271" s="9"/>
      <c r="G271" s="1046"/>
      <c r="H271" s="1046"/>
      <c r="I271" s="9"/>
      <c r="J271" s="9"/>
      <c r="K271" s="9"/>
      <c r="L271" s="6"/>
      <c r="M271" s="9"/>
      <c r="N271" s="9"/>
      <c r="O271" s="9"/>
      <c r="P271" s="9"/>
      <c r="S271" s="9"/>
      <c r="V271" s="9"/>
      <c r="W271" s="17"/>
      <c r="X271" s="9"/>
      <c r="Y271" s="9"/>
      <c r="Z271" s="9"/>
      <c r="AA271" s="9"/>
      <c r="AB271" s="9"/>
      <c r="AC271" s="9"/>
      <c r="AD271" s="9"/>
      <c r="AE271" s="9"/>
      <c r="AF271" s="9"/>
      <c r="AG271" s="9"/>
      <c r="AH271" s="9"/>
    </row>
    <row r="272" spans="1:34" x14ac:dyDescent="0.25">
      <c r="A272" s="9"/>
      <c r="B272" s="9"/>
      <c r="C272" s="9"/>
      <c r="D272" s="9"/>
      <c r="E272" s="1046"/>
      <c r="F272" s="9"/>
      <c r="G272" s="1046"/>
      <c r="H272" s="1046"/>
      <c r="I272" s="9"/>
      <c r="J272" s="9"/>
      <c r="K272" s="9"/>
      <c r="L272" s="6"/>
      <c r="M272" s="9"/>
      <c r="N272" s="9"/>
      <c r="O272" s="9"/>
      <c r="P272" s="9"/>
      <c r="S272" s="9"/>
      <c r="V272" s="9"/>
      <c r="W272" s="17"/>
      <c r="X272" s="9"/>
      <c r="Y272" s="9"/>
      <c r="Z272" s="9"/>
      <c r="AA272" s="9"/>
      <c r="AB272" s="9"/>
      <c r="AC272" s="9"/>
      <c r="AD272" s="9"/>
      <c r="AE272" s="9"/>
      <c r="AF272" s="9"/>
      <c r="AG272" s="9"/>
      <c r="AH272" s="9"/>
    </row>
    <row r="273" spans="1:34" x14ac:dyDescent="0.25">
      <c r="A273" s="9"/>
      <c r="B273" s="9"/>
      <c r="C273" s="9"/>
      <c r="D273" s="9"/>
      <c r="E273" s="1046"/>
      <c r="F273" s="9"/>
      <c r="G273" s="1046"/>
      <c r="H273" s="1046"/>
      <c r="I273" s="9"/>
      <c r="J273" s="9"/>
      <c r="K273" s="9"/>
      <c r="L273" s="6"/>
      <c r="M273" s="9"/>
      <c r="N273" s="9"/>
      <c r="O273" s="9"/>
      <c r="P273" s="9"/>
      <c r="S273" s="9"/>
      <c r="V273" s="9"/>
      <c r="W273" s="17"/>
      <c r="X273" s="9"/>
      <c r="Y273" s="9"/>
      <c r="Z273" s="9"/>
      <c r="AA273" s="9"/>
      <c r="AB273" s="9"/>
      <c r="AC273" s="9"/>
      <c r="AD273" s="9"/>
      <c r="AE273" s="9"/>
      <c r="AF273" s="9"/>
      <c r="AG273" s="9"/>
      <c r="AH273" s="9"/>
    </row>
    <row r="274" spans="1:34" x14ac:dyDescent="0.25">
      <c r="A274" s="9"/>
      <c r="B274" s="9"/>
      <c r="C274" s="9"/>
      <c r="D274" s="9"/>
      <c r="E274" s="1046"/>
      <c r="F274" s="9"/>
      <c r="G274" s="1046"/>
      <c r="H274" s="1046"/>
      <c r="I274" s="9"/>
      <c r="J274" s="9"/>
      <c r="K274" s="9"/>
      <c r="L274" s="6"/>
      <c r="M274" s="9"/>
      <c r="N274" s="9"/>
      <c r="O274" s="9"/>
      <c r="P274" s="9"/>
      <c r="S274" s="9"/>
      <c r="V274" s="9"/>
      <c r="W274" s="17"/>
      <c r="X274" s="9"/>
      <c r="Y274" s="9"/>
      <c r="Z274" s="9"/>
      <c r="AA274" s="9"/>
      <c r="AB274" s="9"/>
      <c r="AC274" s="9"/>
      <c r="AD274" s="9"/>
      <c r="AE274" s="9"/>
      <c r="AF274" s="9"/>
      <c r="AG274" s="9"/>
      <c r="AH274" s="9"/>
    </row>
    <row r="275" spans="1:34" x14ac:dyDescent="0.25">
      <c r="A275" s="9"/>
      <c r="B275" s="9"/>
      <c r="C275" s="9"/>
      <c r="D275" s="9"/>
      <c r="E275" s="1046"/>
      <c r="F275" s="9"/>
      <c r="G275" s="1046"/>
      <c r="H275" s="1046"/>
      <c r="I275" s="9"/>
      <c r="J275" s="9"/>
      <c r="K275" s="9"/>
      <c r="L275" s="6"/>
      <c r="M275" s="9"/>
      <c r="N275" s="9"/>
      <c r="O275" s="9"/>
      <c r="P275" s="9"/>
      <c r="S275" s="9"/>
      <c r="V275" s="9"/>
      <c r="W275" s="17"/>
      <c r="X275" s="9"/>
      <c r="Y275" s="9"/>
      <c r="Z275" s="9"/>
      <c r="AA275" s="9"/>
      <c r="AB275" s="9"/>
      <c r="AC275" s="9"/>
      <c r="AD275" s="9"/>
      <c r="AE275" s="9"/>
      <c r="AF275" s="9"/>
      <c r="AG275" s="9"/>
      <c r="AH275" s="9"/>
    </row>
    <row r="276" spans="1:34" x14ac:dyDescent="0.25">
      <c r="A276" s="9"/>
      <c r="B276" s="9"/>
      <c r="C276" s="9"/>
      <c r="D276" s="9"/>
      <c r="E276" s="1046"/>
      <c r="F276" s="9"/>
      <c r="G276" s="1046"/>
      <c r="H276" s="1046"/>
      <c r="I276" s="9"/>
      <c r="J276" s="9"/>
      <c r="K276" s="9"/>
      <c r="L276" s="6"/>
      <c r="M276" s="9"/>
      <c r="N276" s="9"/>
      <c r="O276" s="9"/>
      <c r="P276" s="9"/>
      <c r="S276" s="9"/>
      <c r="V276" s="9"/>
      <c r="W276" s="17"/>
      <c r="X276" s="9"/>
      <c r="Y276" s="9"/>
      <c r="Z276" s="9"/>
      <c r="AA276" s="9"/>
      <c r="AB276" s="9"/>
      <c r="AC276" s="9"/>
      <c r="AD276" s="9"/>
      <c r="AE276" s="9"/>
      <c r="AF276" s="9"/>
      <c r="AG276" s="9"/>
      <c r="AH276" s="9"/>
    </row>
    <row r="277" spans="1:34" x14ac:dyDescent="0.25">
      <c r="A277" s="9"/>
      <c r="B277" s="9"/>
      <c r="C277" s="9"/>
      <c r="D277" s="9"/>
      <c r="E277" s="1046"/>
      <c r="F277" s="9"/>
      <c r="G277" s="1046"/>
      <c r="H277" s="1046"/>
      <c r="I277" s="9"/>
      <c r="J277" s="9"/>
      <c r="K277" s="9"/>
      <c r="L277" s="6"/>
      <c r="M277" s="9"/>
      <c r="N277" s="9"/>
      <c r="O277" s="9"/>
      <c r="P277" s="9"/>
      <c r="S277" s="9"/>
      <c r="V277" s="9"/>
      <c r="W277" s="17"/>
      <c r="X277" s="9"/>
      <c r="Y277" s="9"/>
      <c r="Z277" s="9"/>
      <c r="AA277" s="9"/>
      <c r="AB277" s="9"/>
      <c r="AC277" s="9"/>
      <c r="AD277" s="9"/>
      <c r="AE277" s="9"/>
      <c r="AF277" s="9"/>
      <c r="AG277" s="9"/>
      <c r="AH277" s="9"/>
    </row>
    <row r="278" spans="1:34" x14ac:dyDescent="0.25">
      <c r="A278" s="9"/>
      <c r="B278" s="9"/>
      <c r="C278" s="9"/>
      <c r="D278" s="9"/>
      <c r="E278" s="1046"/>
      <c r="F278" s="9"/>
      <c r="G278" s="1046"/>
      <c r="H278" s="1046"/>
      <c r="I278" s="9"/>
      <c r="J278" s="9"/>
      <c r="K278" s="9"/>
      <c r="L278" s="6"/>
      <c r="M278" s="9"/>
      <c r="N278" s="9"/>
      <c r="O278" s="9"/>
      <c r="P278" s="9"/>
      <c r="S278" s="9"/>
      <c r="V278" s="9"/>
      <c r="W278" s="17"/>
      <c r="X278" s="9"/>
      <c r="Y278" s="9"/>
      <c r="Z278" s="9"/>
      <c r="AA278" s="9"/>
      <c r="AB278" s="9"/>
      <c r="AC278" s="9"/>
      <c r="AD278" s="9"/>
      <c r="AE278" s="9"/>
      <c r="AF278" s="9"/>
      <c r="AG278" s="9"/>
      <c r="AH278" s="9"/>
    </row>
    <row r="279" spans="1:34" x14ac:dyDescent="0.25">
      <c r="A279" s="9"/>
      <c r="B279" s="9"/>
      <c r="C279" s="9"/>
      <c r="D279" s="9"/>
      <c r="E279" s="1046"/>
      <c r="F279" s="9"/>
      <c r="G279" s="1046"/>
      <c r="H279" s="1046"/>
      <c r="I279" s="9"/>
      <c r="J279" s="9"/>
      <c r="K279" s="9"/>
      <c r="L279" s="6"/>
      <c r="M279" s="9"/>
      <c r="N279" s="9"/>
      <c r="O279" s="9"/>
      <c r="P279" s="9"/>
      <c r="S279" s="9"/>
      <c r="V279" s="9"/>
      <c r="W279" s="17"/>
      <c r="X279" s="9"/>
      <c r="Y279" s="9"/>
      <c r="Z279" s="9"/>
      <c r="AA279" s="9"/>
      <c r="AB279" s="9"/>
      <c r="AC279" s="9"/>
      <c r="AD279" s="9"/>
      <c r="AE279" s="9"/>
      <c r="AF279" s="9"/>
      <c r="AG279" s="9"/>
      <c r="AH279" s="9"/>
    </row>
    <row r="280" spans="1:34" x14ac:dyDescent="0.25">
      <c r="A280" s="9"/>
      <c r="B280" s="9"/>
      <c r="C280" s="9"/>
      <c r="D280" s="9"/>
      <c r="E280" s="1046"/>
      <c r="F280" s="9"/>
      <c r="G280" s="1046"/>
      <c r="H280" s="1046"/>
      <c r="I280" s="9"/>
      <c r="J280" s="9"/>
      <c r="K280" s="9"/>
      <c r="L280" s="6"/>
      <c r="M280" s="9"/>
      <c r="N280" s="9"/>
      <c r="O280" s="9"/>
      <c r="P280" s="9"/>
      <c r="S280" s="9"/>
      <c r="V280" s="9"/>
      <c r="W280" s="17"/>
      <c r="X280" s="9"/>
      <c r="Y280" s="9"/>
      <c r="Z280" s="9"/>
      <c r="AA280" s="9"/>
      <c r="AB280" s="9"/>
      <c r="AC280" s="9"/>
      <c r="AD280" s="9"/>
      <c r="AE280" s="9"/>
      <c r="AF280" s="9"/>
      <c r="AG280" s="9"/>
      <c r="AH280" s="9"/>
    </row>
    <row r="281" spans="1:34" x14ac:dyDescent="0.25">
      <c r="A281" s="9"/>
      <c r="B281" s="9"/>
      <c r="C281" s="9"/>
      <c r="D281" s="9"/>
      <c r="E281" s="1046"/>
      <c r="F281" s="9"/>
      <c r="G281" s="1046"/>
      <c r="H281" s="1046"/>
      <c r="I281" s="9"/>
      <c r="J281" s="9"/>
      <c r="K281" s="9"/>
      <c r="L281" s="6"/>
      <c r="M281" s="9"/>
      <c r="N281" s="9"/>
      <c r="O281" s="9"/>
      <c r="P281" s="9"/>
      <c r="S281" s="9"/>
      <c r="V281" s="9"/>
      <c r="W281" s="17"/>
      <c r="X281" s="9"/>
      <c r="Y281" s="9"/>
      <c r="Z281" s="9"/>
      <c r="AA281" s="9"/>
      <c r="AB281" s="9"/>
      <c r="AC281" s="9"/>
      <c r="AD281" s="9"/>
      <c r="AE281" s="9"/>
      <c r="AF281" s="9"/>
      <c r="AG281" s="9"/>
      <c r="AH281" s="9"/>
    </row>
    <row r="282" spans="1:34" x14ac:dyDescent="0.25">
      <c r="A282" s="9"/>
      <c r="B282" s="9"/>
      <c r="C282" s="9"/>
      <c r="D282" s="9"/>
      <c r="E282" s="1046"/>
      <c r="F282" s="9"/>
      <c r="G282" s="1046"/>
      <c r="H282" s="1046"/>
      <c r="I282" s="9"/>
      <c r="J282" s="9"/>
      <c r="K282" s="9"/>
      <c r="L282" s="6"/>
      <c r="M282" s="9"/>
      <c r="N282" s="9"/>
      <c r="O282" s="9"/>
      <c r="P282" s="9"/>
      <c r="S282" s="9"/>
      <c r="V282" s="9"/>
      <c r="W282" s="17"/>
      <c r="X282" s="9"/>
      <c r="Y282" s="9"/>
      <c r="Z282" s="9"/>
      <c r="AA282" s="9"/>
      <c r="AB282" s="9"/>
      <c r="AC282" s="9"/>
      <c r="AD282" s="9"/>
      <c r="AE282" s="9"/>
      <c r="AF282" s="9"/>
      <c r="AG282" s="9"/>
      <c r="AH282" s="9"/>
    </row>
    <row r="283" spans="1:34" x14ac:dyDescent="0.25">
      <c r="A283" s="9"/>
      <c r="B283" s="9"/>
      <c r="C283" s="9"/>
      <c r="D283" s="9"/>
      <c r="E283" s="1046"/>
      <c r="F283" s="9"/>
      <c r="G283" s="1046"/>
      <c r="H283" s="1046"/>
      <c r="I283" s="9"/>
      <c r="J283" s="9"/>
      <c r="K283" s="9"/>
      <c r="L283" s="6"/>
      <c r="M283" s="9"/>
      <c r="N283" s="9"/>
      <c r="O283" s="9"/>
      <c r="P283" s="9"/>
      <c r="S283" s="9"/>
      <c r="V283" s="9"/>
      <c r="W283" s="17"/>
      <c r="X283" s="9"/>
      <c r="Y283" s="9"/>
      <c r="Z283" s="9"/>
      <c r="AA283" s="9"/>
      <c r="AB283" s="9"/>
      <c r="AC283" s="9"/>
      <c r="AD283" s="9"/>
      <c r="AE283" s="9"/>
      <c r="AF283" s="9"/>
      <c r="AG283" s="9"/>
      <c r="AH283" s="9"/>
    </row>
    <row r="284" spans="1:34" x14ac:dyDescent="0.25">
      <c r="A284" s="9"/>
      <c r="B284" s="9"/>
      <c r="C284" s="9"/>
      <c r="D284" s="9"/>
      <c r="E284" s="1046"/>
      <c r="F284" s="9"/>
      <c r="G284" s="1046"/>
      <c r="H284" s="1046"/>
      <c r="I284" s="9"/>
      <c r="J284" s="9"/>
      <c r="K284" s="9"/>
      <c r="L284" s="6"/>
      <c r="M284" s="9"/>
      <c r="N284" s="9"/>
      <c r="O284" s="9"/>
      <c r="P284" s="9"/>
      <c r="S284" s="9"/>
      <c r="V284" s="9"/>
      <c r="W284" s="17"/>
      <c r="X284" s="9"/>
      <c r="Y284" s="9"/>
      <c r="Z284" s="9"/>
      <c r="AA284" s="9"/>
      <c r="AB284" s="9"/>
      <c r="AC284" s="9"/>
      <c r="AD284" s="9"/>
      <c r="AE284" s="9"/>
      <c r="AF284" s="9"/>
      <c r="AG284" s="9"/>
      <c r="AH284" s="9"/>
    </row>
    <row r="285" spans="1:34" x14ac:dyDescent="0.25">
      <c r="A285" s="9"/>
      <c r="B285" s="9"/>
      <c r="C285" s="9"/>
      <c r="D285" s="9"/>
      <c r="E285" s="1046"/>
      <c r="F285" s="9"/>
      <c r="G285" s="1046"/>
      <c r="H285" s="1046"/>
      <c r="I285" s="9"/>
      <c r="J285" s="9"/>
      <c r="K285" s="9"/>
      <c r="L285" s="6"/>
      <c r="M285" s="9"/>
      <c r="N285" s="9"/>
      <c r="O285" s="9"/>
      <c r="P285" s="9"/>
      <c r="S285" s="9"/>
      <c r="V285" s="9"/>
      <c r="W285" s="17"/>
      <c r="X285" s="9"/>
      <c r="Y285" s="9"/>
      <c r="Z285" s="9"/>
      <c r="AA285" s="9"/>
      <c r="AB285" s="9"/>
      <c r="AC285" s="9"/>
      <c r="AD285" s="9"/>
      <c r="AE285" s="9"/>
      <c r="AF285" s="9"/>
      <c r="AG285" s="9"/>
      <c r="AH285" s="9"/>
    </row>
    <row r="286" spans="1:34" x14ac:dyDescent="0.25">
      <c r="A286" s="9"/>
      <c r="B286" s="9"/>
      <c r="C286" s="9"/>
      <c r="D286" s="9"/>
      <c r="E286" s="1046"/>
      <c r="F286" s="9"/>
      <c r="G286" s="1046"/>
      <c r="H286" s="1046"/>
      <c r="I286" s="9"/>
      <c r="J286" s="9"/>
      <c r="K286" s="9"/>
      <c r="L286" s="6"/>
      <c r="M286" s="9"/>
      <c r="N286" s="9"/>
      <c r="O286" s="9"/>
      <c r="P286" s="9"/>
      <c r="S286" s="9"/>
      <c r="V286" s="9"/>
      <c r="W286" s="17"/>
      <c r="X286" s="9"/>
      <c r="Y286" s="9"/>
      <c r="Z286" s="9"/>
      <c r="AA286" s="9"/>
      <c r="AB286" s="9"/>
      <c r="AC286" s="9"/>
      <c r="AD286" s="9"/>
      <c r="AE286" s="9"/>
      <c r="AF286" s="9"/>
      <c r="AG286" s="9"/>
      <c r="AH286" s="9"/>
    </row>
    <row r="287" spans="1:34" x14ac:dyDescent="0.25">
      <c r="A287" s="9"/>
      <c r="B287" s="9"/>
      <c r="C287" s="9"/>
      <c r="D287" s="9"/>
      <c r="E287" s="1046"/>
      <c r="F287" s="9"/>
      <c r="G287" s="1046"/>
      <c r="H287" s="1046"/>
      <c r="I287" s="9"/>
      <c r="J287" s="9"/>
      <c r="K287" s="9"/>
      <c r="L287" s="6"/>
      <c r="M287" s="9"/>
      <c r="N287" s="9"/>
      <c r="O287" s="9"/>
      <c r="P287" s="9"/>
      <c r="S287" s="9"/>
      <c r="V287" s="9"/>
      <c r="W287" s="17"/>
      <c r="X287" s="9"/>
      <c r="Y287" s="9"/>
      <c r="Z287" s="9"/>
      <c r="AA287" s="9"/>
      <c r="AB287" s="9"/>
      <c r="AC287" s="9"/>
      <c r="AD287" s="9"/>
      <c r="AE287" s="9"/>
      <c r="AF287" s="9"/>
      <c r="AG287" s="9"/>
      <c r="AH287" s="9"/>
    </row>
    <row r="288" spans="1:34" x14ac:dyDescent="0.25">
      <c r="A288" s="9"/>
      <c r="B288" s="9"/>
      <c r="C288" s="9"/>
      <c r="D288" s="9"/>
      <c r="E288" s="1046"/>
      <c r="F288" s="9"/>
      <c r="G288" s="1046"/>
      <c r="H288" s="1046"/>
      <c r="I288" s="9"/>
      <c r="J288" s="9"/>
      <c r="K288" s="9"/>
      <c r="L288" s="6"/>
      <c r="M288" s="9"/>
      <c r="N288" s="9"/>
      <c r="O288" s="9"/>
      <c r="P288" s="9"/>
      <c r="S288" s="9"/>
      <c r="V288" s="9"/>
      <c r="W288" s="17"/>
      <c r="X288" s="9"/>
      <c r="Y288" s="9"/>
      <c r="Z288" s="9"/>
      <c r="AA288" s="9"/>
      <c r="AB288" s="9"/>
      <c r="AC288" s="9"/>
      <c r="AD288" s="9"/>
      <c r="AE288" s="9"/>
      <c r="AF288" s="9"/>
      <c r="AG288" s="9"/>
      <c r="AH288" s="9"/>
    </row>
    <row r="289" spans="1:34" x14ac:dyDescent="0.25">
      <c r="A289" s="9"/>
      <c r="B289" s="9"/>
      <c r="C289" s="9"/>
      <c r="D289" s="9"/>
      <c r="E289" s="1046"/>
      <c r="F289" s="9"/>
      <c r="G289" s="1046"/>
      <c r="H289" s="1046"/>
      <c r="I289" s="9"/>
      <c r="J289" s="9"/>
      <c r="K289" s="9"/>
      <c r="L289" s="6"/>
      <c r="M289" s="9"/>
      <c r="N289" s="9"/>
      <c r="O289" s="9"/>
      <c r="P289" s="9"/>
      <c r="S289" s="9"/>
      <c r="V289" s="9"/>
      <c r="W289" s="17"/>
      <c r="X289" s="9"/>
      <c r="Y289" s="9"/>
      <c r="Z289" s="9"/>
      <c r="AA289" s="9"/>
      <c r="AB289" s="9"/>
      <c r="AC289" s="9"/>
      <c r="AD289" s="9"/>
      <c r="AE289" s="9"/>
      <c r="AF289" s="9"/>
      <c r="AG289" s="9"/>
      <c r="AH289" s="9"/>
    </row>
    <row r="290" spans="1:34" x14ac:dyDescent="0.25">
      <c r="A290" s="9"/>
      <c r="B290" s="9"/>
      <c r="C290" s="9"/>
      <c r="D290" s="9"/>
      <c r="E290" s="1046"/>
      <c r="F290" s="9"/>
      <c r="G290" s="1046"/>
      <c r="H290" s="1046"/>
      <c r="I290" s="9"/>
      <c r="J290" s="9"/>
      <c r="K290" s="9"/>
      <c r="L290" s="6"/>
      <c r="M290" s="9"/>
      <c r="N290" s="9"/>
      <c r="O290" s="9"/>
      <c r="P290" s="9"/>
      <c r="S290" s="9"/>
      <c r="V290" s="9"/>
      <c r="W290" s="17"/>
      <c r="X290" s="9"/>
      <c r="Y290" s="9"/>
      <c r="Z290" s="9"/>
      <c r="AA290" s="9"/>
      <c r="AB290" s="9"/>
      <c r="AC290" s="9"/>
      <c r="AD290" s="9"/>
      <c r="AE290" s="9"/>
      <c r="AF290" s="9"/>
      <c r="AG290" s="9"/>
      <c r="AH290" s="9"/>
    </row>
    <row r="291" spans="1:34" x14ac:dyDescent="0.25">
      <c r="A291" s="9"/>
      <c r="B291" s="9"/>
      <c r="C291" s="9"/>
      <c r="D291" s="9"/>
      <c r="E291" s="1046"/>
      <c r="F291" s="9"/>
      <c r="G291" s="1046"/>
      <c r="H291" s="1046"/>
      <c r="I291" s="9"/>
      <c r="J291" s="9"/>
      <c r="K291" s="9"/>
      <c r="L291" s="6"/>
      <c r="M291" s="9"/>
      <c r="N291" s="9"/>
      <c r="O291" s="9"/>
      <c r="P291" s="9"/>
      <c r="S291" s="9"/>
      <c r="V291" s="9"/>
      <c r="W291" s="17"/>
      <c r="X291" s="9"/>
      <c r="Y291" s="9"/>
      <c r="Z291" s="9"/>
      <c r="AA291" s="9"/>
      <c r="AB291" s="9"/>
      <c r="AC291" s="9"/>
      <c r="AD291" s="9"/>
      <c r="AE291" s="9"/>
      <c r="AF291" s="9"/>
      <c r="AG291" s="9"/>
      <c r="AH291" s="9"/>
    </row>
    <row r="292" spans="1:34" x14ac:dyDescent="0.25">
      <c r="A292" s="9"/>
      <c r="B292" s="9"/>
      <c r="C292" s="9"/>
      <c r="D292" s="9"/>
      <c r="E292" s="1046"/>
      <c r="F292" s="9"/>
      <c r="G292" s="1046"/>
      <c r="H292" s="1046"/>
      <c r="I292" s="9"/>
      <c r="J292" s="9"/>
      <c r="K292" s="9"/>
      <c r="L292" s="6"/>
      <c r="M292" s="9"/>
      <c r="N292" s="9"/>
      <c r="O292" s="9"/>
      <c r="P292" s="9"/>
      <c r="S292" s="9"/>
      <c r="V292" s="9"/>
      <c r="W292" s="17"/>
      <c r="X292" s="9"/>
      <c r="Y292" s="9"/>
      <c r="Z292" s="9"/>
      <c r="AA292" s="9"/>
      <c r="AB292" s="9"/>
      <c r="AC292" s="9"/>
      <c r="AD292" s="9"/>
      <c r="AE292" s="9"/>
      <c r="AF292" s="9"/>
      <c r="AG292" s="9"/>
      <c r="AH292" s="9"/>
    </row>
    <row r="293" spans="1:34" x14ac:dyDescent="0.25">
      <c r="A293" s="9"/>
      <c r="B293" s="9"/>
      <c r="C293" s="9"/>
      <c r="D293" s="9"/>
      <c r="E293" s="1046"/>
      <c r="F293" s="9"/>
      <c r="G293" s="1046"/>
      <c r="H293" s="1046"/>
      <c r="I293" s="9"/>
      <c r="J293" s="9"/>
      <c r="K293" s="9"/>
      <c r="L293" s="6"/>
      <c r="M293" s="9"/>
      <c r="N293" s="9"/>
      <c r="O293" s="9"/>
      <c r="P293" s="9"/>
      <c r="S293" s="9"/>
      <c r="V293" s="9"/>
      <c r="W293" s="17"/>
      <c r="X293" s="9"/>
      <c r="Y293" s="9"/>
      <c r="Z293" s="9"/>
      <c r="AA293" s="9"/>
      <c r="AB293" s="9"/>
      <c r="AC293" s="9"/>
      <c r="AD293" s="9"/>
      <c r="AE293" s="9"/>
      <c r="AF293" s="9"/>
      <c r="AG293" s="9"/>
      <c r="AH293" s="9"/>
    </row>
    <row r="294" spans="1:34" x14ac:dyDescent="0.25">
      <c r="A294" s="9"/>
      <c r="B294" s="9"/>
      <c r="C294" s="9"/>
      <c r="D294" s="9"/>
      <c r="E294" s="1046"/>
      <c r="F294" s="9"/>
      <c r="G294" s="1046"/>
      <c r="H294" s="1046"/>
      <c r="I294" s="9"/>
      <c r="J294" s="9"/>
      <c r="K294" s="9"/>
      <c r="L294" s="6"/>
      <c r="M294" s="9"/>
      <c r="N294" s="9"/>
      <c r="O294" s="9"/>
      <c r="P294" s="9"/>
      <c r="S294" s="9"/>
      <c r="V294" s="9"/>
      <c r="W294" s="17"/>
      <c r="X294" s="9"/>
      <c r="Y294" s="9"/>
      <c r="Z294" s="9"/>
      <c r="AA294" s="9"/>
      <c r="AB294" s="9"/>
      <c r="AC294" s="9"/>
      <c r="AD294" s="9"/>
      <c r="AE294" s="9"/>
      <c r="AF294" s="9"/>
      <c r="AG294" s="9"/>
      <c r="AH294" s="9"/>
    </row>
    <row r="295" spans="1:34" x14ac:dyDescent="0.25">
      <c r="A295" s="9"/>
      <c r="B295" s="9"/>
      <c r="C295" s="9"/>
      <c r="D295" s="9"/>
      <c r="E295" s="1046"/>
      <c r="F295" s="9"/>
      <c r="G295" s="1046"/>
      <c r="H295" s="1046"/>
      <c r="I295" s="9"/>
      <c r="J295" s="9"/>
      <c r="K295" s="9"/>
      <c r="L295" s="6"/>
      <c r="M295" s="9"/>
      <c r="N295" s="9"/>
      <c r="O295" s="9"/>
      <c r="P295" s="9"/>
      <c r="S295" s="9"/>
      <c r="V295" s="9"/>
      <c r="W295" s="17"/>
      <c r="X295" s="9"/>
      <c r="Y295" s="9"/>
      <c r="Z295" s="9"/>
      <c r="AA295" s="9"/>
      <c r="AB295" s="9"/>
      <c r="AC295" s="9"/>
      <c r="AD295" s="9"/>
      <c r="AE295" s="9"/>
      <c r="AF295" s="9"/>
      <c r="AG295" s="9"/>
      <c r="AH295" s="9"/>
    </row>
    <row r="296" spans="1:34" x14ac:dyDescent="0.25">
      <c r="A296" s="9"/>
      <c r="B296" s="9"/>
      <c r="C296" s="9"/>
      <c r="D296" s="9"/>
      <c r="E296" s="1046"/>
      <c r="F296" s="9"/>
      <c r="G296" s="1046"/>
      <c r="H296" s="1046"/>
      <c r="I296" s="9"/>
      <c r="J296" s="9"/>
      <c r="K296" s="9"/>
      <c r="L296" s="6"/>
      <c r="M296" s="9"/>
      <c r="N296" s="9"/>
      <c r="O296" s="9"/>
      <c r="P296" s="9"/>
      <c r="S296" s="9"/>
      <c r="V296" s="9"/>
      <c r="W296" s="17"/>
      <c r="X296" s="9"/>
      <c r="Y296" s="9"/>
      <c r="Z296" s="9"/>
      <c r="AA296" s="9"/>
      <c r="AB296" s="9"/>
      <c r="AC296" s="9"/>
      <c r="AD296" s="9"/>
      <c r="AE296" s="9"/>
      <c r="AF296" s="9"/>
      <c r="AG296" s="9"/>
      <c r="AH296" s="9"/>
    </row>
    <row r="297" spans="1:34" x14ac:dyDescent="0.25">
      <c r="A297" s="9"/>
      <c r="B297" s="9"/>
      <c r="C297" s="9"/>
      <c r="D297" s="9"/>
      <c r="E297" s="1046"/>
      <c r="F297" s="9"/>
      <c r="G297" s="1046"/>
      <c r="H297" s="1046"/>
      <c r="I297" s="9"/>
      <c r="J297" s="9"/>
      <c r="K297" s="9"/>
      <c r="L297" s="6"/>
      <c r="M297" s="9"/>
      <c r="N297" s="9"/>
      <c r="O297" s="9"/>
      <c r="P297" s="9"/>
      <c r="S297" s="9"/>
      <c r="V297" s="9"/>
      <c r="W297" s="17"/>
      <c r="X297" s="9"/>
      <c r="Y297" s="9"/>
      <c r="Z297" s="9"/>
      <c r="AA297" s="9"/>
      <c r="AB297" s="9"/>
      <c r="AC297" s="9"/>
      <c r="AD297" s="9"/>
      <c r="AE297" s="9"/>
      <c r="AF297" s="9"/>
      <c r="AG297" s="9"/>
      <c r="AH297" s="9"/>
    </row>
    <row r="298" spans="1:34" x14ac:dyDescent="0.25">
      <c r="A298" s="9"/>
      <c r="B298" s="9"/>
      <c r="C298" s="9"/>
      <c r="D298" s="9"/>
      <c r="E298" s="1046"/>
      <c r="F298" s="9"/>
      <c r="G298" s="1046"/>
      <c r="H298" s="1046"/>
      <c r="I298" s="9"/>
      <c r="J298" s="9"/>
      <c r="K298" s="9"/>
      <c r="L298" s="6"/>
      <c r="M298" s="9"/>
      <c r="N298" s="9"/>
      <c r="O298" s="9"/>
      <c r="P298" s="9"/>
      <c r="S298" s="9"/>
      <c r="V298" s="9"/>
      <c r="W298" s="17"/>
      <c r="X298" s="9"/>
      <c r="Y298" s="9"/>
      <c r="Z298" s="9"/>
      <c r="AA298" s="9"/>
      <c r="AB298" s="9"/>
      <c r="AC298" s="9"/>
      <c r="AD298" s="9"/>
      <c r="AE298" s="9"/>
      <c r="AF298" s="9"/>
      <c r="AG298" s="9"/>
      <c r="AH298" s="9"/>
    </row>
    <row r="299" spans="1:34" x14ac:dyDescent="0.25">
      <c r="A299" s="9"/>
      <c r="B299" s="9"/>
      <c r="C299" s="9"/>
      <c r="D299" s="9"/>
      <c r="E299" s="1046"/>
      <c r="F299" s="9"/>
      <c r="G299" s="1046"/>
      <c r="H299" s="1046"/>
      <c r="I299" s="9"/>
      <c r="J299" s="9"/>
      <c r="K299" s="9"/>
      <c r="L299" s="6"/>
      <c r="M299" s="9"/>
      <c r="N299" s="9"/>
      <c r="O299" s="9"/>
      <c r="P299" s="9"/>
      <c r="S299" s="9"/>
      <c r="V299" s="9"/>
      <c r="W299" s="17"/>
      <c r="X299" s="9"/>
      <c r="Y299" s="9"/>
      <c r="Z299" s="9"/>
      <c r="AA299" s="9"/>
      <c r="AB299" s="9"/>
      <c r="AC299" s="9"/>
      <c r="AD299" s="9"/>
      <c r="AE299" s="9"/>
      <c r="AF299" s="9"/>
      <c r="AG299" s="9"/>
      <c r="AH299" s="9"/>
    </row>
    <row r="300" spans="1:34" x14ac:dyDescent="0.25">
      <c r="A300" s="9"/>
      <c r="B300" s="9"/>
      <c r="C300" s="9"/>
      <c r="D300" s="9"/>
      <c r="E300" s="1046"/>
      <c r="F300" s="9"/>
      <c r="G300" s="1046"/>
      <c r="H300" s="1046"/>
      <c r="I300" s="9"/>
      <c r="J300" s="9"/>
      <c r="K300" s="9"/>
      <c r="L300" s="6"/>
      <c r="M300" s="9"/>
      <c r="N300" s="9"/>
      <c r="O300" s="9"/>
      <c r="P300" s="9"/>
      <c r="S300" s="9"/>
      <c r="V300" s="9"/>
      <c r="W300" s="17"/>
      <c r="X300" s="9"/>
      <c r="Y300" s="9"/>
      <c r="Z300" s="9"/>
      <c r="AA300" s="9"/>
      <c r="AB300" s="9"/>
      <c r="AC300" s="9"/>
      <c r="AD300" s="9"/>
      <c r="AE300" s="9"/>
      <c r="AF300" s="9"/>
      <c r="AG300" s="9"/>
      <c r="AH300" s="9"/>
    </row>
    <row r="301" spans="1:34" x14ac:dyDescent="0.25">
      <c r="A301" s="9"/>
      <c r="B301" s="9"/>
      <c r="C301" s="9"/>
      <c r="D301" s="9"/>
      <c r="E301" s="1046"/>
      <c r="F301" s="9"/>
      <c r="G301" s="1046"/>
      <c r="H301" s="1046"/>
      <c r="I301" s="9"/>
      <c r="J301" s="9"/>
      <c r="K301" s="9"/>
      <c r="L301" s="6"/>
      <c r="M301" s="9"/>
      <c r="N301" s="9"/>
      <c r="O301" s="9"/>
      <c r="P301" s="9"/>
      <c r="S301" s="9"/>
      <c r="V301" s="9"/>
      <c r="W301" s="17"/>
      <c r="X301" s="9"/>
      <c r="Y301" s="9"/>
      <c r="Z301" s="9"/>
      <c r="AA301" s="9"/>
      <c r="AB301" s="9"/>
      <c r="AC301" s="9"/>
      <c r="AD301" s="9"/>
      <c r="AE301" s="9"/>
      <c r="AF301" s="9"/>
      <c r="AG301" s="9"/>
      <c r="AH301" s="9"/>
    </row>
    <row r="302" spans="1:34" x14ac:dyDescent="0.25">
      <c r="A302" s="9"/>
      <c r="B302" s="9"/>
      <c r="C302" s="9"/>
      <c r="D302" s="9"/>
      <c r="E302" s="1046"/>
      <c r="F302" s="9"/>
      <c r="G302" s="1046"/>
      <c r="H302" s="1046"/>
      <c r="I302" s="9"/>
      <c r="J302" s="9"/>
      <c r="K302" s="9"/>
      <c r="L302" s="6"/>
      <c r="M302" s="9"/>
      <c r="N302" s="9"/>
      <c r="O302" s="9"/>
      <c r="P302" s="9"/>
      <c r="S302" s="9"/>
      <c r="V302" s="9"/>
      <c r="W302" s="17"/>
      <c r="X302" s="9"/>
      <c r="Y302" s="9"/>
      <c r="Z302" s="9"/>
      <c r="AA302" s="9"/>
      <c r="AB302" s="9"/>
      <c r="AC302" s="9"/>
      <c r="AD302" s="9"/>
      <c r="AE302" s="9"/>
      <c r="AF302" s="9"/>
      <c r="AG302" s="9"/>
      <c r="AH302" s="9"/>
    </row>
    <row r="303" spans="1:34" x14ac:dyDescent="0.25">
      <c r="A303" s="9"/>
      <c r="B303" s="9"/>
      <c r="C303" s="9"/>
      <c r="D303" s="9"/>
      <c r="E303" s="1046"/>
      <c r="F303" s="9"/>
      <c r="G303" s="1046"/>
      <c r="H303" s="1046"/>
      <c r="I303" s="9"/>
      <c r="J303" s="9"/>
      <c r="K303" s="9"/>
      <c r="L303" s="6"/>
      <c r="M303" s="9"/>
      <c r="N303" s="9"/>
      <c r="O303" s="9"/>
      <c r="P303" s="9"/>
      <c r="S303" s="9"/>
      <c r="V303" s="9"/>
      <c r="W303" s="17"/>
      <c r="X303" s="9"/>
      <c r="Y303" s="9"/>
      <c r="Z303" s="9"/>
      <c r="AA303" s="9"/>
      <c r="AB303" s="9"/>
      <c r="AC303" s="9"/>
      <c r="AD303" s="9"/>
      <c r="AE303" s="9"/>
      <c r="AF303" s="9"/>
      <c r="AG303" s="9"/>
      <c r="AH303" s="9"/>
    </row>
    <row r="304" spans="1:34" x14ac:dyDescent="0.25">
      <c r="A304" s="9"/>
      <c r="B304" s="9"/>
      <c r="C304" s="9"/>
      <c r="D304" s="9"/>
      <c r="E304" s="1046"/>
      <c r="F304" s="9"/>
      <c r="G304" s="1046"/>
      <c r="H304" s="1046"/>
      <c r="I304" s="9"/>
      <c r="J304" s="9"/>
      <c r="K304" s="9"/>
      <c r="L304" s="6"/>
      <c r="M304" s="9"/>
      <c r="N304" s="9"/>
      <c r="O304" s="9"/>
      <c r="P304" s="9"/>
      <c r="S304" s="9"/>
      <c r="V304" s="9"/>
      <c r="W304" s="17"/>
      <c r="X304" s="9"/>
      <c r="Y304" s="9"/>
      <c r="Z304" s="9"/>
      <c r="AA304" s="9"/>
      <c r="AB304" s="9"/>
      <c r="AC304" s="9"/>
      <c r="AD304" s="9"/>
      <c r="AE304" s="9"/>
      <c r="AF304" s="9"/>
      <c r="AG304" s="9"/>
      <c r="AH304" s="9"/>
    </row>
    <row r="305" spans="1:34" x14ac:dyDescent="0.25">
      <c r="A305" s="9"/>
      <c r="B305" s="9"/>
      <c r="C305" s="9"/>
      <c r="D305" s="9"/>
      <c r="E305" s="1046"/>
      <c r="F305" s="9"/>
      <c r="G305" s="1046"/>
      <c r="H305" s="1046"/>
      <c r="I305" s="9"/>
      <c r="J305" s="9"/>
      <c r="K305" s="9"/>
      <c r="L305" s="6"/>
      <c r="M305" s="9"/>
      <c r="N305" s="9"/>
      <c r="O305" s="9"/>
      <c r="P305" s="9"/>
      <c r="S305" s="9"/>
      <c r="V305" s="9"/>
      <c r="W305" s="17"/>
      <c r="X305" s="9"/>
      <c r="Y305" s="9"/>
      <c r="Z305" s="9"/>
      <c r="AA305" s="9"/>
      <c r="AB305" s="9"/>
      <c r="AC305" s="9"/>
      <c r="AD305" s="9"/>
      <c r="AE305" s="9"/>
      <c r="AF305" s="9"/>
      <c r="AG305" s="9"/>
      <c r="AH305" s="9"/>
    </row>
    <row r="306" spans="1:34" x14ac:dyDescent="0.25">
      <c r="A306" s="9"/>
      <c r="B306" s="9"/>
      <c r="C306" s="9"/>
      <c r="D306" s="9"/>
      <c r="E306" s="1046"/>
      <c r="F306" s="9"/>
      <c r="G306" s="1046"/>
      <c r="H306" s="1046"/>
      <c r="I306" s="9"/>
      <c r="J306" s="9"/>
      <c r="K306" s="9"/>
      <c r="L306" s="6"/>
      <c r="M306" s="9"/>
      <c r="N306" s="9"/>
      <c r="O306" s="9"/>
      <c r="P306" s="9"/>
      <c r="S306" s="9"/>
      <c r="V306" s="9"/>
      <c r="W306" s="17"/>
      <c r="X306" s="9"/>
      <c r="Y306" s="9"/>
      <c r="Z306" s="9"/>
      <c r="AA306" s="9"/>
      <c r="AB306" s="9"/>
      <c r="AC306" s="9"/>
      <c r="AD306" s="9"/>
      <c r="AE306" s="9"/>
      <c r="AF306" s="9"/>
      <c r="AG306" s="9"/>
      <c r="AH306" s="9"/>
    </row>
    <row r="307" spans="1:34" x14ac:dyDescent="0.25">
      <c r="A307" s="9"/>
      <c r="B307" s="9"/>
      <c r="C307" s="9"/>
      <c r="D307" s="9"/>
      <c r="E307" s="1046"/>
      <c r="F307" s="9"/>
      <c r="G307" s="1046"/>
      <c r="H307" s="1046"/>
      <c r="I307" s="9"/>
      <c r="J307" s="9"/>
      <c r="K307" s="9"/>
      <c r="L307" s="6"/>
      <c r="M307" s="9"/>
      <c r="N307" s="9"/>
      <c r="O307" s="9"/>
      <c r="P307" s="9"/>
      <c r="S307" s="9"/>
      <c r="V307" s="9"/>
      <c r="W307" s="17"/>
      <c r="X307" s="9"/>
      <c r="Y307" s="9"/>
      <c r="Z307" s="9"/>
      <c r="AA307" s="9"/>
      <c r="AB307" s="9"/>
      <c r="AC307" s="9"/>
      <c r="AD307" s="9"/>
      <c r="AE307" s="9"/>
      <c r="AF307" s="9"/>
      <c r="AG307" s="9"/>
      <c r="AH307" s="9"/>
    </row>
    <row r="308" spans="1:34" x14ac:dyDescent="0.25">
      <c r="A308" s="9"/>
      <c r="B308" s="9"/>
      <c r="C308" s="9"/>
      <c r="D308" s="9"/>
      <c r="E308" s="1046"/>
      <c r="F308" s="9"/>
      <c r="G308" s="1046"/>
      <c r="H308" s="1046"/>
      <c r="I308" s="9"/>
      <c r="J308" s="9"/>
      <c r="K308" s="9"/>
      <c r="L308" s="6"/>
      <c r="M308" s="9"/>
      <c r="N308" s="9"/>
      <c r="O308" s="9"/>
      <c r="P308" s="9"/>
      <c r="S308" s="9"/>
      <c r="V308" s="9"/>
      <c r="W308" s="17"/>
      <c r="X308" s="9"/>
      <c r="Y308" s="9"/>
      <c r="Z308" s="9"/>
      <c r="AA308" s="9"/>
      <c r="AB308" s="9"/>
      <c r="AC308" s="9"/>
      <c r="AD308" s="9"/>
      <c r="AE308" s="9"/>
      <c r="AF308" s="9"/>
      <c r="AG308" s="9"/>
      <c r="AH308" s="9"/>
    </row>
    <row r="309" spans="1:34" x14ac:dyDescent="0.25">
      <c r="A309" s="9"/>
      <c r="B309" s="9"/>
      <c r="C309" s="9"/>
      <c r="D309" s="9"/>
      <c r="E309" s="1046"/>
      <c r="F309" s="9"/>
      <c r="G309" s="1046"/>
      <c r="H309" s="1046"/>
      <c r="I309" s="9"/>
      <c r="J309" s="9"/>
      <c r="K309" s="9"/>
      <c r="L309" s="6"/>
      <c r="M309" s="9"/>
      <c r="N309" s="9"/>
      <c r="O309" s="9"/>
      <c r="P309" s="9"/>
      <c r="S309" s="9"/>
      <c r="V309" s="9"/>
      <c r="W309" s="17"/>
      <c r="X309" s="9"/>
      <c r="Y309" s="9"/>
      <c r="Z309" s="9"/>
      <c r="AA309" s="9"/>
      <c r="AB309" s="9"/>
      <c r="AC309" s="9"/>
      <c r="AD309" s="9"/>
      <c r="AE309" s="9"/>
      <c r="AF309" s="9"/>
      <c r="AG309" s="9"/>
      <c r="AH309" s="9"/>
    </row>
    <row r="310" spans="1:34" x14ac:dyDescent="0.25">
      <c r="A310" s="9"/>
      <c r="B310" s="9"/>
      <c r="C310" s="9"/>
      <c r="D310" s="9"/>
      <c r="E310" s="1046"/>
      <c r="F310" s="9"/>
      <c r="G310" s="1046"/>
      <c r="H310" s="1046"/>
      <c r="I310" s="9"/>
      <c r="J310" s="9"/>
      <c r="K310" s="9"/>
      <c r="L310" s="6"/>
      <c r="M310" s="9"/>
      <c r="N310" s="9"/>
      <c r="O310" s="9"/>
      <c r="P310" s="9"/>
      <c r="S310" s="9"/>
      <c r="V310" s="9"/>
      <c r="W310" s="17"/>
      <c r="X310" s="9"/>
      <c r="Y310" s="9"/>
      <c r="Z310" s="9"/>
      <c r="AA310" s="9"/>
      <c r="AB310" s="9"/>
      <c r="AC310" s="9"/>
      <c r="AD310" s="9"/>
      <c r="AE310" s="9"/>
      <c r="AF310" s="9"/>
      <c r="AG310" s="9"/>
      <c r="AH310" s="9"/>
    </row>
    <row r="311" spans="1:34" x14ac:dyDescent="0.25">
      <c r="A311" s="9"/>
      <c r="B311" s="9"/>
      <c r="C311" s="9"/>
      <c r="D311" s="9"/>
      <c r="E311" s="1046"/>
      <c r="F311" s="9"/>
      <c r="G311" s="1046"/>
      <c r="H311" s="1046"/>
      <c r="I311" s="9"/>
      <c r="J311" s="9"/>
      <c r="K311" s="9"/>
      <c r="L311" s="6"/>
      <c r="M311" s="9"/>
      <c r="N311" s="9"/>
      <c r="O311" s="9"/>
      <c r="P311" s="9"/>
      <c r="S311" s="9"/>
      <c r="V311" s="9"/>
      <c r="W311" s="17"/>
      <c r="X311" s="9"/>
      <c r="Y311" s="9"/>
      <c r="Z311" s="9"/>
      <c r="AA311" s="9"/>
      <c r="AB311" s="9"/>
      <c r="AC311" s="9"/>
      <c r="AD311" s="9"/>
      <c r="AE311" s="9"/>
      <c r="AF311" s="9"/>
      <c r="AG311" s="9"/>
      <c r="AH311" s="9"/>
    </row>
    <row r="312" spans="1:34" x14ac:dyDescent="0.25">
      <c r="A312" s="9"/>
      <c r="B312" s="9"/>
      <c r="C312" s="9"/>
      <c r="D312" s="9"/>
      <c r="E312" s="1046"/>
      <c r="F312" s="9"/>
      <c r="G312" s="1046"/>
      <c r="H312" s="1046"/>
      <c r="I312" s="9"/>
      <c r="J312" s="9"/>
      <c r="K312" s="9"/>
      <c r="L312" s="6"/>
      <c r="M312" s="9"/>
      <c r="N312" s="9"/>
      <c r="O312" s="9"/>
      <c r="P312" s="9"/>
      <c r="S312" s="9"/>
      <c r="V312" s="9"/>
      <c r="W312" s="17"/>
      <c r="X312" s="9"/>
      <c r="Y312" s="9"/>
      <c r="Z312" s="9"/>
      <c r="AA312" s="9"/>
      <c r="AB312" s="9"/>
      <c r="AC312" s="9"/>
      <c r="AD312" s="9"/>
      <c r="AE312" s="9"/>
      <c r="AF312" s="9"/>
      <c r="AG312" s="9"/>
      <c r="AH312" s="9"/>
    </row>
    <row r="313" spans="1:34" x14ac:dyDescent="0.25">
      <c r="A313" s="9"/>
      <c r="B313" s="9"/>
      <c r="C313" s="9"/>
      <c r="D313" s="9"/>
      <c r="E313" s="1046"/>
      <c r="F313" s="9"/>
      <c r="G313" s="1046"/>
      <c r="H313" s="1046"/>
      <c r="I313" s="9"/>
      <c r="J313" s="9"/>
      <c r="K313" s="9"/>
      <c r="L313" s="6"/>
      <c r="M313" s="9"/>
      <c r="N313" s="9"/>
      <c r="O313" s="9"/>
      <c r="P313" s="9"/>
      <c r="S313" s="9"/>
      <c r="V313" s="9"/>
      <c r="W313" s="17"/>
      <c r="X313" s="9"/>
      <c r="Y313" s="9"/>
      <c r="Z313" s="9"/>
      <c r="AA313" s="9"/>
      <c r="AB313" s="9"/>
      <c r="AC313" s="9"/>
      <c r="AD313" s="9"/>
      <c r="AE313" s="9"/>
      <c r="AF313" s="9"/>
      <c r="AG313" s="9"/>
      <c r="AH313" s="9"/>
    </row>
    <row r="314" spans="1:34" x14ac:dyDescent="0.25">
      <c r="A314" s="9"/>
      <c r="B314" s="9"/>
      <c r="C314" s="9"/>
      <c r="D314" s="9"/>
      <c r="E314" s="1046"/>
      <c r="F314" s="9"/>
      <c r="G314" s="1046"/>
      <c r="H314" s="1046"/>
      <c r="I314" s="9"/>
      <c r="J314" s="9"/>
      <c r="K314" s="9"/>
      <c r="L314" s="6"/>
      <c r="M314" s="9"/>
      <c r="N314" s="9"/>
      <c r="O314" s="9"/>
      <c r="P314" s="9"/>
      <c r="S314" s="9"/>
      <c r="V314" s="9"/>
      <c r="W314" s="17"/>
      <c r="X314" s="9"/>
      <c r="Y314" s="9"/>
      <c r="Z314" s="9"/>
      <c r="AA314" s="9"/>
      <c r="AB314" s="9"/>
      <c r="AC314" s="9"/>
      <c r="AD314" s="9"/>
      <c r="AE314" s="9"/>
      <c r="AF314" s="9"/>
      <c r="AG314" s="9"/>
      <c r="AH314" s="9"/>
    </row>
    <row r="315" spans="1:34" x14ac:dyDescent="0.25">
      <c r="A315" s="9"/>
      <c r="B315" s="9"/>
      <c r="C315" s="9"/>
      <c r="D315" s="9"/>
      <c r="E315" s="1046"/>
      <c r="F315" s="9"/>
      <c r="G315" s="1046"/>
      <c r="H315" s="1046"/>
      <c r="I315" s="9"/>
      <c r="J315" s="9"/>
      <c r="K315" s="9"/>
      <c r="L315" s="6"/>
      <c r="M315" s="9"/>
      <c r="N315" s="9"/>
      <c r="O315" s="9"/>
      <c r="P315" s="9"/>
      <c r="S315" s="9"/>
      <c r="V315" s="9"/>
      <c r="W315" s="17"/>
      <c r="X315" s="9"/>
      <c r="Y315" s="9"/>
      <c r="Z315" s="9"/>
      <c r="AA315" s="9"/>
      <c r="AB315" s="9"/>
      <c r="AC315" s="9"/>
      <c r="AD315" s="9"/>
      <c r="AE315" s="9"/>
      <c r="AF315" s="9"/>
      <c r="AG315" s="9"/>
      <c r="AH315" s="9"/>
    </row>
    <row r="316" spans="1:34" x14ac:dyDescent="0.25">
      <c r="A316" s="9"/>
      <c r="B316" s="9"/>
      <c r="C316" s="9"/>
      <c r="D316" s="9"/>
      <c r="E316" s="1046"/>
      <c r="F316" s="9"/>
      <c r="G316" s="1046"/>
      <c r="H316" s="1046"/>
      <c r="I316" s="9"/>
      <c r="J316" s="9"/>
      <c r="K316" s="9"/>
      <c r="L316" s="6"/>
      <c r="M316" s="9"/>
      <c r="N316" s="9"/>
      <c r="O316" s="9"/>
      <c r="P316" s="9"/>
      <c r="S316" s="9"/>
      <c r="V316" s="9"/>
      <c r="W316" s="17"/>
      <c r="X316" s="9"/>
      <c r="Y316" s="9"/>
      <c r="Z316" s="9"/>
      <c r="AA316" s="9"/>
      <c r="AB316" s="9"/>
      <c r="AC316" s="9"/>
      <c r="AD316" s="9"/>
      <c r="AE316" s="9"/>
      <c r="AF316" s="9"/>
      <c r="AG316" s="9"/>
      <c r="AH316" s="9"/>
    </row>
    <row r="317" spans="1:34" x14ac:dyDescent="0.25">
      <c r="A317" s="9"/>
      <c r="B317" s="9"/>
      <c r="C317" s="9"/>
      <c r="D317" s="9"/>
      <c r="E317" s="1046"/>
      <c r="F317" s="9"/>
      <c r="G317" s="1046"/>
      <c r="H317" s="1046"/>
      <c r="I317" s="9"/>
      <c r="J317" s="9"/>
      <c r="K317" s="9"/>
      <c r="L317" s="6"/>
      <c r="M317" s="9"/>
      <c r="N317" s="9"/>
      <c r="O317" s="9"/>
      <c r="P317" s="9"/>
      <c r="S317" s="9"/>
      <c r="V317" s="9"/>
      <c r="W317" s="17"/>
      <c r="X317" s="9"/>
      <c r="Y317" s="9"/>
      <c r="Z317" s="9"/>
      <c r="AA317" s="9"/>
      <c r="AB317" s="9"/>
      <c r="AC317" s="9"/>
      <c r="AD317" s="9"/>
      <c r="AE317" s="9"/>
      <c r="AF317" s="9"/>
      <c r="AG317" s="9"/>
      <c r="AH317" s="9"/>
    </row>
    <row r="318" spans="1:34" x14ac:dyDescent="0.25">
      <c r="A318" s="9"/>
      <c r="B318" s="9"/>
      <c r="C318" s="9"/>
      <c r="D318" s="9"/>
      <c r="E318" s="1046"/>
      <c r="F318" s="9"/>
      <c r="G318" s="1046"/>
      <c r="H318" s="1046"/>
      <c r="I318" s="9"/>
      <c r="J318" s="9"/>
      <c r="K318" s="9"/>
      <c r="L318" s="6"/>
      <c r="M318" s="9"/>
      <c r="N318" s="9"/>
      <c r="O318" s="9"/>
      <c r="P318" s="9"/>
      <c r="S318" s="9"/>
      <c r="V318" s="9"/>
      <c r="W318" s="17"/>
      <c r="X318" s="9"/>
      <c r="Y318" s="9"/>
      <c r="Z318" s="9"/>
      <c r="AA318" s="9"/>
      <c r="AB318" s="9"/>
      <c r="AC318" s="9"/>
      <c r="AD318" s="9"/>
      <c r="AE318" s="9"/>
      <c r="AF318" s="9"/>
      <c r="AG318" s="9"/>
      <c r="AH318" s="9"/>
    </row>
    <row r="319" spans="1:34" x14ac:dyDescent="0.25">
      <c r="A319" s="9"/>
      <c r="B319" s="9"/>
      <c r="C319" s="9"/>
      <c r="D319" s="9"/>
      <c r="E319" s="1046"/>
      <c r="F319" s="9"/>
      <c r="G319" s="1046"/>
      <c r="H319" s="1046"/>
      <c r="I319" s="9"/>
      <c r="J319" s="9"/>
      <c r="K319" s="9"/>
      <c r="L319" s="6"/>
      <c r="M319" s="9"/>
      <c r="N319" s="9"/>
      <c r="O319" s="9"/>
      <c r="P319" s="9"/>
      <c r="S319" s="9"/>
      <c r="V319" s="9"/>
      <c r="W319" s="17"/>
      <c r="X319" s="9"/>
      <c r="Y319" s="9"/>
      <c r="Z319" s="9"/>
      <c r="AA319" s="9"/>
      <c r="AB319" s="9"/>
      <c r="AC319" s="9"/>
      <c r="AD319" s="9"/>
      <c r="AE319" s="9"/>
      <c r="AF319" s="9"/>
      <c r="AG319" s="9"/>
      <c r="AH319" s="9"/>
    </row>
    <row r="320" spans="1:34" x14ac:dyDescent="0.25">
      <c r="A320" s="9"/>
      <c r="B320" s="9"/>
      <c r="C320" s="9"/>
      <c r="D320" s="9"/>
      <c r="E320" s="1046"/>
      <c r="F320" s="9"/>
      <c r="G320" s="1046"/>
      <c r="H320" s="1046"/>
      <c r="I320" s="9"/>
      <c r="J320" s="9"/>
      <c r="K320" s="9"/>
      <c r="L320" s="6"/>
      <c r="M320" s="9"/>
      <c r="N320" s="9"/>
      <c r="O320" s="9"/>
      <c r="P320" s="9"/>
      <c r="S320" s="9"/>
      <c r="V320" s="9"/>
      <c r="W320" s="17"/>
      <c r="X320" s="9"/>
      <c r="Y320" s="9"/>
      <c r="Z320" s="9"/>
      <c r="AA320" s="9"/>
      <c r="AB320" s="9"/>
      <c r="AC320" s="9"/>
      <c r="AD320" s="9"/>
      <c r="AE320" s="9"/>
      <c r="AF320" s="9"/>
      <c r="AG320" s="9"/>
      <c r="AH320" s="9"/>
    </row>
    <row r="321" spans="1:34" x14ac:dyDescent="0.25">
      <c r="A321" s="9"/>
      <c r="B321" s="9"/>
      <c r="C321" s="9"/>
      <c r="D321" s="9"/>
      <c r="E321" s="1046"/>
      <c r="F321" s="9"/>
      <c r="G321" s="1046"/>
      <c r="H321" s="1046"/>
      <c r="I321" s="9"/>
      <c r="J321" s="9"/>
      <c r="K321" s="9"/>
      <c r="L321" s="6"/>
      <c r="M321" s="9"/>
      <c r="N321" s="9"/>
      <c r="O321" s="9"/>
      <c r="P321" s="9"/>
      <c r="S321" s="9"/>
      <c r="V321" s="9"/>
      <c r="W321" s="17"/>
      <c r="X321" s="9"/>
      <c r="Y321" s="9"/>
      <c r="Z321" s="9"/>
      <c r="AA321" s="9"/>
      <c r="AB321" s="9"/>
      <c r="AC321" s="9"/>
      <c r="AD321" s="9"/>
      <c r="AE321" s="9"/>
      <c r="AF321" s="9"/>
      <c r="AG321" s="9"/>
      <c r="AH321" s="9"/>
    </row>
    <row r="322" spans="1:34" x14ac:dyDescent="0.25">
      <c r="A322" s="9"/>
      <c r="B322" s="9"/>
      <c r="C322" s="9"/>
      <c r="D322" s="9"/>
      <c r="E322" s="1046"/>
      <c r="F322" s="9"/>
      <c r="G322" s="1046"/>
      <c r="H322" s="1046"/>
      <c r="I322" s="9"/>
      <c r="J322" s="9"/>
      <c r="K322" s="9"/>
      <c r="L322" s="6"/>
      <c r="M322" s="9"/>
      <c r="N322" s="9"/>
      <c r="O322" s="9"/>
      <c r="P322" s="9"/>
      <c r="S322" s="9"/>
      <c r="V322" s="9"/>
      <c r="W322" s="17"/>
      <c r="X322" s="9"/>
      <c r="Y322" s="9"/>
      <c r="Z322" s="9"/>
      <c r="AA322" s="9"/>
      <c r="AB322" s="9"/>
      <c r="AC322" s="9"/>
      <c r="AD322" s="9"/>
      <c r="AE322" s="9"/>
      <c r="AF322" s="9"/>
      <c r="AG322" s="9"/>
      <c r="AH322" s="9"/>
    </row>
    <row r="323" spans="1:34" x14ac:dyDescent="0.25">
      <c r="A323" s="9"/>
      <c r="B323" s="9"/>
      <c r="C323" s="9"/>
      <c r="D323" s="9"/>
      <c r="E323" s="1046"/>
      <c r="F323" s="9"/>
      <c r="G323" s="1046"/>
      <c r="H323" s="1046"/>
      <c r="I323" s="9"/>
      <c r="J323" s="9"/>
      <c r="K323" s="9"/>
      <c r="L323" s="6"/>
      <c r="M323" s="9"/>
      <c r="N323" s="9"/>
      <c r="O323" s="9"/>
      <c r="P323" s="9"/>
      <c r="S323" s="9"/>
      <c r="V323" s="9"/>
      <c r="W323" s="17"/>
      <c r="X323" s="9"/>
      <c r="Y323" s="9"/>
      <c r="Z323" s="9"/>
      <c r="AA323" s="9"/>
      <c r="AB323" s="9"/>
      <c r="AC323" s="9"/>
      <c r="AD323" s="9"/>
      <c r="AE323" s="9"/>
      <c r="AF323" s="9"/>
      <c r="AG323" s="9"/>
      <c r="AH323" s="9"/>
    </row>
    <row r="324" spans="1:34" x14ac:dyDescent="0.25">
      <c r="A324" s="9"/>
      <c r="B324" s="9"/>
      <c r="C324" s="9"/>
      <c r="D324" s="9"/>
      <c r="E324" s="1046"/>
      <c r="F324" s="9"/>
      <c r="G324" s="1046"/>
      <c r="H324" s="1046"/>
      <c r="I324" s="9"/>
      <c r="J324" s="9"/>
      <c r="K324" s="9"/>
      <c r="L324" s="6"/>
      <c r="M324" s="9"/>
      <c r="N324" s="9"/>
      <c r="O324" s="9"/>
      <c r="P324" s="9"/>
      <c r="S324" s="9"/>
      <c r="V324" s="9"/>
      <c r="W324" s="17"/>
      <c r="X324" s="9"/>
      <c r="Y324" s="9"/>
      <c r="Z324" s="9"/>
      <c r="AA324" s="9"/>
      <c r="AB324" s="9"/>
      <c r="AC324" s="9"/>
      <c r="AD324" s="9"/>
      <c r="AE324" s="9"/>
      <c r="AF324" s="9"/>
      <c r="AG324" s="9"/>
      <c r="AH324" s="9"/>
    </row>
    <row r="325" spans="1:34" x14ac:dyDescent="0.25">
      <c r="A325" s="9"/>
      <c r="B325" s="9"/>
      <c r="C325" s="9"/>
      <c r="D325" s="9"/>
      <c r="E325" s="1046"/>
      <c r="F325" s="9"/>
      <c r="G325" s="1046"/>
      <c r="H325" s="1046"/>
      <c r="I325" s="9"/>
      <c r="J325" s="9"/>
      <c r="K325" s="9"/>
      <c r="L325" s="6"/>
      <c r="M325" s="9"/>
      <c r="N325" s="9"/>
      <c r="O325" s="9"/>
      <c r="P325" s="9"/>
      <c r="S325" s="9"/>
      <c r="V325" s="9"/>
      <c r="W325" s="17"/>
      <c r="X325" s="9"/>
      <c r="Y325" s="9"/>
      <c r="Z325" s="9"/>
      <c r="AA325" s="9"/>
      <c r="AB325" s="9"/>
      <c r="AC325" s="9"/>
      <c r="AD325" s="9"/>
      <c r="AE325" s="9"/>
      <c r="AF325" s="9"/>
      <c r="AG325" s="9"/>
      <c r="AH325" s="9"/>
    </row>
    <row r="326" spans="1:34" x14ac:dyDescent="0.25">
      <c r="A326" s="9"/>
      <c r="B326" s="9"/>
      <c r="C326" s="9"/>
      <c r="D326" s="9"/>
      <c r="E326" s="1046"/>
      <c r="F326" s="9"/>
      <c r="G326" s="1046"/>
      <c r="H326" s="1046"/>
      <c r="I326" s="9"/>
      <c r="J326" s="9"/>
      <c r="K326" s="9"/>
      <c r="L326" s="6"/>
      <c r="M326" s="9"/>
      <c r="N326" s="9"/>
      <c r="O326" s="9"/>
      <c r="P326" s="9"/>
      <c r="S326" s="9"/>
      <c r="V326" s="9"/>
      <c r="W326" s="17"/>
      <c r="X326" s="9"/>
      <c r="Y326" s="9"/>
      <c r="Z326" s="9"/>
      <c r="AA326" s="9"/>
      <c r="AB326" s="9"/>
      <c r="AC326" s="9"/>
      <c r="AD326" s="9"/>
      <c r="AE326" s="9"/>
      <c r="AF326" s="9"/>
      <c r="AG326" s="9"/>
      <c r="AH326" s="9"/>
    </row>
    <row r="327" spans="1:34" x14ac:dyDescent="0.25">
      <c r="A327" s="9"/>
      <c r="B327" s="9"/>
      <c r="C327" s="9"/>
      <c r="D327" s="9"/>
      <c r="E327" s="1046"/>
      <c r="F327" s="9"/>
      <c r="G327" s="1046"/>
      <c r="H327" s="1046"/>
      <c r="I327" s="9"/>
      <c r="J327" s="9"/>
      <c r="K327" s="9"/>
      <c r="L327" s="6"/>
      <c r="M327" s="9"/>
      <c r="N327" s="9"/>
      <c r="O327" s="9"/>
      <c r="P327" s="9"/>
      <c r="S327" s="9"/>
      <c r="V327" s="9"/>
      <c r="W327" s="17"/>
      <c r="X327" s="9"/>
      <c r="Y327" s="9"/>
      <c r="Z327" s="9"/>
      <c r="AA327" s="9"/>
      <c r="AB327" s="9"/>
      <c r="AC327" s="9"/>
      <c r="AD327" s="9"/>
      <c r="AE327" s="9"/>
      <c r="AF327" s="9"/>
      <c r="AG327" s="9"/>
      <c r="AH327" s="9"/>
    </row>
    <row r="328" spans="1:34" x14ac:dyDescent="0.25">
      <c r="A328" s="9"/>
      <c r="B328" s="9"/>
      <c r="C328" s="9"/>
      <c r="D328" s="9"/>
      <c r="E328" s="1046"/>
      <c r="F328" s="9"/>
      <c r="G328" s="1046"/>
      <c r="H328" s="1046"/>
      <c r="I328" s="9"/>
      <c r="J328" s="9"/>
      <c r="K328" s="9"/>
      <c r="L328" s="6"/>
      <c r="M328" s="9"/>
      <c r="N328" s="9"/>
      <c r="O328" s="9"/>
      <c r="P328" s="9"/>
      <c r="S328" s="9"/>
      <c r="V328" s="9"/>
      <c r="W328" s="17"/>
      <c r="X328" s="9"/>
      <c r="Y328" s="9"/>
      <c r="Z328" s="9"/>
      <c r="AA328" s="9"/>
      <c r="AB328" s="9"/>
      <c r="AC328" s="9"/>
      <c r="AD328" s="9"/>
      <c r="AE328" s="9"/>
      <c r="AF328" s="9"/>
      <c r="AG328" s="9"/>
      <c r="AH328" s="9"/>
    </row>
    <row r="329" spans="1:34" x14ac:dyDescent="0.25">
      <c r="A329" s="9"/>
      <c r="B329" s="9"/>
      <c r="C329" s="9"/>
      <c r="D329" s="9"/>
      <c r="E329" s="1046"/>
      <c r="F329" s="9"/>
      <c r="G329" s="1046"/>
      <c r="H329" s="1046"/>
      <c r="I329" s="9"/>
      <c r="J329" s="9"/>
      <c r="K329" s="9"/>
      <c r="L329" s="6"/>
      <c r="M329" s="9"/>
      <c r="N329" s="9"/>
      <c r="O329" s="9"/>
      <c r="P329" s="9"/>
      <c r="S329" s="9"/>
      <c r="V329" s="9"/>
      <c r="W329" s="17"/>
      <c r="X329" s="9"/>
      <c r="Y329" s="9"/>
      <c r="Z329" s="9"/>
      <c r="AA329" s="9"/>
      <c r="AB329" s="9"/>
      <c r="AC329" s="9"/>
      <c r="AD329" s="9"/>
      <c r="AE329" s="9"/>
      <c r="AF329" s="9"/>
      <c r="AG329" s="9"/>
      <c r="AH329" s="9"/>
    </row>
    <row r="330" spans="1:34" x14ac:dyDescent="0.25">
      <c r="A330" s="9"/>
      <c r="B330" s="9"/>
      <c r="C330" s="9"/>
      <c r="D330" s="9"/>
      <c r="E330" s="1046"/>
      <c r="F330" s="9"/>
      <c r="G330" s="1046"/>
      <c r="H330" s="1046"/>
      <c r="I330" s="9"/>
      <c r="J330" s="9"/>
      <c r="K330" s="9"/>
      <c r="L330" s="6"/>
      <c r="M330" s="9"/>
      <c r="N330" s="9"/>
      <c r="O330" s="9"/>
      <c r="P330" s="9"/>
      <c r="S330" s="9"/>
      <c r="V330" s="9"/>
      <c r="W330" s="17"/>
      <c r="X330" s="9"/>
      <c r="Y330" s="9"/>
      <c r="Z330" s="9"/>
      <c r="AA330" s="9"/>
      <c r="AB330" s="9"/>
      <c r="AC330" s="9"/>
      <c r="AD330" s="9"/>
      <c r="AE330" s="9"/>
      <c r="AF330" s="9"/>
      <c r="AG330" s="9"/>
      <c r="AH330" s="9"/>
    </row>
    <row r="331" spans="1:34" x14ac:dyDescent="0.25">
      <c r="A331" s="9"/>
      <c r="B331" s="9"/>
      <c r="C331" s="9"/>
      <c r="D331" s="9"/>
      <c r="E331" s="1046"/>
      <c r="F331" s="9"/>
      <c r="G331" s="1046"/>
      <c r="H331" s="1046"/>
      <c r="I331" s="9"/>
      <c r="J331" s="9"/>
      <c r="K331" s="9"/>
      <c r="L331" s="6"/>
      <c r="M331" s="9"/>
      <c r="N331" s="9"/>
      <c r="O331" s="9"/>
      <c r="P331" s="9"/>
      <c r="S331" s="9"/>
      <c r="V331" s="9"/>
      <c r="W331" s="17"/>
      <c r="X331" s="9"/>
      <c r="Y331" s="9"/>
      <c r="Z331" s="9"/>
      <c r="AA331" s="9"/>
      <c r="AB331" s="9"/>
      <c r="AC331" s="9"/>
      <c r="AD331" s="9"/>
      <c r="AE331" s="9"/>
      <c r="AF331" s="9"/>
      <c r="AG331" s="9"/>
      <c r="AH331" s="9"/>
    </row>
    <row r="332" spans="1:34" x14ac:dyDescent="0.25">
      <c r="A332" s="9"/>
      <c r="B332" s="9"/>
      <c r="C332" s="9"/>
      <c r="D332" s="9"/>
      <c r="E332" s="1046"/>
      <c r="F332" s="9"/>
      <c r="G332" s="1046"/>
      <c r="H332" s="1046"/>
      <c r="I332" s="9"/>
      <c r="J332" s="9"/>
      <c r="K332" s="9"/>
      <c r="L332" s="6"/>
      <c r="M332" s="9"/>
      <c r="N332" s="9"/>
      <c r="O332" s="9"/>
      <c r="P332" s="9"/>
      <c r="S332" s="9"/>
      <c r="V332" s="9"/>
      <c r="W332" s="17"/>
      <c r="X332" s="9"/>
      <c r="Y332" s="9"/>
      <c r="Z332" s="9"/>
      <c r="AA332" s="9"/>
      <c r="AB332" s="9"/>
      <c r="AC332" s="9"/>
      <c r="AD332" s="9"/>
      <c r="AE332" s="9"/>
      <c r="AF332" s="9"/>
      <c r="AG332" s="9"/>
      <c r="AH332" s="9"/>
    </row>
    <row r="333" spans="1:34" x14ac:dyDescent="0.25">
      <c r="A333" s="9"/>
      <c r="B333" s="9"/>
      <c r="C333" s="9"/>
      <c r="D333" s="9"/>
      <c r="E333" s="1046"/>
      <c r="F333" s="9"/>
      <c r="G333" s="1046"/>
      <c r="H333" s="1046"/>
      <c r="I333" s="9"/>
      <c r="J333" s="9"/>
      <c r="K333" s="9"/>
      <c r="L333" s="6"/>
      <c r="M333" s="9"/>
      <c r="N333" s="9"/>
      <c r="O333" s="9"/>
      <c r="P333" s="9"/>
      <c r="S333" s="9"/>
      <c r="V333" s="9"/>
      <c r="W333" s="17"/>
      <c r="X333" s="9"/>
      <c r="Y333" s="9"/>
      <c r="Z333" s="9"/>
      <c r="AA333" s="9"/>
      <c r="AB333" s="9"/>
      <c r="AC333" s="9"/>
      <c r="AD333" s="9"/>
      <c r="AE333" s="9"/>
      <c r="AF333" s="9"/>
      <c r="AG333" s="9"/>
      <c r="AH333" s="9"/>
    </row>
    <row r="334" spans="1:34" x14ac:dyDescent="0.25">
      <c r="A334" s="9"/>
      <c r="B334" s="9"/>
      <c r="C334" s="9"/>
      <c r="D334" s="9"/>
      <c r="E334" s="1046"/>
      <c r="F334" s="9"/>
      <c r="G334" s="1046"/>
      <c r="H334" s="1046"/>
      <c r="I334" s="9"/>
      <c r="J334" s="9"/>
      <c r="K334" s="9"/>
      <c r="L334" s="6"/>
      <c r="M334" s="9"/>
      <c r="N334" s="9"/>
      <c r="O334" s="9"/>
      <c r="P334" s="9"/>
      <c r="S334" s="9"/>
      <c r="V334" s="9"/>
      <c r="W334" s="17"/>
      <c r="X334" s="9"/>
      <c r="Y334" s="9"/>
      <c r="Z334" s="9"/>
      <c r="AA334" s="9"/>
      <c r="AB334" s="9"/>
      <c r="AC334" s="9"/>
      <c r="AD334" s="9"/>
      <c r="AE334" s="9"/>
      <c r="AF334" s="9"/>
      <c r="AG334" s="9"/>
      <c r="AH334" s="9"/>
    </row>
    <row r="335" spans="1:34" x14ac:dyDescent="0.25">
      <c r="A335" s="9"/>
      <c r="B335" s="9"/>
      <c r="C335" s="9"/>
      <c r="D335" s="9"/>
      <c r="E335" s="1046"/>
      <c r="F335" s="9"/>
      <c r="G335" s="1046"/>
      <c r="H335" s="1046"/>
      <c r="I335" s="9"/>
      <c r="J335" s="9"/>
      <c r="K335" s="9"/>
      <c r="L335" s="6"/>
      <c r="M335" s="9"/>
      <c r="N335" s="9"/>
      <c r="O335" s="9"/>
      <c r="P335" s="9"/>
      <c r="S335" s="9"/>
      <c r="V335" s="9"/>
      <c r="W335" s="17"/>
      <c r="X335" s="9"/>
      <c r="Y335" s="9"/>
      <c r="Z335" s="9"/>
      <c r="AA335" s="9"/>
      <c r="AB335" s="9"/>
      <c r="AC335" s="9"/>
      <c r="AD335" s="9"/>
      <c r="AE335" s="9"/>
      <c r="AF335" s="9"/>
      <c r="AG335" s="9"/>
      <c r="AH335" s="9"/>
    </row>
    <row r="336" spans="1:34" x14ac:dyDescent="0.25">
      <c r="A336" s="9"/>
      <c r="B336" s="9"/>
      <c r="C336" s="9"/>
      <c r="D336" s="9"/>
      <c r="E336" s="1046"/>
      <c r="F336" s="9"/>
      <c r="G336" s="1046"/>
      <c r="H336" s="1046"/>
      <c r="I336" s="9"/>
      <c r="J336" s="9"/>
      <c r="K336" s="9"/>
      <c r="L336" s="6"/>
      <c r="M336" s="9"/>
      <c r="N336" s="9"/>
      <c r="O336" s="9"/>
      <c r="P336" s="9"/>
      <c r="S336" s="9"/>
      <c r="V336" s="9"/>
      <c r="W336" s="17"/>
      <c r="X336" s="9"/>
      <c r="Y336" s="9"/>
      <c r="Z336" s="9"/>
      <c r="AA336" s="9"/>
      <c r="AB336" s="9"/>
      <c r="AC336" s="9"/>
      <c r="AD336" s="9"/>
      <c r="AE336" s="9"/>
      <c r="AF336" s="9"/>
      <c r="AG336" s="9"/>
      <c r="AH336" s="9"/>
    </row>
    <row r="337" spans="1:34" x14ac:dyDescent="0.25">
      <c r="A337" s="9"/>
      <c r="B337" s="9"/>
      <c r="C337" s="9"/>
      <c r="D337" s="9"/>
      <c r="E337" s="1046"/>
      <c r="F337" s="9"/>
      <c r="G337" s="1046"/>
      <c r="H337" s="1046"/>
      <c r="I337" s="9"/>
      <c r="J337" s="9"/>
      <c r="K337" s="9"/>
      <c r="L337" s="6"/>
      <c r="M337" s="9"/>
      <c r="N337" s="9"/>
      <c r="O337" s="9"/>
      <c r="P337" s="9"/>
      <c r="S337" s="9"/>
      <c r="V337" s="9"/>
      <c r="W337" s="17"/>
      <c r="X337" s="9"/>
      <c r="Y337" s="9"/>
      <c r="Z337" s="9"/>
      <c r="AA337" s="9"/>
      <c r="AB337" s="9"/>
      <c r="AC337" s="9"/>
      <c r="AD337" s="9"/>
      <c r="AE337" s="9"/>
      <c r="AF337" s="9"/>
      <c r="AG337" s="9"/>
      <c r="AH337" s="9"/>
    </row>
    <row r="338" spans="1:34" x14ac:dyDescent="0.25">
      <c r="A338" s="9"/>
      <c r="B338" s="9"/>
      <c r="C338" s="9"/>
      <c r="D338" s="9"/>
      <c r="E338" s="1046"/>
      <c r="F338" s="9"/>
      <c r="G338" s="1046"/>
      <c r="H338" s="1046"/>
      <c r="I338" s="9"/>
      <c r="J338" s="9"/>
      <c r="K338" s="9"/>
      <c r="L338" s="6"/>
      <c r="M338" s="9"/>
      <c r="N338" s="9"/>
      <c r="O338" s="9"/>
      <c r="P338" s="9"/>
      <c r="S338" s="9"/>
      <c r="V338" s="9"/>
      <c r="W338" s="17"/>
      <c r="X338" s="9"/>
      <c r="Y338" s="9"/>
      <c r="Z338" s="9"/>
      <c r="AA338" s="9"/>
      <c r="AB338" s="9"/>
      <c r="AC338" s="9"/>
      <c r="AD338" s="9"/>
      <c r="AE338" s="9"/>
      <c r="AF338" s="9"/>
      <c r="AG338" s="9"/>
      <c r="AH338" s="9"/>
    </row>
    <row r="339" spans="1:34" x14ac:dyDescent="0.25">
      <c r="A339" s="9"/>
      <c r="B339" s="9"/>
      <c r="C339" s="9"/>
      <c r="D339" s="9"/>
      <c r="E339" s="1046"/>
      <c r="F339" s="9"/>
      <c r="G339" s="1046"/>
      <c r="H339" s="1046"/>
      <c r="I339" s="9"/>
      <c r="J339" s="9"/>
      <c r="K339" s="9"/>
      <c r="L339" s="6"/>
      <c r="M339" s="9"/>
      <c r="N339" s="9"/>
      <c r="O339" s="9"/>
      <c r="P339" s="9"/>
      <c r="S339" s="9"/>
      <c r="V339" s="9"/>
      <c r="W339" s="17"/>
      <c r="X339" s="9"/>
      <c r="Y339" s="9"/>
      <c r="Z339" s="9"/>
      <c r="AA339" s="9"/>
      <c r="AB339" s="9"/>
      <c r="AC339" s="9"/>
      <c r="AD339" s="9"/>
      <c r="AE339" s="9"/>
      <c r="AF339" s="9"/>
      <c r="AG339" s="9"/>
      <c r="AH339" s="9"/>
    </row>
    <row r="340" spans="1:34" x14ac:dyDescent="0.25">
      <c r="A340" s="9"/>
      <c r="B340" s="9"/>
      <c r="C340" s="9"/>
      <c r="D340" s="9"/>
      <c r="E340" s="1046"/>
      <c r="F340" s="9"/>
      <c r="G340" s="1046"/>
      <c r="H340" s="1046"/>
      <c r="I340" s="9"/>
      <c r="J340" s="9"/>
      <c r="K340" s="9"/>
      <c r="L340" s="6"/>
      <c r="M340" s="9"/>
      <c r="N340" s="9"/>
      <c r="O340" s="9"/>
      <c r="P340" s="9"/>
      <c r="S340" s="9"/>
      <c r="V340" s="9"/>
      <c r="W340" s="17"/>
      <c r="X340" s="9"/>
      <c r="Y340" s="9"/>
      <c r="Z340" s="9"/>
      <c r="AA340" s="9"/>
      <c r="AB340" s="9"/>
      <c r="AC340" s="9"/>
      <c r="AD340" s="9"/>
      <c r="AE340" s="9"/>
      <c r="AF340" s="9"/>
      <c r="AG340" s="9"/>
      <c r="AH340" s="9"/>
    </row>
    <row r="341" spans="1:34" x14ac:dyDescent="0.25">
      <c r="A341" s="9"/>
      <c r="B341" s="9"/>
      <c r="C341" s="9"/>
      <c r="D341" s="9"/>
      <c r="E341" s="1046"/>
      <c r="F341" s="9"/>
      <c r="G341" s="1046"/>
      <c r="H341" s="1046"/>
      <c r="I341" s="9"/>
      <c r="J341" s="9"/>
      <c r="K341" s="9"/>
      <c r="L341" s="6"/>
      <c r="M341" s="9"/>
      <c r="N341" s="9"/>
      <c r="O341" s="9"/>
      <c r="P341" s="9"/>
      <c r="S341" s="9"/>
      <c r="V341" s="9"/>
      <c r="W341" s="17"/>
      <c r="X341" s="9"/>
      <c r="Y341" s="9"/>
      <c r="Z341" s="9"/>
      <c r="AA341" s="9"/>
      <c r="AB341" s="9"/>
      <c r="AC341" s="9"/>
      <c r="AD341" s="9"/>
      <c r="AE341" s="9"/>
      <c r="AF341" s="9"/>
      <c r="AG341" s="9"/>
      <c r="AH341" s="9"/>
    </row>
    <row r="342" spans="1:34" x14ac:dyDescent="0.25">
      <c r="A342" s="9"/>
      <c r="B342" s="9"/>
      <c r="C342" s="9"/>
      <c r="D342" s="9"/>
      <c r="E342" s="1046"/>
      <c r="F342" s="9"/>
      <c r="G342" s="1046"/>
      <c r="H342" s="1046"/>
      <c r="I342" s="9"/>
      <c r="J342" s="9"/>
      <c r="K342" s="9"/>
      <c r="L342" s="6"/>
      <c r="M342" s="9"/>
      <c r="N342" s="9"/>
      <c r="O342" s="9"/>
      <c r="P342" s="9"/>
      <c r="S342" s="9"/>
      <c r="V342" s="9"/>
      <c r="W342" s="17"/>
      <c r="X342" s="9"/>
      <c r="Y342" s="9"/>
      <c r="Z342" s="9"/>
      <c r="AA342" s="9"/>
      <c r="AB342" s="9"/>
      <c r="AC342" s="9"/>
      <c r="AD342" s="9"/>
      <c r="AE342" s="9"/>
      <c r="AF342" s="9"/>
      <c r="AG342" s="9"/>
      <c r="AH342" s="9"/>
    </row>
    <row r="343" spans="1:34" x14ac:dyDescent="0.25">
      <c r="A343" s="9"/>
      <c r="B343" s="9"/>
      <c r="C343" s="9"/>
      <c r="D343" s="9"/>
      <c r="E343" s="1046"/>
      <c r="F343" s="9"/>
      <c r="G343" s="1046"/>
      <c r="H343" s="1046"/>
      <c r="I343" s="9"/>
      <c r="J343" s="9"/>
      <c r="K343" s="9"/>
      <c r="L343" s="6"/>
      <c r="M343" s="9"/>
      <c r="N343" s="9"/>
      <c r="O343" s="9"/>
      <c r="P343" s="9"/>
      <c r="S343" s="9"/>
      <c r="V343" s="9"/>
      <c r="W343" s="17"/>
      <c r="X343" s="9"/>
      <c r="Y343" s="9"/>
      <c r="Z343" s="9"/>
      <c r="AA343" s="9"/>
      <c r="AB343" s="9"/>
      <c r="AC343" s="9"/>
      <c r="AD343" s="9"/>
      <c r="AE343" s="9"/>
      <c r="AF343" s="9"/>
      <c r="AG343" s="9"/>
      <c r="AH343" s="9"/>
    </row>
    <row r="344" spans="1:34" x14ac:dyDescent="0.25">
      <c r="A344" s="9"/>
      <c r="B344" s="9"/>
      <c r="C344" s="9"/>
      <c r="D344" s="9"/>
      <c r="E344" s="1046"/>
      <c r="F344" s="9"/>
      <c r="G344" s="1046"/>
      <c r="H344" s="1046"/>
      <c r="I344" s="9"/>
      <c r="J344" s="9"/>
      <c r="K344" s="9"/>
      <c r="L344" s="6"/>
      <c r="M344" s="9"/>
      <c r="N344" s="9"/>
      <c r="O344" s="9"/>
      <c r="P344" s="9"/>
      <c r="S344" s="9"/>
      <c r="V344" s="9"/>
      <c r="W344" s="17"/>
      <c r="X344" s="9"/>
      <c r="Y344" s="9"/>
      <c r="Z344" s="9"/>
      <c r="AA344" s="9"/>
      <c r="AB344" s="9"/>
      <c r="AC344" s="9"/>
      <c r="AD344" s="9"/>
      <c r="AE344" s="9"/>
      <c r="AF344" s="9"/>
      <c r="AG344" s="9"/>
      <c r="AH344" s="9"/>
    </row>
    <row r="345" spans="1:34" x14ac:dyDescent="0.25">
      <c r="A345" s="9"/>
      <c r="B345" s="9"/>
      <c r="C345" s="9"/>
      <c r="D345" s="9"/>
      <c r="E345" s="1046"/>
      <c r="F345" s="9"/>
      <c r="G345" s="1046"/>
      <c r="H345" s="1046"/>
      <c r="I345" s="9"/>
      <c r="J345" s="9"/>
      <c r="K345" s="9"/>
      <c r="L345" s="6"/>
      <c r="M345" s="9"/>
      <c r="N345" s="9"/>
      <c r="O345" s="9"/>
      <c r="P345" s="9"/>
      <c r="S345" s="9"/>
      <c r="V345" s="9"/>
      <c r="W345" s="17"/>
      <c r="X345" s="9"/>
      <c r="Y345" s="9"/>
      <c r="Z345" s="9"/>
      <c r="AA345" s="9"/>
      <c r="AB345" s="9"/>
      <c r="AC345" s="9"/>
      <c r="AD345" s="9"/>
      <c r="AE345" s="9"/>
      <c r="AF345" s="9"/>
      <c r="AG345" s="9"/>
      <c r="AH345" s="9"/>
    </row>
    <row r="346" spans="1:34" x14ac:dyDescent="0.25">
      <c r="A346" s="9"/>
      <c r="B346" s="9"/>
      <c r="C346" s="9"/>
      <c r="D346" s="9"/>
      <c r="E346" s="1046"/>
      <c r="F346" s="9"/>
      <c r="G346" s="1046"/>
      <c r="H346" s="1046"/>
      <c r="I346" s="9"/>
      <c r="J346" s="9"/>
      <c r="K346" s="9"/>
      <c r="L346" s="6"/>
      <c r="M346" s="9"/>
      <c r="N346" s="9"/>
      <c r="O346" s="9"/>
      <c r="P346" s="9"/>
      <c r="S346" s="9"/>
      <c r="V346" s="9"/>
      <c r="W346" s="17"/>
      <c r="X346" s="9"/>
      <c r="Y346" s="9"/>
      <c r="Z346" s="9"/>
      <c r="AA346" s="9"/>
      <c r="AB346" s="9"/>
      <c r="AC346" s="9"/>
      <c r="AD346" s="9"/>
      <c r="AE346" s="9"/>
      <c r="AF346" s="9"/>
      <c r="AG346" s="9"/>
      <c r="AH346" s="9"/>
    </row>
    <row r="347" spans="1:34" x14ac:dyDescent="0.25">
      <c r="A347" s="9"/>
      <c r="B347" s="9"/>
      <c r="C347" s="9"/>
      <c r="D347" s="9"/>
      <c r="E347" s="1046"/>
      <c r="F347" s="9"/>
      <c r="G347" s="1046"/>
      <c r="H347" s="1046"/>
      <c r="I347" s="9"/>
      <c r="J347" s="9"/>
      <c r="K347" s="9"/>
      <c r="L347" s="6"/>
      <c r="M347" s="9"/>
      <c r="N347" s="9"/>
      <c r="O347" s="9"/>
      <c r="P347" s="9"/>
      <c r="S347" s="9"/>
      <c r="V347" s="9"/>
      <c r="W347" s="17"/>
      <c r="X347" s="9"/>
      <c r="Y347" s="9"/>
      <c r="Z347" s="9"/>
      <c r="AA347" s="9"/>
      <c r="AB347" s="9"/>
      <c r="AC347" s="9"/>
      <c r="AD347" s="9"/>
      <c r="AE347" s="9"/>
      <c r="AF347" s="9"/>
      <c r="AG347" s="9"/>
      <c r="AH347" s="9"/>
    </row>
    <row r="348" spans="1:34" x14ac:dyDescent="0.25">
      <c r="A348" s="9"/>
      <c r="B348" s="9"/>
      <c r="C348" s="9"/>
      <c r="D348" s="9"/>
      <c r="E348" s="1046"/>
      <c r="F348" s="9"/>
      <c r="G348" s="1046"/>
      <c r="H348" s="1046"/>
      <c r="I348" s="9"/>
      <c r="J348" s="9"/>
      <c r="K348" s="9"/>
      <c r="L348" s="6"/>
      <c r="M348" s="9"/>
      <c r="N348" s="9"/>
      <c r="O348" s="9"/>
      <c r="P348" s="9"/>
      <c r="S348" s="9"/>
      <c r="V348" s="9"/>
      <c r="W348" s="17"/>
      <c r="X348" s="9"/>
      <c r="Y348" s="9"/>
      <c r="Z348" s="9"/>
      <c r="AA348" s="9"/>
      <c r="AB348" s="9"/>
      <c r="AC348" s="9"/>
      <c r="AD348" s="9"/>
      <c r="AE348" s="9"/>
      <c r="AF348" s="9"/>
      <c r="AG348" s="9"/>
      <c r="AH348" s="9"/>
    </row>
    <row r="349" spans="1:34" x14ac:dyDescent="0.25">
      <c r="A349" s="9"/>
      <c r="B349" s="9"/>
      <c r="C349" s="9"/>
      <c r="D349" s="9"/>
      <c r="E349" s="1046"/>
      <c r="F349" s="9"/>
      <c r="G349" s="1046"/>
      <c r="H349" s="1046"/>
      <c r="I349" s="9"/>
      <c r="J349" s="9"/>
      <c r="K349" s="9"/>
      <c r="L349" s="6"/>
      <c r="M349" s="9"/>
      <c r="N349" s="9"/>
      <c r="O349" s="9"/>
      <c r="P349" s="9"/>
      <c r="S349" s="9"/>
      <c r="V349" s="9"/>
      <c r="W349" s="17"/>
      <c r="X349" s="9"/>
      <c r="Y349" s="9"/>
      <c r="Z349" s="9"/>
      <c r="AA349" s="9"/>
      <c r="AB349" s="9"/>
      <c r="AC349" s="9"/>
      <c r="AD349" s="9"/>
      <c r="AE349" s="9"/>
      <c r="AF349" s="9"/>
      <c r="AG349" s="9"/>
      <c r="AH349" s="9"/>
    </row>
    <row r="350" spans="1:34" x14ac:dyDescent="0.25">
      <c r="A350" s="9"/>
      <c r="B350" s="9"/>
      <c r="C350" s="9"/>
      <c r="D350" s="9"/>
      <c r="E350" s="1046"/>
      <c r="F350" s="9"/>
      <c r="G350" s="1046"/>
      <c r="H350" s="1046"/>
      <c r="I350" s="9"/>
      <c r="J350" s="9"/>
      <c r="K350" s="9"/>
      <c r="L350" s="6"/>
      <c r="M350" s="9"/>
      <c r="N350" s="9"/>
      <c r="O350" s="9"/>
      <c r="P350" s="9"/>
      <c r="S350" s="9"/>
      <c r="V350" s="9"/>
      <c r="W350" s="17"/>
      <c r="X350" s="9"/>
      <c r="Y350" s="9"/>
      <c r="Z350" s="9"/>
      <c r="AA350" s="9"/>
      <c r="AB350" s="9"/>
      <c r="AC350" s="9"/>
      <c r="AD350" s="9"/>
      <c r="AE350" s="9"/>
      <c r="AF350" s="9"/>
      <c r="AG350" s="9"/>
      <c r="AH350" s="9"/>
    </row>
    <row r="351" spans="1:34" x14ac:dyDescent="0.25">
      <c r="A351" s="9"/>
      <c r="B351" s="9"/>
      <c r="C351" s="9"/>
      <c r="D351" s="9"/>
      <c r="E351" s="1046"/>
      <c r="F351" s="9"/>
      <c r="G351" s="1046"/>
      <c r="H351" s="1046"/>
      <c r="I351" s="9"/>
      <c r="J351" s="9"/>
      <c r="K351" s="9"/>
      <c r="L351" s="6"/>
      <c r="M351" s="9"/>
      <c r="N351" s="9"/>
      <c r="O351" s="9"/>
      <c r="P351" s="9"/>
      <c r="S351" s="9"/>
      <c r="V351" s="9"/>
      <c r="W351" s="17"/>
      <c r="X351" s="9"/>
      <c r="Y351" s="9"/>
      <c r="Z351" s="9"/>
      <c r="AA351" s="9"/>
      <c r="AB351" s="9"/>
      <c r="AC351" s="9"/>
      <c r="AD351" s="9"/>
      <c r="AE351" s="9"/>
      <c r="AF351" s="9"/>
      <c r="AG351" s="9"/>
      <c r="AH351" s="9"/>
    </row>
    <row r="352" spans="1:34" x14ac:dyDescent="0.25">
      <c r="A352" s="9"/>
      <c r="B352" s="9"/>
      <c r="C352" s="9"/>
      <c r="D352" s="9"/>
      <c r="E352" s="1046"/>
      <c r="F352" s="9"/>
      <c r="G352" s="1046"/>
      <c r="H352" s="1046"/>
      <c r="I352" s="9"/>
      <c r="J352" s="9"/>
      <c r="K352" s="9"/>
      <c r="L352" s="6"/>
      <c r="M352" s="9"/>
      <c r="N352" s="9"/>
      <c r="O352" s="9"/>
      <c r="P352" s="9"/>
      <c r="S352" s="9"/>
      <c r="V352" s="9"/>
      <c r="W352" s="17"/>
      <c r="X352" s="9"/>
      <c r="Y352" s="9"/>
      <c r="Z352" s="9"/>
      <c r="AA352" s="9"/>
      <c r="AB352" s="9"/>
      <c r="AC352" s="9"/>
      <c r="AD352" s="9"/>
      <c r="AE352" s="9"/>
      <c r="AF352" s="9"/>
      <c r="AG352" s="9"/>
      <c r="AH352" s="9"/>
    </row>
    <row r="353" spans="1:34" x14ac:dyDescent="0.25">
      <c r="A353" s="9"/>
      <c r="B353" s="9"/>
      <c r="C353" s="9"/>
      <c r="D353" s="9"/>
      <c r="E353" s="1046"/>
      <c r="F353" s="9"/>
      <c r="G353" s="1046"/>
      <c r="H353" s="1046"/>
      <c r="I353" s="9"/>
      <c r="J353" s="9"/>
      <c r="K353" s="9"/>
      <c r="L353" s="6"/>
      <c r="M353" s="9"/>
      <c r="N353" s="9"/>
      <c r="O353" s="9"/>
      <c r="P353" s="9"/>
      <c r="S353" s="9"/>
      <c r="V353" s="9"/>
      <c r="W353" s="17"/>
      <c r="X353" s="9"/>
      <c r="Y353" s="9"/>
      <c r="Z353" s="9"/>
      <c r="AA353" s="9"/>
      <c r="AB353" s="9"/>
      <c r="AC353" s="9"/>
      <c r="AD353" s="9"/>
      <c r="AE353" s="9"/>
      <c r="AF353" s="9"/>
      <c r="AG353" s="9"/>
      <c r="AH353" s="9"/>
    </row>
    <row r="354" spans="1:34" x14ac:dyDescent="0.25">
      <c r="A354" s="9"/>
      <c r="B354" s="9"/>
      <c r="C354" s="9"/>
      <c r="D354" s="9"/>
      <c r="E354" s="1046"/>
      <c r="F354" s="9"/>
      <c r="G354" s="1046"/>
      <c r="H354" s="1046"/>
      <c r="I354" s="9"/>
      <c r="J354" s="9"/>
      <c r="K354" s="9"/>
      <c r="L354" s="6"/>
      <c r="M354" s="9"/>
      <c r="N354" s="9"/>
      <c r="O354" s="9"/>
      <c r="P354" s="9"/>
      <c r="S354" s="9"/>
      <c r="V354" s="9"/>
      <c r="W354" s="17"/>
      <c r="X354" s="9"/>
      <c r="Y354" s="9"/>
      <c r="Z354" s="9"/>
      <c r="AA354" s="9"/>
      <c r="AB354" s="9"/>
      <c r="AC354" s="9"/>
      <c r="AD354" s="9"/>
      <c r="AE354" s="9"/>
      <c r="AF354" s="9"/>
      <c r="AG354" s="9"/>
      <c r="AH354" s="9"/>
    </row>
    <row r="355" spans="1:34" x14ac:dyDescent="0.25">
      <c r="A355" s="9"/>
      <c r="B355" s="9"/>
      <c r="C355" s="9"/>
      <c r="D355" s="9"/>
      <c r="E355" s="1046"/>
      <c r="F355" s="9"/>
      <c r="G355" s="1046"/>
      <c r="H355" s="1046"/>
      <c r="I355" s="9"/>
      <c r="J355" s="9"/>
      <c r="K355" s="9"/>
      <c r="L355" s="6"/>
      <c r="M355" s="9"/>
      <c r="N355" s="9"/>
      <c r="O355" s="9"/>
      <c r="P355" s="9"/>
      <c r="S355" s="9"/>
      <c r="V355" s="9"/>
      <c r="W355" s="17"/>
      <c r="X355" s="9"/>
      <c r="Y355" s="9"/>
      <c r="Z355" s="9"/>
      <c r="AA355" s="9"/>
      <c r="AB355" s="9"/>
      <c r="AC355" s="9"/>
      <c r="AD355" s="9"/>
      <c r="AE355" s="9"/>
      <c r="AF355" s="9"/>
      <c r="AG355" s="9"/>
      <c r="AH355" s="9"/>
    </row>
    <row r="356" spans="1:34" x14ac:dyDescent="0.25">
      <c r="A356" s="9"/>
      <c r="B356" s="9"/>
      <c r="C356" s="9"/>
      <c r="D356" s="9"/>
      <c r="E356" s="1046"/>
      <c r="F356" s="9"/>
      <c r="G356" s="1046"/>
      <c r="H356" s="1046"/>
      <c r="I356" s="9"/>
      <c r="J356" s="9"/>
      <c r="K356" s="9"/>
      <c r="L356" s="6"/>
      <c r="M356" s="9"/>
      <c r="N356" s="9"/>
      <c r="O356" s="9"/>
      <c r="P356" s="9"/>
      <c r="S356" s="9"/>
      <c r="V356" s="9"/>
      <c r="W356" s="17"/>
      <c r="X356" s="9"/>
      <c r="Y356" s="9"/>
      <c r="Z356" s="9"/>
      <c r="AA356" s="9"/>
      <c r="AB356" s="9"/>
      <c r="AC356" s="9"/>
      <c r="AD356" s="9"/>
      <c r="AE356" s="9"/>
      <c r="AF356" s="9"/>
      <c r="AG356" s="9"/>
      <c r="AH356" s="9"/>
    </row>
    <row r="357" spans="1:34" x14ac:dyDescent="0.25">
      <c r="A357" s="9"/>
      <c r="B357" s="9"/>
      <c r="C357" s="9"/>
      <c r="D357" s="9"/>
      <c r="E357" s="1046"/>
      <c r="F357" s="9"/>
      <c r="G357" s="1046"/>
      <c r="H357" s="1046"/>
      <c r="I357" s="9"/>
      <c r="J357" s="9"/>
      <c r="K357" s="9"/>
      <c r="L357" s="6"/>
      <c r="M357" s="9"/>
      <c r="N357" s="9"/>
      <c r="O357" s="9"/>
      <c r="P357" s="9"/>
      <c r="S357" s="9"/>
      <c r="V357" s="9"/>
      <c r="W357" s="17"/>
      <c r="X357" s="9"/>
      <c r="Y357" s="9"/>
      <c r="Z357" s="9"/>
      <c r="AA357" s="9"/>
      <c r="AB357" s="9"/>
      <c r="AC357" s="9"/>
      <c r="AD357" s="9"/>
      <c r="AE357" s="9"/>
      <c r="AF357" s="9"/>
      <c r="AG357" s="9"/>
      <c r="AH357" s="9"/>
    </row>
    <row r="358" spans="1:34" x14ac:dyDescent="0.25">
      <c r="A358" s="9"/>
      <c r="B358" s="9"/>
      <c r="C358" s="9"/>
      <c r="D358" s="9"/>
      <c r="E358" s="1046"/>
      <c r="F358" s="9"/>
      <c r="G358" s="1046"/>
      <c r="H358" s="1046"/>
      <c r="I358" s="9"/>
      <c r="J358" s="9"/>
      <c r="K358" s="9"/>
      <c r="L358" s="6"/>
      <c r="M358" s="9"/>
      <c r="N358" s="9"/>
      <c r="O358" s="9"/>
      <c r="P358" s="9"/>
      <c r="S358" s="9"/>
      <c r="V358" s="9"/>
      <c r="W358" s="17"/>
      <c r="X358" s="9"/>
      <c r="Y358" s="9"/>
      <c r="Z358" s="9"/>
      <c r="AA358" s="9"/>
      <c r="AB358" s="9"/>
      <c r="AC358" s="9"/>
      <c r="AD358" s="9"/>
      <c r="AE358" s="9"/>
      <c r="AF358" s="9"/>
      <c r="AG358" s="9"/>
      <c r="AH358" s="9"/>
    </row>
    <row r="359" spans="1:34" x14ac:dyDescent="0.25">
      <c r="A359" s="9"/>
      <c r="B359" s="9"/>
      <c r="C359" s="9"/>
      <c r="D359" s="9"/>
      <c r="E359" s="1046"/>
      <c r="F359" s="9"/>
      <c r="G359" s="1046"/>
      <c r="H359" s="1046"/>
      <c r="I359" s="9"/>
      <c r="J359" s="9"/>
      <c r="K359" s="9"/>
      <c r="L359" s="6"/>
      <c r="M359" s="9"/>
      <c r="N359" s="9"/>
      <c r="O359" s="9"/>
      <c r="P359" s="9"/>
      <c r="S359" s="9"/>
      <c r="V359" s="9"/>
      <c r="W359" s="17"/>
      <c r="X359" s="9"/>
      <c r="Y359" s="9"/>
      <c r="Z359" s="9"/>
      <c r="AA359" s="9"/>
      <c r="AB359" s="9"/>
      <c r="AC359" s="9"/>
      <c r="AD359" s="9"/>
      <c r="AE359" s="9"/>
      <c r="AF359" s="9"/>
      <c r="AG359" s="9"/>
      <c r="AH359" s="9"/>
    </row>
    <row r="360" spans="1:34" x14ac:dyDescent="0.25">
      <c r="A360" s="9"/>
      <c r="B360" s="9"/>
      <c r="C360" s="9"/>
      <c r="D360" s="9"/>
      <c r="E360" s="1046"/>
      <c r="F360" s="9"/>
      <c r="G360" s="1046"/>
      <c r="H360" s="1046"/>
      <c r="I360" s="9"/>
      <c r="J360" s="9"/>
      <c r="K360" s="9"/>
      <c r="L360" s="6"/>
      <c r="M360" s="9"/>
      <c r="N360" s="9"/>
      <c r="O360" s="9"/>
      <c r="P360" s="9"/>
      <c r="S360" s="9"/>
      <c r="V360" s="9"/>
      <c r="W360" s="17"/>
      <c r="X360" s="9"/>
      <c r="Y360" s="9"/>
      <c r="Z360" s="9"/>
      <c r="AA360" s="9"/>
      <c r="AB360" s="9"/>
      <c r="AC360" s="9"/>
      <c r="AD360" s="9"/>
      <c r="AE360" s="9"/>
      <c r="AF360" s="9"/>
      <c r="AG360" s="9"/>
      <c r="AH360" s="9"/>
    </row>
    <row r="361" spans="1:34" x14ac:dyDescent="0.25">
      <c r="A361" s="9"/>
      <c r="B361" s="9"/>
      <c r="C361" s="9"/>
      <c r="D361" s="9"/>
      <c r="E361" s="1046"/>
      <c r="F361" s="9"/>
      <c r="G361" s="1046"/>
      <c r="H361" s="1046"/>
      <c r="I361" s="9"/>
      <c r="J361" s="9"/>
      <c r="K361" s="9"/>
      <c r="L361" s="6"/>
      <c r="M361" s="9"/>
      <c r="N361" s="9"/>
      <c r="O361" s="9"/>
      <c r="P361" s="9"/>
      <c r="S361" s="9"/>
      <c r="V361" s="9"/>
      <c r="W361" s="17"/>
      <c r="X361" s="9"/>
      <c r="Y361" s="9"/>
      <c r="Z361" s="9"/>
      <c r="AA361" s="9"/>
      <c r="AB361" s="9"/>
      <c r="AC361" s="9"/>
      <c r="AD361" s="9"/>
      <c r="AE361" s="9"/>
      <c r="AF361" s="9"/>
      <c r="AG361" s="9"/>
      <c r="AH361" s="9"/>
    </row>
    <row r="362" spans="1:34" x14ac:dyDescent="0.25">
      <c r="A362" s="9"/>
      <c r="B362" s="9"/>
      <c r="C362" s="9"/>
      <c r="D362" s="9"/>
      <c r="E362" s="1046"/>
      <c r="F362" s="9"/>
      <c r="G362" s="1046"/>
      <c r="H362" s="1046"/>
      <c r="I362" s="9"/>
      <c r="J362" s="9"/>
      <c r="K362" s="9"/>
      <c r="L362" s="6"/>
      <c r="M362" s="9"/>
      <c r="N362" s="9"/>
      <c r="O362" s="9"/>
      <c r="P362" s="9"/>
      <c r="S362" s="9"/>
      <c r="V362" s="9"/>
      <c r="W362" s="17"/>
      <c r="X362" s="9"/>
      <c r="Y362" s="9"/>
      <c r="Z362" s="9"/>
      <c r="AA362" s="9"/>
      <c r="AB362" s="9"/>
      <c r="AC362" s="9"/>
      <c r="AD362" s="9"/>
      <c r="AE362" s="9"/>
      <c r="AF362" s="9"/>
      <c r="AG362" s="9"/>
      <c r="AH362" s="9"/>
    </row>
    <row r="363" spans="1:34" x14ac:dyDescent="0.25">
      <c r="A363" s="9"/>
      <c r="B363" s="9"/>
      <c r="C363" s="9"/>
      <c r="D363" s="9"/>
      <c r="E363" s="1046"/>
      <c r="F363" s="9"/>
      <c r="G363" s="1046"/>
      <c r="H363" s="1046"/>
      <c r="I363" s="9"/>
      <c r="J363" s="9"/>
      <c r="K363" s="9"/>
      <c r="L363" s="6"/>
      <c r="M363" s="9"/>
      <c r="N363" s="9"/>
      <c r="O363" s="9"/>
      <c r="P363" s="9"/>
      <c r="S363" s="9"/>
      <c r="V363" s="9"/>
      <c r="W363" s="17"/>
      <c r="X363" s="9"/>
      <c r="Y363" s="9"/>
      <c r="Z363" s="9"/>
      <c r="AA363" s="9"/>
      <c r="AB363" s="9"/>
      <c r="AC363" s="9"/>
      <c r="AD363" s="9"/>
      <c r="AE363" s="9"/>
      <c r="AF363" s="9"/>
      <c r="AG363" s="9"/>
      <c r="AH363" s="9"/>
    </row>
    <row r="364" spans="1:34" x14ac:dyDescent="0.25">
      <c r="A364" s="9"/>
      <c r="B364" s="9"/>
      <c r="C364" s="9"/>
      <c r="D364" s="9"/>
      <c r="E364" s="1046"/>
      <c r="F364" s="9"/>
      <c r="G364" s="1046"/>
      <c r="H364" s="1046"/>
      <c r="I364" s="9"/>
      <c r="J364" s="9"/>
      <c r="K364" s="9"/>
      <c r="L364" s="6"/>
      <c r="M364" s="9"/>
      <c r="N364" s="9"/>
      <c r="O364" s="9"/>
      <c r="P364" s="9"/>
      <c r="S364" s="9"/>
      <c r="V364" s="9"/>
      <c r="W364" s="17"/>
      <c r="X364" s="9"/>
      <c r="Y364" s="9"/>
      <c r="Z364" s="9"/>
      <c r="AA364" s="9"/>
      <c r="AB364" s="9"/>
      <c r="AC364" s="9"/>
      <c r="AD364" s="9"/>
      <c r="AE364" s="9"/>
      <c r="AF364" s="9"/>
      <c r="AG364" s="9"/>
      <c r="AH364" s="9"/>
    </row>
    <row r="365" spans="1:34" x14ac:dyDescent="0.25">
      <c r="A365" s="9"/>
      <c r="B365" s="9"/>
      <c r="C365" s="9"/>
      <c r="D365" s="9"/>
      <c r="E365" s="1046"/>
      <c r="F365" s="9"/>
      <c r="G365" s="1046"/>
      <c r="H365" s="1046"/>
      <c r="I365" s="9"/>
      <c r="J365" s="9"/>
      <c r="K365" s="9"/>
      <c r="L365" s="6"/>
      <c r="M365" s="9"/>
      <c r="N365" s="9"/>
      <c r="O365" s="9"/>
      <c r="P365" s="9"/>
      <c r="S365" s="9"/>
      <c r="V365" s="9"/>
      <c r="W365" s="17"/>
      <c r="X365" s="9"/>
      <c r="Y365" s="9"/>
      <c r="Z365" s="9"/>
      <c r="AA365" s="9"/>
      <c r="AB365" s="9"/>
      <c r="AC365" s="9"/>
      <c r="AD365" s="9"/>
      <c r="AE365" s="9"/>
      <c r="AF365" s="9"/>
      <c r="AG365" s="9"/>
      <c r="AH365" s="9"/>
    </row>
    <row r="366" spans="1:34" x14ac:dyDescent="0.25">
      <c r="A366" s="9"/>
      <c r="B366" s="9"/>
      <c r="C366" s="9"/>
      <c r="D366" s="9"/>
      <c r="E366" s="1046"/>
      <c r="F366" s="9"/>
      <c r="G366" s="1046"/>
      <c r="H366" s="1046"/>
      <c r="I366" s="9"/>
      <c r="J366" s="9"/>
      <c r="K366" s="9"/>
      <c r="L366" s="6"/>
      <c r="M366" s="9"/>
      <c r="N366" s="9"/>
      <c r="O366" s="9"/>
      <c r="P366" s="9"/>
      <c r="S366" s="9"/>
      <c r="V366" s="9"/>
      <c r="W366" s="17"/>
      <c r="X366" s="9"/>
      <c r="Y366" s="9"/>
      <c r="Z366" s="9"/>
      <c r="AA366" s="9"/>
      <c r="AB366" s="9"/>
      <c r="AC366" s="9"/>
      <c r="AD366" s="9"/>
      <c r="AE366" s="9"/>
      <c r="AF366" s="9"/>
      <c r="AG366" s="9"/>
      <c r="AH366" s="9"/>
    </row>
    <row r="367" spans="1:34" x14ac:dyDescent="0.25">
      <c r="A367" s="9"/>
      <c r="B367" s="9"/>
      <c r="C367" s="9"/>
      <c r="D367" s="9"/>
      <c r="E367" s="1046"/>
      <c r="F367" s="9"/>
      <c r="G367" s="1046"/>
      <c r="H367" s="1046"/>
      <c r="I367" s="9"/>
      <c r="J367" s="9"/>
      <c r="K367" s="9"/>
      <c r="L367" s="6"/>
      <c r="M367" s="9"/>
      <c r="N367" s="9"/>
      <c r="O367" s="9"/>
      <c r="P367" s="9"/>
      <c r="S367" s="9"/>
      <c r="V367" s="9"/>
      <c r="W367" s="17"/>
      <c r="X367" s="9"/>
      <c r="Y367" s="9"/>
      <c r="Z367" s="9"/>
      <c r="AA367" s="9"/>
      <c r="AB367" s="9"/>
      <c r="AC367" s="9"/>
      <c r="AD367" s="9"/>
      <c r="AE367" s="9"/>
      <c r="AF367" s="9"/>
      <c r="AG367" s="9"/>
      <c r="AH367" s="9"/>
    </row>
    <row r="368" spans="1:34" x14ac:dyDescent="0.25">
      <c r="A368" s="9"/>
      <c r="B368" s="9"/>
      <c r="C368" s="9"/>
      <c r="D368" s="9"/>
      <c r="E368" s="1046"/>
      <c r="F368" s="9"/>
      <c r="G368" s="1046"/>
      <c r="H368" s="1046"/>
      <c r="I368" s="9"/>
      <c r="J368" s="9"/>
      <c r="K368" s="9"/>
      <c r="L368" s="6"/>
      <c r="M368" s="9"/>
      <c r="N368" s="9"/>
      <c r="O368" s="9"/>
      <c r="P368" s="9"/>
      <c r="S368" s="9"/>
      <c r="V368" s="9"/>
      <c r="W368" s="17"/>
      <c r="X368" s="9"/>
      <c r="Y368" s="9"/>
      <c r="Z368" s="9"/>
      <c r="AA368" s="9"/>
      <c r="AB368" s="9"/>
      <c r="AC368" s="9"/>
      <c r="AD368" s="9"/>
      <c r="AE368" s="9"/>
      <c r="AF368" s="9"/>
      <c r="AG368" s="9"/>
      <c r="AH368" s="9"/>
    </row>
    <row r="369" spans="1:34" x14ac:dyDescent="0.25">
      <c r="A369" s="9"/>
      <c r="B369" s="9"/>
      <c r="C369" s="9"/>
      <c r="D369" s="9"/>
      <c r="E369" s="1046"/>
      <c r="F369" s="9"/>
      <c r="G369" s="1046"/>
      <c r="H369" s="1046"/>
      <c r="I369" s="9"/>
      <c r="J369" s="9"/>
      <c r="K369" s="9"/>
      <c r="L369" s="6"/>
      <c r="M369" s="9"/>
      <c r="N369" s="9"/>
      <c r="O369" s="9"/>
      <c r="P369" s="9"/>
      <c r="S369" s="9"/>
      <c r="V369" s="9"/>
      <c r="W369" s="17"/>
      <c r="X369" s="9"/>
      <c r="Y369" s="9"/>
      <c r="Z369" s="9"/>
      <c r="AA369" s="9"/>
      <c r="AB369" s="9"/>
      <c r="AC369" s="9"/>
      <c r="AD369" s="9"/>
      <c r="AE369" s="9"/>
      <c r="AF369" s="9"/>
      <c r="AG369" s="9"/>
      <c r="AH369" s="9"/>
    </row>
    <row r="370" spans="1:34" x14ac:dyDescent="0.25">
      <c r="A370" s="9"/>
      <c r="B370" s="9"/>
      <c r="C370" s="9"/>
      <c r="D370" s="9"/>
      <c r="E370" s="1046"/>
      <c r="F370" s="9"/>
      <c r="G370" s="1046"/>
      <c r="H370" s="1046"/>
      <c r="I370" s="9"/>
      <c r="J370" s="9"/>
      <c r="K370" s="9"/>
      <c r="L370" s="6"/>
      <c r="M370" s="9"/>
      <c r="N370" s="9"/>
      <c r="O370" s="9"/>
      <c r="P370" s="9"/>
      <c r="S370" s="9"/>
      <c r="V370" s="9"/>
      <c r="W370" s="17"/>
      <c r="X370" s="9"/>
      <c r="Y370" s="9"/>
      <c r="Z370" s="9"/>
      <c r="AA370" s="9"/>
      <c r="AB370" s="9"/>
      <c r="AC370" s="9"/>
      <c r="AD370" s="9"/>
      <c r="AE370" s="9"/>
      <c r="AF370" s="9"/>
      <c r="AG370" s="9"/>
      <c r="AH370" s="9"/>
    </row>
    <row r="371" spans="1:34" x14ac:dyDescent="0.25">
      <c r="A371" s="9"/>
      <c r="B371" s="9"/>
      <c r="C371" s="9"/>
      <c r="D371" s="9"/>
      <c r="E371" s="1046"/>
      <c r="F371" s="9"/>
      <c r="G371" s="1046"/>
      <c r="H371" s="1046"/>
      <c r="I371" s="9"/>
      <c r="J371" s="9"/>
      <c r="K371" s="9"/>
      <c r="L371" s="6"/>
      <c r="M371" s="9"/>
      <c r="N371" s="9"/>
      <c r="O371" s="9"/>
      <c r="P371" s="9"/>
      <c r="S371" s="9"/>
      <c r="V371" s="9"/>
      <c r="W371" s="17"/>
      <c r="X371" s="9"/>
      <c r="Y371" s="9"/>
      <c r="Z371" s="9"/>
      <c r="AA371" s="9"/>
      <c r="AB371" s="9"/>
      <c r="AC371" s="9"/>
      <c r="AD371" s="9"/>
      <c r="AE371" s="9"/>
      <c r="AF371" s="9"/>
      <c r="AG371" s="9"/>
      <c r="AH371" s="9"/>
    </row>
    <row r="372" spans="1:34" x14ac:dyDescent="0.25">
      <c r="A372" s="9"/>
      <c r="B372" s="9"/>
      <c r="C372" s="9"/>
      <c r="D372" s="9"/>
      <c r="E372" s="1046"/>
      <c r="F372" s="9"/>
      <c r="G372" s="1046"/>
      <c r="H372" s="1046"/>
      <c r="I372" s="9"/>
      <c r="J372" s="9"/>
      <c r="K372" s="9"/>
      <c r="L372" s="6"/>
      <c r="M372" s="9"/>
      <c r="N372" s="9"/>
      <c r="O372" s="9"/>
      <c r="P372" s="9"/>
      <c r="S372" s="9"/>
      <c r="V372" s="9"/>
      <c r="W372" s="17"/>
      <c r="X372" s="9"/>
      <c r="Y372" s="9"/>
      <c r="Z372" s="9"/>
      <c r="AA372" s="9"/>
      <c r="AB372" s="9"/>
      <c r="AC372" s="9"/>
      <c r="AD372" s="9"/>
      <c r="AE372" s="9"/>
      <c r="AF372" s="9"/>
      <c r="AG372" s="9"/>
      <c r="AH372" s="9"/>
    </row>
    <row r="373" spans="1:34" x14ac:dyDescent="0.25">
      <c r="A373" s="9"/>
      <c r="B373" s="9"/>
      <c r="C373" s="9"/>
      <c r="D373" s="9"/>
      <c r="E373" s="1046"/>
      <c r="F373" s="9"/>
      <c r="G373" s="1046"/>
      <c r="H373" s="1046"/>
      <c r="I373" s="9"/>
      <c r="J373" s="9"/>
      <c r="K373" s="9"/>
      <c r="L373" s="6"/>
      <c r="M373" s="9"/>
      <c r="N373" s="9"/>
      <c r="O373" s="9"/>
      <c r="P373" s="9"/>
      <c r="S373" s="9"/>
      <c r="V373" s="9"/>
      <c r="W373" s="17"/>
      <c r="X373" s="9"/>
      <c r="Y373" s="9"/>
      <c r="Z373" s="9"/>
      <c r="AA373" s="9"/>
      <c r="AB373" s="9"/>
      <c r="AC373" s="9"/>
      <c r="AD373" s="9"/>
      <c r="AE373" s="9"/>
      <c r="AF373" s="9"/>
      <c r="AG373" s="9"/>
      <c r="AH373" s="9"/>
    </row>
    <row r="374" spans="1:34" x14ac:dyDescent="0.25">
      <c r="A374" s="9"/>
      <c r="B374" s="9"/>
      <c r="C374" s="9"/>
      <c r="D374" s="9"/>
      <c r="E374" s="1046"/>
      <c r="F374" s="9"/>
      <c r="G374" s="1046"/>
      <c r="H374" s="1046"/>
      <c r="I374" s="9"/>
      <c r="J374" s="9"/>
      <c r="K374" s="9"/>
      <c r="L374" s="6"/>
      <c r="M374" s="9"/>
      <c r="N374" s="9"/>
      <c r="O374" s="9"/>
      <c r="P374" s="9"/>
      <c r="S374" s="9"/>
      <c r="V374" s="9"/>
      <c r="W374" s="17"/>
      <c r="X374" s="9"/>
      <c r="Y374" s="9"/>
      <c r="Z374" s="9"/>
      <c r="AA374" s="9"/>
      <c r="AB374" s="9"/>
      <c r="AC374" s="9"/>
      <c r="AD374" s="9"/>
      <c r="AE374" s="9"/>
      <c r="AF374" s="9"/>
      <c r="AG374" s="9"/>
      <c r="AH374" s="9"/>
    </row>
    <row r="375" spans="1:34" x14ac:dyDescent="0.25">
      <c r="A375" s="9"/>
      <c r="B375" s="9"/>
      <c r="C375" s="9"/>
      <c r="D375" s="9"/>
      <c r="E375" s="1046"/>
      <c r="F375" s="9"/>
      <c r="G375" s="1046"/>
      <c r="H375" s="1046"/>
      <c r="I375" s="9"/>
      <c r="J375" s="9"/>
      <c r="K375" s="9"/>
      <c r="L375" s="6"/>
      <c r="M375" s="9"/>
      <c r="N375" s="9"/>
      <c r="O375" s="9"/>
      <c r="P375" s="9"/>
      <c r="S375" s="9"/>
      <c r="V375" s="9"/>
      <c r="W375" s="17"/>
      <c r="X375" s="9"/>
      <c r="Y375" s="9"/>
      <c r="Z375" s="9"/>
      <c r="AA375" s="9"/>
      <c r="AB375" s="9"/>
      <c r="AC375" s="9"/>
      <c r="AD375" s="9"/>
      <c r="AE375" s="9"/>
      <c r="AF375" s="9"/>
      <c r="AG375" s="9"/>
      <c r="AH375" s="9"/>
    </row>
    <row r="376" spans="1:34" x14ac:dyDescent="0.25">
      <c r="A376" s="9"/>
      <c r="B376" s="9"/>
      <c r="C376" s="9"/>
      <c r="D376" s="9"/>
      <c r="E376" s="1046"/>
      <c r="F376" s="9"/>
      <c r="G376" s="1046"/>
      <c r="H376" s="1046"/>
      <c r="I376" s="9"/>
      <c r="J376" s="9"/>
      <c r="K376" s="9"/>
      <c r="L376" s="6"/>
      <c r="M376" s="9"/>
      <c r="N376" s="9"/>
      <c r="O376" s="9"/>
      <c r="P376" s="9"/>
      <c r="S376" s="9"/>
      <c r="V376" s="9"/>
      <c r="W376" s="17"/>
      <c r="X376" s="9"/>
      <c r="Y376" s="9"/>
      <c r="Z376" s="9"/>
      <c r="AA376" s="9"/>
      <c r="AB376" s="9"/>
      <c r="AC376" s="9"/>
      <c r="AD376" s="9"/>
      <c r="AE376" s="9"/>
      <c r="AF376" s="9"/>
      <c r="AG376" s="9"/>
      <c r="AH376" s="9"/>
    </row>
    <row r="377" spans="1:34" x14ac:dyDescent="0.25">
      <c r="A377" s="9"/>
      <c r="B377" s="9"/>
      <c r="C377" s="9"/>
      <c r="D377" s="9"/>
      <c r="E377" s="1046"/>
      <c r="F377" s="9"/>
      <c r="G377" s="1046"/>
      <c r="H377" s="1046"/>
      <c r="I377" s="9"/>
      <c r="J377" s="9"/>
      <c r="K377" s="9"/>
      <c r="L377" s="6"/>
      <c r="M377" s="9"/>
      <c r="N377" s="9"/>
      <c r="O377" s="9"/>
      <c r="P377" s="9"/>
      <c r="S377" s="9"/>
      <c r="V377" s="9"/>
      <c r="W377" s="17"/>
      <c r="X377" s="9"/>
      <c r="Y377" s="9"/>
      <c r="Z377" s="9"/>
      <c r="AA377" s="9"/>
      <c r="AB377" s="9"/>
      <c r="AC377" s="9"/>
      <c r="AD377" s="9"/>
      <c r="AE377" s="9"/>
      <c r="AF377" s="9"/>
      <c r="AG377" s="9"/>
      <c r="AH377" s="9"/>
    </row>
    <row r="378" spans="1:34" x14ac:dyDescent="0.25">
      <c r="A378" s="9"/>
      <c r="B378" s="9"/>
      <c r="C378" s="9"/>
      <c r="D378" s="9"/>
      <c r="E378" s="1046"/>
      <c r="F378" s="9"/>
      <c r="G378" s="1046"/>
      <c r="H378" s="1046"/>
      <c r="I378" s="9"/>
      <c r="J378" s="9"/>
      <c r="K378" s="9"/>
      <c r="L378" s="6"/>
      <c r="M378" s="9"/>
      <c r="N378" s="9"/>
      <c r="O378" s="9"/>
      <c r="P378" s="9"/>
      <c r="S378" s="9"/>
      <c r="V378" s="9"/>
      <c r="W378" s="17"/>
      <c r="X378" s="9"/>
      <c r="Y378" s="9"/>
      <c r="Z378" s="9"/>
      <c r="AA378" s="9"/>
      <c r="AB378" s="9"/>
      <c r="AC378" s="9"/>
      <c r="AD378" s="9"/>
      <c r="AE378" s="9"/>
      <c r="AF378" s="9"/>
      <c r="AG378" s="9"/>
      <c r="AH378" s="9"/>
    </row>
    <row r="379" spans="1:34" x14ac:dyDescent="0.25">
      <c r="A379" s="9"/>
      <c r="B379" s="9"/>
      <c r="C379" s="9"/>
      <c r="D379" s="9"/>
      <c r="E379" s="1046"/>
      <c r="F379" s="9"/>
      <c r="G379" s="1046"/>
      <c r="H379" s="1046"/>
      <c r="I379" s="9"/>
      <c r="J379" s="9"/>
      <c r="K379" s="9"/>
      <c r="L379" s="6"/>
      <c r="M379" s="9"/>
      <c r="N379" s="9"/>
      <c r="O379" s="9"/>
      <c r="P379" s="9"/>
      <c r="S379" s="9"/>
      <c r="V379" s="9"/>
      <c r="W379" s="17"/>
      <c r="X379" s="9"/>
      <c r="Y379" s="9"/>
      <c r="Z379" s="9"/>
      <c r="AA379" s="9"/>
      <c r="AB379" s="9"/>
      <c r="AC379" s="9"/>
      <c r="AD379" s="9"/>
      <c r="AE379" s="9"/>
      <c r="AF379" s="9"/>
      <c r="AG379" s="9"/>
      <c r="AH379" s="9"/>
    </row>
    <row r="380" spans="1:34" x14ac:dyDescent="0.25">
      <c r="A380" s="9"/>
      <c r="B380" s="9"/>
      <c r="C380" s="9"/>
      <c r="D380" s="9"/>
      <c r="E380" s="1046"/>
      <c r="F380" s="9"/>
      <c r="G380" s="1046"/>
      <c r="H380" s="1046"/>
      <c r="I380" s="9"/>
      <c r="J380" s="9"/>
      <c r="K380" s="9"/>
      <c r="L380" s="6"/>
      <c r="M380" s="9"/>
      <c r="N380" s="9"/>
      <c r="O380" s="9"/>
      <c r="P380" s="9"/>
      <c r="S380" s="9"/>
      <c r="V380" s="9"/>
      <c r="W380" s="17"/>
      <c r="X380" s="9"/>
      <c r="Y380" s="9"/>
      <c r="Z380" s="9"/>
      <c r="AA380" s="9"/>
      <c r="AB380" s="9"/>
      <c r="AC380" s="9"/>
      <c r="AD380" s="9"/>
      <c r="AE380" s="9"/>
      <c r="AF380" s="9"/>
      <c r="AG380" s="9"/>
      <c r="AH380" s="9"/>
    </row>
    <row r="381" spans="1:34" x14ac:dyDescent="0.25">
      <c r="A381" s="9"/>
      <c r="B381" s="9"/>
      <c r="C381" s="9"/>
      <c r="D381" s="9"/>
      <c r="E381" s="1046"/>
      <c r="F381" s="9"/>
      <c r="G381" s="1046"/>
      <c r="H381" s="1046"/>
      <c r="I381" s="9"/>
      <c r="J381" s="9"/>
      <c r="K381" s="9"/>
      <c r="L381" s="6"/>
      <c r="M381" s="9"/>
      <c r="N381" s="9"/>
      <c r="O381" s="9"/>
      <c r="P381" s="9"/>
      <c r="S381" s="9"/>
      <c r="V381" s="9"/>
      <c r="W381" s="17"/>
      <c r="X381" s="9"/>
      <c r="Y381" s="9"/>
      <c r="Z381" s="9"/>
      <c r="AA381" s="9"/>
      <c r="AB381" s="9"/>
      <c r="AC381" s="9"/>
      <c r="AD381" s="9"/>
      <c r="AE381" s="9"/>
      <c r="AF381" s="9"/>
      <c r="AG381" s="9"/>
      <c r="AH381" s="9"/>
    </row>
    <row r="382" spans="1:34" x14ac:dyDescent="0.25">
      <c r="A382" s="9"/>
      <c r="B382" s="9"/>
      <c r="C382" s="9"/>
      <c r="D382" s="9"/>
      <c r="E382" s="1046"/>
      <c r="F382" s="9"/>
      <c r="G382" s="1046"/>
      <c r="H382" s="1046"/>
      <c r="I382" s="9"/>
      <c r="J382" s="9"/>
      <c r="K382" s="9"/>
      <c r="L382" s="6"/>
      <c r="M382" s="9"/>
      <c r="N382" s="9"/>
      <c r="O382" s="9"/>
      <c r="P382" s="9"/>
      <c r="S382" s="9"/>
      <c r="V382" s="9"/>
      <c r="W382" s="17"/>
      <c r="X382" s="9"/>
      <c r="Y382" s="9"/>
      <c r="Z382" s="9"/>
      <c r="AA382" s="9"/>
      <c r="AB382" s="9"/>
      <c r="AC382" s="9"/>
      <c r="AD382" s="9"/>
      <c r="AE382" s="9"/>
      <c r="AF382" s="9"/>
      <c r="AG382" s="9"/>
      <c r="AH382" s="9"/>
    </row>
    <row r="383" spans="1:34" x14ac:dyDescent="0.25">
      <c r="A383" s="9"/>
      <c r="B383" s="9"/>
      <c r="C383" s="9"/>
      <c r="D383" s="9"/>
      <c r="E383" s="1046"/>
      <c r="F383" s="9"/>
      <c r="G383" s="1046"/>
      <c r="H383" s="1046"/>
      <c r="I383" s="9"/>
      <c r="J383" s="9"/>
      <c r="K383" s="9"/>
      <c r="L383" s="6"/>
      <c r="M383" s="9"/>
      <c r="N383" s="9"/>
      <c r="O383" s="9"/>
      <c r="P383" s="9"/>
      <c r="S383" s="9"/>
      <c r="V383" s="9"/>
      <c r="W383" s="17"/>
      <c r="X383" s="9"/>
      <c r="Y383" s="9"/>
      <c r="Z383" s="9"/>
      <c r="AA383" s="9"/>
      <c r="AB383" s="9"/>
      <c r="AC383" s="9"/>
      <c r="AD383" s="9"/>
      <c r="AE383" s="9"/>
      <c r="AF383" s="9"/>
      <c r="AG383" s="9"/>
      <c r="AH383" s="9"/>
    </row>
    <row r="384" spans="1:34" x14ac:dyDescent="0.25">
      <c r="A384" s="9"/>
      <c r="B384" s="9"/>
      <c r="C384" s="9"/>
      <c r="D384" s="9"/>
      <c r="E384" s="1046"/>
      <c r="F384" s="9"/>
      <c r="G384" s="1046"/>
      <c r="H384" s="1046"/>
      <c r="I384" s="9"/>
      <c r="J384" s="9"/>
      <c r="K384" s="9"/>
      <c r="L384" s="6"/>
      <c r="M384" s="9"/>
      <c r="N384" s="9"/>
      <c r="O384" s="9"/>
      <c r="P384" s="9"/>
      <c r="S384" s="9"/>
      <c r="V384" s="9"/>
      <c r="W384" s="17"/>
      <c r="X384" s="9"/>
      <c r="Y384" s="9"/>
      <c r="Z384" s="9"/>
      <c r="AA384" s="9"/>
      <c r="AB384" s="9"/>
      <c r="AC384" s="9"/>
      <c r="AD384" s="9"/>
      <c r="AE384" s="9"/>
      <c r="AF384" s="9"/>
      <c r="AG384" s="9"/>
      <c r="AH384" s="9"/>
    </row>
    <row r="385" spans="1:34" x14ac:dyDescent="0.25">
      <c r="A385" s="9"/>
      <c r="B385" s="9"/>
      <c r="C385" s="9"/>
      <c r="D385" s="9"/>
      <c r="E385" s="1046"/>
      <c r="F385" s="9"/>
      <c r="G385" s="1046"/>
      <c r="H385" s="1046"/>
      <c r="I385" s="9"/>
      <c r="J385" s="9"/>
      <c r="K385" s="9"/>
      <c r="L385" s="6"/>
      <c r="M385" s="9"/>
      <c r="N385" s="9"/>
      <c r="O385" s="9"/>
      <c r="P385" s="9"/>
      <c r="S385" s="9"/>
      <c r="V385" s="9"/>
      <c r="W385" s="17"/>
      <c r="X385" s="9"/>
      <c r="Y385" s="9"/>
      <c r="Z385" s="9"/>
      <c r="AA385" s="9"/>
      <c r="AB385" s="9"/>
      <c r="AC385" s="9"/>
      <c r="AD385" s="9"/>
      <c r="AE385" s="9"/>
      <c r="AF385" s="9"/>
      <c r="AG385" s="9"/>
      <c r="AH385" s="9"/>
    </row>
    <row r="386" spans="1:34" x14ac:dyDescent="0.25">
      <c r="A386" s="9"/>
      <c r="B386" s="9"/>
      <c r="C386" s="9"/>
      <c r="D386" s="9"/>
      <c r="E386" s="1046"/>
      <c r="F386" s="9"/>
      <c r="G386" s="1046"/>
      <c r="H386" s="1046"/>
      <c r="I386" s="9"/>
      <c r="J386" s="9"/>
      <c r="K386" s="9"/>
      <c r="L386" s="6"/>
      <c r="M386" s="9"/>
      <c r="N386" s="9"/>
      <c r="O386" s="9"/>
      <c r="P386" s="9"/>
      <c r="S386" s="9"/>
      <c r="V386" s="9"/>
      <c r="W386" s="17"/>
      <c r="X386" s="9"/>
      <c r="Y386" s="9"/>
      <c r="Z386" s="9"/>
      <c r="AA386" s="9"/>
      <c r="AB386" s="9"/>
      <c r="AC386" s="9"/>
      <c r="AD386" s="9"/>
      <c r="AE386" s="9"/>
      <c r="AF386" s="9"/>
      <c r="AG386" s="9"/>
      <c r="AH386" s="9"/>
    </row>
    <row r="387" spans="1:34" x14ac:dyDescent="0.25">
      <c r="A387" s="9"/>
      <c r="B387" s="9"/>
      <c r="C387" s="9"/>
      <c r="D387" s="9"/>
      <c r="E387" s="1046"/>
      <c r="F387" s="9"/>
      <c r="G387" s="1046"/>
      <c r="H387" s="1046"/>
      <c r="I387" s="9"/>
      <c r="J387" s="9"/>
      <c r="K387" s="9"/>
      <c r="L387" s="6"/>
      <c r="M387" s="9"/>
      <c r="N387" s="9"/>
      <c r="O387" s="9"/>
      <c r="P387" s="9"/>
      <c r="S387" s="9"/>
      <c r="V387" s="9"/>
      <c r="W387" s="17"/>
      <c r="X387" s="9"/>
      <c r="Y387" s="9"/>
      <c r="Z387" s="9"/>
      <c r="AA387" s="9"/>
      <c r="AB387" s="9"/>
      <c r="AC387" s="9"/>
      <c r="AD387" s="9"/>
      <c r="AE387" s="9"/>
      <c r="AF387" s="9"/>
      <c r="AG387" s="9"/>
      <c r="AH387" s="9"/>
    </row>
    <row r="388" spans="1:34" x14ac:dyDescent="0.25">
      <c r="A388" s="9"/>
      <c r="B388" s="9"/>
      <c r="C388" s="9"/>
      <c r="D388" s="9"/>
      <c r="E388" s="1046"/>
      <c r="F388" s="9"/>
      <c r="G388" s="1046"/>
      <c r="H388" s="1046"/>
      <c r="I388" s="9"/>
      <c r="J388" s="9"/>
      <c r="K388" s="9"/>
      <c r="L388" s="6"/>
      <c r="M388" s="9"/>
      <c r="N388" s="9"/>
      <c r="O388" s="9"/>
      <c r="P388" s="9"/>
      <c r="S388" s="9"/>
      <c r="V388" s="9"/>
      <c r="W388" s="17"/>
      <c r="X388" s="9"/>
      <c r="Y388" s="9"/>
      <c r="Z388" s="9"/>
      <c r="AA388" s="9"/>
      <c r="AB388" s="9"/>
      <c r="AC388" s="9"/>
      <c r="AD388" s="9"/>
      <c r="AE388" s="9"/>
      <c r="AF388" s="9"/>
      <c r="AG388" s="9"/>
      <c r="AH388" s="9"/>
    </row>
    <row r="389" spans="1:34" x14ac:dyDescent="0.25">
      <c r="A389" s="9"/>
      <c r="B389" s="9"/>
      <c r="C389" s="9"/>
      <c r="D389" s="9"/>
      <c r="E389" s="1046"/>
      <c r="F389" s="9"/>
      <c r="G389" s="1046"/>
      <c r="H389" s="1046"/>
      <c r="I389" s="9"/>
      <c r="J389" s="9"/>
      <c r="K389" s="9"/>
      <c r="L389" s="6"/>
      <c r="M389" s="9"/>
      <c r="N389" s="9"/>
      <c r="O389" s="9"/>
      <c r="P389" s="9"/>
      <c r="S389" s="9"/>
      <c r="V389" s="9"/>
      <c r="W389" s="17"/>
      <c r="X389" s="9"/>
      <c r="Y389" s="9"/>
      <c r="Z389" s="9"/>
      <c r="AA389" s="9"/>
      <c r="AB389" s="9"/>
      <c r="AC389" s="9"/>
      <c r="AD389" s="9"/>
      <c r="AE389" s="9"/>
      <c r="AF389" s="9"/>
      <c r="AG389" s="9"/>
      <c r="AH389" s="9"/>
    </row>
    <row r="390" spans="1:34" x14ac:dyDescent="0.25">
      <c r="A390" s="9"/>
      <c r="B390" s="9"/>
      <c r="C390" s="9"/>
      <c r="D390" s="9"/>
      <c r="E390" s="1046"/>
      <c r="F390" s="9"/>
      <c r="G390" s="1046"/>
      <c r="H390" s="1046"/>
      <c r="I390" s="9"/>
      <c r="J390" s="9"/>
      <c r="K390" s="9"/>
      <c r="L390" s="6"/>
      <c r="M390" s="9"/>
      <c r="N390" s="9"/>
      <c r="O390" s="9"/>
      <c r="P390" s="9"/>
      <c r="S390" s="9"/>
      <c r="V390" s="9"/>
      <c r="W390" s="17"/>
      <c r="X390" s="9"/>
      <c r="Y390" s="9"/>
      <c r="Z390" s="9"/>
      <c r="AA390" s="9"/>
      <c r="AB390" s="9"/>
      <c r="AC390" s="9"/>
      <c r="AD390" s="9"/>
      <c r="AE390" s="9"/>
      <c r="AF390" s="9"/>
      <c r="AG390" s="9"/>
      <c r="AH390" s="9"/>
    </row>
    <row r="391" spans="1:34" x14ac:dyDescent="0.25">
      <c r="A391" s="9"/>
      <c r="B391" s="9"/>
      <c r="C391" s="9"/>
      <c r="D391" s="9"/>
      <c r="E391" s="1046"/>
      <c r="F391" s="9"/>
      <c r="G391" s="1046"/>
      <c r="H391" s="1046"/>
      <c r="I391" s="9"/>
      <c r="J391" s="9"/>
      <c r="K391" s="9"/>
      <c r="L391" s="6"/>
      <c r="M391" s="9"/>
      <c r="N391" s="9"/>
      <c r="O391" s="9"/>
      <c r="P391" s="9"/>
      <c r="S391" s="9"/>
      <c r="V391" s="9"/>
      <c r="W391" s="17"/>
      <c r="X391" s="9"/>
      <c r="Y391" s="9"/>
      <c r="Z391" s="9"/>
      <c r="AA391" s="9"/>
      <c r="AB391" s="9"/>
      <c r="AC391" s="9"/>
      <c r="AD391" s="9"/>
      <c r="AE391" s="9"/>
      <c r="AF391" s="9"/>
      <c r="AG391" s="9"/>
      <c r="AH391" s="9"/>
    </row>
    <row r="392" spans="1:34" x14ac:dyDescent="0.25">
      <c r="A392" s="9"/>
      <c r="B392" s="9"/>
      <c r="C392" s="9"/>
      <c r="D392" s="9"/>
      <c r="E392" s="1046"/>
      <c r="F392" s="9"/>
      <c r="G392" s="1046"/>
      <c r="H392" s="1046"/>
      <c r="I392" s="9"/>
      <c r="J392" s="9"/>
      <c r="K392" s="9"/>
      <c r="L392" s="6"/>
      <c r="M392" s="9"/>
      <c r="N392" s="9"/>
      <c r="O392" s="9"/>
      <c r="P392" s="9"/>
      <c r="S392" s="9"/>
      <c r="V392" s="9"/>
      <c r="W392" s="17"/>
      <c r="X392" s="9"/>
      <c r="Y392" s="9"/>
      <c r="Z392" s="9"/>
      <c r="AA392" s="9"/>
      <c r="AB392" s="9"/>
      <c r="AC392" s="9"/>
      <c r="AD392" s="9"/>
      <c r="AE392" s="9"/>
      <c r="AF392" s="9"/>
      <c r="AG392" s="9"/>
      <c r="AH392" s="9"/>
    </row>
    <row r="393" spans="1:34" x14ac:dyDescent="0.25">
      <c r="A393" s="9"/>
      <c r="B393" s="9"/>
      <c r="C393" s="9"/>
      <c r="D393" s="9"/>
      <c r="E393" s="1046"/>
      <c r="F393" s="9"/>
      <c r="G393" s="1046"/>
      <c r="H393" s="1046"/>
      <c r="I393" s="9"/>
      <c r="J393" s="9"/>
      <c r="K393" s="9"/>
      <c r="L393" s="6"/>
      <c r="M393" s="9"/>
      <c r="N393" s="9"/>
      <c r="O393" s="9"/>
      <c r="P393" s="9"/>
      <c r="S393" s="9"/>
      <c r="V393" s="9"/>
      <c r="W393" s="17"/>
      <c r="X393" s="9"/>
      <c r="Y393" s="9"/>
      <c r="Z393" s="9"/>
      <c r="AA393" s="9"/>
      <c r="AB393" s="9"/>
      <c r="AC393" s="9"/>
      <c r="AD393" s="9"/>
      <c r="AE393" s="9"/>
      <c r="AF393" s="9"/>
      <c r="AG393" s="9"/>
      <c r="AH393" s="9"/>
    </row>
    <row r="394" spans="1:34" x14ac:dyDescent="0.25">
      <c r="A394" s="9"/>
      <c r="B394" s="9"/>
      <c r="C394" s="9"/>
      <c r="D394" s="9"/>
      <c r="E394" s="1046"/>
      <c r="F394" s="9"/>
      <c r="G394" s="1046"/>
      <c r="H394" s="1046"/>
      <c r="I394" s="9"/>
      <c r="J394" s="9"/>
      <c r="K394" s="9"/>
      <c r="L394" s="6"/>
      <c r="M394" s="9"/>
      <c r="N394" s="9"/>
      <c r="O394" s="9"/>
      <c r="P394" s="9"/>
      <c r="S394" s="9"/>
      <c r="V394" s="9"/>
      <c r="W394" s="17"/>
      <c r="X394" s="9"/>
      <c r="Y394" s="9"/>
      <c r="Z394" s="9"/>
      <c r="AA394" s="9"/>
      <c r="AB394" s="9"/>
      <c r="AC394" s="9"/>
      <c r="AD394" s="9"/>
      <c r="AE394" s="9"/>
      <c r="AF394" s="9"/>
      <c r="AG394" s="9"/>
      <c r="AH394" s="9"/>
    </row>
    <row r="395" spans="1:34" x14ac:dyDescent="0.25">
      <c r="A395" s="9"/>
      <c r="B395" s="9"/>
      <c r="C395" s="9"/>
      <c r="D395" s="9"/>
      <c r="E395" s="1046"/>
      <c r="F395" s="9"/>
      <c r="G395" s="1046"/>
      <c r="H395" s="1046"/>
      <c r="I395" s="9"/>
      <c r="J395" s="9"/>
      <c r="K395" s="9"/>
      <c r="L395" s="6"/>
      <c r="M395" s="9"/>
      <c r="N395" s="9"/>
      <c r="O395" s="9"/>
      <c r="P395" s="9"/>
      <c r="S395" s="9"/>
      <c r="V395" s="9"/>
      <c r="W395" s="17"/>
      <c r="X395" s="9"/>
      <c r="Y395" s="9"/>
      <c r="Z395" s="9"/>
      <c r="AA395" s="9"/>
      <c r="AB395" s="9"/>
      <c r="AC395" s="9"/>
      <c r="AD395" s="9"/>
      <c r="AE395" s="9"/>
      <c r="AF395" s="9"/>
      <c r="AG395" s="9"/>
      <c r="AH395" s="9"/>
    </row>
    <row r="396" spans="1:34" x14ac:dyDescent="0.25">
      <c r="A396" s="9"/>
      <c r="B396" s="9"/>
      <c r="C396" s="9"/>
      <c r="D396" s="9"/>
      <c r="E396" s="1046"/>
      <c r="F396" s="9"/>
      <c r="G396" s="1046"/>
      <c r="H396" s="1046"/>
      <c r="I396" s="9"/>
      <c r="J396" s="9"/>
      <c r="K396" s="9"/>
      <c r="L396" s="6"/>
      <c r="M396" s="9"/>
      <c r="N396" s="9"/>
      <c r="O396" s="9"/>
      <c r="P396" s="9"/>
      <c r="S396" s="9"/>
      <c r="V396" s="9"/>
      <c r="W396" s="17"/>
      <c r="X396" s="9"/>
      <c r="Y396" s="9"/>
      <c r="Z396" s="9"/>
      <c r="AA396" s="9"/>
      <c r="AB396" s="9"/>
      <c r="AC396" s="9"/>
      <c r="AD396" s="9"/>
      <c r="AE396" s="9"/>
      <c r="AF396" s="9"/>
      <c r="AG396" s="9"/>
      <c r="AH396" s="9"/>
    </row>
    <row r="397" spans="1:34" x14ac:dyDescent="0.25">
      <c r="A397" s="9"/>
      <c r="B397" s="9"/>
      <c r="C397" s="9"/>
      <c r="D397" s="9"/>
      <c r="E397" s="1046"/>
      <c r="F397" s="9"/>
      <c r="G397" s="1046"/>
      <c r="H397" s="1046"/>
      <c r="I397" s="9"/>
      <c r="J397" s="9"/>
      <c r="K397" s="9"/>
      <c r="L397" s="6"/>
      <c r="M397" s="9"/>
      <c r="N397" s="9"/>
      <c r="O397" s="9"/>
      <c r="P397" s="9"/>
      <c r="S397" s="9"/>
      <c r="V397" s="9"/>
      <c r="W397" s="17"/>
      <c r="X397" s="9"/>
      <c r="Y397" s="9"/>
      <c r="Z397" s="9"/>
      <c r="AA397" s="9"/>
      <c r="AB397" s="9"/>
      <c r="AC397" s="9"/>
      <c r="AD397" s="9"/>
      <c r="AE397" s="9"/>
      <c r="AF397" s="9"/>
      <c r="AG397" s="9"/>
      <c r="AH397" s="9"/>
    </row>
    <row r="398" spans="1:34" x14ac:dyDescent="0.25">
      <c r="A398" s="9"/>
      <c r="B398" s="9"/>
      <c r="C398" s="9"/>
      <c r="D398" s="9"/>
      <c r="E398" s="1046"/>
      <c r="F398" s="9"/>
      <c r="G398" s="1046"/>
      <c r="H398" s="1046"/>
      <c r="I398" s="9"/>
      <c r="J398" s="9"/>
      <c r="K398" s="9"/>
      <c r="L398" s="6"/>
      <c r="M398" s="9"/>
      <c r="N398" s="9"/>
      <c r="O398" s="9"/>
      <c r="P398" s="9"/>
      <c r="S398" s="9"/>
      <c r="V398" s="9"/>
      <c r="W398" s="17"/>
      <c r="X398" s="9"/>
      <c r="Y398" s="9"/>
      <c r="Z398" s="9"/>
      <c r="AA398" s="9"/>
      <c r="AB398" s="9"/>
      <c r="AC398" s="9"/>
      <c r="AD398" s="9"/>
      <c r="AE398" s="9"/>
      <c r="AF398" s="9"/>
      <c r="AG398" s="9"/>
      <c r="AH398" s="9"/>
    </row>
    <row r="399" spans="1:34" x14ac:dyDescent="0.25">
      <c r="A399" s="9"/>
      <c r="B399" s="9"/>
      <c r="C399" s="9"/>
      <c r="D399" s="9"/>
      <c r="E399" s="1046"/>
      <c r="F399" s="9"/>
      <c r="G399" s="1046"/>
      <c r="H399" s="1046"/>
      <c r="I399" s="9"/>
      <c r="J399" s="9"/>
      <c r="K399" s="9"/>
      <c r="L399" s="6"/>
      <c r="M399" s="9"/>
      <c r="N399" s="9"/>
      <c r="O399" s="9"/>
      <c r="P399" s="9"/>
      <c r="S399" s="9"/>
      <c r="V399" s="9"/>
      <c r="W399" s="17"/>
      <c r="X399" s="9"/>
      <c r="Y399" s="9"/>
      <c r="Z399" s="9"/>
      <c r="AA399" s="9"/>
      <c r="AB399" s="9"/>
      <c r="AC399" s="9"/>
      <c r="AD399" s="9"/>
      <c r="AE399" s="9"/>
      <c r="AF399" s="9"/>
      <c r="AG399" s="9"/>
      <c r="AH399" s="9"/>
    </row>
    <row r="400" spans="1:34" x14ac:dyDescent="0.25">
      <c r="A400" s="9"/>
      <c r="B400" s="9"/>
      <c r="C400" s="9"/>
      <c r="D400" s="9"/>
      <c r="E400" s="1046"/>
      <c r="F400" s="9"/>
      <c r="G400" s="1046"/>
      <c r="H400" s="1046"/>
      <c r="I400" s="9"/>
      <c r="J400" s="9"/>
      <c r="K400" s="9"/>
      <c r="L400" s="6"/>
      <c r="M400" s="9"/>
      <c r="N400" s="9"/>
      <c r="O400" s="9"/>
      <c r="P400" s="9"/>
      <c r="S400" s="9"/>
      <c r="V400" s="9"/>
      <c r="W400" s="17"/>
      <c r="X400" s="9"/>
      <c r="Y400" s="9"/>
      <c r="Z400" s="9"/>
      <c r="AA400" s="9"/>
      <c r="AB400" s="9"/>
      <c r="AC400" s="9"/>
      <c r="AD400" s="9"/>
      <c r="AE400" s="9"/>
      <c r="AF400" s="9"/>
      <c r="AG400" s="9"/>
      <c r="AH400" s="9"/>
    </row>
    <row r="401" spans="1:34" x14ac:dyDescent="0.25">
      <c r="A401" s="9"/>
      <c r="B401" s="9"/>
      <c r="C401" s="9"/>
      <c r="D401" s="9"/>
      <c r="E401" s="1046"/>
      <c r="F401" s="9"/>
      <c r="G401" s="1046"/>
      <c r="H401" s="1046"/>
      <c r="I401" s="9"/>
      <c r="J401" s="9"/>
      <c r="K401" s="9"/>
      <c r="L401" s="6"/>
      <c r="M401" s="9"/>
      <c r="N401" s="9"/>
      <c r="O401" s="9"/>
      <c r="P401" s="9"/>
      <c r="S401" s="9"/>
      <c r="V401" s="9"/>
      <c r="W401" s="17"/>
      <c r="X401" s="9"/>
      <c r="Y401" s="9"/>
      <c r="Z401" s="9"/>
      <c r="AA401" s="9"/>
      <c r="AB401" s="9"/>
      <c r="AC401" s="9"/>
      <c r="AD401" s="9"/>
      <c r="AE401" s="9"/>
      <c r="AF401" s="9"/>
      <c r="AG401" s="9"/>
      <c r="AH401" s="9"/>
    </row>
    <row r="402" spans="1:34" x14ac:dyDescent="0.25">
      <c r="A402" s="9"/>
      <c r="B402" s="9"/>
      <c r="C402" s="9"/>
      <c r="D402" s="9"/>
      <c r="E402" s="1046"/>
      <c r="F402" s="9"/>
      <c r="G402" s="1046"/>
      <c r="H402" s="1046"/>
      <c r="I402" s="9"/>
      <c r="J402" s="9"/>
      <c r="K402" s="9"/>
      <c r="L402" s="6"/>
      <c r="M402" s="9"/>
      <c r="N402" s="9"/>
      <c r="O402" s="9"/>
      <c r="P402" s="9"/>
      <c r="S402" s="9"/>
      <c r="V402" s="9"/>
      <c r="W402" s="17"/>
      <c r="X402" s="9"/>
      <c r="Y402" s="9"/>
      <c r="Z402" s="9"/>
      <c r="AA402" s="9"/>
      <c r="AB402" s="9"/>
      <c r="AC402" s="9"/>
      <c r="AD402" s="9"/>
      <c r="AE402" s="9"/>
      <c r="AF402" s="9"/>
      <c r="AG402" s="9"/>
      <c r="AH402" s="9"/>
    </row>
    <row r="403" spans="1:34" x14ac:dyDescent="0.25">
      <c r="A403" s="9"/>
      <c r="B403" s="9"/>
      <c r="C403" s="9"/>
      <c r="D403" s="9"/>
      <c r="E403" s="1046"/>
      <c r="F403" s="9"/>
      <c r="G403" s="1046"/>
      <c r="H403" s="1046"/>
      <c r="I403" s="9"/>
      <c r="J403" s="9"/>
      <c r="K403" s="9"/>
      <c r="L403" s="6"/>
      <c r="M403" s="9"/>
      <c r="N403" s="9"/>
      <c r="O403" s="9"/>
      <c r="P403" s="9"/>
      <c r="S403" s="9"/>
      <c r="V403" s="9"/>
      <c r="W403" s="17"/>
      <c r="X403" s="9"/>
      <c r="Y403" s="9"/>
      <c r="Z403" s="9"/>
      <c r="AA403" s="9"/>
      <c r="AB403" s="9"/>
      <c r="AC403" s="9"/>
      <c r="AD403" s="9"/>
      <c r="AE403" s="9"/>
      <c r="AF403" s="9"/>
      <c r="AG403" s="9"/>
      <c r="AH403" s="9"/>
    </row>
    <row r="404" spans="1:34" x14ac:dyDescent="0.25">
      <c r="A404" s="9"/>
      <c r="B404" s="9"/>
      <c r="C404" s="9"/>
      <c r="D404" s="9"/>
      <c r="E404" s="1046"/>
      <c r="F404" s="9"/>
      <c r="G404" s="1046"/>
      <c r="H404" s="1046"/>
      <c r="I404" s="9"/>
      <c r="J404" s="9"/>
      <c r="K404" s="9"/>
      <c r="L404" s="6"/>
      <c r="M404" s="9"/>
      <c r="N404" s="9"/>
      <c r="O404" s="9"/>
      <c r="P404" s="9"/>
      <c r="S404" s="9"/>
      <c r="V404" s="9"/>
      <c r="W404" s="17"/>
      <c r="X404" s="9"/>
      <c r="Y404" s="9"/>
      <c r="Z404" s="9"/>
      <c r="AA404" s="9"/>
      <c r="AB404" s="9"/>
      <c r="AC404" s="9"/>
      <c r="AD404" s="9"/>
      <c r="AE404" s="9"/>
      <c r="AF404" s="9"/>
      <c r="AG404" s="9"/>
      <c r="AH404" s="9"/>
    </row>
    <row r="405" spans="1:34" x14ac:dyDescent="0.25">
      <c r="A405" s="9"/>
      <c r="B405" s="9"/>
      <c r="C405" s="9"/>
      <c r="D405" s="9"/>
      <c r="E405" s="1046"/>
      <c r="F405" s="9"/>
      <c r="G405" s="1046"/>
      <c r="H405" s="1046"/>
      <c r="I405" s="9"/>
      <c r="J405" s="9"/>
      <c r="K405" s="9"/>
      <c r="L405" s="6"/>
      <c r="M405" s="9"/>
      <c r="N405" s="9"/>
      <c r="O405" s="9"/>
      <c r="P405" s="9"/>
      <c r="S405" s="9"/>
      <c r="V405" s="9"/>
      <c r="W405" s="17"/>
      <c r="X405" s="9"/>
      <c r="Y405" s="9"/>
      <c r="Z405" s="9"/>
      <c r="AA405" s="9"/>
      <c r="AB405" s="9"/>
      <c r="AC405" s="9"/>
      <c r="AD405" s="9"/>
      <c r="AE405" s="9"/>
      <c r="AF405" s="9"/>
      <c r="AG405" s="9"/>
      <c r="AH405" s="9"/>
    </row>
    <row r="406" spans="1:34" x14ac:dyDescent="0.25">
      <c r="A406" s="9"/>
      <c r="B406" s="9"/>
      <c r="C406" s="9"/>
      <c r="D406" s="9"/>
      <c r="E406" s="1046"/>
      <c r="F406" s="9"/>
      <c r="G406" s="1046"/>
      <c r="H406" s="1046"/>
      <c r="I406" s="9"/>
      <c r="J406" s="9"/>
      <c r="K406" s="9"/>
      <c r="L406" s="6"/>
      <c r="M406" s="9"/>
      <c r="N406" s="9"/>
      <c r="O406" s="9"/>
      <c r="P406" s="9"/>
      <c r="S406" s="9"/>
      <c r="V406" s="9"/>
      <c r="W406" s="17"/>
      <c r="X406" s="9"/>
      <c r="Y406" s="9"/>
      <c r="Z406" s="9"/>
      <c r="AA406" s="9"/>
      <c r="AB406" s="9"/>
      <c r="AC406" s="9"/>
      <c r="AD406" s="9"/>
      <c r="AE406" s="9"/>
      <c r="AF406" s="9"/>
      <c r="AG406" s="9"/>
      <c r="AH406" s="9"/>
    </row>
    <row r="407" spans="1:34" x14ac:dyDescent="0.25">
      <c r="A407" s="9"/>
      <c r="B407" s="9"/>
      <c r="C407" s="9"/>
      <c r="D407" s="9"/>
      <c r="E407" s="1046"/>
      <c r="F407" s="9"/>
      <c r="G407" s="1046"/>
      <c r="H407" s="1046"/>
      <c r="I407" s="9"/>
      <c r="J407" s="9"/>
      <c r="K407" s="9"/>
      <c r="L407" s="6"/>
      <c r="M407" s="9"/>
      <c r="N407" s="9"/>
      <c r="O407" s="9"/>
      <c r="P407" s="9"/>
      <c r="S407" s="9"/>
      <c r="V407" s="9"/>
      <c r="W407" s="17"/>
      <c r="X407" s="9"/>
      <c r="Y407" s="9"/>
      <c r="Z407" s="9"/>
      <c r="AA407" s="9"/>
      <c r="AB407" s="9"/>
      <c r="AC407" s="9"/>
      <c r="AD407" s="9"/>
      <c r="AE407" s="9"/>
      <c r="AF407" s="9"/>
      <c r="AG407" s="9"/>
      <c r="AH407" s="9"/>
    </row>
    <row r="408" spans="1:34" x14ac:dyDescent="0.25">
      <c r="A408" s="9"/>
      <c r="B408" s="9"/>
      <c r="C408" s="9"/>
      <c r="D408" s="9"/>
      <c r="E408" s="1046"/>
      <c r="F408" s="9"/>
      <c r="G408" s="1046"/>
      <c r="H408" s="1046"/>
      <c r="I408" s="9"/>
      <c r="J408" s="9"/>
      <c r="K408" s="9"/>
      <c r="L408" s="6"/>
      <c r="M408" s="9"/>
      <c r="N408" s="9"/>
      <c r="O408" s="9"/>
      <c r="P408" s="9"/>
      <c r="S408" s="9"/>
      <c r="V408" s="9"/>
      <c r="W408" s="17"/>
      <c r="X408" s="9"/>
      <c r="Y408" s="9"/>
      <c r="Z408" s="9"/>
      <c r="AA408" s="9"/>
      <c r="AB408" s="9"/>
      <c r="AC408" s="9"/>
      <c r="AD408" s="9"/>
      <c r="AE408" s="9"/>
      <c r="AF408" s="9"/>
      <c r="AG408" s="9"/>
      <c r="AH408" s="9"/>
    </row>
    <row r="409" spans="1:34" x14ac:dyDescent="0.25">
      <c r="A409" s="9"/>
      <c r="B409" s="9"/>
      <c r="C409" s="9"/>
      <c r="D409" s="9"/>
      <c r="E409" s="1046"/>
      <c r="F409" s="9"/>
      <c r="G409" s="1046"/>
      <c r="H409" s="1046"/>
      <c r="I409" s="9"/>
      <c r="J409" s="9"/>
      <c r="K409" s="9"/>
      <c r="L409" s="6"/>
      <c r="M409" s="9"/>
      <c r="N409" s="9"/>
      <c r="O409" s="9"/>
      <c r="P409" s="9"/>
      <c r="S409" s="9"/>
      <c r="V409" s="9"/>
      <c r="W409" s="17"/>
      <c r="X409" s="9"/>
      <c r="Y409" s="9"/>
      <c r="Z409" s="9"/>
      <c r="AA409" s="9"/>
      <c r="AB409" s="9"/>
      <c r="AC409" s="9"/>
      <c r="AD409" s="9"/>
      <c r="AE409" s="9"/>
      <c r="AF409" s="9"/>
      <c r="AG409" s="9"/>
      <c r="AH409" s="9"/>
    </row>
    <row r="410" spans="1:34" x14ac:dyDescent="0.25">
      <c r="A410" s="9"/>
      <c r="B410" s="9"/>
      <c r="C410" s="9"/>
      <c r="D410" s="9"/>
      <c r="E410" s="1046"/>
      <c r="F410" s="9"/>
      <c r="G410" s="1046"/>
      <c r="H410" s="1046"/>
      <c r="I410" s="9"/>
      <c r="J410" s="9"/>
      <c r="K410" s="9"/>
      <c r="L410" s="6"/>
      <c r="M410" s="9"/>
      <c r="N410" s="9"/>
      <c r="O410" s="9"/>
      <c r="P410" s="9"/>
      <c r="S410" s="9"/>
      <c r="V410" s="9"/>
      <c r="W410" s="17"/>
      <c r="X410" s="9"/>
      <c r="Y410" s="9"/>
      <c r="Z410" s="9"/>
      <c r="AA410" s="9"/>
      <c r="AB410" s="9"/>
      <c r="AC410" s="9"/>
      <c r="AD410" s="9"/>
      <c r="AE410" s="9"/>
      <c r="AF410" s="9"/>
      <c r="AG410" s="9"/>
      <c r="AH410" s="9"/>
    </row>
    <row r="411" spans="1:34" x14ac:dyDescent="0.25">
      <c r="A411" s="9"/>
      <c r="B411" s="9"/>
      <c r="C411" s="9"/>
      <c r="D411" s="9"/>
      <c r="E411" s="1046"/>
      <c r="F411" s="9"/>
      <c r="G411" s="1046"/>
      <c r="H411" s="1046"/>
      <c r="I411" s="9"/>
      <c r="J411" s="9"/>
      <c r="K411" s="9"/>
      <c r="L411" s="6"/>
      <c r="M411" s="9"/>
      <c r="N411" s="9"/>
      <c r="O411" s="9"/>
      <c r="P411" s="9"/>
      <c r="S411" s="9"/>
      <c r="V411" s="9"/>
      <c r="W411" s="17"/>
      <c r="X411" s="9"/>
      <c r="Y411" s="9"/>
      <c r="Z411" s="9"/>
      <c r="AA411" s="9"/>
      <c r="AB411" s="9"/>
      <c r="AC411" s="9"/>
      <c r="AD411" s="9"/>
      <c r="AE411" s="9"/>
      <c r="AF411" s="9"/>
      <c r="AG411" s="9"/>
      <c r="AH411" s="9"/>
    </row>
    <row r="412" spans="1:34" x14ac:dyDescent="0.25">
      <c r="A412" s="9"/>
      <c r="B412" s="9"/>
      <c r="C412" s="9"/>
      <c r="D412" s="9"/>
      <c r="E412" s="1046"/>
      <c r="F412" s="9"/>
      <c r="G412" s="1046"/>
      <c r="H412" s="1046"/>
      <c r="I412" s="9"/>
      <c r="J412" s="9"/>
      <c r="K412" s="9"/>
      <c r="L412" s="6"/>
      <c r="M412" s="9"/>
      <c r="N412" s="9"/>
      <c r="O412" s="9"/>
      <c r="P412" s="9"/>
      <c r="S412" s="9"/>
      <c r="V412" s="9"/>
      <c r="W412" s="17"/>
      <c r="X412" s="9"/>
      <c r="Y412" s="9"/>
      <c r="Z412" s="9"/>
      <c r="AA412" s="9"/>
      <c r="AB412" s="9"/>
      <c r="AC412" s="9"/>
      <c r="AD412" s="9"/>
      <c r="AE412" s="9"/>
      <c r="AF412" s="9"/>
      <c r="AG412" s="9"/>
      <c r="AH412" s="9"/>
    </row>
    <row r="413" spans="1:34" x14ac:dyDescent="0.25">
      <c r="A413" s="9"/>
      <c r="B413" s="9"/>
      <c r="C413" s="9"/>
      <c r="D413" s="9"/>
      <c r="E413" s="1046"/>
      <c r="F413" s="9"/>
      <c r="G413" s="1046"/>
      <c r="H413" s="1046"/>
      <c r="I413" s="9"/>
      <c r="J413" s="9"/>
      <c r="K413" s="9"/>
      <c r="L413" s="6"/>
      <c r="M413" s="9"/>
      <c r="N413" s="9"/>
      <c r="O413" s="9"/>
      <c r="P413" s="9"/>
      <c r="S413" s="9"/>
      <c r="V413" s="9"/>
      <c r="W413" s="17"/>
      <c r="X413" s="9"/>
      <c r="Y413" s="9"/>
      <c r="Z413" s="9"/>
      <c r="AA413" s="9"/>
      <c r="AB413" s="9"/>
      <c r="AC413" s="9"/>
      <c r="AD413" s="9"/>
      <c r="AE413" s="9"/>
      <c r="AF413" s="9"/>
      <c r="AG413" s="9"/>
      <c r="AH413" s="9"/>
    </row>
    <row r="414" spans="1:34" x14ac:dyDescent="0.25">
      <c r="A414" s="9"/>
      <c r="B414" s="9"/>
      <c r="C414" s="9"/>
      <c r="D414" s="9"/>
      <c r="E414" s="1046"/>
      <c r="F414" s="9"/>
      <c r="G414" s="1046"/>
      <c r="H414" s="1046"/>
      <c r="I414" s="9"/>
      <c r="J414" s="9"/>
      <c r="K414" s="9"/>
      <c r="L414" s="6"/>
      <c r="M414" s="9"/>
      <c r="N414" s="9"/>
      <c r="O414" s="9"/>
      <c r="P414" s="9"/>
      <c r="S414" s="9"/>
      <c r="V414" s="9"/>
      <c r="W414" s="17"/>
      <c r="X414" s="9"/>
      <c r="Y414" s="9"/>
      <c r="Z414" s="9"/>
      <c r="AA414" s="9"/>
      <c r="AB414" s="9"/>
      <c r="AC414" s="9"/>
      <c r="AD414" s="9"/>
      <c r="AE414" s="9"/>
      <c r="AF414" s="9"/>
      <c r="AG414" s="9"/>
      <c r="AH414" s="9"/>
    </row>
    <row r="415" spans="1:34" x14ac:dyDescent="0.25">
      <c r="A415" s="9"/>
      <c r="B415" s="9"/>
      <c r="C415" s="9"/>
      <c r="D415" s="9"/>
      <c r="E415" s="1046"/>
      <c r="F415" s="9"/>
      <c r="G415" s="1046"/>
      <c r="H415" s="1046"/>
      <c r="I415" s="9"/>
      <c r="J415" s="9"/>
      <c r="K415" s="9"/>
      <c r="L415" s="6"/>
      <c r="M415" s="9"/>
      <c r="N415" s="9"/>
      <c r="O415" s="9"/>
      <c r="P415" s="9"/>
      <c r="S415" s="9"/>
      <c r="V415" s="9"/>
      <c r="W415" s="17"/>
      <c r="X415" s="9"/>
      <c r="Y415" s="9"/>
      <c r="Z415" s="9"/>
      <c r="AA415" s="9"/>
      <c r="AB415" s="9"/>
      <c r="AC415" s="9"/>
      <c r="AD415" s="9"/>
      <c r="AE415" s="9"/>
      <c r="AF415" s="9"/>
      <c r="AG415" s="9"/>
      <c r="AH415" s="9"/>
    </row>
    <row r="416" spans="1:34" x14ac:dyDescent="0.25">
      <c r="A416" s="9"/>
      <c r="B416" s="9"/>
      <c r="C416" s="9"/>
      <c r="D416" s="9"/>
      <c r="E416" s="1046"/>
      <c r="F416" s="9"/>
      <c r="G416" s="1046"/>
      <c r="H416" s="1046"/>
      <c r="I416" s="9"/>
      <c r="J416" s="9"/>
      <c r="K416" s="9"/>
      <c r="L416" s="6"/>
      <c r="M416" s="9"/>
      <c r="N416" s="9"/>
      <c r="O416" s="9"/>
      <c r="P416" s="9"/>
      <c r="S416" s="9"/>
      <c r="V416" s="9"/>
      <c r="W416" s="17"/>
      <c r="X416" s="9"/>
      <c r="Y416" s="9"/>
      <c r="Z416" s="9"/>
      <c r="AA416" s="9"/>
      <c r="AB416" s="9"/>
      <c r="AC416" s="9"/>
      <c r="AD416" s="9"/>
      <c r="AE416" s="9"/>
      <c r="AF416" s="9"/>
      <c r="AG416" s="9"/>
      <c r="AH416" s="9"/>
    </row>
    <row r="417" spans="1:34" x14ac:dyDescent="0.25">
      <c r="A417" s="9"/>
      <c r="B417" s="9"/>
      <c r="C417" s="9"/>
      <c r="D417" s="9"/>
      <c r="E417" s="1046"/>
      <c r="F417" s="9"/>
      <c r="G417" s="1046"/>
      <c r="H417" s="1046"/>
      <c r="I417" s="9"/>
      <c r="J417" s="9"/>
      <c r="K417" s="9"/>
      <c r="L417" s="6"/>
      <c r="M417" s="9"/>
      <c r="N417" s="9"/>
      <c r="O417" s="9"/>
      <c r="P417" s="9"/>
      <c r="S417" s="9"/>
      <c r="V417" s="9"/>
      <c r="W417" s="17"/>
      <c r="X417" s="9"/>
      <c r="Y417" s="9"/>
      <c r="Z417" s="9"/>
      <c r="AA417" s="9"/>
      <c r="AB417" s="9"/>
      <c r="AC417" s="9"/>
      <c r="AD417" s="9"/>
      <c r="AE417" s="9"/>
      <c r="AF417" s="9"/>
      <c r="AG417" s="9"/>
      <c r="AH417" s="9"/>
    </row>
    <row r="418" spans="1:34" x14ac:dyDescent="0.25">
      <c r="A418" s="9"/>
      <c r="B418" s="9"/>
      <c r="C418" s="9"/>
      <c r="D418" s="9"/>
      <c r="E418" s="1046"/>
      <c r="F418" s="9"/>
      <c r="G418" s="1046"/>
      <c r="H418" s="1046"/>
      <c r="I418" s="9"/>
      <c r="J418" s="9"/>
      <c r="K418" s="9"/>
      <c r="L418" s="6"/>
      <c r="M418" s="9"/>
      <c r="N418" s="9"/>
      <c r="O418" s="9"/>
      <c r="P418" s="9"/>
      <c r="S418" s="9"/>
      <c r="V418" s="9"/>
      <c r="W418" s="17"/>
      <c r="X418" s="9"/>
      <c r="Y418" s="9"/>
      <c r="Z418" s="9"/>
      <c r="AA418" s="9"/>
      <c r="AB418" s="9"/>
      <c r="AC418" s="9"/>
      <c r="AD418" s="9"/>
      <c r="AE418" s="9"/>
      <c r="AF418" s="9"/>
      <c r="AG418" s="9"/>
      <c r="AH418" s="9"/>
    </row>
    <row r="419" spans="1:34" x14ac:dyDescent="0.25">
      <c r="A419" s="9"/>
      <c r="B419" s="9"/>
      <c r="C419" s="9"/>
      <c r="D419" s="9"/>
      <c r="E419" s="1046"/>
      <c r="F419" s="9"/>
      <c r="G419" s="1046"/>
      <c r="H419" s="1046"/>
      <c r="I419" s="9"/>
      <c r="J419" s="9"/>
      <c r="K419" s="9"/>
      <c r="L419" s="6"/>
      <c r="M419" s="9"/>
      <c r="N419" s="9"/>
      <c r="O419" s="9"/>
      <c r="P419" s="9"/>
      <c r="S419" s="9"/>
      <c r="V419" s="9"/>
      <c r="W419" s="17"/>
      <c r="X419" s="9"/>
      <c r="Y419" s="9"/>
      <c r="Z419" s="9"/>
      <c r="AA419" s="9"/>
      <c r="AB419" s="9"/>
      <c r="AC419" s="9"/>
      <c r="AD419" s="9"/>
      <c r="AE419" s="9"/>
      <c r="AF419" s="9"/>
      <c r="AG419" s="9"/>
      <c r="AH419" s="9"/>
    </row>
    <row r="420" spans="1:34" x14ac:dyDescent="0.25">
      <c r="A420" s="9"/>
      <c r="B420" s="9"/>
      <c r="C420" s="9"/>
      <c r="D420" s="9"/>
      <c r="E420" s="1046"/>
      <c r="F420" s="9"/>
      <c r="G420" s="1046"/>
      <c r="H420" s="1046"/>
      <c r="I420" s="9"/>
      <c r="J420" s="9"/>
      <c r="K420" s="9"/>
      <c r="L420" s="6"/>
      <c r="M420" s="9"/>
      <c r="N420" s="9"/>
      <c r="O420" s="9"/>
      <c r="P420" s="9"/>
      <c r="S420" s="9"/>
      <c r="V420" s="9"/>
      <c r="W420" s="17"/>
      <c r="X420" s="9"/>
      <c r="Y420" s="9"/>
      <c r="Z420" s="9"/>
      <c r="AA420" s="9"/>
      <c r="AB420" s="9"/>
      <c r="AC420" s="9"/>
      <c r="AD420" s="9"/>
      <c r="AE420" s="9"/>
      <c r="AF420" s="9"/>
      <c r="AG420" s="9"/>
      <c r="AH420" s="9"/>
    </row>
    <row r="421" spans="1:34" x14ac:dyDescent="0.25">
      <c r="A421" s="9"/>
      <c r="B421" s="9"/>
      <c r="C421" s="9"/>
      <c r="D421" s="9"/>
      <c r="E421" s="1046"/>
      <c r="F421" s="9"/>
      <c r="G421" s="1046"/>
      <c r="H421" s="1046"/>
      <c r="I421" s="9"/>
      <c r="J421" s="9"/>
      <c r="K421" s="9"/>
      <c r="L421" s="6"/>
      <c r="M421" s="9"/>
      <c r="N421" s="9"/>
      <c r="O421" s="9"/>
      <c r="P421" s="9"/>
      <c r="S421" s="9"/>
      <c r="V421" s="9"/>
      <c r="W421" s="17"/>
      <c r="X421" s="9"/>
      <c r="Y421" s="9"/>
      <c r="Z421" s="9"/>
      <c r="AA421" s="9"/>
      <c r="AB421" s="9"/>
      <c r="AC421" s="9"/>
      <c r="AD421" s="9"/>
      <c r="AE421" s="9"/>
      <c r="AF421" s="9"/>
      <c r="AG421" s="9"/>
      <c r="AH421" s="9"/>
    </row>
    <row r="422" spans="1:34" x14ac:dyDescent="0.25">
      <c r="A422" s="9"/>
      <c r="B422" s="9"/>
      <c r="C422" s="9"/>
      <c r="D422" s="9"/>
      <c r="E422" s="1046"/>
      <c r="F422" s="9"/>
      <c r="G422" s="1046"/>
      <c r="H422" s="1046"/>
      <c r="I422" s="9"/>
      <c r="J422" s="9"/>
      <c r="K422" s="9"/>
      <c r="L422" s="6"/>
      <c r="M422" s="9"/>
      <c r="N422" s="9"/>
      <c r="O422" s="9"/>
      <c r="P422" s="9"/>
      <c r="S422" s="9"/>
      <c r="V422" s="9"/>
      <c r="W422" s="17"/>
      <c r="X422" s="9"/>
      <c r="Y422" s="9"/>
      <c r="Z422" s="9"/>
      <c r="AA422" s="9"/>
      <c r="AB422" s="9"/>
      <c r="AC422" s="9"/>
      <c r="AD422" s="9"/>
      <c r="AE422" s="9"/>
      <c r="AF422" s="9"/>
      <c r="AG422" s="9"/>
      <c r="AH422" s="9"/>
    </row>
    <row r="423" spans="1:34" x14ac:dyDescent="0.25">
      <c r="A423" s="9"/>
      <c r="B423" s="9"/>
      <c r="C423" s="9"/>
      <c r="D423" s="9"/>
      <c r="E423" s="1046"/>
      <c r="F423" s="9"/>
      <c r="G423" s="1046"/>
      <c r="H423" s="1046"/>
      <c r="I423" s="9"/>
      <c r="J423" s="9"/>
      <c r="K423" s="9"/>
      <c r="L423" s="6"/>
      <c r="M423" s="9"/>
      <c r="N423" s="9"/>
      <c r="O423" s="9"/>
      <c r="P423" s="9"/>
      <c r="S423" s="9"/>
      <c r="V423" s="9"/>
      <c r="W423" s="17"/>
      <c r="X423" s="9"/>
      <c r="Y423" s="9"/>
      <c r="Z423" s="9"/>
      <c r="AA423" s="9"/>
      <c r="AB423" s="9"/>
      <c r="AC423" s="9"/>
      <c r="AD423" s="9"/>
      <c r="AE423" s="9"/>
      <c r="AF423" s="9"/>
      <c r="AG423" s="9"/>
      <c r="AH423" s="9"/>
    </row>
    <row r="424" spans="1:34" x14ac:dyDescent="0.25">
      <c r="A424" s="9"/>
      <c r="B424" s="9"/>
      <c r="C424" s="9"/>
      <c r="D424" s="9"/>
      <c r="E424" s="1046"/>
      <c r="F424" s="9"/>
      <c r="G424" s="1046"/>
      <c r="H424" s="1046"/>
      <c r="I424" s="9"/>
      <c r="J424" s="9"/>
      <c r="K424" s="9"/>
      <c r="L424" s="6"/>
      <c r="M424" s="9"/>
      <c r="N424" s="9"/>
      <c r="O424" s="9"/>
      <c r="P424" s="9"/>
      <c r="S424" s="9"/>
      <c r="V424" s="9"/>
      <c r="W424" s="17"/>
      <c r="X424" s="9"/>
      <c r="Y424" s="9"/>
      <c r="Z424" s="9"/>
      <c r="AA424" s="9"/>
      <c r="AB424" s="9"/>
      <c r="AC424" s="9"/>
      <c r="AD424" s="9"/>
      <c r="AE424" s="9"/>
      <c r="AF424" s="9"/>
      <c r="AG424" s="9"/>
      <c r="AH424" s="9"/>
    </row>
    <row r="425" spans="1:34" x14ac:dyDescent="0.25">
      <c r="A425" s="9"/>
      <c r="B425" s="9"/>
      <c r="C425" s="9"/>
      <c r="D425" s="9"/>
      <c r="E425" s="1046"/>
      <c r="F425" s="9"/>
      <c r="G425" s="1046"/>
      <c r="H425" s="1046"/>
      <c r="I425" s="9"/>
      <c r="J425" s="9"/>
      <c r="K425" s="9"/>
      <c r="L425" s="6"/>
      <c r="M425" s="9"/>
      <c r="N425" s="9"/>
      <c r="O425" s="9"/>
      <c r="P425" s="9"/>
      <c r="S425" s="9"/>
      <c r="V425" s="9"/>
      <c r="W425" s="17"/>
      <c r="X425" s="9"/>
      <c r="Y425" s="9"/>
      <c r="Z425" s="9"/>
      <c r="AA425" s="9"/>
      <c r="AB425" s="9"/>
      <c r="AC425" s="9"/>
      <c r="AD425" s="9"/>
      <c r="AE425" s="9"/>
      <c r="AF425" s="9"/>
      <c r="AG425" s="9"/>
      <c r="AH425" s="9"/>
    </row>
    <row r="426" spans="1:34" x14ac:dyDescent="0.25">
      <c r="A426" s="9"/>
      <c r="B426" s="9"/>
      <c r="C426" s="9"/>
      <c r="D426" s="9"/>
      <c r="E426" s="1046"/>
      <c r="F426" s="9"/>
      <c r="G426" s="1046"/>
      <c r="H426" s="1046"/>
      <c r="I426" s="9"/>
      <c r="J426" s="9"/>
      <c r="K426" s="9"/>
      <c r="L426" s="6"/>
      <c r="M426" s="9"/>
      <c r="N426" s="9"/>
      <c r="O426" s="9"/>
      <c r="P426" s="9"/>
      <c r="S426" s="9"/>
      <c r="V426" s="9"/>
      <c r="W426" s="17"/>
      <c r="X426" s="9"/>
      <c r="Y426" s="9"/>
      <c r="Z426" s="9"/>
      <c r="AA426" s="9"/>
      <c r="AB426" s="9"/>
      <c r="AC426" s="9"/>
      <c r="AD426" s="9"/>
      <c r="AE426" s="9"/>
      <c r="AF426" s="9"/>
      <c r="AG426" s="9"/>
      <c r="AH426" s="9"/>
    </row>
    <row r="427" spans="1:34" x14ac:dyDescent="0.25">
      <c r="A427" s="9"/>
      <c r="B427" s="9"/>
      <c r="C427" s="9"/>
      <c r="D427" s="9"/>
      <c r="E427" s="1046"/>
      <c r="F427" s="9"/>
      <c r="G427" s="1046"/>
      <c r="H427" s="1046"/>
      <c r="I427" s="9"/>
      <c r="J427" s="9"/>
      <c r="K427" s="9"/>
      <c r="L427" s="6"/>
      <c r="M427" s="9"/>
      <c r="N427" s="9"/>
      <c r="O427" s="9"/>
      <c r="P427" s="9"/>
      <c r="S427" s="9"/>
      <c r="V427" s="9"/>
      <c r="W427" s="17"/>
      <c r="X427" s="9"/>
      <c r="Y427" s="9"/>
      <c r="Z427" s="9"/>
      <c r="AA427" s="9"/>
      <c r="AB427" s="9"/>
      <c r="AC427" s="9"/>
      <c r="AD427" s="9"/>
      <c r="AE427" s="9"/>
      <c r="AF427" s="9"/>
      <c r="AG427" s="9"/>
      <c r="AH427" s="9"/>
    </row>
    <row r="428" spans="1:34" x14ac:dyDescent="0.25">
      <c r="A428" s="9"/>
      <c r="B428" s="9"/>
      <c r="C428" s="9"/>
      <c r="D428" s="9"/>
      <c r="E428" s="1046"/>
      <c r="F428" s="9"/>
      <c r="G428" s="1046"/>
      <c r="H428" s="1046"/>
      <c r="I428" s="9"/>
      <c r="J428" s="9"/>
      <c r="K428" s="9"/>
      <c r="L428" s="6"/>
      <c r="M428" s="9"/>
      <c r="N428" s="9"/>
      <c r="O428" s="9"/>
      <c r="P428" s="9"/>
      <c r="S428" s="9"/>
      <c r="V428" s="9"/>
      <c r="W428" s="17"/>
      <c r="X428" s="9"/>
      <c r="Y428" s="9"/>
      <c r="Z428" s="9"/>
      <c r="AA428" s="9"/>
      <c r="AB428" s="9"/>
      <c r="AC428" s="9"/>
      <c r="AD428" s="9"/>
      <c r="AE428" s="9"/>
      <c r="AF428" s="9"/>
      <c r="AG428" s="9"/>
      <c r="AH428" s="9"/>
    </row>
    <row r="429" spans="1:34" x14ac:dyDescent="0.25">
      <c r="A429" s="9"/>
      <c r="B429" s="9"/>
      <c r="C429" s="9"/>
      <c r="D429" s="9"/>
      <c r="E429" s="1046"/>
      <c r="F429" s="9"/>
      <c r="G429" s="1046"/>
      <c r="H429" s="1046"/>
      <c r="I429" s="9"/>
      <c r="J429" s="9"/>
      <c r="K429" s="9"/>
      <c r="L429" s="6"/>
      <c r="M429" s="9"/>
      <c r="N429" s="9"/>
      <c r="O429" s="9"/>
      <c r="P429" s="9"/>
      <c r="S429" s="9"/>
      <c r="V429" s="9"/>
      <c r="W429" s="17"/>
      <c r="X429" s="9"/>
      <c r="Y429" s="9"/>
      <c r="Z429" s="9"/>
      <c r="AA429" s="9"/>
      <c r="AB429" s="9"/>
      <c r="AC429" s="9"/>
      <c r="AD429" s="9"/>
      <c r="AE429" s="9"/>
      <c r="AF429" s="9"/>
      <c r="AG429" s="9"/>
      <c r="AH429" s="9"/>
    </row>
    <row r="430" spans="1:34" x14ac:dyDescent="0.25">
      <c r="A430" s="9"/>
      <c r="B430" s="9"/>
      <c r="C430" s="9"/>
      <c r="D430" s="9"/>
      <c r="E430" s="1046"/>
      <c r="F430" s="9"/>
      <c r="G430" s="1046"/>
      <c r="H430" s="1046"/>
      <c r="I430" s="9"/>
      <c r="J430" s="9"/>
      <c r="K430" s="9"/>
      <c r="L430" s="6"/>
      <c r="M430" s="9"/>
      <c r="N430" s="9"/>
      <c r="O430" s="9"/>
      <c r="P430" s="9"/>
      <c r="S430" s="9"/>
      <c r="V430" s="9"/>
      <c r="W430" s="17"/>
      <c r="X430" s="9"/>
      <c r="Y430" s="9"/>
      <c r="Z430" s="9"/>
      <c r="AA430" s="9"/>
      <c r="AB430" s="9"/>
      <c r="AC430" s="9"/>
      <c r="AD430" s="9"/>
      <c r="AE430" s="9"/>
      <c r="AF430" s="9"/>
      <c r="AG430" s="9"/>
      <c r="AH430" s="9"/>
    </row>
    <row r="431" spans="1:34" x14ac:dyDescent="0.25">
      <c r="A431" s="9"/>
      <c r="B431" s="9"/>
      <c r="C431" s="9"/>
      <c r="D431" s="9"/>
      <c r="E431" s="1046"/>
      <c r="F431" s="9"/>
      <c r="G431" s="1046"/>
      <c r="H431" s="1046"/>
      <c r="I431" s="9"/>
      <c r="J431" s="9"/>
      <c r="K431" s="9"/>
      <c r="L431" s="6"/>
      <c r="M431" s="9"/>
      <c r="N431" s="9"/>
      <c r="O431" s="9"/>
      <c r="P431" s="9"/>
      <c r="S431" s="9"/>
      <c r="V431" s="9"/>
      <c r="W431" s="17"/>
      <c r="X431" s="9"/>
      <c r="Y431" s="9"/>
      <c r="Z431" s="9"/>
      <c r="AA431" s="9"/>
      <c r="AB431" s="9"/>
      <c r="AC431" s="9"/>
      <c r="AD431" s="9"/>
      <c r="AE431" s="9"/>
      <c r="AF431" s="9"/>
      <c r="AG431" s="9"/>
      <c r="AH431" s="9"/>
    </row>
    <row r="432" spans="1:34" x14ac:dyDescent="0.25">
      <c r="A432" s="9"/>
      <c r="B432" s="9"/>
      <c r="C432" s="9"/>
      <c r="D432" s="9"/>
      <c r="E432" s="1046"/>
      <c r="F432" s="9"/>
      <c r="G432" s="1046"/>
      <c r="H432" s="1046"/>
      <c r="I432" s="9"/>
      <c r="J432" s="9"/>
      <c r="K432" s="9"/>
      <c r="L432" s="6"/>
      <c r="M432" s="9"/>
      <c r="N432" s="9"/>
      <c r="O432" s="9"/>
      <c r="P432" s="9"/>
      <c r="S432" s="9"/>
      <c r="V432" s="9"/>
      <c r="W432" s="17"/>
      <c r="X432" s="9"/>
      <c r="Y432" s="9"/>
      <c r="Z432" s="9"/>
      <c r="AA432" s="9"/>
      <c r="AB432" s="9"/>
      <c r="AC432" s="9"/>
      <c r="AD432" s="9"/>
      <c r="AE432" s="9"/>
      <c r="AF432" s="9"/>
      <c r="AG432" s="9"/>
      <c r="AH432" s="9"/>
    </row>
    <row r="433" spans="1:34" x14ac:dyDescent="0.25">
      <c r="A433" s="9"/>
      <c r="B433" s="9"/>
      <c r="C433" s="9"/>
      <c r="D433" s="9"/>
      <c r="E433" s="1046"/>
      <c r="F433" s="9"/>
      <c r="G433" s="1046"/>
      <c r="H433" s="1046"/>
      <c r="I433" s="9"/>
      <c r="J433" s="9"/>
      <c r="K433" s="9"/>
      <c r="L433" s="6"/>
      <c r="M433" s="9"/>
      <c r="N433" s="9"/>
      <c r="O433" s="9"/>
      <c r="P433" s="9"/>
      <c r="S433" s="9"/>
      <c r="V433" s="9"/>
      <c r="W433" s="17"/>
      <c r="X433" s="9"/>
      <c r="Y433" s="9"/>
      <c r="Z433" s="9"/>
      <c r="AA433" s="9"/>
      <c r="AB433" s="9"/>
      <c r="AC433" s="9"/>
      <c r="AD433" s="9"/>
      <c r="AE433" s="9"/>
      <c r="AF433" s="9"/>
      <c r="AG433" s="9"/>
      <c r="AH433" s="9"/>
    </row>
    <row r="434" spans="1:34" x14ac:dyDescent="0.25">
      <c r="A434" s="9"/>
      <c r="B434" s="9"/>
      <c r="C434" s="9"/>
      <c r="D434" s="9"/>
      <c r="E434" s="1046"/>
      <c r="F434" s="9"/>
      <c r="G434" s="1046"/>
      <c r="H434" s="1046"/>
      <c r="I434" s="9"/>
      <c r="J434" s="9"/>
      <c r="K434" s="9"/>
      <c r="L434" s="6"/>
      <c r="M434" s="9"/>
      <c r="N434" s="9"/>
      <c r="O434" s="9"/>
      <c r="P434" s="9"/>
      <c r="S434" s="9"/>
      <c r="V434" s="9"/>
      <c r="W434" s="17"/>
      <c r="X434" s="9"/>
      <c r="Y434" s="9"/>
      <c r="Z434" s="9"/>
      <c r="AA434" s="9"/>
      <c r="AB434" s="9"/>
      <c r="AC434" s="9"/>
      <c r="AD434" s="9"/>
      <c r="AE434" s="9"/>
      <c r="AF434" s="9"/>
      <c r="AG434" s="9"/>
      <c r="AH434" s="9"/>
    </row>
    <row r="435" spans="1:34" x14ac:dyDescent="0.25">
      <c r="A435" s="9"/>
      <c r="B435" s="9"/>
      <c r="C435" s="9"/>
      <c r="D435" s="9"/>
      <c r="E435" s="1046"/>
      <c r="F435" s="9"/>
      <c r="G435" s="1046"/>
      <c r="H435" s="1046"/>
      <c r="I435" s="9"/>
      <c r="J435" s="9"/>
      <c r="K435" s="9"/>
      <c r="L435" s="6"/>
      <c r="M435" s="9"/>
      <c r="N435" s="9"/>
      <c r="O435" s="9"/>
      <c r="P435" s="9"/>
      <c r="S435" s="9"/>
      <c r="V435" s="9"/>
      <c r="W435" s="17"/>
      <c r="X435" s="9"/>
      <c r="Y435" s="9"/>
      <c r="Z435" s="9"/>
      <c r="AA435" s="9"/>
      <c r="AB435" s="9"/>
      <c r="AC435" s="9"/>
      <c r="AD435" s="9"/>
      <c r="AE435" s="9"/>
      <c r="AF435" s="9"/>
      <c r="AG435" s="9"/>
      <c r="AH435" s="9"/>
    </row>
    <row r="436" spans="1:34" x14ac:dyDescent="0.25">
      <c r="A436" s="9"/>
      <c r="B436" s="9"/>
      <c r="C436" s="9"/>
      <c r="D436" s="9"/>
      <c r="E436" s="1046"/>
      <c r="F436" s="9"/>
      <c r="G436" s="1046"/>
      <c r="H436" s="1046"/>
      <c r="I436" s="9"/>
      <c r="J436" s="9"/>
      <c r="K436" s="9"/>
      <c r="L436" s="6"/>
      <c r="M436" s="9"/>
      <c r="N436" s="9"/>
      <c r="O436" s="9"/>
      <c r="P436" s="9"/>
      <c r="S436" s="9"/>
      <c r="V436" s="9"/>
      <c r="W436" s="17"/>
      <c r="X436" s="9"/>
      <c r="Y436" s="9"/>
      <c r="Z436" s="9"/>
      <c r="AA436" s="9"/>
      <c r="AB436" s="9"/>
      <c r="AC436" s="9"/>
      <c r="AD436" s="9"/>
      <c r="AE436" s="9"/>
      <c r="AF436" s="9"/>
      <c r="AG436" s="9"/>
      <c r="AH436" s="9"/>
    </row>
    <row r="437" spans="1:34" x14ac:dyDescent="0.25">
      <c r="A437" s="9"/>
      <c r="B437" s="9"/>
      <c r="C437" s="9"/>
      <c r="D437" s="9"/>
      <c r="E437" s="1046"/>
      <c r="F437" s="9"/>
      <c r="G437" s="1046"/>
      <c r="H437" s="1046"/>
      <c r="I437" s="9"/>
      <c r="J437" s="9"/>
      <c r="K437" s="9"/>
      <c r="L437" s="6"/>
      <c r="M437" s="9"/>
      <c r="N437" s="9"/>
      <c r="O437" s="9"/>
      <c r="P437" s="9"/>
      <c r="S437" s="9"/>
      <c r="V437" s="9"/>
      <c r="W437" s="17"/>
      <c r="X437" s="9"/>
      <c r="Y437" s="9"/>
      <c r="Z437" s="9"/>
      <c r="AA437" s="9"/>
      <c r="AB437" s="9"/>
      <c r="AC437" s="9"/>
      <c r="AD437" s="9"/>
      <c r="AE437" s="9"/>
      <c r="AF437" s="9"/>
      <c r="AG437" s="9"/>
      <c r="AH437" s="9"/>
    </row>
    <row r="438" spans="1:34" x14ac:dyDescent="0.25">
      <c r="A438" s="9"/>
      <c r="B438" s="9"/>
      <c r="C438" s="9"/>
      <c r="D438" s="9"/>
      <c r="E438" s="1046"/>
      <c r="F438" s="9"/>
      <c r="G438" s="1046"/>
      <c r="H438" s="1046"/>
      <c r="I438" s="9"/>
      <c r="J438" s="9"/>
      <c r="K438" s="9"/>
      <c r="L438" s="6"/>
      <c r="M438" s="9"/>
      <c r="N438" s="9"/>
      <c r="O438" s="9"/>
      <c r="P438" s="9"/>
      <c r="S438" s="9"/>
      <c r="V438" s="9"/>
      <c r="W438" s="17"/>
      <c r="X438" s="9"/>
      <c r="Y438" s="9"/>
      <c r="Z438" s="9"/>
      <c r="AA438" s="9"/>
      <c r="AB438" s="9"/>
      <c r="AC438" s="9"/>
      <c r="AD438" s="9"/>
      <c r="AE438" s="9"/>
      <c r="AF438" s="9"/>
      <c r="AG438" s="9"/>
      <c r="AH438" s="9"/>
    </row>
    <row r="439" spans="1:34" x14ac:dyDescent="0.25">
      <c r="A439" s="9"/>
      <c r="B439" s="9"/>
      <c r="C439" s="9"/>
      <c r="D439" s="9"/>
      <c r="E439" s="1046"/>
      <c r="F439" s="9"/>
      <c r="G439" s="1046"/>
      <c r="H439" s="1046"/>
      <c r="I439" s="9"/>
      <c r="J439" s="9"/>
      <c r="K439" s="9"/>
      <c r="L439" s="6"/>
      <c r="M439" s="9"/>
      <c r="N439" s="9"/>
      <c r="O439" s="9"/>
      <c r="P439" s="9"/>
      <c r="S439" s="9"/>
      <c r="V439" s="9"/>
      <c r="W439" s="17"/>
      <c r="X439" s="9"/>
      <c r="Y439" s="9"/>
      <c r="Z439" s="9"/>
      <c r="AA439" s="9"/>
      <c r="AB439" s="9"/>
      <c r="AC439" s="9"/>
      <c r="AD439" s="9"/>
      <c r="AE439" s="9"/>
      <c r="AF439" s="9"/>
      <c r="AG439" s="9"/>
      <c r="AH439" s="9"/>
    </row>
    <row r="440" spans="1:34" x14ac:dyDescent="0.25">
      <c r="A440" s="9"/>
      <c r="B440" s="9"/>
      <c r="C440" s="9"/>
      <c r="D440" s="9"/>
      <c r="E440" s="1046"/>
      <c r="F440" s="9"/>
      <c r="G440" s="1046"/>
      <c r="H440" s="1046"/>
      <c r="I440" s="9"/>
      <c r="J440" s="9"/>
      <c r="K440" s="9"/>
      <c r="L440" s="6"/>
      <c r="M440" s="9"/>
      <c r="N440" s="9"/>
      <c r="O440" s="9"/>
      <c r="P440" s="9"/>
      <c r="S440" s="9"/>
      <c r="V440" s="9"/>
      <c r="W440" s="17"/>
      <c r="X440" s="9"/>
      <c r="Y440" s="9"/>
      <c r="Z440" s="9"/>
      <c r="AA440" s="9"/>
      <c r="AB440" s="9"/>
      <c r="AC440" s="9"/>
      <c r="AD440" s="9"/>
      <c r="AE440" s="9"/>
      <c r="AF440" s="9"/>
      <c r="AG440" s="9"/>
      <c r="AH440" s="9"/>
    </row>
    <row r="441" spans="1:34" x14ac:dyDescent="0.25">
      <c r="A441" s="9"/>
      <c r="B441" s="9"/>
      <c r="C441" s="9"/>
      <c r="D441" s="9"/>
      <c r="E441" s="1046"/>
      <c r="F441" s="9"/>
      <c r="G441" s="1046"/>
      <c r="H441" s="1046"/>
      <c r="I441" s="9"/>
      <c r="J441" s="9"/>
      <c r="K441" s="9"/>
      <c r="L441" s="6"/>
      <c r="M441" s="9"/>
      <c r="N441" s="9"/>
      <c r="O441" s="9"/>
      <c r="P441" s="9"/>
      <c r="S441" s="9"/>
      <c r="V441" s="9"/>
      <c r="W441" s="17"/>
      <c r="X441" s="9"/>
      <c r="Y441" s="9"/>
      <c r="Z441" s="9"/>
      <c r="AA441" s="9"/>
      <c r="AB441" s="9"/>
      <c r="AC441" s="9"/>
      <c r="AD441" s="9"/>
      <c r="AE441" s="9"/>
      <c r="AF441" s="9"/>
      <c r="AG441" s="9"/>
      <c r="AH441" s="9"/>
    </row>
    <row r="442" spans="1:34" x14ac:dyDescent="0.25">
      <c r="A442" s="9"/>
      <c r="B442" s="9"/>
      <c r="C442" s="9"/>
      <c r="D442" s="9"/>
      <c r="E442" s="1046"/>
      <c r="F442" s="9"/>
      <c r="G442" s="1046"/>
      <c r="H442" s="1046"/>
      <c r="I442" s="9"/>
      <c r="J442" s="9"/>
      <c r="K442" s="9"/>
      <c r="L442" s="6"/>
      <c r="M442" s="9"/>
      <c r="N442" s="9"/>
      <c r="O442" s="9"/>
      <c r="P442" s="9"/>
      <c r="S442" s="9"/>
      <c r="V442" s="9"/>
      <c r="W442" s="17"/>
      <c r="X442" s="9"/>
      <c r="Y442" s="9"/>
      <c r="Z442" s="9"/>
      <c r="AA442" s="9"/>
      <c r="AB442" s="9"/>
      <c r="AC442" s="9"/>
      <c r="AD442" s="9"/>
      <c r="AE442" s="9"/>
      <c r="AF442" s="9"/>
      <c r="AG442" s="9"/>
      <c r="AH442" s="9"/>
    </row>
    <row r="443" spans="1:34" x14ac:dyDescent="0.25">
      <c r="A443" s="9"/>
      <c r="B443" s="9"/>
      <c r="C443" s="9"/>
      <c r="D443" s="9"/>
      <c r="E443" s="1046"/>
      <c r="F443" s="9"/>
      <c r="G443" s="1046"/>
      <c r="H443" s="1046"/>
      <c r="I443" s="9"/>
      <c r="J443" s="9"/>
      <c r="K443" s="9"/>
      <c r="L443" s="6"/>
      <c r="M443" s="9"/>
      <c r="N443" s="9"/>
      <c r="O443" s="9"/>
      <c r="P443" s="9"/>
      <c r="S443" s="9"/>
      <c r="V443" s="9"/>
      <c r="W443" s="17"/>
      <c r="X443" s="9"/>
      <c r="Y443" s="9"/>
      <c r="Z443" s="9"/>
      <c r="AA443" s="9"/>
      <c r="AB443" s="9"/>
      <c r="AC443" s="9"/>
      <c r="AD443" s="9"/>
      <c r="AE443" s="9"/>
      <c r="AF443" s="9"/>
      <c r="AG443" s="9"/>
      <c r="AH443" s="9"/>
    </row>
    <row r="444" spans="1:34" x14ac:dyDescent="0.25">
      <c r="A444" s="9"/>
      <c r="B444" s="9"/>
      <c r="C444" s="9"/>
      <c r="D444" s="9"/>
      <c r="E444" s="1046"/>
      <c r="F444" s="9"/>
      <c r="G444" s="1046"/>
      <c r="H444" s="1046"/>
      <c r="I444" s="9"/>
      <c r="J444" s="9"/>
      <c r="K444" s="9"/>
      <c r="L444" s="6"/>
      <c r="M444" s="9"/>
      <c r="N444" s="9"/>
      <c r="O444" s="9"/>
      <c r="P444" s="9"/>
      <c r="S444" s="9"/>
      <c r="V444" s="9"/>
      <c r="W444" s="17"/>
      <c r="X444" s="9"/>
      <c r="Y444" s="9"/>
      <c r="Z444" s="9"/>
      <c r="AA444" s="9"/>
      <c r="AB444" s="9"/>
      <c r="AC444" s="9"/>
      <c r="AD444" s="9"/>
      <c r="AE444" s="9"/>
      <c r="AF444" s="9"/>
      <c r="AG444" s="9"/>
      <c r="AH444" s="9"/>
    </row>
    <row r="445" spans="1:34" x14ac:dyDescent="0.25">
      <c r="A445" s="9"/>
      <c r="B445" s="9"/>
      <c r="C445" s="9"/>
      <c r="D445" s="9"/>
      <c r="E445" s="1046"/>
      <c r="F445" s="9"/>
      <c r="G445" s="1046"/>
      <c r="H445" s="1046"/>
      <c r="I445" s="9"/>
      <c r="J445" s="9"/>
      <c r="K445" s="9"/>
      <c r="L445" s="6"/>
      <c r="M445" s="9"/>
      <c r="N445" s="9"/>
      <c r="O445" s="9"/>
      <c r="P445" s="9"/>
      <c r="S445" s="9"/>
      <c r="V445" s="9"/>
      <c r="W445" s="17"/>
      <c r="X445" s="9"/>
      <c r="Y445" s="9"/>
      <c r="Z445" s="9"/>
      <c r="AA445" s="9"/>
      <c r="AB445" s="9"/>
      <c r="AC445" s="9"/>
      <c r="AD445" s="9"/>
      <c r="AE445" s="9"/>
      <c r="AF445" s="9"/>
      <c r="AG445" s="9"/>
      <c r="AH445" s="9"/>
    </row>
    <row r="446" spans="1:34" x14ac:dyDescent="0.25">
      <c r="A446" s="9"/>
      <c r="B446" s="9"/>
      <c r="C446" s="9"/>
      <c r="D446" s="9"/>
      <c r="E446" s="1046"/>
      <c r="F446" s="9"/>
      <c r="G446" s="1046"/>
      <c r="H446" s="1046"/>
      <c r="I446" s="9"/>
      <c r="J446" s="9"/>
      <c r="K446" s="9"/>
      <c r="L446" s="6"/>
      <c r="M446" s="9"/>
      <c r="N446" s="9"/>
      <c r="O446" s="9"/>
      <c r="P446" s="9"/>
      <c r="S446" s="9"/>
      <c r="V446" s="9"/>
      <c r="W446" s="17"/>
      <c r="X446" s="9"/>
      <c r="Y446" s="9"/>
      <c r="Z446" s="9"/>
      <c r="AA446" s="9"/>
      <c r="AB446" s="9"/>
      <c r="AC446" s="9"/>
      <c r="AD446" s="9"/>
      <c r="AE446" s="9"/>
      <c r="AF446" s="9"/>
      <c r="AG446" s="9"/>
      <c r="AH446" s="9"/>
    </row>
    <row r="447" spans="1:34" x14ac:dyDescent="0.25">
      <c r="A447" s="9"/>
      <c r="B447" s="9"/>
      <c r="C447" s="9"/>
      <c r="D447" s="9"/>
      <c r="E447" s="1046"/>
      <c r="F447" s="9"/>
      <c r="G447" s="1046"/>
      <c r="H447" s="1046"/>
      <c r="I447" s="9"/>
      <c r="J447" s="9"/>
      <c r="K447" s="9"/>
      <c r="L447" s="6"/>
      <c r="M447" s="9"/>
      <c r="N447" s="9"/>
      <c r="O447" s="9"/>
      <c r="P447" s="9"/>
      <c r="S447" s="9"/>
      <c r="V447" s="9"/>
      <c r="W447" s="17"/>
      <c r="X447" s="9"/>
      <c r="Y447" s="9"/>
      <c r="Z447" s="9"/>
      <c r="AA447" s="9"/>
      <c r="AB447" s="9"/>
      <c r="AC447" s="9"/>
      <c r="AD447" s="9"/>
      <c r="AE447" s="9"/>
      <c r="AF447" s="9"/>
      <c r="AG447" s="9"/>
      <c r="AH447" s="9"/>
    </row>
    <row r="448" spans="1:34" x14ac:dyDescent="0.25">
      <c r="A448" s="9"/>
      <c r="B448" s="9"/>
      <c r="C448" s="9"/>
      <c r="D448" s="9"/>
      <c r="E448" s="1046"/>
      <c r="F448" s="9"/>
      <c r="G448" s="1046"/>
      <c r="H448" s="1046"/>
      <c r="I448" s="9"/>
      <c r="J448" s="9"/>
      <c r="K448" s="9"/>
      <c r="L448" s="6"/>
      <c r="M448" s="9"/>
      <c r="N448" s="9"/>
      <c r="O448" s="9"/>
      <c r="P448" s="9"/>
      <c r="S448" s="9"/>
      <c r="V448" s="9"/>
      <c r="W448" s="17"/>
      <c r="X448" s="9"/>
      <c r="Y448" s="9"/>
      <c r="Z448" s="9"/>
      <c r="AA448" s="9"/>
      <c r="AB448" s="9"/>
      <c r="AC448" s="9"/>
      <c r="AD448" s="9"/>
      <c r="AE448" s="9"/>
      <c r="AF448" s="9"/>
      <c r="AG448" s="9"/>
      <c r="AH448" s="9"/>
    </row>
    <row r="449" spans="1:34" x14ac:dyDescent="0.25">
      <c r="A449" s="9"/>
      <c r="B449" s="9"/>
      <c r="C449" s="9"/>
      <c r="D449" s="9"/>
      <c r="E449" s="1046"/>
      <c r="F449" s="9"/>
      <c r="G449" s="1046"/>
      <c r="H449" s="1046"/>
      <c r="I449" s="9"/>
      <c r="J449" s="9"/>
      <c r="K449" s="9"/>
      <c r="L449" s="6"/>
      <c r="M449" s="9"/>
      <c r="N449" s="9"/>
      <c r="O449" s="9"/>
      <c r="P449" s="9"/>
      <c r="S449" s="9"/>
      <c r="V449" s="9"/>
      <c r="W449" s="17"/>
      <c r="X449" s="9"/>
      <c r="Y449" s="9"/>
      <c r="Z449" s="9"/>
      <c r="AA449" s="9"/>
      <c r="AB449" s="9"/>
      <c r="AC449" s="9"/>
      <c r="AD449" s="9"/>
      <c r="AE449" s="9"/>
      <c r="AF449" s="9"/>
      <c r="AG449" s="9"/>
      <c r="AH449" s="9"/>
    </row>
    <row r="450" spans="1:34" x14ac:dyDescent="0.25">
      <c r="A450" s="9"/>
      <c r="B450" s="9"/>
      <c r="C450" s="9"/>
      <c r="D450" s="9"/>
      <c r="E450" s="1046"/>
      <c r="F450" s="9"/>
      <c r="G450" s="1046"/>
      <c r="H450" s="1046"/>
      <c r="I450" s="9"/>
      <c r="J450" s="9"/>
      <c r="K450" s="9"/>
      <c r="L450" s="6"/>
      <c r="M450" s="9"/>
      <c r="N450" s="9"/>
      <c r="O450" s="9"/>
      <c r="P450" s="9"/>
      <c r="S450" s="9"/>
      <c r="V450" s="9"/>
      <c r="W450" s="17"/>
      <c r="X450" s="9"/>
      <c r="Y450" s="9"/>
      <c r="Z450" s="9"/>
      <c r="AA450" s="9"/>
      <c r="AB450" s="9"/>
      <c r="AC450" s="9"/>
      <c r="AD450" s="9"/>
      <c r="AE450" s="9"/>
      <c r="AF450" s="9"/>
      <c r="AG450" s="9"/>
      <c r="AH450" s="9"/>
    </row>
    <row r="451" spans="1:34" x14ac:dyDescent="0.25">
      <c r="A451" s="9"/>
      <c r="B451" s="9"/>
      <c r="C451" s="9"/>
      <c r="D451" s="9"/>
      <c r="E451" s="1046"/>
      <c r="F451" s="9"/>
      <c r="G451" s="1046"/>
      <c r="H451" s="1046"/>
      <c r="I451" s="9"/>
      <c r="J451" s="9"/>
      <c r="K451" s="9"/>
      <c r="L451" s="6"/>
      <c r="M451" s="9"/>
      <c r="N451" s="9"/>
      <c r="O451" s="9"/>
      <c r="P451" s="9"/>
      <c r="S451" s="9"/>
      <c r="V451" s="9"/>
      <c r="W451" s="17"/>
      <c r="X451" s="9"/>
      <c r="Y451" s="9"/>
      <c r="Z451" s="9"/>
      <c r="AA451" s="9"/>
      <c r="AB451" s="9"/>
      <c r="AC451" s="9"/>
      <c r="AD451" s="9"/>
      <c r="AE451" s="9"/>
      <c r="AF451" s="9"/>
      <c r="AG451" s="9"/>
      <c r="AH451" s="9"/>
    </row>
    <row r="452" spans="1:34" x14ac:dyDescent="0.25">
      <c r="A452" s="9"/>
      <c r="B452" s="9"/>
      <c r="C452" s="9"/>
      <c r="D452" s="9"/>
      <c r="E452" s="1046"/>
      <c r="F452" s="9"/>
      <c r="G452" s="1046"/>
      <c r="H452" s="1046"/>
      <c r="I452" s="9"/>
      <c r="J452" s="9"/>
      <c r="K452" s="9"/>
      <c r="L452" s="6"/>
      <c r="M452" s="9"/>
      <c r="N452" s="9"/>
      <c r="O452" s="9"/>
      <c r="P452" s="9"/>
      <c r="S452" s="9"/>
      <c r="V452" s="9"/>
      <c r="W452" s="17"/>
      <c r="X452" s="9"/>
      <c r="Y452" s="9"/>
      <c r="Z452" s="9"/>
      <c r="AA452" s="9"/>
      <c r="AB452" s="9"/>
      <c r="AC452" s="9"/>
      <c r="AD452" s="9"/>
      <c r="AE452" s="9"/>
      <c r="AF452" s="9"/>
      <c r="AG452" s="9"/>
      <c r="AH452" s="9"/>
    </row>
    <row r="453" spans="1:34" x14ac:dyDescent="0.25">
      <c r="A453" s="9"/>
      <c r="B453" s="9"/>
      <c r="C453" s="9"/>
      <c r="D453" s="9"/>
      <c r="E453" s="1046"/>
      <c r="F453" s="9"/>
      <c r="G453" s="1046"/>
      <c r="H453" s="1046"/>
      <c r="I453" s="9"/>
      <c r="J453" s="9"/>
      <c r="K453" s="9"/>
      <c r="L453" s="6"/>
      <c r="M453" s="9"/>
      <c r="N453" s="9"/>
      <c r="O453" s="9"/>
      <c r="P453" s="9"/>
      <c r="S453" s="9"/>
      <c r="V453" s="9"/>
      <c r="W453" s="17"/>
      <c r="X453" s="9"/>
      <c r="Y453" s="9"/>
      <c r="Z453" s="9"/>
      <c r="AA453" s="9"/>
      <c r="AB453" s="9"/>
      <c r="AC453" s="9"/>
      <c r="AD453" s="9"/>
      <c r="AE453" s="9"/>
      <c r="AF453" s="9"/>
      <c r="AG453" s="9"/>
      <c r="AH453" s="9"/>
    </row>
    <row r="454" spans="1:34" x14ac:dyDescent="0.25">
      <c r="A454" s="9"/>
      <c r="B454" s="9"/>
      <c r="C454" s="9"/>
      <c r="D454" s="9"/>
      <c r="E454" s="1046"/>
      <c r="F454" s="9"/>
      <c r="G454" s="1046"/>
      <c r="H454" s="1046"/>
      <c r="I454" s="9"/>
      <c r="J454" s="9"/>
      <c r="K454" s="9"/>
      <c r="L454" s="6"/>
      <c r="M454" s="9"/>
      <c r="N454" s="9"/>
      <c r="O454" s="9"/>
      <c r="P454" s="9"/>
      <c r="S454" s="9"/>
      <c r="V454" s="9"/>
      <c r="W454" s="17"/>
      <c r="X454" s="9"/>
      <c r="Y454" s="9"/>
      <c r="Z454" s="9"/>
      <c r="AA454" s="9"/>
      <c r="AB454" s="9"/>
      <c r="AC454" s="9"/>
      <c r="AD454" s="9"/>
      <c r="AE454" s="9"/>
      <c r="AF454" s="9"/>
      <c r="AG454" s="9"/>
      <c r="AH454" s="9"/>
    </row>
    <row r="455" spans="1:34" x14ac:dyDescent="0.25">
      <c r="A455" s="9"/>
      <c r="B455" s="9"/>
      <c r="C455" s="9"/>
      <c r="D455" s="9"/>
      <c r="E455" s="1046"/>
      <c r="F455" s="9"/>
      <c r="G455" s="1046"/>
      <c r="H455" s="1046"/>
      <c r="I455" s="9"/>
      <c r="J455" s="9"/>
      <c r="K455" s="9"/>
      <c r="L455" s="6"/>
      <c r="M455" s="9"/>
      <c r="N455" s="9"/>
      <c r="O455" s="9"/>
      <c r="P455" s="9"/>
      <c r="S455" s="9"/>
      <c r="V455" s="9"/>
      <c r="W455" s="17"/>
      <c r="X455" s="9"/>
      <c r="Y455" s="9"/>
      <c r="Z455" s="9"/>
      <c r="AA455" s="9"/>
      <c r="AB455" s="9"/>
      <c r="AC455" s="9"/>
      <c r="AD455" s="9"/>
      <c r="AE455" s="9"/>
      <c r="AF455" s="9"/>
      <c r="AG455" s="9"/>
      <c r="AH455" s="9"/>
    </row>
    <row r="456" spans="1:34" x14ac:dyDescent="0.25">
      <c r="A456" s="9"/>
      <c r="B456" s="9"/>
      <c r="C456" s="9"/>
      <c r="D456" s="9"/>
      <c r="E456" s="1046"/>
      <c r="F456" s="9"/>
      <c r="G456" s="1046"/>
      <c r="H456" s="1046"/>
      <c r="I456" s="9"/>
      <c r="J456" s="9"/>
      <c r="K456" s="9"/>
      <c r="L456" s="6"/>
      <c r="M456" s="9"/>
      <c r="N456" s="9"/>
      <c r="O456" s="9"/>
      <c r="P456" s="9"/>
      <c r="S456" s="9"/>
      <c r="V456" s="9"/>
      <c r="W456" s="17"/>
      <c r="X456" s="9"/>
      <c r="Y456" s="9"/>
      <c r="Z456" s="9"/>
      <c r="AA456" s="9"/>
      <c r="AB456" s="9"/>
      <c r="AC456" s="9"/>
      <c r="AD456" s="9"/>
      <c r="AE456" s="9"/>
      <c r="AF456" s="9"/>
      <c r="AG456" s="9"/>
      <c r="AH456" s="9"/>
    </row>
    <row r="457" spans="1:34" x14ac:dyDescent="0.25">
      <c r="A457" s="9"/>
      <c r="B457" s="9"/>
      <c r="C457" s="9"/>
      <c r="D457" s="9"/>
      <c r="E457" s="1046"/>
      <c r="F457" s="9"/>
      <c r="G457" s="1046"/>
      <c r="H457" s="1046"/>
      <c r="I457" s="9"/>
      <c r="J457" s="9"/>
      <c r="K457" s="9"/>
      <c r="L457" s="6"/>
      <c r="M457" s="9"/>
      <c r="N457" s="9"/>
      <c r="O457" s="9"/>
      <c r="P457" s="9"/>
      <c r="S457" s="9"/>
      <c r="V457" s="9"/>
      <c r="W457" s="17"/>
      <c r="X457" s="9"/>
      <c r="Y457" s="9"/>
      <c r="Z457" s="9"/>
      <c r="AA457" s="9"/>
      <c r="AB457" s="9"/>
      <c r="AC457" s="9"/>
      <c r="AD457" s="9"/>
      <c r="AE457" s="9"/>
      <c r="AF457" s="9"/>
      <c r="AG457" s="9"/>
      <c r="AH457" s="9"/>
    </row>
    <row r="458" spans="1:34" x14ac:dyDescent="0.25">
      <c r="A458" s="9"/>
      <c r="B458" s="9"/>
      <c r="C458" s="9"/>
      <c r="D458" s="9"/>
      <c r="E458" s="1046"/>
      <c r="F458" s="9"/>
      <c r="G458" s="1046"/>
      <c r="H458" s="1046"/>
      <c r="I458" s="9"/>
      <c r="J458" s="9"/>
      <c r="K458" s="9"/>
      <c r="L458" s="6"/>
      <c r="M458" s="9"/>
      <c r="N458" s="9"/>
      <c r="O458" s="9"/>
      <c r="P458" s="9"/>
      <c r="S458" s="9"/>
      <c r="V458" s="9"/>
      <c r="W458" s="17"/>
      <c r="X458" s="9"/>
      <c r="Y458" s="9"/>
      <c r="Z458" s="9"/>
      <c r="AA458" s="9"/>
      <c r="AB458" s="9"/>
      <c r="AC458" s="9"/>
      <c r="AD458" s="9"/>
      <c r="AE458" s="9"/>
      <c r="AF458" s="9"/>
      <c r="AG458" s="9"/>
      <c r="AH458" s="9"/>
    </row>
    <row r="459" spans="1:34" x14ac:dyDescent="0.25">
      <c r="A459" s="9"/>
      <c r="B459" s="9"/>
      <c r="C459" s="9"/>
      <c r="D459" s="9"/>
      <c r="E459" s="1046"/>
      <c r="F459" s="9"/>
      <c r="G459" s="1046"/>
      <c r="H459" s="1046"/>
      <c r="I459" s="9"/>
      <c r="J459" s="9"/>
      <c r="K459" s="9"/>
      <c r="L459" s="6"/>
      <c r="M459" s="9"/>
      <c r="N459" s="9"/>
      <c r="O459" s="9"/>
      <c r="P459" s="9"/>
      <c r="S459" s="9"/>
      <c r="V459" s="9"/>
      <c r="W459" s="17"/>
      <c r="X459" s="9"/>
      <c r="Y459" s="9"/>
      <c r="Z459" s="9"/>
      <c r="AA459" s="9"/>
      <c r="AB459" s="9"/>
      <c r="AC459" s="9"/>
      <c r="AD459" s="9"/>
      <c r="AE459" s="9"/>
      <c r="AF459" s="9"/>
      <c r="AG459" s="9"/>
      <c r="AH459" s="9"/>
    </row>
    <row r="460" spans="1:34" x14ac:dyDescent="0.25">
      <c r="A460" s="9"/>
      <c r="B460" s="9"/>
      <c r="C460" s="9"/>
      <c r="D460" s="9"/>
      <c r="E460" s="1046"/>
      <c r="F460" s="9"/>
      <c r="G460" s="1046"/>
      <c r="H460" s="1046"/>
      <c r="I460" s="9"/>
      <c r="J460" s="9"/>
      <c r="K460" s="9"/>
      <c r="L460" s="6"/>
      <c r="M460" s="9"/>
      <c r="N460" s="9"/>
      <c r="O460" s="9"/>
      <c r="P460" s="9"/>
      <c r="S460" s="9"/>
      <c r="V460" s="9"/>
      <c r="W460" s="17"/>
      <c r="X460" s="9"/>
      <c r="Y460" s="9"/>
      <c r="Z460" s="9"/>
      <c r="AA460" s="9"/>
      <c r="AB460" s="9"/>
      <c r="AC460" s="9"/>
      <c r="AD460" s="9"/>
      <c r="AE460" s="9"/>
      <c r="AF460" s="9"/>
      <c r="AG460" s="9"/>
      <c r="AH460" s="9"/>
    </row>
    <row r="461" spans="1:34" x14ac:dyDescent="0.25">
      <c r="A461" s="9"/>
      <c r="B461" s="9"/>
      <c r="C461" s="9"/>
      <c r="D461" s="9"/>
      <c r="E461" s="1046"/>
      <c r="F461" s="9"/>
      <c r="G461" s="1046"/>
      <c r="H461" s="1046"/>
      <c r="I461" s="9"/>
      <c r="J461" s="9"/>
      <c r="K461" s="9"/>
      <c r="L461" s="6"/>
      <c r="M461" s="9"/>
      <c r="N461" s="9"/>
      <c r="O461" s="9"/>
      <c r="P461" s="9"/>
      <c r="S461" s="9"/>
      <c r="V461" s="9"/>
      <c r="W461" s="17"/>
      <c r="X461" s="9"/>
      <c r="Y461" s="9"/>
      <c r="Z461" s="9"/>
      <c r="AA461" s="9"/>
      <c r="AB461" s="9"/>
      <c r="AC461" s="9"/>
      <c r="AD461" s="9"/>
      <c r="AE461" s="9"/>
      <c r="AF461" s="9"/>
      <c r="AG461" s="9"/>
      <c r="AH461" s="9"/>
    </row>
    <row r="462" spans="1:34" x14ac:dyDescent="0.25">
      <c r="A462" s="9"/>
      <c r="B462" s="9"/>
      <c r="C462" s="9"/>
      <c r="D462" s="9"/>
      <c r="E462" s="1046"/>
      <c r="F462" s="9"/>
      <c r="G462" s="1046"/>
      <c r="H462" s="1046"/>
      <c r="I462" s="9"/>
      <c r="J462" s="9"/>
      <c r="K462" s="9"/>
      <c r="L462" s="6"/>
      <c r="M462" s="9"/>
      <c r="N462" s="9"/>
      <c r="O462" s="9"/>
      <c r="P462" s="9"/>
      <c r="S462" s="9"/>
      <c r="V462" s="9"/>
      <c r="W462" s="17"/>
      <c r="X462" s="9"/>
      <c r="Y462" s="9"/>
      <c r="Z462" s="9"/>
      <c r="AA462" s="9"/>
      <c r="AB462" s="9"/>
      <c r="AC462" s="9"/>
      <c r="AD462" s="9"/>
      <c r="AE462" s="9"/>
      <c r="AF462" s="9"/>
      <c r="AG462" s="9"/>
      <c r="AH462" s="9"/>
    </row>
    <row r="463" spans="1:34" x14ac:dyDescent="0.25">
      <c r="A463" s="9"/>
      <c r="B463" s="9"/>
      <c r="C463" s="9"/>
      <c r="D463" s="9"/>
      <c r="E463" s="1046"/>
      <c r="F463" s="9"/>
      <c r="G463" s="1046"/>
      <c r="H463" s="1046"/>
      <c r="I463" s="9"/>
      <c r="J463" s="9"/>
      <c r="K463" s="9"/>
      <c r="L463" s="6"/>
      <c r="M463" s="9"/>
      <c r="N463" s="9"/>
      <c r="O463" s="9"/>
      <c r="P463" s="9"/>
      <c r="S463" s="9"/>
      <c r="V463" s="9"/>
      <c r="W463" s="17"/>
      <c r="X463" s="9"/>
      <c r="Y463" s="9"/>
      <c r="Z463" s="9"/>
      <c r="AA463" s="9"/>
      <c r="AB463" s="9"/>
      <c r="AC463" s="9"/>
      <c r="AD463" s="9"/>
      <c r="AE463" s="9"/>
      <c r="AF463" s="9"/>
      <c r="AG463" s="9"/>
      <c r="AH463" s="9"/>
    </row>
    <row r="464" spans="1:34" x14ac:dyDescent="0.25">
      <c r="A464" s="9"/>
      <c r="B464" s="9"/>
      <c r="C464" s="9"/>
      <c r="D464" s="9"/>
      <c r="E464" s="1046"/>
      <c r="F464" s="9"/>
      <c r="G464" s="1046"/>
      <c r="H464" s="1046"/>
      <c r="I464" s="9"/>
      <c r="J464" s="9"/>
      <c r="K464" s="9"/>
      <c r="L464" s="6"/>
      <c r="M464" s="9"/>
      <c r="N464" s="9"/>
      <c r="O464" s="9"/>
      <c r="P464" s="9"/>
      <c r="S464" s="9"/>
      <c r="V464" s="9"/>
      <c r="W464" s="17"/>
      <c r="X464" s="9"/>
      <c r="Y464" s="9"/>
      <c r="Z464" s="9"/>
      <c r="AA464" s="9"/>
      <c r="AB464" s="9"/>
      <c r="AC464" s="9"/>
      <c r="AD464" s="9"/>
      <c r="AE464" s="9"/>
      <c r="AF464" s="9"/>
      <c r="AG464" s="9"/>
      <c r="AH464" s="9"/>
    </row>
    <row r="465" spans="1:34" x14ac:dyDescent="0.25">
      <c r="A465" s="9"/>
      <c r="B465" s="9"/>
      <c r="C465" s="9"/>
      <c r="D465" s="9"/>
      <c r="E465" s="1046"/>
      <c r="F465" s="9"/>
      <c r="G465" s="1046"/>
      <c r="H465" s="1046"/>
      <c r="I465" s="9"/>
      <c r="J465" s="9"/>
      <c r="K465" s="9"/>
      <c r="L465" s="6"/>
      <c r="M465" s="9"/>
      <c r="N465" s="9"/>
      <c r="O465" s="9"/>
      <c r="P465" s="9"/>
      <c r="S465" s="9"/>
      <c r="V465" s="9"/>
      <c r="W465" s="17"/>
      <c r="X465" s="9"/>
      <c r="Y465" s="9"/>
      <c r="Z465" s="9"/>
      <c r="AA465" s="9"/>
      <c r="AB465" s="9"/>
      <c r="AC465" s="9"/>
      <c r="AD465" s="9"/>
      <c r="AE465" s="9"/>
      <c r="AF465" s="9"/>
      <c r="AG465" s="9"/>
      <c r="AH465" s="9"/>
    </row>
    <row r="466" spans="1:34" x14ac:dyDescent="0.25">
      <c r="A466" s="9"/>
      <c r="B466" s="9"/>
      <c r="C466" s="9"/>
      <c r="D466" s="9"/>
      <c r="E466" s="1046"/>
      <c r="F466" s="9"/>
      <c r="G466" s="1046"/>
      <c r="H466" s="1046"/>
      <c r="I466" s="9"/>
      <c r="J466" s="9"/>
      <c r="K466" s="9"/>
      <c r="L466" s="6"/>
      <c r="M466" s="9"/>
      <c r="N466" s="9"/>
      <c r="O466" s="9"/>
      <c r="P466" s="9"/>
      <c r="S466" s="9"/>
      <c r="V466" s="9"/>
      <c r="W466" s="17"/>
      <c r="X466" s="9"/>
      <c r="Y466" s="9"/>
      <c r="Z466" s="9"/>
      <c r="AA466" s="9"/>
      <c r="AB466" s="9"/>
      <c r="AC466" s="9"/>
      <c r="AD466" s="9"/>
      <c r="AE466" s="9"/>
      <c r="AF466" s="9"/>
      <c r="AG466" s="9"/>
      <c r="AH466" s="9"/>
    </row>
    <row r="467" spans="1:34" x14ac:dyDescent="0.25">
      <c r="A467" s="9"/>
      <c r="B467" s="9"/>
      <c r="C467" s="9"/>
      <c r="D467" s="9"/>
      <c r="E467" s="1046"/>
      <c r="F467" s="9"/>
      <c r="G467" s="1046"/>
      <c r="H467" s="1046"/>
      <c r="I467" s="9"/>
      <c r="J467" s="9"/>
      <c r="K467" s="9"/>
      <c r="L467" s="6"/>
      <c r="M467" s="9"/>
      <c r="N467" s="9"/>
      <c r="O467" s="9"/>
      <c r="P467" s="9"/>
      <c r="S467" s="9"/>
      <c r="V467" s="9"/>
      <c r="W467" s="17"/>
      <c r="X467" s="9"/>
      <c r="Y467" s="9"/>
      <c r="Z467" s="9"/>
      <c r="AA467" s="9"/>
      <c r="AB467" s="9"/>
      <c r="AC467" s="9"/>
      <c r="AD467" s="9"/>
      <c r="AE467" s="9"/>
      <c r="AF467" s="9"/>
      <c r="AG467" s="9"/>
      <c r="AH467" s="9"/>
    </row>
    <row r="468" spans="1:34" x14ac:dyDescent="0.25">
      <c r="A468" s="9"/>
      <c r="B468" s="9"/>
      <c r="C468" s="9"/>
      <c r="D468" s="9"/>
      <c r="E468" s="1046"/>
      <c r="F468" s="9"/>
      <c r="G468" s="1046"/>
      <c r="H468" s="1046"/>
      <c r="I468" s="9"/>
      <c r="J468" s="9"/>
      <c r="K468" s="9"/>
      <c r="L468" s="6"/>
      <c r="M468" s="9"/>
      <c r="N468" s="9"/>
      <c r="O468" s="9"/>
      <c r="P468" s="9"/>
      <c r="S468" s="9"/>
      <c r="V468" s="9"/>
      <c r="W468" s="17"/>
      <c r="X468" s="9"/>
      <c r="Y468" s="9"/>
      <c r="Z468" s="9"/>
      <c r="AA468" s="9"/>
      <c r="AB468" s="9"/>
      <c r="AC468" s="9"/>
      <c r="AD468" s="9"/>
      <c r="AE468" s="9"/>
      <c r="AF468" s="9"/>
      <c r="AG468" s="9"/>
      <c r="AH468" s="9"/>
    </row>
    <row r="469" spans="1:34" x14ac:dyDescent="0.25">
      <c r="A469" s="9"/>
      <c r="B469" s="9"/>
      <c r="C469" s="9"/>
      <c r="D469" s="9"/>
      <c r="E469" s="1046"/>
      <c r="F469" s="9"/>
      <c r="G469" s="1046"/>
      <c r="H469" s="1046"/>
      <c r="I469" s="9"/>
      <c r="J469" s="9"/>
      <c r="K469" s="9"/>
      <c r="L469" s="6"/>
      <c r="M469" s="9"/>
      <c r="N469" s="9"/>
      <c r="O469" s="9"/>
      <c r="P469" s="9"/>
      <c r="S469" s="9"/>
      <c r="V469" s="9"/>
      <c r="W469" s="17"/>
      <c r="X469" s="9"/>
      <c r="Y469" s="9"/>
      <c r="Z469" s="9"/>
      <c r="AA469" s="9"/>
      <c r="AB469" s="9"/>
      <c r="AC469" s="9"/>
      <c r="AD469" s="9"/>
      <c r="AE469" s="9"/>
      <c r="AF469" s="9"/>
      <c r="AG469" s="9"/>
      <c r="AH469" s="9"/>
    </row>
    <row r="470" spans="1:34" x14ac:dyDescent="0.25">
      <c r="A470" s="9"/>
      <c r="B470" s="9"/>
      <c r="C470" s="9"/>
      <c r="D470" s="9"/>
      <c r="E470" s="1046"/>
      <c r="F470" s="9"/>
      <c r="G470" s="1046"/>
      <c r="H470" s="1046"/>
      <c r="I470" s="9"/>
      <c r="J470" s="9"/>
      <c r="K470" s="9"/>
      <c r="L470" s="6"/>
      <c r="M470" s="9"/>
      <c r="N470" s="9"/>
      <c r="O470" s="9"/>
      <c r="P470" s="9"/>
      <c r="S470" s="9"/>
      <c r="V470" s="9"/>
      <c r="W470" s="17"/>
      <c r="X470" s="9"/>
      <c r="Y470" s="9"/>
      <c r="Z470" s="9"/>
      <c r="AA470" s="9"/>
      <c r="AB470" s="9"/>
      <c r="AC470" s="9"/>
      <c r="AD470" s="9"/>
      <c r="AE470" s="9"/>
      <c r="AF470" s="9"/>
      <c r="AG470" s="9"/>
      <c r="AH470" s="9"/>
    </row>
    <row r="471" spans="1:34" x14ac:dyDescent="0.25">
      <c r="A471" s="9"/>
      <c r="B471" s="9"/>
      <c r="C471" s="9"/>
      <c r="D471" s="9"/>
      <c r="E471" s="1046"/>
      <c r="F471" s="9"/>
      <c r="G471" s="1046"/>
      <c r="H471" s="1046"/>
      <c r="I471" s="9"/>
      <c r="J471" s="9"/>
      <c r="K471" s="9"/>
      <c r="L471" s="6"/>
      <c r="M471" s="9"/>
      <c r="N471" s="9"/>
      <c r="O471" s="9"/>
      <c r="P471" s="9"/>
      <c r="S471" s="9"/>
      <c r="V471" s="9"/>
      <c r="W471" s="17"/>
      <c r="X471" s="9"/>
      <c r="Y471" s="9"/>
      <c r="Z471" s="9"/>
      <c r="AA471" s="9"/>
      <c r="AB471" s="9"/>
      <c r="AC471" s="9"/>
      <c r="AD471" s="9"/>
      <c r="AE471" s="9"/>
      <c r="AF471" s="9"/>
      <c r="AG471" s="9"/>
      <c r="AH471" s="9"/>
    </row>
    <row r="472" spans="1:34" x14ac:dyDescent="0.25">
      <c r="A472" s="9"/>
      <c r="B472" s="9"/>
      <c r="C472" s="9"/>
      <c r="D472" s="9"/>
      <c r="E472" s="1046"/>
      <c r="F472" s="9"/>
      <c r="G472" s="1046"/>
      <c r="H472" s="1046"/>
      <c r="I472" s="9"/>
      <c r="J472" s="9"/>
      <c r="K472" s="9"/>
      <c r="L472" s="6"/>
      <c r="M472" s="9"/>
      <c r="N472" s="9"/>
      <c r="O472" s="9"/>
      <c r="P472" s="9"/>
      <c r="S472" s="9"/>
      <c r="V472" s="9"/>
      <c r="W472" s="17"/>
      <c r="X472" s="9"/>
      <c r="Y472" s="9"/>
      <c r="Z472" s="9"/>
      <c r="AA472" s="9"/>
      <c r="AB472" s="9"/>
      <c r="AC472" s="9"/>
      <c r="AD472" s="9"/>
      <c r="AE472" s="9"/>
      <c r="AF472" s="9"/>
      <c r="AG472" s="9"/>
      <c r="AH472" s="9"/>
    </row>
    <row r="473" spans="1:34" x14ac:dyDescent="0.25">
      <c r="A473" s="9"/>
      <c r="B473" s="9"/>
      <c r="C473" s="9"/>
      <c r="D473" s="9"/>
      <c r="E473" s="1046"/>
      <c r="F473" s="9"/>
      <c r="G473" s="1046"/>
      <c r="H473" s="1046"/>
      <c r="I473" s="9"/>
      <c r="J473" s="9"/>
      <c r="K473" s="9"/>
      <c r="L473" s="6"/>
      <c r="M473" s="9"/>
      <c r="N473" s="9"/>
      <c r="O473" s="9"/>
      <c r="P473" s="9"/>
      <c r="S473" s="9"/>
      <c r="V473" s="9"/>
      <c r="W473" s="17"/>
      <c r="X473" s="9"/>
      <c r="Y473" s="9"/>
      <c r="Z473" s="9"/>
      <c r="AA473" s="9"/>
      <c r="AB473" s="9"/>
      <c r="AC473" s="9"/>
      <c r="AD473" s="9"/>
      <c r="AE473" s="9"/>
      <c r="AF473" s="9"/>
      <c r="AG473" s="9"/>
      <c r="AH473" s="9"/>
    </row>
    <row r="474" spans="1:34" x14ac:dyDescent="0.25">
      <c r="A474" s="9"/>
      <c r="B474" s="9"/>
      <c r="C474" s="9"/>
      <c r="D474" s="9"/>
      <c r="E474" s="1046"/>
      <c r="F474" s="9"/>
      <c r="G474" s="1046"/>
      <c r="H474" s="1046"/>
      <c r="I474" s="9"/>
      <c r="J474" s="9"/>
      <c r="K474" s="9"/>
      <c r="L474" s="6"/>
      <c r="M474" s="9"/>
      <c r="N474" s="9"/>
      <c r="O474" s="9"/>
      <c r="P474" s="9"/>
      <c r="S474" s="9"/>
      <c r="V474" s="9"/>
      <c r="W474" s="17"/>
      <c r="X474" s="9"/>
      <c r="Y474" s="9"/>
      <c r="Z474" s="9"/>
      <c r="AA474" s="9"/>
      <c r="AB474" s="9"/>
      <c r="AC474" s="9"/>
      <c r="AD474" s="9"/>
      <c r="AE474" s="9"/>
      <c r="AF474" s="9"/>
      <c r="AG474" s="9"/>
      <c r="AH474" s="9"/>
    </row>
    <row r="475" spans="1:34" x14ac:dyDescent="0.25">
      <c r="A475" s="9"/>
      <c r="B475" s="9"/>
      <c r="C475" s="9"/>
      <c r="D475" s="9"/>
      <c r="E475" s="1046"/>
      <c r="F475" s="9"/>
      <c r="G475" s="1046"/>
      <c r="H475" s="1046"/>
      <c r="I475" s="9"/>
      <c r="J475" s="9"/>
      <c r="K475" s="9"/>
      <c r="L475" s="6"/>
      <c r="M475" s="9"/>
      <c r="N475" s="9"/>
      <c r="O475" s="9"/>
      <c r="P475" s="9"/>
      <c r="S475" s="9"/>
      <c r="V475" s="9"/>
      <c r="W475" s="17"/>
      <c r="X475" s="9"/>
      <c r="Y475" s="9"/>
      <c r="Z475" s="9"/>
      <c r="AA475" s="9"/>
      <c r="AB475" s="9"/>
      <c r="AC475" s="9"/>
      <c r="AD475" s="9"/>
      <c r="AE475" s="9"/>
      <c r="AF475" s="9"/>
      <c r="AG475" s="9"/>
      <c r="AH475" s="9"/>
    </row>
    <row r="476" spans="1:34" x14ac:dyDescent="0.25">
      <c r="A476" s="9"/>
      <c r="B476" s="9"/>
      <c r="C476" s="9"/>
      <c r="D476" s="9"/>
      <c r="E476" s="1046"/>
      <c r="F476" s="9"/>
      <c r="G476" s="1046"/>
      <c r="H476" s="1046"/>
      <c r="I476" s="9"/>
      <c r="J476" s="9"/>
      <c r="K476" s="9"/>
      <c r="L476" s="6"/>
      <c r="M476" s="9"/>
      <c r="N476" s="9"/>
      <c r="O476" s="9"/>
      <c r="P476" s="9"/>
      <c r="S476" s="9"/>
      <c r="V476" s="9"/>
      <c r="W476" s="17"/>
      <c r="X476" s="9"/>
      <c r="Y476" s="9"/>
      <c r="Z476" s="9"/>
      <c r="AA476" s="9"/>
      <c r="AB476" s="9"/>
      <c r="AC476" s="9"/>
      <c r="AD476" s="9"/>
      <c r="AE476" s="9"/>
      <c r="AF476" s="9"/>
      <c r="AG476" s="9"/>
      <c r="AH476" s="9"/>
    </row>
    <row r="477" spans="1:34" x14ac:dyDescent="0.25">
      <c r="A477" s="9"/>
      <c r="B477" s="9"/>
      <c r="C477" s="9"/>
      <c r="D477" s="9"/>
      <c r="E477" s="1046"/>
      <c r="F477" s="9"/>
      <c r="G477" s="1046"/>
      <c r="H477" s="1046"/>
      <c r="I477" s="9"/>
      <c r="J477" s="9"/>
      <c r="K477" s="9"/>
      <c r="L477" s="6"/>
      <c r="M477" s="9"/>
      <c r="N477" s="9"/>
      <c r="O477" s="9"/>
      <c r="P477" s="9"/>
      <c r="S477" s="9"/>
      <c r="V477" s="9"/>
      <c r="W477" s="17"/>
      <c r="X477" s="9"/>
      <c r="Y477" s="9"/>
      <c r="Z477" s="9"/>
      <c r="AA477" s="9"/>
      <c r="AB477" s="9"/>
      <c r="AC477" s="9"/>
      <c r="AD477" s="9"/>
      <c r="AE477" s="9"/>
      <c r="AF477" s="9"/>
      <c r="AG477" s="9"/>
      <c r="AH477" s="9"/>
    </row>
    <row r="478" spans="1:34" x14ac:dyDescent="0.25">
      <c r="A478" s="9"/>
      <c r="B478" s="9"/>
      <c r="C478" s="9"/>
      <c r="D478" s="9"/>
      <c r="E478" s="1046"/>
      <c r="F478" s="9"/>
      <c r="G478" s="1046"/>
      <c r="H478" s="1046"/>
      <c r="I478" s="9"/>
      <c r="J478" s="9"/>
      <c r="K478" s="9"/>
      <c r="L478" s="6"/>
      <c r="M478" s="9"/>
      <c r="N478" s="9"/>
      <c r="O478" s="9"/>
      <c r="P478" s="9"/>
      <c r="S478" s="9"/>
      <c r="V478" s="9"/>
      <c r="W478" s="17"/>
      <c r="X478" s="9"/>
      <c r="Y478" s="9"/>
      <c r="Z478" s="9"/>
      <c r="AA478" s="9"/>
      <c r="AB478" s="9"/>
      <c r="AC478" s="9"/>
      <c r="AD478" s="9"/>
      <c r="AE478" s="9"/>
      <c r="AF478" s="9"/>
      <c r="AG478" s="9"/>
      <c r="AH478" s="9"/>
    </row>
    <row r="479" spans="1:34" x14ac:dyDescent="0.25">
      <c r="A479" s="9"/>
      <c r="B479" s="9"/>
      <c r="C479" s="9"/>
      <c r="D479" s="9"/>
      <c r="E479" s="1046"/>
      <c r="F479" s="9"/>
      <c r="G479" s="1046"/>
      <c r="H479" s="1046"/>
      <c r="I479" s="9"/>
      <c r="J479" s="9"/>
      <c r="K479" s="9"/>
      <c r="L479" s="6"/>
      <c r="M479" s="9"/>
      <c r="N479" s="9"/>
      <c r="O479" s="9"/>
      <c r="P479" s="9"/>
      <c r="S479" s="9"/>
      <c r="V479" s="9"/>
      <c r="W479" s="17"/>
      <c r="X479" s="9"/>
      <c r="Y479" s="9"/>
      <c r="Z479" s="9"/>
      <c r="AA479" s="9"/>
      <c r="AB479" s="9"/>
      <c r="AC479" s="9"/>
      <c r="AD479" s="9"/>
      <c r="AE479" s="9"/>
      <c r="AF479" s="9"/>
      <c r="AG479" s="9"/>
      <c r="AH479" s="9"/>
    </row>
    <row r="480" spans="1:34" x14ac:dyDescent="0.25">
      <c r="A480" s="9"/>
      <c r="B480" s="9"/>
      <c r="C480" s="9"/>
      <c r="D480" s="9"/>
      <c r="E480" s="1046"/>
      <c r="F480" s="9"/>
      <c r="G480" s="1046"/>
      <c r="H480" s="1046"/>
      <c r="I480" s="9"/>
      <c r="J480" s="9"/>
      <c r="K480" s="9"/>
      <c r="L480" s="6"/>
      <c r="M480" s="9"/>
      <c r="N480" s="9"/>
      <c r="O480" s="9"/>
      <c r="P480" s="9"/>
      <c r="S480" s="9"/>
      <c r="V480" s="9"/>
      <c r="W480" s="17"/>
      <c r="X480" s="9"/>
      <c r="Y480" s="9"/>
      <c r="Z480" s="9"/>
      <c r="AA480" s="9"/>
      <c r="AB480" s="9"/>
      <c r="AC480" s="9"/>
      <c r="AD480" s="9"/>
      <c r="AE480" s="9"/>
      <c r="AF480" s="9"/>
      <c r="AG480" s="9"/>
      <c r="AH480" s="9"/>
    </row>
    <row r="481" spans="1:34" x14ac:dyDescent="0.25">
      <c r="A481" s="9"/>
      <c r="B481" s="9"/>
      <c r="C481" s="9"/>
      <c r="D481" s="9"/>
      <c r="E481" s="1046"/>
      <c r="F481" s="9"/>
      <c r="G481" s="1046"/>
      <c r="H481" s="1046"/>
      <c r="I481" s="9"/>
      <c r="J481" s="9"/>
      <c r="K481" s="9"/>
      <c r="L481" s="6"/>
      <c r="M481" s="9"/>
      <c r="N481" s="9"/>
      <c r="O481" s="9"/>
      <c r="P481" s="9"/>
      <c r="S481" s="9"/>
      <c r="V481" s="9"/>
      <c r="W481" s="17"/>
      <c r="X481" s="9"/>
      <c r="Y481" s="9"/>
      <c r="Z481" s="9"/>
      <c r="AA481" s="9"/>
      <c r="AB481" s="9"/>
      <c r="AC481" s="9"/>
      <c r="AD481" s="9"/>
      <c r="AE481" s="9"/>
      <c r="AF481" s="9"/>
      <c r="AG481" s="9"/>
      <c r="AH481" s="9"/>
    </row>
    <row r="482" spans="1:34" x14ac:dyDescent="0.25">
      <c r="A482" s="9"/>
      <c r="B482" s="9"/>
      <c r="C482" s="9"/>
      <c r="D482" s="9"/>
      <c r="E482" s="1046"/>
      <c r="F482" s="9"/>
      <c r="G482" s="1046"/>
      <c r="H482" s="1046"/>
      <c r="I482" s="9"/>
      <c r="J482" s="9"/>
      <c r="K482" s="9"/>
      <c r="L482" s="6"/>
      <c r="M482" s="9"/>
      <c r="N482" s="9"/>
      <c r="O482" s="9"/>
      <c r="P482" s="9"/>
      <c r="S482" s="9"/>
      <c r="V482" s="9"/>
      <c r="W482" s="17"/>
      <c r="X482" s="9"/>
      <c r="Y482" s="9"/>
      <c r="Z482" s="9"/>
      <c r="AA482" s="9"/>
      <c r="AB482" s="9"/>
      <c r="AC482" s="9"/>
      <c r="AD482" s="9"/>
      <c r="AE482" s="9"/>
      <c r="AF482" s="9"/>
      <c r="AG482" s="9"/>
      <c r="AH482" s="9"/>
    </row>
    <row r="483" spans="1:34" x14ac:dyDescent="0.25">
      <c r="A483" s="9"/>
      <c r="B483" s="9"/>
      <c r="C483" s="9"/>
      <c r="D483" s="9"/>
      <c r="E483" s="1046"/>
      <c r="F483" s="9"/>
      <c r="G483" s="1046"/>
      <c r="H483" s="1046"/>
      <c r="I483" s="9"/>
      <c r="J483" s="9"/>
      <c r="K483" s="9"/>
      <c r="L483" s="6"/>
      <c r="M483" s="9"/>
      <c r="N483" s="9"/>
      <c r="O483" s="9"/>
      <c r="P483" s="9"/>
      <c r="S483" s="9"/>
      <c r="V483" s="9"/>
      <c r="W483" s="17"/>
      <c r="X483" s="9"/>
      <c r="Y483" s="9"/>
      <c r="Z483" s="9"/>
      <c r="AA483" s="9"/>
      <c r="AB483" s="9"/>
      <c r="AC483" s="9"/>
      <c r="AD483" s="9"/>
      <c r="AE483" s="9"/>
      <c r="AF483" s="9"/>
      <c r="AG483" s="9"/>
      <c r="AH483" s="9"/>
    </row>
    <row r="484" spans="1:34" x14ac:dyDescent="0.25">
      <c r="A484" s="9"/>
      <c r="B484" s="9"/>
      <c r="C484" s="9"/>
      <c r="D484" s="9"/>
      <c r="E484" s="1046"/>
      <c r="F484" s="9"/>
      <c r="G484" s="1046"/>
      <c r="H484" s="1046"/>
      <c r="I484" s="9"/>
      <c r="J484" s="9"/>
      <c r="K484" s="9"/>
      <c r="L484" s="6"/>
      <c r="M484" s="9"/>
      <c r="N484" s="9"/>
      <c r="O484" s="9"/>
      <c r="P484" s="9"/>
      <c r="S484" s="9"/>
      <c r="V484" s="9"/>
      <c r="W484" s="17"/>
      <c r="X484" s="9"/>
      <c r="Y484" s="9"/>
      <c r="Z484" s="9"/>
      <c r="AA484" s="9"/>
      <c r="AB484" s="9"/>
      <c r="AC484" s="9"/>
      <c r="AD484" s="9"/>
      <c r="AE484" s="9"/>
      <c r="AF484" s="9"/>
      <c r="AG484" s="9"/>
      <c r="AH484" s="9"/>
    </row>
    <row r="485" spans="1:34" x14ac:dyDescent="0.25">
      <c r="A485" s="9"/>
      <c r="B485" s="9"/>
      <c r="C485" s="9"/>
      <c r="D485" s="9"/>
      <c r="E485" s="1046"/>
      <c r="F485" s="9"/>
      <c r="G485" s="1046"/>
      <c r="H485" s="1046"/>
      <c r="I485" s="9"/>
      <c r="J485" s="9"/>
      <c r="K485" s="9"/>
      <c r="L485" s="6"/>
      <c r="M485" s="9"/>
      <c r="N485" s="9"/>
      <c r="O485" s="9"/>
      <c r="P485" s="9"/>
      <c r="S485" s="9"/>
      <c r="V485" s="9"/>
      <c r="W485" s="17"/>
      <c r="X485" s="9"/>
      <c r="Y485" s="9"/>
      <c r="Z485" s="9"/>
      <c r="AA485" s="9"/>
      <c r="AB485" s="9"/>
      <c r="AC485" s="9"/>
      <c r="AD485" s="9"/>
      <c r="AE485" s="9"/>
      <c r="AF485" s="9"/>
      <c r="AG485" s="9"/>
      <c r="AH485" s="9"/>
    </row>
    <row r="486" spans="1:34" x14ac:dyDescent="0.25">
      <c r="A486" s="9"/>
      <c r="B486" s="9"/>
      <c r="C486" s="9"/>
      <c r="D486" s="9"/>
      <c r="E486" s="1046"/>
      <c r="F486" s="9"/>
      <c r="G486" s="1046"/>
      <c r="H486" s="1046"/>
      <c r="I486" s="9"/>
      <c r="J486" s="9"/>
      <c r="K486" s="9"/>
      <c r="L486" s="6"/>
      <c r="M486" s="9"/>
      <c r="N486" s="9"/>
      <c r="O486" s="9"/>
      <c r="P486" s="9"/>
      <c r="S486" s="9"/>
      <c r="V486" s="9"/>
      <c r="W486" s="17"/>
      <c r="X486" s="9"/>
      <c r="Y486" s="9"/>
      <c r="Z486" s="9"/>
      <c r="AA486" s="9"/>
      <c r="AB486" s="9"/>
      <c r="AC486" s="9"/>
      <c r="AD486" s="9"/>
      <c r="AE486" s="9"/>
      <c r="AF486" s="9"/>
      <c r="AG486" s="9"/>
      <c r="AH486" s="9"/>
    </row>
    <row r="487" spans="1:34" x14ac:dyDescent="0.25">
      <c r="A487" s="9"/>
      <c r="B487" s="9"/>
      <c r="C487" s="9"/>
      <c r="D487" s="9"/>
      <c r="E487" s="1046"/>
      <c r="F487" s="9"/>
      <c r="G487" s="1046"/>
      <c r="H487" s="1046"/>
      <c r="I487" s="9"/>
      <c r="J487" s="9"/>
      <c r="K487" s="9"/>
      <c r="L487" s="6"/>
      <c r="M487" s="9"/>
      <c r="N487" s="9"/>
      <c r="O487" s="9"/>
      <c r="P487" s="9"/>
      <c r="S487" s="9"/>
      <c r="V487" s="9"/>
      <c r="W487" s="17"/>
      <c r="X487" s="9"/>
      <c r="Y487" s="9"/>
      <c r="Z487" s="9"/>
      <c r="AA487" s="9"/>
      <c r="AB487" s="9"/>
      <c r="AC487" s="9"/>
      <c r="AD487" s="9"/>
      <c r="AE487" s="9"/>
      <c r="AF487" s="9"/>
      <c r="AG487" s="9"/>
      <c r="AH487" s="9"/>
    </row>
    <row r="488" spans="1:34" x14ac:dyDescent="0.25">
      <c r="A488" s="9"/>
      <c r="B488" s="9"/>
      <c r="C488" s="9"/>
      <c r="D488" s="9"/>
      <c r="E488" s="1046"/>
      <c r="F488" s="9"/>
      <c r="G488" s="1046"/>
      <c r="H488" s="1046"/>
      <c r="I488" s="9"/>
      <c r="J488" s="9"/>
      <c r="K488" s="9"/>
      <c r="L488" s="6"/>
      <c r="M488" s="9"/>
      <c r="N488" s="9"/>
      <c r="O488" s="9"/>
      <c r="P488" s="9"/>
      <c r="S488" s="9"/>
      <c r="V488" s="9"/>
      <c r="W488" s="17"/>
      <c r="X488" s="9"/>
      <c r="Y488" s="9"/>
      <c r="Z488" s="9"/>
      <c r="AA488" s="9"/>
      <c r="AB488" s="9"/>
      <c r="AC488" s="9"/>
      <c r="AD488" s="9"/>
      <c r="AE488" s="9"/>
      <c r="AF488" s="9"/>
      <c r="AG488" s="9"/>
      <c r="AH488" s="9"/>
    </row>
    <row r="489" spans="1:34" x14ac:dyDescent="0.25">
      <c r="A489" s="9"/>
      <c r="B489" s="9"/>
      <c r="C489" s="9"/>
      <c r="D489" s="9"/>
      <c r="E489" s="1046"/>
      <c r="F489" s="9"/>
      <c r="G489" s="1046"/>
      <c r="H489" s="1046"/>
      <c r="I489" s="9"/>
      <c r="J489" s="9"/>
      <c r="K489" s="9"/>
      <c r="L489" s="6"/>
      <c r="M489" s="9"/>
      <c r="N489" s="9"/>
      <c r="O489" s="9"/>
      <c r="P489" s="9"/>
      <c r="S489" s="9"/>
      <c r="V489" s="9"/>
      <c r="W489" s="17"/>
      <c r="X489" s="9"/>
      <c r="Y489" s="9"/>
      <c r="Z489" s="9"/>
      <c r="AA489" s="9"/>
      <c r="AB489" s="9"/>
      <c r="AC489" s="9"/>
      <c r="AD489" s="9"/>
      <c r="AE489" s="9"/>
      <c r="AF489" s="9"/>
      <c r="AG489" s="9"/>
      <c r="AH489" s="9"/>
    </row>
    <row r="490" spans="1:34" x14ac:dyDescent="0.25">
      <c r="A490" s="9"/>
      <c r="B490" s="9"/>
      <c r="C490" s="9"/>
      <c r="D490" s="9"/>
      <c r="E490" s="1046"/>
      <c r="F490" s="9"/>
      <c r="G490" s="1046"/>
      <c r="H490" s="1046"/>
      <c r="I490" s="9"/>
      <c r="J490" s="9"/>
      <c r="K490" s="9"/>
      <c r="L490" s="6"/>
      <c r="M490" s="9"/>
      <c r="N490" s="9"/>
      <c r="O490" s="9"/>
      <c r="P490" s="9"/>
      <c r="S490" s="9"/>
      <c r="V490" s="9"/>
      <c r="W490" s="17"/>
      <c r="X490" s="9"/>
      <c r="Y490" s="9"/>
      <c r="Z490" s="9"/>
      <c r="AA490" s="9"/>
      <c r="AB490" s="9"/>
      <c r="AC490" s="9"/>
      <c r="AD490" s="9"/>
      <c r="AE490" s="9"/>
      <c r="AF490" s="9"/>
      <c r="AG490" s="9"/>
      <c r="AH490" s="9"/>
    </row>
    <row r="491" spans="1:34" x14ac:dyDescent="0.25">
      <c r="A491" s="9"/>
      <c r="B491" s="9"/>
      <c r="C491" s="9"/>
      <c r="D491" s="9"/>
      <c r="E491" s="1046"/>
      <c r="F491" s="9"/>
      <c r="G491" s="1046"/>
      <c r="H491" s="1046"/>
      <c r="I491" s="9"/>
      <c r="J491" s="9"/>
      <c r="K491" s="9"/>
      <c r="L491" s="6"/>
      <c r="M491" s="9"/>
      <c r="N491" s="9"/>
      <c r="O491" s="9"/>
      <c r="P491" s="9"/>
      <c r="S491" s="9"/>
      <c r="V491" s="9"/>
      <c r="W491" s="17"/>
      <c r="X491" s="9"/>
      <c r="Y491" s="9"/>
      <c r="Z491" s="9"/>
      <c r="AA491" s="9"/>
      <c r="AB491" s="9"/>
      <c r="AC491" s="9"/>
      <c r="AD491" s="9"/>
      <c r="AE491" s="9"/>
      <c r="AF491" s="9"/>
      <c r="AG491" s="9"/>
      <c r="AH491" s="9"/>
    </row>
    <row r="492" spans="1:34" x14ac:dyDescent="0.25">
      <c r="A492" s="9"/>
      <c r="B492" s="9"/>
      <c r="C492" s="9"/>
      <c r="D492" s="9"/>
      <c r="E492" s="1046"/>
      <c r="F492" s="9"/>
      <c r="G492" s="1046"/>
      <c r="H492" s="1046"/>
      <c r="I492" s="9"/>
      <c r="J492" s="9"/>
      <c r="K492" s="9"/>
      <c r="L492" s="6"/>
      <c r="M492" s="9"/>
      <c r="N492" s="9"/>
      <c r="O492" s="9"/>
      <c r="P492" s="9"/>
      <c r="S492" s="9"/>
      <c r="V492" s="9"/>
      <c r="W492" s="17"/>
      <c r="X492" s="9"/>
      <c r="Y492" s="9"/>
      <c r="Z492" s="9"/>
      <c r="AA492" s="9"/>
      <c r="AB492" s="9"/>
      <c r="AC492" s="9"/>
      <c r="AD492" s="9"/>
      <c r="AE492" s="9"/>
      <c r="AF492" s="9"/>
      <c r="AG492" s="9"/>
      <c r="AH492" s="9"/>
    </row>
    <row r="493" spans="1:34" x14ac:dyDescent="0.25">
      <c r="A493" s="9"/>
      <c r="B493" s="9"/>
      <c r="C493" s="9"/>
      <c r="D493" s="9"/>
      <c r="E493" s="1046"/>
      <c r="F493" s="9"/>
      <c r="G493" s="1046"/>
      <c r="H493" s="1046"/>
      <c r="I493" s="9"/>
      <c r="J493" s="9"/>
      <c r="K493" s="9"/>
      <c r="L493" s="6"/>
      <c r="M493" s="9"/>
      <c r="N493" s="9"/>
      <c r="O493" s="9"/>
      <c r="P493" s="9"/>
      <c r="S493" s="9"/>
      <c r="V493" s="9"/>
      <c r="W493" s="17"/>
      <c r="X493" s="9"/>
      <c r="Y493" s="9"/>
      <c r="Z493" s="9"/>
      <c r="AA493" s="9"/>
      <c r="AB493" s="9"/>
      <c r="AC493" s="9"/>
      <c r="AD493" s="9"/>
      <c r="AE493" s="9"/>
      <c r="AF493" s="9"/>
      <c r="AG493" s="9"/>
      <c r="AH493" s="9"/>
    </row>
    <row r="494" spans="1:34" x14ac:dyDescent="0.25">
      <c r="A494" s="9"/>
      <c r="B494" s="9"/>
      <c r="C494" s="9"/>
      <c r="D494" s="9"/>
      <c r="E494" s="1046"/>
      <c r="F494" s="9"/>
      <c r="G494" s="1046"/>
      <c r="H494" s="1046"/>
      <c r="I494" s="9"/>
      <c r="J494" s="9"/>
      <c r="K494" s="9"/>
      <c r="L494" s="6"/>
      <c r="M494" s="9"/>
      <c r="N494" s="9"/>
      <c r="O494" s="9"/>
      <c r="P494" s="9"/>
      <c r="S494" s="9"/>
      <c r="V494" s="9"/>
      <c r="W494" s="17"/>
      <c r="X494" s="9"/>
      <c r="Y494" s="9"/>
      <c r="Z494" s="9"/>
      <c r="AA494" s="9"/>
      <c r="AB494" s="9"/>
      <c r="AC494" s="9"/>
      <c r="AD494" s="9"/>
      <c r="AE494" s="9"/>
      <c r="AF494" s="9"/>
      <c r="AG494" s="9"/>
      <c r="AH494" s="9"/>
    </row>
    <row r="495" spans="1:34" x14ac:dyDescent="0.25">
      <c r="A495" s="9"/>
      <c r="B495" s="9"/>
      <c r="C495" s="9"/>
      <c r="D495" s="9"/>
      <c r="E495" s="1046"/>
      <c r="F495" s="9"/>
      <c r="G495" s="1046"/>
      <c r="H495" s="1046"/>
      <c r="I495" s="9"/>
      <c r="J495" s="9"/>
      <c r="K495" s="9"/>
      <c r="L495" s="6"/>
      <c r="M495" s="9"/>
      <c r="N495" s="9"/>
      <c r="O495" s="9"/>
      <c r="P495" s="9"/>
      <c r="S495" s="9"/>
      <c r="V495" s="9"/>
      <c r="W495" s="17"/>
      <c r="X495" s="9"/>
      <c r="Y495" s="9"/>
      <c r="Z495" s="9"/>
      <c r="AA495" s="9"/>
      <c r="AB495" s="9"/>
      <c r="AC495" s="9"/>
      <c r="AD495" s="9"/>
      <c r="AE495" s="9"/>
      <c r="AF495" s="9"/>
      <c r="AG495" s="9"/>
      <c r="AH495" s="9"/>
    </row>
    <row r="496" spans="1:34" x14ac:dyDescent="0.25">
      <c r="A496" s="9"/>
      <c r="B496" s="9"/>
      <c r="C496" s="9"/>
      <c r="D496" s="9"/>
      <c r="E496" s="1046"/>
      <c r="F496" s="9"/>
      <c r="G496" s="1046"/>
      <c r="H496" s="1046"/>
      <c r="I496" s="9"/>
      <c r="J496" s="9"/>
      <c r="K496" s="9"/>
      <c r="L496" s="6"/>
      <c r="M496" s="9"/>
      <c r="N496" s="9"/>
      <c r="O496" s="9"/>
      <c r="P496" s="9"/>
      <c r="S496" s="9"/>
      <c r="V496" s="9"/>
      <c r="W496" s="17"/>
      <c r="X496" s="9"/>
      <c r="Y496" s="9"/>
      <c r="Z496" s="9"/>
      <c r="AA496" s="9"/>
      <c r="AB496" s="9"/>
      <c r="AC496" s="9"/>
      <c r="AD496" s="9"/>
      <c r="AE496" s="9"/>
      <c r="AF496" s="9"/>
      <c r="AG496" s="9"/>
      <c r="AH496" s="9"/>
    </row>
    <row r="497" spans="1:34" x14ac:dyDescent="0.25">
      <c r="A497" s="9"/>
      <c r="B497" s="9"/>
      <c r="C497" s="9"/>
      <c r="D497" s="9"/>
      <c r="E497" s="1046"/>
      <c r="F497" s="9"/>
      <c r="G497" s="1046"/>
      <c r="H497" s="1046"/>
      <c r="I497" s="9"/>
      <c r="J497" s="9"/>
      <c r="K497" s="9"/>
      <c r="L497" s="6"/>
      <c r="M497" s="9"/>
      <c r="N497" s="9"/>
      <c r="O497" s="9"/>
      <c r="P497" s="9"/>
      <c r="S497" s="9"/>
      <c r="V497" s="9"/>
      <c r="W497" s="17"/>
      <c r="X497" s="9"/>
      <c r="Y497" s="9"/>
      <c r="Z497" s="9"/>
      <c r="AA497" s="9"/>
      <c r="AB497" s="9"/>
      <c r="AC497" s="9"/>
      <c r="AD497" s="9"/>
      <c r="AE497" s="9"/>
      <c r="AF497" s="9"/>
      <c r="AG497" s="9"/>
      <c r="AH497" s="9"/>
    </row>
    <row r="498" spans="1:34" x14ac:dyDescent="0.25">
      <c r="A498" s="9"/>
      <c r="B498" s="9"/>
      <c r="C498" s="9"/>
      <c r="D498" s="9"/>
      <c r="E498" s="1046"/>
      <c r="F498" s="9"/>
      <c r="G498" s="1046"/>
      <c r="H498" s="1046"/>
      <c r="I498" s="9"/>
      <c r="J498" s="9"/>
      <c r="K498" s="9"/>
      <c r="L498" s="6"/>
      <c r="M498" s="9"/>
      <c r="N498" s="9"/>
      <c r="O498" s="9"/>
      <c r="P498" s="9"/>
      <c r="S498" s="9"/>
      <c r="V498" s="9"/>
      <c r="W498" s="17"/>
      <c r="X498" s="9"/>
      <c r="Y498" s="9"/>
      <c r="Z498" s="9"/>
      <c r="AA498" s="9"/>
      <c r="AB498" s="9"/>
      <c r="AC498" s="9"/>
      <c r="AD498" s="9"/>
      <c r="AE498" s="9"/>
      <c r="AF498" s="9"/>
      <c r="AG498" s="9"/>
      <c r="AH498" s="9"/>
    </row>
    <row r="499" spans="1:34" x14ac:dyDescent="0.25">
      <c r="A499" s="9"/>
      <c r="B499" s="9"/>
      <c r="C499" s="9"/>
      <c r="D499" s="9"/>
      <c r="E499" s="1046"/>
      <c r="F499" s="9"/>
      <c r="G499" s="1046"/>
      <c r="H499" s="1046"/>
      <c r="I499" s="9"/>
      <c r="J499" s="9"/>
      <c r="K499" s="9"/>
      <c r="L499" s="6"/>
      <c r="M499" s="9"/>
      <c r="N499" s="9"/>
      <c r="O499" s="9"/>
      <c r="P499" s="9"/>
      <c r="S499" s="9"/>
      <c r="V499" s="9"/>
      <c r="W499" s="17"/>
      <c r="X499" s="9"/>
      <c r="Y499" s="9"/>
      <c r="Z499" s="9"/>
      <c r="AA499" s="9"/>
      <c r="AB499" s="9"/>
      <c r="AC499" s="9"/>
      <c r="AD499" s="9"/>
      <c r="AE499" s="9"/>
      <c r="AF499" s="9"/>
      <c r="AG499" s="9"/>
      <c r="AH499" s="9"/>
    </row>
    <row r="500" spans="1:34" x14ac:dyDescent="0.25">
      <c r="A500" s="9"/>
      <c r="B500" s="9"/>
      <c r="C500" s="9"/>
      <c r="D500" s="9"/>
      <c r="E500" s="1046"/>
      <c r="F500" s="9"/>
      <c r="G500" s="1046"/>
      <c r="H500" s="1046"/>
      <c r="I500" s="9"/>
      <c r="J500" s="9"/>
      <c r="K500" s="9"/>
      <c r="L500" s="6"/>
      <c r="M500" s="9"/>
      <c r="N500" s="9"/>
      <c r="O500" s="9"/>
      <c r="P500" s="9"/>
      <c r="S500" s="9"/>
      <c r="V500" s="9"/>
      <c r="W500" s="17"/>
      <c r="X500" s="9"/>
      <c r="Y500" s="9"/>
      <c r="Z500" s="9"/>
      <c r="AA500" s="9"/>
      <c r="AB500" s="9"/>
      <c r="AC500" s="9"/>
      <c r="AD500" s="9"/>
      <c r="AE500" s="9"/>
      <c r="AF500" s="9"/>
      <c r="AG500" s="9"/>
      <c r="AH500" s="9"/>
    </row>
    <row r="501" spans="1:34" x14ac:dyDescent="0.25">
      <c r="A501" s="9"/>
      <c r="B501" s="9"/>
      <c r="C501" s="9"/>
      <c r="D501" s="9"/>
      <c r="E501" s="1046"/>
      <c r="F501" s="9"/>
      <c r="G501" s="1046"/>
      <c r="H501" s="1046"/>
      <c r="I501" s="9"/>
      <c r="J501" s="9"/>
      <c r="K501" s="9"/>
      <c r="L501" s="6"/>
      <c r="M501" s="9"/>
      <c r="N501" s="9"/>
      <c r="O501" s="9"/>
      <c r="P501" s="9"/>
      <c r="S501" s="9"/>
      <c r="V501" s="9"/>
      <c r="W501" s="17"/>
      <c r="X501" s="9"/>
      <c r="Y501" s="9"/>
      <c r="Z501" s="9"/>
      <c r="AA501" s="9"/>
      <c r="AB501" s="9"/>
      <c r="AC501" s="9"/>
      <c r="AD501" s="9"/>
      <c r="AE501" s="9"/>
      <c r="AF501" s="9"/>
      <c r="AG501" s="9"/>
      <c r="AH501" s="9"/>
    </row>
    <row r="502" spans="1:34" x14ac:dyDescent="0.25">
      <c r="A502" s="9"/>
      <c r="B502" s="9"/>
      <c r="C502" s="9"/>
      <c r="D502" s="9"/>
      <c r="E502" s="1046"/>
      <c r="F502" s="9"/>
      <c r="G502" s="1046"/>
      <c r="H502" s="1046"/>
      <c r="I502" s="9"/>
      <c r="J502" s="9"/>
      <c r="K502" s="9"/>
      <c r="L502" s="6"/>
      <c r="M502" s="9"/>
      <c r="N502" s="9"/>
      <c r="O502" s="9"/>
      <c r="P502" s="9"/>
      <c r="S502" s="9"/>
      <c r="V502" s="9"/>
      <c r="W502" s="17"/>
      <c r="X502" s="9"/>
      <c r="Y502" s="9"/>
      <c r="Z502" s="9"/>
      <c r="AA502" s="9"/>
      <c r="AB502" s="9"/>
      <c r="AC502" s="9"/>
      <c r="AD502" s="9"/>
      <c r="AE502" s="9"/>
      <c r="AF502" s="9"/>
      <c r="AG502" s="9"/>
      <c r="AH502" s="9"/>
    </row>
    <row r="503" spans="1:34" x14ac:dyDescent="0.25">
      <c r="A503" s="9"/>
      <c r="B503" s="9"/>
      <c r="C503" s="9"/>
      <c r="D503" s="9"/>
      <c r="E503" s="1046"/>
      <c r="F503" s="9"/>
      <c r="G503" s="1046"/>
      <c r="H503" s="1046"/>
      <c r="I503" s="9"/>
      <c r="J503" s="9"/>
      <c r="K503" s="9"/>
      <c r="L503" s="6"/>
      <c r="M503" s="9"/>
      <c r="N503" s="9"/>
      <c r="O503" s="9"/>
      <c r="P503" s="9"/>
      <c r="S503" s="9"/>
      <c r="V503" s="9"/>
      <c r="W503" s="17"/>
      <c r="X503" s="9"/>
      <c r="Y503" s="9"/>
      <c r="Z503" s="9"/>
      <c r="AA503" s="9"/>
      <c r="AB503" s="9"/>
      <c r="AC503" s="9"/>
      <c r="AD503" s="9"/>
      <c r="AE503" s="9"/>
      <c r="AF503" s="9"/>
      <c r="AG503" s="9"/>
      <c r="AH503" s="9"/>
    </row>
    <row r="504" spans="1:34" x14ac:dyDescent="0.25">
      <c r="A504" s="9"/>
      <c r="B504" s="9"/>
      <c r="C504" s="9"/>
      <c r="D504" s="9"/>
      <c r="E504" s="1046"/>
      <c r="F504" s="9"/>
      <c r="G504" s="1046"/>
      <c r="H504" s="1046"/>
      <c r="I504" s="9"/>
      <c r="J504" s="9"/>
      <c r="K504" s="9"/>
      <c r="L504" s="6"/>
      <c r="M504" s="9"/>
      <c r="N504" s="9"/>
      <c r="O504" s="9"/>
      <c r="P504" s="9"/>
      <c r="S504" s="9"/>
      <c r="V504" s="9"/>
      <c r="W504" s="17"/>
      <c r="X504" s="9"/>
      <c r="Y504" s="9"/>
      <c r="Z504" s="9"/>
      <c r="AA504" s="9"/>
      <c r="AB504" s="9"/>
      <c r="AC504" s="9"/>
      <c r="AD504" s="9"/>
      <c r="AE504" s="9"/>
      <c r="AF504" s="9"/>
      <c r="AG504" s="9"/>
      <c r="AH504" s="9"/>
    </row>
    <row r="505" spans="1:34" x14ac:dyDescent="0.25">
      <c r="A505" s="9"/>
      <c r="B505" s="9"/>
      <c r="C505" s="9"/>
      <c r="D505" s="9"/>
      <c r="E505" s="1046"/>
      <c r="F505" s="9"/>
      <c r="G505" s="1046"/>
      <c r="H505" s="1046"/>
      <c r="I505" s="9"/>
      <c r="J505" s="9"/>
      <c r="K505" s="9"/>
      <c r="L505" s="6"/>
      <c r="M505" s="9"/>
      <c r="N505" s="9"/>
      <c r="O505" s="9"/>
      <c r="P505" s="9"/>
      <c r="S505" s="9"/>
      <c r="V505" s="9"/>
      <c r="W505" s="17"/>
      <c r="X505" s="9"/>
      <c r="Y505" s="9"/>
      <c r="Z505" s="9"/>
      <c r="AA505" s="9"/>
      <c r="AB505" s="9"/>
      <c r="AC505" s="9"/>
      <c r="AD505" s="9"/>
      <c r="AE505" s="9"/>
      <c r="AF505" s="9"/>
      <c r="AG505" s="9"/>
      <c r="AH505" s="9"/>
    </row>
    <row r="506" spans="1:34" x14ac:dyDescent="0.25">
      <c r="A506" s="9"/>
      <c r="B506" s="9"/>
      <c r="C506" s="9"/>
      <c r="D506" s="9"/>
      <c r="E506" s="1046"/>
      <c r="F506" s="9"/>
      <c r="G506" s="1046"/>
      <c r="H506" s="1046"/>
      <c r="I506" s="9"/>
      <c r="J506" s="9"/>
      <c r="K506" s="9"/>
      <c r="L506" s="6"/>
      <c r="M506" s="9"/>
      <c r="N506" s="9"/>
      <c r="O506" s="9"/>
      <c r="P506" s="9"/>
      <c r="S506" s="9"/>
      <c r="V506" s="9"/>
      <c r="W506" s="17"/>
      <c r="X506" s="9"/>
      <c r="Y506" s="9"/>
      <c r="Z506" s="9"/>
      <c r="AA506" s="9"/>
      <c r="AB506" s="9"/>
      <c r="AC506" s="9"/>
      <c r="AD506" s="9"/>
      <c r="AE506" s="9"/>
      <c r="AF506" s="9"/>
      <c r="AG506" s="9"/>
      <c r="AH506" s="9"/>
    </row>
    <row r="507" spans="1:34" x14ac:dyDescent="0.25">
      <c r="A507" s="9"/>
      <c r="B507" s="9"/>
      <c r="C507" s="9"/>
      <c r="D507" s="9"/>
      <c r="E507" s="1046"/>
      <c r="F507" s="9"/>
      <c r="G507" s="1046"/>
      <c r="H507" s="1046"/>
      <c r="I507" s="9"/>
      <c r="J507" s="9"/>
      <c r="K507" s="9"/>
      <c r="L507" s="6"/>
      <c r="M507" s="9"/>
      <c r="N507" s="9"/>
      <c r="O507" s="9"/>
      <c r="P507" s="9"/>
      <c r="S507" s="9"/>
      <c r="V507" s="9"/>
      <c r="W507" s="17"/>
      <c r="X507" s="9"/>
      <c r="Y507" s="9"/>
      <c r="Z507" s="9"/>
      <c r="AA507" s="9"/>
      <c r="AB507" s="9"/>
      <c r="AC507" s="9"/>
      <c r="AD507" s="9"/>
      <c r="AE507" s="9"/>
      <c r="AF507" s="9"/>
      <c r="AG507" s="9"/>
      <c r="AH507" s="9"/>
    </row>
    <row r="508" spans="1:34" x14ac:dyDescent="0.25">
      <c r="A508" s="9"/>
      <c r="B508" s="9"/>
      <c r="C508" s="9"/>
      <c r="D508" s="9"/>
      <c r="E508" s="1046"/>
      <c r="F508" s="9"/>
      <c r="G508" s="1046"/>
      <c r="H508" s="1046"/>
      <c r="I508" s="9"/>
      <c r="J508" s="9"/>
      <c r="K508" s="9"/>
      <c r="L508" s="6"/>
      <c r="M508" s="9"/>
      <c r="N508" s="9"/>
      <c r="O508" s="9"/>
      <c r="P508" s="9"/>
      <c r="S508" s="9"/>
      <c r="V508" s="9"/>
      <c r="W508" s="17"/>
      <c r="X508" s="9"/>
      <c r="Y508" s="9"/>
      <c r="Z508" s="9"/>
      <c r="AA508" s="9"/>
      <c r="AB508" s="9"/>
      <c r="AC508" s="9"/>
      <c r="AD508" s="9"/>
      <c r="AE508" s="9"/>
      <c r="AF508" s="9"/>
      <c r="AG508" s="9"/>
      <c r="AH508" s="9"/>
    </row>
    <row r="509" spans="1:34" x14ac:dyDescent="0.25">
      <c r="A509" s="9"/>
      <c r="B509" s="9"/>
      <c r="C509" s="9"/>
      <c r="D509" s="9"/>
      <c r="E509" s="1046"/>
      <c r="F509" s="9"/>
      <c r="G509" s="1046"/>
      <c r="H509" s="1046"/>
      <c r="I509" s="9"/>
      <c r="J509" s="9"/>
      <c r="K509" s="9"/>
      <c r="L509" s="6"/>
      <c r="M509" s="9"/>
      <c r="N509" s="9"/>
      <c r="O509" s="9"/>
      <c r="P509" s="9"/>
      <c r="S509" s="9"/>
      <c r="V509" s="9"/>
      <c r="W509" s="17"/>
      <c r="X509" s="9"/>
      <c r="Y509" s="9"/>
      <c r="Z509" s="9"/>
      <c r="AA509" s="9"/>
      <c r="AB509" s="9"/>
      <c r="AC509" s="9"/>
      <c r="AD509" s="9"/>
      <c r="AE509" s="9"/>
      <c r="AF509" s="9"/>
      <c r="AG509" s="9"/>
      <c r="AH509" s="9"/>
    </row>
    <row r="510" spans="1:34" x14ac:dyDescent="0.25">
      <c r="A510" s="9"/>
      <c r="B510" s="9"/>
      <c r="C510" s="9"/>
      <c r="D510" s="9"/>
      <c r="E510" s="1046"/>
      <c r="F510" s="9"/>
      <c r="G510" s="1046"/>
      <c r="H510" s="1046"/>
      <c r="I510" s="9"/>
      <c r="J510" s="9"/>
      <c r="K510" s="9"/>
      <c r="L510" s="6"/>
      <c r="M510" s="9"/>
      <c r="N510" s="9"/>
      <c r="O510" s="9"/>
      <c r="P510" s="9"/>
      <c r="S510" s="9"/>
      <c r="V510" s="9"/>
      <c r="W510" s="17"/>
      <c r="X510" s="9"/>
      <c r="Y510" s="9"/>
      <c r="Z510" s="9"/>
      <c r="AA510" s="9"/>
      <c r="AB510" s="9"/>
      <c r="AC510" s="9"/>
      <c r="AD510" s="9"/>
      <c r="AE510" s="9"/>
      <c r="AF510" s="9"/>
      <c r="AG510" s="9"/>
      <c r="AH510" s="9"/>
    </row>
    <row r="511" spans="1:34" x14ac:dyDescent="0.25">
      <c r="A511" s="9"/>
      <c r="B511" s="9"/>
      <c r="C511" s="9"/>
      <c r="D511" s="9"/>
      <c r="E511" s="1046"/>
      <c r="F511" s="9"/>
      <c r="G511" s="1046"/>
      <c r="H511" s="1046"/>
      <c r="I511" s="9"/>
      <c r="J511" s="9"/>
      <c r="K511" s="9"/>
      <c r="L511" s="6"/>
      <c r="M511" s="9"/>
      <c r="N511" s="9"/>
      <c r="O511" s="9"/>
      <c r="P511" s="9"/>
      <c r="S511" s="9"/>
      <c r="V511" s="9"/>
      <c r="W511" s="17"/>
      <c r="X511" s="9"/>
      <c r="Y511" s="9"/>
      <c r="Z511" s="9"/>
      <c r="AA511" s="9"/>
      <c r="AB511" s="9"/>
      <c r="AC511" s="9"/>
      <c r="AD511" s="9"/>
      <c r="AE511" s="9"/>
      <c r="AF511" s="9"/>
      <c r="AG511" s="9"/>
      <c r="AH511" s="9"/>
    </row>
    <row r="512" spans="1:34" x14ac:dyDescent="0.25">
      <c r="A512" s="9"/>
      <c r="B512" s="9"/>
      <c r="C512" s="9"/>
      <c r="D512" s="9"/>
      <c r="E512" s="1046"/>
      <c r="F512" s="9"/>
      <c r="G512" s="1046"/>
      <c r="H512" s="1046"/>
      <c r="I512" s="9"/>
      <c r="J512" s="9"/>
      <c r="K512" s="9"/>
      <c r="L512" s="6"/>
      <c r="M512" s="9"/>
      <c r="N512" s="9"/>
      <c r="O512" s="9"/>
      <c r="P512" s="9"/>
      <c r="S512" s="9"/>
      <c r="V512" s="9"/>
      <c r="W512" s="17"/>
      <c r="X512" s="9"/>
      <c r="Y512" s="9"/>
      <c r="Z512" s="9"/>
      <c r="AA512" s="9"/>
      <c r="AB512" s="9"/>
      <c r="AC512" s="9"/>
      <c r="AD512" s="9"/>
      <c r="AE512" s="9"/>
      <c r="AF512" s="9"/>
      <c r="AG512" s="9"/>
      <c r="AH512" s="9"/>
    </row>
    <row r="513" spans="1:34" x14ac:dyDescent="0.25">
      <c r="A513" s="9"/>
      <c r="B513" s="9"/>
      <c r="C513" s="9"/>
      <c r="D513" s="9"/>
      <c r="E513" s="1046"/>
      <c r="F513" s="9"/>
      <c r="G513" s="1046"/>
      <c r="H513" s="1046"/>
      <c r="I513" s="9"/>
      <c r="J513" s="9"/>
      <c r="K513" s="9"/>
      <c r="L513" s="6"/>
      <c r="M513" s="9"/>
      <c r="N513" s="9"/>
      <c r="O513" s="9"/>
      <c r="P513" s="9"/>
      <c r="S513" s="9"/>
      <c r="V513" s="9"/>
      <c r="W513" s="17"/>
      <c r="X513" s="9"/>
      <c r="Y513" s="9"/>
      <c r="Z513" s="9"/>
      <c r="AA513" s="9"/>
      <c r="AB513" s="9"/>
      <c r="AC513" s="9"/>
      <c r="AD513" s="9"/>
      <c r="AE513" s="9"/>
      <c r="AF513" s="9"/>
      <c r="AG513" s="9"/>
      <c r="AH513" s="9"/>
    </row>
    <row r="514" spans="1:34" x14ac:dyDescent="0.25">
      <c r="A514" s="9"/>
      <c r="B514" s="9"/>
      <c r="C514" s="9"/>
      <c r="D514" s="9"/>
      <c r="E514" s="1046"/>
      <c r="F514" s="9"/>
      <c r="G514" s="1046"/>
      <c r="H514" s="1046"/>
      <c r="I514" s="9"/>
      <c r="J514" s="9"/>
      <c r="K514" s="9"/>
      <c r="L514" s="6"/>
      <c r="M514" s="9"/>
      <c r="N514" s="9"/>
      <c r="O514" s="9"/>
      <c r="P514" s="9"/>
      <c r="S514" s="9"/>
      <c r="V514" s="9"/>
      <c r="W514" s="17"/>
      <c r="X514" s="9"/>
      <c r="Y514" s="9"/>
      <c r="Z514" s="9"/>
      <c r="AA514" s="9"/>
      <c r="AB514" s="9"/>
      <c r="AC514" s="9"/>
      <c r="AD514" s="9"/>
      <c r="AE514" s="9"/>
      <c r="AF514" s="9"/>
      <c r="AG514" s="9"/>
      <c r="AH514" s="9"/>
    </row>
    <row r="515" spans="1:34" x14ac:dyDescent="0.25">
      <c r="A515" s="9"/>
      <c r="B515" s="9"/>
      <c r="C515" s="9"/>
      <c r="D515" s="9"/>
      <c r="E515" s="1046"/>
      <c r="F515" s="9"/>
      <c r="G515" s="1046"/>
      <c r="H515" s="1046"/>
      <c r="I515" s="9"/>
      <c r="J515" s="9"/>
      <c r="K515" s="9"/>
      <c r="L515" s="6"/>
      <c r="M515" s="9"/>
      <c r="N515" s="9"/>
      <c r="O515" s="9"/>
      <c r="P515" s="9"/>
      <c r="S515" s="9"/>
      <c r="V515" s="9"/>
      <c r="W515" s="17"/>
      <c r="X515" s="9"/>
      <c r="Y515" s="9"/>
      <c r="Z515" s="9"/>
      <c r="AA515" s="9"/>
      <c r="AB515" s="9"/>
      <c r="AC515" s="9"/>
      <c r="AD515" s="9"/>
      <c r="AE515" s="9"/>
      <c r="AF515" s="9"/>
      <c r="AG515" s="9"/>
      <c r="AH515" s="9"/>
    </row>
    <row r="516" spans="1:34" x14ac:dyDescent="0.25">
      <c r="A516" s="9"/>
      <c r="B516" s="9"/>
      <c r="C516" s="9"/>
      <c r="D516" s="9"/>
      <c r="E516" s="1046"/>
      <c r="F516" s="9"/>
      <c r="G516" s="1046"/>
      <c r="H516" s="1046"/>
      <c r="I516" s="9"/>
      <c r="J516" s="9"/>
      <c r="K516" s="9"/>
      <c r="L516" s="6"/>
      <c r="M516" s="9"/>
      <c r="N516" s="9"/>
      <c r="O516" s="9"/>
      <c r="P516" s="9"/>
      <c r="S516" s="9"/>
      <c r="V516" s="9"/>
      <c r="W516" s="17"/>
      <c r="X516" s="9"/>
      <c r="Y516" s="9"/>
      <c r="Z516" s="9"/>
      <c r="AA516" s="9"/>
      <c r="AB516" s="9"/>
      <c r="AC516" s="9"/>
      <c r="AD516" s="9"/>
      <c r="AE516" s="9"/>
      <c r="AF516" s="9"/>
      <c r="AG516" s="9"/>
      <c r="AH516" s="9"/>
    </row>
    <row r="517" spans="1:34" x14ac:dyDescent="0.25">
      <c r="A517" s="9"/>
      <c r="B517" s="9"/>
      <c r="C517" s="9"/>
      <c r="D517" s="9"/>
      <c r="E517" s="1046"/>
      <c r="F517" s="9"/>
      <c r="G517" s="1046"/>
      <c r="H517" s="1046"/>
      <c r="I517" s="9"/>
      <c r="J517" s="9"/>
      <c r="K517" s="9"/>
      <c r="L517" s="6"/>
      <c r="M517" s="9"/>
      <c r="N517" s="9"/>
      <c r="O517" s="9"/>
      <c r="P517" s="9"/>
      <c r="S517" s="9"/>
      <c r="V517" s="9"/>
      <c r="W517" s="17"/>
      <c r="X517" s="9"/>
      <c r="Y517" s="9"/>
      <c r="Z517" s="9"/>
      <c r="AA517" s="9"/>
      <c r="AB517" s="9"/>
      <c r="AC517" s="9"/>
      <c r="AD517" s="9"/>
      <c r="AE517" s="9"/>
      <c r="AF517" s="9"/>
      <c r="AG517" s="9"/>
      <c r="AH517" s="9"/>
    </row>
    <row r="518" spans="1:34" x14ac:dyDescent="0.25">
      <c r="A518" s="9"/>
      <c r="B518" s="9"/>
      <c r="C518" s="9"/>
      <c r="D518" s="9"/>
      <c r="E518" s="1046"/>
      <c r="F518" s="9"/>
      <c r="G518" s="1046"/>
      <c r="H518" s="1046"/>
      <c r="I518" s="9"/>
      <c r="J518" s="9"/>
      <c r="K518" s="9"/>
      <c r="L518" s="6"/>
      <c r="M518" s="9"/>
      <c r="N518" s="9"/>
      <c r="O518" s="9"/>
      <c r="P518" s="9"/>
      <c r="S518" s="9"/>
      <c r="V518" s="9"/>
      <c r="W518" s="17"/>
      <c r="X518" s="9"/>
      <c r="Y518" s="9"/>
      <c r="Z518" s="9"/>
      <c r="AA518" s="9"/>
      <c r="AB518" s="9"/>
      <c r="AC518" s="9"/>
      <c r="AD518" s="9"/>
      <c r="AE518" s="9"/>
      <c r="AF518" s="9"/>
      <c r="AG518" s="9"/>
      <c r="AH518" s="9"/>
    </row>
    <row r="519" spans="1:34" x14ac:dyDescent="0.25">
      <c r="A519" s="9"/>
      <c r="B519" s="9"/>
      <c r="C519" s="9"/>
      <c r="D519" s="9"/>
      <c r="E519" s="1046"/>
      <c r="F519" s="9"/>
      <c r="G519" s="1046"/>
      <c r="H519" s="1046"/>
      <c r="I519" s="9"/>
      <c r="J519" s="9"/>
      <c r="K519" s="9"/>
      <c r="L519" s="6"/>
      <c r="M519" s="9"/>
      <c r="N519" s="9"/>
      <c r="O519" s="9"/>
      <c r="P519" s="9"/>
      <c r="S519" s="9"/>
      <c r="V519" s="9"/>
      <c r="W519" s="17"/>
      <c r="X519" s="9"/>
      <c r="Y519" s="9"/>
      <c r="Z519" s="9"/>
      <c r="AA519" s="9"/>
      <c r="AB519" s="9"/>
      <c r="AC519" s="9"/>
      <c r="AD519" s="9"/>
      <c r="AE519" s="9"/>
      <c r="AF519" s="9"/>
      <c r="AG519" s="9"/>
      <c r="AH519" s="9"/>
    </row>
    <row r="520" spans="1:34" x14ac:dyDescent="0.25">
      <c r="A520" s="9"/>
      <c r="B520" s="9"/>
      <c r="C520" s="9"/>
      <c r="D520" s="9"/>
      <c r="E520" s="1046"/>
      <c r="F520" s="9"/>
      <c r="G520" s="1046"/>
      <c r="H520" s="1046"/>
      <c r="I520" s="9"/>
      <c r="J520" s="9"/>
      <c r="K520" s="9"/>
      <c r="L520" s="6"/>
      <c r="M520" s="9"/>
      <c r="N520" s="9"/>
      <c r="O520" s="9"/>
      <c r="P520" s="9"/>
      <c r="S520" s="9"/>
      <c r="V520" s="9"/>
      <c r="W520" s="17"/>
      <c r="X520" s="9"/>
      <c r="Y520" s="9"/>
      <c r="Z520" s="9"/>
      <c r="AA520" s="9"/>
      <c r="AB520" s="9"/>
      <c r="AC520" s="9"/>
      <c r="AD520" s="9"/>
      <c r="AE520" s="9"/>
      <c r="AF520" s="9"/>
      <c r="AG520" s="9"/>
      <c r="AH520" s="9"/>
    </row>
    <row r="521" spans="1:34" x14ac:dyDescent="0.25">
      <c r="A521" s="9"/>
      <c r="B521" s="9"/>
      <c r="C521" s="9"/>
      <c r="D521" s="9"/>
      <c r="E521" s="1046"/>
      <c r="F521" s="9"/>
      <c r="G521" s="1046"/>
      <c r="H521" s="1046"/>
      <c r="I521" s="9"/>
      <c r="J521" s="9"/>
      <c r="K521" s="9"/>
      <c r="L521" s="6"/>
      <c r="M521" s="9"/>
      <c r="N521" s="9"/>
      <c r="O521" s="9"/>
      <c r="P521" s="9"/>
      <c r="S521" s="9"/>
      <c r="V521" s="9"/>
      <c r="W521" s="17"/>
      <c r="X521" s="9"/>
      <c r="Y521" s="9"/>
      <c r="Z521" s="9"/>
      <c r="AA521" s="9"/>
      <c r="AB521" s="9"/>
      <c r="AC521" s="9"/>
      <c r="AD521" s="9"/>
      <c r="AE521" s="9"/>
      <c r="AF521" s="9"/>
      <c r="AG521" s="9"/>
      <c r="AH521" s="9"/>
    </row>
    <row r="522" spans="1:34" x14ac:dyDescent="0.25">
      <c r="A522" s="9"/>
      <c r="B522" s="9"/>
      <c r="C522" s="9"/>
      <c r="D522" s="9"/>
      <c r="E522" s="1046"/>
      <c r="F522" s="9"/>
      <c r="G522" s="1046"/>
      <c r="H522" s="1046"/>
      <c r="I522" s="9"/>
      <c r="J522" s="9"/>
      <c r="K522" s="9"/>
      <c r="L522" s="6"/>
      <c r="M522" s="9"/>
      <c r="N522" s="9"/>
      <c r="O522" s="9"/>
      <c r="P522" s="9"/>
      <c r="S522" s="9"/>
      <c r="V522" s="9"/>
      <c r="W522" s="17"/>
      <c r="X522" s="9"/>
      <c r="Y522" s="9"/>
      <c r="Z522" s="9"/>
      <c r="AA522" s="9"/>
      <c r="AB522" s="9"/>
      <c r="AC522" s="9"/>
      <c r="AD522" s="9"/>
      <c r="AE522" s="9"/>
      <c r="AF522" s="9"/>
      <c r="AG522" s="9"/>
      <c r="AH522" s="9"/>
    </row>
    <row r="523" spans="1:34" x14ac:dyDescent="0.25">
      <c r="A523" s="9"/>
      <c r="B523" s="9"/>
      <c r="C523" s="9"/>
      <c r="D523" s="9"/>
      <c r="E523" s="1046"/>
      <c r="F523" s="9"/>
      <c r="G523" s="1046"/>
      <c r="H523" s="1046"/>
      <c r="I523" s="9"/>
      <c r="J523" s="9"/>
      <c r="K523" s="9"/>
      <c r="L523" s="6"/>
      <c r="M523" s="9"/>
      <c r="N523" s="9"/>
      <c r="O523" s="9"/>
      <c r="P523" s="9"/>
      <c r="S523" s="9"/>
      <c r="V523" s="9"/>
      <c r="W523" s="17"/>
      <c r="X523" s="9"/>
      <c r="Y523" s="9"/>
      <c r="Z523" s="9"/>
      <c r="AA523" s="9"/>
      <c r="AB523" s="9"/>
      <c r="AC523" s="9"/>
      <c r="AD523" s="9"/>
      <c r="AE523" s="9"/>
      <c r="AF523" s="9"/>
      <c r="AG523" s="9"/>
      <c r="AH523" s="9"/>
    </row>
    <row r="524" spans="1:34" x14ac:dyDescent="0.25">
      <c r="A524" s="9"/>
      <c r="B524" s="9"/>
      <c r="C524" s="9"/>
      <c r="D524" s="9"/>
      <c r="E524" s="1046"/>
      <c r="F524" s="9"/>
      <c r="G524" s="1046"/>
      <c r="H524" s="1046"/>
      <c r="I524" s="9"/>
      <c r="J524" s="9"/>
      <c r="K524" s="9"/>
      <c r="L524" s="6"/>
      <c r="M524" s="9"/>
      <c r="N524" s="9"/>
      <c r="O524" s="9"/>
      <c r="P524" s="9"/>
      <c r="S524" s="9"/>
      <c r="V524" s="9"/>
      <c r="W524" s="17"/>
      <c r="X524" s="9"/>
      <c r="Y524" s="9"/>
      <c r="Z524" s="9"/>
      <c r="AA524" s="9"/>
      <c r="AB524" s="9"/>
      <c r="AC524" s="9"/>
      <c r="AD524" s="9"/>
      <c r="AE524" s="9"/>
      <c r="AF524" s="9"/>
      <c r="AG524" s="9"/>
      <c r="AH524" s="9"/>
    </row>
    <row r="525" spans="1:34" x14ac:dyDescent="0.25">
      <c r="A525" s="9"/>
      <c r="B525" s="9"/>
      <c r="C525" s="9"/>
      <c r="D525" s="9"/>
      <c r="E525" s="1046"/>
      <c r="F525" s="9"/>
      <c r="G525" s="1046"/>
      <c r="H525" s="1046"/>
      <c r="I525" s="9"/>
      <c r="J525" s="9"/>
      <c r="K525" s="9"/>
      <c r="L525" s="6"/>
      <c r="M525" s="9"/>
      <c r="N525" s="9"/>
      <c r="O525" s="9"/>
      <c r="P525" s="9"/>
      <c r="S525" s="9"/>
      <c r="V525" s="9"/>
      <c r="W525" s="17"/>
      <c r="X525" s="9"/>
      <c r="Y525" s="9"/>
      <c r="Z525" s="9"/>
      <c r="AA525" s="9"/>
      <c r="AB525" s="9"/>
      <c r="AC525" s="9"/>
      <c r="AD525" s="9"/>
      <c r="AE525" s="9"/>
      <c r="AF525" s="9"/>
      <c r="AG525" s="9"/>
      <c r="AH525" s="9"/>
    </row>
    <row r="526" spans="1:34" x14ac:dyDescent="0.25">
      <c r="A526" s="9"/>
      <c r="B526" s="9"/>
      <c r="C526" s="9"/>
      <c r="D526" s="9"/>
      <c r="E526" s="1046"/>
      <c r="F526" s="9"/>
      <c r="G526" s="1046"/>
      <c r="H526" s="1046"/>
      <c r="I526" s="9"/>
      <c r="J526" s="9"/>
      <c r="K526" s="9"/>
      <c r="L526" s="6"/>
      <c r="M526" s="9"/>
      <c r="N526" s="9"/>
      <c r="O526" s="9"/>
      <c r="P526" s="9"/>
      <c r="S526" s="9"/>
      <c r="V526" s="9"/>
      <c r="W526" s="17"/>
      <c r="X526" s="9"/>
      <c r="Y526" s="9"/>
      <c r="Z526" s="9"/>
      <c r="AA526" s="9"/>
      <c r="AB526" s="9"/>
      <c r="AC526" s="9"/>
      <c r="AD526" s="9"/>
      <c r="AE526" s="9"/>
      <c r="AF526" s="9"/>
      <c r="AG526" s="9"/>
      <c r="AH526" s="9"/>
    </row>
    <row r="527" spans="1:34" x14ac:dyDescent="0.25">
      <c r="A527" s="9"/>
      <c r="B527" s="9"/>
      <c r="C527" s="9"/>
      <c r="D527" s="9"/>
      <c r="E527" s="1046"/>
      <c r="F527" s="9"/>
      <c r="G527" s="1046"/>
      <c r="H527" s="1046"/>
      <c r="I527" s="9"/>
      <c r="J527" s="9"/>
      <c r="K527" s="9"/>
      <c r="L527" s="6"/>
      <c r="M527" s="9"/>
      <c r="N527" s="9"/>
      <c r="O527" s="9"/>
      <c r="P527" s="9"/>
      <c r="S527" s="9"/>
      <c r="V527" s="9"/>
      <c r="W527" s="17"/>
      <c r="X527" s="9"/>
      <c r="Y527" s="9"/>
      <c r="Z527" s="9"/>
      <c r="AA527" s="9"/>
      <c r="AB527" s="9"/>
      <c r="AC527" s="9"/>
      <c r="AD527" s="9"/>
      <c r="AE527" s="9"/>
      <c r="AF527" s="9"/>
      <c r="AG527" s="9"/>
      <c r="AH527" s="9"/>
    </row>
    <row r="528" spans="1:34" x14ac:dyDescent="0.25">
      <c r="A528" s="9"/>
      <c r="B528" s="9"/>
      <c r="C528" s="9"/>
      <c r="D528" s="9"/>
      <c r="E528" s="1046"/>
      <c r="F528" s="9"/>
      <c r="G528" s="1046"/>
      <c r="H528" s="1046"/>
      <c r="I528" s="9"/>
      <c r="J528" s="9"/>
      <c r="K528" s="9"/>
      <c r="L528" s="6"/>
      <c r="M528" s="9"/>
      <c r="N528" s="9"/>
      <c r="O528" s="9"/>
      <c r="P528" s="9"/>
      <c r="S528" s="9"/>
      <c r="V528" s="9"/>
      <c r="W528" s="17"/>
      <c r="X528" s="9"/>
      <c r="Y528" s="9"/>
      <c r="Z528" s="9"/>
      <c r="AA528" s="9"/>
      <c r="AB528" s="9"/>
      <c r="AC528" s="9"/>
      <c r="AD528" s="9"/>
      <c r="AE528" s="9"/>
      <c r="AF528" s="9"/>
      <c r="AG528" s="9"/>
      <c r="AH528" s="9"/>
    </row>
    <row r="529" spans="1:34" x14ac:dyDescent="0.25">
      <c r="A529" s="9"/>
      <c r="B529" s="9"/>
      <c r="C529" s="9"/>
      <c r="D529" s="9"/>
      <c r="E529" s="1046"/>
      <c r="F529" s="9"/>
      <c r="G529" s="1046"/>
      <c r="H529" s="1046"/>
      <c r="I529" s="9"/>
      <c r="J529" s="9"/>
      <c r="K529" s="9"/>
      <c r="L529" s="6"/>
      <c r="M529" s="9"/>
      <c r="N529" s="9"/>
      <c r="O529" s="9"/>
      <c r="P529" s="9"/>
      <c r="S529" s="9"/>
      <c r="V529" s="9"/>
      <c r="W529" s="17"/>
      <c r="X529" s="9"/>
      <c r="Y529" s="9"/>
      <c r="Z529" s="9"/>
      <c r="AA529" s="9"/>
      <c r="AB529" s="9"/>
      <c r="AC529" s="9"/>
      <c r="AD529" s="9"/>
      <c r="AE529" s="9"/>
      <c r="AF529" s="9"/>
      <c r="AG529" s="9"/>
      <c r="AH529" s="9"/>
    </row>
    <row r="530" spans="1:34" x14ac:dyDescent="0.25">
      <c r="A530" s="9"/>
      <c r="B530" s="9"/>
      <c r="C530" s="9"/>
      <c r="D530" s="9"/>
      <c r="E530" s="1046"/>
      <c r="F530" s="9"/>
      <c r="G530" s="1046"/>
      <c r="H530" s="1046"/>
      <c r="I530" s="9"/>
      <c r="J530" s="9"/>
      <c r="K530" s="9"/>
      <c r="L530" s="6"/>
      <c r="M530" s="9"/>
      <c r="N530" s="9"/>
      <c r="O530" s="9"/>
      <c r="P530" s="9"/>
      <c r="S530" s="9"/>
      <c r="V530" s="9"/>
      <c r="W530" s="17"/>
      <c r="X530" s="9"/>
      <c r="Y530" s="9"/>
      <c r="Z530" s="9"/>
      <c r="AA530" s="9"/>
      <c r="AB530" s="9"/>
      <c r="AC530" s="9"/>
      <c r="AD530" s="9"/>
      <c r="AE530" s="9"/>
      <c r="AF530" s="9"/>
      <c r="AG530" s="9"/>
      <c r="AH530" s="9"/>
    </row>
    <row r="531" spans="1:34" x14ac:dyDescent="0.25">
      <c r="A531" s="9"/>
      <c r="B531" s="9"/>
      <c r="C531" s="9"/>
      <c r="D531" s="9"/>
      <c r="E531" s="1046"/>
      <c r="F531" s="9"/>
      <c r="G531" s="1046"/>
      <c r="H531" s="1046"/>
      <c r="I531" s="9"/>
      <c r="J531" s="9"/>
      <c r="K531" s="9"/>
      <c r="L531" s="6"/>
      <c r="M531" s="9"/>
      <c r="N531" s="9"/>
      <c r="O531" s="9"/>
      <c r="P531" s="9"/>
      <c r="S531" s="9"/>
      <c r="V531" s="9"/>
      <c r="W531" s="17"/>
      <c r="X531" s="9"/>
      <c r="Y531" s="9"/>
      <c r="Z531" s="9"/>
      <c r="AA531" s="9"/>
      <c r="AB531" s="9"/>
      <c r="AC531" s="9"/>
      <c r="AD531" s="9"/>
      <c r="AE531" s="9"/>
      <c r="AF531" s="9"/>
      <c r="AG531" s="9"/>
      <c r="AH531" s="9"/>
    </row>
    <row r="532" spans="1:34" x14ac:dyDescent="0.25">
      <c r="A532" s="9"/>
      <c r="B532" s="9"/>
      <c r="C532" s="9"/>
      <c r="D532" s="9"/>
      <c r="E532" s="1046"/>
      <c r="F532" s="9"/>
      <c r="G532" s="1046"/>
      <c r="H532" s="1046"/>
      <c r="I532" s="9"/>
      <c r="J532" s="9"/>
      <c r="K532" s="9"/>
      <c r="L532" s="6"/>
      <c r="M532" s="9"/>
      <c r="N532" s="9"/>
      <c r="O532" s="9"/>
      <c r="P532" s="9"/>
      <c r="S532" s="9"/>
      <c r="V532" s="9"/>
      <c r="W532" s="17"/>
      <c r="X532" s="9"/>
      <c r="Y532" s="9"/>
      <c r="Z532" s="9"/>
      <c r="AA532" s="9"/>
      <c r="AB532" s="9"/>
      <c r="AC532" s="9"/>
      <c r="AD532" s="9"/>
      <c r="AE532" s="9"/>
      <c r="AF532" s="9"/>
      <c r="AG532" s="9"/>
      <c r="AH532" s="9"/>
    </row>
    <row r="533" spans="1:34" x14ac:dyDescent="0.25">
      <c r="A533" s="9"/>
      <c r="B533" s="9"/>
      <c r="C533" s="9"/>
      <c r="D533" s="9"/>
      <c r="E533" s="1046"/>
      <c r="F533" s="9"/>
      <c r="G533" s="1046"/>
      <c r="H533" s="1046"/>
      <c r="I533" s="9"/>
      <c r="J533" s="9"/>
      <c r="K533" s="9"/>
      <c r="L533" s="6"/>
      <c r="M533" s="9"/>
      <c r="N533" s="9"/>
      <c r="O533" s="9"/>
      <c r="P533" s="9"/>
      <c r="S533" s="9"/>
      <c r="V533" s="9"/>
      <c r="W533" s="17"/>
      <c r="X533" s="9"/>
      <c r="Y533" s="9"/>
      <c r="Z533" s="9"/>
      <c r="AA533" s="9"/>
      <c r="AB533" s="9"/>
      <c r="AC533" s="9"/>
      <c r="AD533" s="9"/>
      <c r="AE533" s="9"/>
      <c r="AF533" s="9"/>
      <c r="AG533" s="9"/>
      <c r="AH533" s="9"/>
    </row>
    <row r="534" spans="1:34" x14ac:dyDescent="0.25">
      <c r="A534" s="9"/>
      <c r="B534" s="9"/>
      <c r="C534" s="9"/>
      <c r="D534" s="9"/>
      <c r="E534" s="1046"/>
      <c r="F534" s="9"/>
      <c r="G534" s="1046"/>
      <c r="H534" s="1046"/>
      <c r="I534" s="9"/>
      <c r="J534" s="9"/>
      <c r="K534" s="9"/>
      <c r="L534" s="6"/>
      <c r="M534" s="9"/>
      <c r="N534" s="9"/>
      <c r="O534" s="9"/>
      <c r="P534" s="9"/>
      <c r="S534" s="9"/>
      <c r="V534" s="9"/>
      <c r="W534" s="17"/>
      <c r="X534" s="9"/>
      <c r="Y534" s="9"/>
      <c r="Z534" s="9"/>
      <c r="AA534" s="9"/>
      <c r="AB534" s="9"/>
      <c r="AC534" s="9"/>
      <c r="AD534" s="9"/>
      <c r="AE534" s="9"/>
      <c r="AF534" s="9"/>
      <c r="AG534" s="9"/>
      <c r="AH534" s="9"/>
    </row>
    <row r="535" spans="1:34" x14ac:dyDescent="0.25">
      <c r="A535" s="9"/>
      <c r="B535" s="9"/>
      <c r="C535" s="9"/>
      <c r="D535" s="9"/>
      <c r="E535" s="1046"/>
      <c r="F535" s="9"/>
      <c r="G535" s="1046"/>
      <c r="H535" s="1046"/>
      <c r="I535" s="9"/>
      <c r="J535" s="9"/>
      <c r="K535" s="9"/>
      <c r="L535" s="6"/>
      <c r="M535" s="9"/>
      <c r="N535" s="9"/>
      <c r="O535" s="9"/>
      <c r="P535" s="9"/>
      <c r="S535" s="9"/>
      <c r="V535" s="9"/>
      <c r="W535" s="17"/>
      <c r="X535" s="9"/>
      <c r="Y535" s="9"/>
      <c r="Z535" s="9"/>
      <c r="AA535" s="9"/>
      <c r="AB535" s="9"/>
      <c r="AC535" s="9"/>
      <c r="AD535" s="9"/>
      <c r="AE535" s="9"/>
      <c r="AF535" s="9"/>
      <c r="AG535" s="9"/>
      <c r="AH535" s="9"/>
    </row>
    <row r="536" spans="1:34" x14ac:dyDescent="0.25">
      <c r="A536" s="9"/>
      <c r="B536" s="9"/>
      <c r="C536" s="9"/>
      <c r="D536" s="9"/>
      <c r="E536" s="1046"/>
      <c r="F536" s="9"/>
      <c r="G536" s="1046"/>
      <c r="H536" s="1046"/>
      <c r="I536" s="9"/>
      <c r="J536" s="9"/>
      <c r="K536" s="9"/>
      <c r="L536" s="6"/>
      <c r="M536" s="9"/>
      <c r="N536" s="9"/>
      <c r="O536" s="9"/>
      <c r="P536" s="9"/>
      <c r="S536" s="9"/>
      <c r="V536" s="9"/>
      <c r="W536" s="17"/>
      <c r="X536" s="9"/>
      <c r="Y536" s="9"/>
      <c r="Z536" s="9"/>
      <c r="AA536" s="9"/>
      <c r="AB536" s="9"/>
      <c r="AC536" s="9"/>
      <c r="AD536" s="9"/>
      <c r="AE536" s="9"/>
      <c r="AF536" s="9"/>
      <c r="AG536" s="9"/>
      <c r="AH536" s="9"/>
    </row>
    <row r="537" spans="1:34" x14ac:dyDescent="0.25">
      <c r="A537" s="9"/>
      <c r="B537" s="9"/>
      <c r="C537" s="9"/>
      <c r="D537" s="9"/>
      <c r="E537" s="1046"/>
      <c r="F537" s="9"/>
      <c r="G537" s="1046"/>
      <c r="H537" s="1046"/>
      <c r="I537" s="9"/>
      <c r="J537" s="9"/>
      <c r="K537" s="9"/>
      <c r="L537" s="6"/>
      <c r="M537" s="9"/>
      <c r="N537" s="9"/>
      <c r="O537" s="9"/>
      <c r="P537" s="9"/>
      <c r="S537" s="9"/>
      <c r="V537" s="9"/>
      <c r="W537" s="17"/>
      <c r="X537" s="9"/>
      <c r="Y537" s="9"/>
      <c r="Z537" s="9"/>
      <c r="AA537" s="9"/>
      <c r="AB537" s="9"/>
      <c r="AC537" s="9"/>
      <c r="AD537" s="9"/>
      <c r="AE537" s="9"/>
      <c r="AF537" s="9"/>
      <c r="AG537" s="9"/>
      <c r="AH537" s="9"/>
    </row>
    <row r="538" spans="1:34" x14ac:dyDescent="0.25">
      <c r="A538" s="9"/>
      <c r="B538" s="9"/>
      <c r="C538" s="9"/>
      <c r="D538" s="9"/>
      <c r="E538" s="1046"/>
      <c r="F538" s="9"/>
      <c r="G538" s="1046"/>
      <c r="H538" s="1046"/>
      <c r="I538" s="9"/>
      <c r="J538" s="9"/>
      <c r="K538" s="9"/>
      <c r="L538" s="6"/>
      <c r="M538" s="9"/>
      <c r="N538" s="9"/>
      <c r="O538" s="9"/>
      <c r="P538" s="9"/>
      <c r="S538" s="9"/>
      <c r="V538" s="9"/>
      <c r="W538" s="17"/>
      <c r="X538" s="9"/>
      <c r="Y538" s="9"/>
      <c r="Z538" s="9"/>
      <c r="AA538" s="9"/>
      <c r="AB538" s="9"/>
      <c r="AC538" s="9"/>
      <c r="AD538" s="9"/>
      <c r="AE538" s="9"/>
      <c r="AF538" s="9"/>
      <c r="AG538" s="9"/>
      <c r="AH538" s="9"/>
    </row>
    <row r="539" spans="1:34" x14ac:dyDescent="0.25">
      <c r="A539" s="9"/>
      <c r="B539" s="9"/>
      <c r="C539" s="9"/>
      <c r="D539" s="9"/>
      <c r="E539" s="1046"/>
      <c r="F539" s="9"/>
      <c r="G539" s="1046"/>
      <c r="H539" s="1046"/>
      <c r="I539" s="9"/>
      <c r="J539" s="9"/>
      <c r="K539" s="9"/>
      <c r="L539" s="6"/>
      <c r="M539" s="9"/>
      <c r="N539" s="9"/>
      <c r="O539" s="9"/>
      <c r="P539" s="9"/>
      <c r="S539" s="9"/>
      <c r="V539" s="9"/>
      <c r="W539" s="17"/>
      <c r="X539" s="9"/>
      <c r="Y539" s="9"/>
      <c r="Z539" s="9"/>
      <c r="AA539" s="9"/>
      <c r="AB539" s="9"/>
      <c r="AC539" s="9"/>
      <c r="AD539" s="9"/>
      <c r="AE539" s="9"/>
      <c r="AF539" s="9"/>
      <c r="AG539" s="9"/>
      <c r="AH539" s="9"/>
    </row>
    <row r="540" spans="1:34" x14ac:dyDescent="0.25">
      <c r="A540" s="9"/>
      <c r="B540" s="9"/>
      <c r="C540" s="9"/>
      <c r="D540" s="9"/>
      <c r="E540" s="1046"/>
      <c r="F540" s="9"/>
      <c r="G540" s="1046"/>
      <c r="H540" s="1046"/>
      <c r="I540" s="9"/>
      <c r="J540" s="9"/>
      <c r="K540" s="9"/>
      <c r="L540" s="6"/>
      <c r="M540" s="9"/>
      <c r="N540" s="9"/>
      <c r="O540" s="9"/>
      <c r="P540" s="9"/>
      <c r="S540" s="9"/>
      <c r="V540" s="9"/>
      <c r="W540" s="17"/>
      <c r="X540" s="9"/>
      <c r="Y540" s="9"/>
      <c r="Z540" s="9"/>
      <c r="AA540" s="9"/>
      <c r="AB540" s="9"/>
      <c r="AC540" s="9"/>
      <c r="AD540" s="9"/>
      <c r="AE540" s="9"/>
      <c r="AF540" s="9"/>
      <c r="AG540" s="9"/>
      <c r="AH540" s="9"/>
    </row>
    <row r="541" spans="1:34" x14ac:dyDescent="0.25">
      <c r="A541" s="9"/>
      <c r="B541" s="9"/>
      <c r="C541" s="9"/>
      <c r="D541" s="9"/>
      <c r="E541" s="1046"/>
      <c r="F541" s="9"/>
      <c r="G541" s="1046"/>
      <c r="H541" s="1046"/>
      <c r="I541" s="9"/>
      <c r="J541" s="9"/>
      <c r="K541" s="9"/>
      <c r="L541" s="6"/>
      <c r="M541" s="9"/>
      <c r="N541" s="9"/>
      <c r="O541" s="9"/>
      <c r="P541" s="9"/>
      <c r="S541" s="9"/>
      <c r="V541" s="9"/>
      <c r="W541" s="17"/>
      <c r="X541" s="9"/>
      <c r="Y541" s="9"/>
      <c r="Z541" s="9"/>
      <c r="AA541" s="9"/>
      <c r="AB541" s="9"/>
      <c r="AC541" s="9"/>
      <c r="AD541" s="9"/>
      <c r="AE541" s="9"/>
      <c r="AF541" s="9"/>
      <c r="AG541" s="9"/>
      <c r="AH541" s="9"/>
    </row>
    <row r="542" spans="1:34" x14ac:dyDescent="0.25">
      <c r="A542" s="9"/>
      <c r="B542" s="9"/>
      <c r="C542" s="9"/>
      <c r="D542" s="9"/>
      <c r="E542" s="1046"/>
      <c r="F542" s="9"/>
      <c r="G542" s="1046"/>
      <c r="H542" s="1046"/>
      <c r="I542" s="9"/>
      <c r="J542" s="9"/>
      <c r="K542" s="9"/>
      <c r="L542" s="6"/>
      <c r="M542" s="9"/>
      <c r="N542" s="9"/>
      <c r="O542" s="9"/>
      <c r="P542" s="9"/>
      <c r="S542" s="9"/>
      <c r="V542" s="9"/>
      <c r="W542" s="17"/>
      <c r="X542" s="9"/>
      <c r="Y542" s="9"/>
      <c r="Z542" s="9"/>
      <c r="AA542" s="9"/>
      <c r="AB542" s="9"/>
      <c r="AC542" s="9"/>
      <c r="AD542" s="9"/>
      <c r="AE542" s="9"/>
      <c r="AF542" s="9"/>
      <c r="AG542" s="9"/>
      <c r="AH542" s="9"/>
    </row>
    <row r="543" spans="1:34" x14ac:dyDescent="0.25">
      <c r="A543" s="9"/>
      <c r="B543" s="9"/>
      <c r="C543" s="9"/>
      <c r="D543" s="9"/>
      <c r="E543" s="1046"/>
      <c r="F543" s="9"/>
      <c r="G543" s="1046"/>
      <c r="H543" s="1046"/>
      <c r="I543" s="9"/>
      <c r="J543" s="9"/>
      <c r="K543" s="9"/>
      <c r="L543" s="6"/>
      <c r="M543" s="9"/>
      <c r="N543" s="9"/>
      <c r="O543" s="9"/>
      <c r="P543" s="9"/>
      <c r="S543" s="9"/>
      <c r="V543" s="9"/>
      <c r="W543" s="17"/>
      <c r="X543" s="9"/>
      <c r="Y543" s="9"/>
      <c r="Z543" s="9"/>
      <c r="AA543" s="9"/>
      <c r="AB543" s="9"/>
      <c r="AC543" s="9"/>
      <c r="AD543" s="9"/>
      <c r="AE543" s="9"/>
      <c r="AF543" s="9"/>
      <c r="AG543" s="9"/>
      <c r="AH543" s="9"/>
    </row>
    <row r="544" spans="1:34" x14ac:dyDescent="0.25">
      <c r="A544" s="9"/>
      <c r="B544" s="9"/>
      <c r="C544" s="9"/>
      <c r="D544" s="9"/>
      <c r="E544" s="1046"/>
      <c r="F544" s="9"/>
      <c r="G544" s="1046"/>
      <c r="H544" s="1046"/>
      <c r="I544" s="9"/>
      <c r="J544" s="9"/>
      <c r="K544" s="9"/>
      <c r="L544" s="6"/>
      <c r="M544" s="9"/>
      <c r="N544" s="9"/>
      <c r="O544" s="9"/>
      <c r="P544" s="9"/>
      <c r="S544" s="9"/>
      <c r="V544" s="9"/>
      <c r="W544" s="17"/>
      <c r="X544" s="9"/>
      <c r="Y544" s="9"/>
      <c r="Z544" s="9"/>
      <c r="AA544" s="9"/>
      <c r="AB544" s="9"/>
      <c r="AC544" s="9"/>
      <c r="AD544" s="9"/>
      <c r="AE544" s="9"/>
      <c r="AF544" s="9"/>
      <c r="AG544" s="9"/>
      <c r="AH544" s="9"/>
    </row>
    <row r="545" spans="1:34" x14ac:dyDescent="0.25">
      <c r="A545" s="9"/>
      <c r="B545" s="9"/>
      <c r="C545" s="9"/>
      <c r="D545" s="9"/>
      <c r="E545" s="1046"/>
      <c r="F545" s="9"/>
      <c r="G545" s="1046"/>
      <c r="H545" s="1046"/>
      <c r="I545" s="9"/>
      <c r="J545" s="9"/>
      <c r="K545" s="9"/>
      <c r="L545" s="6"/>
      <c r="M545" s="9"/>
      <c r="N545" s="9"/>
      <c r="O545" s="9"/>
      <c r="P545" s="9"/>
      <c r="S545" s="9"/>
      <c r="V545" s="9"/>
      <c r="W545" s="17"/>
      <c r="X545" s="9"/>
      <c r="Y545" s="9"/>
      <c r="Z545" s="9"/>
      <c r="AA545" s="9"/>
      <c r="AB545" s="9"/>
      <c r="AC545" s="9"/>
      <c r="AD545" s="9"/>
      <c r="AE545" s="9"/>
      <c r="AF545" s="9"/>
      <c r="AG545" s="9"/>
      <c r="AH545" s="9"/>
    </row>
    <row r="546" spans="1:34" x14ac:dyDescent="0.25">
      <c r="A546" s="9"/>
      <c r="B546" s="9"/>
      <c r="C546" s="9"/>
      <c r="D546" s="9"/>
      <c r="E546" s="1046"/>
      <c r="F546" s="9"/>
      <c r="G546" s="1046"/>
      <c r="H546" s="1046"/>
      <c r="I546" s="9"/>
      <c r="J546" s="9"/>
      <c r="K546" s="9"/>
      <c r="L546" s="6"/>
      <c r="M546" s="9"/>
      <c r="N546" s="9"/>
      <c r="O546" s="9"/>
      <c r="P546" s="9"/>
      <c r="S546" s="9"/>
      <c r="V546" s="9"/>
      <c r="W546" s="17"/>
      <c r="X546" s="9"/>
      <c r="Y546" s="9"/>
      <c r="Z546" s="9"/>
      <c r="AA546" s="9"/>
      <c r="AB546" s="9"/>
      <c r="AC546" s="9"/>
      <c r="AD546" s="9"/>
      <c r="AE546" s="9"/>
      <c r="AF546" s="9"/>
      <c r="AG546" s="9"/>
      <c r="AH546" s="9"/>
    </row>
    <row r="547" spans="1:34" x14ac:dyDescent="0.25">
      <c r="A547" s="9"/>
      <c r="B547" s="9"/>
      <c r="C547" s="9"/>
      <c r="D547" s="9"/>
      <c r="E547" s="1046"/>
      <c r="F547" s="9"/>
      <c r="G547" s="1046"/>
      <c r="H547" s="1046"/>
      <c r="I547" s="9"/>
      <c r="J547" s="9"/>
      <c r="K547" s="9"/>
      <c r="L547" s="6"/>
      <c r="M547" s="9"/>
      <c r="N547" s="9"/>
      <c r="O547" s="9"/>
      <c r="P547" s="9"/>
      <c r="S547" s="9"/>
      <c r="V547" s="9"/>
      <c r="W547" s="17"/>
      <c r="X547" s="9"/>
      <c r="Y547" s="9"/>
      <c r="Z547" s="9"/>
      <c r="AA547" s="9"/>
      <c r="AB547" s="9"/>
      <c r="AC547" s="9"/>
      <c r="AD547" s="9"/>
      <c r="AE547" s="9"/>
      <c r="AF547" s="9"/>
      <c r="AG547" s="9"/>
      <c r="AH547" s="9"/>
    </row>
    <row r="548" spans="1:34" x14ac:dyDescent="0.25">
      <c r="A548" s="9"/>
      <c r="B548" s="9"/>
      <c r="C548" s="9"/>
      <c r="D548" s="9"/>
      <c r="E548" s="1046"/>
      <c r="F548" s="9"/>
      <c r="G548" s="1046"/>
      <c r="H548" s="1046"/>
      <c r="I548" s="9"/>
      <c r="J548" s="9"/>
      <c r="K548" s="9"/>
      <c r="L548" s="6"/>
      <c r="M548" s="9"/>
      <c r="N548" s="9"/>
      <c r="O548" s="9"/>
      <c r="P548" s="9"/>
      <c r="S548" s="9"/>
      <c r="V548" s="9"/>
      <c r="W548" s="17"/>
      <c r="X548" s="9"/>
      <c r="Y548" s="9"/>
      <c r="Z548" s="9"/>
      <c r="AA548" s="9"/>
      <c r="AB548" s="9"/>
      <c r="AC548" s="9"/>
      <c r="AD548" s="9"/>
      <c r="AE548" s="9"/>
      <c r="AF548" s="9"/>
      <c r="AG548" s="9"/>
      <c r="AH548" s="9"/>
    </row>
    <row r="549" spans="1:34" x14ac:dyDescent="0.25">
      <c r="A549" s="9"/>
      <c r="B549" s="9"/>
      <c r="C549" s="9"/>
      <c r="D549" s="9"/>
      <c r="E549" s="1046"/>
      <c r="F549" s="9"/>
      <c r="G549" s="1046"/>
      <c r="H549" s="1046"/>
      <c r="I549" s="9"/>
      <c r="J549" s="9"/>
      <c r="K549" s="9"/>
      <c r="L549" s="6"/>
      <c r="M549" s="9"/>
      <c r="N549" s="9"/>
      <c r="O549" s="9"/>
      <c r="P549" s="9"/>
      <c r="S549" s="9"/>
      <c r="V549" s="9"/>
      <c r="W549" s="17"/>
      <c r="X549" s="9"/>
      <c r="Y549" s="9"/>
      <c r="Z549" s="9"/>
      <c r="AA549" s="9"/>
      <c r="AB549" s="9"/>
      <c r="AC549" s="9"/>
      <c r="AD549" s="9"/>
      <c r="AE549" s="9"/>
      <c r="AF549" s="9"/>
      <c r="AG549" s="9"/>
      <c r="AH549" s="9"/>
    </row>
    <row r="550" spans="1:34" x14ac:dyDescent="0.25">
      <c r="A550" s="9"/>
      <c r="B550" s="9"/>
      <c r="C550" s="9"/>
      <c r="D550" s="9"/>
      <c r="E550" s="1046"/>
      <c r="F550" s="9"/>
      <c r="G550" s="1046"/>
      <c r="H550" s="1046"/>
      <c r="I550" s="9"/>
      <c r="J550" s="9"/>
      <c r="K550" s="9"/>
      <c r="L550" s="6"/>
      <c r="M550" s="9"/>
      <c r="N550" s="9"/>
      <c r="O550" s="9"/>
      <c r="P550" s="9"/>
      <c r="S550" s="9"/>
      <c r="V550" s="9"/>
      <c r="W550" s="17"/>
      <c r="X550" s="9"/>
      <c r="Y550" s="9"/>
      <c r="Z550" s="9"/>
      <c r="AA550" s="9"/>
      <c r="AB550" s="9"/>
      <c r="AC550" s="9"/>
      <c r="AD550" s="9"/>
      <c r="AE550" s="9"/>
      <c r="AF550" s="9"/>
      <c r="AG550" s="9"/>
      <c r="AH550" s="9"/>
    </row>
    <row r="551" spans="1:34" x14ac:dyDescent="0.25">
      <c r="A551" s="9"/>
      <c r="B551" s="9"/>
      <c r="C551" s="9"/>
      <c r="D551" s="9"/>
      <c r="E551" s="1046"/>
      <c r="F551" s="9"/>
      <c r="G551" s="1046"/>
      <c r="H551" s="1046"/>
      <c r="I551" s="9"/>
      <c r="J551" s="9"/>
      <c r="K551" s="9"/>
      <c r="L551" s="6"/>
      <c r="M551" s="9"/>
      <c r="N551" s="9"/>
      <c r="O551" s="9"/>
      <c r="P551" s="9"/>
      <c r="S551" s="9"/>
      <c r="V551" s="9"/>
      <c r="W551" s="17"/>
      <c r="X551" s="9"/>
      <c r="Y551" s="9"/>
      <c r="Z551" s="9"/>
      <c r="AA551" s="9"/>
      <c r="AB551" s="9"/>
      <c r="AC551" s="9"/>
      <c r="AD551" s="9"/>
      <c r="AE551" s="9"/>
      <c r="AF551" s="9"/>
      <c r="AG551" s="9"/>
      <c r="AH551" s="9"/>
    </row>
    <row r="552" spans="1:34" x14ac:dyDescent="0.25">
      <c r="A552" s="9"/>
      <c r="B552" s="9"/>
      <c r="C552" s="9"/>
      <c r="D552" s="9"/>
      <c r="E552" s="1046"/>
      <c r="F552" s="9"/>
      <c r="G552" s="1046"/>
      <c r="H552" s="1046"/>
      <c r="I552" s="9"/>
      <c r="J552" s="9"/>
      <c r="K552" s="9"/>
      <c r="L552" s="6"/>
      <c r="M552" s="9"/>
      <c r="N552" s="9"/>
      <c r="O552" s="9"/>
      <c r="P552" s="9"/>
      <c r="S552" s="9"/>
      <c r="V552" s="9"/>
      <c r="W552" s="17"/>
      <c r="X552" s="9"/>
      <c r="Y552" s="9"/>
      <c r="Z552" s="9"/>
      <c r="AA552" s="9"/>
      <c r="AB552" s="9"/>
      <c r="AC552" s="9"/>
      <c r="AD552" s="9"/>
      <c r="AE552" s="9"/>
      <c r="AF552" s="9"/>
      <c r="AG552" s="9"/>
      <c r="AH552" s="9"/>
    </row>
    <row r="553" spans="1:34" x14ac:dyDescent="0.25">
      <c r="A553" s="9"/>
      <c r="B553" s="9"/>
      <c r="C553" s="9"/>
      <c r="D553" s="9"/>
      <c r="E553" s="1046"/>
      <c r="F553" s="9"/>
      <c r="G553" s="1046"/>
      <c r="H553" s="1046"/>
      <c r="I553" s="9"/>
      <c r="J553" s="9"/>
      <c r="K553" s="9"/>
      <c r="L553" s="6"/>
      <c r="M553" s="9"/>
      <c r="N553" s="9"/>
      <c r="O553" s="9"/>
      <c r="P553" s="9"/>
      <c r="S553" s="9"/>
      <c r="V553" s="9"/>
      <c r="W553" s="17"/>
      <c r="X553" s="9"/>
      <c r="Y553" s="9"/>
      <c r="Z553" s="9"/>
      <c r="AA553" s="9"/>
      <c r="AB553" s="9"/>
      <c r="AC553" s="9"/>
      <c r="AD553" s="9"/>
      <c r="AE553" s="9"/>
      <c r="AF553" s="9"/>
      <c r="AG553" s="9"/>
      <c r="AH553" s="9"/>
    </row>
    <row r="554" spans="1:34" x14ac:dyDescent="0.25">
      <c r="A554" s="9"/>
      <c r="B554" s="9"/>
      <c r="C554" s="9"/>
      <c r="D554" s="9"/>
      <c r="E554" s="1046"/>
      <c r="F554" s="9"/>
      <c r="G554" s="1046"/>
      <c r="H554" s="1046"/>
      <c r="I554" s="9"/>
      <c r="J554" s="9"/>
      <c r="K554" s="9"/>
      <c r="L554" s="6"/>
      <c r="M554" s="9"/>
      <c r="N554" s="9"/>
      <c r="O554" s="9"/>
      <c r="P554" s="9"/>
      <c r="S554" s="9"/>
      <c r="V554" s="9"/>
      <c r="W554" s="17"/>
      <c r="X554" s="9"/>
      <c r="Y554" s="9"/>
      <c r="Z554" s="9"/>
      <c r="AA554" s="9"/>
      <c r="AB554" s="9"/>
      <c r="AC554" s="9"/>
      <c r="AD554" s="9"/>
      <c r="AE554" s="9"/>
      <c r="AF554" s="9"/>
      <c r="AG554" s="9"/>
      <c r="AH554" s="9"/>
    </row>
    <row r="555" spans="1:34" x14ac:dyDescent="0.25">
      <c r="A555" s="9"/>
      <c r="B555" s="9"/>
      <c r="C555" s="9"/>
      <c r="D555" s="9"/>
      <c r="E555" s="1046"/>
      <c r="F555" s="9"/>
      <c r="G555" s="1046"/>
      <c r="H555" s="1046"/>
      <c r="I555" s="9"/>
      <c r="J555" s="9"/>
      <c r="K555" s="9"/>
      <c r="L555" s="6"/>
      <c r="M555" s="9"/>
      <c r="N555" s="9"/>
      <c r="O555" s="9"/>
      <c r="P555" s="9"/>
      <c r="S555" s="9"/>
      <c r="V555" s="9"/>
      <c r="W555" s="17"/>
      <c r="X555" s="9"/>
      <c r="Y555" s="9"/>
      <c r="Z555" s="9"/>
      <c r="AA555" s="9"/>
      <c r="AB555" s="9"/>
      <c r="AC555" s="9"/>
      <c r="AD555" s="9"/>
      <c r="AE555" s="9"/>
      <c r="AF555" s="9"/>
      <c r="AG555" s="9"/>
      <c r="AH555" s="9"/>
    </row>
    <row r="556" spans="1:34" x14ac:dyDescent="0.25">
      <c r="A556" s="9"/>
      <c r="B556" s="9"/>
      <c r="C556" s="9"/>
      <c r="D556" s="9"/>
      <c r="E556" s="1046"/>
      <c r="F556" s="9"/>
      <c r="G556" s="1046"/>
      <c r="H556" s="1046"/>
      <c r="I556" s="9"/>
      <c r="J556" s="9"/>
      <c r="K556" s="9"/>
      <c r="L556" s="6"/>
      <c r="M556" s="9"/>
      <c r="N556" s="9"/>
      <c r="O556" s="9"/>
      <c r="P556" s="9"/>
      <c r="S556" s="9"/>
      <c r="V556" s="9"/>
      <c r="W556" s="17"/>
      <c r="X556" s="9"/>
      <c r="Y556" s="9"/>
      <c r="Z556" s="9"/>
      <c r="AA556" s="9"/>
      <c r="AB556" s="9"/>
      <c r="AC556" s="9"/>
      <c r="AD556" s="9"/>
      <c r="AE556" s="9"/>
      <c r="AF556" s="9"/>
      <c r="AG556" s="9"/>
      <c r="AH556" s="9"/>
    </row>
    <row r="557" spans="1:34" x14ac:dyDescent="0.25">
      <c r="A557" s="9"/>
      <c r="B557" s="9"/>
      <c r="C557" s="9"/>
      <c r="D557" s="9"/>
      <c r="E557" s="1046"/>
      <c r="F557" s="9"/>
      <c r="G557" s="1046"/>
      <c r="H557" s="1046"/>
      <c r="I557" s="9"/>
      <c r="J557" s="9"/>
      <c r="K557" s="9"/>
      <c r="L557" s="6"/>
      <c r="M557" s="9"/>
      <c r="N557" s="9"/>
      <c r="O557" s="9"/>
      <c r="P557" s="9"/>
      <c r="S557" s="9"/>
      <c r="V557" s="9"/>
      <c r="W557" s="17"/>
      <c r="X557" s="9"/>
      <c r="Y557" s="9"/>
      <c r="Z557" s="9"/>
      <c r="AA557" s="9"/>
      <c r="AB557" s="9"/>
      <c r="AC557" s="9"/>
      <c r="AD557" s="9"/>
      <c r="AE557" s="9"/>
      <c r="AF557" s="9"/>
      <c r="AG557" s="9"/>
      <c r="AH557" s="9"/>
    </row>
    <row r="558" spans="1:34" x14ac:dyDescent="0.25">
      <c r="A558" s="9"/>
      <c r="B558" s="9"/>
      <c r="C558" s="9"/>
      <c r="D558" s="9"/>
      <c r="E558" s="1046"/>
      <c r="F558" s="9"/>
      <c r="G558" s="1046"/>
      <c r="H558" s="1046"/>
      <c r="I558" s="9"/>
      <c r="J558" s="9"/>
      <c r="K558" s="9"/>
      <c r="L558" s="6"/>
      <c r="M558" s="9"/>
      <c r="N558" s="9"/>
      <c r="O558" s="9"/>
      <c r="P558" s="9"/>
      <c r="S558" s="9"/>
      <c r="V558" s="9"/>
      <c r="W558" s="17"/>
      <c r="X558" s="9"/>
      <c r="Y558" s="9"/>
      <c r="Z558" s="9"/>
      <c r="AA558" s="9"/>
      <c r="AB558" s="9"/>
      <c r="AC558" s="9"/>
      <c r="AD558" s="9"/>
      <c r="AE558" s="9"/>
      <c r="AF558" s="9"/>
      <c r="AG558" s="9"/>
      <c r="AH558" s="9"/>
    </row>
    <row r="559" spans="1:34" x14ac:dyDescent="0.25">
      <c r="A559" s="9"/>
      <c r="B559" s="9"/>
      <c r="C559" s="9"/>
      <c r="D559" s="9"/>
      <c r="E559" s="1046"/>
      <c r="F559" s="9"/>
      <c r="G559" s="1046"/>
      <c r="H559" s="1046"/>
      <c r="I559" s="9"/>
      <c r="J559" s="9"/>
      <c r="K559" s="9"/>
      <c r="L559" s="6"/>
      <c r="M559" s="9"/>
      <c r="N559" s="9"/>
      <c r="O559" s="9"/>
      <c r="P559" s="9"/>
      <c r="S559" s="9"/>
      <c r="V559" s="9"/>
      <c r="W559" s="17"/>
      <c r="X559" s="9"/>
      <c r="Y559" s="9"/>
      <c r="Z559" s="9"/>
      <c r="AA559" s="9"/>
      <c r="AB559" s="9"/>
      <c r="AC559" s="9"/>
      <c r="AD559" s="9"/>
      <c r="AE559" s="9"/>
      <c r="AF559" s="9"/>
      <c r="AG559" s="9"/>
      <c r="AH559" s="9"/>
    </row>
    <row r="560" spans="1:34" x14ac:dyDescent="0.25">
      <c r="A560" s="9"/>
      <c r="B560" s="9"/>
      <c r="C560" s="9"/>
      <c r="D560" s="9"/>
      <c r="E560" s="1046"/>
      <c r="F560" s="9"/>
      <c r="G560" s="1046"/>
      <c r="H560" s="1046"/>
      <c r="I560" s="9"/>
      <c r="J560" s="9"/>
      <c r="K560" s="9"/>
      <c r="L560" s="6"/>
      <c r="M560" s="9"/>
      <c r="N560" s="9"/>
      <c r="O560" s="9"/>
      <c r="P560" s="9"/>
      <c r="S560" s="9"/>
      <c r="V560" s="9"/>
      <c r="W560" s="17"/>
      <c r="X560" s="9"/>
      <c r="Y560" s="9"/>
      <c r="Z560" s="9"/>
      <c r="AA560" s="9"/>
      <c r="AB560" s="9"/>
      <c r="AC560" s="9"/>
      <c r="AD560" s="9"/>
      <c r="AE560" s="9"/>
      <c r="AF560" s="9"/>
      <c r="AG560" s="9"/>
      <c r="AH560" s="9"/>
    </row>
    <row r="561" spans="1:34" x14ac:dyDescent="0.25">
      <c r="A561" s="9"/>
      <c r="B561" s="9"/>
      <c r="C561" s="9"/>
      <c r="D561" s="9"/>
      <c r="E561" s="1046"/>
      <c r="F561" s="9"/>
      <c r="G561" s="1046"/>
      <c r="H561" s="1046"/>
      <c r="I561" s="9"/>
      <c r="J561" s="9"/>
      <c r="K561" s="9"/>
      <c r="L561" s="6"/>
      <c r="M561" s="9"/>
      <c r="N561" s="9"/>
      <c r="O561" s="9"/>
      <c r="P561" s="9"/>
      <c r="S561" s="9"/>
      <c r="V561" s="9"/>
      <c r="W561" s="17"/>
      <c r="X561" s="9"/>
      <c r="Y561" s="9"/>
      <c r="Z561" s="9"/>
      <c r="AA561" s="9"/>
      <c r="AB561" s="9"/>
      <c r="AC561" s="9"/>
      <c r="AD561" s="9"/>
      <c r="AE561" s="9"/>
      <c r="AF561" s="9"/>
      <c r="AG561" s="9"/>
      <c r="AH561" s="9"/>
    </row>
    <row r="562" spans="1:34" x14ac:dyDescent="0.25">
      <c r="A562" s="9"/>
      <c r="B562" s="9"/>
      <c r="C562" s="9"/>
      <c r="D562" s="9"/>
      <c r="E562" s="1046"/>
      <c r="F562" s="9"/>
      <c r="G562" s="1046"/>
      <c r="H562" s="1046"/>
      <c r="I562" s="9"/>
      <c r="J562" s="9"/>
      <c r="K562" s="9"/>
      <c r="L562" s="6"/>
      <c r="M562" s="9"/>
      <c r="N562" s="9"/>
      <c r="O562" s="9"/>
      <c r="P562" s="9"/>
      <c r="S562" s="9"/>
      <c r="V562" s="9"/>
      <c r="W562" s="17"/>
      <c r="X562" s="9"/>
      <c r="Y562" s="9"/>
      <c r="Z562" s="9"/>
      <c r="AA562" s="9"/>
      <c r="AB562" s="9"/>
      <c r="AC562" s="9"/>
      <c r="AD562" s="9"/>
      <c r="AE562" s="9"/>
      <c r="AF562" s="9"/>
      <c r="AG562" s="9"/>
      <c r="AH562" s="9"/>
    </row>
    <row r="563" spans="1:34" x14ac:dyDescent="0.25">
      <c r="A563" s="9"/>
      <c r="B563" s="9"/>
      <c r="C563" s="9"/>
      <c r="D563" s="9"/>
      <c r="E563" s="1046"/>
      <c r="F563" s="9"/>
      <c r="G563" s="1046"/>
      <c r="H563" s="1046"/>
      <c r="I563" s="9"/>
      <c r="J563" s="9"/>
      <c r="K563" s="9"/>
      <c r="L563" s="6"/>
      <c r="M563" s="9"/>
      <c r="N563" s="9"/>
      <c r="O563" s="9"/>
      <c r="P563" s="9"/>
      <c r="S563" s="9"/>
      <c r="V563" s="9"/>
      <c r="W563" s="17"/>
      <c r="X563" s="9"/>
      <c r="Y563" s="9"/>
      <c r="Z563" s="9"/>
      <c r="AA563" s="9"/>
      <c r="AB563" s="9"/>
      <c r="AC563" s="9"/>
      <c r="AD563" s="9"/>
      <c r="AE563" s="9"/>
      <c r="AF563" s="9"/>
      <c r="AG563" s="9"/>
      <c r="AH563" s="9"/>
    </row>
    <row r="564" spans="1:34" x14ac:dyDescent="0.25">
      <c r="A564" s="9"/>
      <c r="B564" s="9"/>
      <c r="C564" s="9"/>
      <c r="D564" s="9"/>
      <c r="E564" s="1046"/>
      <c r="F564" s="9"/>
      <c r="G564" s="1046"/>
      <c r="H564" s="1046"/>
      <c r="I564" s="9"/>
      <c r="J564" s="9"/>
      <c r="K564" s="9"/>
      <c r="L564" s="6"/>
      <c r="M564" s="9"/>
      <c r="N564" s="9"/>
      <c r="O564" s="9"/>
      <c r="P564" s="9"/>
      <c r="S564" s="9"/>
      <c r="V564" s="9"/>
      <c r="W564" s="17"/>
      <c r="X564" s="9"/>
      <c r="Y564" s="9"/>
      <c r="Z564" s="9"/>
      <c r="AA564" s="9"/>
      <c r="AB564" s="9"/>
      <c r="AC564" s="9"/>
      <c r="AD564" s="9"/>
      <c r="AE564" s="9"/>
      <c r="AF564" s="9"/>
      <c r="AG564" s="9"/>
      <c r="AH564" s="9"/>
    </row>
    <row r="565" spans="1:34" x14ac:dyDescent="0.25">
      <c r="A565" s="9"/>
      <c r="B565" s="9"/>
      <c r="C565" s="9"/>
      <c r="D565" s="9"/>
      <c r="E565" s="1046"/>
      <c r="F565" s="9"/>
      <c r="G565" s="1046"/>
      <c r="H565" s="1046"/>
      <c r="I565" s="9"/>
      <c r="J565" s="9"/>
      <c r="K565" s="9"/>
      <c r="L565" s="6"/>
      <c r="M565" s="9"/>
      <c r="N565" s="9"/>
      <c r="O565" s="9"/>
      <c r="P565" s="9"/>
      <c r="S565" s="9"/>
      <c r="V565" s="9"/>
      <c r="W565" s="17"/>
      <c r="X565" s="9"/>
      <c r="Y565" s="9"/>
      <c r="Z565" s="9"/>
      <c r="AA565" s="9"/>
      <c r="AB565" s="9"/>
      <c r="AC565" s="9"/>
      <c r="AD565" s="9"/>
      <c r="AE565" s="9"/>
      <c r="AF565" s="9"/>
      <c r="AG565" s="9"/>
      <c r="AH565" s="9"/>
    </row>
    <row r="566" spans="1:34" x14ac:dyDescent="0.25">
      <c r="A566" s="9"/>
      <c r="B566" s="9"/>
      <c r="C566" s="9"/>
      <c r="D566" s="9"/>
      <c r="E566" s="1046"/>
      <c r="F566" s="9"/>
      <c r="G566" s="1046"/>
      <c r="H566" s="1046"/>
      <c r="I566" s="9"/>
      <c r="J566" s="9"/>
      <c r="K566" s="9"/>
      <c r="L566" s="6"/>
      <c r="M566" s="9"/>
      <c r="N566" s="9"/>
      <c r="O566" s="9"/>
      <c r="P566" s="9"/>
      <c r="S566" s="9"/>
      <c r="V566" s="9"/>
      <c r="W566" s="17"/>
      <c r="X566" s="9"/>
      <c r="Y566" s="9"/>
      <c r="Z566" s="9"/>
      <c r="AA566" s="9"/>
      <c r="AB566" s="9"/>
      <c r="AC566" s="9"/>
      <c r="AD566" s="9"/>
      <c r="AE566" s="9"/>
      <c r="AF566" s="9"/>
      <c r="AG566" s="9"/>
      <c r="AH566" s="9"/>
    </row>
    <row r="567" spans="1:34" x14ac:dyDescent="0.25">
      <c r="A567" s="9"/>
      <c r="B567" s="9"/>
      <c r="C567" s="9"/>
      <c r="D567" s="9"/>
      <c r="E567" s="1046"/>
      <c r="F567" s="9"/>
      <c r="G567" s="1046"/>
      <c r="H567" s="1046"/>
      <c r="I567" s="9"/>
      <c r="J567" s="9"/>
      <c r="K567" s="9"/>
      <c r="L567" s="6"/>
      <c r="M567" s="9"/>
      <c r="N567" s="9"/>
      <c r="O567" s="9"/>
      <c r="P567" s="9"/>
      <c r="S567" s="9"/>
      <c r="V567" s="9"/>
      <c r="W567" s="17"/>
      <c r="X567" s="9"/>
      <c r="Y567" s="9"/>
      <c r="Z567" s="9"/>
      <c r="AA567" s="9"/>
      <c r="AB567" s="9"/>
      <c r="AC567" s="9"/>
      <c r="AD567" s="9"/>
      <c r="AE567" s="9"/>
      <c r="AF567" s="9"/>
      <c r="AG567" s="9"/>
      <c r="AH567" s="9"/>
    </row>
    <row r="568" spans="1:34" x14ac:dyDescent="0.25">
      <c r="A568" s="9"/>
      <c r="B568" s="9"/>
      <c r="C568" s="9"/>
      <c r="D568" s="9"/>
      <c r="E568" s="1046"/>
      <c r="F568" s="9"/>
      <c r="G568" s="1046"/>
      <c r="H568" s="1046"/>
      <c r="I568" s="9"/>
      <c r="J568" s="9"/>
      <c r="K568" s="9"/>
      <c r="L568" s="6"/>
      <c r="M568" s="9"/>
      <c r="N568" s="9"/>
      <c r="O568" s="9"/>
      <c r="P568" s="9"/>
      <c r="S568" s="9"/>
      <c r="V568" s="9"/>
      <c r="W568" s="17"/>
      <c r="X568" s="9"/>
      <c r="Y568" s="9"/>
      <c r="Z568" s="9"/>
      <c r="AA568" s="9"/>
      <c r="AB568" s="9"/>
      <c r="AC568" s="9"/>
      <c r="AD568" s="9"/>
      <c r="AE568" s="9"/>
      <c r="AF568" s="9"/>
      <c r="AG568" s="9"/>
      <c r="AH568" s="9"/>
    </row>
    <row r="569" spans="1:34" x14ac:dyDescent="0.25">
      <c r="A569" s="9"/>
      <c r="B569" s="9"/>
      <c r="C569" s="9"/>
      <c r="D569" s="9"/>
      <c r="E569" s="1046"/>
      <c r="F569" s="9"/>
      <c r="G569" s="1046"/>
      <c r="H569" s="1046"/>
      <c r="I569" s="9"/>
      <c r="J569" s="9"/>
      <c r="K569" s="9"/>
      <c r="L569" s="6"/>
      <c r="M569" s="9"/>
      <c r="N569" s="9"/>
      <c r="O569" s="9"/>
      <c r="P569" s="9"/>
      <c r="S569" s="9"/>
      <c r="V569" s="9"/>
      <c r="W569" s="17"/>
      <c r="X569" s="9"/>
      <c r="Y569" s="9"/>
      <c r="Z569" s="9"/>
      <c r="AA569" s="9"/>
      <c r="AB569" s="9"/>
      <c r="AC569" s="9"/>
      <c r="AD569" s="9"/>
      <c r="AE569" s="9"/>
      <c r="AF569" s="9"/>
      <c r="AG569" s="9"/>
      <c r="AH569" s="9"/>
    </row>
    <row r="570" spans="1:34" x14ac:dyDescent="0.25">
      <c r="A570" s="9"/>
      <c r="B570" s="9"/>
      <c r="C570" s="9"/>
      <c r="D570" s="9"/>
      <c r="E570" s="1046"/>
      <c r="F570" s="9"/>
      <c r="G570" s="1046"/>
      <c r="H570" s="1046"/>
      <c r="I570" s="9"/>
      <c r="J570" s="9"/>
      <c r="K570" s="9"/>
      <c r="L570" s="6"/>
      <c r="M570" s="9"/>
      <c r="N570" s="9"/>
      <c r="O570" s="9"/>
      <c r="P570" s="9"/>
      <c r="S570" s="9"/>
      <c r="V570" s="9"/>
      <c r="W570" s="17"/>
      <c r="X570" s="9"/>
      <c r="Y570" s="9"/>
      <c r="Z570" s="9"/>
      <c r="AA570" s="9"/>
      <c r="AB570" s="9"/>
      <c r="AC570" s="9"/>
      <c r="AD570" s="9"/>
      <c r="AE570" s="9"/>
      <c r="AF570" s="9"/>
      <c r="AG570" s="9"/>
      <c r="AH570" s="9"/>
    </row>
    <row r="571" spans="1:34" x14ac:dyDescent="0.25">
      <c r="A571" s="9"/>
      <c r="B571" s="9"/>
      <c r="C571" s="9"/>
      <c r="D571" s="9"/>
      <c r="E571" s="1046"/>
      <c r="F571" s="9"/>
      <c r="G571" s="1046"/>
      <c r="H571" s="1046"/>
      <c r="I571" s="9"/>
      <c r="J571" s="9"/>
      <c r="K571" s="9"/>
      <c r="L571" s="6"/>
      <c r="M571" s="9"/>
      <c r="N571" s="9"/>
      <c r="O571" s="9"/>
      <c r="P571" s="9"/>
      <c r="S571" s="9"/>
      <c r="V571" s="9"/>
      <c r="W571" s="17"/>
      <c r="X571" s="9"/>
      <c r="Y571" s="9"/>
      <c r="Z571" s="9"/>
      <c r="AA571" s="9"/>
      <c r="AB571" s="9"/>
      <c r="AC571" s="9"/>
      <c r="AD571" s="9"/>
      <c r="AE571" s="9"/>
      <c r="AF571" s="9"/>
      <c r="AG571" s="9"/>
      <c r="AH571" s="9"/>
    </row>
    <row r="572" spans="1:34" x14ac:dyDescent="0.25">
      <c r="A572" s="9"/>
      <c r="B572" s="9"/>
      <c r="C572" s="9"/>
      <c r="D572" s="9"/>
      <c r="E572" s="1046"/>
      <c r="F572" s="9"/>
      <c r="G572" s="1046"/>
      <c r="H572" s="1046"/>
      <c r="I572" s="9"/>
      <c r="J572" s="9"/>
      <c r="K572" s="9"/>
      <c r="L572" s="6"/>
      <c r="M572" s="9"/>
      <c r="N572" s="9"/>
      <c r="O572" s="9"/>
      <c r="P572" s="9"/>
      <c r="S572" s="9"/>
      <c r="V572" s="9"/>
      <c r="W572" s="17"/>
      <c r="X572" s="9"/>
      <c r="Y572" s="9"/>
      <c r="Z572" s="9"/>
      <c r="AA572" s="9"/>
      <c r="AB572" s="9"/>
      <c r="AC572" s="9"/>
      <c r="AD572" s="9"/>
      <c r="AE572" s="9"/>
      <c r="AF572" s="9"/>
      <c r="AG572" s="9"/>
      <c r="AH572" s="9"/>
    </row>
    <row r="573" spans="1:34" x14ac:dyDescent="0.25">
      <c r="A573" s="9"/>
      <c r="B573" s="9"/>
      <c r="C573" s="9"/>
      <c r="D573" s="9"/>
      <c r="E573" s="1046"/>
      <c r="F573" s="9"/>
      <c r="G573" s="1046"/>
      <c r="H573" s="1046"/>
      <c r="I573" s="9"/>
      <c r="J573" s="9"/>
      <c r="K573" s="9"/>
      <c r="L573" s="6"/>
      <c r="M573" s="9"/>
      <c r="N573" s="9"/>
      <c r="O573" s="9"/>
      <c r="P573" s="9"/>
      <c r="S573" s="9"/>
      <c r="V573" s="9"/>
      <c r="W573" s="17"/>
      <c r="X573" s="9"/>
      <c r="Y573" s="9"/>
      <c r="Z573" s="9"/>
      <c r="AA573" s="9"/>
      <c r="AB573" s="9"/>
      <c r="AC573" s="9"/>
      <c r="AD573" s="9"/>
      <c r="AE573" s="9"/>
      <c r="AF573" s="9"/>
      <c r="AG573" s="9"/>
      <c r="AH573" s="9"/>
    </row>
    <row r="574" spans="1:34" x14ac:dyDescent="0.25">
      <c r="A574" s="9"/>
      <c r="B574" s="9"/>
      <c r="C574" s="9"/>
      <c r="D574" s="9"/>
      <c r="E574" s="1046"/>
      <c r="F574" s="9"/>
      <c r="G574" s="1046"/>
      <c r="H574" s="1046"/>
      <c r="I574" s="9"/>
      <c r="J574" s="9"/>
      <c r="K574" s="9"/>
      <c r="L574" s="6"/>
      <c r="M574" s="9"/>
      <c r="N574" s="9"/>
      <c r="O574" s="9"/>
      <c r="P574" s="9"/>
      <c r="S574" s="9"/>
      <c r="V574" s="9"/>
      <c r="W574" s="17"/>
      <c r="X574" s="9"/>
      <c r="Y574" s="9"/>
      <c r="Z574" s="9"/>
      <c r="AA574" s="9"/>
      <c r="AB574" s="9"/>
      <c r="AC574" s="9"/>
      <c r="AD574" s="9"/>
      <c r="AE574" s="9"/>
      <c r="AF574" s="9"/>
      <c r="AG574" s="9"/>
      <c r="AH574" s="9"/>
    </row>
    <row r="575" spans="1:34" x14ac:dyDescent="0.25">
      <c r="A575" s="9"/>
      <c r="B575" s="9"/>
      <c r="C575" s="9"/>
      <c r="D575" s="9"/>
      <c r="E575" s="1046"/>
      <c r="F575" s="9"/>
      <c r="G575" s="1046"/>
      <c r="H575" s="1046"/>
      <c r="I575" s="9"/>
      <c r="J575" s="9"/>
      <c r="K575" s="9"/>
      <c r="L575" s="6"/>
      <c r="M575" s="9"/>
      <c r="N575" s="9"/>
      <c r="O575" s="9"/>
      <c r="P575" s="9"/>
      <c r="S575" s="9"/>
      <c r="V575" s="9"/>
      <c r="W575" s="17"/>
      <c r="X575" s="9"/>
      <c r="Y575" s="9"/>
      <c r="Z575" s="9"/>
      <c r="AA575" s="9"/>
      <c r="AB575" s="9"/>
      <c r="AC575" s="9"/>
      <c r="AD575" s="9"/>
      <c r="AE575" s="9"/>
      <c r="AF575" s="9"/>
      <c r="AG575" s="9"/>
      <c r="AH575" s="9"/>
    </row>
    <row r="576" spans="1:34" x14ac:dyDescent="0.25">
      <c r="A576" s="9"/>
      <c r="B576" s="9"/>
      <c r="C576" s="9"/>
      <c r="D576" s="9"/>
      <c r="E576" s="1046"/>
      <c r="F576" s="9"/>
      <c r="G576" s="1046"/>
      <c r="H576" s="1046"/>
      <c r="I576" s="9"/>
      <c r="J576" s="9"/>
      <c r="K576" s="9"/>
      <c r="L576" s="6"/>
      <c r="M576" s="9"/>
      <c r="N576" s="9"/>
      <c r="O576" s="9"/>
      <c r="P576" s="9"/>
      <c r="S576" s="9"/>
      <c r="V576" s="9"/>
      <c r="W576" s="17"/>
      <c r="X576" s="9"/>
      <c r="Y576" s="9"/>
      <c r="Z576" s="9"/>
      <c r="AA576" s="9"/>
      <c r="AB576" s="9"/>
      <c r="AC576" s="9"/>
      <c r="AD576" s="9"/>
      <c r="AE576" s="9"/>
      <c r="AF576" s="9"/>
      <c r="AG576" s="9"/>
      <c r="AH576" s="9"/>
    </row>
    <row r="577" spans="1:34" x14ac:dyDescent="0.25">
      <c r="A577" s="9"/>
      <c r="B577" s="9"/>
      <c r="C577" s="9"/>
      <c r="D577" s="9"/>
      <c r="E577" s="1046"/>
      <c r="F577" s="9"/>
      <c r="G577" s="1046"/>
      <c r="H577" s="1046"/>
      <c r="I577" s="9"/>
      <c r="J577" s="9"/>
      <c r="K577" s="9"/>
      <c r="L577" s="6"/>
      <c r="M577" s="9"/>
      <c r="N577" s="9"/>
      <c r="O577" s="9"/>
      <c r="P577" s="9"/>
      <c r="S577" s="9"/>
      <c r="V577" s="9"/>
      <c r="W577" s="17"/>
      <c r="X577" s="9"/>
      <c r="Y577" s="9"/>
      <c r="Z577" s="9"/>
      <c r="AA577" s="9"/>
      <c r="AB577" s="9"/>
      <c r="AC577" s="9"/>
      <c r="AD577" s="9"/>
      <c r="AE577" s="9"/>
      <c r="AF577" s="9"/>
      <c r="AG577" s="9"/>
      <c r="AH577" s="9"/>
    </row>
    <row r="578" spans="1:34" x14ac:dyDescent="0.25">
      <c r="A578" s="9"/>
      <c r="B578" s="9"/>
      <c r="C578" s="9"/>
      <c r="D578" s="9"/>
      <c r="E578" s="1046"/>
      <c r="F578" s="9"/>
      <c r="G578" s="1046"/>
      <c r="H578" s="1046"/>
      <c r="I578" s="9"/>
      <c r="J578" s="9"/>
      <c r="K578" s="9"/>
      <c r="L578" s="6"/>
      <c r="M578" s="9"/>
      <c r="N578" s="9"/>
      <c r="O578" s="9"/>
      <c r="P578" s="9"/>
      <c r="S578" s="9"/>
      <c r="V578" s="9"/>
      <c r="W578" s="17"/>
      <c r="X578" s="9"/>
      <c r="Y578" s="9"/>
      <c r="Z578" s="9"/>
      <c r="AA578" s="9"/>
      <c r="AB578" s="9"/>
      <c r="AC578" s="9"/>
      <c r="AD578" s="9"/>
      <c r="AE578" s="9"/>
      <c r="AF578" s="9"/>
      <c r="AG578" s="9"/>
      <c r="AH578" s="9"/>
    </row>
    <row r="579" spans="1:34" x14ac:dyDescent="0.25">
      <c r="A579" s="9"/>
      <c r="B579" s="9"/>
      <c r="C579" s="9"/>
      <c r="D579" s="9"/>
      <c r="E579" s="1046"/>
      <c r="F579" s="9"/>
      <c r="G579" s="1046"/>
      <c r="H579" s="1046"/>
      <c r="I579" s="9"/>
      <c r="J579" s="9"/>
      <c r="K579" s="9"/>
      <c r="L579" s="6"/>
      <c r="M579" s="9"/>
      <c r="N579" s="9"/>
      <c r="O579" s="9"/>
      <c r="P579" s="9"/>
      <c r="S579" s="9"/>
      <c r="V579" s="9"/>
      <c r="W579" s="17"/>
      <c r="X579" s="9"/>
      <c r="Y579" s="9"/>
      <c r="Z579" s="9"/>
      <c r="AA579" s="9"/>
      <c r="AB579" s="9"/>
      <c r="AC579" s="9"/>
      <c r="AD579" s="9"/>
      <c r="AE579" s="9"/>
      <c r="AF579" s="9"/>
      <c r="AG579" s="9"/>
      <c r="AH579" s="9"/>
    </row>
    <row r="580" spans="1:34" x14ac:dyDescent="0.25">
      <c r="A580" s="9"/>
      <c r="B580" s="9"/>
      <c r="C580" s="9"/>
      <c r="D580" s="9"/>
      <c r="E580" s="1046"/>
      <c r="F580" s="9"/>
      <c r="G580" s="1046"/>
      <c r="H580" s="1046"/>
      <c r="I580" s="9"/>
      <c r="J580" s="9"/>
      <c r="K580" s="9"/>
      <c r="L580" s="6"/>
      <c r="M580" s="9"/>
      <c r="N580" s="9"/>
      <c r="O580" s="9"/>
      <c r="P580" s="9"/>
      <c r="S580" s="9"/>
      <c r="V580" s="9"/>
      <c r="W580" s="17"/>
      <c r="X580" s="9"/>
      <c r="Y580" s="9"/>
      <c r="Z580" s="9"/>
      <c r="AA580" s="9"/>
      <c r="AB580" s="9"/>
      <c r="AC580" s="9"/>
      <c r="AD580" s="9"/>
      <c r="AE580" s="9"/>
      <c r="AF580" s="9"/>
      <c r="AG580" s="9"/>
      <c r="AH580" s="9"/>
    </row>
    <row r="581" spans="1:34" x14ac:dyDescent="0.25">
      <c r="A581" s="9"/>
      <c r="B581" s="9"/>
      <c r="C581" s="9"/>
      <c r="D581" s="9"/>
      <c r="E581" s="1046"/>
      <c r="F581" s="9"/>
      <c r="G581" s="1046"/>
      <c r="H581" s="1046"/>
      <c r="I581" s="9"/>
      <c r="J581" s="9"/>
      <c r="K581" s="9"/>
      <c r="L581" s="6"/>
      <c r="M581" s="9"/>
      <c r="N581" s="9"/>
      <c r="O581" s="9"/>
      <c r="P581" s="9"/>
      <c r="S581" s="9"/>
      <c r="V581" s="9"/>
      <c r="W581" s="17"/>
      <c r="X581" s="9"/>
      <c r="Y581" s="9"/>
      <c r="Z581" s="9"/>
      <c r="AA581" s="9"/>
      <c r="AB581" s="9"/>
      <c r="AC581" s="9"/>
      <c r="AD581" s="9"/>
      <c r="AE581" s="9"/>
      <c r="AF581" s="9"/>
      <c r="AG581" s="9"/>
      <c r="AH581" s="9"/>
    </row>
    <row r="582" spans="1:34" x14ac:dyDescent="0.25">
      <c r="A582" s="9"/>
      <c r="B582" s="9"/>
      <c r="C582" s="9"/>
      <c r="D582" s="9"/>
      <c r="E582" s="1046"/>
      <c r="F582" s="9"/>
      <c r="G582" s="1046"/>
      <c r="H582" s="1046"/>
      <c r="I582" s="9"/>
      <c r="J582" s="9"/>
      <c r="K582" s="9"/>
      <c r="L582" s="6"/>
      <c r="M582" s="9"/>
      <c r="N582" s="9"/>
      <c r="O582" s="9"/>
      <c r="P582" s="9"/>
      <c r="S582" s="9"/>
      <c r="V582" s="9"/>
      <c r="W582" s="17"/>
      <c r="X582" s="9"/>
      <c r="Y582" s="9"/>
      <c r="Z582" s="9"/>
      <c r="AA582" s="9"/>
      <c r="AB582" s="9"/>
      <c r="AC582" s="9"/>
      <c r="AD582" s="9"/>
      <c r="AE582" s="9"/>
      <c r="AF582" s="9"/>
      <c r="AG582" s="9"/>
      <c r="AH582" s="9"/>
    </row>
    <row r="583" spans="1:34" x14ac:dyDescent="0.25">
      <c r="A583" s="9"/>
      <c r="B583" s="9"/>
      <c r="C583" s="9"/>
      <c r="D583" s="9"/>
      <c r="E583" s="1046"/>
      <c r="F583" s="9"/>
      <c r="G583" s="1046"/>
      <c r="H583" s="1046"/>
      <c r="I583" s="9"/>
      <c r="J583" s="9"/>
      <c r="K583" s="9"/>
      <c r="L583" s="6"/>
      <c r="M583" s="9"/>
      <c r="N583" s="9"/>
      <c r="O583" s="9"/>
      <c r="P583" s="9"/>
      <c r="S583" s="9"/>
      <c r="V583" s="9"/>
      <c r="W583" s="17"/>
      <c r="X583" s="9"/>
      <c r="Y583" s="9"/>
      <c r="Z583" s="9"/>
      <c r="AA583" s="9"/>
      <c r="AB583" s="9"/>
      <c r="AC583" s="9"/>
      <c r="AD583" s="9"/>
      <c r="AE583" s="9"/>
      <c r="AF583" s="9"/>
      <c r="AG583" s="9"/>
      <c r="AH583" s="9"/>
    </row>
    <row r="584" spans="1:34" x14ac:dyDescent="0.25">
      <c r="A584" s="9"/>
      <c r="B584" s="9"/>
      <c r="C584" s="9"/>
      <c r="D584" s="9"/>
      <c r="E584" s="1046"/>
      <c r="F584" s="9"/>
      <c r="G584" s="1046"/>
      <c r="H584" s="1046"/>
      <c r="I584" s="9"/>
      <c r="J584" s="9"/>
      <c r="K584" s="9"/>
      <c r="L584" s="6"/>
      <c r="M584" s="9"/>
      <c r="N584" s="9"/>
      <c r="O584" s="9"/>
      <c r="P584" s="9"/>
      <c r="S584" s="9"/>
      <c r="V584" s="9"/>
      <c r="W584" s="17"/>
      <c r="X584" s="9"/>
      <c r="Y584" s="9"/>
      <c r="Z584" s="9"/>
      <c r="AA584" s="9"/>
      <c r="AB584" s="9"/>
      <c r="AC584" s="9"/>
      <c r="AD584" s="9"/>
      <c r="AE584" s="9"/>
      <c r="AF584" s="9"/>
      <c r="AG584" s="9"/>
      <c r="AH584" s="9"/>
    </row>
    <row r="585" spans="1:34" x14ac:dyDescent="0.25">
      <c r="A585" s="9"/>
      <c r="B585" s="9"/>
      <c r="C585" s="9"/>
      <c r="D585" s="9"/>
      <c r="E585" s="1046"/>
      <c r="F585" s="9"/>
      <c r="G585" s="1046"/>
      <c r="H585" s="1046"/>
      <c r="I585" s="9"/>
      <c r="J585" s="9"/>
      <c r="K585" s="9"/>
      <c r="L585" s="6"/>
      <c r="M585" s="9"/>
      <c r="N585" s="9"/>
      <c r="O585" s="9"/>
      <c r="P585" s="9"/>
      <c r="S585" s="9"/>
      <c r="V585" s="9"/>
      <c r="W585" s="17"/>
      <c r="X585" s="9"/>
      <c r="Y585" s="9"/>
      <c r="Z585" s="9"/>
      <c r="AA585" s="9"/>
      <c r="AB585" s="9"/>
      <c r="AC585" s="9"/>
      <c r="AD585" s="9"/>
      <c r="AE585" s="9"/>
      <c r="AF585" s="9"/>
      <c r="AG585" s="9"/>
      <c r="AH585" s="9"/>
    </row>
    <row r="586" spans="1:34" x14ac:dyDescent="0.25">
      <c r="A586" s="9"/>
      <c r="B586" s="9"/>
      <c r="C586" s="9"/>
      <c r="D586" s="9"/>
      <c r="E586" s="1046"/>
      <c r="F586" s="9"/>
      <c r="G586" s="1046"/>
      <c r="H586" s="1046"/>
      <c r="I586" s="9"/>
      <c r="J586" s="9"/>
      <c r="K586" s="9"/>
      <c r="L586" s="6"/>
      <c r="M586" s="9"/>
      <c r="N586" s="9"/>
      <c r="O586" s="9"/>
      <c r="P586" s="9"/>
      <c r="S586" s="9"/>
      <c r="V586" s="9"/>
      <c r="W586" s="17"/>
      <c r="X586" s="9"/>
      <c r="Y586" s="9"/>
      <c r="Z586" s="9"/>
      <c r="AA586" s="9"/>
      <c r="AB586" s="9"/>
      <c r="AC586" s="9"/>
      <c r="AD586" s="9"/>
      <c r="AE586" s="9"/>
      <c r="AF586" s="9"/>
      <c r="AG586" s="9"/>
      <c r="AH586" s="9"/>
    </row>
    <row r="587" spans="1:34" x14ac:dyDescent="0.25">
      <c r="A587" s="9"/>
      <c r="B587" s="9"/>
      <c r="C587" s="9"/>
      <c r="D587" s="9"/>
      <c r="E587" s="1046"/>
      <c r="F587" s="9"/>
      <c r="G587" s="1046"/>
      <c r="H587" s="1046"/>
      <c r="I587" s="9"/>
      <c r="J587" s="9"/>
      <c r="K587" s="9"/>
      <c r="L587" s="6"/>
      <c r="M587" s="9"/>
      <c r="N587" s="9"/>
      <c r="O587" s="9"/>
      <c r="P587" s="9"/>
      <c r="S587" s="9"/>
      <c r="V587" s="9"/>
      <c r="W587" s="17"/>
      <c r="X587" s="9"/>
      <c r="Y587" s="9"/>
      <c r="Z587" s="9"/>
      <c r="AA587" s="9"/>
      <c r="AB587" s="9"/>
      <c r="AC587" s="9"/>
      <c r="AD587" s="9"/>
      <c r="AE587" s="9"/>
      <c r="AF587" s="9"/>
      <c r="AG587" s="9"/>
      <c r="AH587" s="9"/>
    </row>
    <row r="588" spans="1:34" x14ac:dyDescent="0.25">
      <c r="A588" s="9"/>
      <c r="B588" s="9"/>
      <c r="C588" s="9"/>
      <c r="D588" s="9"/>
      <c r="E588" s="1046"/>
      <c r="F588" s="9"/>
      <c r="G588" s="1046"/>
      <c r="H588" s="1046"/>
      <c r="I588" s="9"/>
      <c r="J588" s="9"/>
      <c r="K588" s="9"/>
      <c r="L588" s="6"/>
      <c r="M588" s="9"/>
      <c r="N588" s="9"/>
      <c r="O588" s="9"/>
      <c r="P588" s="9"/>
      <c r="S588" s="9"/>
      <c r="V588" s="9"/>
      <c r="W588" s="17"/>
      <c r="X588" s="9"/>
      <c r="Y588" s="9"/>
      <c r="Z588" s="9"/>
      <c r="AA588" s="9"/>
      <c r="AB588" s="9"/>
      <c r="AC588" s="9"/>
      <c r="AD588" s="9"/>
      <c r="AE588" s="9"/>
      <c r="AF588" s="9"/>
      <c r="AG588" s="9"/>
      <c r="AH588" s="9"/>
    </row>
    <row r="589" spans="1:34" x14ac:dyDescent="0.25">
      <c r="A589" s="9"/>
      <c r="B589" s="9"/>
      <c r="C589" s="9"/>
      <c r="D589" s="9"/>
      <c r="E589" s="1046"/>
      <c r="F589" s="9"/>
      <c r="G589" s="1046"/>
      <c r="H589" s="1046"/>
      <c r="I589" s="9"/>
      <c r="J589" s="9"/>
      <c r="K589" s="9"/>
      <c r="L589" s="6"/>
      <c r="M589" s="9"/>
      <c r="N589" s="9"/>
      <c r="O589" s="9"/>
      <c r="P589" s="9"/>
      <c r="S589" s="9"/>
      <c r="V589" s="9"/>
      <c r="W589" s="17"/>
      <c r="X589" s="9"/>
      <c r="Y589" s="9"/>
      <c r="Z589" s="9"/>
      <c r="AA589" s="9"/>
      <c r="AB589" s="9"/>
      <c r="AC589" s="9"/>
      <c r="AD589" s="9"/>
      <c r="AE589" s="9"/>
      <c r="AF589" s="9"/>
      <c r="AG589" s="9"/>
      <c r="AH589" s="9"/>
    </row>
    <row r="590" spans="1:34" x14ac:dyDescent="0.25">
      <c r="A590" s="9"/>
      <c r="B590" s="9"/>
      <c r="C590" s="9"/>
      <c r="D590" s="9"/>
      <c r="E590" s="1046"/>
      <c r="F590" s="9"/>
      <c r="G590" s="1046"/>
      <c r="H590" s="1046"/>
      <c r="I590" s="9"/>
      <c r="J590" s="9"/>
      <c r="K590" s="9"/>
      <c r="L590" s="6"/>
      <c r="M590" s="9"/>
      <c r="N590" s="9"/>
      <c r="O590" s="9"/>
      <c r="P590" s="9"/>
      <c r="S590" s="9"/>
      <c r="V590" s="9"/>
      <c r="W590" s="17"/>
      <c r="X590" s="9"/>
      <c r="Y590" s="9"/>
      <c r="Z590" s="9"/>
      <c r="AA590" s="9"/>
      <c r="AB590" s="9"/>
      <c r="AC590" s="9"/>
      <c r="AD590" s="9"/>
      <c r="AE590" s="9"/>
      <c r="AF590" s="9"/>
      <c r="AG590" s="9"/>
      <c r="AH590" s="9"/>
    </row>
    <row r="591" spans="1:34" x14ac:dyDescent="0.25">
      <c r="A591" s="9"/>
      <c r="B591" s="9"/>
      <c r="C591" s="9"/>
      <c r="D591" s="9"/>
      <c r="E591" s="1046"/>
      <c r="F591" s="9"/>
      <c r="G591" s="1046"/>
      <c r="H591" s="1046"/>
      <c r="I591" s="9"/>
      <c r="J591" s="9"/>
      <c r="K591" s="9"/>
      <c r="L591" s="6"/>
      <c r="M591" s="9"/>
      <c r="N591" s="9"/>
      <c r="O591" s="9"/>
      <c r="P591" s="9"/>
      <c r="S591" s="9"/>
      <c r="V591" s="9"/>
      <c r="W591" s="17"/>
      <c r="X591" s="9"/>
      <c r="Y591" s="9"/>
      <c r="Z591" s="9"/>
      <c r="AA591" s="9"/>
      <c r="AB591" s="9"/>
      <c r="AC591" s="9"/>
      <c r="AD591" s="9"/>
      <c r="AE591" s="9"/>
      <c r="AF591" s="9"/>
      <c r="AG591" s="9"/>
      <c r="AH591" s="9"/>
    </row>
    <row r="592" spans="1:34" x14ac:dyDescent="0.25">
      <c r="A592" s="9"/>
      <c r="B592" s="9"/>
      <c r="C592" s="9"/>
      <c r="D592" s="9"/>
      <c r="E592" s="1046"/>
      <c r="F592" s="9"/>
      <c r="G592" s="1046"/>
      <c r="H592" s="1046"/>
      <c r="I592" s="9"/>
      <c r="J592" s="9"/>
      <c r="K592" s="9"/>
      <c r="L592" s="6"/>
      <c r="M592" s="9"/>
      <c r="N592" s="9"/>
      <c r="O592" s="9"/>
      <c r="P592" s="9"/>
      <c r="S592" s="9"/>
      <c r="V592" s="9"/>
      <c r="W592" s="17"/>
      <c r="X592" s="9"/>
      <c r="Y592" s="9"/>
      <c r="Z592" s="9"/>
      <c r="AA592" s="9"/>
      <c r="AB592" s="9"/>
      <c r="AC592" s="9"/>
      <c r="AD592" s="9"/>
      <c r="AE592" s="9"/>
      <c r="AF592" s="9"/>
      <c r="AG592" s="9"/>
      <c r="AH592" s="9"/>
    </row>
    <row r="593" spans="1:34" x14ac:dyDescent="0.25">
      <c r="A593" s="9"/>
      <c r="B593" s="9"/>
      <c r="C593" s="9"/>
      <c r="D593" s="9"/>
      <c r="E593" s="1046"/>
      <c r="F593" s="9"/>
      <c r="G593" s="1046"/>
      <c r="H593" s="1046"/>
      <c r="I593" s="9"/>
      <c r="J593" s="9"/>
      <c r="K593" s="9"/>
      <c r="L593" s="6"/>
      <c r="M593" s="9"/>
      <c r="N593" s="9"/>
      <c r="O593" s="9"/>
      <c r="P593" s="9"/>
      <c r="S593" s="9"/>
      <c r="V593" s="9"/>
      <c r="W593" s="17"/>
      <c r="X593" s="9"/>
      <c r="Y593" s="9"/>
      <c r="Z593" s="9"/>
      <c r="AA593" s="9"/>
      <c r="AB593" s="9"/>
      <c r="AC593" s="9"/>
      <c r="AD593" s="9"/>
      <c r="AE593" s="9"/>
      <c r="AF593" s="9"/>
      <c r="AG593" s="9"/>
      <c r="AH593" s="9"/>
    </row>
    <row r="594" spans="1:34" x14ac:dyDescent="0.25">
      <c r="A594" s="9"/>
      <c r="B594" s="9"/>
      <c r="C594" s="9"/>
      <c r="D594" s="9"/>
      <c r="E594" s="1046"/>
      <c r="F594" s="9"/>
      <c r="G594" s="1046"/>
      <c r="H594" s="1046"/>
      <c r="I594" s="9"/>
      <c r="J594" s="9"/>
      <c r="K594" s="9"/>
      <c r="L594" s="6"/>
      <c r="M594" s="9"/>
      <c r="N594" s="9"/>
      <c r="O594" s="9"/>
      <c r="P594" s="9"/>
      <c r="S594" s="9"/>
      <c r="V594" s="9"/>
      <c r="W594" s="17"/>
      <c r="X594" s="9"/>
      <c r="Y594" s="9"/>
      <c r="Z594" s="9"/>
      <c r="AA594" s="9"/>
      <c r="AB594" s="9"/>
      <c r="AC594" s="9"/>
      <c r="AD594" s="9"/>
      <c r="AE594" s="9"/>
      <c r="AF594" s="9"/>
      <c r="AG594" s="9"/>
      <c r="AH594" s="9"/>
    </row>
    <row r="595" spans="1:34" x14ac:dyDescent="0.25">
      <c r="A595" s="9"/>
      <c r="B595" s="9"/>
      <c r="C595" s="9"/>
      <c r="D595" s="9"/>
      <c r="E595" s="1046"/>
      <c r="F595" s="9"/>
      <c r="G595" s="1046"/>
      <c r="H595" s="1046"/>
      <c r="I595" s="9"/>
      <c r="J595" s="9"/>
      <c r="K595" s="9"/>
      <c r="L595" s="6"/>
      <c r="M595" s="9"/>
      <c r="N595" s="9"/>
      <c r="O595" s="9"/>
      <c r="P595" s="9"/>
      <c r="S595" s="9"/>
      <c r="V595" s="9"/>
      <c r="W595" s="17"/>
      <c r="X595" s="9"/>
      <c r="Y595" s="9"/>
      <c r="Z595" s="9"/>
      <c r="AA595" s="9"/>
      <c r="AB595" s="9"/>
      <c r="AC595" s="9"/>
      <c r="AD595" s="9"/>
      <c r="AE595" s="9"/>
      <c r="AF595" s="9"/>
      <c r="AG595" s="9"/>
      <c r="AH595" s="9"/>
    </row>
    <row r="596" spans="1:34" x14ac:dyDescent="0.25">
      <c r="A596" s="9"/>
      <c r="B596" s="9"/>
      <c r="C596" s="9"/>
      <c r="D596" s="9"/>
      <c r="E596" s="1046"/>
      <c r="F596" s="9"/>
      <c r="G596" s="1046"/>
      <c r="H596" s="1046"/>
      <c r="I596" s="9"/>
      <c r="J596" s="9"/>
      <c r="K596" s="9"/>
      <c r="L596" s="6"/>
      <c r="M596" s="9"/>
      <c r="N596" s="9"/>
      <c r="O596" s="9"/>
      <c r="P596" s="9"/>
      <c r="S596" s="9"/>
      <c r="V596" s="9"/>
      <c r="W596" s="17"/>
      <c r="X596" s="9"/>
      <c r="Y596" s="9"/>
      <c r="Z596" s="9"/>
      <c r="AA596" s="9"/>
      <c r="AB596" s="9"/>
      <c r="AC596" s="9"/>
      <c r="AD596" s="9"/>
      <c r="AE596" s="9"/>
      <c r="AF596" s="9"/>
      <c r="AG596" s="9"/>
      <c r="AH596" s="9"/>
    </row>
    <row r="597" spans="1:34" x14ac:dyDescent="0.25">
      <c r="A597" s="9"/>
      <c r="B597" s="9"/>
      <c r="C597" s="9"/>
      <c r="D597" s="9"/>
      <c r="E597" s="1046"/>
      <c r="F597" s="9"/>
      <c r="G597" s="1046"/>
      <c r="H597" s="1046"/>
      <c r="I597" s="9"/>
      <c r="J597" s="9"/>
      <c r="K597" s="9"/>
      <c r="L597" s="6"/>
      <c r="M597" s="9"/>
      <c r="N597" s="9"/>
      <c r="O597" s="9"/>
      <c r="P597" s="9"/>
      <c r="S597" s="9"/>
      <c r="V597" s="9"/>
      <c r="W597" s="17"/>
      <c r="X597" s="9"/>
      <c r="Y597" s="9"/>
      <c r="Z597" s="9"/>
      <c r="AA597" s="9"/>
      <c r="AB597" s="9"/>
      <c r="AC597" s="9"/>
      <c r="AD597" s="9"/>
      <c r="AE597" s="9"/>
      <c r="AF597" s="9"/>
      <c r="AG597" s="9"/>
      <c r="AH597" s="9"/>
    </row>
    <row r="598" spans="1:34" x14ac:dyDescent="0.25">
      <c r="A598" s="9"/>
      <c r="B598" s="9"/>
      <c r="C598" s="9"/>
      <c r="D598" s="9"/>
      <c r="E598" s="1046"/>
      <c r="F598" s="9"/>
      <c r="G598" s="1046"/>
      <c r="H598" s="1046"/>
      <c r="I598" s="9"/>
      <c r="J598" s="9"/>
      <c r="K598" s="9"/>
      <c r="L598" s="6"/>
      <c r="M598" s="9"/>
      <c r="N598" s="9"/>
      <c r="O598" s="9"/>
      <c r="P598" s="9"/>
      <c r="S598" s="9"/>
      <c r="V598" s="9"/>
      <c r="W598" s="17"/>
      <c r="X598" s="9"/>
      <c r="Y598" s="9"/>
      <c r="Z598" s="9"/>
      <c r="AA598" s="9"/>
      <c r="AB598" s="9"/>
      <c r="AC598" s="9"/>
      <c r="AD598" s="9"/>
      <c r="AE598" s="9"/>
      <c r="AF598" s="9"/>
      <c r="AG598" s="9"/>
      <c r="AH598" s="9"/>
    </row>
    <row r="599" spans="1:34" x14ac:dyDescent="0.25">
      <c r="A599" s="9"/>
      <c r="B599" s="9"/>
      <c r="C599" s="9"/>
      <c r="D599" s="9"/>
      <c r="E599" s="1046"/>
      <c r="F599" s="9"/>
      <c r="G599" s="1046"/>
      <c r="H599" s="1046"/>
      <c r="I599" s="9"/>
      <c r="J599" s="9"/>
      <c r="K599" s="9"/>
      <c r="L599" s="6"/>
      <c r="M599" s="9"/>
      <c r="N599" s="9"/>
      <c r="O599" s="9"/>
      <c r="P599" s="9"/>
      <c r="S599" s="9"/>
      <c r="V599" s="9"/>
      <c r="W599" s="17"/>
      <c r="X599" s="9"/>
      <c r="Y599" s="9"/>
      <c r="Z599" s="9"/>
      <c r="AA599" s="9"/>
      <c r="AB599" s="9"/>
      <c r="AC599" s="9"/>
      <c r="AD599" s="9"/>
      <c r="AE599" s="9"/>
      <c r="AF599" s="9"/>
      <c r="AG599" s="9"/>
      <c r="AH599" s="9"/>
    </row>
    <row r="600" spans="1:34" x14ac:dyDescent="0.25">
      <c r="A600" s="9"/>
      <c r="B600" s="9"/>
      <c r="C600" s="9"/>
      <c r="D600" s="9"/>
      <c r="E600" s="1046"/>
      <c r="F600" s="9"/>
      <c r="G600" s="1046"/>
      <c r="H600" s="1046"/>
      <c r="I600" s="9"/>
      <c r="J600" s="9"/>
      <c r="K600" s="9"/>
      <c r="L600" s="6"/>
      <c r="M600" s="9"/>
      <c r="N600" s="9"/>
      <c r="O600" s="9"/>
      <c r="P600" s="9"/>
      <c r="S600" s="9"/>
      <c r="V600" s="9"/>
      <c r="W600" s="17"/>
      <c r="X600" s="9"/>
      <c r="Y600" s="9"/>
      <c r="Z600" s="9"/>
      <c r="AA600" s="9"/>
      <c r="AB600" s="9"/>
      <c r="AC600" s="9"/>
      <c r="AD600" s="9"/>
      <c r="AE600" s="9"/>
      <c r="AF600" s="9"/>
      <c r="AG600" s="9"/>
      <c r="AH600" s="9"/>
    </row>
    <row r="601" spans="1:34" x14ac:dyDescent="0.25">
      <c r="A601" s="9"/>
      <c r="B601" s="9"/>
      <c r="C601" s="9"/>
      <c r="D601" s="9"/>
      <c r="E601" s="1046"/>
      <c r="F601" s="9"/>
      <c r="G601" s="1046"/>
      <c r="H601" s="1046"/>
      <c r="I601" s="9"/>
      <c r="J601" s="9"/>
      <c r="K601" s="9"/>
      <c r="L601" s="6"/>
      <c r="M601" s="9"/>
      <c r="N601" s="9"/>
      <c r="O601" s="9"/>
      <c r="P601" s="9"/>
      <c r="S601" s="9"/>
      <c r="V601" s="9"/>
      <c r="W601" s="17"/>
      <c r="X601" s="9"/>
      <c r="Y601" s="9"/>
      <c r="Z601" s="9"/>
      <c r="AA601" s="9"/>
      <c r="AB601" s="9"/>
      <c r="AC601" s="9"/>
      <c r="AD601" s="9"/>
      <c r="AE601" s="9"/>
      <c r="AF601" s="9"/>
      <c r="AG601" s="9"/>
      <c r="AH601" s="9"/>
    </row>
    <row r="602" spans="1:34" x14ac:dyDescent="0.25">
      <c r="A602" s="9"/>
      <c r="B602" s="9"/>
      <c r="C602" s="9"/>
      <c r="D602" s="9"/>
      <c r="E602" s="1046"/>
      <c r="F602" s="9"/>
      <c r="G602" s="1046"/>
      <c r="H602" s="1046"/>
      <c r="I602" s="9"/>
      <c r="J602" s="9"/>
      <c r="K602" s="9"/>
      <c r="L602" s="6"/>
      <c r="M602" s="9"/>
      <c r="N602" s="9"/>
      <c r="O602" s="9"/>
      <c r="P602" s="9"/>
      <c r="S602" s="9"/>
      <c r="V602" s="9"/>
      <c r="W602" s="17"/>
      <c r="X602" s="9"/>
      <c r="Y602" s="9"/>
      <c r="Z602" s="9"/>
      <c r="AA602" s="9"/>
      <c r="AB602" s="9"/>
      <c r="AC602" s="9"/>
      <c r="AD602" s="9"/>
      <c r="AE602" s="9"/>
      <c r="AF602" s="9"/>
      <c r="AG602" s="9"/>
      <c r="AH602" s="9"/>
    </row>
    <row r="603" spans="1:34" x14ac:dyDescent="0.25">
      <c r="A603" s="9"/>
      <c r="B603" s="9"/>
      <c r="C603" s="9"/>
      <c r="D603" s="9"/>
      <c r="E603" s="1046"/>
      <c r="F603" s="9"/>
      <c r="G603" s="1046"/>
      <c r="H603" s="1046"/>
      <c r="I603" s="9"/>
      <c r="J603" s="9"/>
      <c r="K603" s="9"/>
      <c r="L603" s="6"/>
      <c r="M603" s="9"/>
      <c r="N603" s="9"/>
      <c r="O603" s="9"/>
      <c r="P603" s="9"/>
      <c r="S603" s="9"/>
      <c r="V603" s="9"/>
      <c r="W603" s="17"/>
      <c r="X603" s="9"/>
      <c r="Y603" s="9"/>
      <c r="Z603" s="9"/>
      <c r="AA603" s="9"/>
      <c r="AB603" s="9"/>
      <c r="AC603" s="9"/>
      <c r="AD603" s="9"/>
      <c r="AE603" s="9"/>
      <c r="AF603" s="9"/>
      <c r="AG603" s="9"/>
      <c r="AH603" s="9"/>
    </row>
    <row r="604" spans="1:34" x14ac:dyDescent="0.25">
      <c r="A604" s="9"/>
      <c r="B604" s="9"/>
      <c r="C604" s="9"/>
      <c r="D604" s="9"/>
      <c r="E604" s="1046"/>
      <c r="F604" s="9"/>
      <c r="G604" s="1046"/>
      <c r="H604" s="1046"/>
      <c r="I604" s="9"/>
      <c r="J604" s="9"/>
      <c r="K604" s="9"/>
      <c r="L604" s="6"/>
      <c r="M604" s="9"/>
      <c r="N604" s="9"/>
      <c r="O604" s="9"/>
      <c r="P604" s="9"/>
      <c r="S604" s="9"/>
      <c r="V604" s="9"/>
      <c r="W604" s="17"/>
      <c r="X604" s="9"/>
      <c r="Y604" s="9"/>
      <c r="Z604" s="9"/>
      <c r="AA604" s="9"/>
      <c r="AB604" s="9"/>
      <c r="AC604" s="9"/>
      <c r="AD604" s="9"/>
      <c r="AE604" s="9"/>
      <c r="AF604" s="9"/>
      <c r="AG604" s="9"/>
      <c r="AH604" s="9"/>
    </row>
    <row r="605" spans="1:34" x14ac:dyDescent="0.25">
      <c r="A605" s="9"/>
      <c r="B605" s="9"/>
      <c r="C605" s="9"/>
      <c r="D605" s="9"/>
      <c r="E605" s="1046"/>
      <c r="F605" s="9"/>
      <c r="G605" s="1046"/>
      <c r="H605" s="1046"/>
      <c r="I605" s="9"/>
      <c r="J605" s="9"/>
      <c r="K605" s="9"/>
      <c r="L605" s="6"/>
      <c r="M605" s="9"/>
      <c r="N605" s="9"/>
      <c r="O605" s="9"/>
      <c r="P605" s="9"/>
      <c r="S605" s="9"/>
      <c r="V605" s="9"/>
      <c r="W605" s="17"/>
      <c r="X605" s="9"/>
      <c r="Y605" s="9"/>
      <c r="Z605" s="9"/>
      <c r="AA605" s="9"/>
      <c r="AB605" s="9"/>
      <c r="AC605" s="9"/>
      <c r="AD605" s="9"/>
      <c r="AE605" s="9"/>
      <c r="AF605" s="9"/>
      <c r="AG605" s="9"/>
      <c r="AH605" s="9"/>
    </row>
    <row r="606" spans="1:34" x14ac:dyDescent="0.25">
      <c r="A606" s="9"/>
      <c r="B606" s="9"/>
      <c r="C606" s="9"/>
      <c r="D606" s="9"/>
      <c r="E606" s="1046"/>
      <c r="F606" s="9"/>
      <c r="G606" s="1046"/>
      <c r="H606" s="1046"/>
      <c r="I606" s="9"/>
      <c r="J606" s="9"/>
      <c r="K606" s="9"/>
      <c r="L606" s="6"/>
      <c r="M606" s="9"/>
      <c r="N606" s="9"/>
      <c r="O606" s="9"/>
      <c r="P606" s="9"/>
      <c r="S606" s="9"/>
      <c r="V606" s="9"/>
      <c r="W606" s="17"/>
      <c r="X606" s="9"/>
      <c r="Y606" s="9"/>
      <c r="Z606" s="9"/>
      <c r="AA606" s="9"/>
      <c r="AB606" s="9"/>
      <c r="AC606" s="9"/>
      <c r="AD606" s="9"/>
      <c r="AE606" s="9"/>
      <c r="AF606" s="9"/>
      <c r="AG606" s="9"/>
      <c r="AH606" s="9"/>
    </row>
    <row r="607" spans="1:34" x14ac:dyDescent="0.25">
      <c r="A607" s="9"/>
      <c r="B607" s="9"/>
      <c r="C607" s="9"/>
      <c r="D607" s="9"/>
      <c r="E607" s="1046"/>
      <c r="F607" s="9"/>
      <c r="G607" s="1046"/>
      <c r="H607" s="1046"/>
      <c r="I607" s="9"/>
      <c r="J607" s="9"/>
      <c r="K607" s="9"/>
      <c r="L607" s="6"/>
      <c r="M607" s="9"/>
      <c r="N607" s="9"/>
      <c r="O607" s="9"/>
      <c r="P607" s="9"/>
      <c r="S607" s="9"/>
      <c r="V607" s="9"/>
      <c r="W607" s="17"/>
      <c r="X607" s="9"/>
      <c r="Y607" s="9"/>
      <c r="Z607" s="9"/>
      <c r="AA607" s="9"/>
      <c r="AB607" s="9"/>
      <c r="AC607" s="9"/>
      <c r="AD607" s="9"/>
      <c r="AE607" s="9"/>
      <c r="AF607" s="9"/>
      <c r="AG607" s="9"/>
      <c r="AH607" s="9"/>
    </row>
    <row r="608" spans="1:34" x14ac:dyDescent="0.25">
      <c r="A608" s="9"/>
      <c r="B608" s="9"/>
      <c r="C608" s="9"/>
      <c r="D608" s="9"/>
      <c r="E608" s="1046"/>
      <c r="F608" s="9"/>
      <c r="G608" s="1046"/>
      <c r="H608" s="1046"/>
      <c r="I608" s="9"/>
      <c r="J608" s="9"/>
      <c r="K608" s="9"/>
      <c r="L608" s="6"/>
      <c r="M608" s="9"/>
      <c r="N608" s="9"/>
      <c r="O608" s="9"/>
      <c r="P608" s="9"/>
      <c r="S608" s="9"/>
      <c r="V608" s="9"/>
      <c r="W608" s="17"/>
      <c r="X608" s="9"/>
      <c r="Y608" s="9"/>
      <c r="Z608" s="9"/>
      <c r="AA608" s="9"/>
      <c r="AB608" s="9"/>
      <c r="AC608" s="9"/>
      <c r="AD608" s="9"/>
      <c r="AE608" s="9"/>
      <c r="AF608" s="9"/>
      <c r="AG608" s="9"/>
      <c r="AH608" s="9"/>
    </row>
    <row r="609" spans="1:34" x14ac:dyDescent="0.25">
      <c r="A609" s="9"/>
      <c r="B609" s="9"/>
      <c r="C609" s="9"/>
      <c r="D609" s="9"/>
      <c r="E609" s="1046"/>
      <c r="F609" s="9"/>
      <c r="G609" s="1046"/>
      <c r="H609" s="1046"/>
      <c r="I609" s="9"/>
      <c r="J609" s="9"/>
      <c r="K609" s="9"/>
      <c r="L609" s="6"/>
      <c r="M609" s="9"/>
      <c r="N609" s="9"/>
      <c r="O609" s="9"/>
      <c r="P609" s="9"/>
      <c r="S609" s="9"/>
      <c r="V609" s="9"/>
      <c r="W609" s="17"/>
      <c r="X609" s="9"/>
      <c r="Y609" s="9"/>
      <c r="Z609" s="9"/>
      <c r="AA609" s="9"/>
      <c r="AB609" s="9"/>
      <c r="AC609" s="9"/>
      <c r="AD609" s="9"/>
      <c r="AE609" s="9"/>
      <c r="AF609" s="9"/>
      <c r="AG609" s="9"/>
      <c r="AH609" s="9"/>
    </row>
    <row r="610" spans="1:34" x14ac:dyDescent="0.25">
      <c r="A610" s="9"/>
      <c r="B610" s="9"/>
      <c r="C610" s="9"/>
      <c r="D610" s="9"/>
      <c r="E610" s="1046"/>
      <c r="F610" s="9"/>
      <c r="G610" s="1046"/>
      <c r="H610" s="1046"/>
      <c r="I610" s="9"/>
      <c r="J610" s="9"/>
      <c r="K610" s="9"/>
      <c r="L610" s="6"/>
      <c r="M610" s="9"/>
      <c r="N610" s="9"/>
      <c r="O610" s="9"/>
      <c r="P610" s="9"/>
      <c r="S610" s="9"/>
      <c r="V610" s="9"/>
      <c r="W610" s="17"/>
      <c r="X610" s="9"/>
      <c r="Y610" s="9"/>
      <c r="Z610" s="9"/>
      <c r="AA610" s="9"/>
      <c r="AB610" s="9"/>
      <c r="AC610" s="9"/>
      <c r="AD610" s="9"/>
      <c r="AE610" s="9"/>
      <c r="AF610" s="9"/>
      <c r="AG610" s="9"/>
      <c r="AH610" s="9"/>
    </row>
    <row r="611" spans="1:34" x14ac:dyDescent="0.25">
      <c r="A611" s="9"/>
      <c r="B611" s="9"/>
      <c r="C611" s="9"/>
      <c r="D611" s="9"/>
      <c r="E611" s="1046"/>
      <c r="F611" s="9"/>
      <c r="G611" s="1046"/>
      <c r="H611" s="1046"/>
      <c r="I611" s="9"/>
      <c r="J611" s="9"/>
      <c r="K611" s="9"/>
      <c r="L611" s="6"/>
      <c r="M611" s="9"/>
      <c r="N611" s="9"/>
      <c r="O611" s="9"/>
      <c r="P611" s="9"/>
      <c r="S611" s="9"/>
      <c r="V611" s="9"/>
      <c r="W611" s="17"/>
      <c r="X611" s="9"/>
      <c r="Y611" s="9"/>
      <c r="Z611" s="9"/>
      <c r="AA611" s="9"/>
      <c r="AB611" s="9"/>
      <c r="AC611" s="9"/>
      <c r="AD611" s="9"/>
      <c r="AE611" s="9"/>
      <c r="AF611" s="9"/>
      <c r="AG611" s="9"/>
      <c r="AH611" s="9"/>
    </row>
    <row r="612" spans="1:34" x14ac:dyDescent="0.25">
      <c r="A612" s="9"/>
      <c r="B612" s="9"/>
      <c r="C612" s="9"/>
      <c r="D612" s="9"/>
      <c r="E612" s="1046"/>
      <c r="F612" s="9"/>
      <c r="G612" s="1046"/>
      <c r="H612" s="1046"/>
      <c r="I612" s="9"/>
      <c r="J612" s="9"/>
      <c r="K612" s="9"/>
      <c r="L612" s="6"/>
      <c r="M612" s="9"/>
      <c r="N612" s="9"/>
      <c r="O612" s="9"/>
      <c r="P612" s="9"/>
      <c r="S612" s="9"/>
      <c r="V612" s="9"/>
      <c r="W612" s="17"/>
      <c r="X612" s="9"/>
      <c r="Y612" s="9"/>
      <c r="Z612" s="9"/>
      <c r="AA612" s="9"/>
      <c r="AB612" s="9"/>
      <c r="AC612" s="9"/>
      <c r="AD612" s="9"/>
      <c r="AE612" s="9"/>
      <c r="AF612" s="9"/>
      <c r="AG612" s="9"/>
      <c r="AH612" s="9"/>
    </row>
    <row r="613" spans="1:34" x14ac:dyDescent="0.25">
      <c r="A613" s="9"/>
      <c r="B613" s="9"/>
      <c r="C613" s="9"/>
      <c r="D613" s="9"/>
      <c r="E613" s="1046"/>
      <c r="F613" s="9"/>
      <c r="G613" s="1046"/>
      <c r="H613" s="1046"/>
      <c r="I613" s="9"/>
      <c r="J613" s="9"/>
      <c r="K613" s="9"/>
      <c r="L613" s="6"/>
      <c r="M613" s="9"/>
      <c r="N613" s="9"/>
      <c r="O613" s="9"/>
      <c r="P613" s="9"/>
      <c r="S613" s="9"/>
      <c r="V613" s="9"/>
      <c r="W613" s="17"/>
      <c r="X613" s="9"/>
      <c r="Y613" s="9"/>
      <c r="Z613" s="9"/>
      <c r="AA613" s="9"/>
      <c r="AB613" s="9"/>
      <c r="AC613" s="9"/>
      <c r="AD613" s="9"/>
      <c r="AE613" s="9"/>
      <c r="AF613" s="9"/>
      <c r="AG613" s="9"/>
      <c r="AH613" s="9"/>
    </row>
    <row r="614" spans="1:34" x14ac:dyDescent="0.25">
      <c r="A614" s="9"/>
      <c r="B614" s="9"/>
      <c r="C614" s="9"/>
      <c r="D614" s="9"/>
      <c r="E614" s="1046"/>
      <c r="F614" s="9"/>
      <c r="G614" s="1046"/>
      <c r="H614" s="1046"/>
      <c r="I614" s="9"/>
      <c r="J614" s="9"/>
      <c r="K614" s="9"/>
      <c r="L614" s="6"/>
      <c r="M614" s="9"/>
      <c r="N614" s="9"/>
      <c r="O614" s="9"/>
      <c r="P614" s="9"/>
      <c r="S614" s="9"/>
      <c r="V614" s="9"/>
      <c r="W614" s="17"/>
      <c r="X614" s="9"/>
      <c r="Y614" s="9"/>
      <c r="Z614" s="9"/>
      <c r="AA614" s="9"/>
      <c r="AB614" s="9"/>
      <c r="AC614" s="9"/>
      <c r="AD614" s="9"/>
      <c r="AE614" s="9"/>
      <c r="AF614" s="9"/>
      <c r="AG614" s="9"/>
      <c r="AH614" s="9"/>
    </row>
    <row r="615" spans="1:34" x14ac:dyDescent="0.25">
      <c r="A615" s="9"/>
      <c r="B615" s="9"/>
      <c r="C615" s="9"/>
      <c r="D615" s="9"/>
      <c r="E615" s="1046"/>
      <c r="F615" s="9"/>
      <c r="G615" s="1046"/>
      <c r="H615" s="1046"/>
      <c r="I615" s="9"/>
      <c r="J615" s="9"/>
      <c r="K615" s="9"/>
      <c r="L615" s="6"/>
      <c r="M615" s="9"/>
      <c r="N615" s="9"/>
      <c r="O615" s="9"/>
      <c r="P615" s="9"/>
      <c r="S615" s="9"/>
      <c r="V615" s="9"/>
      <c r="W615" s="17"/>
      <c r="X615" s="9"/>
      <c r="Y615" s="9"/>
      <c r="Z615" s="9"/>
      <c r="AA615" s="9"/>
      <c r="AB615" s="9"/>
      <c r="AC615" s="9"/>
      <c r="AD615" s="9"/>
      <c r="AE615" s="9"/>
      <c r="AF615" s="9"/>
      <c r="AG615" s="9"/>
      <c r="AH615" s="9"/>
    </row>
    <row r="616" spans="1:34" x14ac:dyDescent="0.25">
      <c r="A616" s="9"/>
      <c r="B616" s="9"/>
      <c r="C616" s="9"/>
      <c r="D616" s="9"/>
      <c r="E616" s="1046"/>
      <c r="F616" s="9"/>
      <c r="G616" s="1046"/>
      <c r="H616" s="1046"/>
      <c r="I616" s="9"/>
      <c r="J616" s="9"/>
      <c r="K616" s="9"/>
      <c r="L616" s="6"/>
      <c r="M616" s="9"/>
      <c r="N616" s="9"/>
      <c r="O616" s="9"/>
      <c r="P616" s="9"/>
      <c r="S616" s="9"/>
      <c r="V616" s="9"/>
      <c r="W616" s="17"/>
      <c r="X616" s="9"/>
      <c r="Y616" s="9"/>
      <c r="Z616" s="9"/>
      <c r="AA616" s="9"/>
      <c r="AB616" s="9"/>
      <c r="AC616" s="9"/>
      <c r="AD616" s="9"/>
      <c r="AE616" s="9"/>
      <c r="AF616" s="9"/>
      <c r="AG616" s="9"/>
      <c r="AH616" s="9"/>
    </row>
    <row r="617" spans="1:34" x14ac:dyDescent="0.25">
      <c r="A617" s="9"/>
      <c r="B617" s="9"/>
      <c r="C617" s="9"/>
      <c r="D617" s="9"/>
      <c r="E617" s="1046"/>
      <c r="F617" s="9"/>
      <c r="G617" s="1046"/>
      <c r="H617" s="1046"/>
      <c r="I617" s="9"/>
      <c r="J617" s="9"/>
      <c r="K617" s="9"/>
      <c r="L617" s="6"/>
      <c r="M617" s="9"/>
      <c r="N617" s="9"/>
      <c r="O617" s="9"/>
      <c r="P617" s="9"/>
      <c r="S617" s="9"/>
      <c r="V617" s="9"/>
      <c r="W617" s="17"/>
      <c r="X617" s="9"/>
      <c r="Y617" s="9"/>
      <c r="Z617" s="9"/>
      <c r="AA617" s="9"/>
      <c r="AB617" s="9"/>
      <c r="AC617" s="9"/>
      <c r="AD617" s="9"/>
      <c r="AE617" s="9"/>
      <c r="AF617" s="9"/>
      <c r="AG617" s="9"/>
      <c r="AH617" s="9"/>
    </row>
    <row r="618" spans="1:34" x14ac:dyDescent="0.25">
      <c r="A618" s="9"/>
      <c r="B618" s="9"/>
      <c r="C618" s="9"/>
      <c r="D618" s="9"/>
      <c r="E618" s="1046"/>
      <c r="F618" s="9"/>
      <c r="G618" s="1046"/>
      <c r="H618" s="1046"/>
      <c r="I618" s="9"/>
      <c r="J618" s="9"/>
      <c r="K618" s="9"/>
      <c r="L618" s="6"/>
      <c r="M618" s="9"/>
      <c r="N618" s="9"/>
      <c r="O618" s="9"/>
      <c r="P618" s="9"/>
      <c r="S618" s="9"/>
      <c r="V618" s="9"/>
      <c r="W618" s="17"/>
      <c r="X618" s="9"/>
      <c r="Y618" s="9"/>
      <c r="Z618" s="9"/>
      <c r="AA618" s="9"/>
      <c r="AB618" s="9"/>
      <c r="AC618" s="9"/>
      <c r="AD618" s="9"/>
      <c r="AE618" s="9"/>
      <c r="AF618" s="9"/>
      <c r="AG618" s="9"/>
      <c r="AH618" s="9"/>
    </row>
    <row r="619" spans="1:34" x14ac:dyDescent="0.25">
      <c r="A619" s="9"/>
      <c r="B619" s="9"/>
      <c r="C619" s="9"/>
      <c r="D619" s="9"/>
      <c r="E619" s="1046"/>
      <c r="F619" s="9"/>
      <c r="G619" s="1046"/>
      <c r="H619" s="1046"/>
      <c r="I619" s="9"/>
      <c r="J619" s="9"/>
      <c r="K619" s="9"/>
      <c r="L619" s="6"/>
      <c r="M619" s="9"/>
      <c r="N619" s="9"/>
      <c r="O619" s="9"/>
      <c r="P619" s="9"/>
      <c r="S619" s="9"/>
      <c r="V619" s="9"/>
      <c r="W619" s="17"/>
      <c r="X619" s="9"/>
      <c r="Y619" s="9"/>
      <c r="Z619" s="9"/>
      <c r="AA619" s="9"/>
      <c r="AB619" s="9"/>
      <c r="AC619" s="9"/>
      <c r="AD619" s="9"/>
      <c r="AE619" s="9"/>
      <c r="AF619" s="9"/>
      <c r="AG619" s="9"/>
      <c r="AH619" s="9"/>
    </row>
    <row r="620" spans="1:34" x14ac:dyDescent="0.25">
      <c r="A620" s="9"/>
      <c r="B620" s="9"/>
      <c r="C620" s="9"/>
      <c r="D620" s="9"/>
      <c r="E620" s="1046"/>
      <c r="F620" s="9"/>
      <c r="G620" s="1046"/>
      <c r="H620" s="1046"/>
      <c r="I620" s="9"/>
      <c r="J620" s="9"/>
      <c r="K620" s="9"/>
      <c r="L620" s="6"/>
      <c r="M620" s="9"/>
      <c r="N620" s="9"/>
      <c r="O620" s="9"/>
      <c r="P620" s="9"/>
      <c r="S620" s="9"/>
      <c r="V620" s="9"/>
      <c r="W620" s="17"/>
      <c r="X620" s="9"/>
      <c r="Y620" s="9"/>
      <c r="Z620" s="9"/>
      <c r="AA620" s="9"/>
      <c r="AB620" s="9"/>
      <c r="AC620" s="9"/>
      <c r="AD620" s="9"/>
      <c r="AE620" s="9"/>
      <c r="AF620" s="9"/>
      <c r="AG620" s="9"/>
      <c r="AH620" s="9"/>
    </row>
    <row r="621" spans="1:34" x14ac:dyDescent="0.25">
      <c r="A621" s="9"/>
      <c r="B621" s="9"/>
      <c r="C621" s="9"/>
      <c r="D621" s="9"/>
      <c r="E621" s="1046"/>
      <c r="F621" s="9"/>
      <c r="G621" s="1046"/>
      <c r="H621" s="1046"/>
      <c r="I621" s="9"/>
      <c r="J621" s="9"/>
      <c r="K621" s="9"/>
      <c r="L621" s="6"/>
      <c r="M621" s="9"/>
      <c r="N621" s="9"/>
      <c r="O621" s="9"/>
      <c r="P621" s="9"/>
      <c r="S621" s="9"/>
      <c r="V621" s="9"/>
      <c r="W621" s="17"/>
      <c r="X621" s="9"/>
      <c r="Y621" s="9"/>
      <c r="Z621" s="9"/>
      <c r="AA621" s="9"/>
      <c r="AB621" s="9"/>
      <c r="AC621" s="9"/>
      <c r="AD621" s="9"/>
      <c r="AE621" s="9"/>
      <c r="AF621" s="9"/>
      <c r="AG621" s="9"/>
      <c r="AH621" s="9"/>
    </row>
    <row r="622" spans="1:34" x14ac:dyDescent="0.25">
      <c r="A622" s="9"/>
      <c r="B622" s="9"/>
      <c r="C622" s="9"/>
      <c r="D622" s="9"/>
      <c r="E622" s="1046"/>
      <c r="F622" s="9"/>
      <c r="G622" s="1046"/>
      <c r="H622" s="1046"/>
      <c r="I622" s="9"/>
      <c r="J622" s="9"/>
      <c r="K622" s="9"/>
      <c r="L622" s="6"/>
      <c r="M622" s="9"/>
      <c r="N622" s="9"/>
      <c r="O622" s="9"/>
      <c r="P622" s="9"/>
      <c r="S622" s="9"/>
      <c r="V622" s="9"/>
      <c r="W622" s="17"/>
      <c r="X622" s="9"/>
      <c r="Y622" s="9"/>
      <c r="Z622" s="9"/>
      <c r="AA622" s="9"/>
      <c r="AB622" s="9"/>
      <c r="AC622" s="9"/>
      <c r="AD622" s="9"/>
      <c r="AE622" s="9"/>
      <c r="AF622" s="9"/>
      <c r="AG622" s="9"/>
      <c r="AH622" s="9"/>
    </row>
    <row r="623" spans="1:34" x14ac:dyDescent="0.25">
      <c r="A623" s="9"/>
      <c r="B623" s="9"/>
      <c r="C623" s="9"/>
      <c r="D623" s="9"/>
      <c r="E623" s="1046"/>
      <c r="F623" s="9"/>
      <c r="G623" s="1046"/>
      <c r="H623" s="1046"/>
      <c r="I623" s="9"/>
      <c r="J623" s="9"/>
      <c r="K623" s="9"/>
      <c r="L623" s="6"/>
      <c r="M623" s="9"/>
      <c r="N623" s="9"/>
      <c r="O623" s="9"/>
      <c r="P623" s="9"/>
      <c r="S623" s="9"/>
      <c r="V623" s="9"/>
      <c r="W623" s="17"/>
      <c r="X623" s="9"/>
      <c r="Y623" s="9"/>
      <c r="Z623" s="9"/>
      <c r="AA623" s="9"/>
      <c r="AB623" s="9"/>
      <c r="AC623" s="9"/>
      <c r="AD623" s="9"/>
      <c r="AE623" s="9"/>
      <c r="AF623" s="9"/>
      <c r="AG623" s="9"/>
      <c r="AH623" s="9"/>
    </row>
    <row r="624" spans="1:34" x14ac:dyDescent="0.25">
      <c r="A624" s="9"/>
      <c r="B624" s="9"/>
      <c r="C624" s="9"/>
      <c r="D624" s="9"/>
      <c r="E624" s="1046"/>
      <c r="F624" s="9"/>
      <c r="G624" s="1046"/>
      <c r="H624" s="1046"/>
      <c r="I624" s="9"/>
      <c r="J624" s="9"/>
      <c r="K624" s="9"/>
      <c r="L624" s="6"/>
      <c r="M624" s="9"/>
      <c r="N624" s="9"/>
      <c r="O624" s="9"/>
      <c r="P624" s="9"/>
      <c r="S624" s="9"/>
      <c r="V624" s="9"/>
      <c r="W624" s="17"/>
      <c r="X624" s="9"/>
      <c r="Y624" s="9"/>
      <c r="Z624" s="9"/>
      <c r="AA624" s="9"/>
      <c r="AB624" s="9"/>
      <c r="AC624" s="9"/>
      <c r="AD624" s="9"/>
      <c r="AE624" s="9"/>
      <c r="AF624" s="9"/>
      <c r="AG624" s="9"/>
      <c r="AH624" s="9"/>
    </row>
    <row r="625" spans="1:34" x14ac:dyDescent="0.25">
      <c r="A625" s="9"/>
      <c r="B625" s="9"/>
      <c r="C625" s="9"/>
      <c r="D625" s="9"/>
      <c r="E625" s="1046"/>
      <c r="F625" s="9"/>
      <c r="G625" s="1046"/>
      <c r="H625" s="1046"/>
      <c r="I625" s="9"/>
      <c r="J625" s="9"/>
      <c r="K625" s="9"/>
      <c r="L625" s="6"/>
      <c r="M625" s="9"/>
      <c r="N625" s="9"/>
      <c r="O625" s="9"/>
      <c r="P625" s="9"/>
      <c r="S625" s="9"/>
      <c r="V625" s="9"/>
      <c r="W625" s="17"/>
      <c r="X625" s="9"/>
      <c r="Y625" s="9"/>
      <c r="Z625" s="9"/>
      <c r="AA625" s="9"/>
      <c r="AB625" s="9"/>
      <c r="AC625" s="9"/>
      <c r="AD625" s="9"/>
      <c r="AE625" s="9"/>
      <c r="AF625" s="9"/>
      <c r="AG625" s="9"/>
      <c r="AH625" s="9"/>
    </row>
    <row r="626" spans="1:34" x14ac:dyDescent="0.25">
      <c r="A626" s="9"/>
      <c r="B626" s="9"/>
      <c r="C626" s="9"/>
      <c r="D626" s="9"/>
      <c r="E626" s="1046"/>
      <c r="F626" s="9"/>
      <c r="G626" s="1046"/>
      <c r="H626" s="1046"/>
      <c r="I626" s="9"/>
      <c r="J626" s="9"/>
      <c r="K626" s="9"/>
      <c r="L626" s="6"/>
      <c r="M626" s="9"/>
      <c r="N626" s="9"/>
      <c r="O626" s="9"/>
      <c r="P626" s="9"/>
      <c r="S626" s="9"/>
      <c r="V626" s="9"/>
      <c r="W626" s="17"/>
      <c r="X626" s="9"/>
      <c r="Y626" s="9"/>
      <c r="Z626" s="9"/>
      <c r="AA626" s="9"/>
      <c r="AB626" s="9"/>
      <c r="AC626" s="9"/>
      <c r="AD626" s="9"/>
      <c r="AE626" s="9"/>
      <c r="AF626" s="9"/>
      <c r="AG626" s="9"/>
      <c r="AH626" s="9"/>
    </row>
    <row r="627" spans="1:34" x14ac:dyDescent="0.25">
      <c r="A627" s="9"/>
      <c r="B627" s="9"/>
      <c r="C627" s="9"/>
      <c r="D627" s="9"/>
      <c r="E627" s="1046"/>
      <c r="F627" s="9"/>
      <c r="G627" s="1046"/>
      <c r="H627" s="1046"/>
      <c r="I627" s="9"/>
      <c r="J627" s="9"/>
      <c r="K627" s="9"/>
      <c r="L627" s="6"/>
      <c r="M627" s="9"/>
      <c r="N627" s="9"/>
      <c r="O627" s="9"/>
      <c r="P627" s="9"/>
      <c r="S627" s="9"/>
      <c r="V627" s="9"/>
      <c r="W627" s="17"/>
      <c r="X627" s="9"/>
      <c r="Y627" s="9"/>
      <c r="Z627" s="9"/>
      <c r="AA627" s="9"/>
      <c r="AB627" s="9"/>
      <c r="AC627" s="9"/>
      <c r="AD627" s="9"/>
      <c r="AE627" s="9"/>
      <c r="AF627" s="9"/>
      <c r="AG627" s="9"/>
      <c r="AH627" s="9"/>
    </row>
    <row r="628" spans="1:34" x14ac:dyDescent="0.25">
      <c r="A628" s="9"/>
      <c r="B628" s="9"/>
      <c r="C628" s="9"/>
      <c r="D628" s="9"/>
      <c r="E628" s="1046"/>
      <c r="F628" s="9"/>
      <c r="G628" s="1046"/>
      <c r="H628" s="1046"/>
      <c r="I628" s="9"/>
      <c r="J628" s="9"/>
      <c r="K628" s="9"/>
      <c r="L628" s="6"/>
      <c r="M628" s="9"/>
      <c r="N628" s="9"/>
      <c r="O628" s="9"/>
      <c r="P628" s="9"/>
      <c r="S628" s="9"/>
      <c r="V628" s="9"/>
      <c r="W628" s="17"/>
      <c r="X628" s="9"/>
      <c r="Y628" s="9"/>
      <c r="Z628" s="9"/>
      <c r="AA628" s="9"/>
      <c r="AB628" s="9"/>
      <c r="AC628" s="9"/>
      <c r="AD628" s="9"/>
      <c r="AE628" s="9"/>
      <c r="AF628" s="9"/>
      <c r="AG628" s="9"/>
      <c r="AH628" s="9"/>
    </row>
    <row r="629" spans="1:34" x14ac:dyDescent="0.25">
      <c r="A629" s="9"/>
      <c r="B629" s="9"/>
      <c r="C629" s="9"/>
      <c r="D629" s="9"/>
      <c r="E629" s="1046"/>
      <c r="F629" s="9"/>
      <c r="G629" s="1046"/>
      <c r="H629" s="1046"/>
      <c r="I629" s="9"/>
      <c r="J629" s="9"/>
      <c r="K629" s="9"/>
      <c r="L629" s="6"/>
      <c r="M629" s="9"/>
      <c r="N629" s="9"/>
      <c r="O629" s="9"/>
      <c r="P629" s="9"/>
      <c r="S629" s="9"/>
      <c r="V629" s="9"/>
      <c r="W629" s="17"/>
      <c r="X629" s="9"/>
      <c r="Y629" s="9"/>
      <c r="Z629" s="9"/>
      <c r="AA629" s="9"/>
      <c r="AB629" s="9"/>
      <c r="AC629" s="9"/>
      <c r="AD629" s="9"/>
      <c r="AE629" s="9"/>
      <c r="AF629" s="9"/>
      <c r="AG629" s="9"/>
      <c r="AH629" s="9"/>
    </row>
    <row r="630" spans="1:34" x14ac:dyDescent="0.25">
      <c r="A630" s="9"/>
      <c r="B630" s="9"/>
      <c r="C630" s="9"/>
      <c r="D630" s="9"/>
      <c r="E630" s="1046"/>
      <c r="F630" s="9"/>
      <c r="G630" s="1046"/>
      <c r="H630" s="1046"/>
      <c r="I630" s="9"/>
      <c r="J630" s="9"/>
      <c r="K630" s="9"/>
      <c r="L630" s="6"/>
      <c r="M630" s="9"/>
      <c r="N630" s="9"/>
      <c r="O630" s="9"/>
      <c r="P630" s="9"/>
      <c r="S630" s="9"/>
      <c r="V630" s="9"/>
      <c r="W630" s="17"/>
      <c r="X630" s="9"/>
      <c r="Y630" s="9"/>
      <c r="Z630" s="9"/>
      <c r="AA630" s="9"/>
      <c r="AB630" s="9"/>
      <c r="AC630" s="9"/>
      <c r="AD630" s="9"/>
      <c r="AE630" s="9"/>
      <c r="AF630" s="9"/>
      <c r="AG630" s="9"/>
      <c r="AH630" s="9"/>
    </row>
    <row r="631" spans="1:34" x14ac:dyDescent="0.25">
      <c r="A631" s="9"/>
      <c r="B631" s="9"/>
      <c r="C631" s="9"/>
      <c r="D631" s="9"/>
      <c r="E631" s="1046"/>
      <c r="F631" s="9"/>
      <c r="G631" s="1046"/>
      <c r="H631" s="1046"/>
      <c r="I631" s="9"/>
      <c r="J631" s="9"/>
      <c r="K631" s="9"/>
      <c r="L631" s="6"/>
      <c r="M631" s="9"/>
      <c r="N631" s="9"/>
      <c r="O631" s="9"/>
      <c r="P631" s="9"/>
      <c r="S631" s="9"/>
      <c r="V631" s="9"/>
      <c r="W631" s="17"/>
      <c r="X631" s="9"/>
      <c r="Y631" s="9"/>
      <c r="Z631" s="9"/>
      <c r="AA631" s="9"/>
      <c r="AB631" s="9"/>
      <c r="AC631" s="9"/>
      <c r="AD631" s="9"/>
      <c r="AE631" s="9"/>
      <c r="AF631" s="9"/>
      <c r="AG631" s="9"/>
      <c r="AH631" s="9"/>
    </row>
    <row r="632" spans="1:34" x14ac:dyDescent="0.25">
      <c r="A632" s="9"/>
      <c r="B632" s="9"/>
      <c r="C632" s="9"/>
      <c r="D632" s="9"/>
      <c r="E632" s="1046"/>
      <c r="F632" s="9"/>
      <c r="G632" s="1046"/>
      <c r="H632" s="1046"/>
      <c r="I632" s="9"/>
      <c r="J632" s="9"/>
      <c r="K632" s="9"/>
      <c r="L632" s="6"/>
      <c r="M632" s="9"/>
      <c r="N632" s="9"/>
      <c r="O632" s="9"/>
      <c r="P632" s="9"/>
      <c r="S632" s="9"/>
      <c r="V632" s="9"/>
      <c r="W632" s="17"/>
      <c r="X632" s="9"/>
      <c r="Y632" s="9"/>
      <c r="Z632" s="9"/>
      <c r="AA632" s="9"/>
      <c r="AB632" s="9"/>
      <c r="AC632" s="9"/>
      <c r="AD632" s="9"/>
      <c r="AE632" s="9"/>
      <c r="AF632" s="9"/>
      <c r="AG632" s="9"/>
      <c r="AH632" s="9"/>
    </row>
    <row r="633" spans="1:34" x14ac:dyDescent="0.25">
      <c r="A633" s="9"/>
      <c r="B633" s="9"/>
      <c r="C633" s="9"/>
      <c r="D633" s="9"/>
      <c r="E633" s="1046"/>
      <c r="F633" s="9"/>
      <c r="G633" s="1046"/>
      <c r="H633" s="1046"/>
      <c r="I633" s="9"/>
      <c r="J633" s="9"/>
      <c r="K633" s="9"/>
      <c r="L633" s="6"/>
      <c r="M633" s="9"/>
      <c r="N633" s="9"/>
      <c r="O633" s="9"/>
      <c r="P633" s="9"/>
      <c r="S633" s="9"/>
      <c r="V633" s="9"/>
      <c r="W633" s="17"/>
      <c r="X633" s="9"/>
      <c r="Y633" s="9"/>
      <c r="Z633" s="9"/>
      <c r="AA633" s="9"/>
      <c r="AB633" s="9"/>
      <c r="AC633" s="9"/>
      <c r="AD633" s="9"/>
      <c r="AE633" s="9"/>
      <c r="AF633" s="9"/>
      <c r="AG633" s="9"/>
      <c r="AH633" s="9"/>
    </row>
    <row r="634" spans="1:34" x14ac:dyDescent="0.25">
      <c r="A634" s="9"/>
      <c r="B634" s="9"/>
      <c r="C634" s="9"/>
      <c r="D634" s="9"/>
      <c r="E634" s="1046"/>
      <c r="F634" s="9"/>
      <c r="G634" s="1046"/>
      <c r="H634" s="1046"/>
      <c r="I634" s="9"/>
      <c r="J634" s="9"/>
      <c r="K634" s="9"/>
      <c r="L634" s="6"/>
      <c r="M634" s="9"/>
      <c r="N634" s="9"/>
      <c r="O634" s="9"/>
      <c r="P634" s="9"/>
      <c r="S634" s="9"/>
      <c r="V634" s="9"/>
      <c r="W634" s="17"/>
      <c r="X634" s="9"/>
      <c r="Y634" s="9"/>
      <c r="Z634" s="9"/>
      <c r="AA634" s="9"/>
      <c r="AB634" s="9"/>
      <c r="AC634" s="9"/>
      <c r="AD634" s="9"/>
      <c r="AE634" s="9"/>
      <c r="AF634" s="9"/>
      <c r="AG634" s="9"/>
      <c r="AH634" s="9"/>
    </row>
    <row r="635" spans="1:34" x14ac:dyDescent="0.25">
      <c r="A635" s="9"/>
      <c r="B635" s="9"/>
      <c r="C635" s="9"/>
      <c r="D635" s="9"/>
      <c r="E635" s="1046"/>
      <c r="F635" s="9"/>
      <c r="G635" s="1046"/>
      <c r="H635" s="1046"/>
      <c r="I635" s="9"/>
      <c r="J635" s="9"/>
      <c r="K635" s="9"/>
      <c r="L635" s="6"/>
      <c r="M635" s="9"/>
      <c r="N635" s="9"/>
      <c r="O635" s="9"/>
      <c r="P635" s="9"/>
      <c r="S635" s="9"/>
      <c r="V635" s="9"/>
      <c r="W635" s="17"/>
      <c r="X635" s="9"/>
      <c r="Y635" s="9"/>
      <c r="Z635" s="9"/>
      <c r="AA635" s="9"/>
      <c r="AB635" s="9"/>
      <c r="AC635" s="9"/>
      <c r="AD635" s="9"/>
      <c r="AE635" s="9"/>
      <c r="AF635" s="9"/>
      <c r="AG635" s="9"/>
      <c r="AH635" s="9"/>
    </row>
    <row r="636" spans="1:34" x14ac:dyDescent="0.25">
      <c r="A636" s="9"/>
      <c r="B636" s="9"/>
      <c r="C636" s="9"/>
      <c r="D636" s="9"/>
      <c r="E636" s="1046"/>
      <c r="F636" s="9"/>
      <c r="G636" s="1046"/>
      <c r="H636" s="1046"/>
      <c r="I636" s="9"/>
      <c r="J636" s="9"/>
      <c r="K636" s="9"/>
      <c r="L636" s="6"/>
      <c r="M636" s="9"/>
      <c r="N636" s="9"/>
      <c r="O636" s="9"/>
      <c r="P636" s="9"/>
      <c r="S636" s="9"/>
      <c r="V636" s="9"/>
      <c r="W636" s="17"/>
      <c r="X636" s="9"/>
      <c r="Y636" s="9"/>
      <c r="Z636" s="9"/>
      <c r="AA636" s="9"/>
      <c r="AB636" s="9"/>
      <c r="AC636" s="9"/>
      <c r="AD636" s="9"/>
      <c r="AE636" s="9"/>
      <c r="AF636" s="9"/>
      <c r="AG636" s="9"/>
      <c r="AH636" s="9"/>
    </row>
    <row r="637" spans="1:34" x14ac:dyDescent="0.25">
      <c r="A637" s="9"/>
      <c r="B637" s="9"/>
      <c r="C637" s="9"/>
      <c r="D637" s="9"/>
      <c r="E637" s="1046"/>
      <c r="F637" s="9"/>
      <c r="G637" s="1046"/>
      <c r="H637" s="1046"/>
      <c r="I637" s="9"/>
      <c r="J637" s="9"/>
      <c r="K637" s="9"/>
      <c r="L637" s="6"/>
      <c r="M637" s="9"/>
      <c r="N637" s="9"/>
      <c r="O637" s="9"/>
      <c r="P637" s="9"/>
      <c r="S637" s="9"/>
      <c r="V637" s="9"/>
      <c r="W637" s="17"/>
      <c r="X637" s="9"/>
      <c r="Y637" s="9"/>
      <c r="Z637" s="9"/>
      <c r="AA637" s="9"/>
      <c r="AB637" s="9"/>
      <c r="AC637" s="9"/>
      <c r="AD637" s="9"/>
      <c r="AE637" s="9"/>
      <c r="AF637" s="9"/>
      <c r="AG637" s="9"/>
      <c r="AH637" s="9"/>
    </row>
    <row r="638" spans="1:34" x14ac:dyDescent="0.25">
      <c r="A638" s="9"/>
      <c r="B638" s="9"/>
      <c r="C638" s="9"/>
      <c r="D638" s="9"/>
      <c r="E638" s="1046"/>
      <c r="F638" s="9"/>
      <c r="G638" s="1046"/>
      <c r="H638" s="1046"/>
      <c r="I638" s="9"/>
      <c r="J638" s="9"/>
      <c r="K638" s="9"/>
      <c r="L638" s="6"/>
      <c r="M638" s="9"/>
      <c r="N638" s="9"/>
      <c r="O638" s="9"/>
      <c r="P638" s="9"/>
      <c r="S638" s="9"/>
      <c r="V638" s="9"/>
      <c r="W638" s="17"/>
      <c r="X638" s="9"/>
      <c r="Y638" s="9"/>
      <c r="Z638" s="9"/>
      <c r="AA638" s="9"/>
      <c r="AB638" s="9"/>
      <c r="AC638" s="9"/>
      <c r="AD638" s="9"/>
      <c r="AE638" s="9"/>
      <c r="AF638" s="9"/>
      <c r="AG638" s="9"/>
      <c r="AH638" s="9"/>
    </row>
    <row r="639" spans="1:34" x14ac:dyDescent="0.25">
      <c r="A639" s="9"/>
      <c r="B639" s="9"/>
      <c r="C639" s="9"/>
      <c r="D639" s="9"/>
      <c r="E639" s="1046"/>
      <c r="F639" s="9"/>
      <c r="G639" s="1046"/>
      <c r="H639" s="1046"/>
      <c r="I639" s="9"/>
      <c r="J639" s="9"/>
      <c r="K639" s="9"/>
      <c r="L639" s="6"/>
      <c r="M639" s="9"/>
      <c r="N639" s="9"/>
      <c r="O639" s="9"/>
      <c r="P639" s="9"/>
      <c r="S639" s="9"/>
      <c r="V639" s="9"/>
      <c r="W639" s="17"/>
      <c r="X639" s="9"/>
      <c r="Y639" s="9"/>
      <c r="Z639" s="9"/>
      <c r="AA639" s="9"/>
      <c r="AB639" s="9"/>
      <c r="AC639" s="9"/>
      <c r="AD639" s="9"/>
      <c r="AE639" s="9"/>
      <c r="AF639" s="9"/>
      <c r="AG639" s="9"/>
      <c r="AH639" s="9"/>
    </row>
    <row r="640" spans="1:34" x14ac:dyDescent="0.25">
      <c r="A640" s="9"/>
      <c r="B640" s="9"/>
      <c r="C640" s="9"/>
      <c r="D640" s="9"/>
      <c r="E640" s="1046"/>
      <c r="F640" s="9"/>
      <c r="G640" s="1046"/>
      <c r="H640" s="1046"/>
      <c r="I640" s="9"/>
      <c r="J640" s="9"/>
      <c r="K640" s="9"/>
      <c r="L640" s="6"/>
      <c r="M640" s="9"/>
      <c r="N640" s="9"/>
      <c r="O640" s="9"/>
      <c r="P640" s="9"/>
      <c r="S640" s="9"/>
      <c r="V640" s="9"/>
      <c r="W640" s="17"/>
      <c r="X640" s="9"/>
      <c r="Y640" s="9"/>
      <c r="Z640" s="9"/>
      <c r="AA640" s="9"/>
      <c r="AB640" s="9"/>
      <c r="AC640" s="9"/>
      <c r="AD640" s="9"/>
      <c r="AE640" s="9"/>
      <c r="AF640" s="9"/>
      <c r="AG640" s="9"/>
      <c r="AH640" s="9"/>
    </row>
    <row r="641" spans="1:34" x14ac:dyDescent="0.25">
      <c r="A641" s="9"/>
      <c r="B641" s="9"/>
      <c r="C641" s="9"/>
      <c r="D641" s="9"/>
      <c r="E641" s="1046"/>
      <c r="F641" s="9"/>
      <c r="G641" s="1046"/>
      <c r="H641" s="1046"/>
      <c r="I641" s="9"/>
      <c r="J641" s="9"/>
      <c r="K641" s="9"/>
      <c r="L641" s="6"/>
      <c r="M641" s="9"/>
      <c r="N641" s="9"/>
      <c r="O641" s="9"/>
      <c r="P641" s="9"/>
      <c r="S641" s="9"/>
      <c r="V641" s="9"/>
      <c r="W641" s="17"/>
      <c r="X641" s="9"/>
      <c r="Y641" s="9"/>
      <c r="Z641" s="9"/>
      <c r="AA641" s="9"/>
      <c r="AB641" s="9"/>
      <c r="AC641" s="9"/>
      <c r="AD641" s="9"/>
      <c r="AE641" s="9"/>
      <c r="AF641" s="9"/>
      <c r="AG641" s="9"/>
      <c r="AH641" s="9"/>
    </row>
    <row r="642" spans="1:34" x14ac:dyDescent="0.25">
      <c r="A642" s="9"/>
      <c r="B642" s="9"/>
      <c r="C642" s="9"/>
      <c r="D642" s="9"/>
      <c r="E642" s="1046"/>
      <c r="F642" s="9"/>
      <c r="G642" s="1046"/>
      <c r="H642" s="1046"/>
      <c r="I642" s="9"/>
      <c r="J642" s="9"/>
      <c r="K642" s="9"/>
      <c r="L642" s="6"/>
      <c r="M642" s="9"/>
      <c r="N642" s="9"/>
      <c r="O642" s="9"/>
      <c r="P642" s="9"/>
      <c r="S642" s="9"/>
      <c r="V642" s="9"/>
      <c r="W642" s="17"/>
      <c r="X642" s="9"/>
      <c r="Y642" s="9"/>
      <c r="Z642" s="9"/>
      <c r="AA642" s="9"/>
      <c r="AB642" s="9"/>
      <c r="AC642" s="9"/>
      <c r="AD642" s="9"/>
      <c r="AE642" s="9"/>
      <c r="AF642" s="9"/>
      <c r="AG642" s="9"/>
      <c r="AH642" s="9"/>
    </row>
    <row r="643" spans="1:34" x14ac:dyDescent="0.25">
      <c r="A643" s="9"/>
      <c r="B643" s="9"/>
      <c r="C643" s="9"/>
      <c r="D643" s="9"/>
      <c r="E643" s="1046"/>
      <c r="F643" s="9"/>
      <c r="G643" s="1046"/>
      <c r="H643" s="1046"/>
      <c r="I643" s="9"/>
      <c r="J643" s="9"/>
      <c r="K643" s="9"/>
      <c r="L643" s="6"/>
      <c r="M643" s="9"/>
      <c r="N643" s="9"/>
      <c r="O643" s="9"/>
      <c r="P643" s="9"/>
      <c r="S643" s="9"/>
      <c r="V643" s="9"/>
      <c r="W643" s="17"/>
      <c r="X643" s="9"/>
      <c r="Y643" s="9"/>
      <c r="Z643" s="9"/>
      <c r="AA643" s="9"/>
      <c r="AB643" s="9"/>
      <c r="AC643" s="9"/>
      <c r="AD643" s="9"/>
      <c r="AE643" s="9"/>
      <c r="AF643" s="9"/>
      <c r="AG643" s="9"/>
      <c r="AH643" s="9"/>
    </row>
    <row r="644" spans="1:34" x14ac:dyDescent="0.25">
      <c r="A644" s="9"/>
      <c r="B644" s="9"/>
      <c r="C644" s="9"/>
      <c r="D644" s="9"/>
      <c r="E644" s="1046"/>
      <c r="F644" s="9"/>
      <c r="G644" s="1046"/>
      <c r="H644" s="1046"/>
      <c r="I644" s="9"/>
      <c r="J644" s="9"/>
      <c r="K644" s="9"/>
      <c r="L644" s="6"/>
      <c r="M644" s="9"/>
      <c r="N644" s="9"/>
      <c r="O644" s="9"/>
      <c r="P644" s="9"/>
      <c r="S644" s="9"/>
      <c r="V644" s="9"/>
      <c r="W644" s="17"/>
      <c r="X644" s="9"/>
      <c r="Y644" s="9"/>
      <c r="Z644" s="9"/>
      <c r="AA644" s="9"/>
      <c r="AB644" s="9"/>
      <c r="AC644" s="9"/>
      <c r="AD644" s="9"/>
      <c r="AE644" s="9"/>
      <c r="AF644" s="9"/>
      <c r="AG644" s="9"/>
      <c r="AH644" s="9"/>
    </row>
    <row r="645" spans="1:34" x14ac:dyDescent="0.25">
      <c r="A645" s="9"/>
      <c r="B645" s="9"/>
      <c r="C645" s="9"/>
      <c r="D645" s="9"/>
      <c r="E645" s="1046"/>
      <c r="F645" s="9"/>
      <c r="G645" s="1046"/>
      <c r="H645" s="1046"/>
      <c r="I645" s="9"/>
      <c r="J645" s="9"/>
      <c r="K645" s="9"/>
      <c r="L645" s="6"/>
      <c r="M645" s="9"/>
      <c r="N645" s="9"/>
      <c r="O645" s="9"/>
      <c r="P645" s="9"/>
      <c r="S645" s="9"/>
      <c r="V645" s="9"/>
      <c r="W645" s="17"/>
      <c r="X645" s="9"/>
      <c r="Y645" s="9"/>
      <c r="Z645" s="9"/>
      <c r="AA645" s="9"/>
      <c r="AB645" s="9"/>
      <c r="AC645" s="9"/>
      <c r="AD645" s="9"/>
      <c r="AE645" s="9"/>
      <c r="AF645" s="9"/>
      <c r="AG645" s="9"/>
      <c r="AH645" s="9"/>
    </row>
    <row r="646" spans="1:34" x14ac:dyDescent="0.25">
      <c r="A646" s="9"/>
      <c r="B646" s="9"/>
      <c r="C646" s="9"/>
      <c r="D646" s="9"/>
      <c r="E646" s="1046"/>
      <c r="F646" s="9"/>
      <c r="G646" s="1046"/>
      <c r="H646" s="1046"/>
      <c r="I646" s="9"/>
      <c r="J646" s="9"/>
      <c r="K646" s="9"/>
      <c r="L646" s="6"/>
      <c r="M646" s="9"/>
      <c r="N646" s="9"/>
      <c r="O646" s="9"/>
      <c r="P646" s="9"/>
      <c r="S646" s="9"/>
      <c r="V646" s="9"/>
      <c r="W646" s="17"/>
      <c r="X646" s="9"/>
      <c r="Y646" s="9"/>
      <c r="Z646" s="9"/>
      <c r="AA646" s="9"/>
      <c r="AB646" s="9"/>
      <c r="AC646" s="9"/>
      <c r="AD646" s="9"/>
      <c r="AE646" s="9"/>
      <c r="AF646" s="9"/>
      <c r="AG646" s="9"/>
      <c r="AH646" s="9"/>
    </row>
    <row r="647" spans="1:34" x14ac:dyDescent="0.25">
      <c r="A647" s="9"/>
      <c r="B647" s="9"/>
      <c r="C647" s="9"/>
      <c r="D647" s="9"/>
      <c r="E647" s="1046"/>
      <c r="F647" s="9"/>
      <c r="G647" s="1046"/>
      <c r="H647" s="1046"/>
      <c r="I647" s="9"/>
      <c r="J647" s="9"/>
      <c r="K647" s="9"/>
      <c r="L647" s="6"/>
      <c r="M647" s="9"/>
      <c r="N647" s="9"/>
      <c r="O647" s="9"/>
      <c r="P647" s="9"/>
      <c r="S647" s="9"/>
      <c r="V647" s="9"/>
      <c r="W647" s="17"/>
      <c r="X647" s="9"/>
      <c r="Y647" s="9"/>
      <c r="Z647" s="9"/>
      <c r="AA647" s="9"/>
      <c r="AB647" s="9"/>
      <c r="AC647" s="9"/>
      <c r="AD647" s="9"/>
      <c r="AE647" s="9"/>
      <c r="AF647" s="9"/>
      <c r="AG647" s="9"/>
      <c r="AH647" s="9"/>
    </row>
    <row r="648" spans="1:34" x14ac:dyDescent="0.25">
      <c r="A648" s="9"/>
      <c r="B648" s="9"/>
      <c r="C648" s="9"/>
      <c r="D648" s="9"/>
      <c r="E648" s="1046"/>
      <c r="F648" s="9"/>
      <c r="G648" s="1046"/>
      <c r="H648" s="1046"/>
      <c r="I648" s="9"/>
      <c r="J648" s="9"/>
      <c r="K648" s="9"/>
      <c r="L648" s="6"/>
      <c r="M648" s="9"/>
      <c r="N648" s="9"/>
      <c r="O648" s="9"/>
      <c r="P648" s="9"/>
      <c r="S648" s="9"/>
      <c r="V648" s="9"/>
      <c r="W648" s="17"/>
      <c r="X648" s="9"/>
      <c r="Y648" s="9"/>
      <c r="Z648" s="9"/>
      <c r="AA648" s="9"/>
      <c r="AB648" s="9"/>
      <c r="AC648" s="9"/>
      <c r="AD648" s="9"/>
      <c r="AE648" s="9"/>
      <c r="AF648" s="9"/>
      <c r="AG648" s="9"/>
      <c r="AH648" s="9"/>
    </row>
    <row r="649" spans="1:34" x14ac:dyDescent="0.25">
      <c r="A649" s="9"/>
      <c r="B649" s="9"/>
      <c r="C649" s="9"/>
      <c r="D649" s="9"/>
      <c r="E649" s="1046"/>
      <c r="F649" s="9"/>
      <c r="G649" s="1046"/>
      <c r="H649" s="1046"/>
      <c r="I649" s="9"/>
      <c r="J649" s="9"/>
      <c r="K649" s="9"/>
      <c r="L649" s="6"/>
      <c r="M649" s="9"/>
      <c r="N649" s="9"/>
      <c r="O649" s="9"/>
      <c r="P649" s="9"/>
      <c r="S649" s="9"/>
      <c r="V649" s="9"/>
      <c r="W649" s="17"/>
      <c r="X649" s="9"/>
      <c r="Y649" s="9"/>
      <c r="Z649" s="9"/>
      <c r="AA649" s="9"/>
      <c r="AB649" s="9"/>
      <c r="AC649" s="9"/>
      <c r="AD649" s="9"/>
      <c r="AE649" s="9"/>
      <c r="AF649" s="9"/>
      <c r="AG649" s="9"/>
      <c r="AH649" s="9"/>
    </row>
    <row r="650" spans="1:34" x14ac:dyDescent="0.25">
      <c r="A650" s="9"/>
      <c r="B650" s="9"/>
      <c r="C650" s="9"/>
      <c r="D650" s="9"/>
      <c r="E650" s="1046"/>
      <c r="F650" s="9"/>
      <c r="G650" s="1046"/>
      <c r="H650" s="1046"/>
      <c r="I650" s="9"/>
      <c r="J650" s="9"/>
      <c r="K650" s="9"/>
      <c r="L650" s="6"/>
      <c r="M650" s="9"/>
      <c r="N650" s="9"/>
      <c r="O650" s="9"/>
      <c r="P650" s="9"/>
      <c r="S650" s="9"/>
      <c r="V650" s="9"/>
      <c r="W650" s="17"/>
      <c r="X650" s="9"/>
      <c r="Y650" s="9"/>
      <c r="Z650" s="9"/>
      <c r="AA650" s="9"/>
      <c r="AB650" s="9"/>
      <c r="AC650" s="9"/>
      <c r="AD650" s="9"/>
      <c r="AE650" s="9"/>
      <c r="AF650" s="9"/>
      <c r="AG650" s="9"/>
      <c r="AH650" s="9"/>
    </row>
    <row r="651" spans="1:34" x14ac:dyDescent="0.25">
      <c r="A651" s="9"/>
      <c r="B651" s="9"/>
      <c r="C651" s="9"/>
      <c r="D651" s="9"/>
      <c r="E651" s="1046"/>
      <c r="F651" s="9"/>
      <c r="G651" s="1046"/>
      <c r="H651" s="1046"/>
      <c r="I651" s="9"/>
      <c r="J651" s="9"/>
      <c r="K651" s="9"/>
      <c r="L651" s="6"/>
      <c r="M651" s="9"/>
      <c r="N651" s="9"/>
      <c r="O651" s="9"/>
      <c r="P651" s="9"/>
      <c r="S651" s="9"/>
      <c r="V651" s="9"/>
      <c r="W651" s="17"/>
      <c r="X651" s="9"/>
      <c r="Y651" s="9"/>
      <c r="Z651" s="9"/>
      <c r="AA651" s="9"/>
      <c r="AB651" s="9"/>
      <c r="AC651" s="9"/>
      <c r="AD651" s="9"/>
      <c r="AE651" s="9"/>
      <c r="AF651" s="9"/>
      <c r="AG651" s="9"/>
      <c r="AH651" s="9"/>
    </row>
    <row r="652" spans="1:34" x14ac:dyDescent="0.25">
      <c r="A652" s="9"/>
      <c r="B652" s="9"/>
      <c r="C652" s="9"/>
      <c r="D652" s="9"/>
      <c r="E652" s="1046"/>
      <c r="F652" s="9"/>
      <c r="G652" s="1046"/>
      <c r="H652" s="1046"/>
      <c r="I652" s="9"/>
      <c r="J652" s="9"/>
      <c r="K652" s="9"/>
      <c r="L652" s="6"/>
      <c r="M652" s="9"/>
      <c r="N652" s="9"/>
      <c r="O652" s="9"/>
      <c r="P652" s="9"/>
      <c r="S652" s="9"/>
      <c r="V652" s="9"/>
      <c r="W652" s="17"/>
      <c r="X652" s="9"/>
      <c r="Y652" s="9"/>
      <c r="Z652" s="9"/>
      <c r="AA652" s="9"/>
      <c r="AB652" s="9"/>
      <c r="AC652" s="9"/>
      <c r="AD652" s="9"/>
      <c r="AE652" s="9"/>
      <c r="AF652" s="9"/>
      <c r="AG652" s="9"/>
      <c r="AH652" s="9"/>
    </row>
    <row r="653" spans="1:34" x14ac:dyDescent="0.25">
      <c r="A653" s="9"/>
      <c r="B653" s="9"/>
      <c r="C653" s="9"/>
      <c r="D653" s="9"/>
      <c r="E653" s="1046"/>
      <c r="F653" s="9"/>
      <c r="G653" s="1046"/>
      <c r="H653" s="1046"/>
      <c r="I653" s="9"/>
      <c r="J653" s="9"/>
      <c r="K653" s="9"/>
      <c r="L653" s="6"/>
      <c r="M653" s="9"/>
      <c r="N653" s="9"/>
      <c r="O653" s="9"/>
      <c r="P653" s="9"/>
      <c r="S653" s="9"/>
      <c r="V653" s="9"/>
      <c r="W653" s="17"/>
      <c r="X653" s="9"/>
      <c r="Y653" s="9"/>
      <c r="Z653" s="9"/>
      <c r="AA653" s="9"/>
      <c r="AB653" s="9"/>
      <c r="AC653" s="9"/>
      <c r="AD653" s="9"/>
      <c r="AE653" s="9"/>
      <c r="AF653" s="9"/>
      <c r="AG653" s="9"/>
      <c r="AH653" s="9"/>
    </row>
    <row r="654" spans="1:34" x14ac:dyDescent="0.25">
      <c r="A654" s="9"/>
      <c r="B654" s="9"/>
      <c r="C654" s="9"/>
      <c r="D654" s="9"/>
      <c r="E654" s="1046"/>
      <c r="F654" s="9"/>
      <c r="G654" s="1046"/>
      <c r="H654" s="1046"/>
      <c r="I654" s="9"/>
      <c r="J654" s="9"/>
      <c r="K654" s="9"/>
      <c r="L654" s="6"/>
      <c r="M654" s="9"/>
      <c r="N654" s="9"/>
      <c r="O654" s="9"/>
      <c r="P654" s="9"/>
      <c r="S654" s="9"/>
      <c r="V654" s="9"/>
      <c r="W654" s="17"/>
      <c r="X654" s="9"/>
      <c r="Y654" s="9"/>
      <c r="Z654" s="9"/>
      <c r="AA654" s="9"/>
      <c r="AB654" s="9"/>
      <c r="AC654" s="9"/>
      <c r="AD654" s="9"/>
      <c r="AE654" s="9"/>
      <c r="AF654" s="9"/>
      <c r="AG654" s="9"/>
      <c r="AH654" s="9"/>
    </row>
    <row r="655" spans="1:34" x14ac:dyDescent="0.25">
      <c r="A655" s="9"/>
      <c r="B655" s="9"/>
      <c r="C655" s="9"/>
      <c r="D655" s="9"/>
      <c r="E655" s="1046"/>
      <c r="F655" s="9"/>
      <c r="G655" s="1046"/>
      <c r="H655" s="1046"/>
      <c r="I655" s="9"/>
      <c r="J655" s="9"/>
      <c r="K655" s="9"/>
      <c r="L655" s="6"/>
      <c r="M655" s="9"/>
      <c r="N655" s="9"/>
      <c r="O655" s="9"/>
      <c r="P655" s="9"/>
      <c r="S655" s="9"/>
      <c r="V655" s="9"/>
      <c r="W655" s="17"/>
      <c r="X655" s="9"/>
      <c r="Y655" s="9"/>
      <c r="Z655" s="9"/>
      <c r="AA655" s="9"/>
      <c r="AB655" s="9"/>
      <c r="AC655" s="9"/>
      <c r="AD655" s="9"/>
      <c r="AE655" s="9"/>
      <c r="AF655" s="9"/>
      <c r="AG655" s="9"/>
      <c r="AH655" s="9"/>
    </row>
    <row r="656" spans="1:34" x14ac:dyDescent="0.25">
      <c r="A656" s="9"/>
      <c r="B656" s="9"/>
      <c r="C656" s="9"/>
      <c r="D656" s="9"/>
      <c r="E656" s="1046"/>
      <c r="F656" s="9"/>
      <c r="G656" s="1046"/>
      <c r="H656" s="1046"/>
      <c r="I656" s="9"/>
      <c r="J656" s="9"/>
      <c r="K656" s="9"/>
      <c r="L656" s="6"/>
      <c r="M656" s="9"/>
      <c r="N656" s="9"/>
      <c r="O656" s="9"/>
      <c r="P656" s="9"/>
      <c r="S656" s="9"/>
      <c r="V656" s="9"/>
      <c r="W656" s="17"/>
      <c r="X656" s="9"/>
      <c r="Y656" s="9"/>
      <c r="Z656" s="9"/>
      <c r="AA656" s="9"/>
      <c r="AB656" s="9"/>
      <c r="AC656" s="9"/>
      <c r="AD656" s="9"/>
      <c r="AE656" s="9"/>
      <c r="AF656" s="9"/>
      <c r="AG656" s="9"/>
      <c r="AH656" s="9"/>
    </row>
    <row r="657" spans="1:34" x14ac:dyDescent="0.25">
      <c r="A657" s="9"/>
      <c r="B657" s="9"/>
      <c r="C657" s="9"/>
      <c r="D657" s="9"/>
      <c r="E657" s="1046"/>
      <c r="F657" s="9"/>
      <c r="G657" s="1046"/>
      <c r="H657" s="1046"/>
      <c r="I657" s="9"/>
      <c r="J657" s="9"/>
      <c r="K657" s="9"/>
      <c r="L657" s="6"/>
      <c r="M657" s="9"/>
      <c r="N657" s="9"/>
      <c r="O657" s="9"/>
      <c r="P657" s="9"/>
      <c r="S657" s="9"/>
      <c r="V657" s="9"/>
      <c r="W657" s="17"/>
      <c r="X657" s="9"/>
      <c r="Y657" s="9"/>
      <c r="Z657" s="9"/>
      <c r="AA657" s="9"/>
      <c r="AB657" s="9"/>
      <c r="AC657" s="9"/>
      <c r="AD657" s="9"/>
      <c r="AE657" s="9"/>
      <c r="AF657" s="9"/>
      <c r="AG657" s="9"/>
      <c r="AH657" s="9"/>
    </row>
    <row r="658" spans="1:34" x14ac:dyDescent="0.25">
      <c r="A658" s="9"/>
      <c r="B658" s="9"/>
      <c r="C658" s="9"/>
      <c r="D658" s="9"/>
      <c r="E658" s="1046"/>
      <c r="F658" s="9"/>
      <c r="G658" s="1046"/>
      <c r="H658" s="1046"/>
      <c r="I658" s="9"/>
      <c r="J658" s="9"/>
      <c r="K658" s="9"/>
      <c r="L658" s="6"/>
      <c r="M658" s="9"/>
      <c r="N658" s="9"/>
      <c r="O658" s="9"/>
      <c r="P658" s="9"/>
      <c r="S658" s="9"/>
      <c r="V658" s="9"/>
      <c r="W658" s="17"/>
      <c r="X658" s="9"/>
      <c r="Y658" s="9"/>
      <c r="Z658" s="9"/>
      <c r="AA658" s="9"/>
      <c r="AB658" s="9"/>
      <c r="AC658" s="9"/>
      <c r="AD658" s="9"/>
      <c r="AE658" s="9"/>
      <c r="AF658" s="9"/>
      <c r="AG658" s="9"/>
      <c r="AH658" s="9"/>
    </row>
    <row r="659" spans="1:34" x14ac:dyDescent="0.25">
      <c r="A659" s="9"/>
      <c r="B659" s="9"/>
      <c r="C659" s="9"/>
      <c r="D659" s="9"/>
      <c r="E659" s="1046"/>
      <c r="F659" s="9"/>
      <c r="G659" s="1046"/>
      <c r="H659" s="1046"/>
      <c r="I659" s="9"/>
      <c r="J659" s="9"/>
      <c r="K659" s="9"/>
      <c r="L659" s="6"/>
      <c r="M659" s="9"/>
      <c r="N659" s="9"/>
      <c r="O659" s="9"/>
      <c r="P659" s="9"/>
      <c r="S659" s="9"/>
      <c r="V659" s="9"/>
      <c r="W659" s="17"/>
      <c r="X659" s="9"/>
      <c r="Y659" s="9"/>
      <c r="Z659" s="9"/>
      <c r="AA659" s="9"/>
      <c r="AB659" s="9"/>
      <c r="AC659" s="9"/>
      <c r="AD659" s="9"/>
      <c r="AE659" s="9"/>
      <c r="AF659" s="9"/>
      <c r="AG659" s="9"/>
      <c r="AH659" s="9"/>
    </row>
    <row r="660" spans="1:34" x14ac:dyDescent="0.25">
      <c r="A660" s="9"/>
      <c r="B660" s="9"/>
      <c r="C660" s="9"/>
      <c r="D660" s="9"/>
      <c r="E660" s="1046"/>
      <c r="F660" s="9"/>
      <c r="G660" s="1046"/>
      <c r="H660" s="1046"/>
      <c r="I660" s="9"/>
      <c r="J660" s="9"/>
      <c r="K660" s="9"/>
      <c r="L660" s="6"/>
      <c r="M660" s="9"/>
      <c r="N660" s="9"/>
      <c r="O660" s="9"/>
      <c r="P660" s="9"/>
      <c r="S660" s="9"/>
      <c r="V660" s="9"/>
      <c r="W660" s="17"/>
      <c r="X660" s="9"/>
      <c r="Y660" s="9"/>
      <c r="Z660" s="9"/>
      <c r="AA660" s="9"/>
      <c r="AB660" s="9"/>
      <c r="AC660" s="9"/>
      <c r="AD660" s="9"/>
      <c r="AE660" s="9"/>
      <c r="AF660" s="9"/>
      <c r="AG660" s="9"/>
      <c r="AH660" s="9"/>
    </row>
    <row r="661" spans="1:34" x14ac:dyDescent="0.25">
      <c r="A661" s="9"/>
      <c r="B661" s="9"/>
      <c r="C661" s="9"/>
      <c r="D661" s="9"/>
      <c r="E661" s="1046"/>
      <c r="F661" s="9"/>
      <c r="G661" s="1046"/>
      <c r="H661" s="1046"/>
      <c r="I661" s="9"/>
      <c r="J661" s="9"/>
      <c r="K661" s="9"/>
      <c r="L661" s="6"/>
      <c r="M661" s="9"/>
      <c r="N661" s="9"/>
      <c r="O661" s="9"/>
      <c r="P661" s="9"/>
      <c r="S661" s="9"/>
      <c r="V661" s="9"/>
      <c r="W661" s="17"/>
      <c r="X661" s="9"/>
      <c r="Y661" s="9"/>
      <c r="Z661" s="9"/>
      <c r="AA661" s="9"/>
      <c r="AB661" s="9"/>
      <c r="AC661" s="9"/>
      <c r="AD661" s="9"/>
      <c r="AE661" s="9"/>
      <c r="AF661" s="9"/>
      <c r="AG661" s="9"/>
      <c r="AH661" s="9"/>
    </row>
    <row r="662" spans="1:34" x14ac:dyDescent="0.25">
      <c r="A662" s="9"/>
      <c r="B662" s="9"/>
      <c r="C662" s="9"/>
      <c r="D662" s="9"/>
      <c r="E662" s="1046"/>
      <c r="F662" s="9"/>
      <c r="G662" s="1046"/>
      <c r="H662" s="1046"/>
      <c r="I662" s="9"/>
      <c r="J662" s="9"/>
      <c r="K662" s="9"/>
      <c r="L662" s="6"/>
      <c r="M662" s="9"/>
      <c r="N662" s="9"/>
      <c r="O662" s="9"/>
      <c r="P662" s="9"/>
      <c r="S662" s="9"/>
      <c r="V662" s="9"/>
      <c r="W662" s="17"/>
      <c r="X662" s="9"/>
      <c r="Y662" s="9"/>
      <c r="Z662" s="9"/>
      <c r="AA662" s="9"/>
      <c r="AB662" s="9"/>
      <c r="AC662" s="9"/>
      <c r="AD662" s="9"/>
      <c r="AE662" s="9"/>
      <c r="AF662" s="9"/>
      <c r="AG662" s="9"/>
      <c r="AH662" s="9"/>
    </row>
    <row r="663" spans="1:34" x14ac:dyDescent="0.25">
      <c r="A663" s="9"/>
      <c r="B663" s="9"/>
      <c r="C663" s="9"/>
      <c r="D663" s="9"/>
      <c r="E663" s="1046"/>
      <c r="F663" s="9"/>
      <c r="G663" s="1046"/>
      <c r="H663" s="1046"/>
      <c r="I663" s="9"/>
      <c r="J663" s="9"/>
      <c r="K663" s="9"/>
      <c r="L663" s="6"/>
      <c r="M663" s="9"/>
      <c r="N663" s="9"/>
      <c r="O663" s="9"/>
      <c r="P663" s="9"/>
      <c r="S663" s="9"/>
      <c r="V663" s="9"/>
      <c r="W663" s="17"/>
      <c r="X663" s="9"/>
      <c r="Y663" s="9"/>
      <c r="Z663" s="9"/>
      <c r="AA663" s="9"/>
      <c r="AB663" s="9"/>
      <c r="AC663" s="9"/>
      <c r="AD663" s="9"/>
      <c r="AE663" s="9"/>
      <c r="AF663" s="9"/>
      <c r="AG663" s="9"/>
      <c r="AH663" s="9"/>
    </row>
    <row r="664" spans="1:34" x14ac:dyDescent="0.25">
      <c r="A664" s="9"/>
      <c r="B664" s="9"/>
      <c r="C664" s="9"/>
      <c r="D664" s="9"/>
      <c r="E664" s="1046"/>
      <c r="F664" s="9"/>
      <c r="G664" s="1046"/>
      <c r="H664" s="1046"/>
      <c r="I664" s="9"/>
      <c r="J664" s="9"/>
      <c r="K664" s="9"/>
      <c r="L664" s="6"/>
      <c r="M664" s="9"/>
      <c r="N664" s="9"/>
      <c r="O664" s="9"/>
      <c r="P664" s="9"/>
      <c r="S664" s="9"/>
      <c r="V664" s="9"/>
      <c r="W664" s="17"/>
      <c r="X664" s="9"/>
      <c r="Y664" s="9"/>
      <c r="Z664" s="9"/>
      <c r="AA664" s="9"/>
      <c r="AB664" s="9"/>
      <c r="AC664" s="9"/>
      <c r="AD664" s="9"/>
      <c r="AE664" s="9"/>
      <c r="AF664" s="9"/>
      <c r="AG664" s="9"/>
      <c r="AH664" s="9"/>
    </row>
    <row r="665" spans="1:34" x14ac:dyDescent="0.25">
      <c r="A665" s="9"/>
      <c r="B665" s="9"/>
      <c r="C665" s="9"/>
      <c r="D665" s="9"/>
      <c r="E665" s="1046"/>
      <c r="F665" s="9"/>
      <c r="G665" s="1046"/>
      <c r="H665" s="1046"/>
      <c r="I665" s="9"/>
      <c r="J665" s="9"/>
      <c r="K665" s="9"/>
      <c r="L665" s="6"/>
      <c r="M665" s="9"/>
      <c r="N665" s="9"/>
      <c r="O665" s="9"/>
      <c r="P665" s="9"/>
      <c r="S665" s="9"/>
      <c r="V665" s="9"/>
      <c r="W665" s="17"/>
      <c r="X665" s="9"/>
      <c r="Y665" s="9"/>
      <c r="Z665" s="9"/>
      <c r="AA665" s="9"/>
      <c r="AB665" s="9"/>
      <c r="AC665" s="9"/>
      <c r="AD665" s="9"/>
      <c r="AE665" s="9"/>
      <c r="AF665" s="9"/>
      <c r="AG665" s="9"/>
      <c r="AH665" s="9"/>
    </row>
    <row r="666" spans="1:34" x14ac:dyDescent="0.25">
      <c r="A666" s="9"/>
      <c r="B666" s="9"/>
      <c r="C666" s="9"/>
      <c r="D666" s="9"/>
      <c r="E666" s="1046"/>
      <c r="F666" s="9"/>
      <c r="G666" s="1046"/>
      <c r="H666" s="1046"/>
      <c r="I666" s="9"/>
      <c r="J666" s="9"/>
      <c r="K666" s="9"/>
      <c r="L666" s="6"/>
      <c r="M666" s="9"/>
      <c r="N666" s="9"/>
      <c r="O666" s="9"/>
      <c r="P666" s="9"/>
      <c r="S666" s="9"/>
      <c r="V666" s="9"/>
      <c r="W666" s="17"/>
      <c r="X666" s="9"/>
      <c r="Y666" s="9"/>
      <c r="Z666" s="9"/>
      <c r="AA666" s="9"/>
      <c r="AB666" s="9"/>
      <c r="AC666" s="9"/>
      <c r="AD666" s="9"/>
      <c r="AE666" s="9"/>
      <c r="AF666" s="9"/>
      <c r="AG666" s="9"/>
      <c r="AH666" s="9"/>
    </row>
    <row r="667" spans="1:34" x14ac:dyDescent="0.25">
      <c r="A667" s="9"/>
      <c r="B667" s="9"/>
      <c r="C667" s="9"/>
      <c r="D667" s="9"/>
      <c r="E667" s="1046"/>
      <c r="F667" s="9"/>
      <c r="G667" s="1046"/>
      <c r="H667" s="1046"/>
      <c r="I667" s="9"/>
      <c r="J667" s="9"/>
      <c r="K667" s="9"/>
      <c r="L667" s="6"/>
      <c r="M667" s="9"/>
      <c r="N667" s="9"/>
      <c r="O667" s="9"/>
      <c r="P667" s="9"/>
      <c r="S667" s="9"/>
      <c r="V667" s="9"/>
      <c r="W667" s="17"/>
      <c r="X667" s="9"/>
      <c r="Y667" s="9"/>
      <c r="Z667" s="9"/>
      <c r="AA667" s="9"/>
      <c r="AB667" s="9"/>
      <c r="AC667" s="9"/>
      <c r="AD667" s="9"/>
      <c r="AE667" s="9"/>
      <c r="AF667" s="9"/>
      <c r="AG667" s="9"/>
      <c r="AH667" s="9"/>
    </row>
    <row r="668" spans="1:34" x14ac:dyDescent="0.25">
      <c r="A668" s="9"/>
      <c r="B668" s="9"/>
      <c r="C668" s="9"/>
      <c r="D668" s="9"/>
      <c r="E668" s="1046"/>
      <c r="F668" s="9"/>
      <c r="G668" s="1046"/>
      <c r="H668" s="1046"/>
      <c r="I668" s="9"/>
      <c r="J668" s="9"/>
      <c r="K668" s="9"/>
      <c r="L668" s="6"/>
      <c r="M668" s="9"/>
      <c r="N668" s="9"/>
      <c r="O668" s="9"/>
      <c r="P668" s="9"/>
      <c r="S668" s="9"/>
      <c r="V668" s="9"/>
      <c r="W668" s="17"/>
      <c r="X668" s="9"/>
      <c r="Y668" s="9"/>
      <c r="Z668" s="9"/>
      <c r="AA668" s="9"/>
      <c r="AB668" s="9"/>
      <c r="AC668" s="9"/>
      <c r="AD668" s="9"/>
      <c r="AE668" s="9"/>
      <c r="AF668" s="9"/>
      <c r="AG668" s="9"/>
      <c r="AH668" s="9"/>
    </row>
    <row r="669" spans="1:34" x14ac:dyDescent="0.25">
      <c r="A669" s="9"/>
      <c r="B669" s="9"/>
      <c r="C669" s="9"/>
      <c r="D669" s="9"/>
      <c r="E669" s="1046"/>
      <c r="F669" s="9"/>
      <c r="G669" s="1046"/>
      <c r="H669" s="1046"/>
      <c r="I669" s="9"/>
      <c r="J669" s="9"/>
      <c r="K669" s="9"/>
      <c r="L669" s="6"/>
      <c r="M669" s="9"/>
      <c r="N669" s="9"/>
      <c r="O669" s="9"/>
      <c r="P669" s="9"/>
      <c r="S669" s="9"/>
      <c r="V669" s="9"/>
      <c r="W669" s="17"/>
      <c r="X669" s="9"/>
      <c r="Y669" s="9"/>
      <c r="Z669" s="9"/>
      <c r="AA669" s="9"/>
      <c r="AB669" s="9"/>
      <c r="AC669" s="9"/>
      <c r="AD669" s="9"/>
      <c r="AE669" s="9"/>
      <c r="AF669" s="9"/>
      <c r="AG669" s="9"/>
      <c r="AH669" s="9"/>
    </row>
    <row r="670" spans="1:34" x14ac:dyDescent="0.25">
      <c r="A670" s="9"/>
      <c r="B670" s="9"/>
      <c r="C670" s="9"/>
      <c r="D670" s="9"/>
      <c r="E670" s="1046"/>
      <c r="F670" s="9"/>
      <c r="G670" s="1046"/>
      <c r="H670" s="1046"/>
      <c r="I670" s="9"/>
      <c r="J670" s="9"/>
      <c r="K670" s="9"/>
      <c r="L670" s="6"/>
      <c r="M670" s="9"/>
      <c r="N670" s="9"/>
      <c r="O670" s="9"/>
      <c r="P670" s="9"/>
      <c r="S670" s="9"/>
      <c r="V670" s="9"/>
      <c r="W670" s="17"/>
      <c r="X670" s="9"/>
      <c r="Y670" s="9"/>
      <c r="Z670" s="9"/>
      <c r="AA670" s="9"/>
      <c r="AB670" s="9"/>
      <c r="AC670" s="9"/>
      <c r="AD670" s="9"/>
      <c r="AE670" s="9"/>
      <c r="AF670" s="9"/>
      <c r="AG670" s="9"/>
      <c r="AH670" s="9"/>
    </row>
    <row r="671" spans="1:34" x14ac:dyDescent="0.25">
      <c r="A671" s="9"/>
      <c r="B671" s="9"/>
      <c r="C671" s="9"/>
      <c r="D671" s="9"/>
      <c r="E671" s="1046"/>
      <c r="F671" s="9"/>
      <c r="G671" s="1046"/>
      <c r="H671" s="1046"/>
      <c r="I671" s="9"/>
      <c r="J671" s="9"/>
      <c r="K671" s="9"/>
      <c r="L671" s="6"/>
      <c r="M671" s="9"/>
      <c r="N671" s="9"/>
      <c r="O671" s="9"/>
      <c r="P671" s="9"/>
      <c r="S671" s="9"/>
      <c r="V671" s="9"/>
      <c r="W671" s="17"/>
      <c r="X671" s="9"/>
      <c r="Y671" s="9"/>
      <c r="Z671" s="9"/>
      <c r="AA671" s="9"/>
      <c r="AB671" s="9"/>
      <c r="AC671" s="9"/>
      <c r="AD671" s="9"/>
      <c r="AE671" s="9"/>
      <c r="AF671" s="9"/>
      <c r="AG671" s="9"/>
      <c r="AH671" s="9"/>
    </row>
    <row r="672" spans="1:34" x14ac:dyDescent="0.25">
      <c r="A672" s="9"/>
      <c r="B672" s="9"/>
      <c r="C672" s="9"/>
      <c r="D672" s="9"/>
      <c r="E672" s="1046"/>
      <c r="F672" s="9"/>
      <c r="G672" s="1046"/>
      <c r="H672" s="1046"/>
      <c r="I672" s="9"/>
      <c r="J672" s="9"/>
      <c r="K672" s="9"/>
      <c r="L672" s="6"/>
      <c r="M672" s="9"/>
      <c r="N672" s="9"/>
      <c r="O672" s="9"/>
      <c r="P672" s="9"/>
      <c r="S672" s="9"/>
      <c r="V672" s="9"/>
      <c r="W672" s="17"/>
      <c r="X672" s="9"/>
      <c r="Y672" s="9"/>
      <c r="Z672" s="9"/>
      <c r="AA672" s="9"/>
      <c r="AB672" s="9"/>
      <c r="AC672" s="9"/>
      <c r="AD672" s="9"/>
      <c r="AE672" s="9"/>
      <c r="AF672" s="9"/>
      <c r="AG672" s="9"/>
      <c r="AH672" s="9"/>
    </row>
    <row r="673" spans="1:34" x14ac:dyDescent="0.25">
      <c r="A673" s="9"/>
      <c r="B673" s="9"/>
      <c r="C673" s="9"/>
      <c r="D673" s="9"/>
      <c r="E673" s="1046"/>
      <c r="F673" s="9"/>
      <c r="G673" s="1046"/>
      <c r="H673" s="1046"/>
      <c r="I673" s="9"/>
      <c r="J673" s="9"/>
      <c r="K673" s="9"/>
      <c r="L673" s="6"/>
      <c r="M673" s="9"/>
      <c r="N673" s="9"/>
      <c r="O673" s="9"/>
      <c r="P673" s="9"/>
      <c r="S673" s="9"/>
      <c r="V673" s="9"/>
      <c r="W673" s="17"/>
      <c r="X673" s="9"/>
      <c r="Y673" s="9"/>
      <c r="Z673" s="9"/>
      <c r="AA673" s="9"/>
      <c r="AB673" s="9"/>
      <c r="AC673" s="9"/>
      <c r="AD673" s="9"/>
      <c r="AE673" s="9"/>
      <c r="AF673" s="9"/>
      <c r="AG673" s="9"/>
      <c r="AH673" s="9"/>
    </row>
    <row r="674" spans="1:34" x14ac:dyDescent="0.25">
      <c r="A674" s="9"/>
      <c r="B674" s="9"/>
      <c r="C674" s="9"/>
      <c r="D674" s="9"/>
      <c r="E674" s="1046"/>
      <c r="F674" s="9"/>
      <c r="G674" s="1046"/>
      <c r="H674" s="1046"/>
      <c r="I674" s="9"/>
      <c r="J674" s="9"/>
      <c r="K674" s="9"/>
      <c r="L674" s="6"/>
      <c r="M674" s="9"/>
      <c r="N674" s="9"/>
      <c r="O674" s="9"/>
      <c r="P674" s="9"/>
      <c r="S674" s="9"/>
      <c r="V674" s="9"/>
      <c r="W674" s="17"/>
      <c r="X674" s="9"/>
      <c r="Y674" s="9"/>
      <c r="Z674" s="9"/>
      <c r="AA674" s="9"/>
      <c r="AB674" s="9"/>
      <c r="AC674" s="9"/>
      <c r="AD674" s="9"/>
      <c r="AE674" s="9"/>
      <c r="AF674" s="9"/>
      <c r="AG674" s="9"/>
      <c r="AH674" s="9"/>
    </row>
    <row r="675" spans="1:34" x14ac:dyDescent="0.25">
      <c r="A675" s="9"/>
      <c r="B675" s="9"/>
      <c r="C675" s="9"/>
      <c r="D675" s="9"/>
      <c r="E675" s="1046"/>
      <c r="F675" s="9"/>
      <c r="G675" s="1046"/>
      <c r="H675" s="1046"/>
      <c r="I675" s="9"/>
      <c r="J675" s="9"/>
      <c r="K675" s="9"/>
      <c r="L675" s="6"/>
      <c r="M675" s="9"/>
      <c r="N675" s="9"/>
      <c r="O675" s="9"/>
      <c r="P675" s="9"/>
      <c r="S675" s="9"/>
      <c r="V675" s="9"/>
      <c r="W675" s="17"/>
      <c r="X675" s="9"/>
      <c r="Y675" s="9"/>
      <c r="Z675" s="9"/>
      <c r="AA675" s="9"/>
      <c r="AB675" s="9"/>
      <c r="AC675" s="9"/>
      <c r="AD675" s="9"/>
      <c r="AE675" s="9"/>
      <c r="AF675" s="9"/>
      <c r="AG675" s="9"/>
      <c r="AH675" s="9"/>
    </row>
    <row r="676" spans="1:34" x14ac:dyDescent="0.25">
      <c r="A676" s="9"/>
      <c r="B676" s="9"/>
      <c r="C676" s="9"/>
      <c r="D676" s="9"/>
      <c r="E676" s="1046"/>
      <c r="F676" s="9"/>
      <c r="G676" s="1046"/>
      <c r="H676" s="1046"/>
      <c r="I676" s="9"/>
      <c r="J676" s="9"/>
      <c r="K676" s="9"/>
      <c r="L676" s="6"/>
      <c r="M676" s="9"/>
      <c r="N676" s="9"/>
      <c r="O676" s="9"/>
      <c r="P676" s="9"/>
      <c r="S676" s="9"/>
      <c r="V676" s="9"/>
      <c r="W676" s="17"/>
      <c r="X676" s="9"/>
      <c r="Y676" s="9"/>
      <c r="Z676" s="9"/>
      <c r="AA676" s="9"/>
      <c r="AB676" s="9"/>
      <c r="AC676" s="9"/>
      <c r="AD676" s="9"/>
      <c r="AE676" s="9"/>
      <c r="AF676" s="9"/>
      <c r="AG676" s="9"/>
      <c r="AH676" s="9"/>
    </row>
    <row r="677" spans="1:34" x14ac:dyDescent="0.25">
      <c r="A677" s="9"/>
      <c r="B677" s="9"/>
      <c r="C677" s="9"/>
      <c r="D677" s="9"/>
      <c r="E677" s="1046"/>
      <c r="F677" s="9"/>
      <c r="G677" s="1046"/>
      <c r="H677" s="1046"/>
      <c r="I677" s="9"/>
      <c r="J677" s="9"/>
      <c r="K677" s="9"/>
      <c r="L677" s="6"/>
      <c r="M677" s="9"/>
      <c r="N677" s="9"/>
      <c r="O677" s="9"/>
      <c r="P677" s="9"/>
      <c r="S677" s="9"/>
      <c r="V677" s="9"/>
      <c r="W677" s="17"/>
      <c r="X677" s="9"/>
      <c r="Y677" s="9"/>
      <c r="Z677" s="9"/>
      <c r="AA677" s="9"/>
      <c r="AB677" s="9"/>
      <c r="AC677" s="9"/>
      <c r="AD677" s="9"/>
      <c r="AE677" s="9"/>
      <c r="AF677" s="9"/>
      <c r="AG677" s="9"/>
      <c r="AH677" s="9"/>
    </row>
    <row r="678" spans="1:34" x14ac:dyDescent="0.25">
      <c r="A678" s="9"/>
      <c r="B678" s="9"/>
      <c r="C678" s="9"/>
      <c r="D678" s="9"/>
      <c r="E678" s="1046"/>
      <c r="F678" s="9"/>
      <c r="G678" s="1046"/>
      <c r="H678" s="1046"/>
      <c r="I678" s="9"/>
      <c r="J678" s="9"/>
      <c r="K678" s="9"/>
      <c r="L678" s="6"/>
      <c r="M678" s="9"/>
      <c r="N678" s="9"/>
      <c r="O678" s="9"/>
      <c r="P678" s="9"/>
      <c r="S678" s="9"/>
      <c r="V678" s="9"/>
      <c r="W678" s="17"/>
      <c r="X678" s="9"/>
      <c r="Y678" s="9"/>
      <c r="Z678" s="9"/>
      <c r="AA678" s="9"/>
      <c r="AB678" s="9"/>
      <c r="AC678" s="9"/>
      <c r="AD678" s="9"/>
      <c r="AE678" s="9"/>
      <c r="AF678" s="9"/>
      <c r="AG678" s="9"/>
      <c r="AH678" s="9"/>
    </row>
    <row r="679" spans="1:34" x14ac:dyDescent="0.25">
      <c r="A679" s="9"/>
      <c r="B679" s="9"/>
      <c r="C679" s="9"/>
      <c r="D679" s="9"/>
      <c r="E679" s="1046"/>
      <c r="F679" s="9"/>
      <c r="G679" s="1046"/>
      <c r="H679" s="1046"/>
      <c r="I679" s="9"/>
      <c r="J679" s="9"/>
      <c r="K679" s="9"/>
      <c r="L679" s="6"/>
      <c r="M679" s="9"/>
      <c r="N679" s="9"/>
      <c r="O679" s="9"/>
      <c r="P679" s="9"/>
      <c r="S679" s="9"/>
      <c r="V679" s="9"/>
      <c r="W679" s="17"/>
      <c r="X679" s="9"/>
      <c r="Y679" s="9"/>
      <c r="Z679" s="9"/>
      <c r="AA679" s="9"/>
      <c r="AB679" s="9"/>
      <c r="AC679" s="9"/>
      <c r="AD679" s="9"/>
      <c r="AE679" s="9"/>
      <c r="AF679" s="9"/>
      <c r="AG679" s="9"/>
      <c r="AH679" s="9"/>
    </row>
    <row r="680" spans="1:34" x14ac:dyDescent="0.25">
      <c r="A680" s="9"/>
      <c r="B680" s="9"/>
      <c r="C680" s="9"/>
      <c r="D680" s="9"/>
      <c r="E680" s="1046"/>
      <c r="F680" s="9"/>
      <c r="G680" s="1046"/>
      <c r="H680" s="1046"/>
      <c r="I680" s="9"/>
      <c r="J680" s="9"/>
      <c r="K680" s="9"/>
      <c r="L680" s="6"/>
      <c r="M680" s="9"/>
      <c r="N680" s="9"/>
      <c r="O680" s="9"/>
      <c r="P680" s="9"/>
      <c r="S680" s="9"/>
      <c r="V680" s="9"/>
      <c r="W680" s="17"/>
      <c r="X680" s="9"/>
      <c r="Y680" s="9"/>
      <c r="Z680" s="9"/>
      <c r="AA680" s="9"/>
      <c r="AB680" s="9"/>
      <c r="AC680" s="9"/>
      <c r="AD680" s="9"/>
      <c r="AE680" s="9"/>
      <c r="AF680" s="9"/>
      <c r="AG680" s="9"/>
      <c r="AH680" s="9"/>
    </row>
    <row r="681" spans="1:34" x14ac:dyDescent="0.25">
      <c r="A681" s="9"/>
      <c r="B681" s="9"/>
      <c r="C681" s="9"/>
      <c r="D681" s="9"/>
      <c r="E681" s="1046"/>
      <c r="F681" s="9"/>
      <c r="G681" s="1046"/>
      <c r="H681" s="1046"/>
      <c r="I681" s="9"/>
      <c r="J681" s="9"/>
      <c r="K681" s="9"/>
      <c r="L681" s="6"/>
      <c r="M681" s="9"/>
      <c r="N681" s="9"/>
      <c r="O681" s="9"/>
      <c r="P681" s="9"/>
      <c r="S681" s="9"/>
      <c r="V681" s="9"/>
      <c r="W681" s="17"/>
      <c r="X681" s="9"/>
      <c r="Y681" s="9"/>
      <c r="Z681" s="9"/>
      <c r="AA681" s="9"/>
      <c r="AB681" s="9"/>
      <c r="AC681" s="9"/>
      <c r="AD681" s="9"/>
      <c r="AE681" s="9"/>
      <c r="AF681" s="9"/>
      <c r="AG681" s="9"/>
      <c r="AH681" s="9"/>
    </row>
    <row r="682" spans="1:34" x14ac:dyDescent="0.25">
      <c r="A682" s="9"/>
      <c r="B682" s="9"/>
      <c r="C682" s="9"/>
      <c r="D682" s="9"/>
      <c r="E682" s="1046"/>
      <c r="F682" s="9"/>
      <c r="G682" s="1046"/>
      <c r="H682" s="1046"/>
      <c r="I682" s="9"/>
      <c r="J682" s="9"/>
      <c r="K682" s="9"/>
      <c r="L682" s="6"/>
      <c r="M682" s="9"/>
      <c r="N682" s="9"/>
      <c r="O682" s="9"/>
      <c r="P682" s="9"/>
      <c r="S682" s="9"/>
      <c r="V682" s="9"/>
      <c r="W682" s="17"/>
      <c r="X682" s="9"/>
      <c r="Y682" s="9"/>
      <c r="Z682" s="9"/>
      <c r="AA682" s="9"/>
      <c r="AB682" s="9"/>
      <c r="AC682" s="9"/>
      <c r="AD682" s="9"/>
      <c r="AE682" s="9"/>
      <c r="AF682" s="9"/>
      <c r="AG682" s="9"/>
      <c r="AH682" s="9"/>
    </row>
    <row r="683" spans="1:34" x14ac:dyDescent="0.25">
      <c r="A683" s="9"/>
      <c r="B683" s="9"/>
      <c r="C683" s="9"/>
      <c r="D683" s="9"/>
      <c r="E683" s="1046"/>
      <c r="F683" s="9"/>
      <c r="G683" s="1046"/>
      <c r="H683" s="1046"/>
      <c r="I683" s="9"/>
      <c r="J683" s="9"/>
      <c r="K683" s="9"/>
      <c r="L683" s="6"/>
      <c r="M683" s="9"/>
      <c r="N683" s="9"/>
      <c r="O683" s="9"/>
      <c r="P683" s="9"/>
      <c r="S683" s="9"/>
      <c r="V683" s="9"/>
      <c r="W683" s="17"/>
      <c r="X683" s="9"/>
      <c r="Y683" s="9"/>
      <c r="Z683" s="9"/>
      <c r="AA683" s="9"/>
      <c r="AB683" s="9"/>
      <c r="AC683" s="9"/>
      <c r="AD683" s="9"/>
      <c r="AE683" s="9"/>
      <c r="AF683" s="9"/>
      <c r="AG683" s="9"/>
      <c r="AH683" s="9"/>
    </row>
    <row r="684" spans="1:34" x14ac:dyDescent="0.25">
      <c r="A684" s="9"/>
      <c r="B684" s="9"/>
      <c r="C684" s="9"/>
      <c r="D684" s="9"/>
      <c r="E684" s="1046"/>
      <c r="F684" s="9"/>
      <c r="G684" s="1046"/>
      <c r="H684" s="1046"/>
      <c r="I684" s="9"/>
      <c r="J684" s="9"/>
      <c r="K684" s="9"/>
      <c r="L684" s="6"/>
      <c r="M684" s="9"/>
      <c r="N684" s="9"/>
      <c r="O684" s="9"/>
      <c r="P684" s="9"/>
      <c r="S684" s="9"/>
      <c r="V684" s="9"/>
      <c r="W684" s="17"/>
      <c r="X684" s="9"/>
      <c r="Y684" s="9"/>
      <c r="Z684" s="9"/>
      <c r="AA684" s="9"/>
      <c r="AB684" s="9"/>
      <c r="AC684" s="9"/>
      <c r="AD684" s="9"/>
      <c r="AE684" s="9"/>
      <c r="AF684" s="9"/>
      <c r="AG684" s="9"/>
      <c r="AH684" s="9"/>
    </row>
    <row r="685" spans="1:34" x14ac:dyDescent="0.25">
      <c r="A685" s="9"/>
      <c r="B685" s="9"/>
      <c r="C685" s="9"/>
      <c r="D685" s="9"/>
      <c r="E685" s="1046"/>
      <c r="F685" s="9"/>
      <c r="G685" s="1046"/>
      <c r="H685" s="1046"/>
      <c r="I685" s="9"/>
      <c r="J685" s="9"/>
      <c r="K685" s="9"/>
      <c r="L685" s="6"/>
      <c r="M685" s="9"/>
      <c r="N685" s="9"/>
      <c r="O685" s="9"/>
      <c r="P685" s="9"/>
      <c r="S685" s="9"/>
      <c r="V685" s="9"/>
      <c r="W685" s="17"/>
      <c r="X685" s="9"/>
      <c r="Y685" s="9"/>
      <c r="Z685" s="9"/>
      <c r="AA685" s="9"/>
      <c r="AB685" s="9"/>
      <c r="AC685" s="9"/>
      <c r="AD685" s="9"/>
      <c r="AE685" s="9"/>
      <c r="AF685" s="9"/>
      <c r="AG685" s="9"/>
      <c r="AH685" s="9"/>
    </row>
    <row r="686" spans="1:34" x14ac:dyDescent="0.25">
      <c r="A686" s="9"/>
      <c r="B686" s="9"/>
      <c r="C686" s="9"/>
      <c r="D686" s="9"/>
      <c r="E686" s="1046"/>
      <c r="F686" s="9"/>
      <c r="G686" s="1046"/>
      <c r="H686" s="1046"/>
      <c r="I686" s="9"/>
      <c r="J686" s="9"/>
      <c r="K686" s="9"/>
      <c r="L686" s="6"/>
      <c r="M686" s="9"/>
      <c r="N686" s="9"/>
      <c r="O686" s="9"/>
      <c r="P686" s="9"/>
      <c r="S686" s="9"/>
      <c r="V686" s="9"/>
      <c r="W686" s="17"/>
      <c r="X686" s="9"/>
      <c r="Y686" s="9"/>
      <c r="Z686" s="9"/>
      <c r="AA686" s="9"/>
      <c r="AB686" s="9"/>
      <c r="AC686" s="9"/>
      <c r="AD686" s="9"/>
      <c r="AE686" s="9"/>
      <c r="AF686" s="9"/>
      <c r="AG686" s="9"/>
      <c r="AH686" s="9"/>
    </row>
    <row r="687" spans="1:34" x14ac:dyDescent="0.25">
      <c r="A687" s="9"/>
      <c r="B687" s="9"/>
      <c r="C687" s="9"/>
      <c r="D687" s="9"/>
      <c r="E687" s="1046"/>
      <c r="F687" s="9"/>
      <c r="G687" s="1046"/>
      <c r="H687" s="1046"/>
      <c r="I687" s="9"/>
      <c r="J687" s="9"/>
      <c r="K687" s="9"/>
      <c r="L687" s="6"/>
      <c r="M687" s="9"/>
      <c r="N687" s="9"/>
      <c r="O687" s="9"/>
      <c r="P687" s="9"/>
      <c r="S687" s="9"/>
      <c r="V687" s="9"/>
      <c r="W687" s="17"/>
      <c r="X687" s="9"/>
      <c r="Y687" s="9"/>
      <c r="Z687" s="9"/>
      <c r="AA687" s="9"/>
      <c r="AB687" s="9"/>
      <c r="AC687" s="9"/>
      <c r="AD687" s="9"/>
      <c r="AE687" s="9"/>
      <c r="AF687" s="9"/>
      <c r="AG687" s="9"/>
      <c r="AH687" s="9"/>
    </row>
    <row r="688" spans="1:34" x14ac:dyDescent="0.25">
      <c r="A688" s="9"/>
      <c r="B688" s="9"/>
      <c r="C688" s="9"/>
      <c r="D688" s="9"/>
      <c r="E688" s="1046"/>
      <c r="F688" s="9"/>
      <c r="G688" s="1046"/>
      <c r="H688" s="1046"/>
      <c r="I688" s="9"/>
      <c r="J688" s="9"/>
      <c r="K688" s="9"/>
      <c r="L688" s="6"/>
      <c r="M688" s="9"/>
      <c r="N688" s="9"/>
      <c r="O688" s="9"/>
      <c r="P688" s="9"/>
      <c r="S688" s="9"/>
      <c r="V688" s="9"/>
      <c r="W688" s="17"/>
      <c r="X688" s="9"/>
      <c r="Y688" s="9"/>
      <c r="Z688" s="9"/>
      <c r="AA688" s="9"/>
      <c r="AB688" s="9"/>
      <c r="AC688" s="9"/>
      <c r="AD688" s="9"/>
      <c r="AE688" s="9"/>
      <c r="AF688" s="9"/>
      <c r="AG688" s="9"/>
      <c r="AH688" s="9"/>
    </row>
    <row r="689" spans="1:34" x14ac:dyDescent="0.25">
      <c r="A689" s="9"/>
      <c r="B689" s="9"/>
      <c r="C689" s="9"/>
      <c r="D689" s="9"/>
      <c r="E689" s="1046"/>
      <c r="F689" s="9"/>
      <c r="G689" s="1046"/>
      <c r="H689" s="1046"/>
      <c r="I689" s="9"/>
      <c r="J689" s="9"/>
      <c r="K689" s="9"/>
      <c r="L689" s="6"/>
      <c r="M689" s="9"/>
      <c r="N689" s="9"/>
      <c r="O689" s="9"/>
      <c r="P689" s="9"/>
      <c r="S689" s="9"/>
      <c r="V689" s="9"/>
      <c r="W689" s="17"/>
      <c r="X689" s="9"/>
      <c r="Y689" s="9"/>
      <c r="Z689" s="9"/>
      <c r="AA689" s="9"/>
      <c r="AB689" s="9"/>
      <c r="AC689" s="9"/>
      <c r="AD689" s="9"/>
      <c r="AE689" s="9"/>
      <c r="AF689" s="9"/>
      <c r="AG689" s="9"/>
      <c r="AH689" s="9"/>
    </row>
    <row r="690" spans="1:34" x14ac:dyDescent="0.25">
      <c r="A690" s="9"/>
      <c r="B690" s="9"/>
      <c r="C690" s="9"/>
      <c r="D690" s="9"/>
      <c r="E690" s="1046"/>
      <c r="F690" s="9"/>
      <c r="G690" s="1046"/>
      <c r="H690" s="1046"/>
      <c r="I690" s="9"/>
      <c r="J690" s="9"/>
      <c r="K690" s="9"/>
      <c r="L690" s="6"/>
      <c r="M690" s="9"/>
      <c r="N690" s="9"/>
      <c r="O690" s="9"/>
      <c r="P690" s="9"/>
      <c r="S690" s="9"/>
      <c r="V690" s="9"/>
      <c r="W690" s="17"/>
      <c r="X690" s="9"/>
      <c r="Y690" s="9"/>
      <c r="Z690" s="9"/>
      <c r="AA690" s="9"/>
      <c r="AB690" s="9"/>
      <c r="AC690" s="9"/>
      <c r="AD690" s="9"/>
      <c r="AE690" s="9"/>
      <c r="AF690" s="9"/>
      <c r="AG690" s="9"/>
      <c r="AH690" s="9"/>
    </row>
    <row r="691" spans="1:34" x14ac:dyDescent="0.25">
      <c r="A691" s="9"/>
      <c r="B691" s="9"/>
      <c r="C691" s="9"/>
      <c r="D691" s="9"/>
      <c r="E691" s="1046"/>
      <c r="F691" s="9"/>
      <c r="G691" s="1046"/>
      <c r="H691" s="1046"/>
      <c r="I691" s="9"/>
      <c r="J691" s="9"/>
      <c r="K691" s="9"/>
      <c r="L691" s="6"/>
      <c r="M691" s="9"/>
      <c r="N691" s="9"/>
      <c r="O691" s="9"/>
      <c r="P691" s="9"/>
      <c r="S691" s="9"/>
      <c r="V691" s="9"/>
      <c r="W691" s="17"/>
      <c r="X691" s="9"/>
      <c r="Y691" s="9"/>
      <c r="Z691" s="9"/>
      <c r="AA691" s="9"/>
      <c r="AB691" s="9"/>
      <c r="AC691" s="9"/>
      <c r="AD691" s="9"/>
      <c r="AE691" s="9"/>
      <c r="AF691" s="9"/>
      <c r="AG691" s="9"/>
      <c r="AH691" s="9"/>
    </row>
    <row r="692" spans="1:34" x14ac:dyDescent="0.25">
      <c r="A692" s="9"/>
      <c r="B692" s="9"/>
      <c r="C692" s="9"/>
      <c r="D692" s="9"/>
      <c r="E692" s="1046"/>
      <c r="F692" s="9"/>
      <c r="G692" s="1046"/>
      <c r="H692" s="1046"/>
      <c r="I692" s="9"/>
      <c r="J692" s="9"/>
      <c r="K692" s="9"/>
      <c r="L692" s="6"/>
      <c r="M692" s="9"/>
      <c r="N692" s="9"/>
      <c r="O692" s="9"/>
      <c r="P692" s="9"/>
      <c r="S692" s="9"/>
      <c r="V692" s="9"/>
      <c r="W692" s="17"/>
      <c r="X692" s="9"/>
      <c r="Y692" s="9"/>
      <c r="Z692" s="9"/>
      <c r="AA692" s="9"/>
      <c r="AB692" s="9"/>
      <c r="AC692" s="9"/>
      <c r="AD692" s="9"/>
      <c r="AE692" s="9"/>
      <c r="AF692" s="9"/>
      <c r="AG692" s="9"/>
      <c r="AH692" s="9"/>
    </row>
    <row r="693" spans="1:34" x14ac:dyDescent="0.25">
      <c r="A693" s="9"/>
      <c r="B693" s="9"/>
      <c r="C693" s="9"/>
      <c r="D693" s="9"/>
      <c r="E693" s="1046"/>
      <c r="F693" s="9"/>
      <c r="G693" s="1046"/>
      <c r="H693" s="1046"/>
      <c r="I693" s="9"/>
      <c r="J693" s="9"/>
      <c r="K693" s="9"/>
      <c r="L693" s="6"/>
      <c r="M693" s="9"/>
      <c r="N693" s="9"/>
      <c r="O693" s="9"/>
      <c r="P693" s="9"/>
      <c r="S693" s="9"/>
      <c r="V693" s="9"/>
      <c r="W693" s="17"/>
      <c r="X693" s="9"/>
      <c r="Y693" s="9"/>
      <c r="Z693" s="9"/>
      <c r="AA693" s="9"/>
      <c r="AB693" s="9"/>
      <c r="AC693" s="9"/>
      <c r="AD693" s="9"/>
      <c r="AE693" s="9"/>
      <c r="AF693" s="9"/>
      <c r="AG693" s="9"/>
      <c r="AH693" s="9"/>
    </row>
    <row r="694" spans="1:34" x14ac:dyDescent="0.25">
      <c r="A694" s="9"/>
      <c r="B694" s="9"/>
      <c r="C694" s="9"/>
      <c r="D694" s="9"/>
      <c r="E694" s="1046"/>
      <c r="F694" s="9"/>
      <c r="G694" s="1046"/>
      <c r="H694" s="1046"/>
      <c r="I694" s="9"/>
      <c r="J694" s="9"/>
      <c r="K694" s="9"/>
      <c r="L694" s="6"/>
      <c r="M694" s="9"/>
      <c r="N694" s="9"/>
      <c r="O694" s="9"/>
      <c r="P694" s="9"/>
      <c r="S694" s="9"/>
      <c r="V694" s="9"/>
      <c r="W694" s="17"/>
      <c r="X694" s="9"/>
      <c r="Y694" s="9"/>
      <c r="Z694" s="9"/>
      <c r="AA694" s="9"/>
      <c r="AB694" s="9"/>
      <c r="AC694" s="9"/>
      <c r="AD694" s="9"/>
      <c r="AE694" s="9"/>
      <c r="AF694" s="9"/>
      <c r="AG694" s="9"/>
      <c r="AH694" s="9"/>
    </row>
    <row r="695" spans="1:34" x14ac:dyDescent="0.25">
      <c r="A695" s="9"/>
      <c r="B695" s="9"/>
      <c r="C695" s="9"/>
      <c r="D695" s="9"/>
      <c r="E695" s="1046"/>
      <c r="F695" s="9"/>
      <c r="G695" s="1046"/>
      <c r="H695" s="1046"/>
      <c r="I695" s="9"/>
      <c r="J695" s="9"/>
      <c r="K695" s="9"/>
      <c r="L695" s="6"/>
      <c r="M695" s="9"/>
      <c r="N695" s="9"/>
      <c r="O695" s="9"/>
      <c r="P695" s="9"/>
      <c r="S695" s="9"/>
      <c r="V695" s="9"/>
      <c r="W695" s="17"/>
      <c r="X695" s="9"/>
      <c r="Y695" s="9"/>
      <c r="Z695" s="9"/>
      <c r="AA695" s="9"/>
      <c r="AB695" s="9"/>
      <c r="AC695" s="9"/>
      <c r="AD695" s="9"/>
      <c r="AE695" s="9"/>
      <c r="AF695" s="9"/>
      <c r="AG695" s="9"/>
      <c r="AH695" s="9"/>
    </row>
    <row r="696" spans="1:34" x14ac:dyDescent="0.25">
      <c r="A696" s="9"/>
      <c r="B696" s="9"/>
      <c r="C696" s="9"/>
      <c r="D696" s="9"/>
      <c r="E696" s="1046"/>
      <c r="F696" s="9"/>
      <c r="G696" s="1046"/>
      <c r="H696" s="1046"/>
      <c r="I696" s="9"/>
      <c r="J696" s="9"/>
      <c r="K696" s="9"/>
      <c r="L696" s="6"/>
      <c r="M696" s="9"/>
      <c r="N696" s="9"/>
      <c r="O696" s="9"/>
      <c r="P696" s="9"/>
      <c r="S696" s="9"/>
      <c r="V696" s="9"/>
      <c r="W696" s="17"/>
      <c r="X696" s="9"/>
      <c r="Y696" s="9"/>
      <c r="Z696" s="9"/>
      <c r="AA696" s="9"/>
      <c r="AB696" s="9"/>
      <c r="AC696" s="9"/>
      <c r="AD696" s="9"/>
      <c r="AE696" s="9"/>
      <c r="AF696" s="9"/>
      <c r="AG696" s="9"/>
      <c r="AH696" s="9"/>
    </row>
    <row r="697" spans="1:34" x14ac:dyDescent="0.25">
      <c r="A697" s="9"/>
      <c r="B697" s="9"/>
      <c r="C697" s="9"/>
      <c r="D697" s="9"/>
      <c r="E697" s="1046"/>
      <c r="F697" s="9"/>
      <c r="G697" s="1046"/>
      <c r="H697" s="1046"/>
      <c r="I697" s="9"/>
      <c r="J697" s="9"/>
      <c r="K697" s="9"/>
      <c r="L697" s="6"/>
      <c r="M697" s="9"/>
      <c r="N697" s="9"/>
      <c r="O697" s="9"/>
      <c r="P697" s="9"/>
      <c r="S697" s="9"/>
      <c r="V697" s="9"/>
      <c r="W697" s="17"/>
      <c r="X697" s="9"/>
      <c r="Y697" s="9"/>
      <c r="Z697" s="9"/>
      <c r="AA697" s="9"/>
      <c r="AB697" s="9"/>
      <c r="AC697" s="9"/>
      <c r="AD697" s="9"/>
      <c r="AE697" s="9"/>
      <c r="AF697" s="9"/>
      <c r="AG697" s="9"/>
      <c r="AH697" s="9"/>
    </row>
    <row r="698" spans="1:34" x14ac:dyDescent="0.25">
      <c r="A698" s="9"/>
      <c r="B698" s="9"/>
      <c r="C698" s="9"/>
      <c r="D698" s="9"/>
      <c r="E698" s="1046"/>
      <c r="F698" s="9"/>
      <c r="G698" s="1046"/>
      <c r="H698" s="1046"/>
      <c r="I698" s="9"/>
      <c r="J698" s="9"/>
      <c r="K698" s="9"/>
      <c r="L698" s="6"/>
      <c r="M698" s="9"/>
      <c r="N698" s="9"/>
      <c r="O698" s="9"/>
      <c r="P698" s="9"/>
      <c r="S698" s="9"/>
      <c r="V698" s="9"/>
      <c r="W698" s="17"/>
      <c r="X698" s="9"/>
      <c r="Y698" s="9"/>
      <c r="Z698" s="9"/>
      <c r="AA698" s="9"/>
      <c r="AB698" s="9"/>
      <c r="AC698" s="9"/>
      <c r="AD698" s="9"/>
      <c r="AE698" s="9"/>
      <c r="AF698" s="9"/>
      <c r="AG698" s="9"/>
      <c r="AH698" s="9"/>
    </row>
    <row r="699" spans="1:34" x14ac:dyDescent="0.25">
      <c r="A699" s="9"/>
      <c r="B699" s="9"/>
      <c r="C699" s="9"/>
      <c r="D699" s="9"/>
      <c r="E699" s="1046"/>
      <c r="F699" s="9"/>
      <c r="G699" s="1046"/>
      <c r="H699" s="1046"/>
      <c r="I699" s="9"/>
      <c r="J699" s="9"/>
      <c r="K699" s="9"/>
      <c r="L699" s="6"/>
      <c r="M699" s="9"/>
      <c r="N699" s="9"/>
      <c r="O699" s="9"/>
      <c r="P699" s="9"/>
      <c r="S699" s="9"/>
      <c r="V699" s="9"/>
      <c r="W699" s="17"/>
      <c r="X699" s="9"/>
      <c r="Y699" s="9"/>
      <c r="Z699" s="9"/>
      <c r="AA699" s="9"/>
      <c r="AB699" s="9"/>
      <c r="AC699" s="9"/>
      <c r="AD699" s="9"/>
      <c r="AE699" s="9"/>
      <c r="AF699" s="9"/>
      <c r="AG699" s="9"/>
      <c r="AH699" s="9"/>
    </row>
    <row r="700" spans="1:34" x14ac:dyDescent="0.25">
      <c r="A700" s="9"/>
      <c r="B700" s="9"/>
      <c r="C700" s="9"/>
      <c r="D700" s="9"/>
      <c r="E700" s="1046"/>
      <c r="F700" s="9"/>
      <c r="G700" s="1046"/>
      <c r="H700" s="1046"/>
      <c r="I700" s="9"/>
      <c r="J700" s="9"/>
      <c r="K700" s="9"/>
      <c r="L700" s="6"/>
      <c r="M700" s="9"/>
      <c r="N700" s="9"/>
      <c r="O700" s="9"/>
      <c r="P700" s="9"/>
      <c r="S700" s="9"/>
      <c r="V700" s="9"/>
      <c r="W700" s="17"/>
      <c r="X700" s="9"/>
      <c r="Y700" s="9"/>
      <c r="Z700" s="9"/>
      <c r="AA700" s="9"/>
      <c r="AB700" s="9"/>
      <c r="AC700" s="9"/>
      <c r="AD700" s="9"/>
      <c r="AE700" s="9"/>
      <c r="AF700" s="9"/>
      <c r="AG700" s="9"/>
      <c r="AH700" s="9"/>
    </row>
    <row r="701" spans="1:34" x14ac:dyDescent="0.25">
      <c r="A701" s="9"/>
      <c r="B701" s="9"/>
      <c r="C701" s="9"/>
      <c r="D701" s="9"/>
      <c r="E701" s="1046"/>
      <c r="F701" s="9"/>
      <c r="G701" s="1046"/>
      <c r="H701" s="1046"/>
      <c r="I701" s="9"/>
      <c r="J701" s="9"/>
      <c r="K701" s="9"/>
      <c r="L701" s="6"/>
      <c r="M701" s="9"/>
      <c r="N701" s="9"/>
      <c r="O701" s="9"/>
      <c r="P701" s="9"/>
      <c r="S701" s="9"/>
      <c r="V701" s="9"/>
      <c r="W701" s="17"/>
      <c r="X701" s="9"/>
      <c r="Y701" s="9"/>
      <c r="Z701" s="9"/>
      <c r="AA701" s="9"/>
      <c r="AB701" s="9"/>
      <c r="AC701" s="9"/>
      <c r="AD701" s="9"/>
      <c r="AE701" s="9"/>
      <c r="AF701" s="9"/>
      <c r="AG701" s="9"/>
      <c r="AH701" s="9"/>
    </row>
    <row r="702" spans="1:34" x14ac:dyDescent="0.25">
      <c r="A702" s="9"/>
      <c r="B702" s="9"/>
      <c r="C702" s="9"/>
      <c r="D702" s="9"/>
      <c r="E702" s="1046"/>
      <c r="F702" s="9"/>
      <c r="G702" s="1046"/>
      <c r="H702" s="1046"/>
      <c r="I702" s="9"/>
      <c r="J702" s="9"/>
      <c r="K702" s="9"/>
      <c r="L702" s="6"/>
      <c r="M702" s="9"/>
      <c r="N702" s="9"/>
      <c r="O702" s="9"/>
      <c r="P702" s="9"/>
      <c r="S702" s="9"/>
      <c r="V702" s="9"/>
      <c r="W702" s="17"/>
      <c r="X702" s="9"/>
      <c r="Y702" s="9"/>
      <c r="Z702" s="9"/>
      <c r="AA702" s="9"/>
      <c r="AB702" s="9"/>
      <c r="AC702" s="9"/>
      <c r="AD702" s="9"/>
      <c r="AE702" s="9"/>
      <c r="AF702" s="9"/>
      <c r="AG702" s="9"/>
      <c r="AH702" s="9"/>
    </row>
    <row r="703" spans="1:34" x14ac:dyDescent="0.25">
      <c r="A703" s="9"/>
      <c r="B703" s="9"/>
      <c r="C703" s="9"/>
      <c r="D703" s="9"/>
      <c r="E703" s="1046"/>
      <c r="F703" s="9"/>
      <c r="G703" s="1046"/>
      <c r="H703" s="1046"/>
      <c r="I703" s="9"/>
      <c r="J703" s="9"/>
      <c r="K703" s="9"/>
      <c r="L703" s="6"/>
      <c r="M703" s="9"/>
      <c r="N703" s="9"/>
      <c r="O703" s="9"/>
      <c r="P703" s="9"/>
      <c r="S703" s="9"/>
      <c r="V703" s="9"/>
      <c r="W703" s="17"/>
      <c r="X703" s="9"/>
      <c r="Y703" s="9"/>
      <c r="Z703" s="9"/>
      <c r="AA703" s="9"/>
      <c r="AB703" s="9"/>
      <c r="AC703" s="9"/>
      <c r="AD703" s="9"/>
      <c r="AE703" s="9"/>
      <c r="AF703" s="9"/>
      <c r="AG703" s="9"/>
      <c r="AH703" s="9"/>
    </row>
    <row r="704" spans="1:34" x14ac:dyDescent="0.25">
      <c r="A704" s="9"/>
      <c r="B704" s="9"/>
      <c r="C704" s="9"/>
      <c r="D704" s="9"/>
      <c r="E704" s="1046"/>
      <c r="F704" s="9"/>
      <c r="G704" s="1046"/>
      <c r="H704" s="1046"/>
      <c r="I704" s="9"/>
      <c r="J704" s="9"/>
      <c r="K704" s="9"/>
      <c r="L704" s="6"/>
      <c r="M704" s="9"/>
      <c r="N704" s="9"/>
      <c r="O704" s="9"/>
      <c r="P704" s="9"/>
      <c r="S704" s="9"/>
      <c r="V704" s="9"/>
      <c r="W704" s="17"/>
      <c r="X704" s="9"/>
      <c r="Y704" s="9"/>
      <c r="Z704" s="9"/>
      <c r="AA704" s="9"/>
      <c r="AB704" s="9"/>
      <c r="AC704" s="9"/>
      <c r="AD704" s="9"/>
      <c r="AE704" s="9"/>
      <c r="AF704" s="9"/>
      <c r="AG704" s="9"/>
      <c r="AH704" s="9"/>
    </row>
    <row r="705" spans="1:34" x14ac:dyDescent="0.25">
      <c r="A705" s="9"/>
      <c r="B705" s="9"/>
      <c r="C705" s="9"/>
      <c r="D705" s="9"/>
      <c r="E705" s="1046"/>
      <c r="F705" s="9"/>
      <c r="G705" s="1046"/>
      <c r="H705" s="1046"/>
      <c r="I705" s="9"/>
      <c r="J705" s="9"/>
      <c r="K705" s="9"/>
      <c r="L705" s="6"/>
      <c r="M705" s="9"/>
      <c r="N705" s="9"/>
      <c r="O705" s="9"/>
      <c r="P705" s="9"/>
      <c r="S705" s="9"/>
      <c r="V705" s="9"/>
      <c r="W705" s="17"/>
      <c r="X705" s="9"/>
      <c r="Y705" s="9"/>
      <c r="Z705" s="9"/>
      <c r="AA705" s="9"/>
      <c r="AB705" s="9"/>
      <c r="AC705" s="9"/>
      <c r="AD705" s="9"/>
      <c r="AE705" s="9"/>
      <c r="AF705" s="9"/>
      <c r="AG705" s="9"/>
      <c r="AH705" s="9"/>
    </row>
    <row r="706" spans="1:34" x14ac:dyDescent="0.25">
      <c r="A706" s="9"/>
      <c r="B706" s="9"/>
      <c r="C706" s="9"/>
      <c r="D706" s="9"/>
      <c r="E706" s="1046"/>
      <c r="F706" s="9"/>
      <c r="G706" s="1046"/>
      <c r="H706" s="1046"/>
      <c r="I706" s="9"/>
      <c r="J706" s="9"/>
      <c r="K706" s="9"/>
      <c r="L706" s="6"/>
      <c r="M706" s="9"/>
      <c r="N706" s="9"/>
      <c r="O706" s="9"/>
      <c r="P706" s="9"/>
      <c r="S706" s="9"/>
      <c r="V706" s="9"/>
      <c r="W706" s="17"/>
      <c r="X706" s="9"/>
      <c r="Y706" s="9"/>
      <c r="Z706" s="9"/>
      <c r="AA706" s="9"/>
      <c r="AB706" s="9"/>
      <c r="AC706" s="9"/>
      <c r="AD706" s="9"/>
      <c r="AE706" s="9"/>
      <c r="AF706" s="9"/>
      <c r="AG706" s="9"/>
      <c r="AH706" s="9"/>
    </row>
    <row r="707" spans="1:34" x14ac:dyDescent="0.25">
      <c r="A707" s="9"/>
      <c r="B707" s="9"/>
      <c r="C707" s="9"/>
      <c r="D707" s="9"/>
      <c r="E707" s="1046"/>
      <c r="F707" s="9"/>
      <c r="G707" s="1046"/>
      <c r="H707" s="1046"/>
      <c r="I707" s="9"/>
      <c r="J707" s="9"/>
      <c r="K707" s="9"/>
      <c r="L707" s="6"/>
      <c r="M707" s="9"/>
      <c r="N707" s="9"/>
      <c r="O707" s="9"/>
      <c r="P707" s="9"/>
      <c r="S707" s="9"/>
      <c r="V707" s="9"/>
      <c r="W707" s="17"/>
      <c r="X707" s="9"/>
      <c r="Y707" s="9"/>
      <c r="Z707" s="9"/>
      <c r="AA707" s="9"/>
      <c r="AB707" s="9"/>
      <c r="AC707" s="9"/>
      <c r="AD707" s="9"/>
      <c r="AE707" s="9"/>
      <c r="AF707" s="9"/>
      <c r="AG707" s="9"/>
      <c r="AH707" s="9"/>
    </row>
    <row r="708" spans="1:34" x14ac:dyDescent="0.25">
      <c r="A708" s="9"/>
      <c r="B708" s="9"/>
      <c r="C708" s="9"/>
      <c r="D708" s="9"/>
      <c r="E708" s="1046"/>
      <c r="F708" s="9"/>
      <c r="G708" s="1046"/>
      <c r="H708" s="1046"/>
      <c r="I708" s="9"/>
      <c r="J708" s="9"/>
      <c r="K708" s="9"/>
      <c r="L708" s="6"/>
      <c r="M708" s="9"/>
      <c r="N708" s="9"/>
      <c r="O708" s="9"/>
      <c r="P708" s="9"/>
      <c r="S708" s="9"/>
      <c r="V708" s="9"/>
      <c r="W708" s="17"/>
      <c r="X708" s="9"/>
      <c r="Y708" s="9"/>
      <c r="Z708" s="9"/>
      <c r="AA708" s="9"/>
      <c r="AB708" s="9"/>
      <c r="AC708" s="9"/>
      <c r="AD708" s="9"/>
      <c r="AE708" s="9"/>
      <c r="AF708" s="9"/>
      <c r="AG708" s="9"/>
      <c r="AH708" s="9"/>
    </row>
    <row r="709" spans="1:34" x14ac:dyDescent="0.25">
      <c r="A709" s="9"/>
      <c r="B709" s="9"/>
      <c r="C709" s="9"/>
      <c r="D709" s="9"/>
      <c r="E709" s="1046"/>
      <c r="F709" s="9"/>
      <c r="G709" s="1046"/>
      <c r="H709" s="1046"/>
      <c r="I709" s="9"/>
      <c r="J709" s="9"/>
      <c r="K709" s="9"/>
      <c r="L709" s="6"/>
      <c r="M709" s="9"/>
      <c r="N709" s="9"/>
      <c r="O709" s="9"/>
      <c r="P709" s="9"/>
      <c r="S709" s="9"/>
      <c r="V709" s="9"/>
      <c r="W709" s="17"/>
      <c r="X709" s="9"/>
      <c r="Y709" s="9"/>
      <c r="Z709" s="9"/>
      <c r="AA709" s="9"/>
      <c r="AB709" s="9"/>
      <c r="AC709" s="9"/>
      <c r="AD709" s="9"/>
      <c r="AE709" s="9"/>
      <c r="AF709" s="9"/>
      <c r="AG709" s="9"/>
      <c r="AH709" s="9"/>
    </row>
    <row r="710" spans="1:34" x14ac:dyDescent="0.25">
      <c r="A710" s="9"/>
      <c r="B710" s="9"/>
      <c r="C710" s="9"/>
      <c r="D710" s="9"/>
      <c r="E710" s="1046"/>
      <c r="F710" s="9"/>
      <c r="G710" s="1046"/>
      <c r="H710" s="1046"/>
      <c r="I710" s="9"/>
      <c r="J710" s="9"/>
      <c r="K710" s="9"/>
      <c r="L710" s="6"/>
      <c r="M710" s="9"/>
      <c r="N710" s="9"/>
      <c r="O710" s="9"/>
      <c r="P710" s="9"/>
      <c r="S710" s="9"/>
      <c r="V710" s="9"/>
      <c r="W710" s="17"/>
      <c r="X710" s="9"/>
      <c r="Y710" s="9"/>
      <c r="Z710" s="9"/>
      <c r="AA710" s="9"/>
      <c r="AB710" s="9"/>
      <c r="AC710" s="9"/>
      <c r="AD710" s="9"/>
      <c r="AE710" s="9"/>
      <c r="AF710" s="9"/>
      <c r="AG710" s="9"/>
      <c r="AH710" s="9"/>
    </row>
    <row r="711" spans="1:34" x14ac:dyDescent="0.25">
      <c r="A711" s="9"/>
      <c r="B711" s="9"/>
      <c r="C711" s="9"/>
      <c r="D711" s="9"/>
      <c r="E711" s="1046"/>
      <c r="F711" s="9"/>
      <c r="G711" s="1046"/>
      <c r="H711" s="1046"/>
      <c r="I711" s="9"/>
      <c r="J711" s="9"/>
      <c r="K711" s="9"/>
      <c r="L711" s="6"/>
      <c r="M711" s="9"/>
      <c r="N711" s="9"/>
      <c r="O711" s="9"/>
      <c r="P711" s="9"/>
      <c r="S711" s="9"/>
      <c r="V711" s="9"/>
      <c r="W711" s="17"/>
      <c r="X711" s="9"/>
      <c r="Y711" s="9"/>
      <c r="Z711" s="9"/>
      <c r="AA711" s="9"/>
      <c r="AB711" s="9"/>
      <c r="AC711" s="9"/>
      <c r="AD711" s="9"/>
      <c r="AE711" s="9"/>
      <c r="AF711" s="9"/>
      <c r="AG711" s="9"/>
      <c r="AH711" s="9"/>
    </row>
    <row r="712" spans="1:34" x14ac:dyDescent="0.25">
      <c r="A712" s="9"/>
      <c r="B712" s="9"/>
      <c r="C712" s="9"/>
      <c r="D712" s="9"/>
      <c r="E712" s="1046"/>
      <c r="F712" s="9"/>
      <c r="G712" s="1046"/>
      <c r="H712" s="1046"/>
      <c r="I712" s="9"/>
      <c r="J712" s="9"/>
      <c r="K712" s="9"/>
      <c r="L712" s="6"/>
      <c r="M712" s="9"/>
      <c r="N712" s="9"/>
      <c r="O712" s="9"/>
      <c r="P712" s="9"/>
      <c r="S712" s="9"/>
      <c r="V712" s="9"/>
      <c r="W712" s="17"/>
      <c r="X712" s="9"/>
      <c r="Y712" s="9"/>
      <c r="Z712" s="9"/>
      <c r="AA712" s="9"/>
      <c r="AB712" s="9"/>
      <c r="AC712" s="9"/>
      <c r="AD712" s="9"/>
      <c r="AE712" s="9"/>
      <c r="AF712" s="9"/>
      <c r="AG712" s="9"/>
      <c r="AH712" s="9"/>
    </row>
    <row r="713" spans="1:34" x14ac:dyDescent="0.25">
      <c r="A713" s="9"/>
      <c r="B713" s="9"/>
      <c r="C713" s="9"/>
      <c r="D713" s="9"/>
      <c r="E713" s="1046"/>
      <c r="F713" s="9"/>
      <c r="G713" s="1046"/>
      <c r="H713" s="1046"/>
      <c r="I713" s="9"/>
      <c r="J713" s="9"/>
      <c r="K713" s="9"/>
      <c r="L713" s="6"/>
      <c r="M713" s="9"/>
      <c r="N713" s="9"/>
      <c r="O713" s="9"/>
      <c r="P713" s="9"/>
      <c r="S713" s="9"/>
      <c r="V713" s="9"/>
      <c r="W713" s="17"/>
      <c r="X713" s="9"/>
      <c r="Y713" s="9"/>
      <c r="Z713" s="9"/>
      <c r="AA713" s="9"/>
      <c r="AB713" s="9"/>
      <c r="AC713" s="9"/>
      <c r="AD713" s="9"/>
      <c r="AE713" s="9"/>
      <c r="AF713" s="9"/>
      <c r="AG713" s="9"/>
      <c r="AH713" s="9"/>
    </row>
    <row r="714" spans="1:34" x14ac:dyDescent="0.25">
      <c r="A714" s="9"/>
      <c r="B714" s="9"/>
      <c r="C714" s="9"/>
      <c r="D714" s="9"/>
      <c r="E714" s="1046"/>
      <c r="F714" s="9"/>
      <c r="G714" s="1046"/>
      <c r="H714" s="1046"/>
      <c r="I714" s="9"/>
      <c r="J714" s="9"/>
      <c r="K714" s="9"/>
      <c r="L714" s="6"/>
      <c r="M714" s="9"/>
      <c r="N714" s="9"/>
      <c r="O714" s="9"/>
      <c r="P714" s="9"/>
      <c r="S714" s="9"/>
      <c r="V714" s="9"/>
      <c r="W714" s="17"/>
      <c r="X714" s="9"/>
      <c r="Y714" s="9"/>
      <c r="Z714" s="9"/>
      <c r="AA714" s="9"/>
      <c r="AB714" s="9"/>
      <c r="AC714" s="9"/>
      <c r="AD714" s="9"/>
      <c r="AE714" s="9"/>
      <c r="AF714" s="9"/>
      <c r="AG714" s="9"/>
      <c r="AH714" s="9"/>
    </row>
    <row r="715" spans="1:34" x14ac:dyDescent="0.25">
      <c r="A715" s="9"/>
      <c r="B715" s="9"/>
      <c r="C715" s="9"/>
      <c r="D715" s="9"/>
      <c r="E715" s="1046"/>
      <c r="F715" s="9"/>
      <c r="G715" s="1046"/>
      <c r="H715" s="1046"/>
      <c r="I715" s="9"/>
      <c r="J715" s="9"/>
      <c r="K715" s="9"/>
      <c r="L715" s="6"/>
      <c r="M715" s="9"/>
      <c r="N715" s="9"/>
      <c r="O715" s="9"/>
      <c r="P715" s="9"/>
      <c r="S715" s="9"/>
      <c r="V715" s="9"/>
      <c r="W715" s="17"/>
      <c r="X715" s="9"/>
      <c r="Y715" s="9"/>
      <c r="Z715" s="9"/>
      <c r="AA715" s="9"/>
      <c r="AB715" s="9"/>
      <c r="AC715" s="9"/>
      <c r="AD715" s="9"/>
      <c r="AE715" s="9"/>
      <c r="AF715" s="9"/>
      <c r="AG715" s="9"/>
      <c r="AH715" s="9"/>
    </row>
    <row r="716" spans="1:34" x14ac:dyDescent="0.25">
      <c r="A716" s="9"/>
      <c r="B716" s="9"/>
      <c r="C716" s="9"/>
      <c r="D716" s="9"/>
      <c r="E716" s="1046"/>
      <c r="F716" s="9"/>
      <c r="G716" s="1046"/>
      <c r="H716" s="1046"/>
      <c r="I716" s="9"/>
      <c r="J716" s="9"/>
      <c r="K716" s="9"/>
      <c r="L716" s="6"/>
      <c r="M716" s="9"/>
      <c r="N716" s="9"/>
      <c r="O716" s="9"/>
      <c r="P716" s="9"/>
      <c r="S716" s="9"/>
      <c r="V716" s="9"/>
      <c r="W716" s="17"/>
      <c r="X716" s="9"/>
      <c r="Y716" s="9"/>
      <c r="Z716" s="9"/>
      <c r="AA716" s="9"/>
      <c r="AB716" s="9"/>
      <c r="AC716" s="9"/>
      <c r="AD716" s="9"/>
      <c r="AE716" s="9"/>
      <c r="AF716" s="9"/>
      <c r="AG716" s="9"/>
      <c r="AH716" s="9"/>
    </row>
    <row r="717" spans="1:34" x14ac:dyDescent="0.25">
      <c r="A717" s="9"/>
      <c r="B717" s="9"/>
      <c r="C717" s="9"/>
      <c r="D717" s="9"/>
      <c r="E717" s="1046"/>
      <c r="F717" s="9"/>
      <c r="G717" s="1046"/>
      <c r="H717" s="1046"/>
      <c r="I717" s="9"/>
      <c r="J717" s="9"/>
      <c r="K717" s="9"/>
      <c r="L717" s="6"/>
      <c r="M717" s="9"/>
      <c r="N717" s="9"/>
      <c r="O717" s="9"/>
      <c r="P717" s="9"/>
      <c r="S717" s="9"/>
      <c r="V717" s="9"/>
      <c r="W717" s="17"/>
      <c r="X717" s="9"/>
      <c r="Y717" s="9"/>
      <c r="Z717" s="9"/>
      <c r="AA717" s="9"/>
      <c r="AB717" s="9"/>
      <c r="AC717" s="9"/>
      <c r="AD717" s="9"/>
      <c r="AE717" s="9"/>
      <c r="AF717" s="9"/>
      <c r="AG717" s="9"/>
      <c r="AH717" s="9"/>
    </row>
    <row r="718" spans="1:34" x14ac:dyDescent="0.25">
      <c r="A718" s="9"/>
      <c r="B718" s="9"/>
      <c r="C718" s="9"/>
      <c r="D718" s="9"/>
      <c r="E718" s="1046"/>
      <c r="F718" s="9"/>
      <c r="G718" s="1046"/>
      <c r="H718" s="1046"/>
      <c r="I718" s="9"/>
      <c r="J718" s="9"/>
      <c r="K718" s="9"/>
      <c r="L718" s="6"/>
      <c r="M718" s="9"/>
      <c r="N718" s="9"/>
      <c r="O718" s="9"/>
      <c r="P718" s="9"/>
      <c r="S718" s="9"/>
      <c r="V718" s="9"/>
      <c r="W718" s="17"/>
      <c r="X718" s="9"/>
      <c r="Y718" s="9"/>
      <c r="Z718" s="9"/>
      <c r="AA718" s="9"/>
      <c r="AB718" s="9"/>
      <c r="AC718" s="9"/>
      <c r="AD718" s="9"/>
      <c r="AE718" s="9"/>
      <c r="AF718" s="9"/>
      <c r="AG718" s="9"/>
      <c r="AH718" s="9"/>
    </row>
    <row r="719" spans="1:34" x14ac:dyDescent="0.25">
      <c r="A719" s="9"/>
      <c r="B719" s="9"/>
      <c r="C719" s="9"/>
      <c r="D719" s="9"/>
      <c r="E719" s="1046"/>
      <c r="F719" s="9"/>
      <c r="G719" s="1046"/>
      <c r="H719" s="1046"/>
      <c r="I719" s="9"/>
      <c r="J719" s="9"/>
      <c r="K719" s="9"/>
      <c r="L719" s="6"/>
      <c r="M719" s="9"/>
      <c r="N719" s="9"/>
      <c r="O719" s="9"/>
      <c r="P719" s="9"/>
      <c r="S719" s="9"/>
      <c r="V719" s="9"/>
      <c r="W719" s="17"/>
      <c r="X719" s="9"/>
      <c r="Y719" s="9"/>
      <c r="Z719" s="9"/>
      <c r="AA719" s="9"/>
      <c r="AB719" s="9"/>
      <c r="AC719" s="9"/>
      <c r="AD719" s="9"/>
      <c r="AE719" s="9"/>
      <c r="AF719" s="9"/>
      <c r="AG719" s="9"/>
      <c r="AH719" s="9"/>
    </row>
    <row r="720" spans="1:34" x14ac:dyDescent="0.25">
      <c r="A720" s="9"/>
      <c r="B720" s="9"/>
      <c r="C720" s="9"/>
      <c r="D720" s="9"/>
      <c r="E720" s="1046"/>
      <c r="F720" s="9"/>
      <c r="G720" s="1046"/>
      <c r="H720" s="1046"/>
      <c r="I720" s="9"/>
      <c r="J720" s="9"/>
      <c r="K720" s="9"/>
      <c r="L720" s="6"/>
      <c r="M720" s="9"/>
      <c r="N720" s="9"/>
      <c r="O720" s="9"/>
      <c r="P720" s="9"/>
      <c r="S720" s="9"/>
      <c r="V720" s="9"/>
      <c r="W720" s="17"/>
      <c r="X720" s="9"/>
      <c r="Y720" s="9"/>
      <c r="Z720" s="9"/>
      <c r="AA720" s="9"/>
      <c r="AB720" s="9"/>
      <c r="AC720" s="9"/>
      <c r="AD720" s="9"/>
      <c r="AE720" s="9"/>
      <c r="AF720" s="9"/>
      <c r="AG720" s="9"/>
      <c r="AH720" s="9"/>
    </row>
    <row r="721" spans="1:34" x14ac:dyDescent="0.25">
      <c r="A721" s="9"/>
      <c r="B721" s="9"/>
      <c r="C721" s="9"/>
      <c r="D721" s="9"/>
      <c r="E721" s="1046"/>
      <c r="F721" s="9"/>
      <c r="G721" s="1046"/>
      <c r="H721" s="1046"/>
      <c r="I721" s="9"/>
      <c r="J721" s="9"/>
      <c r="K721" s="9"/>
      <c r="L721" s="6"/>
      <c r="M721" s="9"/>
      <c r="N721" s="9"/>
      <c r="O721" s="9"/>
      <c r="P721" s="9"/>
      <c r="S721" s="9"/>
      <c r="V721" s="9"/>
      <c r="W721" s="17"/>
      <c r="X721" s="9"/>
      <c r="Y721" s="9"/>
      <c r="Z721" s="9"/>
      <c r="AA721" s="9"/>
      <c r="AB721" s="9"/>
      <c r="AC721" s="9"/>
      <c r="AD721" s="9"/>
      <c r="AE721" s="9"/>
      <c r="AF721" s="9"/>
      <c r="AG721" s="9"/>
      <c r="AH721" s="9"/>
    </row>
    <row r="722" spans="1:34" x14ac:dyDescent="0.25">
      <c r="A722" s="9"/>
      <c r="B722" s="9"/>
      <c r="C722" s="9"/>
      <c r="D722" s="9"/>
      <c r="E722" s="1046"/>
      <c r="F722" s="9"/>
      <c r="G722" s="1046"/>
      <c r="H722" s="1046"/>
      <c r="I722" s="9"/>
      <c r="J722" s="9"/>
      <c r="K722" s="9"/>
      <c r="L722" s="6"/>
      <c r="M722" s="9"/>
      <c r="N722" s="9"/>
      <c r="O722" s="9"/>
      <c r="P722" s="9"/>
      <c r="S722" s="9"/>
      <c r="V722" s="9"/>
      <c r="W722" s="17"/>
      <c r="X722" s="9"/>
      <c r="Y722" s="9"/>
      <c r="Z722" s="9"/>
      <c r="AA722" s="9"/>
      <c r="AB722" s="9"/>
      <c r="AC722" s="9"/>
      <c r="AD722" s="9"/>
      <c r="AE722" s="9"/>
      <c r="AF722" s="9"/>
      <c r="AG722" s="9"/>
      <c r="AH722" s="9"/>
    </row>
    <row r="723" spans="1:34" x14ac:dyDescent="0.25">
      <c r="A723" s="9"/>
      <c r="B723" s="9"/>
      <c r="C723" s="9"/>
      <c r="D723" s="9"/>
      <c r="E723" s="1046"/>
      <c r="F723" s="9"/>
      <c r="G723" s="1046"/>
      <c r="H723" s="1046"/>
      <c r="I723" s="9"/>
      <c r="J723" s="9"/>
      <c r="K723" s="9"/>
      <c r="L723" s="6"/>
      <c r="M723" s="9"/>
      <c r="N723" s="9"/>
      <c r="O723" s="9"/>
      <c r="P723" s="9"/>
      <c r="S723" s="9"/>
      <c r="V723" s="9"/>
      <c r="W723" s="17"/>
      <c r="X723" s="9"/>
      <c r="Y723" s="9"/>
      <c r="Z723" s="9"/>
      <c r="AA723" s="9"/>
      <c r="AB723" s="9"/>
      <c r="AC723" s="9"/>
      <c r="AD723" s="9"/>
      <c r="AE723" s="9"/>
      <c r="AF723" s="9"/>
      <c r="AG723" s="9"/>
      <c r="AH723" s="9"/>
    </row>
    <row r="724" spans="1:34" x14ac:dyDescent="0.25">
      <c r="A724" s="9"/>
      <c r="B724" s="9"/>
      <c r="C724" s="9"/>
      <c r="D724" s="9"/>
      <c r="E724" s="1046"/>
      <c r="F724" s="9"/>
      <c r="G724" s="1046"/>
      <c r="H724" s="1046"/>
      <c r="I724" s="9"/>
      <c r="J724" s="9"/>
      <c r="K724" s="9"/>
      <c r="L724" s="6"/>
      <c r="M724" s="9"/>
      <c r="N724" s="9"/>
      <c r="O724" s="9"/>
      <c r="P724" s="9"/>
      <c r="S724" s="9"/>
      <c r="V724" s="9"/>
      <c r="W724" s="17"/>
      <c r="X724" s="9"/>
      <c r="Y724" s="9"/>
      <c r="Z724" s="9"/>
      <c r="AA724" s="9"/>
      <c r="AB724" s="9"/>
      <c r="AC724" s="9"/>
      <c r="AD724" s="9"/>
      <c r="AE724" s="9"/>
      <c r="AF724" s="9"/>
      <c r="AG724" s="9"/>
      <c r="AH724" s="9"/>
    </row>
    <row r="725" spans="1:34" x14ac:dyDescent="0.25">
      <c r="A725" s="9"/>
      <c r="B725" s="9"/>
      <c r="C725" s="9"/>
      <c r="D725" s="9"/>
      <c r="E725" s="1046"/>
      <c r="F725" s="9"/>
      <c r="G725" s="1046"/>
      <c r="H725" s="1046"/>
      <c r="I725" s="9"/>
      <c r="J725" s="9"/>
      <c r="K725" s="9"/>
      <c r="L725" s="6"/>
      <c r="M725" s="9"/>
      <c r="N725" s="9"/>
      <c r="O725" s="9"/>
      <c r="P725" s="9"/>
      <c r="S725" s="9"/>
      <c r="V725" s="9"/>
      <c r="W725" s="17"/>
      <c r="X725" s="9"/>
      <c r="Y725" s="9"/>
      <c r="Z725" s="9"/>
      <c r="AA725" s="9"/>
      <c r="AB725" s="9"/>
      <c r="AC725" s="9"/>
      <c r="AD725" s="9"/>
      <c r="AE725" s="9"/>
      <c r="AF725" s="9"/>
      <c r="AG725" s="9"/>
      <c r="AH725" s="9"/>
    </row>
    <row r="726" spans="1:34" x14ac:dyDescent="0.25">
      <c r="A726" s="9"/>
      <c r="B726" s="9"/>
      <c r="C726" s="9"/>
      <c r="D726" s="9"/>
      <c r="E726" s="1046"/>
      <c r="F726" s="9"/>
      <c r="G726" s="1046"/>
      <c r="H726" s="1046"/>
      <c r="I726" s="9"/>
      <c r="J726" s="9"/>
      <c r="K726" s="9"/>
      <c r="L726" s="6"/>
      <c r="M726" s="9"/>
      <c r="N726" s="9"/>
      <c r="O726" s="9"/>
      <c r="P726" s="9"/>
      <c r="S726" s="9"/>
      <c r="V726" s="9"/>
      <c r="W726" s="17"/>
      <c r="X726" s="9"/>
      <c r="Y726" s="9"/>
      <c r="Z726" s="9"/>
      <c r="AA726" s="9"/>
      <c r="AB726" s="9"/>
      <c r="AC726" s="9"/>
      <c r="AD726" s="9"/>
      <c r="AE726" s="9"/>
      <c r="AF726" s="9"/>
      <c r="AG726" s="9"/>
      <c r="AH726" s="9"/>
    </row>
    <row r="727" spans="1:34" x14ac:dyDescent="0.25">
      <c r="A727" s="9"/>
      <c r="B727" s="9"/>
      <c r="C727" s="9"/>
      <c r="D727" s="9"/>
      <c r="E727" s="1046"/>
      <c r="F727" s="9"/>
      <c r="G727" s="1046"/>
      <c r="H727" s="1046"/>
      <c r="I727" s="9"/>
      <c r="J727" s="9"/>
      <c r="K727" s="9"/>
      <c r="L727" s="6"/>
      <c r="M727" s="9"/>
      <c r="N727" s="9"/>
      <c r="O727" s="9"/>
      <c r="P727" s="9"/>
      <c r="S727" s="9"/>
      <c r="V727" s="9"/>
      <c r="W727" s="17"/>
      <c r="X727" s="9"/>
      <c r="Y727" s="9"/>
      <c r="Z727" s="9"/>
      <c r="AA727" s="9"/>
      <c r="AB727" s="9"/>
      <c r="AC727" s="9"/>
      <c r="AD727" s="9"/>
      <c r="AE727" s="9"/>
      <c r="AF727" s="9"/>
      <c r="AG727" s="9"/>
      <c r="AH727" s="9"/>
    </row>
    <row r="728" spans="1:34" x14ac:dyDescent="0.25">
      <c r="A728" s="9"/>
      <c r="B728" s="9"/>
      <c r="C728" s="9"/>
      <c r="D728" s="9"/>
      <c r="E728" s="1046"/>
      <c r="F728" s="9"/>
      <c r="G728" s="1046"/>
      <c r="H728" s="1046"/>
      <c r="I728" s="9"/>
      <c r="J728" s="9"/>
      <c r="K728" s="9"/>
      <c r="L728" s="6"/>
      <c r="M728" s="9"/>
      <c r="N728" s="9"/>
      <c r="O728" s="9"/>
      <c r="P728" s="9"/>
      <c r="S728" s="9"/>
      <c r="V728" s="9"/>
      <c r="W728" s="17"/>
      <c r="X728" s="9"/>
      <c r="Y728" s="9"/>
      <c r="Z728" s="9"/>
      <c r="AA728" s="9"/>
      <c r="AB728" s="9"/>
      <c r="AC728" s="9"/>
      <c r="AD728" s="9"/>
      <c r="AE728" s="9"/>
      <c r="AF728" s="9"/>
      <c r="AG728" s="9"/>
      <c r="AH728" s="9"/>
    </row>
    <row r="729" spans="1:34" x14ac:dyDescent="0.25">
      <c r="A729" s="9"/>
      <c r="B729" s="9"/>
      <c r="C729" s="9"/>
      <c r="D729" s="9"/>
      <c r="E729" s="1046"/>
      <c r="F729" s="9"/>
      <c r="G729" s="1046"/>
      <c r="H729" s="1046"/>
      <c r="I729" s="9"/>
      <c r="J729" s="9"/>
      <c r="K729" s="9"/>
      <c r="L729" s="6"/>
      <c r="M729" s="9"/>
      <c r="N729" s="9"/>
      <c r="O729" s="9"/>
      <c r="P729" s="9"/>
      <c r="S729" s="9"/>
      <c r="V729" s="9"/>
      <c r="W729" s="17"/>
      <c r="X729" s="9"/>
      <c r="Y729" s="9"/>
      <c r="Z729" s="9"/>
      <c r="AA729" s="9"/>
      <c r="AB729" s="9"/>
      <c r="AC729" s="9"/>
      <c r="AD729" s="9"/>
      <c r="AE729" s="9"/>
      <c r="AF729" s="9"/>
      <c r="AG729" s="9"/>
      <c r="AH729" s="9"/>
    </row>
    <row r="730" spans="1:34" x14ac:dyDescent="0.25">
      <c r="A730" s="9"/>
      <c r="B730" s="9"/>
      <c r="C730" s="9"/>
      <c r="D730" s="9"/>
      <c r="E730" s="1046"/>
      <c r="F730" s="9"/>
      <c r="G730" s="1046"/>
      <c r="H730" s="1046"/>
      <c r="I730" s="9"/>
      <c r="J730" s="9"/>
      <c r="K730" s="9"/>
      <c r="L730" s="6"/>
      <c r="M730" s="9"/>
      <c r="N730" s="9"/>
      <c r="O730" s="9"/>
      <c r="P730" s="9"/>
      <c r="S730" s="9"/>
      <c r="V730" s="9"/>
      <c r="W730" s="17"/>
      <c r="X730" s="9"/>
      <c r="Y730" s="9"/>
      <c r="Z730" s="9"/>
      <c r="AA730" s="9"/>
      <c r="AB730" s="9"/>
      <c r="AC730" s="9"/>
      <c r="AD730" s="9"/>
      <c r="AE730" s="9"/>
      <c r="AF730" s="9"/>
      <c r="AG730" s="9"/>
      <c r="AH730" s="9"/>
    </row>
    <row r="731" spans="1:34" x14ac:dyDescent="0.25">
      <c r="A731" s="9"/>
      <c r="B731" s="9"/>
      <c r="C731" s="9"/>
      <c r="D731" s="9"/>
      <c r="E731" s="1046"/>
      <c r="F731" s="9"/>
      <c r="G731" s="1046"/>
      <c r="H731" s="1046"/>
      <c r="I731" s="9"/>
      <c r="J731" s="9"/>
      <c r="K731" s="9"/>
      <c r="L731" s="6"/>
      <c r="M731" s="9"/>
      <c r="N731" s="9"/>
      <c r="O731" s="9"/>
      <c r="P731" s="9"/>
      <c r="S731" s="9"/>
      <c r="V731" s="9"/>
      <c r="W731" s="17"/>
      <c r="X731" s="9"/>
      <c r="Y731" s="9"/>
      <c r="Z731" s="9"/>
      <c r="AA731" s="9"/>
      <c r="AB731" s="9"/>
      <c r="AC731" s="9"/>
      <c r="AD731" s="9"/>
      <c r="AE731" s="9"/>
      <c r="AF731" s="9"/>
      <c r="AG731" s="9"/>
      <c r="AH731" s="9"/>
    </row>
    <row r="732" spans="1:34" x14ac:dyDescent="0.25">
      <c r="A732" s="9"/>
      <c r="B732" s="9"/>
      <c r="C732" s="9"/>
      <c r="D732" s="9"/>
      <c r="E732" s="1046"/>
      <c r="F732" s="9"/>
      <c r="G732" s="1046"/>
      <c r="H732" s="1046"/>
      <c r="I732" s="9"/>
      <c r="J732" s="9"/>
      <c r="K732" s="9"/>
      <c r="L732" s="6"/>
      <c r="M732" s="9"/>
      <c r="N732" s="9"/>
      <c r="O732" s="9"/>
      <c r="P732" s="9"/>
      <c r="S732" s="9"/>
      <c r="V732" s="9"/>
      <c r="W732" s="17"/>
      <c r="X732" s="9"/>
      <c r="Y732" s="9"/>
      <c r="Z732" s="9"/>
      <c r="AA732" s="9"/>
      <c r="AB732" s="9"/>
      <c r="AC732" s="9"/>
      <c r="AD732" s="9"/>
      <c r="AE732" s="9"/>
      <c r="AF732" s="9"/>
      <c r="AG732" s="9"/>
      <c r="AH732" s="9"/>
    </row>
    <row r="733" spans="1:34" x14ac:dyDescent="0.25">
      <c r="A733" s="9"/>
      <c r="B733" s="9"/>
      <c r="C733" s="9"/>
      <c r="D733" s="9"/>
      <c r="E733" s="1046"/>
      <c r="F733" s="9"/>
      <c r="G733" s="1046"/>
      <c r="H733" s="1046"/>
      <c r="I733" s="9"/>
      <c r="J733" s="9"/>
      <c r="K733" s="9"/>
      <c r="L733" s="6"/>
      <c r="M733" s="9"/>
      <c r="N733" s="9"/>
      <c r="O733" s="9"/>
      <c r="P733" s="9"/>
      <c r="S733" s="9"/>
      <c r="V733" s="9"/>
      <c r="W733" s="17"/>
      <c r="X733" s="9"/>
      <c r="Y733" s="9"/>
      <c r="Z733" s="9"/>
      <c r="AA733" s="9"/>
      <c r="AB733" s="9"/>
      <c r="AC733" s="9"/>
      <c r="AD733" s="9"/>
      <c r="AE733" s="9"/>
      <c r="AF733" s="9"/>
      <c r="AG733" s="9"/>
      <c r="AH733" s="9"/>
    </row>
    <row r="734" spans="1:34" x14ac:dyDescent="0.25">
      <c r="A734" s="9"/>
      <c r="B734" s="9"/>
      <c r="C734" s="9"/>
      <c r="D734" s="9"/>
      <c r="E734" s="1046"/>
      <c r="F734" s="9"/>
      <c r="G734" s="1046"/>
      <c r="H734" s="1046"/>
      <c r="I734" s="9"/>
      <c r="J734" s="9"/>
      <c r="K734" s="9"/>
      <c r="L734" s="6"/>
      <c r="M734" s="9"/>
      <c r="N734" s="9"/>
      <c r="O734" s="9"/>
      <c r="P734" s="9"/>
      <c r="S734" s="9"/>
      <c r="V734" s="9"/>
      <c r="W734" s="17"/>
      <c r="X734" s="9"/>
      <c r="Y734" s="9"/>
      <c r="Z734" s="9"/>
      <c r="AA734" s="9"/>
      <c r="AB734" s="9"/>
      <c r="AC734" s="9"/>
      <c r="AD734" s="9"/>
      <c r="AE734" s="9"/>
      <c r="AF734" s="9"/>
      <c r="AG734" s="9"/>
      <c r="AH734" s="9"/>
    </row>
    <row r="735" spans="1:34" x14ac:dyDescent="0.25">
      <c r="A735" s="9"/>
      <c r="B735" s="9"/>
      <c r="C735" s="9"/>
      <c r="D735" s="9"/>
      <c r="E735" s="1046"/>
      <c r="F735" s="9"/>
      <c r="G735" s="1046"/>
      <c r="H735" s="1046"/>
      <c r="I735" s="9"/>
      <c r="J735" s="9"/>
      <c r="K735" s="9"/>
      <c r="L735" s="6"/>
      <c r="M735" s="9"/>
      <c r="N735" s="9"/>
      <c r="O735" s="9"/>
      <c r="P735" s="9"/>
      <c r="S735" s="9"/>
      <c r="V735" s="9"/>
      <c r="W735" s="17"/>
      <c r="X735" s="9"/>
      <c r="Y735" s="9"/>
      <c r="Z735" s="9"/>
      <c r="AA735" s="9"/>
      <c r="AB735" s="9"/>
      <c r="AC735" s="9"/>
      <c r="AD735" s="9"/>
      <c r="AE735" s="9"/>
      <c r="AF735" s="9"/>
      <c r="AG735" s="9"/>
      <c r="AH735" s="9"/>
    </row>
    <row r="736" spans="1:34" x14ac:dyDescent="0.25">
      <c r="A736" s="9"/>
      <c r="B736" s="9"/>
      <c r="C736" s="9"/>
      <c r="D736" s="9"/>
      <c r="E736" s="1046"/>
      <c r="F736" s="9"/>
      <c r="G736" s="1046"/>
      <c r="H736" s="1046"/>
      <c r="I736" s="9"/>
      <c r="J736" s="9"/>
      <c r="K736" s="9"/>
      <c r="L736" s="6"/>
      <c r="M736" s="9"/>
      <c r="N736" s="9"/>
      <c r="O736" s="9"/>
      <c r="P736" s="9"/>
      <c r="S736" s="9"/>
      <c r="V736" s="9"/>
      <c r="W736" s="17"/>
      <c r="X736" s="9"/>
      <c r="Y736" s="9"/>
      <c r="Z736" s="9"/>
      <c r="AA736" s="9"/>
      <c r="AB736" s="9"/>
      <c r="AC736" s="9"/>
      <c r="AD736" s="9"/>
      <c r="AE736" s="9"/>
      <c r="AF736" s="9"/>
      <c r="AG736" s="9"/>
      <c r="AH736" s="9"/>
    </row>
    <row r="737" spans="1:34" x14ac:dyDescent="0.25">
      <c r="A737" s="9"/>
      <c r="B737" s="9"/>
      <c r="C737" s="9"/>
      <c r="D737" s="9"/>
      <c r="E737" s="1046"/>
      <c r="F737" s="9"/>
      <c r="G737" s="1046"/>
      <c r="H737" s="1046"/>
      <c r="I737" s="9"/>
      <c r="J737" s="9"/>
      <c r="K737" s="9"/>
      <c r="L737" s="6"/>
      <c r="M737" s="9"/>
      <c r="N737" s="9"/>
      <c r="O737" s="9"/>
      <c r="P737" s="9"/>
      <c r="S737" s="9"/>
      <c r="V737" s="9"/>
      <c r="W737" s="17"/>
      <c r="X737" s="9"/>
      <c r="Y737" s="9"/>
      <c r="Z737" s="9"/>
      <c r="AA737" s="9"/>
      <c r="AB737" s="9"/>
      <c r="AC737" s="9"/>
      <c r="AD737" s="9"/>
      <c r="AE737" s="9"/>
      <c r="AF737" s="9"/>
      <c r="AG737" s="9"/>
      <c r="AH737" s="9"/>
    </row>
    <row r="738" spans="1:34" x14ac:dyDescent="0.25">
      <c r="A738" s="9"/>
      <c r="B738" s="9"/>
      <c r="C738" s="9"/>
      <c r="D738" s="9"/>
      <c r="E738" s="1046"/>
      <c r="F738" s="9"/>
      <c r="G738" s="1046"/>
      <c r="H738" s="1046"/>
      <c r="I738" s="9"/>
      <c r="J738" s="9"/>
      <c r="K738" s="9"/>
      <c r="L738" s="6"/>
      <c r="M738" s="9"/>
      <c r="N738" s="9"/>
      <c r="O738" s="9"/>
      <c r="P738" s="9"/>
      <c r="S738" s="9"/>
      <c r="V738" s="9"/>
      <c r="W738" s="17"/>
      <c r="X738" s="9"/>
      <c r="Y738" s="9"/>
      <c r="Z738" s="9"/>
      <c r="AA738" s="9"/>
      <c r="AB738" s="9"/>
      <c r="AC738" s="9"/>
      <c r="AD738" s="9"/>
      <c r="AE738" s="9"/>
      <c r="AF738" s="9"/>
      <c r="AG738" s="9"/>
      <c r="AH738" s="9"/>
    </row>
    <row r="739" spans="1:34" x14ac:dyDescent="0.25">
      <c r="A739" s="9"/>
      <c r="B739" s="9"/>
      <c r="C739" s="9"/>
      <c r="D739" s="9"/>
      <c r="E739" s="1046"/>
      <c r="F739" s="9"/>
      <c r="G739" s="1046"/>
      <c r="H739" s="1046"/>
      <c r="I739" s="9"/>
      <c r="J739" s="9"/>
      <c r="K739" s="9"/>
      <c r="L739" s="6"/>
      <c r="M739" s="9"/>
      <c r="N739" s="9"/>
      <c r="O739" s="9"/>
      <c r="P739" s="9"/>
      <c r="S739" s="9"/>
      <c r="V739" s="9"/>
      <c r="W739" s="17"/>
      <c r="X739" s="9"/>
      <c r="Y739" s="9"/>
      <c r="Z739" s="9"/>
      <c r="AA739" s="9"/>
      <c r="AB739" s="9"/>
      <c r="AC739" s="9"/>
      <c r="AD739" s="9"/>
      <c r="AE739" s="9"/>
      <c r="AF739" s="9"/>
      <c r="AG739" s="9"/>
      <c r="AH739" s="9"/>
    </row>
    <row r="740" spans="1:34" x14ac:dyDescent="0.25">
      <c r="A740" s="9"/>
      <c r="B740" s="9"/>
      <c r="C740" s="9"/>
      <c r="D740" s="9"/>
      <c r="E740" s="1046"/>
      <c r="F740" s="9"/>
      <c r="G740" s="1046"/>
      <c r="H740" s="1046"/>
      <c r="I740" s="9"/>
      <c r="J740" s="9"/>
      <c r="K740" s="9"/>
      <c r="L740" s="6"/>
      <c r="M740" s="9"/>
      <c r="N740" s="9"/>
      <c r="O740" s="9"/>
      <c r="P740" s="9"/>
      <c r="S740" s="9"/>
      <c r="V740" s="9"/>
      <c r="W740" s="17"/>
      <c r="X740" s="9"/>
      <c r="Y740" s="9"/>
      <c r="Z740" s="9"/>
      <c r="AA740" s="9"/>
      <c r="AB740" s="9"/>
      <c r="AC740" s="9"/>
      <c r="AD740" s="9"/>
      <c r="AE740" s="9"/>
      <c r="AF740" s="9"/>
      <c r="AG740" s="9"/>
      <c r="AH740" s="9"/>
    </row>
    <row r="741" spans="1:34" x14ac:dyDescent="0.25">
      <c r="A741" s="9"/>
      <c r="B741" s="9"/>
      <c r="C741" s="9"/>
      <c r="D741" s="9"/>
      <c r="E741" s="1046"/>
      <c r="F741" s="9"/>
      <c r="G741" s="1046"/>
      <c r="H741" s="1046"/>
      <c r="I741" s="9"/>
      <c r="J741" s="9"/>
      <c r="K741" s="9"/>
      <c r="L741" s="6"/>
      <c r="M741" s="9"/>
      <c r="N741" s="9"/>
      <c r="O741" s="9"/>
      <c r="P741" s="9"/>
      <c r="S741" s="9"/>
      <c r="V741" s="9"/>
      <c r="W741" s="17"/>
      <c r="X741" s="9"/>
      <c r="Y741" s="9"/>
      <c r="Z741" s="9"/>
      <c r="AA741" s="9"/>
      <c r="AB741" s="9"/>
      <c r="AC741" s="9"/>
      <c r="AD741" s="9"/>
      <c r="AE741" s="9"/>
      <c r="AF741" s="9"/>
      <c r="AG741" s="9"/>
      <c r="AH741" s="9"/>
    </row>
    <row r="742" spans="1:34" x14ac:dyDescent="0.25">
      <c r="A742" s="9"/>
      <c r="B742" s="9"/>
      <c r="C742" s="9"/>
      <c r="D742" s="9"/>
      <c r="E742" s="1046"/>
      <c r="F742" s="9"/>
      <c r="G742" s="1046"/>
      <c r="H742" s="1046"/>
      <c r="I742" s="9"/>
      <c r="J742" s="9"/>
      <c r="K742" s="9"/>
      <c r="L742" s="6"/>
      <c r="M742" s="9"/>
      <c r="N742" s="9"/>
      <c r="O742" s="9"/>
      <c r="P742" s="9"/>
      <c r="S742" s="9"/>
      <c r="V742" s="9"/>
      <c r="W742" s="17"/>
      <c r="X742" s="9"/>
      <c r="Y742" s="9"/>
      <c r="Z742" s="9"/>
      <c r="AA742" s="9"/>
      <c r="AB742" s="9"/>
      <c r="AC742" s="9"/>
      <c r="AD742" s="9"/>
      <c r="AE742" s="9"/>
      <c r="AF742" s="9"/>
      <c r="AG742" s="9"/>
      <c r="AH742" s="9"/>
    </row>
    <row r="743" spans="1:34" x14ac:dyDescent="0.25">
      <c r="A743" s="9"/>
      <c r="B743" s="9"/>
      <c r="C743" s="9"/>
      <c r="D743" s="9"/>
      <c r="E743" s="1046"/>
      <c r="F743" s="9"/>
      <c r="G743" s="1046"/>
      <c r="H743" s="1046"/>
      <c r="I743" s="9"/>
      <c r="J743" s="9"/>
      <c r="K743" s="9"/>
      <c r="L743" s="6"/>
      <c r="M743" s="9"/>
      <c r="N743" s="9"/>
      <c r="O743" s="9"/>
      <c r="P743" s="9"/>
      <c r="S743" s="9"/>
      <c r="V743" s="9"/>
      <c r="W743" s="17"/>
      <c r="X743" s="9"/>
      <c r="Y743" s="9"/>
      <c r="Z743" s="9"/>
      <c r="AA743" s="9"/>
      <c r="AB743" s="9"/>
      <c r="AC743" s="9"/>
      <c r="AD743" s="9"/>
      <c r="AE743" s="9"/>
      <c r="AF743" s="9"/>
      <c r="AG743" s="9"/>
      <c r="AH743" s="9"/>
    </row>
    <row r="744" spans="1:34" x14ac:dyDescent="0.25">
      <c r="A744" s="9"/>
      <c r="B744" s="9"/>
      <c r="C744" s="9"/>
      <c r="D744" s="9"/>
      <c r="E744" s="1046"/>
      <c r="F744" s="9"/>
      <c r="G744" s="1046"/>
      <c r="H744" s="1046"/>
      <c r="I744" s="9"/>
      <c r="J744" s="9"/>
      <c r="K744" s="9"/>
      <c r="L744" s="6"/>
      <c r="M744" s="9"/>
      <c r="N744" s="9"/>
      <c r="O744" s="9"/>
      <c r="P744" s="9"/>
      <c r="S744" s="9"/>
      <c r="V744" s="9"/>
      <c r="W744" s="17"/>
      <c r="X744" s="9"/>
      <c r="Y744" s="9"/>
      <c r="Z744" s="9"/>
      <c r="AA744" s="9"/>
      <c r="AB744" s="9"/>
      <c r="AC744" s="9"/>
      <c r="AD744" s="9"/>
      <c r="AE744" s="9"/>
      <c r="AF744" s="9"/>
      <c r="AG744" s="9"/>
      <c r="AH744" s="9"/>
    </row>
    <row r="745" spans="1:34" x14ac:dyDescent="0.25">
      <c r="A745" s="9"/>
      <c r="B745" s="9"/>
      <c r="C745" s="9"/>
      <c r="D745" s="9"/>
      <c r="E745" s="1046"/>
      <c r="F745" s="9"/>
      <c r="G745" s="1046"/>
      <c r="H745" s="1046"/>
      <c r="I745" s="9"/>
      <c r="J745" s="9"/>
      <c r="K745" s="9"/>
      <c r="L745" s="6"/>
      <c r="M745" s="9"/>
      <c r="N745" s="9"/>
      <c r="O745" s="9"/>
      <c r="P745" s="9"/>
      <c r="S745" s="9"/>
      <c r="V745" s="9"/>
      <c r="W745" s="17"/>
      <c r="X745" s="9"/>
      <c r="Y745" s="9"/>
      <c r="Z745" s="9"/>
      <c r="AA745" s="9"/>
      <c r="AB745" s="9"/>
      <c r="AC745" s="9"/>
      <c r="AD745" s="9"/>
      <c r="AE745" s="9"/>
      <c r="AF745" s="9"/>
      <c r="AG745" s="9"/>
      <c r="AH745" s="9"/>
    </row>
    <row r="746" spans="1:34" x14ac:dyDescent="0.25">
      <c r="A746" s="9"/>
      <c r="B746" s="9"/>
      <c r="C746" s="9"/>
      <c r="D746" s="9"/>
      <c r="E746" s="1046"/>
      <c r="F746" s="9"/>
      <c r="G746" s="1046"/>
      <c r="H746" s="1046"/>
      <c r="I746" s="9"/>
      <c r="J746" s="9"/>
      <c r="K746" s="9"/>
      <c r="L746" s="6"/>
      <c r="M746" s="9"/>
      <c r="N746" s="9"/>
      <c r="O746" s="9"/>
      <c r="P746" s="9"/>
      <c r="S746" s="9"/>
      <c r="V746" s="9"/>
      <c r="W746" s="17"/>
      <c r="X746" s="9"/>
      <c r="Y746" s="9"/>
      <c r="Z746" s="9"/>
      <c r="AA746" s="9"/>
      <c r="AB746" s="9"/>
      <c r="AC746" s="9"/>
      <c r="AD746" s="9"/>
      <c r="AE746" s="9"/>
      <c r="AF746" s="9"/>
      <c r="AG746" s="9"/>
      <c r="AH746" s="9"/>
    </row>
    <row r="747" spans="1:34" x14ac:dyDescent="0.25">
      <c r="A747" s="9"/>
      <c r="B747" s="9"/>
      <c r="C747" s="9"/>
      <c r="D747" s="9"/>
      <c r="E747" s="1046"/>
      <c r="F747" s="9"/>
      <c r="G747" s="1046"/>
      <c r="H747" s="1046"/>
      <c r="I747" s="9"/>
      <c r="J747" s="9"/>
      <c r="K747" s="9"/>
      <c r="L747" s="6"/>
      <c r="M747" s="9"/>
      <c r="N747" s="9"/>
      <c r="O747" s="9"/>
      <c r="P747" s="9"/>
      <c r="S747" s="9"/>
      <c r="V747" s="9"/>
      <c r="W747" s="17"/>
      <c r="X747" s="9"/>
      <c r="Y747" s="9"/>
      <c r="Z747" s="9"/>
      <c r="AA747" s="9"/>
      <c r="AB747" s="9"/>
      <c r="AC747" s="9"/>
      <c r="AD747" s="9"/>
      <c r="AE747" s="9"/>
      <c r="AF747" s="9"/>
      <c r="AG747" s="9"/>
      <c r="AH747" s="9"/>
    </row>
    <row r="748" spans="1:34" x14ac:dyDescent="0.25">
      <c r="A748" s="9"/>
      <c r="B748" s="9"/>
      <c r="C748" s="9"/>
      <c r="D748" s="9"/>
      <c r="E748" s="1046"/>
      <c r="F748" s="9"/>
      <c r="G748" s="1046"/>
      <c r="H748" s="1046"/>
      <c r="I748" s="9"/>
      <c r="J748" s="9"/>
      <c r="K748" s="9"/>
      <c r="L748" s="6"/>
      <c r="M748" s="9"/>
      <c r="N748" s="9"/>
      <c r="O748" s="9"/>
      <c r="P748" s="9"/>
      <c r="S748" s="9"/>
      <c r="V748" s="9"/>
      <c r="W748" s="17"/>
      <c r="X748" s="9"/>
      <c r="Y748" s="9"/>
      <c r="Z748" s="9"/>
      <c r="AA748" s="9"/>
      <c r="AB748" s="9"/>
      <c r="AC748" s="9"/>
      <c r="AD748" s="9"/>
      <c r="AE748" s="9"/>
      <c r="AF748" s="9"/>
      <c r="AG748" s="9"/>
      <c r="AH748" s="9"/>
    </row>
    <row r="749" spans="1:34" x14ac:dyDescent="0.25">
      <c r="A749" s="9"/>
      <c r="B749" s="9"/>
      <c r="C749" s="9"/>
      <c r="D749" s="9"/>
      <c r="E749" s="1046"/>
      <c r="F749" s="9"/>
      <c r="G749" s="1046"/>
      <c r="H749" s="1046"/>
      <c r="I749" s="9"/>
      <c r="J749" s="9"/>
      <c r="K749" s="9"/>
      <c r="L749" s="6"/>
      <c r="M749" s="9"/>
      <c r="N749" s="9"/>
      <c r="O749" s="9"/>
      <c r="P749" s="9"/>
      <c r="S749" s="9"/>
      <c r="V749" s="9"/>
      <c r="W749" s="17"/>
      <c r="X749" s="9"/>
      <c r="Y749" s="9"/>
      <c r="Z749" s="9"/>
      <c r="AA749" s="9"/>
      <c r="AB749" s="9"/>
      <c r="AC749" s="9"/>
      <c r="AD749" s="9"/>
      <c r="AE749" s="9"/>
      <c r="AF749" s="9"/>
      <c r="AG749" s="9"/>
      <c r="AH749" s="9"/>
    </row>
    <row r="750" spans="1:34" x14ac:dyDescent="0.25">
      <c r="A750" s="9"/>
      <c r="B750" s="9"/>
      <c r="C750" s="9"/>
      <c r="D750" s="9"/>
      <c r="E750" s="1046"/>
      <c r="F750" s="9"/>
      <c r="G750" s="1046"/>
      <c r="H750" s="1046"/>
      <c r="I750" s="9"/>
      <c r="J750" s="9"/>
      <c r="K750" s="9"/>
      <c r="L750" s="6"/>
      <c r="M750" s="9"/>
      <c r="N750" s="9"/>
      <c r="O750" s="9"/>
      <c r="P750" s="9"/>
      <c r="S750" s="9"/>
      <c r="V750" s="9"/>
      <c r="W750" s="17"/>
      <c r="X750" s="9"/>
      <c r="Y750" s="9"/>
      <c r="Z750" s="9"/>
      <c r="AA750" s="9"/>
      <c r="AB750" s="9"/>
      <c r="AC750" s="9"/>
      <c r="AD750" s="9"/>
      <c r="AE750" s="9"/>
      <c r="AF750" s="9"/>
      <c r="AG750" s="9"/>
      <c r="AH750" s="9"/>
    </row>
    <row r="751" spans="1:34" x14ac:dyDescent="0.25">
      <c r="A751" s="9"/>
      <c r="B751" s="9"/>
      <c r="C751" s="9"/>
      <c r="D751" s="9"/>
      <c r="E751" s="1046"/>
      <c r="F751" s="9"/>
      <c r="G751" s="1046"/>
      <c r="H751" s="1046"/>
      <c r="I751" s="9"/>
      <c r="J751" s="9"/>
      <c r="K751" s="9"/>
      <c r="L751" s="6"/>
      <c r="M751" s="9"/>
      <c r="N751" s="9"/>
      <c r="O751" s="9"/>
      <c r="P751" s="9"/>
      <c r="S751" s="9"/>
      <c r="V751" s="9"/>
      <c r="W751" s="17"/>
      <c r="X751" s="9"/>
      <c r="Y751" s="9"/>
      <c r="Z751" s="9"/>
      <c r="AA751" s="9"/>
      <c r="AB751" s="9"/>
      <c r="AC751" s="9"/>
      <c r="AD751" s="9"/>
      <c r="AE751" s="9"/>
      <c r="AF751" s="9"/>
      <c r="AG751" s="9"/>
      <c r="AH751" s="9"/>
    </row>
    <row r="752" spans="1:34" x14ac:dyDescent="0.25">
      <c r="A752" s="9"/>
      <c r="B752" s="9"/>
      <c r="C752" s="9"/>
      <c r="D752" s="9"/>
      <c r="E752" s="1046"/>
      <c r="F752" s="9"/>
      <c r="G752" s="1046"/>
      <c r="H752" s="1046"/>
      <c r="I752" s="9"/>
      <c r="J752" s="9"/>
      <c r="K752" s="9"/>
      <c r="L752" s="6"/>
      <c r="M752" s="9"/>
      <c r="N752" s="9"/>
      <c r="O752" s="9"/>
      <c r="P752" s="9"/>
      <c r="S752" s="9"/>
      <c r="V752" s="9"/>
      <c r="W752" s="17"/>
      <c r="X752" s="9"/>
      <c r="Y752" s="9"/>
      <c r="Z752" s="9"/>
      <c r="AA752" s="9"/>
      <c r="AB752" s="9"/>
      <c r="AC752" s="9"/>
      <c r="AD752" s="9"/>
      <c r="AE752" s="9"/>
      <c r="AF752" s="9"/>
      <c r="AG752" s="9"/>
      <c r="AH752" s="9"/>
    </row>
    <row r="753" spans="1:34" x14ac:dyDescent="0.25">
      <c r="A753" s="9"/>
      <c r="B753" s="9"/>
      <c r="C753" s="9"/>
      <c r="D753" s="9"/>
      <c r="E753" s="1046"/>
      <c r="F753" s="9"/>
      <c r="G753" s="1046"/>
      <c r="H753" s="1046"/>
      <c r="I753" s="9"/>
      <c r="J753" s="9"/>
      <c r="K753" s="9"/>
      <c r="L753" s="6"/>
      <c r="M753" s="9"/>
      <c r="N753" s="9"/>
      <c r="O753" s="9"/>
      <c r="P753" s="9"/>
      <c r="S753" s="9"/>
      <c r="V753" s="9"/>
      <c r="W753" s="17"/>
      <c r="X753" s="9"/>
      <c r="Y753" s="9"/>
      <c r="Z753" s="9"/>
      <c r="AA753" s="9"/>
      <c r="AB753" s="9"/>
      <c r="AC753" s="9"/>
      <c r="AD753" s="9"/>
      <c r="AE753" s="9"/>
      <c r="AF753" s="9"/>
      <c r="AG753" s="9"/>
      <c r="AH753" s="9"/>
    </row>
    <row r="754" spans="1:34" x14ac:dyDescent="0.25">
      <c r="A754" s="9"/>
      <c r="B754" s="9"/>
      <c r="C754" s="9"/>
      <c r="D754" s="9"/>
      <c r="E754" s="1046"/>
      <c r="F754" s="9"/>
      <c r="G754" s="1046"/>
      <c r="H754" s="1046"/>
      <c r="I754" s="9"/>
      <c r="J754" s="9"/>
      <c r="K754" s="9"/>
      <c r="L754" s="6"/>
      <c r="M754" s="9"/>
      <c r="N754" s="9"/>
      <c r="O754" s="9"/>
      <c r="P754" s="9"/>
      <c r="S754" s="9"/>
      <c r="V754" s="9"/>
      <c r="W754" s="17"/>
      <c r="X754" s="9"/>
      <c r="Y754" s="9"/>
      <c r="Z754" s="9"/>
      <c r="AA754" s="9"/>
      <c r="AB754" s="9"/>
      <c r="AC754" s="9"/>
      <c r="AD754" s="9"/>
      <c r="AE754" s="9"/>
      <c r="AF754" s="9"/>
      <c r="AG754" s="9"/>
      <c r="AH754" s="9"/>
    </row>
    <row r="755" spans="1:34" x14ac:dyDescent="0.25">
      <c r="A755" s="9"/>
      <c r="B755" s="9"/>
      <c r="C755" s="9"/>
      <c r="D755" s="9"/>
      <c r="E755" s="1046"/>
      <c r="F755" s="9"/>
      <c r="G755" s="1046"/>
      <c r="H755" s="1046"/>
      <c r="I755" s="9"/>
      <c r="J755" s="9"/>
      <c r="K755" s="9"/>
      <c r="L755" s="6"/>
      <c r="M755" s="9"/>
      <c r="N755" s="9"/>
      <c r="O755" s="9"/>
      <c r="P755" s="9"/>
      <c r="S755" s="9"/>
      <c r="V755" s="9"/>
      <c r="W755" s="17"/>
      <c r="X755" s="9"/>
      <c r="Y755" s="9"/>
      <c r="Z755" s="9"/>
      <c r="AA755" s="9"/>
      <c r="AB755" s="9"/>
      <c r="AC755" s="9"/>
      <c r="AD755" s="9"/>
      <c r="AE755" s="9"/>
      <c r="AF755" s="9"/>
      <c r="AG755" s="9"/>
      <c r="AH755" s="9"/>
    </row>
    <row r="756" spans="1:34" x14ac:dyDescent="0.25">
      <c r="A756" s="9"/>
      <c r="B756" s="9"/>
      <c r="C756" s="9"/>
      <c r="D756" s="9"/>
      <c r="E756" s="1046"/>
      <c r="F756" s="9"/>
      <c r="G756" s="1046"/>
      <c r="H756" s="1046"/>
      <c r="I756" s="9"/>
      <c r="J756" s="9"/>
      <c r="K756" s="9"/>
      <c r="L756" s="6"/>
      <c r="M756" s="9"/>
      <c r="N756" s="9"/>
      <c r="O756" s="9"/>
      <c r="P756" s="9"/>
      <c r="S756" s="9"/>
      <c r="V756" s="9"/>
      <c r="W756" s="17"/>
      <c r="X756" s="9"/>
      <c r="Y756" s="9"/>
      <c r="Z756" s="9"/>
      <c r="AA756" s="9"/>
      <c r="AB756" s="9"/>
      <c r="AC756" s="9"/>
      <c r="AD756" s="9"/>
      <c r="AE756" s="9"/>
      <c r="AF756" s="9"/>
      <c r="AG756" s="9"/>
      <c r="AH756" s="9"/>
    </row>
    <row r="757" spans="1:34" x14ac:dyDescent="0.25">
      <c r="A757" s="9"/>
      <c r="B757" s="9"/>
      <c r="C757" s="9"/>
      <c r="D757" s="9"/>
      <c r="E757" s="1046"/>
      <c r="F757" s="9"/>
      <c r="G757" s="1046"/>
      <c r="H757" s="1046"/>
      <c r="I757" s="9"/>
      <c r="J757" s="9"/>
      <c r="K757" s="9"/>
      <c r="L757" s="6"/>
      <c r="M757" s="9"/>
      <c r="N757" s="9"/>
      <c r="O757" s="9"/>
      <c r="P757" s="9"/>
      <c r="S757" s="9"/>
      <c r="V757" s="9"/>
      <c r="W757" s="17"/>
      <c r="X757" s="9"/>
      <c r="Y757" s="9"/>
      <c r="Z757" s="9"/>
      <c r="AA757" s="9"/>
      <c r="AB757" s="9"/>
      <c r="AC757" s="9"/>
      <c r="AD757" s="9"/>
      <c r="AE757" s="9"/>
      <c r="AF757" s="9"/>
      <c r="AG757" s="9"/>
      <c r="AH757" s="9"/>
    </row>
    <row r="758" spans="1:34" x14ac:dyDescent="0.25">
      <c r="A758" s="9"/>
      <c r="B758" s="9"/>
      <c r="C758" s="9"/>
      <c r="D758" s="9"/>
      <c r="E758" s="1046"/>
      <c r="F758" s="9"/>
      <c r="G758" s="1046"/>
      <c r="H758" s="1046"/>
      <c r="I758" s="9"/>
      <c r="J758" s="9"/>
      <c r="K758" s="9"/>
      <c r="L758" s="6"/>
      <c r="M758" s="9"/>
      <c r="N758" s="9"/>
      <c r="O758" s="9"/>
      <c r="P758" s="9"/>
      <c r="S758" s="9"/>
      <c r="V758" s="9"/>
      <c r="W758" s="17"/>
      <c r="X758" s="9"/>
      <c r="Y758" s="9"/>
      <c r="Z758" s="9"/>
      <c r="AA758" s="9"/>
      <c r="AB758" s="9"/>
      <c r="AC758" s="9"/>
      <c r="AD758" s="9"/>
      <c r="AE758" s="9"/>
      <c r="AF758" s="9"/>
      <c r="AG758" s="9"/>
      <c r="AH758" s="9"/>
    </row>
    <row r="759" spans="1:34" x14ac:dyDescent="0.25">
      <c r="A759" s="9"/>
      <c r="B759" s="9"/>
      <c r="C759" s="9"/>
      <c r="D759" s="9"/>
      <c r="E759" s="1046"/>
      <c r="F759" s="9"/>
      <c r="G759" s="1046"/>
      <c r="H759" s="1046"/>
      <c r="I759" s="9"/>
      <c r="J759" s="9"/>
      <c r="K759" s="9"/>
      <c r="L759" s="6"/>
      <c r="M759" s="9"/>
      <c r="N759" s="9"/>
      <c r="O759" s="9"/>
      <c r="P759" s="9"/>
      <c r="S759" s="9"/>
      <c r="V759" s="9"/>
      <c r="W759" s="17"/>
      <c r="X759" s="9"/>
      <c r="Y759" s="9"/>
      <c r="Z759" s="9"/>
      <c r="AA759" s="9"/>
      <c r="AB759" s="9"/>
      <c r="AC759" s="9"/>
      <c r="AD759" s="9"/>
      <c r="AE759" s="9"/>
      <c r="AF759" s="9"/>
      <c r="AG759" s="9"/>
      <c r="AH759" s="9"/>
    </row>
    <row r="760" spans="1:34" x14ac:dyDescent="0.25">
      <c r="A760" s="9"/>
      <c r="B760" s="9"/>
      <c r="C760" s="9"/>
      <c r="D760" s="9"/>
      <c r="E760" s="1046"/>
      <c r="F760" s="9"/>
      <c r="G760" s="1046"/>
      <c r="H760" s="1046"/>
      <c r="I760" s="9"/>
      <c r="J760" s="9"/>
      <c r="K760" s="9"/>
      <c r="L760" s="6"/>
      <c r="M760" s="9"/>
      <c r="N760" s="9"/>
      <c r="O760" s="9"/>
      <c r="P760" s="9"/>
      <c r="S760" s="9"/>
      <c r="V760" s="9"/>
      <c r="W760" s="17"/>
      <c r="X760" s="9"/>
      <c r="Y760" s="9"/>
      <c r="Z760" s="9"/>
      <c r="AA760" s="9"/>
      <c r="AB760" s="9"/>
      <c r="AC760" s="9"/>
      <c r="AD760" s="9"/>
      <c r="AE760" s="9"/>
      <c r="AF760" s="9"/>
      <c r="AG760" s="9"/>
      <c r="AH760" s="9"/>
    </row>
    <row r="761" spans="1:34" x14ac:dyDescent="0.25">
      <c r="A761" s="9"/>
      <c r="B761" s="9"/>
      <c r="C761" s="9"/>
      <c r="D761" s="9"/>
      <c r="E761" s="1046"/>
      <c r="F761" s="9"/>
      <c r="G761" s="1046"/>
      <c r="H761" s="1046"/>
      <c r="I761" s="9"/>
      <c r="J761" s="9"/>
      <c r="K761" s="9"/>
      <c r="L761" s="6"/>
      <c r="M761" s="9"/>
      <c r="N761" s="9"/>
      <c r="O761" s="9"/>
      <c r="P761" s="9"/>
      <c r="S761" s="9"/>
      <c r="V761" s="9"/>
      <c r="W761" s="17"/>
      <c r="X761" s="9"/>
      <c r="Y761" s="9"/>
      <c r="Z761" s="9"/>
      <c r="AA761" s="9"/>
      <c r="AB761" s="9"/>
      <c r="AC761" s="9"/>
      <c r="AD761" s="9"/>
      <c r="AE761" s="9"/>
      <c r="AF761" s="9"/>
      <c r="AG761" s="9"/>
      <c r="AH761" s="9"/>
    </row>
    <row r="762" spans="1:34" x14ac:dyDescent="0.25">
      <c r="A762" s="9"/>
      <c r="B762" s="9"/>
      <c r="C762" s="9"/>
      <c r="D762" s="9"/>
      <c r="E762" s="1046"/>
      <c r="F762" s="9"/>
      <c r="G762" s="1046"/>
      <c r="H762" s="1046"/>
      <c r="I762" s="9"/>
      <c r="J762" s="9"/>
      <c r="K762" s="9"/>
      <c r="L762" s="6"/>
      <c r="M762" s="9"/>
      <c r="N762" s="9"/>
      <c r="O762" s="9"/>
      <c r="P762" s="9"/>
      <c r="S762" s="9"/>
      <c r="V762" s="9"/>
      <c r="W762" s="17"/>
      <c r="X762" s="9"/>
      <c r="Y762" s="9"/>
      <c r="Z762" s="9"/>
      <c r="AA762" s="9"/>
      <c r="AB762" s="9"/>
      <c r="AC762" s="9"/>
      <c r="AD762" s="9"/>
      <c r="AE762" s="9"/>
      <c r="AF762" s="9"/>
      <c r="AG762" s="9"/>
      <c r="AH762" s="9"/>
    </row>
    <row r="763" spans="1:34" x14ac:dyDescent="0.25">
      <c r="A763" s="9"/>
      <c r="B763" s="9"/>
      <c r="C763" s="9"/>
      <c r="D763" s="9"/>
      <c r="E763" s="1046"/>
      <c r="F763" s="9"/>
      <c r="G763" s="1046"/>
      <c r="H763" s="1046"/>
      <c r="I763" s="9"/>
      <c r="J763" s="9"/>
      <c r="K763" s="9"/>
      <c r="L763" s="6"/>
      <c r="M763" s="9"/>
      <c r="N763" s="9"/>
      <c r="O763" s="9"/>
      <c r="P763" s="9"/>
      <c r="S763" s="9"/>
      <c r="V763" s="9"/>
      <c r="W763" s="17"/>
      <c r="X763" s="9"/>
      <c r="Y763" s="9"/>
      <c r="Z763" s="9"/>
      <c r="AA763" s="9"/>
      <c r="AB763" s="9"/>
      <c r="AC763" s="9"/>
      <c r="AD763" s="9"/>
      <c r="AE763" s="9"/>
      <c r="AF763" s="9"/>
      <c r="AG763" s="9"/>
      <c r="AH763" s="9"/>
    </row>
    <row r="764" spans="1:34" x14ac:dyDescent="0.25">
      <c r="A764" s="9"/>
      <c r="B764" s="9"/>
      <c r="C764" s="9"/>
      <c r="D764" s="9"/>
      <c r="E764" s="1046"/>
      <c r="F764" s="9"/>
      <c r="G764" s="1046"/>
      <c r="H764" s="1046"/>
      <c r="I764" s="9"/>
      <c r="J764" s="9"/>
      <c r="K764" s="9"/>
      <c r="L764" s="6"/>
      <c r="M764" s="9"/>
      <c r="N764" s="9"/>
      <c r="O764" s="9"/>
      <c r="P764" s="9"/>
      <c r="S764" s="9"/>
      <c r="V764" s="9"/>
      <c r="W764" s="17"/>
      <c r="X764" s="9"/>
      <c r="Y764" s="9"/>
      <c r="Z764" s="9"/>
      <c r="AA764" s="9"/>
      <c r="AB764" s="9"/>
      <c r="AC764" s="9"/>
      <c r="AD764" s="9"/>
      <c r="AE764" s="9"/>
      <c r="AF764" s="9"/>
      <c r="AG764" s="9"/>
      <c r="AH764" s="9"/>
    </row>
    <row r="765" spans="1:34" x14ac:dyDescent="0.25">
      <c r="A765" s="9"/>
      <c r="B765" s="9"/>
      <c r="C765" s="9"/>
      <c r="D765" s="9"/>
      <c r="E765" s="1046"/>
      <c r="F765" s="9"/>
      <c r="G765" s="1046"/>
      <c r="H765" s="1046"/>
      <c r="I765" s="9"/>
      <c r="J765" s="9"/>
      <c r="K765" s="9"/>
      <c r="L765" s="6"/>
      <c r="M765" s="9"/>
      <c r="N765" s="9"/>
      <c r="O765" s="9"/>
      <c r="P765" s="9"/>
      <c r="S765" s="9"/>
      <c r="V765" s="9"/>
      <c r="W765" s="17"/>
      <c r="X765" s="9"/>
      <c r="Y765" s="9"/>
      <c r="Z765" s="9"/>
      <c r="AA765" s="9"/>
      <c r="AB765" s="9"/>
      <c r="AC765" s="9"/>
      <c r="AD765" s="9"/>
      <c r="AE765" s="9"/>
      <c r="AF765" s="9"/>
      <c r="AG765" s="9"/>
      <c r="AH765" s="9"/>
    </row>
    <row r="766" spans="1:34" x14ac:dyDescent="0.25">
      <c r="A766" s="9"/>
      <c r="B766" s="9"/>
      <c r="C766" s="9"/>
      <c r="D766" s="9"/>
      <c r="E766" s="1046"/>
      <c r="F766" s="9"/>
      <c r="G766" s="1046"/>
      <c r="H766" s="1046"/>
      <c r="I766" s="9"/>
      <c r="J766" s="9"/>
      <c r="K766" s="9"/>
      <c r="L766" s="6"/>
      <c r="M766" s="9"/>
      <c r="N766" s="9"/>
      <c r="O766" s="9"/>
      <c r="P766" s="9"/>
      <c r="S766" s="9"/>
      <c r="V766" s="9"/>
      <c r="W766" s="17"/>
      <c r="X766" s="9"/>
      <c r="Y766" s="9"/>
      <c r="Z766" s="9"/>
      <c r="AA766" s="9"/>
      <c r="AB766" s="9"/>
      <c r="AC766" s="9"/>
      <c r="AD766" s="9"/>
      <c r="AE766" s="9"/>
      <c r="AF766" s="9"/>
      <c r="AG766" s="9"/>
      <c r="AH766" s="9"/>
    </row>
    <row r="767" spans="1:34" x14ac:dyDescent="0.25">
      <c r="A767" s="9"/>
      <c r="B767" s="9"/>
      <c r="C767" s="9"/>
      <c r="D767" s="9"/>
      <c r="E767" s="1046"/>
      <c r="F767" s="9"/>
      <c r="G767" s="1046"/>
      <c r="H767" s="1046"/>
      <c r="I767" s="9"/>
      <c r="J767" s="9"/>
      <c r="K767" s="9"/>
      <c r="L767" s="6"/>
      <c r="M767" s="9"/>
      <c r="N767" s="9"/>
      <c r="O767" s="9"/>
      <c r="P767" s="9"/>
      <c r="S767" s="9"/>
      <c r="V767" s="9"/>
      <c r="W767" s="17"/>
      <c r="X767" s="9"/>
      <c r="Y767" s="9"/>
      <c r="Z767" s="9"/>
      <c r="AA767" s="9"/>
      <c r="AB767" s="9"/>
      <c r="AC767" s="9"/>
      <c r="AD767" s="9"/>
      <c r="AE767" s="9"/>
      <c r="AF767" s="9"/>
      <c r="AG767" s="9"/>
      <c r="AH767" s="9"/>
    </row>
    <row r="768" spans="1:34" x14ac:dyDescent="0.25">
      <c r="A768" s="9"/>
      <c r="B768" s="9"/>
      <c r="C768" s="9"/>
      <c r="D768" s="9"/>
      <c r="E768" s="1046"/>
      <c r="F768" s="9"/>
      <c r="G768" s="1046"/>
      <c r="H768" s="1046"/>
      <c r="I768" s="9"/>
      <c r="J768" s="9"/>
      <c r="K768" s="9"/>
      <c r="L768" s="6"/>
      <c r="M768" s="9"/>
      <c r="N768" s="9"/>
      <c r="O768" s="9"/>
      <c r="P768" s="9"/>
      <c r="S768" s="9"/>
      <c r="V768" s="9"/>
      <c r="W768" s="17"/>
      <c r="X768" s="9"/>
      <c r="Y768" s="9"/>
      <c r="Z768" s="9"/>
      <c r="AA768" s="9"/>
      <c r="AB768" s="9"/>
      <c r="AC768" s="9"/>
      <c r="AD768" s="9"/>
      <c r="AE768" s="9"/>
      <c r="AF768" s="9"/>
      <c r="AG768" s="9"/>
      <c r="AH768" s="9"/>
    </row>
    <row r="769" spans="1:34" x14ac:dyDescent="0.25">
      <c r="A769" s="9"/>
      <c r="B769" s="9"/>
      <c r="C769" s="9"/>
      <c r="D769" s="9"/>
      <c r="E769" s="1046"/>
      <c r="F769" s="9"/>
      <c r="G769" s="1046"/>
      <c r="H769" s="1046"/>
      <c r="I769" s="9"/>
      <c r="J769" s="9"/>
      <c r="K769" s="9"/>
      <c r="L769" s="6"/>
      <c r="M769" s="9"/>
      <c r="N769" s="9"/>
      <c r="O769" s="9"/>
      <c r="P769" s="9"/>
      <c r="S769" s="9"/>
      <c r="V769" s="9"/>
      <c r="W769" s="17"/>
      <c r="X769" s="9"/>
      <c r="Y769" s="9"/>
      <c r="Z769" s="9"/>
      <c r="AA769" s="9"/>
      <c r="AB769" s="9"/>
      <c r="AC769" s="9"/>
      <c r="AD769" s="9"/>
      <c r="AE769" s="9"/>
      <c r="AF769" s="9"/>
      <c r="AG769" s="9"/>
      <c r="AH769" s="9"/>
    </row>
    <row r="770" spans="1:34" x14ac:dyDescent="0.25">
      <c r="A770" s="9"/>
      <c r="B770" s="9"/>
      <c r="C770" s="9"/>
      <c r="D770" s="9"/>
      <c r="E770" s="1046"/>
      <c r="F770" s="9"/>
      <c r="G770" s="1046"/>
      <c r="H770" s="1046"/>
      <c r="I770" s="9"/>
      <c r="J770" s="9"/>
      <c r="K770" s="9"/>
      <c r="L770" s="6"/>
      <c r="M770" s="9"/>
      <c r="N770" s="9"/>
      <c r="O770" s="9"/>
      <c r="P770" s="9"/>
      <c r="S770" s="9"/>
      <c r="V770" s="9"/>
      <c r="W770" s="17"/>
      <c r="X770" s="9"/>
      <c r="Y770" s="9"/>
      <c r="Z770" s="9"/>
      <c r="AA770" s="9"/>
      <c r="AB770" s="9"/>
      <c r="AC770" s="9"/>
      <c r="AD770" s="9"/>
      <c r="AE770" s="9"/>
      <c r="AF770" s="9"/>
      <c r="AG770" s="9"/>
      <c r="AH770" s="9"/>
    </row>
    <row r="771" spans="1:34" x14ac:dyDescent="0.25">
      <c r="A771" s="9"/>
      <c r="B771" s="9"/>
      <c r="C771" s="9"/>
      <c r="D771" s="9"/>
      <c r="E771" s="1046"/>
      <c r="F771" s="9"/>
      <c r="G771" s="1046"/>
      <c r="H771" s="1046"/>
      <c r="I771" s="9"/>
      <c r="J771" s="9"/>
      <c r="K771" s="9"/>
      <c r="L771" s="6"/>
      <c r="M771" s="9"/>
      <c r="N771" s="9"/>
      <c r="O771" s="9"/>
      <c r="P771" s="9"/>
      <c r="S771" s="9"/>
      <c r="V771" s="9"/>
      <c r="W771" s="17"/>
      <c r="X771" s="9"/>
      <c r="Y771" s="9"/>
      <c r="Z771" s="9"/>
      <c r="AA771" s="9"/>
      <c r="AB771" s="9"/>
      <c r="AC771" s="9"/>
      <c r="AD771" s="9"/>
      <c r="AE771" s="9"/>
      <c r="AF771" s="9"/>
      <c r="AG771" s="9"/>
      <c r="AH771" s="9"/>
    </row>
    <row r="772" spans="1:34" x14ac:dyDescent="0.25">
      <c r="A772" s="9"/>
      <c r="B772" s="9"/>
      <c r="C772" s="9"/>
      <c r="D772" s="9"/>
      <c r="E772" s="1046"/>
      <c r="F772" s="9"/>
      <c r="G772" s="1046"/>
      <c r="H772" s="1046"/>
      <c r="I772" s="9"/>
      <c r="J772" s="9"/>
      <c r="K772" s="9"/>
      <c r="L772" s="6"/>
      <c r="M772" s="9"/>
      <c r="N772" s="9"/>
      <c r="O772" s="9"/>
      <c r="P772" s="9"/>
      <c r="S772" s="9"/>
      <c r="V772" s="9"/>
      <c r="W772" s="17"/>
      <c r="X772" s="9"/>
      <c r="Y772" s="9"/>
      <c r="Z772" s="9"/>
      <c r="AA772" s="9"/>
      <c r="AB772" s="9"/>
      <c r="AC772" s="9"/>
      <c r="AD772" s="9"/>
      <c r="AE772" s="9"/>
      <c r="AF772" s="9"/>
      <c r="AG772" s="9"/>
      <c r="AH772" s="9"/>
    </row>
    <row r="773" spans="1:34" x14ac:dyDescent="0.25">
      <c r="A773" s="9"/>
      <c r="B773" s="9"/>
      <c r="C773" s="9"/>
      <c r="D773" s="9"/>
      <c r="E773" s="1046"/>
      <c r="F773" s="9"/>
      <c r="G773" s="1046"/>
      <c r="H773" s="1046"/>
      <c r="I773" s="9"/>
      <c r="J773" s="9"/>
      <c r="K773" s="9"/>
      <c r="L773" s="6"/>
      <c r="M773" s="9"/>
      <c r="N773" s="9"/>
      <c r="O773" s="9"/>
      <c r="P773" s="9"/>
      <c r="S773" s="9"/>
      <c r="V773" s="9"/>
      <c r="W773" s="17"/>
      <c r="X773" s="9"/>
      <c r="Y773" s="9"/>
      <c r="Z773" s="9"/>
      <c r="AA773" s="9"/>
      <c r="AB773" s="9"/>
      <c r="AC773" s="9"/>
      <c r="AD773" s="9"/>
      <c r="AE773" s="9"/>
      <c r="AF773" s="9"/>
      <c r="AG773" s="9"/>
      <c r="AH773" s="9"/>
    </row>
    <row r="774" spans="1:34" x14ac:dyDescent="0.25">
      <c r="A774" s="9"/>
      <c r="B774" s="9"/>
      <c r="C774" s="9"/>
      <c r="D774" s="9"/>
      <c r="E774" s="1046"/>
      <c r="F774" s="9"/>
      <c r="G774" s="1046"/>
      <c r="H774" s="1046"/>
      <c r="I774" s="9"/>
      <c r="J774" s="9"/>
      <c r="K774" s="9"/>
      <c r="L774" s="6"/>
      <c r="M774" s="9"/>
      <c r="N774" s="9"/>
      <c r="O774" s="9"/>
      <c r="P774" s="9"/>
      <c r="S774" s="9"/>
      <c r="V774" s="9"/>
      <c r="W774" s="17"/>
      <c r="X774" s="9"/>
      <c r="Y774" s="9"/>
      <c r="Z774" s="9"/>
      <c r="AA774" s="9"/>
      <c r="AB774" s="9"/>
      <c r="AC774" s="9"/>
      <c r="AD774" s="9"/>
      <c r="AE774" s="9"/>
      <c r="AF774" s="9"/>
      <c r="AG774" s="9"/>
      <c r="AH774" s="9"/>
    </row>
    <row r="775" spans="1:34" x14ac:dyDescent="0.25">
      <c r="A775" s="9"/>
      <c r="B775" s="9"/>
      <c r="C775" s="9"/>
      <c r="D775" s="9"/>
      <c r="E775" s="1046"/>
      <c r="F775" s="9"/>
      <c r="G775" s="1046"/>
      <c r="H775" s="1046"/>
      <c r="I775" s="9"/>
      <c r="J775" s="9"/>
      <c r="K775" s="9"/>
      <c r="L775" s="6"/>
      <c r="M775" s="9"/>
      <c r="N775" s="9"/>
      <c r="O775" s="9"/>
      <c r="P775" s="9"/>
      <c r="S775" s="9"/>
      <c r="V775" s="9"/>
      <c r="W775" s="17"/>
      <c r="X775" s="9"/>
      <c r="Y775" s="9"/>
      <c r="Z775" s="9"/>
      <c r="AA775" s="9"/>
      <c r="AB775" s="9"/>
      <c r="AC775" s="9"/>
      <c r="AD775" s="9"/>
      <c r="AE775" s="9"/>
      <c r="AF775" s="9"/>
      <c r="AG775" s="9"/>
      <c r="AH775" s="9"/>
    </row>
    <row r="776" spans="1:34" x14ac:dyDescent="0.25">
      <c r="A776" s="9"/>
      <c r="B776" s="9"/>
      <c r="C776" s="9"/>
      <c r="D776" s="9"/>
      <c r="E776" s="1046"/>
      <c r="F776" s="9"/>
      <c r="G776" s="1046"/>
      <c r="H776" s="1046"/>
      <c r="I776" s="9"/>
      <c r="J776" s="9"/>
      <c r="K776" s="9"/>
      <c r="L776" s="6"/>
      <c r="M776" s="9"/>
      <c r="N776" s="9"/>
      <c r="O776" s="9"/>
      <c r="P776" s="9"/>
      <c r="S776" s="9"/>
      <c r="V776" s="9"/>
      <c r="W776" s="17"/>
      <c r="X776" s="9"/>
      <c r="Y776" s="9"/>
      <c r="Z776" s="9"/>
      <c r="AA776" s="9"/>
      <c r="AB776" s="9"/>
      <c r="AC776" s="9"/>
      <c r="AD776" s="9"/>
      <c r="AE776" s="9"/>
      <c r="AF776" s="9"/>
      <c r="AG776" s="9"/>
      <c r="AH776" s="9"/>
    </row>
    <row r="777" spans="1:34" x14ac:dyDescent="0.25">
      <c r="A777" s="9"/>
      <c r="B777" s="9"/>
      <c r="C777" s="9"/>
      <c r="D777" s="9"/>
      <c r="E777" s="1046"/>
      <c r="F777" s="9"/>
      <c r="G777" s="1046"/>
      <c r="H777" s="1046"/>
      <c r="I777" s="9"/>
      <c r="J777" s="9"/>
      <c r="K777" s="9"/>
      <c r="L777" s="6"/>
      <c r="M777" s="9"/>
      <c r="N777" s="9"/>
      <c r="O777" s="9"/>
      <c r="P777" s="9"/>
      <c r="S777" s="9"/>
      <c r="V777" s="9"/>
      <c r="W777" s="17"/>
      <c r="X777" s="9"/>
      <c r="Y777" s="9"/>
      <c r="Z777" s="9"/>
      <c r="AA777" s="9"/>
      <c r="AB777" s="9"/>
      <c r="AC777" s="9"/>
      <c r="AD777" s="9"/>
      <c r="AE777" s="9"/>
      <c r="AF777" s="9"/>
      <c r="AG777" s="9"/>
      <c r="AH777" s="9"/>
    </row>
    <row r="778" spans="1:34" x14ac:dyDescent="0.25">
      <c r="A778" s="9"/>
      <c r="B778" s="9"/>
      <c r="C778" s="9"/>
      <c r="D778" s="9"/>
      <c r="E778" s="1046"/>
      <c r="F778" s="9"/>
      <c r="G778" s="1046"/>
      <c r="H778" s="1046"/>
      <c r="I778" s="9"/>
      <c r="J778" s="9"/>
      <c r="K778" s="9"/>
      <c r="L778" s="6"/>
      <c r="M778" s="9"/>
      <c r="N778" s="9"/>
      <c r="O778" s="9"/>
      <c r="P778" s="9"/>
      <c r="S778" s="9"/>
      <c r="V778" s="9"/>
      <c r="W778" s="17"/>
      <c r="X778" s="9"/>
      <c r="Y778" s="9"/>
      <c r="Z778" s="9"/>
      <c r="AA778" s="9"/>
      <c r="AB778" s="9"/>
      <c r="AC778" s="9"/>
      <c r="AD778" s="9"/>
      <c r="AE778" s="9"/>
      <c r="AF778" s="9"/>
      <c r="AG778" s="9"/>
      <c r="AH778" s="9"/>
    </row>
    <row r="779" spans="1:34" x14ac:dyDescent="0.25">
      <c r="A779" s="9"/>
      <c r="B779" s="9"/>
      <c r="C779" s="9"/>
      <c r="D779" s="9"/>
      <c r="E779" s="1046"/>
      <c r="F779" s="9"/>
      <c r="G779" s="1046"/>
      <c r="H779" s="1046"/>
      <c r="I779" s="9"/>
      <c r="J779" s="9"/>
      <c r="K779" s="9"/>
      <c r="L779" s="6"/>
      <c r="M779" s="9"/>
      <c r="N779" s="9"/>
      <c r="O779" s="9"/>
      <c r="P779" s="9"/>
      <c r="S779" s="9"/>
      <c r="V779" s="9"/>
      <c r="W779" s="17"/>
      <c r="X779" s="9"/>
      <c r="Y779" s="9"/>
      <c r="Z779" s="9"/>
      <c r="AA779" s="9"/>
      <c r="AB779" s="9"/>
      <c r="AC779" s="9"/>
      <c r="AD779" s="9"/>
      <c r="AE779" s="9"/>
      <c r="AF779" s="9"/>
      <c r="AG779" s="9"/>
      <c r="AH779" s="9"/>
    </row>
    <row r="780" spans="1:34" x14ac:dyDescent="0.25">
      <c r="A780" s="9"/>
      <c r="B780" s="9"/>
      <c r="C780" s="9"/>
      <c r="D780" s="9"/>
      <c r="E780" s="1046"/>
      <c r="F780" s="9"/>
      <c r="G780" s="1046"/>
      <c r="H780" s="1046"/>
      <c r="I780" s="9"/>
      <c r="J780" s="9"/>
      <c r="K780" s="9"/>
      <c r="L780" s="6"/>
      <c r="M780" s="9"/>
      <c r="N780" s="9"/>
      <c r="O780" s="9"/>
      <c r="P780" s="9"/>
      <c r="S780" s="9"/>
      <c r="V780" s="9"/>
      <c r="W780" s="17"/>
      <c r="X780" s="9"/>
      <c r="Y780" s="9"/>
      <c r="Z780" s="9"/>
      <c r="AA780" s="9"/>
      <c r="AB780" s="9"/>
      <c r="AC780" s="9"/>
      <c r="AD780" s="9"/>
      <c r="AE780" s="9"/>
      <c r="AF780" s="9"/>
      <c r="AG780" s="9"/>
      <c r="AH780" s="9"/>
    </row>
    <row r="781" spans="1:34" x14ac:dyDescent="0.25">
      <c r="A781" s="9"/>
      <c r="B781" s="9"/>
      <c r="C781" s="9"/>
      <c r="D781" s="9"/>
      <c r="E781" s="1046"/>
      <c r="F781" s="9"/>
      <c r="G781" s="1046"/>
      <c r="H781" s="1046"/>
      <c r="I781" s="9"/>
      <c r="J781" s="9"/>
      <c r="K781" s="9"/>
      <c r="L781" s="6"/>
      <c r="M781" s="9"/>
      <c r="N781" s="9"/>
      <c r="O781" s="9"/>
      <c r="P781" s="9"/>
      <c r="S781" s="9"/>
      <c r="V781" s="9"/>
      <c r="W781" s="17"/>
      <c r="X781" s="9"/>
      <c r="Y781" s="9"/>
      <c r="Z781" s="9"/>
      <c r="AA781" s="9"/>
      <c r="AB781" s="9"/>
      <c r="AC781" s="9"/>
      <c r="AD781" s="9"/>
      <c r="AE781" s="9"/>
      <c r="AF781" s="9"/>
      <c r="AG781" s="9"/>
      <c r="AH781" s="9"/>
    </row>
    <row r="782" spans="1:34" x14ac:dyDescent="0.25">
      <c r="A782" s="9"/>
      <c r="B782" s="9"/>
      <c r="C782" s="9"/>
      <c r="D782" s="9"/>
      <c r="E782" s="1046"/>
      <c r="F782" s="9"/>
      <c r="G782" s="1046"/>
      <c r="H782" s="1046"/>
      <c r="I782" s="9"/>
      <c r="J782" s="9"/>
      <c r="K782" s="9"/>
      <c r="L782" s="6"/>
      <c r="M782" s="9"/>
      <c r="N782" s="9"/>
      <c r="O782" s="9"/>
      <c r="P782" s="9"/>
      <c r="S782" s="9"/>
      <c r="V782" s="9"/>
      <c r="W782" s="17"/>
      <c r="X782" s="9"/>
      <c r="Y782" s="9"/>
      <c r="Z782" s="9"/>
      <c r="AA782" s="9"/>
      <c r="AB782" s="9"/>
      <c r="AC782" s="9"/>
      <c r="AD782" s="9"/>
      <c r="AE782" s="9"/>
      <c r="AF782" s="9"/>
      <c r="AG782" s="9"/>
      <c r="AH782" s="9"/>
    </row>
    <row r="783" spans="1:34" x14ac:dyDescent="0.25">
      <c r="A783" s="9"/>
      <c r="B783" s="9"/>
      <c r="C783" s="9"/>
      <c r="D783" s="9"/>
      <c r="E783" s="1046"/>
      <c r="F783" s="9"/>
      <c r="G783" s="1046"/>
      <c r="H783" s="1046"/>
      <c r="I783" s="9"/>
      <c r="J783" s="9"/>
      <c r="K783" s="9"/>
      <c r="L783" s="6"/>
      <c r="M783" s="9"/>
      <c r="N783" s="9"/>
      <c r="O783" s="9"/>
      <c r="P783" s="9"/>
      <c r="S783" s="9"/>
      <c r="V783" s="9"/>
      <c r="W783" s="17"/>
      <c r="X783" s="9"/>
      <c r="Y783" s="9"/>
      <c r="Z783" s="9"/>
      <c r="AA783" s="9"/>
      <c r="AB783" s="9"/>
      <c r="AC783" s="9"/>
      <c r="AD783" s="9"/>
      <c r="AE783" s="9"/>
      <c r="AF783" s="9"/>
      <c r="AG783" s="9"/>
      <c r="AH783" s="9"/>
    </row>
    <row r="784" spans="1:34" x14ac:dyDescent="0.25">
      <c r="A784" s="9"/>
      <c r="B784" s="9"/>
      <c r="C784" s="9"/>
      <c r="D784" s="9"/>
      <c r="E784" s="1046"/>
      <c r="F784" s="9"/>
      <c r="G784" s="1046"/>
      <c r="H784" s="1046"/>
      <c r="I784" s="9"/>
      <c r="J784" s="9"/>
      <c r="K784" s="9"/>
      <c r="L784" s="6"/>
      <c r="M784" s="9"/>
      <c r="N784" s="9"/>
      <c r="O784" s="9"/>
      <c r="P784" s="9"/>
      <c r="S784" s="9"/>
      <c r="V784" s="9"/>
      <c r="W784" s="17"/>
      <c r="X784" s="9"/>
      <c r="Y784" s="9"/>
      <c r="Z784" s="9"/>
      <c r="AA784" s="9"/>
      <c r="AB784" s="9"/>
      <c r="AC784" s="9"/>
      <c r="AD784" s="9"/>
      <c r="AE784" s="9"/>
      <c r="AF784" s="9"/>
      <c r="AG784" s="9"/>
      <c r="AH784" s="9"/>
    </row>
    <row r="785" spans="1:34" x14ac:dyDescent="0.25">
      <c r="A785" s="9"/>
      <c r="B785" s="9"/>
      <c r="C785" s="9"/>
      <c r="D785" s="9"/>
      <c r="E785" s="1046"/>
      <c r="F785" s="9"/>
      <c r="G785" s="1046"/>
      <c r="H785" s="1046"/>
      <c r="I785" s="9"/>
      <c r="J785" s="9"/>
      <c r="K785" s="9"/>
      <c r="L785" s="6"/>
      <c r="M785" s="9"/>
      <c r="N785" s="9"/>
      <c r="O785" s="9"/>
      <c r="P785" s="9"/>
      <c r="S785" s="9"/>
      <c r="V785" s="9"/>
      <c r="W785" s="17"/>
      <c r="X785" s="9"/>
      <c r="Y785" s="9"/>
      <c r="Z785" s="9"/>
      <c r="AA785" s="9"/>
      <c r="AB785" s="9"/>
      <c r="AC785" s="9"/>
      <c r="AD785" s="9"/>
      <c r="AE785" s="9"/>
      <c r="AF785" s="9"/>
      <c r="AG785" s="9"/>
      <c r="AH785" s="9"/>
    </row>
    <row r="786" spans="1:34" x14ac:dyDescent="0.25">
      <c r="A786" s="9"/>
      <c r="B786" s="9"/>
      <c r="C786" s="9"/>
      <c r="D786" s="9"/>
      <c r="E786" s="1046"/>
      <c r="F786" s="9"/>
      <c r="G786" s="1046"/>
      <c r="H786" s="1046"/>
      <c r="I786" s="9"/>
      <c r="J786" s="9"/>
      <c r="K786" s="9"/>
      <c r="L786" s="6"/>
      <c r="M786" s="9"/>
      <c r="N786" s="9"/>
      <c r="O786" s="9"/>
      <c r="P786" s="9"/>
      <c r="S786" s="9"/>
      <c r="V786" s="9"/>
      <c r="W786" s="17"/>
      <c r="X786" s="9"/>
      <c r="Y786" s="9"/>
      <c r="Z786" s="9"/>
      <c r="AA786" s="9"/>
      <c r="AB786" s="9"/>
      <c r="AC786" s="9"/>
      <c r="AD786" s="9"/>
      <c r="AE786" s="9"/>
      <c r="AF786" s="9"/>
      <c r="AG786" s="9"/>
      <c r="AH786" s="9"/>
    </row>
    <row r="787" spans="1:34" x14ac:dyDescent="0.25">
      <c r="A787" s="9"/>
      <c r="B787" s="9"/>
      <c r="C787" s="9"/>
      <c r="D787" s="9"/>
      <c r="E787" s="1046"/>
      <c r="F787" s="9"/>
      <c r="G787" s="1046"/>
      <c r="H787" s="1046"/>
      <c r="I787" s="9"/>
      <c r="J787" s="9"/>
      <c r="K787" s="9"/>
      <c r="L787" s="6"/>
      <c r="M787" s="9"/>
      <c r="N787" s="9"/>
      <c r="O787" s="9"/>
      <c r="P787" s="9"/>
      <c r="S787" s="9"/>
      <c r="V787" s="9"/>
      <c r="W787" s="17"/>
      <c r="X787" s="9"/>
      <c r="Y787" s="9"/>
      <c r="Z787" s="9"/>
      <c r="AA787" s="9"/>
      <c r="AB787" s="9"/>
      <c r="AC787" s="9"/>
      <c r="AD787" s="9"/>
      <c r="AE787" s="9"/>
      <c r="AF787" s="9"/>
      <c r="AG787" s="9"/>
      <c r="AH787" s="9"/>
    </row>
    <row r="788" spans="1:34" x14ac:dyDescent="0.25">
      <c r="A788" s="9"/>
      <c r="B788" s="9"/>
      <c r="C788" s="9"/>
      <c r="D788" s="9"/>
      <c r="E788" s="1046"/>
      <c r="F788" s="9"/>
      <c r="G788" s="1046"/>
      <c r="H788" s="1046"/>
      <c r="I788" s="9"/>
      <c r="J788" s="9"/>
      <c r="K788" s="9"/>
      <c r="L788" s="6"/>
      <c r="M788" s="9"/>
      <c r="N788" s="9"/>
      <c r="O788" s="9"/>
      <c r="P788" s="9"/>
      <c r="S788" s="9"/>
      <c r="V788" s="9"/>
      <c r="W788" s="17"/>
      <c r="X788" s="9"/>
      <c r="Y788" s="9"/>
      <c r="Z788" s="9"/>
      <c r="AA788" s="9"/>
      <c r="AB788" s="9"/>
      <c r="AC788" s="9"/>
      <c r="AD788" s="9"/>
      <c r="AE788" s="9"/>
      <c r="AF788" s="9"/>
      <c r="AG788" s="9"/>
      <c r="AH788" s="9"/>
    </row>
    <row r="789" spans="1:34" x14ac:dyDescent="0.25">
      <c r="A789" s="9"/>
      <c r="B789" s="9"/>
      <c r="C789" s="9"/>
      <c r="D789" s="9"/>
      <c r="E789" s="1046"/>
      <c r="F789" s="9"/>
      <c r="G789" s="1046"/>
      <c r="H789" s="1046"/>
      <c r="I789" s="9"/>
      <c r="J789" s="9"/>
      <c r="K789" s="9"/>
      <c r="L789" s="6"/>
      <c r="M789" s="9"/>
      <c r="N789" s="9"/>
      <c r="O789" s="9"/>
      <c r="P789" s="9"/>
      <c r="S789" s="9"/>
      <c r="V789" s="9"/>
      <c r="W789" s="17"/>
      <c r="X789" s="9"/>
      <c r="Y789" s="9"/>
      <c r="Z789" s="9"/>
      <c r="AA789" s="9"/>
      <c r="AB789" s="9"/>
      <c r="AC789" s="9"/>
      <c r="AD789" s="9"/>
      <c r="AE789" s="9"/>
      <c r="AF789" s="9"/>
      <c r="AG789" s="9"/>
      <c r="AH789" s="9"/>
    </row>
    <row r="790" spans="1:34" x14ac:dyDescent="0.25">
      <c r="A790" s="9"/>
      <c r="B790" s="9"/>
      <c r="C790" s="9"/>
      <c r="D790" s="9"/>
      <c r="E790" s="1046"/>
      <c r="F790" s="9"/>
      <c r="G790" s="1046"/>
      <c r="H790" s="1046"/>
      <c r="I790" s="9"/>
      <c r="J790" s="9"/>
      <c r="K790" s="9"/>
      <c r="L790" s="6"/>
      <c r="M790" s="9"/>
      <c r="N790" s="9"/>
      <c r="O790" s="9"/>
      <c r="P790" s="9"/>
      <c r="S790" s="9"/>
      <c r="V790" s="9"/>
      <c r="W790" s="17"/>
      <c r="X790" s="9"/>
      <c r="Y790" s="9"/>
      <c r="Z790" s="9"/>
      <c r="AA790" s="9"/>
      <c r="AB790" s="9"/>
      <c r="AC790" s="9"/>
      <c r="AD790" s="9"/>
      <c r="AE790" s="9"/>
      <c r="AF790" s="9"/>
      <c r="AG790" s="9"/>
      <c r="AH790" s="9"/>
    </row>
    <row r="791" spans="1:34" x14ac:dyDescent="0.25">
      <c r="A791" s="9"/>
      <c r="B791" s="9"/>
      <c r="C791" s="9"/>
      <c r="D791" s="9"/>
      <c r="E791" s="1046"/>
      <c r="F791" s="9"/>
      <c r="G791" s="1046"/>
      <c r="H791" s="1046"/>
      <c r="I791" s="9"/>
      <c r="J791" s="9"/>
      <c r="K791" s="9"/>
      <c r="L791" s="6"/>
      <c r="M791" s="9"/>
      <c r="N791" s="9"/>
      <c r="O791" s="9"/>
      <c r="P791" s="9"/>
      <c r="S791" s="9"/>
      <c r="V791" s="9"/>
      <c r="W791" s="17"/>
      <c r="X791" s="9"/>
      <c r="Y791" s="9"/>
      <c r="Z791" s="9"/>
      <c r="AA791" s="9"/>
      <c r="AB791" s="9"/>
      <c r="AC791" s="9"/>
      <c r="AD791" s="9"/>
      <c r="AE791" s="9"/>
      <c r="AF791" s="9"/>
      <c r="AG791" s="9"/>
      <c r="AH791" s="9"/>
    </row>
    <row r="792" spans="1:34" x14ac:dyDescent="0.25">
      <c r="A792" s="9"/>
      <c r="B792" s="9"/>
      <c r="C792" s="9"/>
      <c r="D792" s="9"/>
      <c r="E792" s="1046"/>
      <c r="F792" s="9"/>
      <c r="G792" s="1046"/>
      <c r="H792" s="1046"/>
      <c r="I792" s="9"/>
      <c r="J792" s="9"/>
      <c r="K792" s="9"/>
      <c r="L792" s="6"/>
      <c r="M792" s="9"/>
      <c r="N792" s="9"/>
      <c r="O792" s="9"/>
      <c r="P792" s="9"/>
      <c r="S792" s="9"/>
      <c r="V792" s="9"/>
      <c r="W792" s="17"/>
      <c r="X792" s="9"/>
      <c r="Y792" s="9"/>
      <c r="Z792" s="9"/>
      <c r="AA792" s="9"/>
      <c r="AB792" s="9"/>
      <c r="AC792" s="9"/>
      <c r="AD792" s="9"/>
      <c r="AE792" s="9"/>
      <c r="AF792" s="9"/>
      <c r="AG792" s="9"/>
      <c r="AH792" s="9"/>
    </row>
    <row r="793" spans="1:34" x14ac:dyDescent="0.25">
      <c r="A793" s="9"/>
      <c r="B793" s="9"/>
      <c r="C793" s="9"/>
      <c r="D793" s="9"/>
      <c r="E793" s="1046"/>
      <c r="F793" s="9"/>
      <c r="G793" s="1046"/>
      <c r="H793" s="1046"/>
      <c r="I793" s="9"/>
      <c r="J793" s="9"/>
      <c r="K793" s="9"/>
      <c r="L793" s="6"/>
      <c r="M793" s="9"/>
      <c r="N793" s="9"/>
      <c r="O793" s="9"/>
      <c r="P793" s="9"/>
      <c r="S793" s="9"/>
      <c r="V793" s="9"/>
      <c r="W793" s="17"/>
      <c r="X793" s="9"/>
      <c r="Y793" s="9"/>
      <c r="Z793" s="9"/>
      <c r="AA793" s="9"/>
      <c r="AB793" s="9"/>
      <c r="AC793" s="9"/>
      <c r="AD793" s="9"/>
      <c r="AE793" s="9"/>
      <c r="AF793" s="9"/>
      <c r="AG793" s="9"/>
      <c r="AH793" s="9"/>
    </row>
    <row r="794" spans="1:34" x14ac:dyDescent="0.25">
      <c r="A794" s="9"/>
      <c r="B794" s="9"/>
      <c r="C794" s="9"/>
      <c r="D794" s="9"/>
      <c r="E794" s="1046"/>
      <c r="F794" s="9"/>
      <c r="G794" s="1046"/>
      <c r="H794" s="1046"/>
      <c r="I794" s="9"/>
      <c r="J794" s="9"/>
      <c r="K794" s="9"/>
      <c r="L794" s="6"/>
      <c r="M794" s="9"/>
      <c r="N794" s="9"/>
      <c r="O794" s="9"/>
      <c r="P794" s="9"/>
      <c r="S794" s="9"/>
      <c r="V794" s="9"/>
      <c r="W794" s="17"/>
      <c r="X794" s="9"/>
      <c r="Y794" s="9"/>
      <c r="Z794" s="9"/>
      <c r="AA794" s="9"/>
      <c r="AB794" s="9"/>
      <c r="AC794" s="9"/>
      <c r="AD794" s="9"/>
      <c r="AE794" s="9"/>
      <c r="AF794" s="9"/>
      <c r="AG794" s="9"/>
      <c r="AH794" s="9"/>
    </row>
    <row r="795" spans="1:34" x14ac:dyDescent="0.25">
      <c r="A795" s="9"/>
      <c r="B795" s="9"/>
      <c r="C795" s="9"/>
      <c r="D795" s="9"/>
      <c r="E795" s="1046"/>
      <c r="F795" s="9"/>
      <c r="G795" s="1046"/>
      <c r="H795" s="1046"/>
      <c r="I795" s="9"/>
      <c r="J795" s="9"/>
      <c r="K795" s="9"/>
      <c r="L795" s="6"/>
      <c r="M795" s="9"/>
      <c r="N795" s="9"/>
      <c r="O795" s="9"/>
      <c r="P795" s="9"/>
      <c r="S795" s="9"/>
      <c r="V795" s="9"/>
      <c r="W795" s="17"/>
      <c r="X795" s="9"/>
      <c r="Y795" s="9"/>
      <c r="Z795" s="9"/>
      <c r="AA795" s="9"/>
      <c r="AB795" s="9"/>
      <c r="AC795" s="9"/>
      <c r="AD795" s="9"/>
      <c r="AE795" s="9"/>
      <c r="AF795" s="9"/>
      <c r="AG795" s="9"/>
      <c r="AH795" s="9"/>
    </row>
    <row r="796" spans="1:34" x14ac:dyDescent="0.25">
      <c r="A796" s="9"/>
      <c r="B796" s="9"/>
      <c r="C796" s="9"/>
      <c r="D796" s="9"/>
      <c r="E796" s="1046"/>
      <c r="F796" s="9"/>
      <c r="G796" s="1046"/>
      <c r="H796" s="1046"/>
      <c r="I796" s="9"/>
      <c r="J796" s="9"/>
      <c r="K796" s="9"/>
      <c r="L796" s="6"/>
      <c r="M796" s="9"/>
      <c r="N796" s="9"/>
      <c r="O796" s="9"/>
      <c r="P796" s="9"/>
      <c r="S796" s="9"/>
      <c r="V796" s="9"/>
      <c r="W796" s="17"/>
      <c r="X796" s="9"/>
      <c r="Y796" s="9"/>
      <c r="Z796" s="9"/>
      <c r="AA796" s="9"/>
      <c r="AB796" s="9"/>
      <c r="AC796" s="9"/>
      <c r="AD796" s="9"/>
      <c r="AE796" s="9"/>
      <c r="AF796" s="9"/>
      <c r="AG796" s="9"/>
      <c r="AH796" s="9"/>
    </row>
    <row r="797" spans="1:34" x14ac:dyDescent="0.25">
      <c r="A797" s="9"/>
      <c r="B797" s="9"/>
      <c r="C797" s="9"/>
      <c r="D797" s="9"/>
      <c r="E797" s="1046"/>
      <c r="F797" s="9"/>
      <c r="G797" s="1046"/>
      <c r="H797" s="1046"/>
      <c r="I797" s="9"/>
      <c r="J797" s="9"/>
      <c r="K797" s="9"/>
      <c r="L797" s="6"/>
      <c r="M797" s="9"/>
      <c r="N797" s="9"/>
      <c r="O797" s="9"/>
      <c r="P797" s="9"/>
      <c r="S797" s="9"/>
      <c r="V797" s="9"/>
      <c r="W797" s="17"/>
      <c r="X797" s="9"/>
      <c r="Y797" s="9"/>
      <c r="Z797" s="9"/>
      <c r="AA797" s="9"/>
      <c r="AB797" s="9"/>
      <c r="AC797" s="9"/>
      <c r="AD797" s="9"/>
      <c r="AE797" s="9"/>
      <c r="AF797" s="9"/>
      <c r="AG797" s="9"/>
      <c r="AH797" s="9"/>
    </row>
    <row r="798" spans="1:34" x14ac:dyDescent="0.25">
      <c r="A798" s="9"/>
      <c r="B798" s="9"/>
      <c r="C798" s="9"/>
      <c r="D798" s="9"/>
      <c r="E798" s="1046"/>
      <c r="F798" s="9"/>
      <c r="G798" s="1046"/>
      <c r="H798" s="1046"/>
      <c r="I798" s="9"/>
      <c r="J798" s="9"/>
      <c r="K798" s="9"/>
      <c r="L798" s="6"/>
      <c r="M798" s="9"/>
      <c r="N798" s="9"/>
      <c r="O798" s="9"/>
      <c r="P798" s="9"/>
      <c r="S798" s="9"/>
      <c r="V798" s="9"/>
      <c r="W798" s="17"/>
      <c r="X798" s="9"/>
      <c r="Y798" s="9"/>
      <c r="Z798" s="9"/>
      <c r="AA798" s="9"/>
      <c r="AB798" s="9"/>
      <c r="AC798" s="9"/>
      <c r="AD798" s="9"/>
      <c r="AE798" s="9"/>
      <c r="AF798" s="9"/>
      <c r="AG798" s="9"/>
      <c r="AH798" s="9"/>
    </row>
    <row r="799" spans="1:34" x14ac:dyDescent="0.25">
      <c r="A799" s="9"/>
      <c r="B799" s="9"/>
      <c r="C799" s="9"/>
      <c r="D799" s="9"/>
      <c r="E799" s="1046"/>
      <c r="F799" s="9"/>
      <c r="G799" s="1046"/>
      <c r="H799" s="1046"/>
      <c r="I799" s="9"/>
      <c r="J799" s="9"/>
      <c r="K799" s="9"/>
      <c r="L799" s="6"/>
      <c r="M799" s="9"/>
      <c r="N799" s="9"/>
      <c r="O799" s="9"/>
      <c r="P799" s="9"/>
      <c r="S799" s="9"/>
      <c r="V799" s="9"/>
      <c r="W799" s="17"/>
      <c r="X799" s="9"/>
      <c r="Y799" s="9"/>
      <c r="Z799" s="9"/>
      <c r="AA799" s="9"/>
      <c r="AB799" s="9"/>
      <c r="AC799" s="9"/>
      <c r="AD799" s="9"/>
      <c r="AE799" s="9"/>
      <c r="AF799" s="9"/>
      <c r="AG799" s="9"/>
      <c r="AH799" s="9"/>
    </row>
    <row r="800" spans="1:34" x14ac:dyDescent="0.25">
      <c r="A800" s="9"/>
      <c r="B800" s="9"/>
      <c r="C800" s="9"/>
      <c r="D800" s="9"/>
      <c r="E800" s="1046"/>
      <c r="F800" s="9"/>
      <c r="G800" s="1046"/>
      <c r="H800" s="1046"/>
      <c r="I800" s="9"/>
      <c r="J800" s="9"/>
      <c r="K800" s="9"/>
      <c r="L800" s="6"/>
      <c r="M800" s="9"/>
      <c r="N800" s="9"/>
      <c r="O800" s="9"/>
      <c r="P800" s="9"/>
      <c r="S800" s="9"/>
      <c r="V800" s="9"/>
      <c r="W800" s="17"/>
      <c r="X800" s="9"/>
      <c r="Y800" s="9"/>
      <c r="Z800" s="9"/>
      <c r="AA800" s="9"/>
      <c r="AB800" s="9"/>
      <c r="AC800" s="9"/>
      <c r="AD800" s="9"/>
      <c r="AE800" s="9"/>
      <c r="AF800" s="9"/>
      <c r="AG800" s="9"/>
      <c r="AH800" s="9"/>
    </row>
    <row r="801" spans="1:34" x14ac:dyDescent="0.25">
      <c r="A801" s="9"/>
      <c r="B801" s="9"/>
      <c r="C801" s="9"/>
      <c r="D801" s="9"/>
      <c r="E801" s="1046"/>
      <c r="F801" s="9"/>
      <c r="G801" s="1046"/>
      <c r="H801" s="1046"/>
      <c r="I801" s="9"/>
      <c r="J801" s="9"/>
      <c r="K801" s="9"/>
      <c r="L801" s="6"/>
      <c r="M801" s="9"/>
      <c r="N801" s="9"/>
      <c r="O801" s="9"/>
      <c r="P801" s="9"/>
      <c r="S801" s="9"/>
      <c r="V801" s="9"/>
      <c r="W801" s="17"/>
      <c r="X801" s="9"/>
      <c r="Y801" s="9"/>
      <c r="Z801" s="9"/>
      <c r="AA801" s="9"/>
      <c r="AB801" s="9"/>
      <c r="AC801" s="9"/>
      <c r="AD801" s="9"/>
      <c r="AE801" s="9"/>
      <c r="AF801" s="9"/>
      <c r="AG801" s="9"/>
      <c r="AH801" s="9"/>
    </row>
    <row r="802" spans="1:34" x14ac:dyDescent="0.25">
      <c r="A802" s="9"/>
      <c r="B802" s="9"/>
      <c r="C802" s="9"/>
      <c r="D802" s="9"/>
      <c r="E802" s="1046"/>
      <c r="F802" s="9"/>
      <c r="G802" s="1046"/>
      <c r="H802" s="1046"/>
      <c r="I802" s="9"/>
      <c r="J802" s="9"/>
      <c r="K802" s="9"/>
      <c r="L802" s="6"/>
      <c r="M802" s="9"/>
      <c r="N802" s="9"/>
      <c r="O802" s="9"/>
      <c r="P802" s="9"/>
      <c r="S802" s="9"/>
      <c r="V802" s="9"/>
      <c r="W802" s="17"/>
      <c r="X802" s="9"/>
      <c r="Y802" s="9"/>
      <c r="Z802" s="9"/>
      <c r="AA802" s="9"/>
      <c r="AB802" s="9"/>
      <c r="AC802" s="9"/>
      <c r="AD802" s="9"/>
      <c r="AE802" s="9"/>
      <c r="AF802" s="9"/>
      <c r="AG802" s="9"/>
      <c r="AH802" s="9"/>
    </row>
    <row r="803" spans="1:34" x14ac:dyDescent="0.25">
      <c r="A803" s="9"/>
      <c r="B803" s="9"/>
      <c r="C803" s="9"/>
      <c r="D803" s="9"/>
      <c r="E803" s="1046"/>
      <c r="F803" s="9"/>
      <c r="G803" s="1046"/>
      <c r="H803" s="1046"/>
      <c r="I803" s="9"/>
      <c r="J803" s="9"/>
      <c r="K803" s="9"/>
      <c r="L803" s="6"/>
      <c r="M803" s="9"/>
      <c r="N803" s="9"/>
      <c r="O803" s="9"/>
      <c r="P803" s="9"/>
      <c r="S803" s="9"/>
      <c r="V803" s="9"/>
      <c r="W803" s="17"/>
      <c r="X803" s="9"/>
      <c r="Y803" s="9"/>
      <c r="Z803" s="9"/>
      <c r="AA803" s="9"/>
      <c r="AB803" s="9"/>
      <c r="AC803" s="9"/>
      <c r="AD803" s="9"/>
      <c r="AE803" s="9"/>
      <c r="AF803" s="9"/>
      <c r="AG803" s="9"/>
      <c r="AH803" s="9"/>
    </row>
    <row r="804" spans="1:34" x14ac:dyDescent="0.25">
      <c r="A804" s="9"/>
      <c r="B804" s="9"/>
      <c r="C804" s="9"/>
      <c r="D804" s="9"/>
      <c r="E804" s="1046"/>
      <c r="F804" s="9"/>
      <c r="G804" s="1046"/>
      <c r="H804" s="1046"/>
      <c r="I804" s="9"/>
      <c r="J804" s="9"/>
      <c r="K804" s="9"/>
      <c r="L804" s="6"/>
      <c r="M804" s="9"/>
      <c r="N804" s="9"/>
      <c r="O804" s="9"/>
      <c r="P804" s="9"/>
      <c r="S804" s="9"/>
      <c r="V804" s="9"/>
      <c r="W804" s="17"/>
      <c r="X804" s="9"/>
      <c r="Y804" s="9"/>
      <c r="Z804" s="9"/>
      <c r="AA804" s="9"/>
      <c r="AB804" s="9"/>
      <c r="AC804" s="9"/>
      <c r="AD804" s="9"/>
      <c r="AE804" s="9"/>
      <c r="AF804" s="9"/>
      <c r="AG804" s="9"/>
      <c r="AH804" s="9"/>
    </row>
    <row r="805" spans="1:34" x14ac:dyDescent="0.25">
      <c r="A805" s="9"/>
      <c r="B805" s="9"/>
      <c r="C805" s="9"/>
      <c r="D805" s="9"/>
      <c r="E805" s="1046"/>
      <c r="F805" s="9"/>
      <c r="G805" s="1046"/>
      <c r="H805" s="1046"/>
      <c r="I805" s="9"/>
      <c r="J805" s="9"/>
      <c r="K805" s="9"/>
      <c r="L805" s="6"/>
      <c r="M805" s="9"/>
      <c r="N805" s="9"/>
      <c r="O805" s="9"/>
      <c r="P805" s="9"/>
      <c r="S805" s="9"/>
      <c r="V805" s="9"/>
      <c r="W805" s="17"/>
      <c r="X805" s="9"/>
      <c r="Y805" s="9"/>
      <c r="Z805" s="9"/>
      <c r="AA805" s="9"/>
      <c r="AB805" s="9"/>
      <c r="AC805" s="9"/>
      <c r="AD805" s="9"/>
      <c r="AE805" s="9"/>
      <c r="AF805" s="9"/>
      <c r="AG805" s="9"/>
      <c r="AH805" s="9"/>
    </row>
    <row r="806" spans="1:34" x14ac:dyDescent="0.25">
      <c r="A806" s="9"/>
      <c r="B806" s="9"/>
      <c r="C806" s="9"/>
      <c r="D806" s="9"/>
      <c r="E806" s="1046"/>
      <c r="F806" s="9"/>
      <c r="G806" s="1046"/>
      <c r="H806" s="1046"/>
      <c r="I806" s="9"/>
      <c r="J806" s="9"/>
      <c r="K806" s="9"/>
      <c r="L806" s="6"/>
      <c r="M806" s="9"/>
      <c r="N806" s="9"/>
      <c r="O806" s="9"/>
      <c r="P806" s="9"/>
      <c r="S806" s="9"/>
      <c r="V806" s="9"/>
      <c r="W806" s="17"/>
      <c r="X806" s="9"/>
      <c r="Y806" s="9"/>
      <c r="Z806" s="9"/>
      <c r="AA806" s="9"/>
      <c r="AB806" s="9"/>
      <c r="AC806" s="9"/>
      <c r="AD806" s="9"/>
      <c r="AE806" s="9"/>
      <c r="AF806" s="9"/>
      <c r="AG806" s="9"/>
      <c r="AH806" s="9"/>
    </row>
    <row r="807" spans="1:34" x14ac:dyDescent="0.25">
      <c r="A807" s="9"/>
      <c r="B807" s="9"/>
      <c r="C807" s="9"/>
      <c r="D807" s="9"/>
      <c r="E807" s="1046"/>
      <c r="F807" s="9"/>
      <c r="G807" s="1046"/>
      <c r="H807" s="1046"/>
      <c r="I807" s="9"/>
      <c r="J807" s="9"/>
      <c r="K807" s="9"/>
      <c r="L807" s="6"/>
      <c r="M807" s="9"/>
      <c r="N807" s="9"/>
      <c r="O807" s="9"/>
      <c r="P807" s="9"/>
      <c r="S807" s="9"/>
      <c r="V807" s="9"/>
      <c r="W807" s="17"/>
      <c r="X807" s="9"/>
      <c r="Y807" s="9"/>
      <c r="Z807" s="9"/>
      <c r="AA807" s="9"/>
      <c r="AB807" s="9"/>
      <c r="AC807" s="9"/>
      <c r="AD807" s="9"/>
      <c r="AE807" s="9"/>
      <c r="AF807" s="9"/>
      <c r="AG807" s="9"/>
      <c r="AH807" s="9"/>
    </row>
    <row r="808" spans="1:34" x14ac:dyDescent="0.25">
      <c r="A808" s="9"/>
      <c r="B808" s="9"/>
      <c r="C808" s="9"/>
      <c r="D808" s="9"/>
      <c r="E808" s="1046"/>
      <c r="F808" s="9"/>
      <c r="G808" s="1046"/>
      <c r="H808" s="1046"/>
      <c r="I808" s="9"/>
      <c r="J808" s="9"/>
      <c r="K808" s="9"/>
      <c r="L808" s="6"/>
      <c r="M808" s="9"/>
      <c r="N808" s="9"/>
      <c r="O808" s="9"/>
      <c r="P808" s="9"/>
      <c r="S808" s="9"/>
      <c r="V808" s="9"/>
      <c r="W808" s="17"/>
      <c r="X808" s="9"/>
      <c r="Y808" s="9"/>
      <c r="Z808" s="9"/>
      <c r="AA808" s="9"/>
      <c r="AB808" s="9"/>
      <c r="AC808" s="9"/>
      <c r="AD808" s="9"/>
      <c r="AE808" s="9"/>
      <c r="AF808" s="9"/>
      <c r="AG808" s="9"/>
      <c r="AH808" s="9"/>
    </row>
    <row r="809" spans="1:34" x14ac:dyDescent="0.25">
      <c r="A809" s="9"/>
      <c r="B809" s="9"/>
      <c r="C809" s="9"/>
      <c r="D809" s="9"/>
      <c r="E809" s="1046"/>
      <c r="F809" s="9"/>
      <c r="G809" s="1046"/>
      <c r="H809" s="1046"/>
      <c r="I809" s="9"/>
      <c r="J809" s="9"/>
      <c r="K809" s="9"/>
      <c r="L809" s="6"/>
      <c r="M809" s="9"/>
      <c r="N809" s="9"/>
      <c r="O809" s="9"/>
      <c r="P809" s="9"/>
      <c r="S809" s="9"/>
      <c r="V809" s="9"/>
      <c r="W809" s="17"/>
      <c r="X809" s="9"/>
      <c r="Y809" s="9"/>
      <c r="Z809" s="9"/>
      <c r="AA809" s="9"/>
      <c r="AB809" s="9"/>
      <c r="AC809" s="9"/>
      <c r="AD809" s="9"/>
      <c r="AE809" s="9"/>
      <c r="AF809" s="9"/>
      <c r="AG809" s="9"/>
      <c r="AH809" s="9"/>
    </row>
    <row r="810" spans="1:34" x14ac:dyDescent="0.25">
      <c r="A810" s="9"/>
      <c r="B810" s="9"/>
      <c r="C810" s="9"/>
      <c r="D810" s="9"/>
      <c r="E810" s="1046"/>
      <c r="F810" s="9"/>
      <c r="G810" s="1046"/>
      <c r="H810" s="1046"/>
      <c r="I810" s="9"/>
      <c r="J810" s="9"/>
      <c r="K810" s="9"/>
      <c r="L810" s="6"/>
      <c r="M810" s="9"/>
      <c r="N810" s="9"/>
      <c r="O810" s="9"/>
      <c r="P810" s="9"/>
      <c r="S810" s="9"/>
      <c r="V810" s="9"/>
      <c r="W810" s="17"/>
      <c r="X810" s="9"/>
      <c r="Y810" s="9"/>
      <c r="Z810" s="9"/>
      <c r="AA810" s="9"/>
      <c r="AB810" s="9"/>
      <c r="AC810" s="9"/>
      <c r="AD810" s="9"/>
      <c r="AE810" s="9"/>
      <c r="AF810" s="9"/>
      <c r="AG810" s="9"/>
      <c r="AH810" s="9"/>
    </row>
    <row r="811" spans="1:34" x14ac:dyDescent="0.25">
      <c r="A811" s="9"/>
      <c r="B811" s="9"/>
      <c r="C811" s="9"/>
      <c r="D811" s="9"/>
      <c r="E811" s="1046"/>
      <c r="F811" s="9"/>
      <c r="G811" s="1046"/>
      <c r="H811" s="1046"/>
      <c r="I811" s="9"/>
      <c r="J811" s="9"/>
      <c r="K811" s="9"/>
      <c r="L811" s="6"/>
      <c r="M811" s="9"/>
      <c r="N811" s="9"/>
      <c r="O811" s="9"/>
      <c r="P811" s="9"/>
      <c r="S811" s="9"/>
      <c r="V811" s="9"/>
      <c r="W811" s="17"/>
      <c r="X811" s="9"/>
      <c r="Y811" s="9"/>
      <c r="Z811" s="9"/>
      <c r="AA811" s="9"/>
      <c r="AB811" s="9"/>
      <c r="AC811" s="9"/>
      <c r="AD811" s="9"/>
      <c r="AE811" s="9"/>
      <c r="AF811" s="9"/>
      <c r="AG811" s="9"/>
      <c r="AH811" s="9"/>
    </row>
    <row r="812" spans="1:34" x14ac:dyDescent="0.25">
      <c r="A812" s="9"/>
      <c r="B812" s="9"/>
      <c r="C812" s="9"/>
      <c r="D812" s="9"/>
      <c r="E812" s="1046"/>
      <c r="F812" s="9"/>
      <c r="G812" s="1046"/>
      <c r="H812" s="1046"/>
      <c r="I812" s="9"/>
      <c r="J812" s="9"/>
      <c r="K812" s="9"/>
      <c r="L812" s="6"/>
      <c r="M812" s="9"/>
      <c r="N812" s="9"/>
      <c r="O812" s="9"/>
      <c r="P812" s="9"/>
      <c r="S812" s="9"/>
      <c r="V812" s="9"/>
      <c r="W812" s="17"/>
      <c r="X812" s="9"/>
      <c r="Y812" s="9"/>
      <c r="Z812" s="9"/>
      <c r="AA812" s="9"/>
      <c r="AB812" s="9"/>
      <c r="AC812" s="9"/>
      <c r="AD812" s="9"/>
      <c r="AE812" s="9"/>
      <c r="AF812" s="9"/>
      <c r="AG812" s="9"/>
      <c r="AH812" s="9"/>
    </row>
    <row r="813" spans="1:34" x14ac:dyDescent="0.25">
      <c r="A813" s="9"/>
      <c r="B813" s="9"/>
      <c r="C813" s="9"/>
      <c r="D813" s="9"/>
      <c r="E813" s="1046"/>
      <c r="F813" s="9"/>
      <c r="G813" s="1046"/>
      <c r="H813" s="1046"/>
      <c r="I813" s="9"/>
      <c r="J813" s="9"/>
      <c r="K813" s="9"/>
      <c r="L813" s="6"/>
      <c r="M813" s="9"/>
      <c r="N813" s="9"/>
      <c r="O813" s="9"/>
      <c r="P813" s="9"/>
      <c r="S813" s="9"/>
      <c r="V813" s="9"/>
      <c r="W813" s="17"/>
      <c r="X813" s="9"/>
      <c r="Y813" s="9"/>
      <c r="Z813" s="9"/>
      <c r="AA813" s="9"/>
      <c r="AB813" s="9"/>
      <c r="AC813" s="9"/>
      <c r="AD813" s="9"/>
      <c r="AE813" s="9"/>
      <c r="AF813" s="9"/>
      <c r="AG813" s="9"/>
      <c r="AH813" s="9"/>
    </row>
    <row r="814" spans="1:34" x14ac:dyDescent="0.25">
      <c r="A814" s="9"/>
      <c r="B814" s="9"/>
      <c r="C814" s="9"/>
      <c r="D814" s="9"/>
      <c r="E814" s="1046"/>
      <c r="F814" s="9"/>
      <c r="G814" s="1046"/>
      <c r="H814" s="1046"/>
      <c r="I814" s="9"/>
      <c r="J814" s="9"/>
      <c r="K814" s="9"/>
      <c r="L814" s="6"/>
      <c r="M814" s="9"/>
      <c r="N814" s="9"/>
      <c r="O814" s="9"/>
      <c r="P814" s="9"/>
      <c r="S814" s="9"/>
      <c r="V814" s="9"/>
      <c r="W814" s="17"/>
      <c r="X814" s="9"/>
      <c r="Y814" s="9"/>
      <c r="Z814" s="9"/>
      <c r="AA814" s="9"/>
      <c r="AB814" s="9"/>
      <c r="AC814" s="9"/>
      <c r="AD814" s="9"/>
      <c r="AE814" s="9"/>
      <c r="AF814" s="9"/>
      <c r="AG814" s="9"/>
      <c r="AH814" s="9"/>
    </row>
    <row r="815" spans="1:34" x14ac:dyDescent="0.25">
      <c r="A815" s="9"/>
      <c r="B815" s="9"/>
      <c r="C815" s="9"/>
      <c r="D815" s="9"/>
      <c r="E815" s="1046"/>
      <c r="F815" s="9"/>
      <c r="G815" s="1046"/>
      <c r="H815" s="1046"/>
      <c r="I815" s="9"/>
      <c r="J815" s="9"/>
      <c r="K815" s="9"/>
      <c r="L815" s="6"/>
      <c r="M815" s="9"/>
      <c r="N815" s="9"/>
      <c r="O815" s="9"/>
      <c r="P815" s="9"/>
      <c r="S815" s="9"/>
      <c r="V815" s="9"/>
      <c r="W815" s="17"/>
      <c r="X815" s="9"/>
      <c r="Y815" s="9"/>
      <c r="Z815" s="9"/>
      <c r="AA815" s="9"/>
      <c r="AB815" s="9"/>
      <c r="AC815" s="9"/>
      <c r="AD815" s="9"/>
      <c r="AE815" s="9"/>
      <c r="AF815" s="9"/>
      <c r="AG815" s="9"/>
      <c r="AH815" s="9"/>
    </row>
    <row r="816" spans="1:34" x14ac:dyDescent="0.25">
      <c r="A816" s="9"/>
      <c r="B816" s="9"/>
      <c r="C816" s="9"/>
      <c r="D816" s="9"/>
      <c r="E816" s="1046"/>
      <c r="F816" s="9"/>
      <c r="G816" s="1046"/>
      <c r="H816" s="1046"/>
      <c r="I816" s="9"/>
      <c r="J816" s="9"/>
      <c r="K816" s="9"/>
      <c r="L816" s="6"/>
      <c r="M816" s="9"/>
      <c r="N816" s="9"/>
      <c r="O816" s="9"/>
      <c r="P816" s="9"/>
      <c r="S816" s="9"/>
      <c r="V816" s="9"/>
      <c r="W816" s="17"/>
      <c r="X816" s="9"/>
      <c r="Y816" s="9"/>
      <c r="Z816" s="9"/>
      <c r="AA816" s="9"/>
      <c r="AB816" s="9"/>
      <c r="AC816" s="9"/>
      <c r="AD816" s="9"/>
      <c r="AE816" s="9"/>
      <c r="AF816" s="9"/>
      <c r="AG816" s="9"/>
      <c r="AH816" s="9"/>
    </row>
    <row r="817" spans="1:34" x14ac:dyDescent="0.25">
      <c r="A817" s="9"/>
      <c r="B817" s="9"/>
      <c r="C817" s="9"/>
      <c r="D817" s="9"/>
      <c r="E817" s="1046"/>
      <c r="F817" s="9"/>
      <c r="G817" s="1046"/>
      <c r="H817" s="1046"/>
      <c r="I817" s="9"/>
      <c r="J817" s="9"/>
      <c r="K817" s="9"/>
      <c r="L817" s="6"/>
      <c r="M817" s="9"/>
      <c r="N817" s="9"/>
      <c r="O817" s="9"/>
      <c r="P817" s="9"/>
      <c r="S817" s="9"/>
      <c r="V817" s="9"/>
      <c r="W817" s="17"/>
      <c r="X817" s="9"/>
      <c r="Y817" s="9"/>
      <c r="Z817" s="9"/>
      <c r="AA817" s="9"/>
      <c r="AB817" s="9"/>
      <c r="AC817" s="9"/>
      <c r="AD817" s="9"/>
      <c r="AE817" s="9"/>
      <c r="AF817" s="9"/>
      <c r="AG817" s="9"/>
      <c r="AH817" s="9"/>
    </row>
    <row r="818" spans="1:34" x14ac:dyDescent="0.25">
      <c r="A818" s="9"/>
      <c r="B818" s="9"/>
      <c r="C818" s="9"/>
      <c r="D818" s="9"/>
      <c r="E818" s="1046"/>
      <c r="F818" s="9"/>
      <c r="G818" s="1046"/>
      <c r="H818" s="1046"/>
      <c r="I818" s="9"/>
      <c r="J818" s="9"/>
      <c r="K818" s="9"/>
      <c r="L818" s="6"/>
      <c r="M818" s="9"/>
      <c r="N818" s="9"/>
      <c r="O818" s="9"/>
      <c r="P818" s="9"/>
      <c r="S818" s="9"/>
      <c r="V818" s="9"/>
      <c r="W818" s="17"/>
      <c r="X818" s="9"/>
      <c r="Y818" s="9"/>
      <c r="Z818" s="9"/>
      <c r="AA818" s="9"/>
      <c r="AB818" s="9"/>
      <c r="AC818" s="9"/>
      <c r="AD818" s="9"/>
      <c r="AE818" s="9"/>
      <c r="AF818" s="9"/>
      <c r="AG818" s="9"/>
      <c r="AH818" s="9"/>
    </row>
    <row r="819" spans="1:34" x14ac:dyDescent="0.25">
      <c r="A819" s="9"/>
      <c r="B819" s="9"/>
      <c r="C819" s="9"/>
      <c r="D819" s="9"/>
      <c r="E819" s="1046"/>
      <c r="F819" s="9"/>
      <c r="G819" s="1046"/>
      <c r="H819" s="1046"/>
      <c r="I819" s="9"/>
      <c r="J819" s="9"/>
      <c r="K819" s="9"/>
      <c r="L819" s="6"/>
      <c r="M819" s="9"/>
      <c r="N819" s="9"/>
      <c r="O819" s="9"/>
      <c r="P819" s="9"/>
      <c r="S819" s="9"/>
      <c r="V819" s="9"/>
      <c r="W819" s="17"/>
      <c r="X819" s="9"/>
      <c r="Y819" s="9"/>
      <c r="Z819" s="9"/>
      <c r="AA819" s="9"/>
      <c r="AB819" s="9"/>
      <c r="AC819" s="9"/>
      <c r="AD819" s="9"/>
      <c r="AE819" s="9"/>
      <c r="AF819" s="9"/>
      <c r="AG819" s="9"/>
      <c r="AH819" s="9"/>
    </row>
    <row r="820" spans="1:34" x14ac:dyDescent="0.25">
      <c r="A820" s="9"/>
      <c r="B820" s="9"/>
      <c r="C820" s="9"/>
      <c r="D820" s="9"/>
      <c r="E820" s="1046"/>
      <c r="F820" s="9"/>
      <c r="G820" s="1046"/>
      <c r="H820" s="1046"/>
      <c r="I820" s="9"/>
      <c r="J820" s="9"/>
      <c r="K820" s="9"/>
      <c r="L820" s="6"/>
      <c r="M820" s="9"/>
      <c r="N820" s="9"/>
      <c r="O820" s="9"/>
      <c r="P820" s="9"/>
      <c r="S820" s="9"/>
      <c r="V820" s="9"/>
      <c r="W820" s="17"/>
      <c r="X820" s="9"/>
      <c r="Y820" s="9"/>
      <c r="Z820" s="9"/>
      <c r="AA820" s="9"/>
      <c r="AB820" s="9"/>
      <c r="AC820" s="9"/>
      <c r="AD820" s="9"/>
      <c r="AE820" s="9"/>
      <c r="AF820" s="9"/>
      <c r="AG820" s="9"/>
      <c r="AH820" s="9"/>
    </row>
    <row r="821" spans="1:34" x14ac:dyDescent="0.25">
      <c r="A821" s="9"/>
      <c r="B821" s="9"/>
      <c r="C821" s="9"/>
      <c r="D821" s="9"/>
      <c r="E821" s="1046"/>
      <c r="F821" s="9"/>
      <c r="G821" s="1046"/>
      <c r="H821" s="1046"/>
      <c r="I821" s="9"/>
      <c r="J821" s="9"/>
      <c r="K821" s="9"/>
      <c r="L821" s="6"/>
      <c r="M821" s="9"/>
      <c r="N821" s="9"/>
      <c r="O821" s="9"/>
      <c r="P821" s="9"/>
      <c r="S821" s="9"/>
      <c r="V821" s="9"/>
      <c r="W821" s="17"/>
      <c r="X821" s="9"/>
      <c r="Y821" s="9"/>
      <c r="Z821" s="9"/>
      <c r="AA821" s="9"/>
      <c r="AB821" s="9"/>
      <c r="AC821" s="9"/>
      <c r="AD821" s="9"/>
      <c r="AE821" s="9"/>
      <c r="AF821" s="9"/>
      <c r="AG821" s="9"/>
      <c r="AH821" s="9"/>
    </row>
    <row r="822" spans="1:34" x14ac:dyDescent="0.25">
      <c r="A822" s="9"/>
      <c r="B822" s="9"/>
      <c r="C822" s="9"/>
      <c r="D822" s="9"/>
      <c r="E822" s="1046"/>
      <c r="F822" s="9"/>
      <c r="G822" s="1046"/>
      <c r="H822" s="1046"/>
      <c r="I822" s="9"/>
      <c r="J822" s="9"/>
      <c r="K822" s="9"/>
      <c r="L822" s="6"/>
      <c r="M822" s="9"/>
      <c r="N822" s="9"/>
      <c r="O822" s="9"/>
      <c r="P822" s="9"/>
      <c r="S822" s="9"/>
      <c r="V822" s="9"/>
      <c r="W822" s="17"/>
      <c r="X822" s="9"/>
      <c r="Y822" s="9"/>
      <c r="Z822" s="9"/>
      <c r="AA822" s="9"/>
      <c r="AB822" s="9"/>
      <c r="AC822" s="9"/>
      <c r="AD822" s="9"/>
      <c r="AE822" s="9"/>
      <c r="AF822" s="9"/>
      <c r="AG822" s="9"/>
      <c r="AH822" s="9"/>
    </row>
    <row r="823" spans="1:34" x14ac:dyDescent="0.25">
      <c r="A823" s="9"/>
      <c r="B823" s="9"/>
      <c r="C823" s="9"/>
      <c r="D823" s="9"/>
      <c r="E823" s="1046"/>
      <c r="F823" s="9"/>
      <c r="G823" s="1046"/>
      <c r="H823" s="1046"/>
      <c r="I823" s="9"/>
      <c r="J823" s="9"/>
      <c r="K823" s="9"/>
      <c r="L823" s="6"/>
      <c r="M823" s="9"/>
      <c r="N823" s="9"/>
      <c r="O823" s="9"/>
      <c r="P823" s="9"/>
      <c r="S823" s="9"/>
      <c r="V823" s="9"/>
      <c r="W823" s="17"/>
      <c r="X823" s="9"/>
      <c r="Y823" s="9"/>
      <c r="Z823" s="9"/>
      <c r="AA823" s="9"/>
      <c r="AB823" s="9"/>
      <c r="AC823" s="9"/>
      <c r="AD823" s="9"/>
      <c r="AE823" s="9"/>
      <c r="AF823" s="9"/>
      <c r="AG823" s="9"/>
      <c r="AH823" s="9"/>
    </row>
    <row r="824" spans="1:34" x14ac:dyDescent="0.25">
      <c r="A824" s="9"/>
      <c r="B824" s="9"/>
      <c r="C824" s="9"/>
      <c r="D824" s="9"/>
      <c r="E824" s="1046"/>
      <c r="F824" s="9"/>
      <c r="G824" s="1046"/>
      <c r="H824" s="1046"/>
      <c r="I824" s="9"/>
      <c r="J824" s="9"/>
      <c r="K824" s="9"/>
      <c r="L824" s="6"/>
      <c r="M824" s="9"/>
      <c r="N824" s="9"/>
      <c r="O824" s="9"/>
      <c r="P824" s="9"/>
      <c r="S824" s="9"/>
      <c r="V824" s="9"/>
      <c r="W824" s="17"/>
      <c r="X824" s="9"/>
      <c r="Y824" s="9"/>
      <c r="Z824" s="9"/>
      <c r="AA824" s="9"/>
      <c r="AB824" s="9"/>
      <c r="AC824" s="9"/>
      <c r="AD824" s="9"/>
      <c r="AE824" s="9"/>
      <c r="AF824" s="9"/>
      <c r="AG824" s="9"/>
      <c r="AH824" s="9"/>
    </row>
    <row r="825" spans="1:34" x14ac:dyDescent="0.25">
      <c r="A825" s="9"/>
      <c r="B825" s="9"/>
      <c r="C825" s="9"/>
      <c r="D825" s="9"/>
      <c r="E825" s="1046"/>
      <c r="F825" s="9"/>
      <c r="G825" s="1046"/>
      <c r="H825" s="1046"/>
      <c r="I825" s="9"/>
      <c r="J825" s="9"/>
      <c r="K825" s="9"/>
      <c r="L825" s="6"/>
      <c r="M825" s="9"/>
      <c r="N825" s="9"/>
      <c r="O825" s="9"/>
      <c r="P825" s="9"/>
      <c r="S825" s="9"/>
      <c r="V825" s="9"/>
      <c r="W825" s="17"/>
      <c r="X825" s="9"/>
      <c r="Y825" s="9"/>
      <c r="Z825" s="9"/>
      <c r="AA825" s="9"/>
      <c r="AB825" s="9"/>
      <c r="AC825" s="9"/>
      <c r="AD825" s="9"/>
      <c r="AE825" s="9"/>
      <c r="AF825" s="9"/>
      <c r="AG825" s="9"/>
      <c r="AH825" s="9"/>
    </row>
    <row r="826" spans="1:34" x14ac:dyDescent="0.25">
      <c r="A826" s="9"/>
      <c r="B826" s="9"/>
      <c r="C826" s="9"/>
      <c r="D826" s="9"/>
      <c r="E826" s="1046"/>
      <c r="F826" s="9"/>
      <c r="G826" s="1046"/>
      <c r="H826" s="1046"/>
      <c r="I826" s="9"/>
      <c r="J826" s="9"/>
      <c r="K826" s="9"/>
      <c r="L826" s="6"/>
      <c r="M826" s="9"/>
      <c r="N826" s="9"/>
      <c r="O826" s="9"/>
      <c r="P826" s="9"/>
      <c r="S826" s="9"/>
      <c r="V826" s="9"/>
      <c r="W826" s="17"/>
      <c r="X826" s="9"/>
      <c r="Y826" s="9"/>
      <c r="Z826" s="9"/>
      <c r="AA826" s="9"/>
      <c r="AB826" s="9"/>
      <c r="AC826" s="9"/>
      <c r="AD826" s="9"/>
      <c r="AE826" s="9"/>
      <c r="AF826" s="9"/>
      <c r="AG826" s="9"/>
      <c r="AH826" s="9"/>
    </row>
    <row r="827" spans="1:34" x14ac:dyDescent="0.25">
      <c r="A827" s="9"/>
      <c r="B827" s="9"/>
      <c r="C827" s="9"/>
      <c r="D827" s="9"/>
      <c r="E827" s="1046"/>
      <c r="F827" s="9"/>
      <c r="G827" s="1046"/>
      <c r="H827" s="1046"/>
      <c r="I827" s="9"/>
      <c r="J827" s="9"/>
      <c r="K827" s="9"/>
      <c r="L827" s="6"/>
      <c r="M827" s="9"/>
      <c r="N827" s="9"/>
      <c r="O827" s="9"/>
      <c r="P827" s="9"/>
      <c r="S827" s="9"/>
      <c r="V827" s="9"/>
      <c r="W827" s="17"/>
      <c r="X827" s="9"/>
      <c r="Y827" s="9"/>
      <c r="Z827" s="9"/>
      <c r="AA827" s="9"/>
      <c r="AB827" s="9"/>
      <c r="AC827" s="9"/>
      <c r="AD827" s="9"/>
      <c r="AE827" s="9"/>
      <c r="AF827" s="9"/>
      <c r="AG827" s="9"/>
      <c r="AH827" s="9"/>
    </row>
    <row r="828" spans="1:34" x14ac:dyDescent="0.25">
      <c r="A828" s="9"/>
      <c r="B828" s="9"/>
      <c r="C828" s="9"/>
      <c r="D828" s="9"/>
      <c r="E828" s="1046"/>
      <c r="F828" s="9"/>
      <c r="G828" s="1046"/>
      <c r="H828" s="1046"/>
      <c r="I828" s="9"/>
      <c r="J828" s="9"/>
      <c r="K828" s="9"/>
      <c r="L828" s="6"/>
      <c r="M828" s="9"/>
      <c r="N828" s="9"/>
      <c r="O828" s="9"/>
      <c r="P828" s="9"/>
      <c r="S828" s="9"/>
      <c r="V828" s="9"/>
      <c r="W828" s="17"/>
      <c r="X828" s="9"/>
      <c r="Y828" s="9"/>
      <c r="Z828" s="9"/>
      <c r="AA828" s="9"/>
      <c r="AB828" s="9"/>
      <c r="AC828" s="9"/>
      <c r="AD828" s="9"/>
      <c r="AE828" s="9"/>
      <c r="AF828" s="9"/>
      <c r="AG828" s="9"/>
      <c r="AH828" s="9"/>
    </row>
    <row r="829" spans="1:34" x14ac:dyDescent="0.25">
      <c r="A829" s="9"/>
      <c r="B829" s="9"/>
      <c r="C829" s="9"/>
      <c r="D829" s="9"/>
      <c r="E829" s="1046"/>
      <c r="F829" s="9"/>
      <c r="G829" s="1046"/>
      <c r="H829" s="1046"/>
      <c r="I829" s="9"/>
      <c r="J829" s="9"/>
      <c r="K829" s="9"/>
      <c r="L829" s="6"/>
      <c r="M829" s="9"/>
      <c r="N829" s="9"/>
      <c r="O829" s="9"/>
      <c r="P829" s="9"/>
      <c r="S829" s="9"/>
      <c r="V829" s="9"/>
      <c r="W829" s="17"/>
      <c r="X829" s="9"/>
      <c r="Y829" s="9"/>
      <c r="Z829" s="9"/>
      <c r="AA829" s="9"/>
      <c r="AB829" s="9"/>
      <c r="AC829" s="9"/>
      <c r="AD829" s="9"/>
      <c r="AE829" s="9"/>
      <c r="AF829" s="9"/>
      <c r="AG829" s="9"/>
      <c r="AH829" s="9"/>
    </row>
    <row r="830" spans="1:34" x14ac:dyDescent="0.25">
      <c r="A830" s="9"/>
      <c r="B830" s="9"/>
      <c r="C830" s="9"/>
      <c r="D830" s="9"/>
      <c r="E830" s="1046"/>
      <c r="F830" s="9"/>
      <c r="G830" s="1046"/>
      <c r="H830" s="1046"/>
      <c r="I830" s="9"/>
      <c r="J830" s="9"/>
      <c r="K830" s="9"/>
      <c r="L830" s="6"/>
      <c r="M830" s="9"/>
      <c r="N830" s="9"/>
      <c r="O830" s="9"/>
      <c r="P830" s="9"/>
      <c r="S830" s="9"/>
      <c r="V830" s="9"/>
      <c r="W830" s="17"/>
      <c r="X830" s="9"/>
      <c r="Y830" s="9"/>
      <c r="Z830" s="9"/>
      <c r="AA830" s="9"/>
      <c r="AB830" s="9"/>
      <c r="AC830" s="9"/>
      <c r="AD830" s="9"/>
      <c r="AE830" s="9"/>
      <c r="AF830" s="9"/>
      <c r="AG830" s="9"/>
      <c r="AH830" s="9"/>
    </row>
    <row r="831" spans="1:34" x14ac:dyDescent="0.25">
      <c r="A831" s="9"/>
      <c r="B831" s="9"/>
      <c r="C831" s="9"/>
      <c r="D831" s="9"/>
      <c r="E831" s="1046"/>
      <c r="F831" s="9"/>
      <c r="G831" s="1046"/>
      <c r="H831" s="1046"/>
      <c r="I831" s="9"/>
      <c r="J831" s="9"/>
      <c r="K831" s="9"/>
      <c r="L831" s="6"/>
      <c r="M831" s="9"/>
      <c r="N831" s="9"/>
      <c r="O831" s="9"/>
      <c r="P831" s="9"/>
      <c r="S831" s="9"/>
      <c r="V831" s="9"/>
      <c r="W831" s="17"/>
      <c r="X831" s="9"/>
      <c r="Y831" s="9"/>
      <c r="Z831" s="9"/>
      <c r="AA831" s="9"/>
      <c r="AB831" s="9"/>
      <c r="AC831" s="9"/>
      <c r="AD831" s="9"/>
      <c r="AE831" s="9"/>
      <c r="AF831" s="9"/>
      <c r="AG831" s="9"/>
      <c r="AH831" s="9"/>
    </row>
    <row r="832" spans="1:34" x14ac:dyDescent="0.25">
      <c r="A832" s="9"/>
      <c r="B832" s="9"/>
      <c r="C832" s="9"/>
      <c r="D832" s="9"/>
      <c r="E832" s="1046"/>
      <c r="F832" s="9"/>
      <c r="G832" s="1046"/>
      <c r="H832" s="1046"/>
      <c r="I832" s="9"/>
      <c r="J832" s="9"/>
      <c r="K832" s="9"/>
      <c r="L832" s="6"/>
      <c r="M832" s="9"/>
      <c r="N832" s="9"/>
      <c r="O832" s="9"/>
      <c r="P832" s="9"/>
      <c r="S832" s="9"/>
      <c r="V832" s="9"/>
      <c r="W832" s="17"/>
      <c r="X832" s="9"/>
      <c r="Y832" s="9"/>
      <c r="Z832" s="9"/>
      <c r="AA832" s="9"/>
      <c r="AB832" s="9"/>
      <c r="AC832" s="9"/>
      <c r="AD832" s="9"/>
      <c r="AE832" s="9"/>
      <c r="AF832" s="9"/>
      <c r="AG832" s="9"/>
      <c r="AH832" s="9"/>
    </row>
    <row r="833" spans="1:34" x14ac:dyDescent="0.25">
      <c r="A833" s="9"/>
      <c r="B833" s="9"/>
      <c r="C833" s="9"/>
      <c r="D833" s="9"/>
      <c r="E833" s="1046"/>
      <c r="F833" s="9"/>
      <c r="G833" s="1046"/>
      <c r="H833" s="1046"/>
      <c r="I833" s="9"/>
      <c r="J833" s="9"/>
      <c r="K833" s="9"/>
      <c r="L833" s="6"/>
      <c r="M833" s="9"/>
      <c r="N833" s="9"/>
      <c r="O833" s="9"/>
      <c r="P833" s="9"/>
      <c r="S833" s="9"/>
      <c r="V833" s="9"/>
      <c r="W833" s="17"/>
      <c r="X833" s="9"/>
      <c r="Y833" s="9"/>
      <c r="Z833" s="9"/>
      <c r="AA833" s="9"/>
      <c r="AB833" s="9"/>
      <c r="AC833" s="9"/>
      <c r="AD833" s="9"/>
      <c r="AE833" s="9"/>
      <c r="AF833" s="9"/>
      <c r="AG833" s="9"/>
      <c r="AH833" s="9"/>
    </row>
    <row r="834" spans="1:34" x14ac:dyDescent="0.25">
      <c r="A834" s="9"/>
      <c r="B834" s="9"/>
      <c r="C834" s="9"/>
      <c r="D834" s="9"/>
      <c r="E834" s="1046"/>
      <c r="F834" s="9"/>
      <c r="G834" s="1046"/>
      <c r="H834" s="1046"/>
      <c r="I834" s="9"/>
      <c r="J834" s="9"/>
      <c r="K834" s="9"/>
      <c r="L834" s="6"/>
      <c r="M834" s="9"/>
      <c r="N834" s="9"/>
      <c r="O834" s="9"/>
      <c r="P834" s="9"/>
      <c r="S834" s="9"/>
      <c r="V834" s="9"/>
      <c r="W834" s="17"/>
      <c r="X834" s="9"/>
      <c r="Y834" s="9"/>
      <c r="Z834" s="9"/>
      <c r="AA834" s="9"/>
      <c r="AB834" s="9"/>
      <c r="AC834" s="9"/>
      <c r="AD834" s="9"/>
      <c r="AE834" s="9"/>
      <c r="AF834" s="9"/>
      <c r="AG834" s="9"/>
      <c r="AH834" s="9"/>
    </row>
    <row r="835" spans="1:34" x14ac:dyDescent="0.25">
      <c r="A835" s="9"/>
      <c r="B835" s="9"/>
      <c r="C835" s="9"/>
      <c r="D835" s="9"/>
      <c r="E835" s="1046"/>
      <c r="F835" s="9"/>
      <c r="G835" s="1046"/>
      <c r="H835" s="1046"/>
      <c r="I835" s="9"/>
      <c r="J835" s="9"/>
      <c r="K835" s="9"/>
      <c r="L835" s="6"/>
      <c r="M835" s="9"/>
      <c r="N835" s="9"/>
      <c r="O835" s="9"/>
      <c r="P835" s="9"/>
      <c r="S835" s="9"/>
      <c r="V835" s="9"/>
      <c r="W835" s="17"/>
      <c r="X835" s="9"/>
      <c r="Y835" s="9"/>
      <c r="Z835" s="9"/>
      <c r="AA835" s="9"/>
      <c r="AB835" s="9"/>
      <c r="AC835" s="9"/>
      <c r="AD835" s="9"/>
      <c r="AE835" s="9"/>
      <c r="AF835" s="9"/>
      <c r="AG835" s="9"/>
      <c r="AH835" s="9"/>
    </row>
    <row r="836" spans="1:34" x14ac:dyDescent="0.25">
      <c r="A836" s="9"/>
      <c r="B836" s="9"/>
      <c r="C836" s="9"/>
      <c r="D836" s="9"/>
      <c r="E836" s="1046"/>
      <c r="F836" s="9"/>
      <c r="G836" s="1046"/>
      <c r="H836" s="1046"/>
      <c r="I836" s="9"/>
      <c r="J836" s="9"/>
      <c r="K836" s="9"/>
      <c r="L836" s="6"/>
      <c r="M836" s="9"/>
      <c r="N836" s="9"/>
      <c r="O836" s="9"/>
      <c r="P836" s="9"/>
      <c r="S836" s="9"/>
      <c r="V836" s="9"/>
      <c r="W836" s="17"/>
      <c r="X836" s="9"/>
      <c r="Y836" s="9"/>
      <c r="Z836" s="9"/>
      <c r="AA836" s="9"/>
      <c r="AB836" s="9"/>
      <c r="AC836" s="9"/>
      <c r="AD836" s="9"/>
      <c r="AE836" s="9"/>
      <c r="AF836" s="9"/>
      <c r="AG836" s="9"/>
      <c r="AH836" s="9"/>
    </row>
    <row r="837" spans="1:34" x14ac:dyDescent="0.25">
      <c r="A837" s="9"/>
      <c r="B837" s="9"/>
      <c r="C837" s="9"/>
      <c r="D837" s="9"/>
      <c r="E837" s="1046"/>
      <c r="F837" s="9"/>
      <c r="G837" s="1046"/>
      <c r="H837" s="1046"/>
      <c r="I837" s="9"/>
      <c r="J837" s="9"/>
      <c r="K837" s="9"/>
      <c r="L837" s="6"/>
      <c r="M837" s="9"/>
      <c r="N837" s="9"/>
      <c r="O837" s="9"/>
      <c r="P837" s="9"/>
      <c r="S837" s="9"/>
      <c r="V837" s="9"/>
      <c r="W837" s="17"/>
      <c r="X837" s="9"/>
      <c r="Y837" s="9"/>
      <c r="Z837" s="9"/>
      <c r="AA837" s="9"/>
      <c r="AB837" s="9"/>
      <c r="AC837" s="9"/>
      <c r="AD837" s="9"/>
      <c r="AE837" s="9"/>
      <c r="AF837" s="9"/>
      <c r="AG837" s="9"/>
      <c r="AH837" s="9"/>
    </row>
    <row r="838" spans="1:34" x14ac:dyDescent="0.25">
      <c r="A838" s="9"/>
      <c r="B838" s="9"/>
      <c r="C838" s="9"/>
      <c r="D838" s="9"/>
      <c r="E838" s="1046"/>
      <c r="F838" s="9"/>
      <c r="G838" s="1046"/>
      <c r="H838" s="1046"/>
      <c r="I838" s="9"/>
      <c r="J838" s="9"/>
      <c r="K838" s="9"/>
      <c r="L838" s="6"/>
      <c r="M838" s="9"/>
      <c r="N838" s="9"/>
      <c r="O838" s="9"/>
      <c r="P838" s="9"/>
      <c r="S838" s="9"/>
      <c r="V838" s="9"/>
      <c r="W838" s="17"/>
      <c r="X838" s="9"/>
      <c r="Y838" s="9"/>
      <c r="Z838" s="9"/>
      <c r="AA838" s="9"/>
      <c r="AB838" s="9"/>
      <c r="AC838" s="9"/>
      <c r="AD838" s="9"/>
      <c r="AE838" s="9"/>
      <c r="AF838" s="9"/>
      <c r="AG838" s="9"/>
      <c r="AH838" s="9"/>
    </row>
    <row r="839" spans="1:34" x14ac:dyDescent="0.25">
      <c r="A839" s="9"/>
      <c r="B839" s="9"/>
      <c r="C839" s="9"/>
      <c r="D839" s="9"/>
      <c r="E839" s="1046"/>
      <c r="F839" s="9"/>
      <c r="G839" s="1046"/>
      <c r="H839" s="1046"/>
      <c r="I839" s="9"/>
      <c r="J839" s="9"/>
      <c r="K839" s="9"/>
      <c r="L839" s="6"/>
      <c r="M839" s="9"/>
      <c r="N839" s="9"/>
      <c r="O839" s="9"/>
      <c r="P839" s="9"/>
      <c r="S839" s="9"/>
      <c r="V839" s="9"/>
      <c r="W839" s="17"/>
      <c r="X839" s="9"/>
      <c r="Y839" s="9"/>
      <c r="Z839" s="9"/>
      <c r="AA839" s="9"/>
      <c r="AB839" s="9"/>
      <c r="AC839" s="9"/>
      <c r="AD839" s="9"/>
      <c r="AE839" s="9"/>
      <c r="AF839" s="9"/>
      <c r="AG839" s="9"/>
      <c r="AH839" s="9"/>
    </row>
    <row r="840" spans="1:34" x14ac:dyDescent="0.25">
      <c r="A840" s="9"/>
      <c r="B840" s="9"/>
      <c r="C840" s="9"/>
      <c r="D840" s="9"/>
      <c r="E840" s="1046"/>
      <c r="F840" s="9"/>
      <c r="G840" s="1046"/>
      <c r="H840" s="1046"/>
      <c r="I840" s="9"/>
      <c r="J840" s="9"/>
      <c r="K840" s="9"/>
      <c r="L840" s="6"/>
      <c r="M840" s="9"/>
      <c r="N840" s="9"/>
      <c r="O840" s="9"/>
      <c r="P840" s="9"/>
      <c r="S840" s="9"/>
      <c r="V840" s="9"/>
      <c r="W840" s="17"/>
      <c r="X840" s="9"/>
      <c r="Y840" s="9"/>
      <c r="Z840" s="9"/>
      <c r="AA840" s="9"/>
      <c r="AB840" s="9"/>
      <c r="AC840" s="9"/>
      <c r="AD840" s="9"/>
      <c r="AE840" s="9"/>
      <c r="AF840" s="9"/>
      <c r="AG840" s="9"/>
      <c r="AH840" s="9"/>
    </row>
    <row r="841" spans="1:34" x14ac:dyDescent="0.25">
      <c r="A841" s="9"/>
      <c r="B841" s="9"/>
      <c r="C841" s="9"/>
      <c r="D841" s="9"/>
      <c r="E841" s="1046"/>
      <c r="F841" s="9"/>
      <c r="G841" s="1046"/>
      <c r="H841" s="1046"/>
      <c r="I841" s="9"/>
      <c r="J841" s="9"/>
      <c r="K841" s="9"/>
      <c r="L841" s="6"/>
      <c r="M841" s="9"/>
      <c r="N841" s="9"/>
      <c r="O841" s="9"/>
      <c r="P841" s="9"/>
      <c r="S841" s="9"/>
      <c r="V841" s="9"/>
      <c r="W841" s="17"/>
      <c r="X841" s="9"/>
      <c r="Y841" s="9"/>
      <c r="Z841" s="9"/>
      <c r="AA841" s="9"/>
      <c r="AB841" s="9"/>
      <c r="AC841" s="9"/>
      <c r="AD841" s="9"/>
      <c r="AE841" s="9"/>
      <c r="AF841" s="9"/>
      <c r="AG841" s="9"/>
      <c r="AH841" s="9"/>
    </row>
    <row r="842" spans="1:34" x14ac:dyDescent="0.25">
      <c r="A842" s="9"/>
      <c r="B842" s="9"/>
      <c r="C842" s="9"/>
      <c r="D842" s="9"/>
      <c r="E842" s="1046"/>
      <c r="F842" s="9"/>
      <c r="G842" s="1046"/>
      <c r="H842" s="1046"/>
      <c r="I842" s="9"/>
      <c r="J842" s="9"/>
      <c r="K842" s="9"/>
      <c r="L842" s="6"/>
      <c r="M842" s="9"/>
      <c r="N842" s="9"/>
      <c r="O842" s="9"/>
      <c r="P842" s="9"/>
      <c r="S842" s="9"/>
      <c r="V842" s="9"/>
      <c r="W842" s="17"/>
      <c r="X842" s="9"/>
      <c r="Y842" s="9"/>
      <c r="Z842" s="9"/>
      <c r="AA842" s="9"/>
      <c r="AB842" s="9"/>
      <c r="AC842" s="9"/>
      <c r="AD842" s="9"/>
      <c r="AE842" s="9"/>
      <c r="AF842" s="9"/>
      <c r="AG842" s="9"/>
      <c r="AH842" s="9"/>
    </row>
    <row r="843" spans="1:34" x14ac:dyDescent="0.25">
      <c r="A843" s="9"/>
      <c r="B843" s="9"/>
      <c r="C843" s="9"/>
      <c r="D843" s="9"/>
      <c r="E843" s="1046"/>
      <c r="F843" s="9"/>
      <c r="G843" s="1046"/>
      <c r="H843" s="1046"/>
      <c r="I843" s="9"/>
      <c r="J843" s="9"/>
      <c r="K843" s="9"/>
      <c r="L843" s="6"/>
      <c r="M843" s="9"/>
      <c r="N843" s="9"/>
      <c r="O843" s="9"/>
      <c r="P843" s="9"/>
      <c r="S843" s="9"/>
      <c r="V843" s="9"/>
      <c r="W843" s="17"/>
      <c r="X843" s="9"/>
      <c r="Y843" s="9"/>
      <c r="Z843" s="9"/>
      <c r="AA843" s="9"/>
      <c r="AB843" s="9"/>
      <c r="AC843" s="9"/>
      <c r="AD843" s="9"/>
      <c r="AE843" s="9"/>
      <c r="AF843" s="9"/>
      <c r="AG843" s="9"/>
      <c r="AH843" s="9"/>
    </row>
    <row r="844" spans="1:34" x14ac:dyDescent="0.25">
      <c r="A844" s="9"/>
      <c r="B844" s="9"/>
      <c r="C844" s="9"/>
      <c r="D844" s="9"/>
      <c r="E844" s="1046"/>
      <c r="F844" s="9"/>
      <c r="G844" s="1046"/>
      <c r="H844" s="1046"/>
      <c r="I844" s="9"/>
      <c r="J844" s="9"/>
      <c r="K844" s="9"/>
      <c r="L844" s="6"/>
      <c r="M844" s="9"/>
      <c r="N844" s="9"/>
      <c r="O844" s="9"/>
      <c r="P844" s="9"/>
      <c r="S844" s="9"/>
      <c r="V844" s="9"/>
      <c r="W844" s="17"/>
      <c r="X844" s="9"/>
      <c r="Y844" s="9"/>
      <c r="Z844" s="9"/>
      <c r="AA844" s="9"/>
      <c r="AB844" s="9"/>
      <c r="AC844" s="9"/>
      <c r="AD844" s="9"/>
      <c r="AE844" s="9"/>
      <c r="AF844" s="9"/>
      <c r="AG844" s="9"/>
      <c r="AH844" s="9"/>
    </row>
    <row r="845" spans="1:34" x14ac:dyDescent="0.25">
      <c r="A845" s="9"/>
      <c r="B845" s="9"/>
      <c r="C845" s="9"/>
      <c r="D845" s="9"/>
      <c r="E845" s="1046"/>
      <c r="F845" s="9"/>
      <c r="G845" s="1046"/>
      <c r="H845" s="1046"/>
      <c r="I845" s="9"/>
      <c r="J845" s="9"/>
      <c r="K845" s="9"/>
      <c r="L845" s="6"/>
      <c r="M845" s="9"/>
      <c r="N845" s="9"/>
      <c r="O845" s="9"/>
      <c r="P845" s="9"/>
      <c r="S845" s="9"/>
      <c r="V845" s="9"/>
      <c r="W845" s="17"/>
      <c r="X845" s="9"/>
      <c r="Y845" s="9"/>
      <c r="Z845" s="9"/>
      <c r="AA845" s="9"/>
      <c r="AB845" s="9"/>
      <c r="AC845" s="9"/>
      <c r="AD845" s="9"/>
      <c r="AE845" s="9"/>
      <c r="AF845" s="9"/>
      <c r="AG845" s="9"/>
      <c r="AH845" s="9"/>
    </row>
    <row r="846" spans="1:34" x14ac:dyDescent="0.25">
      <c r="A846" s="9"/>
      <c r="B846" s="9"/>
      <c r="C846" s="9"/>
      <c r="D846" s="9"/>
      <c r="E846" s="1046"/>
      <c r="F846" s="9"/>
      <c r="G846" s="1046"/>
      <c r="H846" s="1046"/>
      <c r="I846" s="9"/>
      <c r="J846" s="9"/>
      <c r="K846" s="9"/>
      <c r="L846" s="6"/>
      <c r="M846" s="9"/>
      <c r="N846" s="9"/>
      <c r="O846" s="9"/>
      <c r="P846" s="9"/>
      <c r="S846" s="9"/>
      <c r="V846" s="9"/>
      <c r="W846" s="17"/>
      <c r="X846" s="9"/>
      <c r="Y846" s="9"/>
      <c r="Z846" s="9"/>
      <c r="AA846" s="9"/>
      <c r="AB846" s="9"/>
      <c r="AC846" s="9"/>
      <c r="AD846" s="9"/>
      <c r="AE846" s="9"/>
      <c r="AF846" s="9"/>
      <c r="AG846" s="9"/>
      <c r="AH846" s="9"/>
    </row>
    <row r="847" spans="1:34" x14ac:dyDescent="0.25">
      <c r="A847" s="9"/>
      <c r="B847" s="9"/>
      <c r="C847" s="9"/>
      <c r="D847" s="9"/>
      <c r="E847" s="1046"/>
      <c r="F847" s="9"/>
      <c r="G847" s="1046"/>
      <c r="H847" s="1046"/>
      <c r="I847" s="9"/>
      <c r="J847" s="9"/>
      <c r="K847" s="9"/>
      <c r="L847" s="6"/>
      <c r="M847" s="9"/>
      <c r="N847" s="9"/>
      <c r="O847" s="9"/>
      <c r="P847" s="9"/>
      <c r="S847" s="9"/>
      <c r="V847" s="9"/>
      <c r="W847" s="17"/>
      <c r="X847" s="9"/>
      <c r="Y847" s="9"/>
      <c r="Z847" s="9"/>
      <c r="AA847" s="9"/>
      <c r="AB847" s="9"/>
      <c r="AC847" s="9"/>
      <c r="AD847" s="9"/>
      <c r="AE847" s="9"/>
      <c r="AF847" s="9"/>
      <c r="AG847" s="9"/>
      <c r="AH847" s="9"/>
    </row>
    <row r="848" spans="1:34" x14ac:dyDescent="0.25">
      <c r="A848" s="9"/>
      <c r="B848" s="9"/>
      <c r="C848" s="9"/>
      <c r="D848" s="9"/>
      <c r="E848" s="1046"/>
      <c r="F848" s="9"/>
      <c r="G848" s="1046"/>
      <c r="H848" s="1046"/>
      <c r="I848" s="9"/>
      <c r="J848" s="9"/>
      <c r="K848" s="9"/>
      <c r="L848" s="6"/>
      <c r="M848" s="9"/>
      <c r="N848" s="9"/>
      <c r="O848" s="9"/>
      <c r="P848" s="9"/>
      <c r="S848" s="9"/>
      <c r="V848" s="9"/>
      <c r="W848" s="17"/>
      <c r="X848" s="9"/>
      <c r="Y848" s="9"/>
      <c r="Z848" s="9"/>
      <c r="AA848" s="9"/>
      <c r="AB848" s="9"/>
      <c r="AC848" s="9"/>
      <c r="AD848" s="9"/>
      <c r="AE848" s="9"/>
      <c r="AF848" s="9"/>
      <c r="AG848" s="9"/>
      <c r="AH848" s="9"/>
    </row>
    <row r="849" spans="1:34" x14ac:dyDescent="0.25">
      <c r="A849" s="9"/>
      <c r="B849" s="9"/>
      <c r="C849" s="9"/>
      <c r="D849" s="9"/>
      <c r="E849" s="1046"/>
      <c r="F849" s="9"/>
      <c r="G849" s="1046"/>
      <c r="H849" s="1046"/>
      <c r="I849" s="9"/>
      <c r="J849" s="9"/>
      <c r="K849" s="9"/>
      <c r="L849" s="6"/>
      <c r="M849" s="9"/>
      <c r="N849" s="9"/>
      <c r="O849" s="9"/>
      <c r="P849" s="9"/>
      <c r="S849" s="9"/>
      <c r="V849" s="9"/>
      <c r="W849" s="17"/>
      <c r="X849" s="9"/>
      <c r="Y849" s="9"/>
      <c r="Z849" s="9"/>
      <c r="AA849" s="9"/>
      <c r="AB849" s="9"/>
      <c r="AC849" s="9"/>
      <c r="AD849" s="9"/>
      <c r="AE849" s="9"/>
      <c r="AF849" s="9"/>
      <c r="AG849" s="9"/>
      <c r="AH849" s="9"/>
    </row>
    <row r="850" spans="1:34" x14ac:dyDescent="0.25">
      <c r="A850" s="9"/>
      <c r="B850" s="9"/>
      <c r="C850" s="9"/>
      <c r="D850" s="9"/>
      <c r="E850" s="1046"/>
      <c r="F850" s="9"/>
      <c r="G850" s="1046"/>
      <c r="H850" s="1046"/>
      <c r="I850" s="9"/>
      <c r="J850" s="9"/>
      <c r="K850" s="9"/>
      <c r="L850" s="6"/>
      <c r="M850" s="9"/>
      <c r="N850" s="9"/>
      <c r="O850" s="9"/>
      <c r="P850" s="9"/>
      <c r="S850" s="9"/>
      <c r="V850" s="9"/>
      <c r="W850" s="17"/>
      <c r="X850" s="9"/>
      <c r="Y850" s="9"/>
      <c r="Z850" s="9"/>
      <c r="AA850" s="9"/>
      <c r="AB850" s="9"/>
      <c r="AC850" s="9"/>
      <c r="AD850" s="9"/>
      <c r="AE850" s="9"/>
      <c r="AF850" s="9"/>
      <c r="AG850" s="9"/>
      <c r="AH850" s="9"/>
    </row>
    <row r="851" spans="1:34" x14ac:dyDescent="0.25">
      <c r="A851" s="9"/>
      <c r="B851" s="9"/>
      <c r="C851" s="9"/>
      <c r="D851" s="9"/>
      <c r="E851" s="1046"/>
      <c r="F851" s="9"/>
      <c r="G851" s="1046"/>
      <c r="H851" s="1046"/>
      <c r="I851" s="9"/>
      <c r="J851" s="9"/>
      <c r="K851" s="9"/>
      <c r="L851" s="6"/>
      <c r="M851" s="9"/>
      <c r="N851" s="9"/>
      <c r="O851" s="9"/>
      <c r="P851" s="9"/>
      <c r="S851" s="9"/>
      <c r="V851" s="9"/>
      <c r="W851" s="17"/>
      <c r="X851" s="9"/>
      <c r="Y851" s="9"/>
      <c r="Z851" s="9"/>
      <c r="AA851" s="9"/>
      <c r="AB851" s="9"/>
      <c r="AC851" s="9"/>
      <c r="AD851" s="9"/>
      <c r="AE851" s="9"/>
      <c r="AF851" s="9"/>
      <c r="AG851" s="9"/>
      <c r="AH851" s="9"/>
    </row>
    <row r="852" spans="1:34" x14ac:dyDescent="0.25">
      <c r="A852" s="9"/>
      <c r="B852" s="9"/>
      <c r="C852" s="9"/>
      <c r="D852" s="9"/>
      <c r="E852" s="1046"/>
      <c r="F852" s="9"/>
      <c r="G852" s="1046"/>
      <c r="H852" s="1046"/>
      <c r="I852" s="9"/>
      <c r="J852" s="9"/>
      <c r="K852" s="9"/>
      <c r="L852" s="6"/>
      <c r="M852" s="9"/>
      <c r="N852" s="9"/>
      <c r="O852" s="9"/>
      <c r="P852" s="9"/>
      <c r="S852" s="9"/>
      <c r="V852" s="9"/>
      <c r="W852" s="17"/>
      <c r="X852" s="9"/>
      <c r="Y852" s="9"/>
      <c r="Z852" s="9"/>
      <c r="AA852" s="9"/>
      <c r="AB852" s="9"/>
      <c r="AC852" s="9"/>
      <c r="AD852" s="9"/>
      <c r="AE852" s="9"/>
      <c r="AF852" s="9"/>
      <c r="AG852" s="9"/>
      <c r="AH852" s="9"/>
    </row>
    <row r="853" spans="1:34" x14ac:dyDescent="0.25">
      <c r="A853" s="9"/>
      <c r="B853" s="9"/>
      <c r="C853" s="9"/>
      <c r="D853" s="9"/>
      <c r="E853" s="1046"/>
      <c r="F853" s="9"/>
      <c r="G853" s="1046"/>
      <c r="H853" s="1046"/>
      <c r="I853" s="9"/>
      <c r="J853" s="9"/>
      <c r="K853" s="9"/>
      <c r="L853" s="6"/>
      <c r="M853" s="9"/>
      <c r="N853" s="9"/>
      <c r="O853" s="9"/>
      <c r="P853" s="9"/>
      <c r="S853" s="9"/>
      <c r="V853" s="9"/>
      <c r="W853" s="17"/>
      <c r="X853" s="9"/>
      <c r="Y853" s="9"/>
      <c r="Z853" s="9"/>
      <c r="AA853" s="9"/>
      <c r="AB853" s="9"/>
      <c r="AC853" s="9"/>
      <c r="AD853" s="9"/>
      <c r="AE853" s="9"/>
      <c r="AF853" s="9"/>
      <c r="AG853" s="9"/>
      <c r="AH853" s="9"/>
    </row>
    <row r="854" spans="1:34" x14ac:dyDescent="0.25">
      <c r="A854" s="9"/>
      <c r="B854" s="9"/>
      <c r="C854" s="9"/>
      <c r="D854" s="9"/>
      <c r="E854" s="1046"/>
      <c r="F854" s="9"/>
      <c r="G854" s="1046"/>
      <c r="H854" s="1046"/>
      <c r="I854" s="9"/>
      <c r="J854" s="9"/>
      <c r="K854" s="9"/>
      <c r="L854" s="6"/>
      <c r="M854" s="9"/>
      <c r="N854" s="9"/>
      <c r="O854" s="9"/>
      <c r="P854" s="9"/>
      <c r="S854" s="9"/>
      <c r="V854" s="9"/>
      <c r="W854" s="17"/>
      <c r="X854" s="9"/>
      <c r="Y854" s="9"/>
      <c r="Z854" s="9"/>
      <c r="AA854" s="9"/>
      <c r="AB854" s="9"/>
      <c r="AC854" s="9"/>
      <c r="AD854" s="9"/>
      <c r="AE854" s="9"/>
      <c r="AF854" s="9"/>
      <c r="AG854" s="9"/>
      <c r="AH854" s="9"/>
    </row>
    <row r="855" spans="1:34" x14ac:dyDescent="0.25">
      <c r="A855" s="9"/>
      <c r="B855" s="9"/>
      <c r="C855" s="9"/>
      <c r="D855" s="9"/>
      <c r="E855" s="1046"/>
      <c r="F855" s="9"/>
      <c r="G855" s="1046"/>
      <c r="H855" s="1046"/>
      <c r="I855" s="9"/>
      <c r="J855" s="9"/>
      <c r="K855" s="9"/>
      <c r="L855" s="6"/>
      <c r="M855" s="9"/>
      <c r="N855" s="9"/>
      <c r="O855" s="9"/>
      <c r="P855" s="9"/>
      <c r="S855" s="9"/>
      <c r="V855" s="9"/>
      <c r="W855" s="17"/>
      <c r="X855" s="9"/>
      <c r="Y855" s="9"/>
      <c r="Z855" s="9"/>
      <c r="AA855" s="9"/>
      <c r="AB855" s="9"/>
      <c r="AC855" s="9"/>
      <c r="AD855" s="9"/>
      <c r="AE855" s="9"/>
      <c r="AF855" s="9"/>
      <c r="AG855" s="9"/>
      <c r="AH855" s="9"/>
    </row>
    <row r="856" spans="1:34" x14ac:dyDescent="0.25">
      <c r="A856" s="9"/>
      <c r="B856" s="9"/>
      <c r="C856" s="9"/>
      <c r="D856" s="9"/>
      <c r="E856" s="1046"/>
      <c r="F856" s="9"/>
      <c r="G856" s="1046"/>
      <c r="H856" s="1046"/>
      <c r="I856" s="9"/>
      <c r="J856" s="9"/>
      <c r="K856" s="9"/>
      <c r="L856" s="6"/>
      <c r="M856" s="9"/>
      <c r="N856" s="9"/>
      <c r="O856" s="9"/>
      <c r="P856" s="9"/>
      <c r="S856" s="9"/>
      <c r="V856" s="9"/>
      <c r="W856" s="17"/>
      <c r="X856" s="9"/>
      <c r="Y856" s="9"/>
      <c r="Z856" s="9"/>
      <c r="AA856" s="9"/>
      <c r="AB856" s="9"/>
      <c r="AC856" s="9"/>
      <c r="AD856" s="9"/>
      <c r="AE856" s="9"/>
      <c r="AF856" s="9"/>
      <c r="AG856" s="9"/>
      <c r="AH856" s="9"/>
    </row>
    <row r="857" spans="1:34" x14ac:dyDescent="0.25">
      <c r="A857" s="9"/>
      <c r="B857" s="9"/>
      <c r="C857" s="9"/>
      <c r="D857" s="9"/>
      <c r="E857" s="1046"/>
      <c r="F857" s="9"/>
      <c r="G857" s="1046"/>
      <c r="H857" s="1046"/>
      <c r="I857" s="9"/>
      <c r="J857" s="9"/>
      <c r="K857" s="9"/>
      <c r="L857" s="6"/>
      <c r="M857" s="9"/>
      <c r="N857" s="9"/>
      <c r="O857" s="9"/>
      <c r="P857" s="9"/>
      <c r="S857" s="9"/>
      <c r="V857" s="9"/>
      <c r="W857" s="17"/>
      <c r="X857" s="9"/>
      <c r="Y857" s="9"/>
      <c r="Z857" s="9"/>
      <c r="AA857" s="9"/>
      <c r="AB857" s="9"/>
      <c r="AC857" s="9"/>
      <c r="AD857" s="9"/>
      <c r="AE857" s="9"/>
      <c r="AF857" s="9"/>
      <c r="AG857" s="9"/>
      <c r="AH857" s="9"/>
    </row>
    <row r="858" spans="1:34" x14ac:dyDescent="0.25">
      <c r="A858" s="9"/>
      <c r="B858" s="9"/>
      <c r="C858" s="9"/>
      <c r="D858" s="9"/>
      <c r="E858" s="1046"/>
      <c r="F858" s="9"/>
      <c r="G858" s="1046"/>
      <c r="H858" s="1046"/>
      <c r="I858" s="9"/>
      <c r="J858" s="9"/>
      <c r="K858" s="9"/>
      <c r="L858" s="6"/>
      <c r="M858" s="9"/>
      <c r="N858" s="9"/>
      <c r="O858" s="9"/>
      <c r="P858" s="9"/>
      <c r="S858" s="9"/>
      <c r="V858" s="9"/>
      <c r="W858" s="17"/>
      <c r="X858" s="9"/>
      <c r="Y858" s="9"/>
      <c r="Z858" s="9"/>
      <c r="AA858" s="9"/>
      <c r="AB858" s="9"/>
      <c r="AC858" s="9"/>
      <c r="AD858" s="9"/>
      <c r="AE858" s="9"/>
      <c r="AF858" s="9"/>
      <c r="AG858" s="9"/>
      <c r="AH858" s="9"/>
    </row>
    <row r="859" spans="1:34" x14ac:dyDescent="0.25">
      <c r="A859" s="9"/>
      <c r="B859" s="9"/>
      <c r="C859" s="9"/>
      <c r="D859" s="9"/>
      <c r="E859" s="1046"/>
      <c r="F859" s="9"/>
      <c r="G859" s="1046"/>
      <c r="H859" s="1046"/>
      <c r="I859" s="9"/>
      <c r="J859" s="9"/>
      <c r="K859" s="9"/>
      <c r="L859" s="6"/>
      <c r="M859" s="9"/>
      <c r="N859" s="9"/>
      <c r="O859" s="9"/>
      <c r="P859" s="9"/>
      <c r="S859" s="9"/>
      <c r="V859" s="9"/>
      <c r="W859" s="17"/>
      <c r="X859" s="9"/>
      <c r="Y859" s="9"/>
      <c r="Z859" s="9"/>
      <c r="AA859" s="9"/>
      <c r="AB859" s="9"/>
      <c r="AC859" s="9"/>
      <c r="AD859" s="9"/>
      <c r="AE859" s="9"/>
      <c r="AF859" s="9"/>
      <c r="AG859" s="9"/>
      <c r="AH859" s="9"/>
    </row>
    <row r="860" spans="1:34" x14ac:dyDescent="0.25">
      <c r="A860" s="9"/>
      <c r="B860" s="9"/>
      <c r="C860" s="9"/>
      <c r="D860" s="9"/>
      <c r="E860" s="1046"/>
      <c r="F860" s="9"/>
      <c r="G860" s="1046"/>
      <c r="H860" s="1046"/>
      <c r="I860" s="9"/>
      <c r="J860" s="9"/>
      <c r="K860" s="9"/>
      <c r="L860" s="6"/>
      <c r="M860" s="9"/>
      <c r="N860" s="9"/>
      <c r="O860" s="9"/>
      <c r="P860" s="9"/>
      <c r="S860" s="9"/>
      <c r="V860" s="9"/>
      <c r="W860" s="17"/>
      <c r="X860" s="9"/>
      <c r="Y860" s="9"/>
      <c r="Z860" s="9"/>
      <c r="AA860" s="9"/>
      <c r="AB860" s="9"/>
      <c r="AC860" s="9"/>
      <c r="AD860" s="9"/>
      <c r="AE860" s="9"/>
      <c r="AF860" s="9"/>
      <c r="AG860" s="9"/>
      <c r="AH860" s="9"/>
    </row>
    <row r="861" spans="1:34" x14ac:dyDescent="0.25">
      <c r="A861" s="9"/>
      <c r="B861" s="9"/>
      <c r="C861" s="9"/>
      <c r="D861" s="9"/>
      <c r="E861" s="1046"/>
      <c r="F861" s="9"/>
      <c r="G861" s="1046"/>
      <c r="H861" s="1046"/>
      <c r="I861" s="9"/>
      <c r="J861" s="9"/>
      <c r="K861" s="9"/>
      <c r="L861" s="6"/>
      <c r="M861" s="9"/>
      <c r="N861" s="9"/>
      <c r="O861" s="9"/>
      <c r="P861" s="9"/>
      <c r="S861" s="9"/>
      <c r="V861" s="9"/>
      <c r="W861" s="17"/>
      <c r="X861" s="9"/>
      <c r="Y861" s="9"/>
      <c r="Z861" s="9"/>
      <c r="AA861" s="9"/>
      <c r="AB861" s="9"/>
      <c r="AC861" s="9"/>
      <c r="AD861" s="9"/>
      <c r="AE861" s="9"/>
      <c r="AF861" s="9"/>
      <c r="AG861" s="9"/>
      <c r="AH861" s="9"/>
    </row>
    <row r="862" spans="1:34" x14ac:dyDescent="0.25">
      <c r="A862" s="9"/>
      <c r="B862" s="9"/>
      <c r="C862" s="9"/>
      <c r="D862" s="9"/>
      <c r="E862" s="1046"/>
      <c r="F862" s="9"/>
      <c r="G862" s="1046"/>
      <c r="H862" s="1046"/>
      <c r="I862" s="9"/>
      <c r="J862" s="9"/>
      <c r="K862" s="9"/>
      <c r="L862" s="6"/>
      <c r="M862" s="9"/>
      <c r="N862" s="9"/>
      <c r="O862" s="9"/>
      <c r="P862" s="9"/>
      <c r="S862" s="9"/>
      <c r="V862" s="9"/>
      <c r="W862" s="17"/>
      <c r="X862" s="9"/>
      <c r="Y862" s="9"/>
      <c r="Z862" s="9"/>
      <c r="AA862" s="9"/>
      <c r="AB862" s="9"/>
      <c r="AC862" s="9"/>
      <c r="AD862" s="9"/>
      <c r="AE862" s="9"/>
      <c r="AF862" s="9"/>
      <c r="AG862" s="9"/>
      <c r="AH862" s="9"/>
    </row>
    <row r="863" spans="1:34" x14ac:dyDescent="0.25">
      <c r="A863" s="9"/>
      <c r="B863" s="9"/>
      <c r="C863" s="9"/>
      <c r="D863" s="9"/>
      <c r="E863" s="1046"/>
      <c r="F863" s="9"/>
      <c r="G863" s="1046"/>
      <c r="H863" s="1046"/>
      <c r="I863" s="9"/>
      <c r="J863" s="9"/>
      <c r="K863" s="9"/>
      <c r="L863" s="6"/>
      <c r="M863" s="9"/>
      <c r="N863" s="9"/>
      <c r="O863" s="9"/>
      <c r="P863" s="9"/>
      <c r="S863" s="9"/>
      <c r="V863" s="9"/>
      <c r="W863" s="17"/>
      <c r="X863" s="9"/>
      <c r="Y863" s="9"/>
      <c r="Z863" s="9"/>
      <c r="AA863" s="9"/>
      <c r="AB863" s="9"/>
      <c r="AC863" s="9"/>
      <c r="AD863" s="9"/>
      <c r="AE863" s="9"/>
      <c r="AF863" s="9"/>
      <c r="AG863" s="9"/>
      <c r="AH863" s="9"/>
    </row>
    <row r="864" spans="1:34" x14ac:dyDescent="0.25">
      <c r="A864" s="9"/>
      <c r="B864" s="9"/>
      <c r="C864" s="9"/>
      <c r="D864" s="9"/>
      <c r="E864" s="1046"/>
      <c r="F864" s="9"/>
      <c r="G864" s="1046"/>
      <c r="H864" s="1046"/>
      <c r="I864" s="9"/>
      <c r="J864" s="9"/>
      <c r="K864" s="9"/>
      <c r="L864" s="6"/>
      <c r="M864" s="9"/>
      <c r="N864" s="9"/>
      <c r="O864" s="9"/>
      <c r="P864" s="9"/>
      <c r="S864" s="9"/>
      <c r="V864" s="9"/>
      <c r="W864" s="17"/>
      <c r="X864" s="9"/>
      <c r="Y864" s="9"/>
      <c r="Z864" s="9"/>
      <c r="AA864" s="9"/>
      <c r="AB864" s="9"/>
      <c r="AC864" s="9"/>
      <c r="AD864" s="9"/>
      <c r="AE864" s="9"/>
      <c r="AF864" s="9"/>
      <c r="AG864" s="9"/>
      <c r="AH864" s="9"/>
    </row>
    <row r="865" spans="1:34" x14ac:dyDescent="0.25">
      <c r="A865" s="9"/>
      <c r="B865" s="9"/>
      <c r="C865" s="9"/>
      <c r="D865" s="9"/>
      <c r="E865" s="1046"/>
      <c r="F865" s="9"/>
      <c r="G865" s="1046"/>
      <c r="H865" s="1046"/>
      <c r="I865" s="9"/>
      <c r="J865" s="9"/>
      <c r="K865" s="9"/>
      <c r="L865" s="6"/>
      <c r="M865" s="9"/>
      <c r="N865" s="9"/>
      <c r="O865" s="9"/>
      <c r="P865" s="9"/>
      <c r="S865" s="9"/>
      <c r="V865" s="9"/>
      <c r="W865" s="17"/>
      <c r="X865" s="9"/>
      <c r="Y865" s="9"/>
      <c r="Z865" s="9"/>
      <c r="AA865" s="9"/>
      <c r="AB865" s="9"/>
      <c r="AC865" s="9"/>
      <c r="AD865" s="9"/>
      <c r="AE865" s="9"/>
      <c r="AF865" s="9"/>
      <c r="AG865" s="9"/>
      <c r="AH865" s="9"/>
    </row>
    <row r="866" spans="1:34" x14ac:dyDescent="0.25">
      <c r="A866" s="9"/>
      <c r="B866" s="9"/>
      <c r="C866" s="9"/>
      <c r="D866" s="9"/>
      <c r="E866" s="1046"/>
      <c r="F866" s="9"/>
      <c r="G866" s="1046"/>
      <c r="H866" s="1046"/>
      <c r="I866" s="9"/>
      <c r="J866" s="9"/>
      <c r="K866" s="9"/>
      <c r="L866" s="6"/>
      <c r="M866" s="9"/>
      <c r="N866" s="9"/>
      <c r="O866" s="9"/>
      <c r="P866" s="9"/>
      <c r="S866" s="9"/>
      <c r="V866" s="9"/>
      <c r="W866" s="17"/>
      <c r="X866" s="9"/>
      <c r="Y866" s="9"/>
      <c r="Z866" s="9"/>
      <c r="AA866" s="9"/>
      <c r="AB866" s="9"/>
      <c r="AC866" s="9"/>
      <c r="AD866" s="9"/>
      <c r="AE866" s="9"/>
      <c r="AF866" s="9"/>
      <c r="AG866" s="9"/>
      <c r="AH866" s="9"/>
    </row>
    <row r="867" spans="1:34" x14ac:dyDescent="0.25">
      <c r="A867" s="9"/>
      <c r="B867" s="9"/>
      <c r="C867" s="9"/>
      <c r="D867" s="9"/>
      <c r="E867" s="1046"/>
      <c r="F867" s="9"/>
      <c r="G867" s="1046"/>
      <c r="H867" s="1046"/>
      <c r="I867" s="9"/>
      <c r="J867" s="9"/>
      <c r="K867" s="9"/>
      <c r="L867" s="6"/>
      <c r="M867" s="9"/>
      <c r="N867" s="9"/>
      <c r="O867" s="9"/>
      <c r="P867" s="9"/>
      <c r="S867" s="9"/>
      <c r="V867" s="9"/>
      <c r="W867" s="17"/>
      <c r="X867" s="9"/>
      <c r="Y867" s="9"/>
      <c r="Z867" s="9"/>
      <c r="AA867" s="9"/>
      <c r="AB867" s="9"/>
      <c r="AC867" s="9"/>
      <c r="AD867" s="9"/>
      <c r="AE867" s="9"/>
      <c r="AF867" s="9"/>
      <c r="AG867" s="9"/>
      <c r="AH867" s="9"/>
    </row>
    <row r="868" spans="1:34" x14ac:dyDescent="0.25">
      <c r="A868" s="9"/>
      <c r="B868" s="9"/>
      <c r="C868" s="9"/>
      <c r="D868" s="9"/>
      <c r="E868" s="1046"/>
      <c r="F868" s="9"/>
      <c r="G868" s="1046"/>
      <c r="H868" s="1046"/>
      <c r="I868" s="9"/>
      <c r="J868" s="9"/>
      <c r="K868" s="9"/>
      <c r="L868" s="6"/>
      <c r="M868" s="9"/>
      <c r="N868" s="9"/>
      <c r="O868" s="9"/>
      <c r="P868" s="9"/>
      <c r="S868" s="9"/>
      <c r="V868" s="9"/>
      <c r="W868" s="17"/>
      <c r="X868" s="9"/>
      <c r="Y868" s="9"/>
      <c r="Z868" s="9"/>
      <c r="AA868" s="9"/>
      <c r="AB868" s="9"/>
      <c r="AC868" s="9"/>
      <c r="AD868" s="9"/>
      <c r="AE868" s="9"/>
      <c r="AF868" s="9"/>
      <c r="AG868" s="9"/>
      <c r="AH868" s="9"/>
    </row>
    <row r="869" spans="1:34" x14ac:dyDescent="0.25">
      <c r="A869" s="9"/>
      <c r="B869" s="9"/>
      <c r="C869" s="9"/>
      <c r="D869" s="9"/>
      <c r="E869" s="1046"/>
      <c r="F869" s="9"/>
      <c r="G869" s="1046"/>
      <c r="H869" s="1046"/>
      <c r="I869" s="9"/>
      <c r="J869" s="9"/>
      <c r="K869" s="9"/>
      <c r="L869" s="6"/>
      <c r="M869" s="9"/>
      <c r="N869" s="9"/>
      <c r="O869" s="9"/>
      <c r="P869" s="9"/>
      <c r="S869" s="9"/>
      <c r="V869" s="9"/>
      <c r="W869" s="17"/>
      <c r="X869" s="9"/>
      <c r="Y869" s="9"/>
      <c r="Z869" s="9"/>
      <c r="AA869" s="9"/>
      <c r="AB869" s="9"/>
      <c r="AC869" s="9"/>
      <c r="AD869" s="9"/>
      <c r="AE869" s="9"/>
      <c r="AF869" s="9"/>
      <c r="AG869" s="9"/>
      <c r="AH869" s="9"/>
    </row>
    <row r="870" spans="1:34" x14ac:dyDescent="0.25">
      <c r="A870" s="9"/>
      <c r="B870" s="9"/>
      <c r="C870" s="9"/>
      <c r="D870" s="9"/>
      <c r="E870" s="1046"/>
      <c r="F870" s="9"/>
      <c r="G870" s="1046"/>
      <c r="H870" s="1046"/>
      <c r="I870" s="9"/>
      <c r="J870" s="9"/>
      <c r="K870" s="9"/>
      <c r="L870" s="6"/>
      <c r="M870" s="9"/>
      <c r="N870" s="9"/>
      <c r="O870" s="9"/>
      <c r="P870" s="9"/>
      <c r="S870" s="9"/>
      <c r="V870" s="9"/>
      <c r="W870" s="17"/>
      <c r="X870" s="9"/>
      <c r="Y870" s="9"/>
      <c r="Z870" s="9"/>
      <c r="AA870" s="9"/>
      <c r="AB870" s="9"/>
      <c r="AC870" s="9"/>
      <c r="AD870" s="9"/>
      <c r="AE870" s="9"/>
      <c r="AF870" s="9"/>
      <c r="AG870" s="9"/>
      <c r="AH870" s="9"/>
    </row>
    <row r="871" spans="1:34" x14ac:dyDescent="0.25">
      <c r="A871" s="9"/>
      <c r="B871" s="9"/>
      <c r="C871" s="9"/>
      <c r="D871" s="9"/>
      <c r="E871" s="1046"/>
      <c r="F871" s="9"/>
      <c r="G871" s="1046"/>
      <c r="H871" s="1046"/>
      <c r="I871" s="9"/>
      <c r="J871" s="9"/>
      <c r="K871" s="9"/>
      <c r="L871" s="6"/>
      <c r="M871" s="9"/>
      <c r="N871" s="9"/>
      <c r="O871" s="9"/>
      <c r="P871" s="9"/>
      <c r="S871" s="9"/>
      <c r="V871" s="9"/>
      <c r="W871" s="17"/>
      <c r="X871" s="9"/>
      <c r="Y871" s="9"/>
      <c r="Z871" s="9"/>
      <c r="AA871" s="9"/>
      <c r="AB871" s="9"/>
      <c r="AC871" s="9"/>
      <c r="AD871" s="9"/>
      <c r="AE871" s="9"/>
      <c r="AF871" s="9"/>
      <c r="AG871" s="9"/>
      <c r="AH871" s="9"/>
    </row>
    <row r="872" spans="1:34" x14ac:dyDescent="0.25">
      <c r="A872" s="9"/>
      <c r="B872" s="9"/>
      <c r="C872" s="9"/>
      <c r="D872" s="9"/>
      <c r="E872" s="1046"/>
      <c r="F872" s="9"/>
      <c r="G872" s="1046"/>
      <c r="H872" s="1046"/>
      <c r="I872" s="9"/>
      <c r="J872" s="9"/>
      <c r="K872" s="9"/>
      <c r="L872" s="6"/>
      <c r="M872" s="9"/>
      <c r="N872" s="9"/>
      <c r="O872" s="9"/>
      <c r="P872" s="9"/>
      <c r="S872" s="9"/>
      <c r="V872" s="9"/>
      <c r="W872" s="17"/>
      <c r="X872" s="9"/>
      <c r="Y872" s="9"/>
      <c r="Z872" s="9"/>
      <c r="AA872" s="9"/>
      <c r="AB872" s="9"/>
      <c r="AC872" s="9"/>
      <c r="AD872" s="9"/>
      <c r="AE872" s="9"/>
      <c r="AF872" s="9"/>
      <c r="AG872" s="9"/>
      <c r="AH872" s="9"/>
    </row>
    <row r="873" spans="1:34" x14ac:dyDescent="0.25">
      <c r="A873" s="9"/>
      <c r="B873" s="9"/>
      <c r="C873" s="9"/>
      <c r="D873" s="9"/>
      <c r="E873" s="1046"/>
      <c r="F873" s="9"/>
      <c r="G873" s="1046"/>
      <c r="H873" s="1046"/>
      <c r="I873" s="9"/>
      <c r="J873" s="9"/>
      <c r="K873" s="9"/>
      <c r="L873" s="6"/>
      <c r="M873" s="9"/>
      <c r="N873" s="9"/>
      <c r="O873" s="9"/>
      <c r="P873" s="9"/>
      <c r="S873" s="9"/>
      <c r="V873" s="9"/>
      <c r="W873" s="17"/>
      <c r="X873" s="9"/>
      <c r="Y873" s="9"/>
      <c r="Z873" s="9"/>
      <c r="AA873" s="9"/>
      <c r="AB873" s="9"/>
      <c r="AC873" s="9"/>
      <c r="AD873" s="9"/>
      <c r="AE873" s="9"/>
      <c r="AF873" s="9"/>
      <c r="AG873" s="9"/>
      <c r="AH873" s="9"/>
    </row>
    <row r="874" spans="1:34" x14ac:dyDescent="0.25">
      <c r="A874" s="9"/>
      <c r="B874" s="9"/>
      <c r="C874" s="9"/>
      <c r="D874" s="9"/>
      <c r="E874" s="1046"/>
      <c r="F874" s="9"/>
      <c r="G874" s="1046"/>
      <c r="H874" s="1046"/>
      <c r="I874" s="9"/>
      <c r="J874" s="9"/>
      <c r="K874" s="9"/>
      <c r="L874" s="6"/>
      <c r="M874" s="9"/>
      <c r="N874" s="9"/>
      <c r="O874" s="9"/>
      <c r="P874" s="9"/>
      <c r="S874" s="9"/>
      <c r="V874" s="9"/>
      <c r="W874" s="17"/>
      <c r="X874" s="9"/>
      <c r="Y874" s="9"/>
      <c r="Z874" s="9"/>
      <c r="AA874" s="9"/>
      <c r="AB874" s="9"/>
      <c r="AC874" s="9"/>
      <c r="AD874" s="9"/>
      <c r="AE874" s="9"/>
      <c r="AF874" s="9"/>
      <c r="AG874" s="9"/>
      <c r="AH874" s="9"/>
    </row>
    <row r="875" spans="1:34" x14ac:dyDescent="0.25">
      <c r="A875" s="9"/>
      <c r="B875" s="9"/>
      <c r="C875" s="9"/>
      <c r="D875" s="9"/>
      <c r="E875" s="1046"/>
      <c r="F875" s="9"/>
      <c r="G875" s="1046"/>
      <c r="H875" s="1046"/>
      <c r="I875" s="9"/>
      <c r="J875" s="9"/>
      <c r="K875" s="9"/>
      <c r="L875" s="6"/>
      <c r="M875" s="9"/>
      <c r="N875" s="9"/>
      <c r="O875" s="9"/>
      <c r="P875" s="9"/>
      <c r="S875" s="9"/>
      <c r="V875" s="9"/>
      <c r="W875" s="17"/>
      <c r="X875" s="9"/>
      <c r="Y875" s="9"/>
      <c r="Z875" s="9"/>
      <c r="AA875" s="9"/>
      <c r="AB875" s="9"/>
      <c r="AC875" s="9"/>
      <c r="AD875" s="9"/>
      <c r="AE875" s="9"/>
      <c r="AF875" s="9"/>
      <c r="AG875" s="9"/>
      <c r="AH875" s="9"/>
    </row>
    <row r="876" spans="1:34" x14ac:dyDescent="0.25">
      <c r="A876" s="9"/>
      <c r="B876" s="9"/>
      <c r="C876" s="9"/>
      <c r="D876" s="9"/>
      <c r="E876" s="1046"/>
      <c r="F876" s="9"/>
      <c r="G876" s="1046"/>
      <c r="H876" s="1046"/>
      <c r="I876" s="9"/>
      <c r="J876" s="9"/>
      <c r="K876" s="9"/>
      <c r="L876" s="6"/>
      <c r="M876" s="9"/>
      <c r="N876" s="9"/>
      <c r="O876" s="9"/>
      <c r="P876" s="9"/>
      <c r="S876" s="9"/>
      <c r="V876" s="9"/>
      <c r="W876" s="17"/>
      <c r="X876" s="9"/>
      <c r="Y876" s="9"/>
      <c r="Z876" s="9"/>
      <c r="AA876" s="9"/>
      <c r="AB876" s="9"/>
      <c r="AC876" s="9"/>
      <c r="AD876" s="9"/>
      <c r="AE876" s="9"/>
      <c r="AF876" s="9"/>
      <c r="AG876" s="9"/>
      <c r="AH876" s="9"/>
    </row>
    <row r="877" spans="1:34" x14ac:dyDescent="0.25">
      <c r="A877" s="9"/>
      <c r="B877" s="9"/>
      <c r="C877" s="9"/>
      <c r="D877" s="9"/>
      <c r="E877" s="1046"/>
      <c r="F877" s="9"/>
      <c r="G877" s="1046"/>
      <c r="H877" s="1046"/>
      <c r="I877" s="9"/>
      <c r="J877" s="9"/>
      <c r="K877" s="9"/>
      <c r="L877" s="6"/>
      <c r="M877" s="9"/>
      <c r="N877" s="9"/>
      <c r="O877" s="9"/>
      <c r="P877" s="9"/>
      <c r="S877" s="9"/>
      <c r="V877" s="9"/>
      <c r="W877" s="17"/>
      <c r="X877" s="9"/>
      <c r="Y877" s="9"/>
      <c r="Z877" s="9"/>
      <c r="AA877" s="9"/>
      <c r="AB877" s="9"/>
      <c r="AC877" s="9"/>
      <c r="AD877" s="9"/>
      <c r="AE877" s="9"/>
      <c r="AF877" s="9"/>
      <c r="AG877" s="9"/>
      <c r="AH877" s="9"/>
    </row>
    <row r="878" spans="1:34" x14ac:dyDescent="0.25">
      <c r="A878" s="9"/>
      <c r="B878" s="9"/>
      <c r="C878" s="9"/>
      <c r="D878" s="9"/>
      <c r="E878" s="1046"/>
      <c r="F878" s="9"/>
      <c r="G878" s="1046"/>
      <c r="H878" s="1046"/>
      <c r="I878" s="9"/>
      <c r="J878" s="9"/>
      <c r="K878" s="9"/>
      <c r="L878" s="6"/>
      <c r="M878" s="9"/>
      <c r="N878" s="9"/>
      <c r="O878" s="9"/>
      <c r="P878" s="9"/>
      <c r="S878" s="9"/>
      <c r="V878" s="9"/>
      <c r="W878" s="17"/>
      <c r="X878" s="9"/>
      <c r="Y878" s="9"/>
      <c r="Z878" s="9"/>
      <c r="AA878" s="9"/>
      <c r="AB878" s="9"/>
      <c r="AC878" s="9"/>
      <c r="AD878" s="9"/>
      <c r="AE878" s="9"/>
      <c r="AF878" s="9"/>
      <c r="AG878" s="9"/>
      <c r="AH878" s="9"/>
    </row>
    <row r="879" spans="1:34" x14ac:dyDescent="0.25">
      <c r="A879" s="9"/>
      <c r="B879" s="9"/>
      <c r="C879" s="9"/>
      <c r="D879" s="9"/>
      <c r="E879" s="1046"/>
      <c r="F879" s="9"/>
      <c r="G879" s="1046"/>
      <c r="H879" s="1046"/>
      <c r="I879" s="9"/>
      <c r="J879" s="9"/>
      <c r="K879" s="9"/>
      <c r="L879" s="6"/>
      <c r="M879" s="9"/>
      <c r="N879" s="9"/>
      <c r="O879" s="9"/>
      <c r="P879" s="9"/>
      <c r="S879" s="9"/>
      <c r="V879" s="9"/>
      <c r="W879" s="17"/>
      <c r="X879" s="9"/>
      <c r="Y879" s="9"/>
      <c r="Z879" s="9"/>
      <c r="AA879" s="9"/>
      <c r="AB879" s="9"/>
      <c r="AC879" s="9"/>
      <c r="AD879" s="9"/>
      <c r="AE879" s="9"/>
      <c r="AF879" s="9"/>
      <c r="AG879" s="9"/>
      <c r="AH879" s="9"/>
    </row>
    <row r="880" spans="1:34" x14ac:dyDescent="0.25">
      <c r="A880" s="9"/>
      <c r="B880" s="9"/>
      <c r="C880" s="9"/>
      <c r="D880" s="9"/>
      <c r="E880" s="1046"/>
      <c r="F880" s="9"/>
      <c r="G880" s="1046"/>
      <c r="H880" s="1046"/>
      <c r="I880" s="9"/>
      <c r="J880" s="9"/>
      <c r="K880" s="9"/>
      <c r="L880" s="6"/>
      <c r="M880" s="9"/>
      <c r="N880" s="9"/>
      <c r="O880" s="9"/>
      <c r="P880" s="9"/>
      <c r="S880" s="9"/>
      <c r="V880" s="9"/>
      <c r="W880" s="17"/>
      <c r="X880" s="9"/>
      <c r="Y880" s="9"/>
      <c r="Z880" s="9"/>
      <c r="AA880" s="9"/>
      <c r="AB880" s="9"/>
      <c r="AC880" s="9"/>
      <c r="AD880" s="9"/>
      <c r="AE880" s="9"/>
      <c r="AF880" s="9"/>
      <c r="AG880" s="9"/>
      <c r="AH880" s="9"/>
    </row>
    <row r="881" spans="1:34" x14ac:dyDescent="0.25">
      <c r="A881" s="9"/>
      <c r="B881" s="9"/>
      <c r="C881" s="9"/>
      <c r="D881" s="9"/>
      <c r="E881" s="1046"/>
      <c r="F881" s="9"/>
      <c r="G881" s="1046"/>
      <c r="H881" s="1046"/>
      <c r="I881" s="9"/>
      <c r="J881" s="9"/>
      <c r="K881" s="9"/>
      <c r="L881" s="6"/>
      <c r="M881" s="9"/>
      <c r="N881" s="9"/>
      <c r="O881" s="9"/>
      <c r="P881" s="9"/>
      <c r="S881" s="9"/>
      <c r="V881" s="9"/>
      <c r="W881" s="17"/>
      <c r="X881" s="9"/>
      <c r="Y881" s="9"/>
      <c r="Z881" s="9"/>
      <c r="AA881" s="9"/>
      <c r="AB881" s="9"/>
      <c r="AC881" s="9"/>
      <c r="AD881" s="9"/>
      <c r="AE881" s="9"/>
      <c r="AF881" s="9"/>
      <c r="AG881" s="9"/>
      <c r="AH881" s="9"/>
    </row>
    <row r="882" spans="1:34" x14ac:dyDescent="0.25">
      <c r="A882" s="9"/>
      <c r="B882" s="9"/>
      <c r="C882" s="9"/>
      <c r="D882" s="9"/>
      <c r="E882" s="1046"/>
      <c r="F882" s="9"/>
      <c r="G882" s="1046"/>
      <c r="H882" s="1046"/>
      <c r="I882" s="9"/>
      <c r="J882" s="9"/>
      <c r="K882" s="9"/>
      <c r="L882" s="6"/>
      <c r="M882" s="9"/>
      <c r="N882" s="9"/>
      <c r="O882" s="9"/>
      <c r="P882" s="9"/>
      <c r="S882" s="9"/>
      <c r="V882" s="9"/>
      <c r="W882" s="17"/>
      <c r="X882" s="9"/>
      <c r="Y882" s="9"/>
      <c r="Z882" s="9"/>
      <c r="AA882" s="9"/>
      <c r="AB882" s="9"/>
      <c r="AC882" s="9"/>
      <c r="AD882" s="9"/>
      <c r="AE882" s="9"/>
      <c r="AF882" s="9"/>
      <c r="AG882" s="9"/>
      <c r="AH882" s="9"/>
    </row>
    <row r="883" spans="1:34" x14ac:dyDescent="0.25">
      <c r="A883" s="9"/>
      <c r="B883" s="9"/>
      <c r="C883" s="9"/>
      <c r="D883" s="9"/>
      <c r="E883" s="1046"/>
      <c r="F883" s="9"/>
      <c r="G883" s="1046"/>
      <c r="H883" s="1046"/>
      <c r="I883" s="9"/>
      <c r="J883" s="9"/>
      <c r="K883" s="9"/>
      <c r="L883" s="6"/>
      <c r="M883" s="9"/>
      <c r="N883" s="9"/>
      <c r="O883" s="9"/>
      <c r="P883" s="9"/>
      <c r="S883" s="9"/>
      <c r="V883" s="9"/>
      <c r="W883" s="17"/>
      <c r="X883" s="9"/>
      <c r="Y883" s="9"/>
      <c r="Z883" s="9"/>
      <c r="AA883" s="9"/>
      <c r="AB883" s="9"/>
      <c r="AC883" s="9"/>
      <c r="AD883" s="9"/>
      <c r="AE883" s="9"/>
      <c r="AF883" s="9"/>
      <c r="AG883" s="9"/>
      <c r="AH883" s="9"/>
    </row>
    <row r="884" spans="1:34" x14ac:dyDescent="0.25">
      <c r="A884" s="9"/>
      <c r="B884" s="9"/>
      <c r="C884" s="9"/>
      <c r="D884" s="9"/>
      <c r="E884" s="1046"/>
      <c r="F884" s="9"/>
      <c r="G884" s="1046"/>
      <c r="H884" s="1046"/>
      <c r="I884" s="9"/>
      <c r="J884" s="9"/>
      <c r="K884" s="9"/>
      <c r="L884" s="6"/>
      <c r="M884" s="9"/>
      <c r="N884" s="9"/>
      <c r="O884" s="9"/>
      <c r="P884" s="9"/>
      <c r="S884" s="9"/>
      <c r="V884" s="9"/>
      <c r="W884" s="17"/>
      <c r="X884" s="9"/>
      <c r="Y884" s="9"/>
      <c r="Z884" s="9"/>
      <c r="AA884" s="9"/>
      <c r="AB884" s="9"/>
      <c r="AC884" s="9"/>
      <c r="AD884" s="9"/>
      <c r="AE884" s="9"/>
      <c r="AF884" s="9"/>
      <c r="AG884" s="9"/>
      <c r="AH884" s="9"/>
    </row>
    <row r="885" spans="1:34" x14ac:dyDescent="0.25">
      <c r="A885" s="9"/>
      <c r="B885" s="9"/>
      <c r="C885" s="9"/>
      <c r="D885" s="9"/>
      <c r="E885" s="1046"/>
      <c r="F885" s="9"/>
      <c r="G885" s="1046"/>
      <c r="H885" s="1046"/>
      <c r="I885" s="9"/>
      <c r="J885" s="9"/>
      <c r="K885" s="9"/>
      <c r="L885" s="6"/>
      <c r="M885" s="9"/>
      <c r="N885" s="9"/>
      <c r="O885" s="9"/>
      <c r="P885" s="9"/>
      <c r="S885" s="9"/>
      <c r="V885" s="9"/>
      <c r="W885" s="17"/>
      <c r="X885" s="9"/>
      <c r="Y885" s="9"/>
      <c r="Z885" s="9"/>
      <c r="AA885" s="9"/>
      <c r="AB885" s="9"/>
      <c r="AC885" s="9"/>
      <c r="AD885" s="9"/>
      <c r="AE885" s="9"/>
      <c r="AF885" s="9"/>
      <c r="AG885" s="9"/>
      <c r="AH885" s="9"/>
    </row>
    <row r="886" spans="1:34" x14ac:dyDescent="0.25">
      <c r="A886" s="9"/>
      <c r="B886" s="9"/>
      <c r="C886" s="9"/>
      <c r="D886" s="9"/>
      <c r="E886" s="1046"/>
      <c r="F886" s="9"/>
      <c r="G886" s="1046"/>
      <c r="H886" s="1046"/>
      <c r="I886" s="9"/>
      <c r="J886" s="9"/>
      <c r="K886" s="9"/>
      <c r="L886" s="6"/>
      <c r="M886" s="9"/>
      <c r="N886" s="9"/>
      <c r="O886" s="9"/>
      <c r="P886" s="9"/>
      <c r="S886" s="9"/>
      <c r="V886" s="9"/>
      <c r="W886" s="17"/>
      <c r="X886" s="9"/>
      <c r="Y886" s="9"/>
      <c r="Z886" s="9"/>
      <c r="AA886" s="9"/>
      <c r="AB886" s="9"/>
      <c r="AC886" s="9"/>
      <c r="AD886" s="9"/>
      <c r="AE886" s="9"/>
      <c r="AF886" s="9"/>
      <c r="AG886" s="9"/>
      <c r="AH886" s="9"/>
    </row>
    <row r="887" spans="1:34" x14ac:dyDescent="0.25">
      <c r="A887" s="9"/>
      <c r="B887" s="9"/>
      <c r="C887" s="9"/>
      <c r="D887" s="9"/>
      <c r="E887" s="1046"/>
      <c r="F887" s="9"/>
      <c r="G887" s="1046"/>
      <c r="H887" s="1046"/>
      <c r="I887" s="9"/>
      <c r="J887" s="9"/>
      <c r="K887" s="9"/>
      <c r="L887" s="6"/>
      <c r="M887" s="9"/>
      <c r="N887" s="9"/>
      <c r="O887" s="9"/>
      <c r="P887" s="9"/>
      <c r="S887" s="9"/>
      <c r="V887" s="9"/>
      <c r="W887" s="17"/>
      <c r="X887" s="9"/>
      <c r="Y887" s="9"/>
      <c r="Z887" s="9"/>
      <c r="AA887" s="9"/>
      <c r="AB887" s="9"/>
      <c r="AC887" s="9"/>
      <c r="AD887" s="9"/>
      <c r="AE887" s="9"/>
      <c r="AF887" s="9"/>
      <c r="AG887" s="9"/>
      <c r="AH887" s="9"/>
    </row>
    <row r="888" spans="1:34" x14ac:dyDescent="0.25">
      <c r="A888" s="9"/>
      <c r="B888" s="9"/>
      <c r="C888" s="9"/>
      <c r="D888" s="9"/>
      <c r="E888" s="1046"/>
      <c r="F888" s="9"/>
      <c r="G888" s="1046"/>
      <c r="H888" s="1046"/>
      <c r="I888" s="9"/>
      <c r="J888" s="9"/>
      <c r="K888" s="9"/>
      <c r="L888" s="6"/>
      <c r="M888" s="9"/>
      <c r="N888" s="9"/>
      <c r="O888" s="9"/>
      <c r="P888" s="9"/>
      <c r="S888" s="9"/>
      <c r="V888" s="9"/>
      <c r="W888" s="17"/>
      <c r="X888" s="9"/>
      <c r="Y888" s="9"/>
      <c r="Z888" s="9"/>
      <c r="AA888" s="9"/>
      <c r="AB888" s="9"/>
      <c r="AC888" s="9"/>
      <c r="AD888" s="9"/>
      <c r="AE888" s="9"/>
      <c r="AF888" s="9"/>
      <c r="AG888" s="9"/>
      <c r="AH888" s="9"/>
    </row>
    <row r="889" spans="1:34" x14ac:dyDescent="0.25">
      <c r="A889" s="9"/>
      <c r="B889" s="9"/>
      <c r="C889" s="9"/>
      <c r="D889" s="9"/>
      <c r="E889" s="1046"/>
      <c r="F889" s="9"/>
      <c r="G889" s="1046"/>
      <c r="H889" s="1046"/>
      <c r="I889" s="9"/>
      <c r="J889" s="9"/>
      <c r="K889" s="9"/>
      <c r="L889" s="6"/>
      <c r="M889" s="9"/>
      <c r="N889" s="9"/>
      <c r="O889" s="9"/>
      <c r="P889" s="9"/>
      <c r="S889" s="9"/>
      <c r="V889" s="9"/>
      <c r="W889" s="17"/>
      <c r="X889" s="9"/>
      <c r="Y889" s="9"/>
      <c r="Z889" s="9"/>
      <c r="AA889" s="9"/>
      <c r="AB889" s="9"/>
      <c r="AC889" s="9"/>
      <c r="AD889" s="9"/>
      <c r="AE889" s="9"/>
      <c r="AF889" s="9"/>
      <c r="AG889" s="9"/>
      <c r="AH889" s="9"/>
    </row>
    <row r="890" spans="1:34" x14ac:dyDescent="0.25">
      <c r="A890" s="9"/>
      <c r="B890" s="9"/>
      <c r="C890" s="9"/>
      <c r="D890" s="9"/>
      <c r="E890" s="1046"/>
      <c r="F890" s="9"/>
      <c r="G890" s="1046"/>
      <c r="H890" s="1046"/>
      <c r="I890" s="9"/>
      <c r="J890" s="9"/>
      <c r="K890" s="9"/>
      <c r="L890" s="6"/>
      <c r="M890" s="9"/>
      <c r="N890" s="9"/>
      <c r="O890" s="9"/>
      <c r="P890" s="9"/>
      <c r="S890" s="9"/>
      <c r="V890" s="9"/>
      <c r="W890" s="17"/>
      <c r="X890" s="9"/>
      <c r="Y890" s="9"/>
      <c r="Z890" s="9"/>
      <c r="AA890" s="9"/>
      <c r="AB890" s="9"/>
      <c r="AC890" s="9"/>
      <c r="AD890" s="9"/>
      <c r="AE890" s="9"/>
      <c r="AF890" s="9"/>
      <c r="AG890" s="9"/>
      <c r="AH890" s="9"/>
    </row>
    <row r="891" spans="1:34" x14ac:dyDescent="0.25">
      <c r="A891" s="9"/>
      <c r="B891" s="9"/>
      <c r="C891" s="9"/>
      <c r="D891" s="9"/>
      <c r="E891" s="1046"/>
      <c r="F891" s="9"/>
      <c r="G891" s="1046"/>
      <c r="H891" s="1046"/>
      <c r="I891" s="9"/>
      <c r="J891" s="9"/>
      <c r="K891" s="9"/>
      <c r="L891" s="6"/>
      <c r="M891" s="9"/>
      <c r="N891" s="9"/>
      <c r="O891" s="9"/>
      <c r="P891" s="9"/>
      <c r="S891" s="9"/>
      <c r="V891" s="9"/>
      <c r="W891" s="17"/>
      <c r="X891" s="9"/>
      <c r="Y891" s="9"/>
      <c r="Z891" s="9"/>
      <c r="AA891" s="9"/>
      <c r="AB891" s="9"/>
      <c r="AC891" s="9"/>
      <c r="AD891" s="9"/>
      <c r="AE891" s="9"/>
      <c r="AF891" s="9"/>
      <c r="AG891" s="9"/>
      <c r="AH891" s="9"/>
    </row>
    <row r="892" spans="1:34" x14ac:dyDescent="0.25">
      <c r="A892" s="9"/>
      <c r="B892" s="9"/>
      <c r="C892" s="9"/>
      <c r="D892" s="9"/>
      <c r="E892" s="1046"/>
      <c r="F892" s="9"/>
      <c r="G892" s="1046"/>
      <c r="H892" s="1046"/>
      <c r="I892" s="9"/>
      <c r="J892" s="9"/>
      <c r="K892" s="9"/>
      <c r="L892" s="6"/>
      <c r="M892" s="9"/>
      <c r="N892" s="9"/>
      <c r="O892" s="9"/>
      <c r="P892" s="9"/>
      <c r="S892" s="9"/>
      <c r="V892" s="9"/>
      <c r="W892" s="17"/>
      <c r="X892" s="9"/>
      <c r="Y892" s="9"/>
      <c r="Z892" s="9"/>
      <c r="AA892" s="9"/>
      <c r="AB892" s="9"/>
      <c r="AC892" s="9"/>
      <c r="AD892" s="9"/>
      <c r="AE892" s="9"/>
      <c r="AF892" s="9"/>
      <c r="AG892" s="9"/>
      <c r="AH892" s="9"/>
    </row>
    <row r="893" spans="1:34" x14ac:dyDescent="0.25">
      <c r="A893" s="9"/>
      <c r="B893" s="9"/>
      <c r="C893" s="9"/>
      <c r="D893" s="9"/>
      <c r="E893" s="1046"/>
      <c r="F893" s="9"/>
      <c r="G893" s="1046"/>
      <c r="H893" s="1046"/>
      <c r="I893" s="9"/>
      <c r="J893" s="9"/>
      <c r="K893" s="9"/>
      <c r="L893" s="6"/>
      <c r="M893" s="9"/>
      <c r="N893" s="9"/>
      <c r="O893" s="9"/>
      <c r="P893" s="9"/>
      <c r="S893" s="9"/>
      <c r="V893" s="9"/>
      <c r="W893" s="17"/>
      <c r="X893" s="9"/>
      <c r="Y893" s="9"/>
      <c r="Z893" s="9"/>
      <c r="AA893" s="9"/>
      <c r="AB893" s="9"/>
      <c r="AC893" s="9"/>
      <c r="AD893" s="9"/>
      <c r="AE893" s="9"/>
      <c r="AF893" s="9"/>
      <c r="AG893" s="9"/>
      <c r="AH893" s="9"/>
    </row>
    <row r="894" spans="1:34" x14ac:dyDescent="0.25">
      <c r="A894" s="9"/>
      <c r="B894" s="9"/>
      <c r="C894" s="9"/>
      <c r="D894" s="9"/>
      <c r="E894" s="1046"/>
      <c r="F894" s="9"/>
      <c r="G894" s="1046"/>
      <c r="H894" s="1046"/>
      <c r="I894" s="9"/>
      <c r="J894" s="9"/>
      <c r="K894" s="9"/>
      <c r="L894" s="6"/>
      <c r="M894" s="9"/>
      <c r="N894" s="9"/>
      <c r="O894" s="9"/>
      <c r="P894" s="9"/>
      <c r="S894" s="9"/>
      <c r="V894" s="9"/>
      <c r="W894" s="17"/>
      <c r="X894" s="9"/>
      <c r="Y894" s="9"/>
      <c r="Z894" s="9"/>
      <c r="AA894" s="9"/>
      <c r="AB894" s="9"/>
      <c r="AC894" s="9"/>
      <c r="AD894" s="9"/>
      <c r="AE894" s="9"/>
      <c r="AF894" s="9"/>
      <c r="AG894" s="9"/>
      <c r="AH894" s="9"/>
    </row>
    <row r="895" spans="1:34" x14ac:dyDescent="0.25">
      <c r="A895" s="9"/>
      <c r="B895" s="9"/>
      <c r="C895" s="9"/>
      <c r="D895" s="9"/>
      <c r="E895" s="1046"/>
      <c r="F895" s="9"/>
      <c r="G895" s="1046"/>
      <c r="H895" s="1046"/>
      <c r="I895" s="9"/>
      <c r="J895" s="9"/>
      <c r="K895" s="9"/>
      <c r="L895" s="6"/>
      <c r="M895" s="9"/>
      <c r="N895" s="9"/>
      <c r="O895" s="9"/>
      <c r="P895" s="9"/>
      <c r="S895" s="9"/>
      <c r="V895" s="9"/>
      <c r="W895" s="17"/>
      <c r="X895" s="9"/>
      <c r="Y895" s="9"/>
      <c r="Z895" s="9"/>
      <c r="AA895" s="9"/>
      <c r="AB895" s="9"/>
      <c r="AC895" s="9"/>
      <c r="AD895" s="9"/>
      <c r="AE895" s="9"/>
      <c r="AF895" s="9"/>
      <c r="AG895" s="9"/>
      <c r="AH895" s="9"/>
    </row>
    <row r="896" spans="1:34" x14ac:dyDescent="0.25">
      <c r="A896" s="9"/>
      <c r="B896" s="9"/>
      <c r="C896" s="9"/>
      <c r="D896" s="9"/>
      <c r="E896" s="1046"/>
      <c r="F896" s="9"/>
      <c r="G896" s="1046"/>
      <c r="H896" s="1046"/>
      <c r="I896" s="9"/>
      <c r="J896" s="9"/>
      <c r="K896" s="9"/>
      <c r="L896" s="6"/>
      <c r="M896" s="9"/>
      <c r="N896" s="9"/>
      <c r="O896" s="9"/>
      <c r="P896" s="9"/>
      <c r="S896" s="9"/>
      <c r="V896" s="9"/>
      <c r="W896" s="17"/>
      <c r="X896" s="9"/>
      <c r="Y896" s="9"/>
      <c r="Z896" s="9"/>
      <c r="AA896" s="9"/>
      <c r="AB896" s="9"/>
      <c r="AC896" s="9"/>
      <c r="AD896" s="9"/>
      <c r="AE896" s="9"/>
      <c r="AF896" s="9"/>
      <c r="AG896" s="9"/>
      <c r="AH896" s="9"/>
    </row>
    <row r="897" spans="1:34" x14ac:dyDescent="0.25">
      <c r="A897" s="9"/>
      <c r="B897" s="9"/>
      <c r="C897" s="9"/>
      <c r="D897" s="9"/>
      <c r="E897" s="1046"/>
      <c r="F897" s="9"/>
      <c r="G897" s="1046"/>
      <c r="H897" s="1046"/>
      <c r="I897" s="9"/>
      <c r="J897" s="9"/>
      <c r="K897" s="9"/>
      <c r="L897" s="6"/>
      <c r="M897" s="9"/>
      <c r="N897" s="9"/>
      <c r="O897" s="9"/>
      <c r="P897" s="9"/>
      <c r="S897" s="9"/>
      <c r="V897" s="9"/>
      <c r="W897" s="17"/>
      <c r="X897" s="9"/>
      <c r="Y897" s="9"/>
      <c r="Z897" s="9"/>
      <c r="AA897" s="9"/>
      <c r="AB897" s="9"/>
      <c r="AC897" s="9"/>
      <c r="AD897" s="9"/>
      <c r="AE897" s="9"/>
      <c r="AF897" s="9"/>
      <c r="AG897" s="9"/>
      <c r="AH897" s="9"/>
    </row>
    <row r="898" spans="1:34" x14ac:dyDescent="0.25">
      <c r="A898" s="9"/>
      <c r="B898" s="9"/>
      <c r="C898" s="9"/>
      <c r="D898" s="9"/>
      <c r="E898" s="1046"/>
      <c r="F898" s="9"/>
      <c r="G898" s="1046"/>
      <c r="H898" s="1046"/>
      <c r="I898" s="9"/>
      <c r="J898" s="9"/>
      <c r="K898" s="9"/>
      <c r="L898" s="6"/>
      <c r="M898" s="9"/>
      <c r="N898" s="9"/>
      <c r="O898" s="9"/>
      <c r="P898" s="9"/>
      <c r="S898" s="9"/>
      <c r="V898" s="9"/>
      <c r="W898" s="17"/>
      <c r="X898" s="9"/>
      <c r="Y898" s="9"/>
      <c r="Z898" s="9"/>
      <c r="AA898" s="9"/>
      <c r="AB898" s="9"/>
      <c r="AC898" s="9"/>
      <c r="AD898" s="9"/>
      <c r="AE898" s="9"/>
      <c r="AF898" s="9"/>
      <c r="AG898" s="9"/>
      <c r="AH898" s="9"/>
    </row>
    <row r="899" spans="1:34" x14ac:dyDescent="0.25">
      <c r="A899" s="9"/>
      <c r="B899" s="9"/>
      <c r="C899" s="9"/>
      <c r="D899" s="9"/>
      <c r="E899" s="1046"/>
      <c r="F899" s="9"/>
      <c r="G899" s="1046"/>
      <c r="H899" s="1046"/>
      <c r="I899" s="9"/>
      <c r="J899" s="9"/>
      <c r="K899" s="9"/>
      <c r="L899" s="6"/>
      <c r="M899" s="9"/>
      <c r="N899" s="9"/>
      <c r="O899" s="9"/>
      <c r="P899" s="9"/>
      <c r="S899" s="9"/>
      <c r="V899" s="9"/>
      <c r="W899" s="17"/>
      <c r="X899" s="9"/>
      <c r="Y899" s="9"/>
      <c r="Z899" s="9"/>
      <c r="AA899" s="9"/>
      <c r="AB899" s="9"/>
      <c r="AC899" s="9"/>
      <c r="AD899" s="9"/>
      <c r="AE899" s="9"/>
      <c r="AF899" s="9"/>
      <c r="AG899" s="9"/>
      <c r="AH899" s="9"/>
    </row>
    <row r="900" spans="1:34" x14ac:dyDescent="0.25">
      <c r="A900" s="9"/>
      <c r="B900" s="9"/>
      <c r="C900" s="9"/>
      <c r="D900" s="9"/>
      <c r="E900" s="1046"/>
      <c r="F900" s="9"/>
      <c r="G900" s="1046"/>
      <c r="H900" s="1046"/>
      <c r="I900" s="9"/>
      <c r="J900" s="9"/>
      <c r="K900" s="9"/>
      <c r="L900" s="6"/>
      <c r="M900" s="9"/>
      <c r="N900" s="9"/>
      <c r="O900" s="9"/>
      <c r="P900" s="9"/>
      <c r="S900" s="9"/>
      <c r="V900" s="9"/>
      <c r="W900" s="17"/>
      <c r="X900" s="9"/>
      <c r="Y900" s="9"/>
      <c r="Z900" s="9"/>
      <c r="AA900" s="9"/>
      <c r="AB900" s="9"/>
      <c r="AC900" s="9"/>
      <c r="AD900" s="9"/>
      <c r="AE900" s="9"/>
      <c r="AF900" s="9"/>
      <c r="AG900" s="9"/>
      <c r="AH900" s="9"/>
    </row>
    <row r="901" spans="1:34" x14ac:dyDescent="0.25">
      <c r="A901" s="9"/>
      <c r="B901" s="9"/>
      <c r="C901" s="9"/>
      <c r="D901" s="9"/>
      <c r="E901" s="1046"/>
      <c r="F901" s="9"/>
      <c r="G901" s="1046"/>
      <c r="H901" s="1046"/>
      <c r="I901" s="9"/>
      <c r="J901" s="9"/>
      <c r="K901" s="9"/>
      <c r="L901" s="6"/>
      <c r="M901" s="9"/>
      <c r="N901" s="9"/>
      <c r="O901" s="9"/>
      <c r="P901" s="9"/>
      <c r="S901" s="9"/>
      <c r="V901" s="9"/>
      <c r="W901" s="17"/>
      <c r="X901" s="9"/>
      <c r="Y901" s="9"/>
      <c r="Z901" s="9"/>
      <c r="AA901" s="9"/>
      <c r="AB901" s="9"/>
      <c r="AC901" s="9"/>
      <c r="AD901" s="9"/>
      <c r="AE901" s="9"/>
      <c r="AF901" s="9"/>
      <c r="AG901" s="9"/>
      <c r="AH901" s="9"/>
    </row>
    <row r="902" spans="1:34" x14ac:dyDescent="0.25">
      <c r="A902" s="9"/>
      <c r="B902" s="9"/>
      <c r="C902" s="9"/>
      <c r="D902" s="9"/>
      <c r="E902" s="1046"/>
      <c r="F902" s="9"/>
      <c r="G902" s="1046"/>
      <c r="H902" s="1046"/>
      <c r="I902" s="9"/>
      <c r="J902" s="9"/>
      <c r="K902" s="9"/>
      <c r="L902" s="6"/>
      <c r="M902" s="9"/>
      <c r="N902" s="9"/>
      <c r="O902" s="9"/>
      <c r="P902" s="9"/>
      <c r="S902" s="9"/>
      <c r="V902" s="9"/>
      <c r="W902" s="17"/>
      <c r="X902" s="9"/>
      <c r="Y902" s="9"/>
      <c r="Z902" s="9"/>
      <c r="AA902" s="9"/>
      <c r="AB902" s="9"/>
      <c r="AC902" s="9"/>
      <c r="AD902" s="9"/>
      <c r="AE902" s="9"/>
      <c r="AF902" s="9"/>
      <c r="AG902" s="9"/>
      <c r="AH902" s="9"/>
    </row>
    <row r="903" spans="1:34" x14ac:dyDescent="0.25">
      <c r="A903" s="9"/>
      <c r="B903" s="9"/>
      <c r="C903" s="9"/>
      <c r="D903" s="9"/>
      <c r="E903" s="1046"/>
      <c r="F903" s="9"/>
      <c r="G903" s="1046"/>
      <c r="H903" s="1046"/>
      <c r="I903" s="9"/>
      <c r="J903" s="9"/>
      <c r="K903" s="9"/>
      <c r="L903" s="6"/>
      <c r="M903" s="9"/>
      <c r="N903" s="9"/>
      <c r="O903" s="9"/>
      <c r="P903" s="9"/>
      <c r="S903" s="9"/>
      <c r="V903" s="9"/>
      <c r="W903" s="17"/>
      <c r="X903" s="9"/>
      <c r="Y903" s="9"/>
      <c r="Z903" s="9"/>
      <c r="AA903" s="9"/>
      <c r="AB903" s="9"/>
      <c r="AC903" s="9"/>
      <c r="AD903" s="9"/>
      <c r="AE903" s="9"/>
      <c r="AF903" s="9"/>
      <c r="AG903" s="9"/>
      <c r="AH903" s="9"/>
    </row>
    <row r="904" spans="1:34" x14ac:dyDescent="0.25">
      <c r="A904" s="9"/>
      <c r="B904" s="9"/>
      <c r="C904" s="9"/>
      <c r="D904" s="9"/>
      <c r="E904" s="1046"/>
      <c r="F904" s="9"/>
      <c r="G904" s="1046"/>
      <c r="H904" s="1046"/>
      <c r="I904" s="9"/>
      <c r="J904" s="9"/>
      <c r="K904" s="9"/>
      <c r="L904" s="6"/>
      <c r="M904" s="9"/>
      <c r="N904" s="9"/>
      <c r="O904" s="9"/>
      <c r="P904" s="9"/>
      <c r="S904" s="9"/>
      <c r="V904" s="9"/>
      <c r="W904" s="17"/>
      <c r="X904" s="9"/>
      <c r="Y904" s="9"/>
      <c r="Z904" s="9"/>
      <c r="AA904" s="9"/>
      <c r="AB904" s="9"/>
      <c r="AC904" s="9"/>
      <c r="AD904" s="9"/>
      <c r="AE904" s="9"/>
      <c r="AF904" s="9"/>
      <c r="AG904" s="9"/>
      <c r="AH904" s="9"/>
    </row>
    <row r="905" spans="1:34" x14ac:dyDescent="0.25">
      <c r="A905" s="9"/>
      <c r="B905" s="9"/>
      <c r="C905" s="9"/>
      <c r="D905" s="9"/>
      <c r="E905" s="1046"/>
      <c r="F905" s="9"/>
      <c r="G905" s="1046"/>
      <c r="H905" s="1046"/>
      <c r="I905" s="9"/>
      <c r="J905" s="9"/>
      <c r="K905" s="9"/>
      <c r="L905" s="6"/>
      <c r="M905" s="9"/>
      <c r="N905" s="9"/>
      <c r="O905" s="9"/>
      <c r="P905" s="9"/>
      <c r="S905" s="9"/>
      <c r="V905" s="9"/>
      <c r="W905" s="17"/>
      <c r="X905" s="9"/>
      <c r="Y905" s="9"/>
      <c r="Z905" s="9"/>
      <c r="AA905" s="9"/>
      <c r="AB905" s="9"/>
      <c r="AC905" s="9"/>
      <c r="AD905" s="9"/>
      <c r="AE905" s="9"/>
      <c r="AF905" s="9"/>
      <c r="AG905" s="9"/>
      <c r="AH905" s="9"/>
    </row>
    <row r="906" spans="1:34" x14ac:dyDescent="0.25">
      <c r="A906" s="9"/>
      <c r="B906" s="9"/>
      <c r="C906" s="9"/>
      <c r="D906" s="9"/>
      <c r="E906" s="1046"/>
      <c r="F906" s="9"/>
      <c r="G906" s="1046"/>
      <c r="H906" s="1046"/>
      <c r="I906" s="9"/>
      <c r="J906" s="9"/>
      <c r="K906" s="9"/>
      <c r="L906" s="6"/>
      <c r="M906" s="9"/>
      <c r="N906" s="9"/>
      <c r="O906" s="9"/>
      <c r="P906" s="9"/>
      <c r="S906" s="9"/>
      <c r="V906" s="9"/>
      <c r="W906" s="17"/>
      <c r="X906" s="9"/>
      <c r="Y906" s="9"/>
      <c r="Z906" s="9"/>
      <c r="AA906" s="9"/>
      <c r="AB906" s="9"/>
      <c r="AC906" s="9"/>
      <c r="AD906" s="9"/>
      <c r="AE906" s="9"/>
      <c r="AF906" s="9"/>
      <c r="AG906" s="9"/>
      <c r="AH906" s="9"/>
    </row>
    <row r="907" spans="1:34" x14ac:dyDescent="0.25">
      <c r="A907" s="9"/>
      <c r="B907" s="9"/>
      <c r="C907" s="9"/>
      <c r="D907" s="9"/>
      <c r="E907" s="1046"/>
      <c r="F907" s="9"/>
      <c r="G907" s="1046"/>
      <c r="H907" s="1046"/>
      <c r="I907" s="9"/>
      <c r="J907" s="9"/>
      <c r="K907" s="9"/>
      <c r="L907" s="6"/>
      <c r="M907" s="9"/>
      <c r="N907" s="9"/>
      <c r="O907" s="9"/>
      <c r="P907" s="9"/>
      <c r="S907" s="9"/>
      <c r="V907" s="9"/>
      <c r="W907" s="17"/>
      <c r="X907" s="9"/>
      <c r="Y907" s="9"/>
      <c r="Z907" s="9"/>
      <c r="AA907" s="9"/>
      <c r="AB907" s="9"/>
      <c r="AC907" s="9"/>
      <c r="AD907" s="9"/>
      <c r="AE907" s="9"/>
      <c r="AF907" s="9"/>
      <c r="AG907" s="9"/>
      <c r="AH907" s="9"/>
    </row>
    <row r="908" spans="1:34" x14ac:dyDescent="0.25">
      <c r="A908" s="9"/>
      <c r="B908" s="9"/>
      <c r="C908" s="9"/>
      <c r="D908" s="9"/>
      <c r="E908" s="1046"/>
      <c r="F908" s="9"/>
      <c r="G908" s="1046"/>
      <c r="H908" s="1046"/>
      <c r="I908" s="9"/>
      <c r="J908" s="9"/>
      <c r="K908" s="9"/>
      <c r="L908" s="6"/>
      <c r="M908" s="9"/>
      <c r="N908" s="9"/>
      <c r="O908" s="9"/>
      <c r="P908" s="9"/>
      <c r="S908" s="9"/>
      <c r="V908" s="9"/>
      <c r="W908" s="17"/>
      <c r="X908" s="9"/>
      <c r="Y908" s="9"/>
      <c r="Z908" s="9"/>
      <c r="AA908" s="9"/>
      <c r="AB908" s="9"/>
      <c r="AC908" s="9"/>
      <c r="AD908" s="9"/>
      <c r="AE908" s="9"/>
      <c r="AF908" s="9"/>
      <c r="AG908" s="9"/>
      <c r="AH908" s="9"/>
    </row>
    <row r="909" spans="1:34" x14ac:dyDescent="0.25">
      <c r="A909" s="9"/>
      <c r="B909" s="9"/>
      <c r="C909" s="9"/>
      <c r="D909" s="9"/>
      <c r="E909" s="1046"/>
      <c r="F909" s="9"/>
      <c r="G909" s="1046"/>
      <c r="H909" s="1046"/>
      <c r="I909" s="9"/>
      <c r="J909" s="9"/>
      <c r="K909" s="9"/>
      <c r="L909" s="6"/>
      <c r="M909" s="9"/>
      <c r="N909" s="9"/>
      <c r="O909" s="9"/>
      <c r="P909" s="9"/>
      <c r="S909" s="9"/>
      <c r="V909" s="9"/>
      <c r="W909" s="17"/>
      <c r="X909" s="9"/>
      <c r="Y909" s="9"/>
      <c r="Z909" s="9"/>
      <c r="AA909" s="9"/>
      <c r="AB909" s="9"/>
      <c r="AC909" s="9"/>
      <c r="AD909" s="9"/>
      <c r="AE909" s="9"/>
      <c r="AF909" s="9"/>
      <c r="AG909" s="9"/>
      <c r="AH909" s="9"/>
    </row>
    <row r="910" spans="1:34" x14ac:dyDescent="0.25">
      <c r="A910" s="9"/>
      <c r="B910" s="9"/>
      <c r="C910" s="9"/>
      <c r="D910" s="9"/>
      <c r="E910" s="1046"/>
      <c r="F910" s="9"/>
      <c r="G910" s="1046"/>
      <c r="H910" s="1046"/>
      <c r="I910" s="9"/>
      <c r="J910" s="9"/>
      <c r="K910" s="9"/>
      <c r="L910" s="6"/>
      <c r="M910" s="9"/>
      <c r="N910" s="9"/>
      <c r="O910" s="9"/>
      <c r="P910" s="9"/>
      <c r="S910" s="9"/>
      <c r="V910" s="9"/>
      <c r="W910" s="17"/>
      <c r="X910" s="9"/>
      <c r="Y910" s="9"/>
      <c r="Z910" s="9"/>
      <c r="AA910" s="9"/>
      <c r="AB910" s="9"/>
      <c r="AC910" s="9"/>
      <c r="AD910" s="9"/>
      <c r="AE910" s="9"/>
      <c r="AF910" s="9"/>
      <c r="AG910" s="9"/>
      <c r="AH910" s="9"/>
    </row>
    <row r="911" spans="1:34" x14ac:dyDescent="0.25">
      <c r="A911" s="9"/>
      <c r="B911" s="9"/>
      <c r="C911" s="9"/>
      <c r="D911" s="9"/>
      <c r="E911" s="1046"/>
      <c r="F911" s="9"/>
      <c r="G911" s="1046"/>
      <c r="H911" s="1046"/>
      <c r="I911" s="9"/>
      <c r="J911" s="9"/>
      <c r="K911" s="9"/>
      <c r="L911" s="6"/>
      <c r="M911" s="9"/>
      <c r="N911" s="9"/>
      <c r="O911" s="9"/>
      <c r="P911" s="9"/>
      <c r="S911" s="9"/>
      <c r="V911" s="9"/>
      <c r="W911" s="17"/>
      <c r="X911" s="9"/>
      <c r="Y911" s="9"/>
      <c r="Z911" s="9"/>
      <c r="AA911" s="9"/>
      <c r="AB911" s="9"/>
      <c r="AC911" s="9"/>
      <c r="AD911" s="9"/>
      <c r="AE911" s="9"/>
      <c r="AF911" s="9"/>
      <c r="AG911" s="9"/>
      <c r="AH911" s="9"/>
    </row>
    <row r="912" spans="1:34" x14ac:dyDescent="0.25">
      <c r="A912" s="9"/>
      <c r="B912" s="9"/>
      <c r="C912" s="9"/>
      <c r="D912" s="9"/>
      <c r="E912" s="1046"/>
      <c r="F912" s="9"/>
      <c r="G912" s="1046"/>
      <c r="H912" s="1046"/>
      <c r="I912" s="9"/>
      <c r="J912" s="9"/>
      <c r="K912" s="9"/>
      <c r="L912" s="6"/>
      <c r="M912" s="9"/>
      <c r="N912" s="9"/>
      <c r="O912" s="9"/>
      <c r="P912" s="9"/>
      <c r="S912" s="9"/>
      <c r="V912" s="9"/>
      <c r="W912" s="17"/>
      <c r="X912" s="9"/>
      <c r="Y912" s="9"/>
      <c r="Z912" s="9"/>
      <c r="AA912" s="9"/>
      <c r="AB912" s="9"/>
      <c r="AC912" s="9"/>
      <c r="AD912" s="9"/>
      <c r="AE912" s="9"/>
      <c r="AF912" s="9"/>
      <c r="AG912" s="9"/>
      <c r="AH912" s="9"/>
    </row>
    <row r="913" spans="1:34" x14ac:dyDescent="0.25">
      <c r="A913" s="9"/>
      <c r="B913" s="9"/>
      <c r="C913" s="9"/>
      <c r="D913" s="9"/>
      <c r="E913" s="1046"/>
      <c r="F913" s="9"/>
      <c r="G913" s="1046"/>
      <c r="H913" s="1046"/>
      <c r="I913" s="9"/>
      <c r="J913" s="9"/>
      <c r="K913" s="9"/>
      <c r="L913" s="6"/>
      <c r="M913" s="9"/>
      <c r="N913" s="9"/>
      <c r="O913" s="9"/>
      <c r="P913" s="9"/>
      <c r="S913" s="9"/>
      <c r="V913" s="9"/>
      <c r="W913" s="17"/>
      <c r="X913" s="9"/>
      <c r="Y913" s="9"/>
      <c r="Z913" s="9"/>
      <c r="AA913" s="9"/>
      <c r="AB913" s="9"/>
      <c r="AC913" s="9"/>
      <c r="AD913" s="9"/>
      <c r="AE913" s="9"/>
      <c r="AF913" s="9"/>
      <c r="AG913" s="9"/>
      <c r="AH913" s="9"/>
    </row>
    <row r="914" spans="1:34" x14ac:dyDescent="0.25">
      <c r="A914" s="9"/>
      <c r="B914" s="9"/>
      <c r="C914" s="9"/>
      <c r="D914" s="9"/>
      <c r="E914" s="1046"/>
      <c r="F914" s="9"/>
      <c r="G914" s="1046"/>
      <c r="H914" s="1046"/>
      <c r="I914" s="9"/>
      <c r="J914" s="9"/>
      <c r="K914" s="9"/>
      <c r="L914" s="6"/>
      <c r="M914" s="9"/>
      <c r="N914" s="9"/>
      <c r="O914" s="9"/>
      <c r="P914" s="9"/>
      <c r="S914" s="9"/>
      <c r="V914" s="9"/>
      <c r="W914" s="17"/>
      <c r="X914" s="9"/>
      <c r="Y914" s="9"/>
      <c r="Z914" s="9"/>
      <c r="AA914" s="9"/>
      <c r="AB914" s="9"/>
      <c r="AC914" s="9"/>
      <c r="AD914" s="9"/>
      <c r="AE914" s="9"/>
      <c r="AF914" s="9"/>
      <c r="AG914" s="9"/>
      <c r="AH914" s="9"/>
    </row>
    <row r="915" spans="1:34" x14ac:dyDescent="0.25">
      <c r="A915" s="9"/>
      <c r="B915" s="9"/>
      <c r="C915" s="9"/>
      <c r="D915" s="9"/>
      <c r="E915" s="1046"/>
      <c r="F915" s="9"/>
      <c r="G915" s="1046"/>
      <c r="H915" s="1046"/>
      <c r="I915" s="9"/>
      <c r="J915" s="9"/>
      <c r="K915" s="9"/>
      <c r="L915" s="6"/>
      <c r="M915" s="9"/>
      <c r="N915" s="9"/>
      <c r="O915" s="9"/>
      <c r="P915" s="9"/>
      <c r="S915" s="9"/>
      <c r="V915" s="9"/>
      <c r="W915" s="17"/>
      <c r="X915" s="9"/>
      <c r="Y915" s="9"/>
      <c r="Z915" s="9"/>
      <c r="AA915" s="9"/>
      <c r="AB915" s="9"/>
      <c r="AC915" s="9"/>
      <c r="AD915" s="9"/>
      <c r="AE915" s="9"/>
      <c r="AF915" s="9"/>
      <c r="AG915" s="9"/>
      <c r="AH915" s="9"/>
    </row>
    <row r="916" spans="1:34" x14ac:dyDescent="0.25">
      <c r="A916" s="9"/>
      <c r="B916" s="9"/>
      <c r="C916" s="9"/>
      <c r="D916" s="9"/>
      <c r="E916" s="1046"/>
      <c r="F916" s="9"/>
      <c r="G916" s="1046"/>
      <c r="H916" s="1046"/>
      <c r="I916" s="9"/>
      <c r="J916" s="9"/>
      <c r="K916" s="9"/>
      <c r="L916" s="6"/>
      <c r="M916" s="9"/>
      <c r="N916" s="9"/>
      <c r="O916" s="9"/>
      <c r="P916" s="9"/>
      <c r="S916" s="9"/>
      <c r="V916" s="9"/>
      <c r="W916" s="17"/>
      <c r="X916" s="9"/>
      <c r="Y916" s="9"/>
      <c r="Z916" s="9"/>
      <c r="AA916" s="9"/>
      <c r="AB916" s="9"/>
      <c r="AC916" s="9"/>
      <c r="AD916" s="9"/>
      <c r="AE916" s="9"/>
      <c r="AF916" s="9"/>
      <c r="AG916" s="9"/>
      <c r="AH916" s="9"/>
    </row>
    <row r="917" spans="1:34" x14ac:dyDescent="0.25">
      <c r="A917" s="9"/>
      <c r="B917" s="9"/>
      <c r="C917" s="9"/>
      <c r="D917" s="9"/>
      <c r="E917" s="1046"/>
      <c r="F917" s="9"/>
      <c r="G917" s="1046"/>
      <c r="H917" s="1046"/>
      <c r="I917" s="9"/>
      <c r="J917" s="9"/>
      <c r="K917" s="9"/>
      <c r="L917" s="6"/>
      <c r="M917" s="9"/>
      <c r="N917" s="9"/>
      <c r="O917" s="9"/>
      <c r="P917" s="9"/>
      <c r="S917" s="9"/>
      <c r="V917" s="9"/>
      <c r="W917" s="17"/>
      <c r="X917" s="9"/>
      <c r="Y917" s="9"/>
      <c r="Z917" s="9"/>
      <c r="AA917" s="9"/>
      <c r="AB917" s="9"/>
      <c r="AC917" s="9"/>
      <c r="AD917" s="9"/>
      <c r="AE917" s="9"/>
      <c r="AF917" s="9"/>
      <c r="AG917" s="9"/>
      <c r="AH917" s="9"/>
    </row>
    <row r="918" spans="1:34" x14ac:dyDescent="0.25">
      <c r="A918" s="9"/>
      <c r="B918" s="9"/>
      <c r="C918" s="9"/>
      <c r="D918" s="9"/>
      <c r="E918" s="1046"/>
      <c r="F918" s="9"/>
      <c r="G918" s="1046"/>
      <c r="H918" s="1046"/>
      <c r="I918" s="9"/>
      <c r="J918" s="9"/>
      <c r="K918" s="9"/>
      <c r="L918" s="6"/>
      <c r="M918" s="9"/>
      <c r="N918" s="9"/>
      <c r="O918" s="9"/>
      <c r="P918" s="9"/>
      <c r="S918" s="9"/>
      <c r="V918" s="9"/>
      <c r="W918" s="17"/>
      <c r="X918" s="9"/>
      <c r="Y918" s="9"/>
      <c r="Z918" s="9"/>
      <c r="AA918" s="9"/>
      <c r="AB918" s="9"/>
      <c r="AC918" s="9"/>
      <c r="AD918" s="9"/>
      <c r="AE918" s="9"/>
      <c r="AF918" s="9"/>
      <c r="AG918" s="9"/>
      <c r="AH918" s="9"/>
    </row>
    <row r="919" spans="1:34" x14ac:dyDescent="0.25">
      <c r="A919" s="9"/>
      <c r="B919" s="9"/>
      <c r="C919" s="9"/>
      <c r="D919" s="9"/>
      <c r="E919" s="1046"/>
      <c r="F919" s="9"/>
      <c r="G919" s="1046"/>
      <c r="H919" s="1046"/>
      <c r="I919" s="9"/>
      <c r="J919" s="9"/>
      <c r="K919" s="9"/>
      <c r="L919" s="6"/>
      <c r="M919" s="9"/>
      <c r="N919" s="9"/>
      <c r="O919" s="9"/>
      <c r="P919" s="9"/>
      <c r="S919" s="9"/>
      <c r="V919" s="9"/>
      <c r="W919" s="17"/>
      <c r="X919" s="9"/>
      <c r="Y919" s="9"/>
      <c r="Z919" s="9"/>
      <c r="AA919" s="9"/>
      <c r="AB919" s="9"/>
      <c r="AC919" s="9"/>
      <c r="AD919" s="9"/>
      <c r="AE919" s="9"/>
      <c r="AF919" s="9"/>
      <c r="AG919" s="9"/>
      <c r="AH919" s="9"/>
    </row>
    <row r="920" spans="1:34" x14ac:dyDescent="0.25">
      <c r="A920" s="9"/>
      <c r="B920" s="9"/>
      <c r="C920" s="9"/>
      <c r="D920" s="9"/>
      <c r="E920" s="1046"/>
      <c r="F920" s="9"/>
      <c r="G920" s="1046"/>
      <c r="H920" s="1046"/>
      <c r="I920" s="9"/>
      <c r="J920" s="9"/>
      <c r="K920" s="9"/>
      <c r="L920" s="6"/>
      <c r="M920" s="9"/>
      <c r="N920" s="9"/>
      <c r="O920" s="9"/>
      <c r="P920" s="9"/>
      <c r="S920" s="9"/>
      <c r="V920" s="9"/>
      <c r="W920" s="17"/>
      <c r="X920" s="9"/>
      <c r="Y920" s="9"/>
      <c r="Z920" s="9"/>
      <c r="AA920" s="9"/>
      <c r="AB920" s="9"/>
      <c r="AC920" s="9"/>
      <c r="AD920" s="9"/>
      <c r="AE920" s="9"/>
      <c r="AF920" s="9"/>
      <c r="AG920" s="9"/>
      <c r="AH920" s="9"/>
    </row>
    <row r="921" spans="1:34" x14ac:dyDescent="0.25">
      <c r="A921" s="9"/>
      <c r="B921" s="9"/>
      <c r="C921" s="9"/>
      <c r="D921" s="9"/>
      <c r="E921" s="1046"/>
      <c r="F921" s="9"/>
      <c r="G921" s="1046"/>
      <c r="H921" s="1046"/>
      <c r="I921" s="9"/>
      <c r="J921" s="9"/>
      <c r="K921" s="9"/>
      <c r="L921" s="6"/>
      <c r="M921" s="9"/>
      <c r="N921" s="9"/>
      <c r="O921" s="9"/>
      <c r="P921" s="9"/>
      <c r="S921" s="9"/>
      <c r="V921" s="9"/>
      <c r="W921" s="17"/>
      <c r="X921" s="9"/>
      <c r="Y921" s="9"/>
      <c r="Z921" s="9"/>
      <c r="AA921" s="9"/>
      <c r="AB921" s="9"/>
      <c r="AC921" s="9"/>
      <c r="AD921" s="9"/>
      <c r="AE921" s="9"/>
      <c r="AF921" s="9"/>
      <c r="AG921" s="9"/>
      <c r="AH921" s="9"/>
    </row>
    <row r="922" spans="1:34" x14ac:dyDescent="0.25">
      <c r="A922" s="9"/>
      <c r="B922" s="9"/>
      <c r="C922" s="9"/>
      <c r="D922" s="9"/>
      <c r="E922" s="1046"/>
      <c r="F922" s="9"/>
      <c r="G922" s="1046"/>
      <c r="H922" s="1046"/>
      <c r="I922" s="9"/>
      <c r="J922" s="9"/>
      <c r="K922" s="9"/>
      <c r="L922" s="6"/>
      <c r="M922" s="9"/>
      <c r="N922" s="9"/>
      <c r="O922" s="9"/>
      <c r="P922" s="9"/>
      <c r="S922" s="9"/>
      <c r="V922" s="9"/>
      <c r="W922" s="17"/>
      <c r="X922" s="9"/>
      <c r="Y922" s="9"/>
      <c r="Z922" s="9"/>
      <c r="AA922" s="9"/>
      <c r="AB922" s="9"/>
      <c r="AC922" s="9"/>
      <c r="AD922" s="9"/>
      <c r="AE922" s="9"/>
      <c r="AF922" s="9"/>
      <c r="AG922" s="9"/>
      <c r="AH922" s="9"/>
    </row>
    <row r="923" spans="1:34" x14ac:dyDescent="0.25">
      <c r="A923" s="9"/>
      <c r="B923" s="9"/>
      <c r="C923" s="9"/>
      <c r="D923" s="9"/>
      <c r="E923" s="1046"/>
      <c r="F923" s="9"/>
      <c r="G923" s="1046"/>
      <c r="H923" s="1046"/>
      <c r="I923" s="9"/>
      <c r="J923" s="9"/>
      <c r="K923" s="9"/>
      <c r="L923" s="6"/>
      <c r="M923" s="9"/>
      <c r="N923" s="9"/>
      <c r="O923" s="9"/>
      <c r="P923" s="9"/>
      <c r="S923" s="9"/>
      <c r="V923" s="9"/>
      <c r="W923" s="17"/>
      <c r="X923" s="9"/>
      <c r="Y923" s="9"/>
      <c r="Z923" s="9"/>
      <c r="AA923" s="9"/>
      <c r="AB923" s="9"/>
      <c r="AC923" s="9"/>
      <c r="AD923" s="9"/>
      <c r="AE923" s="9"/>
      <c r="AF923" s="9"/>
      <c r="AG923" s="9"/>
      <c r="AH923" s="9"/>
    </row>
    <row r="924" spans="1:34" x14ac:dyDescent="0.25">
      <c r="A924" s="9"/>
      <c r="B924" s="9"/>
      <c r="C924" s="9"/>
      <c r="D924" s="9"/>
      <c r="E924" s="1046"/>
      <c r="F924" s="9"/>
      <c r="G924" s="1046"/>
      <c r="H924" s="1046"/>
      <c r="I924" s="9"/>
      <c r="J924" s="9"/>
      <c r="K924" s="9"/>
      <c r="L924" s="6"/>
      <c r="M924" s="9"/>
      <c r="N924" s="9"/>
      <c r="O924" s="9"/>
      <c r="P924" s="9"/>
      <c r="S924" s="9"/>
      <c r="V924" s="9"/>
      <c r="W924" s="17"/>
      <c r="X924" s="9"/>
      <c r="Y924" s="9"/>
      <c r="Z924" s="9"/>
      <c r="AA924" s="9"/>
      <c r="AB924" s="9"/>
      <c r="AC924" s="9"/>
      <c r="AD924" s="9"/>
      <c r="AE924" s="9"/>
      <c r="AF924" s="9"/>
      <c r="AG924" s="9"/>
      <c r="AH924" s="9"/>
    </row>
    <row r="925" spans="1:34" x14ac:dyDescent="0.25">
      <c r="A925" s="9"/>
      <c r="B925" s="9"/>
      <c r="C925" s="9"/>
      <c r="D925" s="9"/>
      <c r="E925" s="1046"/>
      <c r="F925" s="9"/>
      <c r="G925" s="1046"/>
      <c r="H925" s="1046"/>
      <c r="I925" s="9"/>
      <c r="J925" s="9"/>
      <c r="K925" s="9"/>
      <c r="L925" s="6"/>
      <c r="M925" s="9"/>
      <c r="N925" s="9"/>
      <c r="O925" s="9"/>
      <c r="P925" s="9"/>
      <c r="S925" s="9"/>
      <c r="V925" s="9"/>
      <c r="W925" s="17"/>
      <c r="X925" s="9"/>
      <c r="Y925" s="9"/>
      <c r="Z925" s="9"/>
      <c r="AA925" s="9"/>
      <c r="AB925" s="9"/>
      <c r="AC925" s="9"/>
      <c r="AD925" s="9"/>
      <c r="AE925" s="9"/>
      <c r="AF925" s="9"/>
      <c r="AG925" s="9"/>
      <c r="AH925" s="9"/>
    </row>
    <row r="926" spans="1:34" x14ac:dyDescent="0.25">
      <c r="A926" s="9"/>
      <c r="B926" s="9"/>
      <c r="C926" s="9"/>
      <c r="D926" s="9"/>
      <c r="E926" s="1046"/>
      <c r="F926" s="9"/>
      <c r="G926" s="1046"/>
      <c r="H926" s="1046"/>
      <c r="I926" s="9"/>
      <c r="J926" s="9"/>
      <c r="K926" s="9"/>
      <c r="L926" s="6"/>
      <c r="M926" s="9"/>
      <c r="N926" s="9"/>
      <c r="O926" s="9"/>
      <c r="P926" s="9"/>
      <c r="S926" s="9"/>
      <c r="V926" s="9"/>
      <c r="W926" s="17"/>
      <c r="X926" s="9"/>
      <c r="Y926" s="9"/>
      <c r="Z926" s="9"/>
      <c r="AA926" s="9"/>
      <c r="AB926" s="9"/>
      <c r="AC926" s="9"/>
      <c r="AD926" s="9"/>
      <c r="AE926" s="9"/>
      <c r="AF926" s="9"/>
      <c r="AG926" s="9"/>
      <c r="AH926" s="9"/>
    </row>
    <row r="927" spans="1:34" x14ac:dyDescent="0.25">
      <c r="A927" s="9"/>
      <c r="B927" s="9"/>
      <c r="C927" s="9"/>
      <c r="D927" s="9"/>
      <c r="E927" s="1046"/>
      <c r="F927" s="9"/>
      <c r="G927" s="1046"/>
      <c r="H927" s="1046"/>
      <c r="I927" s="9"/>
      <c r="J927" s="9"/>
      <c r="K927" s="9"/>
      <c r="L927" s="6"/>
      <c r="M927" s="9"/>
      <c r="N927" s="9"/>
      <c r="O927" s="9"/>
      <c r="P927" s="9"/>
      <c r="S927" s="9"/>
      <c r="V927" s="9"/>
      <c r="W927" s="17"/>
      <c r="X927" s="9"/>
      <c r="Y927" s="9"/>
      <c r="Z927" s="9"/>
      <c r="AA927" s="9"/>
      <c r="AB927" s="9"/>
      <c r="AC927" s="9"/>
      <c r="AD927" s="9"/>
      <c r="AE927" s="9"/>
      <c r="AF927" s="9"/>
      <c r="AG927" s="9"/>
      <c r="AH927" s="9"/>
    </row>
    <row r="928" spans="1:34" x14ac:dyDescent="0.25">
      <c r="A928" s="9"/>
      <c r="B928" s="9"/>
      <c r="C928" s="9"/>
      <c r="D928" s="9"/>
      <c r="E928" s="1046"/>
      <c r="F928" s="9"/>
      <c r="G928" s="1046"/>
      <c r="H928" s="1046"/>
      <c r="I928" s="9"/>
      <c r="J928" s="9"/>
      <c r="K928" s="9"/>
      <c r="L928" s="6"/>
      <c r="M928" s="9"/>
      <c r="N928" s="9"/>
      <c r="O928" s="9"/>
      <c r="P928" s="9"/>
      <c r="S928" s="9"/>
      <c r="V928" s="9"/>
      <c r="W928" s="17"/>
      <c r="X928" s="9"/>
      <c r="Y928" s="9"/>
      <c r="Z928" s="9"/>
      <c r="AA928" s="9"/>
      <c r="AB928" s="9"/>
      <c r="AC928" s="9"/>
      <c r="AD928" s="9"/>
      <c r="AE928" s="9"/>
      <c r="AF928" s="9"/>
      <c r="AG928" s="9"/>
      <c r="AH928" s="9"/>
    </row>
    <row r="929" spans="1:34" x14ac:dyDescent="0.25">
      <c r="A929" s="9"/>
      <c r="B929" s="9"/>
      <c r="C929" s="9"/>
      <c r="D929" s="9"/>
      <c r="E929" s="1046"/>
      <c r="F929" s="9"/>
      <c r="G929" s="1046"/>
      <c r="H929" s="1046"/>
      <c r="I929" s="9"/>
      <c r="J929" s="9"/>
      <c r="K929" s="9"/>
      <c r="L929" s="6"/>
      <c r="M929" s="9"/>
      <c r="N929" s="9"/>
      <c r="O929" s="9"/>
      <c r="P929" s="9"/>
      <c r="S929" s="9"/>
      <c r="V929" s="9"/>
      <c r="W929" s="17"/>
      <c r="X929" s="9"/>
      <c r="Y929" s="9"/>
      <c r="Z929" s="9"/>
      <c r="AA929" s="9"/>
      <c r="AB929" s="9"/>
      <c r="AC929" s="9"/>
      <c r="AD929" s="9"/>
      <c r="AE929" s="9"/>
      <c r="AF929" s="9"/>
      <c r="AG929" s="9"/>
      <c r="AH929" s="9"/>
    </row>
    <row r="930" spans="1:34" x14ac:dyDescent="0.25">
      <c r="A930" s="9"/>
      <c r="B930" s="9"/>
      <c r="C930" s="9"/>
      <c r="D930" s="9"/>
      <c r="E930" s="1046"/>
      <c r="F930" s="9"/>
      <c r="G930" s="1046"/>
      <c r="H930" s="1046"/>
      <c r="I930" s="9"/>
      <c r="J930" s="9"/>
      <c r="K930" s="9"/>
      <c r="L930" s="6"/>
      <c r="M930" s="9"/>
      <c r="N930" s="9"/>
      <c r="O930" s="9"/>
      <c r="P930" s="9"/>
      <c r="S930" s="9"/>
      <c r="V930" s="9"/>
      <c r="W930" s="17"/>
      <c r="X930" s="9"/>
      <c r="Y930" s="9"/>
      <c r="Z930" s="9"/>
      <c r="AA930" s="9"/>
      <c r="AB930" s="9"/>
      <c r="AC930" s="9"/>
      <c r="AD930" s="9"/>
      <c r="AE930" s="9"/>
      <c r="AF930" s="9"/>
      <c r="AG930" s="9"/>
      <c r="AH930" s="9"/>
    </row>
    <row r="931" spans="1:34" x14ac:dyDescent="0.25">
      <c r="A931" s="9"/>
      <c r="B931" s="9"/>
      <c r="C931" s="9"/>
      <c r="D931" s="9"/>
      <c r="E931" s="1046"/>
      <c r="F931" s="9"/>
      <c r="G931" s="1046"/>
      <c r="H931" s="1046"/>
      <c r="I931" s="9"/>
      <c r="J931" s="9"/>
      <c r="K931" s="9"/>
      <c r="L931" s="6"/>
      <c r="M931" s="9"/>
      <c r="N931" s="9"/>
      <c r="O931" s="9"/>
      <c r="P931" s="9"/>
      <c r="S931" s="9"/>
      <c r="V931" s="9"/>
      <c r="W931" s="17"/>
      <c r="X931" s="9"/>
      <c r="Y931" s="9"/>
      <c r="Z931" s="9"/>
      <c r="AA931" s="9"/>
      <c r="AB931" s="9"/>
      <c r="AC931" s="9"/>
      <c r="AD931" s="9"/>
      <c r="AE931" s="9"/>
      <c r="AF931" s="9"/>
      <c r="AG931" s="9"/>
      <c r="AH931" s="9"/>
    </row>
    <row r="932" spans="1:34" x14ac:dyDescent="0.25">
      <c r="A932" s="9"/>
      <c r="B932" s="9"/>
      <c r="C932" s="9"/>
      <c r="D932" s="9"/>
      <c r="E932" s="1046"/>
      <c r="F932" s="9"/>
      <c r="G932" s="1046"/>
      <c r="H932" s="1046"/>
      <c r="I932" s="9"/>
      <c r="J932" s="9"/>
      <c r="K932" s="9"/>
      <c r="L932" s="6"/>
      <c r="M932" s="9"/>
      <c r="N932" s="9"/>
      <c r="O932" s="9"/>
      <c r="P932" s="9"/>
      <c r="S932" s="9"/>
      <c r="V932" s="9"/>
      <c r="W932" s="17"/>
      <c r="X932" s="9"/>
      <c r="Y932" s="9"/>
      <c r="Z932" s="9"/>
      <c r="AA932" s="9"/>
      <c r="AB932" s="9"/>
      <c r="AC932" s="9"/>
      <c r="AD932" s="9"/>
      <c r="AE932" s="9"/>
      <c r="AF932" s="9"/>
      <c r="AG932" s="9"/>
      <c r="AH932" s="9"/>
    </row>
    <row r="933" spans="1:34" x14ac:dyDescent="0.25">
      <c r="A933" s="9"/>
      <c r="B933" s="9"/>
      <c r="C933" s="9"/>
      <c r="D933" s="9"/>
      <c r="E933" s="1046"/>
      <c r="F933" s="9"/>
      <c r="G933" s="1046"/>
      <c r="H933" s="1046"/>
      <c r="I933" s="9"/>
      <c r="J933" s="9"/>
      <c r="K933" s="9"/>
      <c r="L933" s="6"/>
      <c r="M933" s="9"/>
      <c r="N933" s="9"/>
      <c r="O933" s="9"/>
      <c r="P933" s="9"/>
      <c r="S933" s="9"/>
      <c r="V933" s="9"/>
      <c r="W933" s="17"/>
      <c r="X933" s="9"/>
      <c r="Y933" s="9"/>
      <c r="Z933" s="9"/>
      <c r="AA933" s="9"/>
      <c r="AB933" s="9"/>
      <c r="AC933" s="9"/>
      <c r="AD933" s="9"/>
      <c r="AE933" s="9"/>
      <c r="AF933" s="9"/>
      <c r="AG933" s="9"/>
      <c r="AH933" s="9"/>
    </row>
    <row r="934" spans="1:34" x14ac:dyDescent="0.25">
      <c r="A934" s="9"/>
      <c r="B934" s="9"/>
      <c r="C934" s="9"/>
      <c r="D934" s="9"/>
      <c r="E934" s="1046"/>
      <c r="F934" s="9"/>
      <c r="G934" s="1046"/>
      <c r="H934" s="1046"/>
      <c r="I934" s="9"/>
      <c r="J934" s="9"/>
      <c r="K934" s="9"/>
      <c r="L934" s="6"/>
      <c r="M934" s="9"/>
      <c r="N934" s="9"/>
      <c r="O934" s="9"/>
      <c r="P934" s="9"/>
      <c r="S934" s="9"/>
      <c r="V934" s="9"/>
      <c r="W934" s="17"/>
      <c r="X934" s="9"/>
      <c r="Y934" s="9"/>
      <c r="Z934" s="9"/>
      <c r="AA934" s="9"/>
      <c r="AB934" s="9"/>
      <c r="AC934" s="9"/>
      <c r="AD934" s="9"/>
      <c r="AE934" s="9"/>
      <c r="AF934" s="9"/>
      <c r="AG934" s="9"/>
      <c r="AH934" s="9"/>
    </row>
    <row r="935" spans="1:34" x14ac:dyDescent="0.25">
      <c r="A935" s="9"/>
      <c r="B935" s="9"/>
      <c r="C935" s="9"/>
      <c r="D935" s="9"/>
      <c r="E935" s="1046"/>
      <c r="F935" s="9"/>
      <c r="G935" s="1046"/>
      <c r="H935" s="1046"/>
      <c r="I935" s="9"/>
      <c r="J935" s="9"/>
      <c r="K935" s="9"/>
      <c r="L935" s="6"/>
      <c r="M935" s="9"/>
      <c r="N935" s="9"/>
      <c r="O935" s="9"/>
      <c r="P935" s="9"/>
      <c r="S935" s="9"/>
      <c r="V935" s="9"/>
      <c r="W935" s="17"/>
      <c r="X935" s="9"/>
      <c r="Y935" s="9"/>
      <c r="Z935" s="9"/>
      <c r="AA935" s="9"/>
      <c r="AB935" s="9"/>
      <c r="AC935" s="9"/>
      <c r="AD935" s="9"/>
      <c r="AE935" s="9"/>
      <c r="AF935" s="9"/>
      <c r="AG935" s="9"/>
      <c r="AH935" s="9"/>
    </row>
    <row r="936" spans="1:34" x14ac:dyDescent="0.25">
      <c r="A936" s="9"/>
      <c r="B936" s="9"/>
      <c r="C936" s="9"/>
      <c r="D936" s="9"/>
      <c r="E936" s="1046"/>
      <c r="F936" s="9"/>
      <c r="G936" s="1046"/>
      <c r="H936" s="1046"/>
      <c r="I936" s="9"/>
      <c r="J936" s="9"/>
      <c r="K936" s="9"/>
      <c r="L936" s="6"/>
      <c r="M936" s="9"/>
      <c r="N936" s="9"/>
      <c r="O936" s="9"/>
      <c r="P936" s="9"/>
      <c r="S936" s="9"/>
      <c r="V936" s="9"/>
      <c r="W936" s="17"/>
      <c r="X936" s="9"/>
      <c r="Y936" s="9"/>
      <c r="Z936" s="9"/>
      <c r="AA936" s="9"/>
      <c r="AB936" s="9"/>
      <c r="AC936" s="9"/>
      <c r="AD936" s="9"/>
      <c r="AE936" s="9"/>
      <c r="AF936" s="9"/>
      <c r="AG936" s="9"/>
      <c r="AH936" s="9"/>
    </row>
    <row r="937" spans="1:34" x14ac:dyDescent="0.25">
      <c r="A937" s="9"/>
      <c r="B937" s="9"/>
      <c r="C937" s="9"/>
      <c r="D937" s="9"/>
      <c r="E937" s="1046"/>
      <c r="F937" s="9"/>
      <c r="G937" s="1046"/>
      <c r="H937" s="1046"/>
      <c r="I937" s="9"/>
      <c r="J937" s="9"/>
      <c r="K937" s="9"/>
      <c r="L937" s="6"/>
      <c r="M937" s="9"/>
      <c r="N937" s="9"/>
      <c r="O937" s="9"/>
      <c r="P937" s="9"/>
      <c r="S937" s="9"/>
      <c r="V937" s="9"/>
      <c r="W937" s="17"/>
      <c r="X937" s="9"/>
      <c r="Y937" s="9"/>
      <c r="Z937" s="9"/>
      <c r="AA937" s="9"/>
      <c r="AB937" s="9"/>
      <c r="AC937" s="9"/>
      <c r="AD937" s="9"/>
      <c r="AE937" s="9"/>
      <c r="AF937" s="9"/>
      <c r="AG937" s="9"/>
      <c r="AH937" s="9"/>
    </row>
    <row r="938" spans="1:34" x14ac:dyDescent="0.25">
      <c r="A938" s="9"/>
      <c r="B938" s="9"/>
      <c r="C938" s="9"/>
      <c r="D938" s="9"/>
      <c r="E938" s="1046"/>
      <c r="F938" s="9"/>
      <c r="G938" s="1046"/>
      <c r="H938" s="1046"/>
      <c r="I938" s="9"/>
      <c r="J938" s="9"/>
      <c r="K938" s="9"/>
      <c r="L938" s="6"/>
      <c r="M938" s="9"/>
      <c r="N938" s="9"/>
      <c r="O938" s="9"/>
      <c r="P938" s="9"/>
      <c r="S938" s="9"/>
      <c r="V938" s="9"/>
      <c r="W938" s="17"/>
      <c r="X938" s="9"/>
      <c r="Y938" s="9"/>
      <c r="Z938" s="9"/>
      <c r="AA938" s="9"/>
      <c r="AB938" s="9"/>
      <c r="AC938" s="9"/>
      <c r="AD938" s="9"/>
      <c r="AE938" s="9"/>
      <c r="AF938" s="9"/>
      <c r="AG938" s="9"/>
      <c r="AH938" s="9"/>
    </row>
    <row r="939" spans="1:34" x14ac:dyDescent="0.25">
      <c r="A939" s="9"/>
      <c r="B939" s="9"/>
      <c r="C939" s="9"/>
      <c r="D939" s="9"/>
      <c r="E939" s="1046"/>
      <c r="F939" s="9"/>
      <c r="G939" s="1046"/>
      <c r="H939" s="1046"/>
      <c r="I939" s="9"/>
      <c r="J939" s="9"/>
      <c r="K939" s="9"/>
      <c r="L939" s="6"/>
      <c r="M939" s="9"/>
      <c r="N939" s="9"/>
      <c r="O939" s="9"/>
      <c r="P939" s="9"/>
      <c r="S939" s="9"/>
      <c r="V939" s="9"/>
      <c r="W939" s="17"/>
      <c r="X939" s="9"/>
      <c r="Y939" s="9"/>
      <c r="Z939" s="9"/>
      <c r="AA939" s="9"/>
      <c r="AB939" s="9"/>
      <c r="AC939" s="9"/>
      <c r="AD939" s="9"/>
      <c r="AE939" s="9"/>
      <c r="AF939" s="9"/>
      <c r="AG939" s="9"/>
      <c r="AH939" s="9"/>
    </row>
    <row r="940" spans="1:34" x14ac:dyDescent="0.25">
      <c r="A940" s="9"/>
      <c r="B940" s="9"/>
      <c r="C940" s="9"/>
      <c r="D940" s="9"/>
      <c r="E940" s="1046"/>
      <c r="F940" s="9"/>
      <c r="G940" s="1046"/>
      <c r="H940" s="1046"/>
      <c r="I940" s="9"/>
      <c r="J940" s="9"/>
      <c r="K940" s="9"/>
      <c r="L940" s="6"/>
      <c r="M940" s="9"/>
      <c r="N940" s="9"/>
      <c r="O940" s="9"/>
      <c r="P940" s="9"/>
      <c r="S940" s="9"/>
      <c r="V940" s="9"/>
      <c r="W940" s="17"/>
      <c r="X940" s="9"/>
      <c r="Y940" s="9"/>
      <c r="Z940" s="9"/>
      <c r="AA940" s="9"/>
      <c r="AB940" s="9"/>
      <c r="AC940" s="9"/>
      <c r="AD940" s="9"/>
      <c r="AE940" s="9"/>
      <c r="AF940" s="9"/>
      <c r="AG940" s="9"/>
      <c r="AH940" s="9"/>
    </row>
    <row r="941" spans="1:34" x14ac:dyDescent="0.25">
      <c r="A941" s="9"/>
      <c r="B941" s="9"/>
      <c r="C941" s="9"/>
      <c r="D941" s="9"/>
      <c r="E941" s="1046"/>
      <c r="F941" s="9"/>
      <c r="G941" s="1046"/>
      <c r="H941" s="1046"/>
      <c r="I941" s="9"/>
      <c r="J941" s="9"/>
      <c r="K941" s="9"/>
      <c r="L941" s="6"/>
      <c r="M941" s="9"/>
      <c r="N941" s="9"/>
      <c r="O941" s="9"/>
      <c r="P941" s="9"/>
      <c r="S941" s="9"/>
      <c r="V941" s="9"/>
      <c r="W941" s="17"/>
      <c r="X941" s="9"/>
      <c r="Y941" s="9"/>
      <c r="Z941" s="9"/>
      <c r="AA941" s="9"/>
      <c r="AB941" s="9"/>
      <c r="AC941" s="9"/>
      <c r="AD941" s="9"/>
      <c r="AE941" s="9"/>
      <c r="AF941" s="9"/>
      <c r="AG941" s="9"/>
      <c r="AH941" s="9"/>
    </row>
    <row r="942" spans="1:34" x14ac:dyDescent="0.25">
      <c r="A942" s="9"/>
      <c r="B942" s="9"/>
      <c r="C942" s="9"/>
      <c r="D942" s="9"/>
      <c r="E942" s="1046"/>
      <c r="F942" s="9"/>
      <c r="G942" s="1046"/>
      <c r="H942" s="1046"/>
      <c r="I942" s="9"/>
      <c r="J942" s="9"/>
      <c r="K942" s="9"/>
      <c r="L942" s="6"/>
      <c r="M942" s="9"/>
      <c r="N942" s="9"/>
      <c r="O942" s="9"/>
      <c r="P942" s="9"/>
      <c r="S942" s="9"/>
      <c r="V942" s="9"/>
      <c r="W942" s="17"/>
      <c r="X942" s="9"/>
      <c r="Y942" s="9"/>
      <c r="Z942" s="9"/>
      <c r="AA942" s="9"/>
      <c r="AB942" s="9"/>
      <c r="AC942" s="9"/>
      <c r="AD942" s="9"/>
      <c r="AE942" s="9"/>
      <c r="AF942" s="9"/>
      <c r="AG942" s="9"/>
      <c r="AH942" s="9"/>
    </row>
    <row r="943" spans="1:34" x14ac:dyDescent="0.25">
      <c r="A943" s="9"/>
      <c r="B943" s="9"/>
      <c r="C943" s="9"/>
      <c r="D943" s="9"/>
      <c r="E943" s="1046"/>
      <c r="F943" s="9"/>
      <c r="G943" s="1046"/>
      <c r="H943" s="1046"/>
      <c r="I943" s="9"/>
      <c r="J943" s="9"/>
      <c r="K943" s="9"/>
      <c r="L943" s="6"/>
      <c r="M943" s="9"/>
      <c r="N943" s="9"/>
      <c r="O943" s="9"/>
      <c r="P943" s="9"/>
      <c r="S943" s="9"/>
      <c r="V943" s="9"/>
      <c r="W943" s="17"/>
      <c r="X943" s="9"/>
      <c r="Y943" s="9"/>
      <c r="Z943" s="9"/>
      <c r="AA943" s="9"/>
      <c r="AB943" s="9"/>
      <c r="AC943" s="9"/>
      <c r="AD943" s="9"/>
      <c r="AE943" s="9"/>
      <c r="AF943" s="9"/>
      <c r="AG943" s="9"/>
      <c r="AH943" s="9"/>
    </row>
    <row r="944" spans="1:34" x14ac:dyDescent="0.25">
      <c r="A944" s="9"/>
      <c r="B944" s="9"/>
      <c r="C944" s="9"/>
      <c r="D944" s="9"/>
      <c r="E944" s="1046"/>
      <c r="F944" s="9"/>
      <c r="G944" s="1046"/>
      <c r="H944" s="1046"/>
      <c r="I944" s="9"/>
      <c r="J944" s="9"/>
      <c r="K944" s="9"/>
      <c r="L944" s="6"/>
      <c r="M944" s="9"/>
      <c r="N944" s="9"/>
      <c r="O944" s="9"/>
      <c r="P944" s="9"/>
      <c r="S944" s="9"/>
      <c r="V944" s="9"/>
      <c r="W944" s="17"/>
      <c r="X944" s="9"/>
      <c r="Y944" s="9"/>
      <c r="Z944" s="9"/>
      <c r="AA944" s="9"/>
      <c r="AB944" s="9"/>
      <c r="AC944" s="9"/>
      <c r="AD944" s="9"/>
      <c r="AE944" s="9"/>
      <c r="AF944" s="9"/>
      <c r="AG944" s="9"/>
      <c r="AH944" s="9"/>
    </row>
    <row r="945" spans="1:34" x14ac:dyDescent="0.25">
      <c r="A945" s="9"/>
      <c r="B945" s="9"/>
      <c r="C945" s="9"/>
      <c r="D945" s="9"/>
      <c r="E945" s="1046"/>
      <c r="F945" s="9"/>
      <c r="G945" s="1046"/>
      <c r="H945" s="1046"/>
      <c r="I945" s="9"/>
      <c r="J945" s="9"/>
      <c r="K945" s="9"/>
      <c r="L945" s="6"/>
      <c r="M945" s="9"/>
      <c r="N945" s="9"/>
      <c r="O945" s="9"/>
      <c r="P945" s="9"/>
      <c r="S945" s="9"/>
      <c r="V945" s="9"/>
      <c r="W945" s="17"/>
      <c r="X945" s="9"/>
      <c r="Y945" s="9"/>
      <c r="Z945" s="9"/>
      <c r="AA945" s="9"/>
      <c r="AB945" s="9"/>
      <c r="AC945" s="9"/>
      <c r="AD945" s="9"/>
      <c r="AE945" s="9"/>
      <c r="AF945" s="9"/>
      <c r="AG945" s="9"/>
      <c r="AH945" s="9"/>
    </row>
    <row r="946" spans="1:34" x14ac:dyDescent="0.25">
      <c r="A946" s="9"/>
      <c r="B946" s="9"/>
      <c r="C946" s="9"/>
      <c r="D946" s="9"/>
      <c r="E946" s="1046"/>
      <c r="F946" s="9"/>
      <c r="G946" s="1046"/>
      <c r="H946" s="1046"/>
      <c r="I946" s="9"/>
      <c r="J946" s="9"/>
      <c r="K946" s="9"/>
      <c r="L946" s="6"/>
      <c r="M946" s="9"/>
      <c r="N946" s="9"/>
      <c r="O946" s="9"/>
      <c r="P946" s="9"/>
      <c r="S946" s="9"/>
      <c r="V946" s="9"/>
      <c r="W946" s="17"/>
      <c r="X946" s="9"/>
      <c r="Y946" s="9"/>
      <c r="Z946" s="9"/>
      <c r="AA946" s="9"/>
      <c r="AB946" s="9"/>
      <c r="AC946" s="9"/>
      <c r="AD946" s="9"/>
      <c r="AE946" s="9"/>
      <c r="AF946" s="9"/>
      <c r="AG946" s="9"/>
      <c r="AH946" s="9"/>
    </row>
    <row r="947" spans="1:34" x14ac:dyDescent="0.25">
      <c r="A947" s="9"/>
      <c r="B947" s="9"/>
      <c r="C947" s="9"/>
      <c r="D947" s="9"/>
      <c r="E947" s="1046"/>
      <c r="F947" s="9"/>
      <c r="G947" s="1046"/>
      <c r="H947" s="1046"/>
      <c r="I947" s="9"/>
      <c r="J947" s="9"/>
      <c r="K947" s="9"/>
      <c r="L947" s="6"/>
      <c r="M947" s="9"/>
      <c r="N947" s="9"/>
      <c r="O947" s="9"/>
      <c r="P947" s="9"/>
      <c r="S947" s="9"/>
      <c r="V947" s="9"/>
      <c r="W947" s="17"/>
      <c r="X947" s="9"/>
      <c r="Y947" s="9"/>
      <c r="Z947" s="9"/>
      <c r="AA947" s="9"/>
      <c r="AB947" s="9"/>
      <c r="AC947" s="9"/>
      <c r="AD947" s="9"/>
      <c r="AE947" s="9"/>
      <c r="AF947" s="9"/>
      <c r="AG947" s="9"/>
      <c r="AH947" s="9"/>
    </row>
    <row r="948" spans="1:34" x14ac:dyDescent="0.25">
      <c r="A948" s="9"/>
      <c r="B948" s="9"/>
      <c r="C948" s="9"/>
      <c r="D948" s="9"/>
      <c r="E948" s="1046"/>
      <c r="F948" s="9"/>
      <c r="G948" s="1046"/>
      <c r="H948" s="1046"/>
      <c r="I948" s="9"/>
      <c r="J948" s="9"/>
      <c r="K948" s="9"/>
      <c r="L948" s="6"/>
      <c r="M948" s="9"/>
      <c r="N948" s="9"/>
      <c r="O948" s="9"/>
      <c r="P948" s="9"/>
      <c r="S948" s="9"/>
      <c r="V948" s="9"/>
      <c r="W948" s="17"/>
      <c r="X948" s="9"/>
      <c r="Y948" s="9"/>
      <c r="Z948" s="9"/>
      <c r="AA948" s="9"/>
      <c r="AB948" s="9"/>
      <c r="AC948" s="9"/>
      <c r="AD948" s="9"/>
      <c r="AE948" s="9"/>
      <c r="AF948" s="9"/>
      <c r="AG948" s="9"/>
      <c r="AH948" s="9"/>
    </row>
    <row r="949" spans="1:34" x14ac:dyDescent="0.25">
      <c r="A949" s="9"/>
      <c r="B949" s="9"/>
      <c r="C949" s="9"/>
      <c r="D949" s="9"/>
      <c r="E949" s="1046"/>
      <c r="F949" s="9"/>
      <c r="G949" s="1046"/>
      <c r="H949" s="1046"/>
      <c r="I949" s="9"/>
      <c r="J949" s="9"/>
      <c r="K949" s="9"/>
      <c r="L949" s="6"/>
      <c r="M949" s="9"/>
      <c r="N949" s="9"/>
      <c r="O949" s="9"/>
      <c r="P949" s="9"/>
      <c r="S949" s="9"/>
      <c r="V949" s="9"/>
      <c r="W949" s="17"/>
      <c r="X949" s="9"/>
      <c r="Y949" s="9"/>
      <c r="Z949" s="9"/>
      <c r="AA949" s="9"/>
      <c r="AB949" s="9"/>
      <c r="AC949" s="9"/>
      <c r="AD949" s="9"/>
      <c r="AE949" s="9"/>
      <c r="AF949" s="9"/>
      <c r="AG949" s="9"/>
      <c r="AH949" s="9"/>
    </row>
    <row r="950" spans="1:34" x14ac:dyDescent="0.25">
      <c r="A950" s="9"/>
      <c r="B950" s="9"/>
      <c r="C950" s="9"/>
      <c r="D950" s="9"/>
      <c r="E950" s="1046"/>
      <c r="F950" s="9"/>
      <c r="G950" s="1046"/>
      <c r="H950" s="1046"/>
      <c r="I950" s="9"/>
      <c r="J950" s="9"/>
      <c r="K950" s="9"/>
      <c r="L950" s="6"/>
      <c r="M950" s="9"/>
      <c r="N950" s="9"/>
      <c r="O950" s="9"/>
      <c r="P950" s="9"/>
      <c r="S950" s="9"/>
      <c r="V950" s="9"/>
      <c r="W950" s="17"/>
      <c r="X950" s="9"/>
      <c r="Y950" s="9"/>
      <c r="Z950" s="9"/>
      <c r="AA950" s="9"/>
      <c r="AB950" s="9"/>
      <c r="AC950" s="9"/>
      <c r="AD950" s="9"/>
      <c r="AE950" s="9"/>
      <c r="AF950" s="9"/>
      <c r="AG950" s="9"/>
      <c r="AH950" s="9"/>
    </row>
    <row r="951" spans="1:34" x14ac:dyDescent="0.25">
      <c r="A951" s="9"/>
      <c r="B951" s="9"/>
      <c r="C951" s="9"/>
      <c r="D951" s="9"/>
      <c r="E951" s="1046"/>
      <c r="F951" s="9"/>
      <c r="G951" s="1046"/>
      <c r="H951" s="1046"/>
      <c r="I951" s="9"/>
      <c r="J951" s="9"/>
      <c r="K951" s="9"/>
      <c r="L951" s="6"/>
      <c r="M951" s="9"/>
      <c r="N951" s="9"/>
      <c r="O951" s="9"/>
      <c r="P951" s="9"/>
      <c r="S951" s="9"/>
      <c r="V951" s="9"/>
      <c r="W951" s="17"/>
      <c r="X951" s="9"/>
      <c r="Y951" s="9"/>
      <c r="Z951" s="9"/>
      <c r="AA951" s="9"/>
      <c r="AB951" s="9"/>
      <c r="AC951" s="9"/>
      <c r="AD951" s="9"/>
      <c r="AE951" s="9"/>
      <c r="AF951" s="9"/>
      <c r="AG951" s="9"/>
      <c r="AH951" s="9"/>
    </row>
    <row r="952" spans="1:34" x14ac:dyDescent="0.25">
      <c r="A952" s="9"/>
      <c r="B952" s="9"/>
      <c r="C952" s="9"/>
      <c r="D952" s="9"/>
      <c r="E952" s="1046"/>
      <c r="F952" s="9"/>
      <c r="G952" s="1046"/>
      <c r="H952" s="1046"/>
      <c r="I952" s="9"/>
      <c r="J952" s="9"/>
      <c r="K952" s="9"/>
      <c r="L952" s="6"/>
      <c r="M952" s="9"/>
      <c r="N952" s="9"/>
      <c r="O952" s="9"/>
      <c r="P952" s="9"/>
      <c r="S952" s="9"/>
      <c r="V952" s="9"/>
      <c r="W952" s="17"/>
      <c r="X952" s="9"/>
      <c r="Y952" s="9"/>
      <c r="Z952" s="9"/>
      <c r="AA952" s="9"/>
      <c r="AB952" s="9"/>
      <c r="AC952" s="9"/>
      <c r="AD952" s="9"/>
      <c r="AE952" s="9"/>
      <c r="AF952" s="9"/>
      <c r="AG952" s="9"/>
      <c r="AH952" s="9"/>
    </row>
    <row r="953" spans="1:34" x14ac:dyDescent="0.25">
      <c r="A953" s="9"/>
      <c r="B953" s="9"/>
      <c r="C953" s="9"/>
      <c r="D953" s="9"/>
      <c r="E953" s="1046"/>
      <c r="F953" s="9"/>
      <c r="G953" s="1046"/>
      <c r="H953" s="1046"/>
      <c r="I953" s="9"/>
      <c r="J953" s="9"/>
      <c r="K953" s="9"/>
      <c r="L953" s="6"/>
      <c r="M953" s="9"/>
      <c r="N953" s="9"/>
      <c r="O953" s="9"/>
      <c r="P953" s="9"/>
      <c r="S953" s="9"/>
      <c r="V953" s="9"/>
      <c r="W953" s="17"/>
      <c r="X953" s="9"/>
      <c r="Y953" s="9"/>
      <c r="Z953" s="9"/>
      <c r="AA953" s="9"/>
      <c r="AB953" s="9"/>
      <c r="AC953" s="9"/>
      <c r="AD953" s="9"/>
      <c r="AE953" s="9"/>
      <c r="AF953" s="9"/>
      <c r="AG953" s="9"/>
      <c r="AH953" s="9"/>
    </row>
    <row r="954" spans="1:34" x14ac:dyDescent="0.25">
      <c r="A954" s="9"/>
      <c r="B954" s="9"/>
      <c r="C954" s="9"/>
      <c r="D954" s="9"/>
      <c r="E954" s="1046"/>
      <c r="F954" s="9"/>
      <c r="G954" s="1046"/>
      <c r="H954" s="1046"/>
      <c r="I954" s="9"/>
      <c r="J954" s="9"/>
      <c r="K954" s="9"/>
      <c r="L954" s="6"/>
      <c r="M954" s="9"/>
      <c r="N954" s="9"/>
      <c r="O954" s="9"/>
      <c r="P954" s="9"/>
      <c r="S954" s="9"/>
      <c r="V954" s="9"/>
      <c r="W954" s="17"/>
      <c r="X954" s="9"/>
      <c r="Y954" s="9"/>
      <c r="Z954" s="9"/>
      <c r="AA954" s="9"/>
      <c r="AB954" s="9"/>
      <c r="AC954" s="9"/>
      <c r="AD954" s="9"/>
      <c r="AE954" s="9"/>
      <c r="AF954" s="9"/>
      <c r="AG954" s="9"/>
      <c r="AH954" s="9"/>
    </row>
    <row r="955" spans="1:34" x14ac:dyDescent="0.25">
      <c r="A955" s="9"/>
      <c r="B955" s="9"/>
      <c r="C955" s="9"/>
      <c r="D955" s="9"/>
      <c r="E955" s="1046"/>
      <c r="F955" s="9"/>
      <c r="G955" s="1046"/>
      <c r="H955" s="1046"/>
      <c r="I955" s="9"/>
      <c r="J955" s="9"/>
      <c r="K955" s="9"/>
      <c r="L955" s="6"/>
      <c r="M955" s="9"/>
      <c r="N955" s="9"/>
      <c r="O955" s="9"/>
      <c r="P955" s="9"/>
      <c r="S955" s="9"/>
      <c r="V955" s="9"/>
      <c r="W955" s="17"/>
      <c r="X955" s="9"/>
      <c r="Y955" s="9"/>
      <c r="Z955" s="9"/>
      <c r="AA955" s="9"/>
      <c r="AB955" s="9"/>
      <c r="AC955" s="9"/>
      <c r="AD955" s="9"/>
      <c r="AE955" s="9"/>
      <c r="AF955" s="9"/>
      <c r="AG955" s="9"/>
      <c r="AH955" s="9"/>
    </row>
    <row r="956" spans="1:34" x14ac:dyDescent="0.25">
      <c r="A956" s="9"/>
      <c r="B956" s="9"/>
      <c r="C956" s="9"/>
      <c r="D956" s="9"/>
      <c r="E956" s="1046"/>
      <c r="F956" s="9"/>
      <c r="G956" s="1046"/>
      <c r="H956" s="1046"/>
      <c r="I956" s="9"/>
      <c r="J956" s="9"/>
      <c r="K956" s="9"/>
      <c r="L956" s="6"/>
      <c r="M956" s="9"/>
      <c r="N956" s="9"/>
      <c r="O956" s="9"/>
      <c r="P956" s="9"/>
      <c r="S956" s="9"/>
      <c r="V956" s="9"/>
      <c r="W956" s="17"/>
      <c r="X956" s="9"/>
      <c r="Y956" s="9"/>
      <c r="Z956" s="9"/>
      <c r="AA956" s="9"/>
      <c r="AB956" s="9"/>
      <c r="AC956" s="9"/>
      <c r="AD956" s="9"/>
      <c r="AE956" s="9"/>
      <c r="AF956" s="9"/>
      <c r="AG956" s="9"/>
      <c r="AH956" s="9"/>
    </row>
    <row r="957" spans="1:34" x14ac:dyDescent="0.25">
      <c r="A957" s="9"/>
      <c r="B957" s="9"/>
      <c r="C957" s="9"/>
      <c r="D957" s="9"/>
      <c r="E957" s="1046"/>
      <c r="F957" s="9"/>
      <c r="G957" s="1046"/>
      <c r="H957" s="1046"/>
      <c r="I957" s="9"/>
      <c r="J957" s="9"/>
      <c r="K957" s="9"/>
      <c r="L957" s="6"/>
      <c r="M957" s="9"/>
      <c r="N957" s="9"/>
      <c r="O957" s="9"/>
      <c r="P957" s="9"/>
      <c r="S957" s="9"/>
      <c r="V957" s="9"/>
      <c r="W957" s="17"/>
      <c r="X957" s="9"/>
      <c r="Y957" s="9"/>
      <c r="Z957" s="9"/>
      <c r="AA957" s="9"/>
      <c r="AB957" s="9"/>
      <c r="AC957" s="9"/>
      <c r="AD957" s="9"/>
      <c r="AE957" s="9"/>
      <c r="AF957" s="9"/>
      <c r="AG957" s="9"/>
      <c r="AH957" s="9"/>
    </row>
    <row r="958" spans="1:34" x14ac:dyDescent="0.25">
      <c r="A958" s="9"/>
      <c r="B958" s="9"/>
      <c r="C958" s="9"/>
      <c r="D958" s="9"/>
      <c r="E958" s="1046"/>
      <c r="F958" s="9"/>
      <c r="G958" s="1046"/>
      <c r="H958" s="1046"/>
      <c r="I958" s="9"/>
      <c r="J958" s="9"/>
      <c r="K958" s="9"/>
      <c r="L958" s="6"/>
      <c r="M958" s="9"/>
      <c r="N958" s="9"/>
      <c r="O958" s="9"/>
      <c r="P958" s="9"/>
      <c r="S958" s="9"/>
      <c r="V958" s="9"/>
      <c r="W958" s="17"/>
      <c r="X958" s="9"/>
      <c r="Y958" s="9"/>
      <c r="Z958" s="9"/>
      <c r="AA958" s="9"/>
      <c r="AB958" s="9"/>
      <c r="AC958" s="9"/>
      <c r="AD958" s="9"/>
      <c r="AE958" s="9"/>
      <c r="AF958" s="9"/>
      <c r="AG958" s="9"/>
      <c r="AH958" s="9"/>
    </row>
    <row r="959" spans="1:34" x14ac:dyDescent="0.25">
      <c r="A959" s="9"/>
      <c r="B959" s="9"/>
      <c r="C959" s="9"/>
      <c r="D959" s="9"/>
      <c r="E959" s="1046"/>
      <c r="F959" s="9"/>
      <c r="G959" s="1046"/>
      <c r="H959" s="1046"/>
      <c r="I959" s="9"/>
      <c r="J959" s="9"/>
      <c r="K959" s="9"/>
      <c r="L959" s="6"/>
      <c r="M959" s="9"/>
      <c r="N959" s="9"/>
      <c r="O959" s="9"/>
      <c r="P959" s="9"/>
      <c r="S959" s="9"/>
      <c r="V959" s="9"/>
      <c r="W959" s="17"/>
      <c r="X959" s="9"/>
      <c r="Y959" s="9"/>
      <c r="Z959" s="9"/>
      <c r="AA959" s="9"/>
      <c r="AB959" s="9"/>
      <c r="AC959" s="9"/>
      <c r="AD959" s="9"/>
      <c r="AE959" s="9"/>
      <c r="AF959" s="9"/>
      <c r="AG959" s="9"/>
      <c r="AH959" s="9"/>
    </row>
    <row r="960" spans="1:34" x14ac:dyDescent="0.25">
      <c r="A960" s="9"/>
      <c r="B960" s="9"/>
      <c r="C960" s="9"/>
      <c r="D960" s="9"/>
      <c r="E960" s="1046"/>
      <c r="F960" s="9"/>
      <c r="G960" s="1046"/>
      <c r="H960" s="1046"/>
      <c r="I960" s="9"/>
      <c r="J960" s="9"/>
      <c r="K960" s="9"/>
      <c r="L960" s="6"/>
      <c r="M960" s="9"/>
      <c r="N960" s="9"/>
      <c r="O960" s="9"/>
      <c r="P960" s="9"/>
      <c r="S960" s="9"/>
      <c r="V960" s="9"/>
      <c r="W960" s="17"/>
      <c r="X960" s="9"/>
      <c r="Y960" s="9"/>
      <c r="Z960" s="9"/>
      <c r="AA960" s="9"/>
      <c r="AB960" s="9"/>
      <c r="AC960" s="9"/>
      <c r="AD960" s="9"/>
      <c r="AE960" s="9"/>
      <c r="AF960" s="9"/>
      <c r="AG960" s="9"/>
      <c r="AH960" s="9"/>
    </row>
    <row r="961" spans="1:34" x14ac:dyDescent="0.25">
      <c r="A961" s="9"/>
      <c r="B961" s="9"/>
      <c r="C961" s="9"/>
      <c r="D961" s="9"/>
      <c r="E961" s="1046"/>
      <c r="F961" s="9"/>
      <c r="G961" s="1046"/>
      <c r="H961" s="1046"/>
      <c r="I961" s="9"/>
      <c r="J961" s="9"/>
      <c r="K961" s="9"/>
      <c r="L961" s="6"/>
      <c r="M961" s="9"/>
      <c r="N961" s="9"/>
      <c r="O961" s="9"/>
      <c r="P961" s="9"/>
      <c r="S961" s="9"/>
      <c r="V961" s="9"/>
      <c r="W961" s="17"/>
      <c r="X961" s="9"/>
      <c r="Y961" s="9"/>
      <c r="Z961" s="9"/>
      <c r="AA961" s="9"/>
      <c r="AB961" s="9"/>
      <c r="AC961" s="9"/>
      <c r="AD961" s="9"/>
      <c r="AE961" s="9"/>
      <c r="AF961" s="9"/>
      <c r="AG961" s="9"/>
      <c r="AH961" s="9"/>
    </row>
    <row r="962" spans="1:34" x14ac:dyDescent="0.25">
      <c r="A962" s="9"/>
      <c r="B962" s="9"/>
      <c r="C962" s="9"/>
      <c r="D962" s="9"/>
      <c r="E962" s="1046"/>
      <c r="F962" s="9"/>
      <c r="G962" s="1046"/>
      <c r="H962" s="1046"/>
      <c r="I962" s="9"/>
      <c r="J962" s="9"/>
      <c r="K962" s="9"/>
      <c r="L962" s="6"/>
      <c r="M962" s="9"/>
      <c r="N962" s="9"/>
      <c r="O962" s="9"/>
      <c r="P962" s="9"/>
      <c r="S962" s="9"/>
      <c r="V962" s="9"/>
      <c r="W962" s="17"/>
      <c r="X962" s="9"/>
      <c r="Y962" s="9"/>
      <c r="Z962" s="9"/>
      <c r="AA962" s="9"/>
      <c r="AB962" s="9"/>
      <c r="AC962" s="9"/>
      <c r="AD962" s="9"/>
      <c r="AE962" s="9"/>
      <c r="AF962" s="9"/>
      <c r="AG962" s="9"/>
      <c r="AH962" s="9"/>
    </row>
    <row r="963" spans="1:34" x14ac:dyDescent="0.25">
      <c r="A963" s="9"/>
      <c r="B963" s="9"/>
      <c r="C963" s="9"/>
      <c r="D963" s="9"/>
      <c r="E963" s="1046"/>
      <c r="F963" s="9"/>
      <c r="G963" s="1046"/>
      <c r="H963" s="1046"/>
      <c r="I963" s="9"/>
      <c r="J963" s="9"/>
      <c r="K963" s="9"/>
      <c r="L963" s="6"/>
      <c r="M963" s="9"/>
      <c r="N963" s="9"/>
      <c r="O963" s="9"/>
      <c r="P963" s="9"/>
      <c r="S963" s="9"/>
      <c r="V963" s="9"/>
      <c r="W963" s="17"/>
      <c r="X963" s="9"/>
      <c r="Y963" s="9"/>
      <c r="Z963" s="9"/>
      <c r="AA963" s="9"/>
      <c r="AB963" s="9"/>
      <c r="AC963" s="9"/>
      <c r="AD963" s="9"/>
      <c r="AE963" s="9"/>
      <c r="AF963" s="9"/>
      <c r="AG963" s="9"/>
      <c r="AH963" s="9"/>
    </row>
    <row r="964" spans="1:34" x14ac:dyDescent="0.25">
      <c r="A964" s="9"/>
      <c r="B964" s="9"/>
      <c r="C964" s="9"/>
      <c r="D964" s="9"/>
      <c r="E964" s="1046"/>
      <c r="F964" s="9"/>
      <c r="G964" s="1046"/>
      <c r="H964" s="1046"/>
      <c r="I964" s="9"/>
      <c r="J964" s="9"/>
      <c r="K964" s="9"/>
      <c r="L964" s="6"/>
      <c r="M964" s="9"/>
      <c r="N964" s="9"/>
      <c r="O964" s="9"/>
      <c r="P964" s="9"/>
      <c r="S964" s="9"/>
      <c r="V964" s="9"/>
      <c r="W964" s="17"/>
      <c r="X964" s="9"/>
      <c r="Y964" s="9"/>
      <c r="Z964" s="9"/>
      <c r="AA964" s="9"/>
      <c r="AB964" s="9"/>
      <c r="AC964" s="9"/>
      <c r="AD964" s="9"/>
      <c r="AE964" s="9"/>
      <c r="AF964" s="9"/>
      <c r="AG964" s="9"/>
      <c r="AH964" s="9"/>
    </row>
    <row r="965" spans="1:34" x14ac:dyDescent="0.25">
      <c r="A965" s="9"/>
      <c r="B965" s="9"/>
      <c r="C965" s="9"/>
      <c r="D965" s="9"/>
      <c r="E965" s="1046"/>
      <c r="F965" s="9"/>
      <c r="G965" s="1046"/>
      <c r="H965" s="1046"/>
      <c r="I965" s="9"/>
      <c r="J965" s="9"/>
      <c r="K965" s="9"/>
      <c r="L965" s="6"/>
      <c r="M965" s="9"/>
      <c r="N965" s="9"/>
      <c r="O965" s="9"/>
      <c r="P965" s="9"/>
      <c r="S965" s="9"/>
      <c r="V965" s="9"/>
      <c r="W965" s="17"/>
      <c r="X965" s="9"/>
      <c r="Y965" s="9"/>
      <c r="Z965" s="9"/>
      <c r="AA965" s="9"/>
      <c r="AB965" s="9"/>
      <c r="AC965" s="9"/>
      <c r="AD965" s="9"/>
      <c r="AE965" s="9"/>
      <c r="AF965" s="9"/>
      <c r="AG965" s="9"/>
      <c r="AH965" s="9"/>
    </row>
    <row r="966" spans="1:34" x14ac:dyDescent="0.25">
      <c r="A966" s="9"/>
      <c r="B966" s="9"/>
      <c r="C966" s="9"/>
      <c r="D966" s="9"/>
      <c r="E966" s="1046"/>
      <c r="F966" s="9"/>
      <c r="G966" s="1046"/>
      <c r="H966" s="1046"/>
      <c r="I966" s="9"/>
      <c r="J966" s="9"/>
      <c r="K966" s="9"/>
      <c r="L966" s="6"/>
      <c r="M966" s="9"/>
      <c r="N966" s="9"/>
      <c r="O966" s="9"/>
      <c r="P966" s="9"/>
      <c r="S966" s="9"/>
      <c r="V966" s="9"/>
      <c r="W966" s="17"/>
      <c r="X966" s="9"/>
      <c r="Y966" s="9"/>
      <c r="Z966" s="9"/>
      <c r="AA966" s="9"/>
      <c r="AB966" s="9"/>
      <c r="AC966" s="9"/>
      <c r="AD966" s="9"/>
      <c r="AE966" s="9"/>
      <c r="AF966" s="9"/>
      <c r="AG966" s="9"/>
      <c r="AH966" s="9"/>
    </row>
    <row r="967" spans="1:34" x14ac:dyDescent="0.25">
      <c r="A967" s="9"/>
      <c r="B967" s="9"/>
      <c r="C967" s="9"/>
      <c r="D967" s="9"/>
      <c r="E967" s="1046"/>
      <c r="F967" s="9"/>
      <c r="G967" s="1046"/>
      <c r="H967" s="1046"/>
      <c r="I967" s="9"/>
      <c r="J967" s="9"/>
      <c r="K967" s="9"/>
      <c r="L967" s="6"/>
      <c r="M967" s="9"/>
      <c r="N967" s="9"/>
      <c r="O967" s="9"/>
      <c r="P967" s="9"/>
      <c r="S967" s="9"/>
      <c r="V967" s="9"/>
      <c r="W967" s="17"/>
      <c r="X967" s="9"/>
      <c r="Y967" s="9"/>
      <c r="Z967" s="9"/>
      <c r="AA967" s="9"/>
      <c r="AB967" s="9"/>
      <c r="AC967" s="9"/>
      <c r="AD967" s="9"/>
      <c r="AE967" s="9"/>
      <c r="AF967" s="9"/>
      <c r="AG967" s="9"/>
      <c r="AH967" s="9"/>
    </row>
    <row r="968" spans="1:34" x14ac:dyDescent="0.25">
      <c r="A968" s="9"/>
      <c r="B968" s="9"/>
      <c r="C968" s="9"/>
      <c r="D968" s="9"/>
      <c r="E968" s="1046"/>
      <c r="F968" s="9"/>
      <c r="G968" s="1046"/>
      <c r="H968" s="1046"/>
      <c r="I968" s="9"/>
      <c r="J968" s="9"/>
      <c r="K968" s="9"/>
      <c r="L968" s="6"/>
      <c r="M968" s="9"/>
      <c r="N968" s="9"/>
      <c r="O968" s="9"/>
      <c r="P968" s="9"/>
      <c r="S968" s="9"/>
      <c r="V968" s="9"/>
      <c r="W968" s="17"/>
      <c r="X968" s="9"/>
      <c r="Y968" s="9"/>
      <c r="Z968" s="9"/>
      <c r="AA968" s="9"/>
      <c r="AB968" s="9"/>
      <c r="AC968" s="9"/>
      <c r="AD968" s="9"/>
      <c r="AE968" s="9"/>
      <c r="AF968" s="9"/>
      <c r="AG968" s="9"/>
      <c r="AH968" s="9"/>
    </row>
    <row r="969" spans="1:34" x14ac:dyDescent="0.25">
      <c r="A969" s="9"/>
      <c r="B969" s="9"/>
      <c r="C969" s="9"/>
      <c r="D969" s="9"/>
      <c r="E969" s="1046"/>
      <c r="F969" s="9"/>
      <c r="G969" s="1046"/>
      <c r="H969" s="1046"/>
      <c r="I969" s="9"/>
      <c r="J969" s="9"/>
      <c r="K969" s="9"/>
      <c r="L969" s="6"/>
      <c r="M969" s="9"/>
      <c r="N969" s="9"/>
      <c r="O969" s="9"/>
      <c r="P969" s="9"/>
      <c r="S969" s="9"/>
      <c r="V969" s="9"/>
      <c r="W969" s="17"/>
      <c r="X969" s="9"/>
      <c r="Y969" s="9"/>
      <c r="Z969" s="9"/>
      <c r="AA969" s="9"/>
      <c r="AB969" s="9"/>
      <c r="AC969" s="9"/>
      <c r="AD969" s="9"/>
      <c r="AE969" s="9"/>
      <c r="AF969" s="9"/>
      <c r="AG969" s="9"/>
      <c r="AH969" s="9"/>
    </row>
    <row r="970" spans="1:34" x14ac:dyDescent="0.25">
      <c r="A970" s="9"/>
      <c r="B970" s="9"/>
      <c r="C970" s="9"/>
      <c r="D970" s="9"/>
      <c r="E970" s="1046"/>
      <c r="F970" s="9"/>
      <c r="G970" s="1046"/>
      <c r="H970" s="1046"/>
      <c r="I970" s="9"/>
      <c r="J970" s="9"/>
      <c r="K970" s="9"/>
      <c r="L970" s="6"/>
      <c r="M970" s="9"/>
      <c r="N970" s="9"/>
      <c r="O970" s="9"/>
      <c r="P970" s="9"/>
      <c r="S970" s="9"/>
      <c r="V970" s="9"/>
      <c r="W970" s="17"/>
      <c r="X970" s="9"/>
      <c r="Y970" s="9"/>
      <c r="Z970" s="9"/>
      <c r="AA970" s="9"/>
      <c r="AB970" s="9"/>
      <c r="AC970" s="9"/>
      <c r="AD970" s="9"/>
      <c r="AE970" s="9"/>
      <c r="AF970" s="9"/>
      <c r="AG970" s="9"/>
      <c r="AH970" s="9"/>
    </row>
    <row r="971" spans="1:34" x14ac:dyDescent="0.25">
      <c r="A971" s="9"/>
      <c r="B971" s="9"/>
      <c r="C971" s="9"/>
      <c r="D971" s="9"/>
      <c r="E971" s="1046"/>
      <c r="F971" s="9"/>
      <c r="G971" s="1046"/>
      <c r="H971" s="1046"/>
      <c r="I971" s="9"/>
      <c r="J971" s="9"/>
      <c r="K971" s="9"/>
      <c r="L971" s="6"/>
      <c r="M971" s="9"/>
      <c r="N971" s="9"/>
      <c r="O971" s="9"/>
      <c r="P971" s="9"/>
      <c r="S971" s="9"/>
      <c r="V971" s="9"/>
      <c r="W971" s="17"/>
      <c r="X971" s="9"/>
      <c r="Y971" s="9"/>
      <c r="Z971" s="9"/>
      <c r="AA971" s="9"/>
      <c r="AB971" s="9"/>
      <c r="AC971" s="9"/>
      <c r="AD971" s="9"/>
      <c r="AE971" s="9"/>
      <c r="AF971" s="9"/>
      <c r="AG971" s="9"/>
      <c r="AH971" s="9"/>
    </row>
    <row r="972" spans="1:34" x14ac:dyDescent="0.25">
      <c r="A972" s="9"/>
      <c r="B972" s="9"/>
      <c r="C972" s="9"/>
      <c r="D972" s="9"/>
      <c r="E972" s="1046"/>
      <c r="F972" s="9"/>
      <c r="G972" s="1046"/>
      <c r="H972" s="1046"/>
      <c r="I972" s="9"/>
      <c r="J972" s="9"/>
      <c r="K972" s="9"/>
      <c r="L972" s="6"/>
      <c r="M972" s="9"/>
      <c r="N972" s="9"/>
      <c r="O972" s="9"/>
      <c r="P972" s="9"/>
      <c r="S972" s="9"/>
      <c r="V972" s="9"/>
      <c r="W972" s="17"/>
      <c r="X972" s="9"/>
      <c r="Y972" s="9"/>
      <c r="Z972" s="9"/>
      <c r="AA972" s="9"/>
      <c r="AB972" s="9"/>
      <c r="AC972" s="9"/>
      <c r="AD972" s="9"/>
      <c r="AE972" s="9"/>
      <c r="AF972" s="9"/>
      <c r="AG972" s="9"/>
      <c r="AH972" s="9"/>
    </row>
    <row r="973" spans="1:34" x14ac:dyDescent="0.25">
      <c r="A973" s="9"/>
      <c r="B973" s="9"/>
      <c r="C973" s="9"/>
      <c r="D973" s="9"/>
      <c r="E973" s="1046"/>
      <c r="F973" s="9"/>
      <c r="G973" s="1046"/>
      <c r="H973" s="1046"/>
      <c r="I973" s="9"/>
      <c r="J973" s="9"/>
      <c r="K973" s="9"/>
      <c r="L973" s="6"/>
      <c r="M973" s="9"/>
      <c r="N973" s="9"/>
      <c r="O973" s="9"/>
      <c r="P973" s="9"/>
      <c r="S973" s="9"/>
      <c r="V973" s="9"/>
      <c r="W973" s="17"/>
      <c r="X973" s="9"/>
      <c r="Y973" s="9"/>
      <c r="Z973" s="9"/>
      <c r="AA973" s="9"/>
      <c r="AB973" s="9"/>
      <c r="AC973" s="9"/>
      <c r="AD973" s="9"/>
      <c r="AE973" s="9"/>
      <c r="AF973" s="9"/>
      <c r="AG973" s="9"/>
      <c r="AH973" s="9"/>
    </row>
    <row r="974" spans="1:34" x14ac:dyDescent="0.25">
      <c r="A974" s="9"/>
      <c r="B974" s="9"/>
      <c r="C974" s="9"/>
      <c r="D974" s="9"/>
      <c r="E974" s="1046"/>
      <c r="F974" s="9"/>
      <c r="G974" s="1046"/>
      <c r="H974" s="1046"/>
      <c r="I974" s="9"/>
      <c r="J974" s="9"/>
      <c r="K974" s="9"/>
      <c r="L974" s="6"/>
      <c r="M974" s="9"/>
      <c r="N974" s="9"/>
      <c r="O974" s="9"/>
      <c r="P974" s="9"/>
      <c r="S974" s="9"/>
      <c r="V974" s="9"/>
      <c r="W974" s="17"/>
      <c r="X974" s="9"/>
      <c r="Y974" s="9"/>
      <c r="Z974" s="9"/>
      <c r="AA974" s="9"/>
      <c r="AB974" s="9"/>
      <c r="AC974" s="9"/>
      <c r="AD974" s="9"/>
      <c r="AE974" s="9"/>
      <c r="AF974" s="9"/>
      <c r="AG974" s="9"/>
      <c r="AH974" s="9"/>
    </row>
    <row r="975" spans="1:34" x14ac:dyDescent="0.25">
      <c r="A975" s="9"/>
      <c r="B975" s="9"/>
      <c r="C975" s="9"/>
      <c r="D975" s="9"/>
      <c r="E975" s="1046"/>
      <c r="F975" s="9"/>
      <c r="G975" s="1046"/>
      <c r="H975" s="1046"/>
      <c r="I975" s="9"/>
      <c r="J975" s="9"/>
      <c r="K975" s="9"/>
      <c r="L975" s="6"/>
      <c r="M975" s="9"/>
      <c r="N975" s="9"/>
      <c r="O975" s="9"/>
      <c r="P975" s="9"/>
      <c r="S975" s="9"/>
      <c r="V975" s="9"/>
      <c r="W975" s="17"/>
      <c r="X975" s="9"/>
      <c r="Y975" s="9"/>
      <c r="Z975" s="9"/>
      <c r="AA975" s="9"/>
      <c r="AB975" s="9"/>
      <c r="AC975" s="9"/>
      <c r="AD975" s="9"/>
      <c r="AE975" s="9"/>
      <c r="AF975" s="9"/>
      <c r="AG975" s="9"/>
      <c r="AH975" s="9"/>
    </row>
    <row r="976" spans="1:34" x14ac:dyDescent="0.25">
      <c r="A976" s="9"/>
      <c r="B976" s="9"/>
      <c r="C976" s="9"/>
      <c r="D976" s="9"/>
      <c r="E976" s="1046"/>
      <c r="F976" s="9"/>
      <c r="G976" s="1046"/>
      <c r="H976" s="1046"/>
      <c r="I976" s="9"/>
      <c r="J976" s="9"/>
      <c r="K976" s="9"/>
      <c r="L976" s="6"/>
      <c r="M976" s="9"/>
      <c r="N976" s="9"/>
      <c r="O976" s="9"/>
      <c r="P976" s="9"/>
      <c r="S976" s="9"/>
      <c r="V976" s="9"/>
      <c r="W976" s="17"/>
      <c r="X976" s="9"/>
      <c r="Y976" s="9"/>
      <c r="Z976" s="9"/>
      <c r="AA976" s="9"/>
      <c r="AB976" s="9"/>
      <c r="AC976" s="9"/>
      <c r="AD976" s="9"/>
      <c r="AE976" s="9"/>
      <c r="AF976" s="9"/>
      <c r="AG976" s="9"/>
      <c r="AH976" s="9"/>
    </row>
    <row r="977" spans="1:34" x14ac:dyDescent="0.25">
      <c r="A977" s="9"/>
      <c r="B977" s="9"/>
      <c r="C977" s="9"/>
      <c r="D977" s="9"/>
      <c r="E977" s="1046"/>
      <c r="F977" s="9"/>
      <c r="G977" s="1046"/>
      <c r="H977" s="1046"/>
      <c r="I977" s="9"/>
      <c r="J977" s="9"/>
      <c r="K977" s="9"/>
      <c r="L977" s="6"/>
      <c r="M977" s="9"/>
      <c r="N977" s="9"/>
      <c r="O977" s="9"/>
      <c r="P977" s="9"/>
      <c r="S977" s="9"/>
      <c r="V977" s="9"/>
      <c r="W977" s="17"/>
      <c r="X977" s="9"/>
      <c r="Y977" s="9"/>
      <c r="Z977" s="9"/>
      <c r="AA977" s="9"/>
      <c r="AB977" s="9"/>
      <c r="AC977" s="9"/>
      <c r="AD977" s="9"/>
      <c r="AE977" s="9"/>
      <c r="AF977" s="9"/>
      <c r="AG977" s="9"/>
      <c r="AH977" s="9"/>
    </row>
    <row r="978" spans="1:34" x14ac:dyDescent="0.25">
      <c r="A978" s="9"/>
      <c r="B978" s="9"/>
      <c r="C978" s="9"/>
      <c r="D978" s="9"/>
      <c r="E978" s="1046"/>
      <c r="F978" s="9"/>
      <c r="G978" s="1046"/>
      <c r="H978" s="1046"/>
      <c r="I978" s="9"/>
      <c r="J978" s="9"/>
      <c r="K978" s="9"/>
      <c r="L978" s="6"/>
      <c r="M978" s="9"/>
      <c r="N978" s="9"/>
      <c r="O978" s="9"/>
      <c r="P978" s="9"/>
      <c r="S978" s="9"/>
      <c r="V978" s="9"/>
      <c r="W978" s="17"/>
      <c r="X978" s="9"/>
      <c r="Y978" s="9"/>
      <c r="Z978" s="9"/>
      <c r="AA978" s="9"/>
      <c r="AB978" s="9"/>
      <c r="AC978" s="9"/>
      <c r="AD978" s="9"/>
      <c r="AE978" s="9"/>
      <c r="AF978" s="9"/>
      <c r="AG978" s="9"/>
      <c r="AH978" s="9"/>
    </row>
    <row r="979" spans="1:34" x14ac:dyDescent="0.25">
      <c r="A979" s="9"/>
      <c r="B979" s="9"/>
      <c r="C979" s="9"/>
      <c r="D979" s="9"/>
      <c r="E979" s="1046"/>
      <c r="F979" s="9"/>
      <c r="G979" s="1046"/>
      <c r="H979" s="1046"/>
      <c r="I979" s="9"/>
      <c r="J979" s="9"/>
      <c r="K979" s="9"/>
      <c r="L979" s="6"/>
      <c r="M979" s="9"/>
      <c r="N979" s="9"/>
      <c r="O979" s="9"/>
      <c r="P979" s="9"/>
      <c r="S979" s="9"/>
      <c r="V979" s="9"/>
      <c r="W979" s="17"/>
      <c r="X979" s="9"/>
      <c r="Y979" s="9"/>
      <c r="Z979" s="9"/>
      <c r="AA979" s="9"/>
      <c r="AB979" s="9"/>
      <c r="AC979" s="9"/>
      <c r="AD979" s="9"/>
      <c r="AE979" s="9"/>
      <c r="AF979" s="9"/>
      <c r="AG979" s="9"/>
      <c r="AH979" s="9"/>
    </row>
    <row r="980" spans="1:34" x14ac:dyDescent="0.25">
      <c r="A980" s="9"/>
      <c r="B980" s="9"/>
      <c r="C980" s="9"/>
      <c r="D980" s="9"/>
      <c r="E980" s="1046"/>
      <c r="F980" s="9"/>
      <c r="G980" s="1046"/>
      <c r="H980" s="1046"/>
      <c r="I980" s="9"/>
      <c r="J980" s="9"/>
      <c r="K980" s="9"/>
      <c r="L980" s="6"/>
      <c r="M980" s="9"/>
      <c r="N980" s="9"/>
      <c r="O980" s="9"/>
      <c r="P980" s="9"/>
      <c r="S980" s="9"/>
      <c r="V980" s="9"/>
      <c r="W980" s="17"/>
      <c r="X980" s="9"/>
      <c r="Y980" s="9"/>
      <c r="Z980" s="9"/>
      <c r="AA980" s="9"/>
      <c r="AB980" s="9"/>
      <c r="AC980" s="9"/>
      <c r="AD980" s="9"/>
      <c r="AE980" s="9"/>
      <c r="AF980" s="9"/>
      <c r="AG980" s="9"/>
      <c r="AH980" s="9"/>
    </row>
    <row r="981" spans="1:34" x14ac:dyDescent="0.25">
      <c r="A981" s="9"/>
      <c r="B981" s="9"/>
      <c r="C981" s="9"/>
      <c r="D981" s="9"/>
      <c r="E981" s="1046"/>
      <c r="F981" s="9"/>
      <c r="G981" s="1046"/>
      <c r="H981" s="1046"/>
      <c r="I981" s="9"/>
      <c r="J981" s="9"/>
      <c r="K981" s="9"/>
      <c r="L981" s="6"/>
      <c r="M981" s="9"/>
      <c r="N981" s="9"/>
      <c r="O981" s="9"/>
      <c r="P981" s="9"/>
      <c r="S981" s="9"/>
      <c r="V981" s="9"/>
      <c r="W981" s="17"/>
      <c r="X981" s="9"/>
      <c r="Y981" s="9"/>
      <c r="Z981" s="9"/>
      <c r="AA981" s="9"/>
      <c r="AB981" s="9"/>
      <c r="AC981" s="9"/>
      <c r="AD981" s="9"/>
      <c r="AE981" s="9"/>
      <c r="AF981" s="9"/>
      <c r="AG981" s="9"/>
      <c r="AH981" s="9"/>
    </row>
    <row r="982" spans="1:34" x14ac:dyDescent="0.25">
      <c r="A982" s="9"/>
      <c r="B982" s="9"/>
      <c r="C982" s="9"/>
      <c r="D982" s="9"/>
      <c r="E982" s="1046"/>
      <c r="F982" s="9"/>
      <c r="G982" s="1046"/>
      <c r="H982" s="1046"/>
      <c r="I982" s="9"/>
      <c r="J982" s="9"/>
      <c r="K982" s="9"/>
      <c r="L982" s="6"/>
      <c r="M982" s="9"/>
      <c r="N982" s="9"/>
      <c r="O982" s="9"/>
      <c r="P982" s="9"/>
      <c r="S982" s="9"/>
      <c r="V982" s="9"/>
      <c r="W982" s="17"/>
      <c r="X982" s="9"/>
      <c r="Y982" s="9"/>
      <c r="Z982" s="9"/>
      <c r="AA982" s="9"/>
      <c r="AB982" s="9"/>
      <c r="AC982" s="9"/>
      <c r="AD982" s="9"/>
      <c r="AE982" s="9"/>
      <c r="AF982" s="9"/>
      <c r="AG982" s="9"/>
      <c r="AH982" s="9"/>
    </row>
    <row r="983" spans="1:34" x14ac:dyDescent="0.25">
      <c r="A983" s="9"/>
      <c r="B983" s="9"/>
      <c r="C983" s="9"/>
      <c r="D983" s="9"/>
      <c r="E983" s="1046"/>
      <c r="F983" s="9"/>
      <c r="G983" s="1046"/>
      <c r="H983" s="1046"/>
      <c r="I983" s="9"/>
      <c r="J983" s="9"/>
      <c r="K983" s="9"/>
      <c r="L983" s="6"/>
      <c r="M983" s="9"/>
      <c r="N983" s="9"/>
      <c r="O983" s="9"/>
      <c r="P983" s="9"/>
      <c r="S983" s="9"/>
      <c r="V983" s="9"/>
      <c r="W983" s="17"/>
      <c r="X983" s="9"/>
      <c r="Y983" s="9"/>
      <c r="Z983" s="9"/>
      <c r="AA983" s="9"/>
      <c r="AB983" s="9"/>
      <c r="AC983" s="9"/>
      <c r="AD983" s="9"/>
      <c r="AE983" s="9"/>
      <c r="AF983" s="9"/>
      <c r="AG983" s="9"/>
      <c r="AH983" s="9"/>
    </row>
    <row r="984" spans="1:34" x14ac:dyDescent="0.25">
      <c r="A984" s="9"/>
      <c r="B984" s="9"/>
      <c r="C984" s="9"/>
      <c r="D984" s="9"/>
      <c r="E984" s="1046"/>
      <c r="F984" s="9"/>
      <c r="G984" s="1046"/>
      <c r="H984" s="1046"/>
      <c r="I984" s="9"/>
      <c r="J984" s="9"/>
      <c r="K984" s="9"/>
      <c r="L984" s="6"/>
      <c r="M984" s="9"/>
      <c r="N984" s="9"/>
      <c r="O984" s="9"/>
      <c r="P984" s="9"/>
      <c r="S984" s="9"/>
      <c r="V984" s="9"/>
      <c r="W984" s="17"/>
      <c r="X984" s="9"/>
      <c r="Y984" s="9"/>
      <c r="Z984" s="9"/>
      <c r="AA984" s="9"/>
      <c r="AB984" s="9"/>
      <c r="AC984" s="9"/>
      <c r="AD984" s="9"/>
      <c r="AE984" s="9"/>
      <c r="AF984" s="9"/>
      <c r="AG984" s="9"/>
      <c r="AH984" s="9"/>
    </row>
    <row r="985" spans="1:34" x14ac:dyDescent="0.25">
      <c r="A985" s="9"/>
      <c r="B985" s="9"/>
      <c r="C985" s="9"/>
      <c r="D985" s="9"/>
      <c r="E985" s="1046"/>
      <c r="F985" s="9"/>
      <c r="G985" s="1046"/>
      <c r="H985" s="1046"/>
      <c r="I985" s="9"/>
      <c r="J985" s="9"/>
      <c r="K985" s="9"/>
      <c r="L985" s="6"/>
      <c r="M985" s="9"/>
      <c r="N985" s="9"/>
      <c r="O985" s="9"/>
      <c r="P985" s="9"/>
      <c r="S985" s="9"/>
      <c r="V985" s="9"/>
      <c r="W985" s="17"/>
      <c r="X985" s="9"/>
      <c r="Y985" s="9"/>
      <c r="Z985" s="9"/>
      <c r="AA985" s="9"/>
      <c r="AB985" s="9"/>
      <c r="AC985" s="9"/>
      <c r="AD985" s="9"/>
      <c r="AE985" s="9"/>
      <c r="AF985" s="9"/>
      <c r="AG985" s="9"/>
      <c r="AH985" s="9"/>
    </row>
    <row r="986" spans="1:34" x14ac:dyDescent="0.25">
      <c r="A986" s="9"/>
      <c r="B986" s="9"/>
      <c r="C986" s="9"/>
      <c r="D986" s="9"/>
      <c r="E986" s="1046"/>
      <c r="F986" s="9"/>
      <c r="G986" s="1046"/>
      <c r="H986" s="1046"/>
      <c r="I986" s="9"/>
      <c r="J986" s="9"/>
      <c r="K986" s="9"/>
      <c r="L986" s="6"/>
      <c r="M986" s="9"/>
      <c r="N986" s="9"/>
      <c r="O986" s="9"/>
      <c r="P986" s="9"/>
      <c r="S986" s="9"/>
      <c r="V986" s="9"/>
      <c r="W986" s="17"/>
      <c r="X986" s="9"/>
      <c r="Y986" s="9"/>
      <c r="Z986" s="9"/>
      <c r="AA986" s="9"/>
      <c r="AB986" s="9"/>
      <c r="AC986" s="9"/>
      <c r="AD986" s="9"/>
      <c r="AE986" s="9"/>
      <c r="AF986" s="9"/>
      <c r="AG986" s="9"/>
      <c r="AH986" s="9"/>
    </row>
    <row r="987" spans="1:34" x14ac:dyDescent="0.25">
      <c r="A987" s="9"/>
      <c r="B987" s="9"/>
      <c r="C987" s="9"/>
      <c r="D987" s="9"/>
      <c r="E987" s="1046"/>
      <c r="F987" s="9"/>
      <c r="G987" s="1046"/>
      <c r="H987" s="1046"/>
      <c r="I987" s="9"/>
      <c r="J987" s="9"/>
      <c r="K987" s="9"/>
      <c r="L987" s="6"/>
      <c r="M987" s="9"/>
      <c r="N987" s="9"/>
      <c r="O987" s="9"/>
      <c r="P987" s="9"/>
      <c r="S987" s="9"/>
      <c r="V987" s="9"/>
      <c r="W987" s="17"/>
      <c r="X987" s="9"/>
      <c r="Y987" s="9"/>
      <c r="Z987" s="9"/>
      <c r="AA987" s="9"/>
      <c r="AB987" s="9"/>
      <c r="AC987" s="9"/>
      <c r="AD987" s="9"/>
      <c r="AE987" s="9"/>
      <c r="AF987" s="9"/>
      <c r="AG987" s="9"/>
      <c r="AH987" s="9"/>
    </row>
    <row r="988" spans="1:34" x14ac:dyDescent="0.25">
      <c r="A988" s="9"/>
      <c r="B988" s="9"/>
      <c r="C988" s="9"/>
      <c r="D988" s="9"/>
      <c r="E988" s="1046"/>
      <c r="F988" s="9"/>
      <c r="G988" s="1046"/>
      <c r="H988" s="1046"/>
      <c r="I988" s="9"/>
      <c r="J988" s="9"/>
      <c r="K988" s="9"/>
      <c r="L988" s="6"/>
      <c r="M988" s="9"/>
      <c r="N988" s="9"/>
      <c r="O988" s="9"/>
      <c r="P988" s="9"/>
      <c r="S988" s="9"/>
      <c r="V988" s="9"/>
      <c r="W988" s="17"/>
      <c r="X988" s="9"/>
      <c r="Y988" s="9"/>
      <c r="Z988" s="9"/>
      <c r="AA988" s="9"/>
      <c r="AB988" s="9"/>
      <c r="AC988" s="9"/>
      <c r="AD988" s="9"/>
      <c r="AE988" s="9"/>
      <c r="AF988" s="9"/>
      <c r="AG988" s="9"/>
      <c r="AH988" s="9"/>
    </row>
    <row r="989" spans="1:34" x14ac:dyDescent="0.25">
      <c r="A989" s="9"/>
      <c r="B989" s="9"/>
      <c r="C989" s="9"/>
      <c r="D989" s="9"/>
      <c r="E989" s="1046"/>
      <c r="F989" s="9"/>
      <c r="G989" s="1046"/>
      <c r="H989" s="1046"/>
      <c r="I989" s="9"/>
      <c r="J989" s="9"/>
      <c r="K989" s="9"/>
      <c r="L989" s="6"/>
      <c r="M989" s="9"/>
      <c r="N989" s="9"/>
      <c r="O989" s="9"/>
      <c r="P989" s="9"/>
      <c r="S989" s="9"/>
      <c r="V989" s="9"/>
      <c r="W989" s="17"/>
      <c r="X989" s="9"/>
      <c r="Y989" s="9"/>
      <c r="Z989" s="9"/>
      <c r="AA989" s="9"/>
      <c r="AB989" s="9"/>
      <c r="AC989" s="9"/>
      <c r="AD989" s="9"/>
      <c r="AE989" s="9"/>
      <c r="AF989" s="9"/>
      <c r="AG989" s="9"/>
      <c r="AH989" s="9"/>
    </row>
    <row r="990" spans="1:34" x14ac:dyDescent="0.25">
      <c r="A990" s="9"/>
      <c r="B990" s="9"/>
      <c r="C990" s="9"/>
      <c r="D990" s="9"/>
      <c r="E990" s="1046"/>
      <c r="F990" s="9"/>
      <c r="G990" s="1046"/>
      <c r="H990" s="1046"/>
      <c r="I990" s="9"/>
      <c r="J990" s="9"/>
      <c r="K990" s="9"/>
      <c r="L990" s="6"/>
      <c r="M990" s="9"/>
      <c r="N990" s="9"/>
      <c r="O990" s="9"/>
      <c r="P990" s="9"/>
      <c r="S990" s="9"/>
      <c r="V990" s="9"/>
      <c r="W990" s="17"/>
      <c r="X990" s="9"/>
      <c r="Y990" s="9"/>
      <c r="Z990" s="9"/>
      <c r="AA990" s="9"/>
      <c r="AB990" s="9"/>
      <c r="AC990" s="9"/>
      <c r="AD990" s="9"/>
      <c r="AE990" s="9"/>
      <c r="AF990" s="9"/>
      <c r="AG990" s="9"/>
      <c r="AH990" s="9"/>
    </row>
    <row r="991" spans="1:34" x14ac:dyDescent="0.25">
      <c r="A991" s="9"/>
      <c r="B991" s="9"/>
      <c r="C991" s="9"/>
      <c r="D991" s="9"/>
      <c r="E991" s="1046"/>
      <c r="F991" s="9"/>
      <c r="G991" s="1046"/>
      <c r="H991" s="1046"/>
      <c r="I991" s="9"/>
      <c r="J991" s="9"/>
      <c r="K991" s="9"/>
      <c r="L991" s="6"/>
      <c r="M991" s="9"/>
      <c r="N991" s="9"/>
      <c r="O991" s="9"/>
      <c r="P991" s="9"/>
      <c r="S991" s="9"/>
      <c r="V991" s="9"/>
      <c r="W991" s="17"/>
      <c r="X991" s="9"/>
      <c r="Y991" s="9"/>
      <c r="Z991" s="9"/>
      <c r="AA991" s="9"/>
      <c r="AB991" s="9"/>
      <c r="AC991" s="9"/>
      <c r="AD991" s="9"/>
      <c r="AE991" s="9"/>
      <c r="AF991" s="9"/>
      <c r="AG991" s="9"/>
      <c r="AH991" s="9"/>
    </row>
    <row r="992" spans="1:34" x14ac:dyDescent="0.25">
      <c r="A992" s="9"/>
      <c r="B992" s="9"/>
      <c r="C992" s="9"/>
      <c r="D992" s="9"/>
      <c r="E992" s="1046"/>
      <c r="F992" s="9"/>
      <c r="G992" s="1046"/>
      <c r="H992" s="1046"/>
      <c r="I992" s="9"/>
      <c r="J992" s="9"/>
      <c r="K992" s="9"/>
      <c r="L992" s="6"/>
      <c r="M992" s="9"/>
      <c r="N992" s="9"/>
      <c r="O992" s="9"/>
      <c r="P992" s="9"/>
      <c r="S992" s="9"/>
      <c r="V992" s="9"/>
      <c r="W992" s="17"/>
      <c r="X992" s="9"/>
      <c r="Y992" s="9"/>
      <c r="Z992" s="9"/>
      <c r="AA992" s="9"/>
      <c r="AB992" s="9"/>
      <c r="AC992" s="9"/>
      <c r="AD992" s="9"/>
      <c r="AE992" s="9"/>
      <c r="AF992" s="9"/>
      <c r="AG992" s="9"/>
      <c r="AH992" s="9"/>
    </row>
    <row r="993" spans="1:34" x14ac:dyDescent="0.25">
      <c r="A993" s="9"/>
      <c r="B993" s="9"/>
      <c r="C993" s="9"/>
      <c r="D993" s="9"/>
      <c r="E993" s="1046"/>
      <c r="F993" s="9"/>
      <c r="G993" s="1046"/>
      <c r="H993" s="1046"/>
      <c r="I993" s="9"/>
      <c r="J993" s="9"/>
      <c r="K993" s="9"/>
      <c r="L993" s="6"/>
      <c r="M993" s="9"/>
      <c r="N993" s="9"/>
      <c r="O993" s="9"/>
      <c r="P993" s="9"/>
      <c r="S993" s="9"/>
      <c r="V993" s="9"/>
      <c r="W993" s="17"/>
      <c r="X993" s="9"/>
      <c r="Y993" s="9"/>
      <c r="Z993" s="9"/>
      <c r="AA993" s="9"/>
      <c r="AB993" s="9"/>
      <c r="AC993" s="9"/>
      <c r="AD993" s="9"/>
      <c r="AE993" s="9"/>
      <c r="AF993" s="9"/>
      <c r="AG993" s="9"/>
      <c r="AH993" s="9"/>
    </row>
    <row r="994" spans="1:34" x14ac:dyDescent="0.25">
      <c r="A994" s="9"/>
      <c r="B994" s="9"/>
      <c r="C994" s="9"/>
      <c r="D994" s="9"/>
      <c r="E994" s="1046"/>
      <c r="F994" s="9"/>
      <c r="G994" s="1046"/>
      <c r="H994" s="1046"/>
      <c r="I994" s="9"/>
      <c r="J994" s="9"/>
      <c r="K994" s="9"/>
      <c r="L994" s="6"/>
      <c r="M994" s="9"/>
      <c r="N994" s="9"/>
      <c r="O994" s="9"/>
      <c r="P994" s="9"/>
      <c r="S994" s="9"/>
      <c r="V994" s="9"/>
      <c r="W994" s="17"/>
      <c r="X994" s="9"/>
      <c r="Y994" s="9"/>
      <c r="Z994" s="9"/>
      <c r="AA994" s="9"/>
      <c r="AB994" s="9"/>
      <c r="AC994" s="9"/>
      <c r="AD994" s="9"/>
      <c r="AE994" s="9"/>
      <c r="AF994" s="9"/>
      <c r="AG994" s="9"/>
      <c r="AH994" s="9"/>
    </row>
    <row r="995" spans="1:34" x14ac:dyDescent="0.25">
      <c r="A995" s="9"/>
      <c r="B995" s="9"/>
      <c r="C995" s="9"/>
      <c r="D995" s="9"/>
      <c r="E995" s="1046"/>
      <c r="F995" s="9"/>
      <c r="G995" s="1046"/>
      <c r="H995" s="1046"/>
      <c r="I995" s="9"/>
      <c r="J995" s="9"/>
      <c r="K995" s="9"/>
      <c r="L995" s="6"/>
      <c r="M995" s="9"/>
      <c r="N995" s="9"/>
      <c r="O995" s="9"/>
      <c r="P995" s="9"/>
      <c r="S995" s="9"/>
      <c r="V995" s="9"/>
      <c r="W995" s="17"/>
      <c r="X995" s="9"/>
      <c r="Y995" s="9"/>
      <c r="Z995" s="9"/>
      <c r="AA995" s="9"/>
      <c r="AB995" s="9"/>
      <c r="AC995" s="9"/>
      <c r="AD995" s="9"/>
      <c r="AE995" s="9"/>
      <c r="AF995" s="9"/>
      <c r="AG995" s="9"/>
      <c r="AH995" s="9"/>
    </row>
    <row r="996" spans="1:34" x14ac:dyDescent="0.25">
      <c r="A996" s="9"/>
      <c r="B996" s="9"/>
      <c r="C996" s="9"/>
      <c r="D996" s="9"/>
      <c r="E996" s="1046"/>
      <c r="F996" s="9"/>
      <c r="G996" s="1046"/>
      <c r="H996" s="1046"/>
      <c r="I996" s="9"/>
      <c r="J996" s="9"/>
      <c r="K996" s="9"/>
      <c r="L996" s="6"/>
      <c r="M996" s="9"/>
      <c r="N996" s="9"/>
      <c r="O996" s="9"/>
      <c r="P996" s="9"/>
      <c r="S996" s="9"/>
      <c r="V996" s="9"/>
      <c r="W996" s="17"/>
      <c r="X996" s="9"/>
      <c r="Y996" s="9"/>
      <c r="Z996" s="9"/>
      <c r="AA996" s="9"/>
      <c r="AB996" s="9"/>
      <c r="AC996" s="9"/>
      <c r="AD996" s="9"/>
      <c r="AE996" s="9"/>
      <c r="AF996" s="9"/>
      <c r="AG996" s="9"/>
      <c r="AH996" s="9"/>
    </row>
    <row r="997" spans="1:34" x14ac:dyDescent="0.25">
      <c r="A997" s="9"/>
      <c r="B997" s="9"/>
      <c r="C997" s="9"/>
      <c r="D997" s="9"/>
      <c r="E997" s="1046"/>
      <c r="F997" s="9"/>
      <c r="G997" s="1046"/>
      <c r="H997" s="1046"/>
      <c r="I997" s="9"/>
      <c r="J997" s="9"/>
      <c r="K997" s="9"/>
      <c r="L997" s="6"/>
      <c r="M997" s="9"/>
      <c r="N997" s="9"/>
      <c r="O997" s="9"/>
      <c r="P997" s="9"/>
      <c r="S997" s="9"/>
      <c r="V997" s="9"/>
      <c r="W997" s="17"/>
      <c r="X997" s="9"/>
      <c r="Y997" s="9"/>
      <c r="Z997" s="9"/>
      <c r="AA997" s="9"/>
      <c r="AB997" s="9"/>
      <c r="AC997" s="9"/>
      <c r="AD997" s="9"/>
      <c r="AE997" s="9"/>
      <c r="AF997" s="9"/>
      <c r="AG997" s="9"/>
      <c r="AH997" s="9"/>
    </row>
    <row r="998" spans="1:34" x14ac:dyDescent="0.25">
      <c r="A998" s="9"/>
      <c r="B998" s="9"/>
      <c r="C998" s="9"/>
      <c r="D998" s="9"/>
      <c r="E998" s="1046"/>
      <c r="F998" s="9"/>
      <c r="G998" s="1046"/>
      <c r="H998" s="1046"/>
      <c r="I998" s="9"/>
      <c r="J998" s="9"/>
      <c r="K998" s="9"/>
      <c r="L998" s="6"/>
      <c r="M998" s="9"/>
      <c r="N998" s="9"/>
      <c r="O998" s="9"/>
      <c r="P998" s="9"/>
      <c r="S998" s="9"/>
      <c r="V998" s="9"/>
      <c r="W998" s="17"/>
      <c r="X998" s="9"/>
      <c r="Y998" s="9"/>
      <c r="Z998" s="9"/>
      <c r="AA998" s="9"/>
      <c r="AB998" s="9"/>
      <c r="AC998" s="9"/>
      <c r="AD998" s="9"/>
      <c r="AE998" s="9"/>
      <c r="AF998" s="9"/>
      <c r="AG998" s="9"/>
      <c r="AH998" s="9"/>
    </row>
    <row r="999" spans="1:34" x14ac:dyDescent="0.25">
      <c r="A999" s="9"/>
      <c r="B999" s="9"/>
      <c r="C999" s="9"/>
      <c r="D999" s="9"/>
      <c r="E999" s="1046"/>
      <c r="F999" s="9"/>
      <c r="G999" s="1046"/>
      <c r="H999" s="1046"/>
      <c r="I999" s="9"/>
      <c r="J999" s="9"/>
      <c r="K999" s="9"/>
      <c r="L999" s="6"/>
      <c r="M999" s="9"/>
      <c r="N999" s="9"/>
      <c r="O999" s="9"/>
      <c r="P999" s="9"/>
      <c r="S999" s="9"/>
      <c r="V999" s="9"/>
      <c r="W999" s="17"/>
      <c r="X999" s="9"/>
      <c r="Y999" s="9"/>
      <c r="Z999" s="9"/>
      <c r="AA999" s="9"/>
      <c r="AB999" s="9"/>
      <c r="AC999" s="9"/>
      <c r="AD999" s="9"/>
      <c r="AE999" s="9"/>
      <c r="AF999" s="9"/>
      <c r="AG999" s="9"/>
      <c r="AH999" s="9"/>
    </row>
    <row r="1000" spans="1:34" x14ac:dyDescent="0.25">
      <c r="A1000" s="9"/>
      <c r="B1000" s="9"/>
      <c r="C1000" s="9"/>
      <c r="D1000" s="9"/>
      <c r="E1000" s="1046"/>
      <c r="F1000" s="9"/>
      <c r="G1000" s="1046"/>
      <c r="H1000" s="1046"/>
      <c r="I1000" s="9"/>
      <c r="J1000" s="9"/>
      <c r="K1000" s="9"/>
      <c r="L1000" s="6"/>
      <c r="M1000" s="9"/>
      <c r="N1000" s="9"/>
      <c r="O1000" s="9"/>
      <c r="P1000" s="9"/>
      <c r="S1000" s="9"/>
      <c r="V1000" s="9"/>
      <c r="W1000" s="17"/>
      <c r="X1000" s="9"/>
      <c r="Y1000" s="9"/>
      <c r="Z1000" s="9"/>
      <c r="AA1000" s="9"/>
      <c r="AB1000" s="9"/>
      <c r="AC1000" s="9"/>
      <c r="AD1000" s="9"/>
      <c r="AE1000" s="9"/>
      <c r="AF1000" s="9"/>
      <c r="AG1000" s="9"/>
      <c r="AH1000" s="9"/>
    </row>
  </sheetData>
  <sheetProtection password="DEB6" sheet="1" objects="1" scenarios="1"/>
  <autoFilter ref="A39:AH129">
    <filterColumn colId="21">
      <filters blank="1">
        <filter val="Abierta - en Desarrollo"/>
        <filter val="Abierta - Vencida"/>
      </filters>
    </filterColumn>
  </autoFilter>
  <mergeCells count="66">
    <mergeCell ref="F109:F110"/>
    <mergeCell ref="G109:G110"/>
    <mergeCell ref="A109:A110"/>
    <mergeCell ref="B109:B110"/>
    <mergeCell ref="C109:C110"/>
    <mergeCell ref="D109:D110"/>
    <mergeCell ref="E109:E110"/>
    <mergeCell ref="F103:F104"/>
    <mergeCell ref="G103:G104"/>
    <mergeCell ref="A106:A107"/>
    <mergeCell ref="B106:B107"/>
    <mergeCell ref="C106:C107"/>
    <mergeCell ref="D106:D107"/>
    <mergeCell ref="E106:E107"/>
    <mergeCell ref="F106:F107"/>
    <mergeCell ref="G106:G107"/>
    <mergeCell ref="A103:A104"/>
    <mergeCell ref="B103:B104"/>
    <mergeCell ref="C103:C104"/>
    <mergeCell ref="D103:D104"/>
    <mergeCell ref="E103:E104"/>
    <mergeCell ref="F94:F95"/>
    <mergeCell ref="G94:G95"/>
    <mergeCell ref="A100:A101"/>
    <mergeCell ref="B100:B101"/>
    <mergeCell ref="C100:C101"/>
    <mergeCell ref="D100:D101"/>
    <mergeCell ref="E100:E101"/>
    <mergeCell ref="F100:F101"/>
    <mergeCell ref="G100:G101"/>
    <mergeCell ref="A94:A95"/>
    <mergeCell ref="B94:B95"/>
    <mergeCell ref="C94:C95"/>
    <mergeCell ref="D94:D95"/>
    <mergeCell ref="E94:E95"/>
    <mergeCell ref="T38:W38"/>
    <mergeCell ref="A38:G38"/>
    <mergeCell ref="M33:M34"/>
    <mergeCell ref="A91:A92"/>
    <mergeCell ref="B91:B92"/>
    <mergeCell ref="C91:C92"/>
    <mergeCell ref="D91:D92"/>
    <mergeCell ref="E91:E92"/>
    <mergeCell ref="F91:F92"/>
    <mergeCell ref="G91:G92"/>
    <mergeCell ref="Q38:S38"/>
    <mergeCell ref="H38:P38"/>
    <mergeCell ref="U22:W22"/>
    <mergeCell ref="U24:W24"/>
    <mergeCell ref="U21:W21"/>
    <mergeCell ref="D21:T24"/>
    <mergeCell ref="A21:C24"/>
    <mergeCell ref="A27:C27"/>
    <mergeCell ref="A26:C26"/>
    <mergeCell ref="P27:V27"/>
    <mergeCell ref="F26:G26"/>
    <mergeCell ref="I26:M26"/>
    <mergeCell ref="I27:K27"/>
    <mergeCell ref="L27:M27"/>
    <mergeCell ref="I31:M31"/>
    <mergeCell ref="L30:M30"/>
    <mergeCell ref="I29:K29"/>
    <mergeCell ref="L29:M29"/>
    <mergeCell ref="I28:K28"/>
    <mergeCell ref="L28:M28"/>
    <mergeCell ref="I30:K30"/>
  </mergeCells>
  <conditionalFormatting sqref="X40:X93 X97:X99">
    <cfRule type="cellIs" dxfId="299" priority="1" operator="greaterThan">
      <formula>SI($P$40-$X$38)&gt;0</formula>
    </cfRule>
  </conditionalFormatting>
  <conditionalFormatting sqref="V40:V93">
    <cfRule type="cellIs" dxfId="298" priority="2" operator="equal">
      <formula>$J$6</formula>
    </cfRule>
  </conditionalFormatting>
  <conditionalFormatting sqref="V40:V93">
    <cfRule type="cellIs" dxfId="297" priority="3" operator="equal">
      <formula>$J$5</formula>
    </cfRule>
  </conditionalFormatting>
  <conditionalFormatting sqref="V40:V93">
    <cfRule type="cellIs" dxfId="296" priority="4" operator="equal">
      <formula>$J$4</formula>
    </cfRule>
  </conditionalFormatting>
  <conditionalFormatting sqref="X94:X96">
    <cfRule type="cellIs" dxfId="295" priority="5" operator="greaterThan">
      <formula>SI($P$40-$X$38)&gt;0</formula>
    </cfRule>
  </conditionalFormatting>
  <conditionalFormatting sqref="V94:V96">
    <cfRule type="cellIs" dxfId="294" priority="6" operator="equal">
      <formula>$J$6</formula>
    </cfRule>
  </conditionalFormatting>
  <conditionalFormatting sqref="V94:V96">
    <cfRule type="cellIs" dxfId="293" priority="7" operator="equal">
      <formula>$J$5</formula>
    </cfRule>
  </conditionalFormatting>
  <conditionalFormatting sqref="V94:V96">
    <cfRule type="cellIs" dxfId="292" priority="8" operator="equal">
      <formula>$J$4</formula>
    </cfRule>
  </conditionalFormatting>
  <conditionalFormatting sqref="X100:X102">
    <cfRule type="cellIs" dxfId="291" priority="9" operator="greaterThan">
      <formula>SI($P$40-$X$38)&gt;0</formula>
    </cfRule>
  </conditionalFormatting>
  <conditionalFormatting sqref="X103:X105">
    <cfRule type="cellIs" dxfId="290" priority="10" operator="greaterThan">
      <formula>SI($P$40-$X$38)&gt;0</formula>
    </cfRule>
  </conditionalFormatting>
  <conditionalFormatting sqref="X106:X108">
    <cfRule type="cellIs" dxfId="289" priority="11" operator="greaterThan">
      <formula>SI($P$40-$X$38)&gt;0</formula>
    </cfRule>
  </conditionalFormatting>
  <conditionalFormatting sqref="X109:X111">
    <cfRule type="cellIs" dxfId="288" priority="12" operator="greaterThan">
      <formula>SI($P$40-$X$38)&gt;0</formula>
    </cfRule>
  </conditionalFormatting>
  <conditionalFormatting sqref="X127:X129">
    <cfRule type="cellIs" dxfId="287" priority="13" operator="greaterThan">
      <formula>SI($P$40-$X$38)&gt;0</formula>
    </cfRule>
  </conditionalFormatting>
  <conditionalFormatting sqref="V127:V129">
    <cfRule type="cellIs" dxfId="286" priority="14" operator="equal">
      <formula>$J$6</formula>
    </cfRule>
  </conditionalFormatting>
  <conditionalFormatting sqref="V127:V129">
    <cfRule type="cellIs" dxfId="285" priority="15" operator="equal">
      <formula>$J$5</formula>
    </cfRule>
  </conditionalFormatting>
  <conditionalFormatting sqref="V127:V129">
    <cfRule type="cellIs" dxfId="284" priority="16" operator="equal">
      <formula>$J$4</formula>
    </cfRule>
  </conditionalFormatting>
  <conditionalFormatting sqref="X112:X114">
    <cfRule type="cellIs" dxfId="283" priority="17" operator="greaterThan">
      <formula>SI($P$40-$X$38)&gt;0</formula>
    </cfRule>
  </conditionalFormatting>
  <conditionalFormatting sqref="X115:X117">
    <cfRule type="cellIs" dxfId="282" priority="18" operator="greaterThan">
      <formula>SI($P$40-$X$38)&gt;0</formula>
    </cfRule>
  </conditionalFormatting>
  <conditionalFormatting sqref="V115:V117">
    <cfRule type="cellIs" dxfId="281" priority="19" operator="equal">
      <formula>$J$6</formula>
    </cfRule>
  </conditionalFormatting>
  <conditionalFormatting sqref="V115:V117">
    <cfRule type="cellIs" dxfId="280" priority="20" operator="equal">
      <formula>$J$5</formula>
    </cfRule>
  </conditionalFormatting>
  <conditionalFormatting sqref="V115:V117">
    <cfRule type="cellIs" dxfId="279" priority="21" operator="equal">
      <formula>$J$4</formula>
    </cfRule>
  </conditionalFormatting>
  <conditionalFormatting sqref="X118:X120">
    <cfRule type="cellIs" dxfId="278" priority="22" operator="greaterThan">
      <formula>SI($P$40-$X$38)&gt;0</formula>
    </cfRule>
  </conditionalFormatting>
  <conditionalFormatting sqref="V118:V120">
    <cfRule type="cellIs" dxfId="277" priority="23" operator="equal">
      <formula>$J$6</formula>
    </cfRule>
  </conditionalFormatting>
  <conditionalFormatting sqref="V118:V120">
    <cfRule type="cellIs" dxfId="276" priority="24" operator="equal">
      <formula>$J$5</formula>
    </cfRule>
  </conditionalFormatting>
  <conditionalFormatting sqref="V118:V120">
    <cfRule type="cellIs" dxfId="275" priority="25" operator="equal">
      <formula>$J$4</formula>
    </cfRule>
  </conditionalFormatting>
  <conditionalFormatting sqref="X121:X123">
    <cfRule type="cellIs" dxfId="274" priority="26" operator="greaterThan">
      <formula>SI($P$40-$X$38)&gt;0</formula>
    </cfRule>
  </conditionalFormatting>
  <conditionalFormatting sqref="V121:V123">
    <cfRule type="cellIs" dxfId="273" priority="27" operator="equal">
      <formula>$J$6</formula>
    </cfRule>
  </conditionalFormatting>
  <conditionalFormatting sqref="V121:V123">
    <cfRule type="cellIs" dxfId="272" priority="28" operator="equal">
      <formula>$J$5</formula>
    </cfRule>
  </conditionalFormatting>
  <conditionalFormatting sqref="V121:V123">
    <cfRule type="cellIs" dxfId="271" priority="29" operator="equal">
      <formula>$J$4</formula>
    </cfRule>
  </conditionalFormatting>
  <conditionalFormatting sqref="X124:X126">
    <cfRule type="cellIs" dxfId="270" priority="30" operator="greaterThan">
      <formula>SI($P$40-$X$38)&gt;0</formula>
    </cfRule>
  </conditionalFormatting>
  <conditionalFormatting sqref="V124:V126">
    <cfRule type="cellIs" dxfId="269" priority="31" operator="equal">
      <formula>$J$6</formula>
    </cfRule>
  </conditionalFormatting>
  <conditionalFormatting sqref="V124:V126">
    <cfRule type="cellIs" dxfId="268" priority="32" operator="equal">
      <formula>$J$5</formula>
    </cfRule>
  </conditionalFormatting>
  <conditionalFormatting sqref="V124:V126">
    <cfRule type="cellIs" dxfId="267" priority="33" operator="equal">
      <formula>$J$4</formula>
    </cfRule>
  </conditionalFormatting>
  <conditionalFormatting sqref="V97:V114">
    <cfRule type="cellIs" dxfId="266" priority="34" operator="equal">
      <formula>$J$6</formula>
    </cfRule>
  </conditionalFormatting>
  <conditionalFormatting sqref="V97:V114">
    <cfRule type="cellIs" dxfId="265" priority="35" operator="equal">
      <formula>$J$5</formula>
    </cfRule>
  </conditionalFormatting>
  <conditionalFormatting sqref="V97:V114">
    <cfRule type="cellIs" dxfId="264" priority="36" operator="equal">
      <formula>$J$4</formula>
    </cfRule>
  </conditionalFormatting>
  <dataValidations disablePrompts="1" xWindow="1261" yWindow="685" count="13">
    <dataValidation type="list" allowBlank="1" showInputMessage="1" showErrorMessage="1" prompt=" -  - " sqref="I42 I44:I45 I47:I48 I50:I51 I53:I54 I56:I57 I59:I60 I62:I63 I65:I66 I68:I69 I71:I72 I74:I75 I77:I78 I80:I96 I115:I129">
      <formula1>$H$2:$H$5</formula1>
    </dataValidation>
    <dataValidation type="list" allowBlank="1" showInputMessage="1" showErrorMessage="1" prompt=" -  - " sqref="F56:F57 F59:F60 F62:F63 F65:F66 F68:F69 F71:F72 F74:F75 F77:F78 F82 F85 F88 F91 F94 F115 F118 F121 F124 F127">
      <formula1>$G$2:$G$3</formula1>
    </dataValidation>
    <dataValidation type="list" allowBlank="1" showInputMessage="1" showErrorMessage="1" prompt=" -  - " sqref="J42 J44:J45 J47:J48 J50:J51 J53:J54 J56:J57 J59:J60 J62:J63 J65:J66 J68:J69 J71:J72 J74:J75 J77:J78 J80:J96 J115:J129">
      <formula1>$I$2:$I$8</formula1>
    </dataValidation>
    <dataValidation type="list" allowBlank="1" showInputMessage="1" showErrorMessage="1" prompt=" -  - " sqref="V42 V44:V45 V47:V48 V50:V51 V53:V54 V56:V57 V59:V60 V62:V63 V65:V66 V68:V69 V71:V72 V74:V75 V77:V78 V80:V96 V115:V129">
      <formula1>$J$3:$J$6</formula1>
    </dataValidation>
    <dataValidation type="list" allowBlank="1" showInputMessage="1" showErrorMessage="1" prompt=" - " sqref="I97:I114">
      <formula1>$H$2:$H$5</formula1>
    </dataValidation>
    <dataValidation type="list" allowBlank="1" showInputMessage="1" showErrorMessage="1" prompt=" - " sqref="F97 F100 F103 F106 F109 F112">
      <formula1>$G$2:$G$3</formula1>
    </dataValidation>
    <dataValidation type="list" allowBlank="1" showInputMessage="1" showErrorMessage="1" prompt=" -  - " sqref="A27">
      <formula1>$C$2:$C$17</formula1>
    </dataValidation>
    <dataValidation type="list" allowBlank="1" showInputMessage="1" showErrorMessage="1" prompt=" -  - " sqref="C74:C75 C77:C78 C82 C85 C88 C91 C94 C115 C118 C121 C124 C127">
      <formula1>$D$2:$D$14</formula1>
    </dataValidation>
    <dataValidation type="list" allowBlank="1" showInputMessage="1" showErrorMessage="1" prompt=" -  - " sqref="B74:B75 B77:B78 B82 B85 B88 B91 B94 B115 B118 B121 B124 B127">
      <formula1>$F$2:$F$10</formula1>
    </dataValidation>
    <dataValidation type="list" allowBlank="1" showInputMessage="1" showErrorMessage="1" prompt=" - " sqref="J97:J114">
      <formula1>$I$2:$I$8</formula1>
    </dataValidation>
    <dataValidation type="list" allowBlank="1" showInputMessage="1" showErrorMessage="1" prompt=" - " sqref="V97:V114">
      <formula1>$J$3:$J$6</formula1>
    </dataValidation>
    <dataValidation type="list" allowBlank="1" showInputMessage="1" showErrorMessage="1" prompt=" - " sqref="B97 B100 B103 B106 B109 B112">
      <formula1>$F$2:$F$10</formula1>
    </dataValidation>
    <dataValidation type="list" allowBlank="1" showInputMessage="1" showErrorMessage="1" prompt=" - " sqref="C97 C100 C103 C106 C109 C112">
      <formula1>$D$2:$D$14</formula1>
    </dataValidation>
  </dataValidations>
  <hyperlinks>
    <hyperlink ref="R100" r:id="rId1"/>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3366"/>
  </sheetPr>
  <dimension ref="A1:AH1000"/>
  <sheetViews>
    <sheetView showGridLines="0" topLeftCell="A22" zoomScale="70" zoomScaleNormal="70" workbookViewId="0">
      <selection activeCell="A26" sqref="A26:C26"/>
    </sheetView>
  </sheetViews>
  <sheetFormatPr baseColWidth="10" defaultColWidth="15.140625" defaultRowHeight="15" customHeight="1" x14ac:dyDescent="0.25"/>
  <cols>
    <col min="1" max="1" width="9.28515625" customWidth="1"/>
    <col min="2" max="2" width="10" customWidth="1"/>
    <col min="3" max="3" width="17" customWidth="1"/>
    <col min="4" max="4" width="16" customWidth="1"/>
    <col min="5" max="5" width="30.42578125" style="1128" customWidth="1"/>
    <col min="6" max="6" width="24" customWidth="1"/>
    <col min="7" max="7" width="36.7109375" style="1128" customWidth="1"/>
    <col min="8" max="8" width="31.7109375" customWidth="1"/>
    <col min="9" max="9" width="13.42578125" customWidth="1"/>
    <col min="10" max="10" width="12.140625" customWidth="1"/>
    <col min="11" max="11" width="19.42578125" customWidth="1"/>
    <col min="12" max="12" width="14" customWidth="1"/>
    <col min="13" max="13" width="11.7109375" customWidth="1"/>
    <col min="14" max="14" width="14.140625" customWidth="1"/>
    <col min="15" max="15" width="13.7109375" customWidth="1"/>
    <col min="16" max="16" width="14.140625" customWidth="1"/>
    <col min="17" max="17" width="60.42578125" customWidth="1"/>
    <col min="18" max="18" width="20.28515625" style="1128" customWidth="1"/>
    <col min="19" max="19" width="17" customWidth="1"/>
    <col min="20" max="20" width="86.28515625" customWidth="1"/>
    <col min="21" max="21" width="18.7109375" style="1128" customWidth="1"/>
    <col min="22" max="22" width="23.42578125" customWidth="1"/>
    <col min="23" max="23" width="18.7109375" customWidth="1"/>
    <col min="24" max="24" width="19.85546875" hidden="1" customWidth="1"/>
    <col min="25" max="25" width="17.85546875" customWidth="1"/>
    <col min="26" max="34" width="7.5703125" customWidth="1"/>
  </cols>
  <sheetData>
    <row r="1" spans="1:34" ht="12" hidden="1" customHeight="1" x14ac:dyDescent="0.35">
      <c r="A1" s="1"/>
      <c r="B1" s="2" t="s">
        <v>0</v>
      </c>
      <c r="C1" s="3" t="s">
        <v>1</v>
      </c>
      <c r="D1" s="3" t="s">
        <v>2</v>
      </c>
      <c r="E1" s="166"/>
      <c r="F1" s="5" t="s">
        <v>3</v>
      </c>
      <c r="G1" s="5" t="s">
        <v>4</v>
      </c>
      <c r="H1" s="5" t="s">
        <v>5</v>
      </c>
      <c r="I1" s="5" t="s">
        <v>6</v>
      </c>
      <c r="J1" s="5" t="s">
        <v>7</v>
      </c>
      <c r="K1" s="7"/>
      <c r="L1" s="7"/>
      <c r="M1" s="7"/>
      <c r="N1" s="7"/>
      <c r="O1" s="7"/>
      <c r="P1" s="7"/>
      <c r="Q1" s="7"/>
      <c r="R1" s="7"/>
      <c r="S1" s="7"/>
      <c r="T1" s="7"/>
      <c r="U1" s="7"/>
      <c r="V1" s="7"/>
      <c r="W1" s="7"/>
      <c r="X1" s="7"/>
      <c r="Y1" s="7"/>
      <c r="Z1" s="7"/>
      <c r="AA1" s="7"/>
      <c r="AB1" s="9"/>
      <c r="AC1" s="9"/>
      <c r="AD1" s="9"/>
      <c r="AE1" s="9"/>
      <c r="AF1" s="9"/>
      <c r="AG1" s="9"/>
      <c r="AH1" s="9"/>
    </row>
    <row r="2" spans="1:34" ht="23.25" hidden="1" customHeight="1" x14ac:dyDescent="0.35">
      <c r="A2" s="1"/>
      <c r="B2" s="10" t="s">
        <v>8</v>
      </c>
      <c r="C2" s="11" t="s">
        <v>9</v>
      </c>
      <c r="D2" s="11" t="s">
        <v>10</v>
      </c>
      <c r="E2" s="168"/>
      <c r="F2" s="11" t="s">
        <v>11</v>
      </c>
      <c r="G2" s="11" t="s">
        <v>12</v>
      </c>
      <c r="H2" s="11" t="s">
        <v>13</v>
      </c>
      <c r="I2" s="11" t="s">
        <v>14</v>
      </c>
      <c r="J2" s="11"/>
      <c r="K2" s="7"/>
      <c r="L2" s="7"/>
      <c r="M2" s="7"/>
      <c r="N2" s="7"/>
      <c r="O2" s="7"/>
      <c r="P2" s="7"/>
      <c r="Q2" s="7"/>
      <c r="R2" s="7"/>
      <c r="S2" s="7"/>
      <c r="T2" s="7"/>
      <c r="U2" s="7"/>
      <c r="V2" s="7"/>
      <c r="W2" s="7"/>
      <c r="X2" s="7"/>
      <c r="Y2" s="7"/>
      <c r="Z2" s="7"/>
      <c r="AA2" s="7"/>
      <c r="AB2" s="9"/>
      <c r="AC2" s="9"/>
      <c r="AD2" s="9"/>
      <c r="AE2" s="9"/>
      <c r="AF2" s="9"/>
      <c r="AG2" s="9"/>
      <c r="AH2" s="9"/>
    </row>
    <row r="3" spans="1:34" ht="23.25" hidden="1" customHeight="1" x14ac:dyDescent="0.35">
      <c r="A3" s="1"/>
      <c r="B3" s="10" t="s">
        <v>15</v>
      </c>
      <c r="C3" s="11" t="s">
        <v>16</v>
      </c>
      <c r="D3" s="11" t="s">
        <v>17</v>
      </c>
      <c r="E3" s="168"/>
      <c r="F3" s="11" t="s">
        <v>18</v>
      </c>
      <c r="G3" s="11" t="s">
        <v>19</v>
      </c>
      <c r="H3" s="11" t="s">
        <v>20</v>
      </c>
      <c r="I3" s="11" t="s">
        <v>21</v>
      </c>
      <c r="J3" s="11" t="s">
        <v>22</v>
      </c>
      <c r="K3" s="7"/>
      <c r="L3" s="7"/>
      <c r="M3" s="7"/>
      <c r="N3" s="7"/>
      <c r="O3" s="7"/>
      <c r="P3" s="7"/>
      <c r="Q3" s="7"/>
      <c r="R3" s="7"/>
      <c r="S3" s="7"/>
      <c r="T3" s="7"/>
      <c r="U3" s="7"/>
      <c r="V3" s="7"/>
      <c r="W3" s="7"/>
      <c r="X3" s="7"/>
      <c r="Y3" s="7"/>
      <c r="Z3" s="7"/>
      <c r="AA3" s="7"/>
      <c r="AB3" s="9"/>
      <c r="AC3" s="9"/>
      <c r="AD3" s="9"/>
      <c r="AE3" s="9"/>
      <c r="AF3" s="9"/>
      <c r="AG3" s="9"/>
      <c r="AH3" s="9"/>
    </row>
    <row r="4" spans="1:34" ht="12" hidden="1" customHeight="1" x14ac:dyDescent="0.35">
      <c r="A4" s="1"/>
      <c r="B4" s="10" t="s">
        <v>23</v>
      </c>
      <c r="C4" s="11" t="s">
        <v>24</v>
      </c>
      <c r="D4" s="11" t="s">
        <v>25</v>
      </c>
      <c r="E4" s="168"/>
      <c r="F4" s="11" t="s">
        <v>26</v>
      </c>
      <c r="G4" s="11"/>
      <c r="H4" s="11" t="s">
        <v>27</v>
      </c>
      <c r="I4" s="11" t="s">
        <v>28</v>
      </c>
      <c r="J4" s="11" t="s">
        <v>29</v>
      </c>
      <c r="K4" s="7"/>
      <c r="L4" s="7"/>
      <c r="M4" s="7"/>
      <c r="N4" s="7"/>
      <c r="O4" s="7"/>
      <c r="P4" s="7"/>
      <c r="Q4" s="7"/>
      <c r="R4" s="7"/>
      <c r="S4" s="7"/>
      <c r="T4" s="7"/>
      <c r="U4" s="7"/>
      <c r="V4" s="7"/>
      <c r="W4" s="7"/>
      <c r="X4" s="7"/>
      <c r="Y4" s="7"/>
      <c r="Z4" s="7"/>
      <c r="AA4" s="7"/>
      <c r="AB4" s="9"/>
      <c r="AC4" s="9"/>
      <c r="AD4" s="9"/>
      <c r="AE4" s="9"/>
      <c r="AF4" s="9"/>
      <c r="AG4" s="9"/>
      <c r="AH4" s="9"/>
    </row>
    <row r="5" spans="1:34" ht="12" hidden="1" customHeight="1" x14ac:dyDescent="0.35">
      <c r="A5" s="1"/>
      <c r="B5" s="10" t="s">
        <v>30</v>
      </c>
      <c r="C5" s="11" t="s">
        <v>31</v>
      </c>
      <c r="D5" s="11" t="s">
        <v>32</v>
      </c>
      <c r="E5" s="168"/>
      <c r="F5" s="11" t="s">
        <v>33</v>
      </c>
      <c r="G5" s="11"/>
      <c r="H5" s="11" t="s">
        <v>34</v>
      </c>
      <c r="I5" s="11" t="s">
        <v>35</v>
      </c>
      <c r="J5" s="11" t="s">
        <v>36</v>
      </c>
      <c r="K5" s="7"/>
      <c r="L5" s="7"/>
      <c r="M5" s="7"/>
      <c r="N5" s="7"/>
      <c r="O5" s="7"/>
      <c r="P5" s="7"/>
      <c r="Q5" s="7"/>
      <c r="R5" s="7"/>
      <c r="S5" s="7"/>
      <c r="T5" s="7"/>
      <c r="U5" s="7"/>
      <c r="V5" s="7"/>
      <c r="W5" s="7"/>
      <c r="X5" s="7"/>
      <c r="Y5" s="7"/>
      <c r="Z5" s="7"/>
      <c r="AA5" s="7"/>
      <c r="AB5" s="9"/>
      <c r="AC5" s="9"/>
      <c r="AD5" s="9"/>
      <c r="AE5" s="9"/>
      <c r="AF5" s="9"/>
      <c r="AG5" s="9"/>
      <c r="AH5" s="9"/>
    </row>
    <row r="6" spans="1:34" ht="12" hidden="1" customHeight="1" x14ac:dyDescent="0.35">
      <c r="A6" s="1"/>
      <c r="B6" s="10" t="s">
        <v>37</v>
      </c>
      <c r="C6" s="11" t="s">
        <v>38</v>
      </c>
      <c r="D6" s="11" t="s">
        <v>39</v>
      </c>
      <c r="E6" s="168"/>
      <c r="F6" s="11" t="s">
        <v>40</v>
      </c>
      <c r="G6" s="11"/>
      <c r="H6" s="11"/>
      <c r="I6" s="11" t="s">
        <v>41</v>
      </c>
      <c r="J6" s="11" t="s">
        <v>42</v>
      </c>
      <c r="K6" s="7"/>
      <c r="L6" s="7"/>
      <c r="M6" s="7"/>
      <c r="N6" s="7"/>
      <c r="O6" s="7"/>
      <c r="P6" s="7"/>
      <c r="Q6" s="7"/>
      <c r="R6" s="7"/>
      <c r="S6" s="7"/>
      <c r="T6" s="7"/>
      <c r="U6" s="7"/>
      <c r="V6" s="7"/>
      <c r="W6" s="7"/>
      <c r="X6" s="7"/>
      <c r="Y6" s="7"/>
      <c r="Z6" s="7"/>
      <c r="AA6" s="7"/>
      <c r="AB6" s="9"/>
      <c r="AC6" s="9"/>
      <c r="AD6" s="9"/>
      <c r="AE6" s="9"/>
      <c r="AF6" s="9"/>
      <c r="AG6" s="9"/>
      <c r="AH6" s="9"/>
    </row>
    <row r="7" spans="1:34" ht="12" hidden="1" customHeight="1" x14ac:dyDescent="0.35">
      <c r="A7" s="1"/>
      <c r="B7" s="10" t="s">
        <v>43</v>
      </c>
      <c r="C7" s="11" t="s">
        <v>44</v>
      </c>
      <c r="D7" s="11" t="s">
        <v>45</v>
      </c>
      <c r="E7" s="168"/>
      <c r="F7" s="11" t="s">
        <v>46</v>
      </c>
      <c r="G7" s="11"/>
      <c r="H7" s="11"/>
      <c r="I7" s="11" t="s">
        <v>47</v>
      </c>
      <c r="J7" s="11"/>
      <c r="K7" s="7"/>
      <c r="L7" s="7"/>
      <c r="M7" s="7"/>
      <c r="N7" s="7"/>
      <c r="O7" s="7"/>
      <c r="P7" s="7"/>
      <c r="Q7" s="7"/>
      <c r="R7" s="7"/>
      <c r="S7" s="7"/>
      <c r="T7" s="7"/>
      <c r="U7" s="7"/>
      <c r="V7" s="7"/>
      <c r="W7" s="7"/>
      <c r="X7" s="7"/>
      <c r="Y7" s="7"/>
      <c r="Z7" s="7"/>
      <c r="AA7" s="7"/>
      <c r="AB7" s="9"/>
      <c r="AC7" s="9"/>
      <c r="AD7" s="9"/>
      <c r="AE7" s="9"/>
      <c r="AF7" s="9"/>
      <c r="AG7" s="9"/>
      <c r="AH7" s="9"/>
    </row>
    <row r="8" spans="1:34" ht="12" hidden="1" customHeight="1" x14ac:dyDescent="0.35">
      <c r="A8" s="1"/>
      <c r="B8" s="10" t="s">
        <v>48</v>
      </c>
      <c r="C8" s="11" t="s">
        <v>49</v>
      </c>
      <c r="D8" s="11" t="s">
        <v>50</v>
      </c>
      <c r="E8" s="168"/>
      <c r="F8" s="11" t="s">
        <v>51</v>
      </c>
      <c r="G8" s="11"/>
      <c r="H8" s="11"/>
      <c r="I8" s="11" t="s">
        <v>52</v>
      </c>
      <c r="J8" s="11"/>
      <c r="K8" s="7"/>
      <c r="L8" s="7"/>
      <c r="M8" s="7"/>
      <c r="N8" s="7"/>
      <c r="O8" s="7"/>
      <c r="P8" s="7"/>
      <c r="Q8" s="7"/>
      <c r="R8" s="7"/>
      <c r="S8" s="7"/>
      <c r="T8" s="7"/>
      <c r="U8" s="7"/>
      <c r="V8" s="7"/>
      <c r="W8" s="7"/>
      <c r="X8" s="7"/>
      <c r="Y8" s="7"/>
      <c r="Z8" s="7"/>
      <c r="AA8" s="7"/>
      <c r="AB8" s="9"/>
      <c r="AC8" s="9"/>
      <c r="AD8" s="9"/>
      <c r="AE8" s="9"/>
      <c r="AF8" s="9"/>
      <c r="AG8" s="9"/>
      <c r="AH8" s="9"/>
    </row>
    <row r="9" spans="1:34" ht="12" hidden="1" customHeight="1" x14ac:dyDescent="0.35">
      <c r="A9" s="1"/>
      <c r="B9" s="10" t="s">
        <v>53</v>
      </c>
      <c r="C9" s="11" t="s">
        <v>54</v>
      </c>
      <c r="D9" s="11" t="s">
        <v>55</v>
      </c>
      <c r="E9" s="168"/>
      <c r="F9" s="11" t="s">
        <v>56</v>
      </c>
      <c r="G9" s="11"/>
      <c r="H9" s="11"/>
      <c r="I9" s="11"/>
      <c r="J9" s="11"/>
      <c r="K9" s="7"/>
      <c r="L9" s="7"/>
      <c r="M9" s="7"/>
      <c r="N9" s="7"/>
      <c r="O9" s="7"/>
      <c r="P9" s="7"/>
      <c r="Q9" s="7"/>
      <c r="R9" s="7"/>
      <c r="S9" s="7"/>
      <c r="T9" s="7"/>
      <c r="U9" s="7"/>
      <c r="V9" s="7"/>
      <c r="W9" s="7"/>
      <c r="X9" s="7"/>
      <c r="Y9" s="7"/>
      <c r="Z9" s="7"/>
      <c r="AA9" s="7"/>
      <c r="AB9" s="9"/>
      <c r="AC9" s="9"/>
      <c r="AD9" s="9"/>
      <c r="AE9" s="9"/>
      <c r="AF9" s="9"/>
      <c r="AG9" s="9"/>
      <c r="AH9" s="9"/>
    </row>
    <row r="10" spans="1:34" ht="12" hidden="1" customHeight="1" x14ac:dyDescent="0.35">
      <c r="A10" s="1"/>
      <c r="B10" s="10" t="s">
        <v>57</v>
      </c>
      <c r="C10" s="11" t="s">
        <v>58</v>
      </c>
      <c r="D10" s="11" t="s">
        <v>59</v>
      </c>
      <c r="E10" s="168"/>
      <c r="F10" s="11" t="s">
        <v>60</v>
      </c>
      <c r="G10" s="11"/>
      <c r="H10" s="11"/>
      <c r="I10" s="11"/>
      <c r="J10" s="11"/>
      <c r="K10" s="7"/>
      <c r="L10" s="7"/>
      <c r="M10" s="7"/>
      <c r="N10" s="7"/>
      <c r="O10" s="7"/>
      <c r="P10" s="7"/>
      <c r="Q10" s="7"/>
      <c r="R10" s="7"/>
      <c r="S10" s="7"/>
      <c r="T10" s="7"/>
      <c r="U10" s="7"/>
      <c r="V10" s="7"/>
      <c r="W10" s="7"/>
      <c r="X10" s="7"/>
      <c r="Y10" s="7"/>
      <c r="Z10" s="7"/>
      <c r="AA10" s="7"/>
      <c r="AB10" s="9"/>
      <c r="AC10" s="9"/>
      <c r="AD10" s="9"/>
      <c r="AE10" s="9"/>
      <c r="AF10" s="9"/>
      <c r="AG10" s="9"/>
      <c r="AH10" s="9"/>
    </row>
    <row r="11" spans="1:34" ht="12" hidden="1" customHeight="1" x14ac:dyDescent="0.35">
      <c r="A11" s="1"/>
      <c r="B11" s="10" t="s">
        <v>61</v>
      </c>
      <c r="C11" s="11" t="s">
        <v>62</v>
      </c>
      <c r="D11" s="11" t="s">
        <v>63</v>
      </c>
      <c r="E11" s="168"/>
      <c r="F11" s="13"/>
      <c r="G11" s="13"/>
      <c r="H11" s="13"/>
      <c r="I11" s="13"/>
      <c r="J11" s="7"/>
      <c r="K11" s="7"/>
      <c r="L11" s="7"/>
      <c r="M11" s="7"/>
      <c r="N11" s="7"/>
      <c r="O11" s="7"/>
      <c r="P11" s="7"/>
      <c r="Q11" s="7"/>
      <c r="R11" s="7"/>
      <c r="S11" s="7"/>
      <c r="T11" s="7"/>
      <c r="U11" s="7"/>
      <c r="V11" s="7"/>
      <c r="W11" s="7"/>
      <c r="X11" s="7"/>
      <c r="Y11" s="7"/>
      <c r="Z11" s="7"/>
      <c r="AA11" s="7"/>
      <c r="AB11" s="9"/>
      <c r="AC11" s="9"/>
      <c r="AD11" s="9"/>
      <c r="AE11" s="9"/>
      <c r="AF11" s="9"/>
      <c r="AG11" s="9"/>
      <c r="AH11" s="9"/>
    </row>
    <row r="12" spans="1:34" ht="12" hidden="1" customHeight="1" x14ac:dyDescent="0.35">
      <c r="A12" s="1"/>
      <c r="B12" s="10" t="s">
        <v>64</v>
      </c>
      <c r="C12" s="11" t="s">
        <v>65</v>
      </c>
      <c r="D12" s="11" t="s">
        <v>66</v>
      </c>
      <c r="E12" s="168"/>
      <c r="F12" s="13"/>
      <c r="G12" s="13"/>
      <c r="H12" s="13"/>
      <c r="I12" s="13"/>
      <c r="J12" s="7"/>
      <c r="K12" s="7"/>
      <c r="L12" s="7"/>
      <c r="M12" s="7"/>
      <c r="N12" s="7"/>
      <c r="O12" s="7"/>
      <c r="P12" s="7"/>
      <c r="Q12" s="7"/>
      <c r="R12" s="7"/>
      <c r="S12" s="7"/>
      <c r="T12" s="7"/>
      <c r="U12" s="7"/>
      <c r="V12" s="7"/>
      <c r="W12" s="7"/>
      <c r="X12" s="7"/>
      <c r="Y12" s="7"/>
      <c r="Z12" s="7"/>
      <c r="AA12" s="7"/>
      <c r="AB12" s="9"/>
      <c r="AC12" s="9"/>
      <c r="AD12" s="9"/>
      <c r="AE12" s="9"/>
      <c r="AF12" s="9"/>
      <c r="AG12" s="9"/>
      <c r="AH12" s="9"/>
    </row>
    <row r="13" spans="1:34" ht="12" hidden="1" customHeight="1" x14ac:dyDescent="0.35">
      <c r="A13" s="1"/>
      <c r="B13" s="10" t="s">
        <v>67</v>
      </c>
      <c r="C13" s="11" t="s">
        <v>68</v>
      </c>
      <c r="D13" s="11" t="s">
        <v>69</v>
      </c>
      <c r="E13" s="168"/>
      <c r="F13" s="13"/>
      <c r="G13" s="13"/>
      <c r="H13" s="13"/>
      <c r="I13" s="13"/>
      <c r="J13" s="7"/>
      <c r="K13" s="7"/>
      <c r="L13" s="7"/>
      <c r="M13" s="7"/>
      <c r="N13" s="7"/>
      <c r="O13" s="7"/>
      <c r="P13" s="7"/>
      <c r="Q13" s="7"/>
      <c r="R13" s="7"/>
      <c r="S13" s="7"/>
      <c r="T13" s="7"/>
      <c r="U13" s="7"/>
      <c r="V13" s="7"/>
      <c r="W13" s="7"/>
      <c r="X13" s="7"/>
      <c r="Y13" s="7"/>
      <c r="Z13" s="7"/>
      <c r="AA13" s="7"/>
      <c r="AB13" s="9"/>
      <c r="AC13" s="9"/>
      <c r="AD13" s="9"/>
      <c r="AE13" s="9"/>
      <c r="AF13" s="9"/>
      <c r="AG13" s="9"/>
      <c r="AH13" s="9"/>
    </row>
    <row r="14" spans="1:34" ht="12" hidden="1" customHeight="1" x14ac:dyDescent="0.35">
      <c r="A14" s="1"/>
      <c r="B14" s="10" t="s">
        <v>70</v>
      </c>
      <c r="C14" s="11" t="s">
        <v>71</v>
      </c>
      <c r="D14" s="11" t="s">
        <v>72</v>
      </c>
      <c r="E14" s="168"/>
      <c r="F14" s="13"/>
      <c r="G14" s="13"/>
      <c r="H14" s="13"/>
      <c r="I14" s="13"/>
      <c r="J14" s="7"/>
      <c r="K14" s="7"/>
      <c r="L14" s="7"/>
      <c r="M14" s="7"/>
      <c r="N14" s="7"/>
      <c r="O14" s="7"/>
      <c r="P14" s="7"/>
      <c r="Q14" s="7"/>
      <c r="R14" s="7"/>
      <c r="S14" s="7"/>
      <c r="T14" s="7"/>
      <c r="U14" s="7"/>
      <c r="V14" s="7"/>
      <c r="W14" s="7"/>
      <c r="X14" s="7"/>
      <c r="Y14" s="7"/>
      <c r="Z14" s="7"/>
      <c r="AA14" s="7"/>
      <c r="AB14" s="9"/>
      <c r="AC14" s="9"/>
      <c r="AD14" s="9"/>
      <c r="AE14" s="9"/>
      <c r="AF14" s="9"/>
      <c r="AG14" s="9"/>
      <c r="AH14" s="9"/>
    </row>
    <row r="15" spans="1:34" ht="12" hidden="1" customHeight="1" x14ac:dyDescent="0.35">
      <c r="A15" s="1"/>
      <c r="B15" s="10" t="s">
        <v>73</v>
      </c>
      <c r="C15" s="11" t="s">
        <v>74</v>
      </c>
      <c r="D15" s="11"/>
      <c r="E15" s="168"/>
      <c r="F15" s="13"/>
      <c r="G15" s="13"/>
      <c r="H15" s="13"/>
      <c r="I15" s="13"/>
      <c r="J15" s="7"/>
      <c r="K15" s="7"/>
      <c r="L15" s="7"/>
      <c r="M15" s="7"/>
      <c r="N15" s="7"/>
      <c r="O15" s="7"/>
      <c r="P15" s="7"/>
      <c r="Q15" s="7"/>
      <c r="R15" s="7"/>
      <c r="S15" s="7"/>
      <c r="T15" s="7"/>
      <c r="U15" s="7"/>
      <c r="V15" s="7"/>
      <c r="W15" s="7"/>
      <c r="X15" s="7"/>
      <c r="Y15" s="7"/>
      <c r="Z15" s="7"/>
      <c r="AA15" s="7"/>
      <c r="AB15" s="9"/>
      <c r="AC15" s="9"/>
      <c r="AD15" s="9"/>
      <c r="AE15" s="9"/>
      <c r="AF15" s="9"/>
      <c r="AG15" s="9"/>
      <c r="AH15" s="9"/>
    </row>
    <row r="16" spans="1:34" ht="12" hidden="1" customHeight="1" x14ac:dyDescent="0.35">
      <c r="A16" s="1"/>
      <c r="B16" s="10" t="s">
        <v>75</v>
      </c>
      <c r="C16" s="11" t="s">
        <v>76</v>
      </c>
      <c r="D16" s="11"/>
      <c r="E16" s="168"/>
      <c r="F16" s="13"/>
      <c r="G16" s="13"/>
      <c r="H16" s="13"/>
      <c r="I16" s="13"/>
      <c r="J16" s="7"/>
      <c r="K16" s="7"/>
      <c r="L16" s="7"/>
      <c r="M16" s="7"/>
      <c r="N16" s="7"/>
      <c r="O16" s="7"/>
      <c r="P16" s="7"/>
      <c r="Q16" s="7"/>
      <c r="R16" s="7"/>
      <c r="S16" s="7"/>
      <c r="T16" s="7"/>
      <c r="U16" s="7"/>
      <c r="V16" s="7"/>
      <c r="W16" s="7"/>
      <c r="X16" s="7"/>
      <c r="Y16" s="7"/>
      <c r="Z16" s="7"/>
      <c r="AA16" s="7"/>
      <c r="AB16" s="9"/>
      <c r="AC16" s="9"/>
      <c r="AD16" s="9"/>
      <c r="AE16" s="9"/>
      <c r="AF16" s="9"/>
      <c r="AG16" s="9"/>
      <c r="AH16" s="9"/>
    </row>
    <row r="17" spans="1:34" ht="12" hidden="1" customHeight="1" x14ac:dyDescent="0.35">
      <c r="A17" s="1"/>
      <c r="B17" s="10" t="s">
        <v>77</v>
      </c>
      <c r="C17" s="11" t="s">
        <v>78</v>
      </c>
      <c r="D17" s="11"/>
      <c r="E17" s="168"/>
      <c r="F17" s="13"/>
      <c r="G17" s="13"/>
      <c r="H17" s="7"/>
      <c r="I17" s="13"/>
      <c r="J17" s="7"/>
      <c r="K17" s="7"/>
      <c r="L17" s="7"/>
      <c r="M17" s="7"/>
      <c r="N17" s="7"/>
      <c r="O17" s="7"/>
      <c r="P17" s="7"/>
      <c r="Q17" s="7"/>
      <c r="R17" s="7"/>
      <c r="S17" s="7"/>
      <c r="T17" s="7"/>
      <c r="U17" s="7"/>
      <c r="V17" s="7"/>
      <c r="W17" s="7"/>
      <c r="X17" s="7"/>
      <c r="Y17" s="7"/>
      <c r="Z17" s="7"/>
      <c r="AA17" s="7"/>
      <c r="AB17" s="9"/>
      <c r="AC17" s="9"/>
      <c r="AD17" s="9"/>
      <c r="AE17" s="9"/>
      <c r="AF17" s="9"/>
      <c r="AG17" s="9"/>
      <c r="AH17" s="9"/>
    </row>
    <row r="18" spans="1:34" ht="12" hidden="1" customHeight="1" x14ac:dyDescent="0.35">
      <c r="A18" s="1"/>
      <c r="B18" s="7"/>
      <c r="C18" s="7"/>
      <c r="D18" s="7"/>
      <c r="E18" s="7"/>
      <c r="F18" s="7"/>
      <c r="G18" s="7"/>
      <c r="H18" s="7"/>
      <c r="I18" s="7"/>
      <c r="J18" s="7"/>
      <c r="K18" s="7"/>
      <c r="L18" s="7"/>
      <c r="M18" s="7"/>
      <c r="N18" s="7"/>
      <c r="O18" s="7"/>
      <c r="P18" s="7"/>
      <c r="Q18" s="7"/>
      <c r="R18" s="7"/>
      <c r="S18" s="7"/>
      <c r="T18" s="7"/>
      <c r="U18" s="7"/>
      <c r="V18" s="7"/>
      <c r="W18" s="7"/>
      <c r="X18" s="7"/>
      <c r="Y18" s="7"/>
      <c r="Z18" s="7"/>
      <c r="AA18" s="7"/>
      <c r="AB18" s="9"/>
      <c r="AC18" s="9"/>
      <c r="AD18" s="9"/>
      <c r="AE18" s="9"/>
      <c r="AF18" s="9"/>
      <c r="AG18" s="9"/>
      <c r="AH18" s="9"/>
    </row>
    <row r="19" spans="1:34" ht="12" hidden="1" customHeight="1" x14ac:dyDescent="0.35">
      <c r="A19" s="1"/>
      <c r="B19" s="7"/>
      <c r="C19" s="7"/>
      <c r="D19" s="7"/>
      <c r="E19" s="7"/>
      <c r="F19" s="7"/>
      <c r="G19" s="7"/>
      <c r="H19" s="7"/>
      <c r="I19" s="7"/>
      <c r="J19" s="7"/>
      <c r="K19" s="7"/>
      <c r="L19" s="7"/>
      <c r="M19" s="7"/>
      <c r="N19" s="7"/>
      <c r="O19" s="7"/>
      <c r="P19" s="7"/>
      <c r="Q19" s="7"/>
      <c r="R19" s="7"/>
      <c r="S19" s="7"/>
      <c r="T19" s="7"/>
      <c r="U19" s="7"/>
      <c r="V19" s="7"/>
      <c r="W19" s="7"/>
      <c r="X19" s="7"/>
      <c r="Y19" s="7"/>
      <c r="Z19" s="7"/>
      <c r="AA19" s="7"/>
      <c r="AB19" s="9"/>
      <c r="AC19" s="9"/>
      <c r="AD19" s="9"/>
      <c r="AE19" s="9"/>
      <c r="AF19" s="9"/>
      <c r="AG19" s="9"/>
      <c r="AH19" s="9"/>
    </row>
    <row r="20" spans="1:34" ht="12" hidden="1" customHeight="1" x14ac:dyDescent="0.35">
      <c r="A20" s="1"/>
      <c r="B20" s="7"/>
      <c r="C20" s="7"/>
      <c r="D20" s="7"/>
      <c r="E20" s="7"/>
      <c r="F20" s="7"/>
      <c r="G20" s="7"/>
      <c r="H20" s="7"/>
      <c r="I20" s="7"/>
      <c r="J20" s="7"/>
      <c r="K20" s="7"/>
      <c r="L20" s="7"/>
      <c r="M20" s="7"/>
      <c r="N20" s="7"/>
      <c r="O20" s="7"/>
      <c r="P20" s="7"/>
      <c r="Q20" s="7"/>
      <c r="R20" s="7"/>
      <c r="S20" s="7"/>
      <c r="T20" s="7"/>
      <c r="U20" s="7"/>
      <c r="V20" s="7"/>
      <c r="W20" s="7"/>
      <c r="X20" s="7"/>
      <c r="Y20" s="7"/>
      <c r="Z20" s="7"/>
      <c r="AA20" s="7"/>
      <c r="AB20" s="9"/>
      <c r="AC20" s="9"/>
      <c r="AD20" s="9"/>
      <c r="AE20" s="9"/>
      <c r="AF20" s="9"/>
      <c r="AG20" s="9"/>
      <c r="AH20" s="9"/>
    </row>
    <row r="21" spans="1:34" ht="37.5" hidden="1" customHeight="1" x14ac:dyDescent="0.25">
      <c r="A21" s="1461"/>
      <c r="B21" s="1391"/>
      <c r="C21" s="1384"/>
      <c r="D21" s="1448" t="s">
        <v>79</v>
      </c>
      <c r="E21" s="1391"/>
      <c r="F21" s="1391"/>
      <c r="G21" s="1391"/>
      <c r="H21" s="1391"/>
      <c r="I21" s="1391"/>
      <c r="J21" s="1391"/>
      <c r="K21" s="1391"/>
      <c r="L21" s="1391"/>
      <c r="M21" s="1391"/>
      <c r="N21" s="1391"/>
      <c r="O21" s="1391"/>
      <c r="P21" s="1391"/>
      <c r="Q21" s="1391"/>
      <c r="R21" s="1391"/>
      <c r="S21" s="1391"/>
      <c r="T21" s="1384"/>
      <c r="U21" s="1499" t="s">
        <v>80</v>
      </c>
      <c r="V21" s="1393"/>
      <c r="W21" s="1382"/>
      <c r="X21" s="7"/>
      <c r="Y21" s="7"/>
      <c r="Z21" s="7"/>
      <c r="AA21" s="7"/>
      <c r="AB21" s="9"/>
      <c r="AC21" s="9"/>
      <c r="AD21" s="9"/>
      <c r="AE21" s="9"/>
      <c r="AF21" s="9"/>
      <c r="AG21" s="9"/>
      <c r="AH21" s="9"/>
    </row>
    <row r="22" spans="1:34" ht="37.5" customHeight="1" x14ac:dyDescent="0.25">
      <c r="A22" s="1452"/>
      <c r="B22" s="1454"/>
      <c r="C22" s="1400"/>
      <c r="D22" s="1452"/>
      <c r="E22" s="1453"/>
      <c r="F22" s="1454"/>
      <c r="G22" s="1453"/>
      <c r="H22" s="1454"/>
      <c r="I22" s="1454"/>
      <c r="J22" s="1454"/>
      <c r="K22" s="1454"/>
      <c r="L22" s="1454"/>
      <c r="M22" s="1454"/>
      <c r="N22" s="1454"/>
      <c r="O22" s="1454"/>
      <c r="P22" s="1454"/>
      <c r="Q22" s="1454"/>
      <c r="R22" s="1453"/>
      <c r="S22" s="1454"/>
      <c r="T22" s="1400"/>
      <c r="U22" s="1445" t="s">
        <v>81</v>
      </c>
      <c r="V22" s="1363"/>
      <c r="W22" s="1369"/>
      <c r="X22" s="7"/>
      <c r="Y22" s="7"/>
      <c r="Z22" s="7"/>
      <c r="AA22" s="7"/>
      <c r="AB22" s="9"/>
      <c r="AC22" s="9"/>
      <c r="AD22" s="9"/>
      <c r="AE22" s="9"/>
      <c r="AF22" s="9"/>
      <c r="AG22" s="9"/>
      <c r="AH22" s="9"/>
    </row>
    <row r="23" spans="1:34" ht="37.5" customHeight="1" x14ac:dyDescent="0.25">
      <c r="A23" s="1452"/>
      <c r="B23" s="1454"/>
      <c r="C23" s="1400"/>
      <c r="D23" s="1452"/>
      <c r="E23" s="1453"/>
      <c r="F23" s="1454"/>
      <c r="G23" s="1453"/>
      <c r="H23" s="1454"/>
      <c r="I23" s="1454"/>
      <c r="J23" s="1454"/>
      <c r="K23" s="1454"/>
      <c r="L23" s="1454"/>
      <c r="M23" s="1454"/>
      <c r="N23" s="1454"/>
      <c r="O23" s="1454"/>
      <c r="P23" s="1454"/>
      <c r="Q23" s="1454"/>
      <c r="R23" s="1453"/>
      <c r="S23" s="1454"/>
      <c r="T23" s="1400"/>
      <c r="U23" s="1138" t="s">
        <v>83</v>
      </c>
      <c r="V23" s="20"/>
      <c r="W23" s="21"/>
      <c r="X23" s="7"/>
      <c r="Y23" s="7"/>
      <c r="Z23" s="7"/>
      <c r="AA23" s="7"/>
      <c r="AB23" s="9"/>
      <c r="AC23" s="9"/>
      <c r="AD23" s="9"/>
      <c r="AE23" s="9"/>
      <c r="AF23" s="9"/>
      <c r="AG23" s="9"/>
      <c r="AH23" s="9"/>
    </row>
    <row r="24" spans="1:34" ht="37.5" customHeight="1" x14ac:dyDescent="0.25">
      <c r="A24" s="1457"/>
      <c r="B24" s="1367"/>
      <c r="C24" s="1406"/>
      <c r="D24" s="1457"/>
      <c r="E24" s="1458"/>
      <c r="F24" s="1367"/>
      <c r="G24" s="1458"/>
      <c r="H24" s="1367"/>
      <c r="I24" s="1367"/>
      <c r="J24" s="1367"/>
      <c r="K24" s="1367"/>
      <c r="L24" s="1367"/>
      <c r="M24" s="1367"/>
      <c r="N24" s="1367"/>
      <c r="O24" s="1367"/>
      <c r="P24" s="1367"/>
      <c r="Q24" s="1367"/>
      <c r="R24" s="1458"/>
      <c r="S24" s="1367"/>
      <c r="T24" s="1406"/>
      <c r="U24" s="1446" t="s">
        <v>84</v>
      </c>
      <c r="V24" s="1396"/>
      <c r="W24" s="1371"/>
      <c r="X24" s="7"/>
      <c r="Y24" s="7"/>
      <c r="Z24" s="7"/>
      <c r="AA24" s="7"/>
      <c r="AB24" s="9"/>
      <c r="AC24" s="9"/>
      <c r="AD24" s="9"/>
      <c r="AE24" s="9"/>
      <c r="AF24" s="9"/>
      <c r="AG24" s="9"/>
      <c r="AH24" s="9"/>
    </row>
    <row r="25" spans="1:34" ht="36.75" customHeight="1" x14ac:dyDescent="0.25">
      <c r="A25" s="22"/>
      <c r="B25" s="23"/>
      <c r="C25" s="23"/>
      <c r="D25" s="23"/>
      <c r="E25" s="1052"/>
      <c r="F25" s="25"/>
      <c r="G25" s="1017"/>
      <c r="H25" s="26"/>
      <c r="I25" s="25"/>
      <c r="J25" s="25"/>
      <c r="K25" s="25"/>
      <c r="L25" s="25"/>
      <c r="M25" s="25"/>
      <c r="N25" s="25"/>
      <c r="O25" s="25"/>
      <c r="P25" s="25"/>
      <c r="Q25" s="25"/>
      <c r="R25" s="1017"/>
      <c r="S25" s="25"/>
      <c r="T25" s="26"/>
      <c r="U25" s="1017"/>
      <c r="V25" s="27"/>
      <c r="W25" s="27"/>
      <c r="X25" s="27"/>
      <c r="Y25" s="7"/>
      <c r="Z25" s="7"/>
      <c r="AA25" s="7"/>
      <c r="AB25" s="9"/>
      <c r="AC25" s="9"/>
      <c r="AD25" s="9"/>
      <c r="AE25" s="9"/>
      <c r="AF25" s="9"/>
      <c r="AG25" s="9"/>
      <c r="AH25" s="9"/>
    </row>
    <row r="26" spans="1:34" ht="63" customHeight="1" x14ac:dyDescent="0.25">
      <c r="A26" s="1436" t="s">
        <v>85</v>
      </c>
      <c r="B26" s="1389"/>
      <c r="C26" s="1378"/>
      <c r="D26" s="18"/>
      <c r="E26" s="1047"/>
      <c r="F26" s="1440" t="str">
        <f>CONCATENATE("INFORME DE SEGUIMIENTO DEL PROCESO ",A27)</f>
        <v>INFORME DE SEGUIMIENTO DEL PROCESO DIRECCIÓN Y PLANEACIÓN</v>
      </c>
      <c r="G26" s="1441"/>
      <c r="H26" s="29"/>
      <c r="I26" s="1442" t="s">
        <v>86</v>
      </c>
      <c r="J26" s="1389"/>
      <c r="K26" s="1389"/>
      <c r="L26" s="1389"/>
      <c r="M26" s="1378"/>
      <c r="N26" s="179"/>
      <c r="O26" s="25"/>
      <c r="P26" s="32"/>
      <c r="Q26" s="32"/>
      <c r="R26" s="1023"/>
      <c r="S26" s="18"/>
      <c r="T26" s="33"/>
      <c r="U26" s="1023"/>
      <c r="V26" s="18"/>
      <c r="W26" s="33"/>
      <c r="X26" s="18"/>
      <c r="Y26" s="7"/>
      <c r="Z26" s="7"/>
      <c r="AA26" s="7"/>
      <c r="AB26" s="9"/>
      <c r="AC26" s="9"/>
      <c r="AD26" s="9"/>
      <c r="AE26" s="9"/>
      <c r="AF26" s="9"/>
      <c r="AG26" s="9"/>
      <c r="AH26" s="9"/>
    </row>
    <row r="27" spans="1:34" ht="53.25" customHeight="1" x14ac:dyDescent="0.25">
      <c r="A27" s="1436" t="s">
        <v>16</v>
      </c>
      <c r="B27" s="1389"/>
      <c r="C27" s="1378"/>
      <c r="D27" s="18"/>
      <c r="E27" s="1047"/>
      <c r="F27" s="34" t="s">
        <v>87</v>
      </c>
      <c r="G27" s="1106">
        <f>+COUNTA(E40:E150)</f>
        <v>24</v>
      </c>
      <c r="H27" s="36"/>
      <c r="I27" s="1443" t="s">
        <v>88</v>
      </c>
      <c r="J27" s="1393"/>
      <c r="K27" s="1382"/>
      <c r="L27" s="1444">
        <f>COUNTIF(I40:I111,"CORRECCIÓN")</f>
        <v>1</v>
      </c>
      <c r="M27" s="1382"/>
      <c r="N27" s="30"/>
      <c r="O27" s="18"/>
      <c r="P27" s="1497" t="s">
        <v>89</v>
      </c>
      <c r="Q27" s="1359"/>
      <c r="R27" s="1498"/>
      <c r="S27" s="1359"/>
      <c r="T27" s="1359"/>
      <c r="U27" s="1498"/>
      <c r="V27" s="1359"/>
      <c r="W27" s="33"/>
      <c r="X27" s="18"/>
      <c r="Y27" s="7"/>
      <c r="Z27" s="7"/>
      <c r="AA27" s="7"/>
      <c r="AB27" s="9"/>
      <c r="AC27" s="9"/>
      <c r="AD27" s="9"/>
      <c r="AE27" s="9"/>
      <c r="AF27" s="9"/>
      <c r="AG27" s="9"/>
      <c r="AH27" s="9"/>
    </row>
    <row r="28" spans="1:34" ht="56.25" customHeight="1" x14ac:dyDescent="0.35">
      <c r="A28" s="38"/>
      <c r="B28" s="18"/>
      <c r="C28" s="18"/>
      <c r="D28" s="39"/>
      <c r="E28" s="1047"/>
      <c r="F28" s="34" t="s">
        <v>90</v>
      </c>
      <c r="G28" s="1107">
        <f>+COUNTA(H40:H150)</f>
        <v>29</v>
      </c>
      <c r="H28" s="36"/>
      <c r="I28" s="1432" t="s">
        <v>91</v>
      </c>
      <c r="J28" s="1363"/>
      <c r="K28" s="1369"/>
      <c r="L28" s="1433">
        <f>COUNTIF(I40:I111,"ACCIÓN PREVENTIVA")</f>
        <v>4</v>
      </c>
      <c r="M28" s="1369"/>
      <c r="N28" s="18"/>
      <c r="O28" s="18"/>
      <c r="P28" s="187" t="s">
        <v>92</v>
      </c>
      <c r="Q28" s="188" t="s">
        <v>93</v>
      </c>
      <c r="R28" s="1132" t="s">
        <v>94</v>
      </c>
      <c r="S28" s="189" t="s">
        <v>95</v>
      </c>
      <c r="T28" s="44" t="s">
        <v>96</v>
      </c>
      <c r="U28" s="1146" t="s">
        <v>97</v>
      </c>
      <c r="V28" s="42" t="s">
        <v>98</v>
      </c>
      <c r="W28" s="33"/>
      <c r="X28" s="18"/>
      <c r="Y28" s="7"/>
      <c r="Z28" s="7"/>
      <c r="AA28" s="7"/>
      <c r="AB28" s="9"/>
      <c r="AC28" s="9"/>
      <c r="AD28" s="9"/>
      <c r="AE28" s="9"/>
      <c r="AF28" s="9"/>
      <c r="AG28" s="9"/>
      <c r="AH28" s="9"/>
    </row>
    <row r="29" spans="1:34" ht="53.25" customHeight="1" x14ac:dyDescent="0.35">
      <c r="A29" s="38"/>
      <c r="B29" s="18"/>
      <c r="C29" s="18"/>
      <c r="D29" s="46"/>
      <c r="E29" s="1047"/>
      <c r="F29" s="47" t="s">
        <v>99</v>
      </c>
      <c r="G29" s="1108">
        <f>+COUNTIF(V40:V150,"Cerrada")</f>
        <v>19</v>
      </c>
      <c r="H29" s="98"/>
      <c r="I29" s="1432" t="s">
        <v>100</v>
      </c>
      <c r="J29" s="1363"/>
      <c r="K29" s="1369"/>
      <c r="L29" s="1433">
        <f>COUNTIF(I40:I111,"ACCIÓN CORRECTIVA")</f>
        <v>23</v>
      </c>
      <c r="M29" s="1369"/>
      <c r="N29" s="30"/>
      <c r="O29" s="18"/>
      <c r="P29" s="187">
        <v>2011</v>
      </c>
      <c r="Q29" s="188">
        <v>0</v>
      </c>
      <c r="R29" s="1140">
        <v>0</v>
      </c>
      <c r="S29" s="187">
        <v>0</v>
      </c>
      <c r="T29" s="190">
        <f t="shared" ref="T29:T32" si="0">+Q29+R29+S29</f>
        <v>0</v>
      </c>
      <c r="U29" s="1132">
        <v>0</v>
      </c>
      <c r="V29" s="188">
        <v>0</v>
      </c>
      <c r="W29" s="33"/>
      <c r="X29" s="18"/>
      <c r="Y29" s="7"/>
      <c r="Z29" s="7"/>
      <c r="AA29" s="7"/>
      <c r="AB29" s="9"/>
      <c r="AC29" s="9"/>
      <c r="AD29" s="9"/>
      <c r="AE29" s="9"/>
      <c r="AF29" s="9"/>
      <c r="AG29" s="9"/>
      <c r="AH29" s="9"/>
    </row>
    <row r="30" spans="1:34" ht="48.75" customHeight="1" x14ac:dyDescent="0.35">
      <c r="A30" s="38"/>
      <c r="B30" s="18"/>
      <c r="C30" s="18"/>
      <c r="D30" s="39"/>
      <c r="E30" s="1047"/>
      <c r="F30" s="52" t="s">
        <v>101</v>
      </c>
      <c r="G30" s="1109">
        <f>+COUNTIF(V40:V150,"Cerrada Condicional")</f>
        <v>3</v>
      </c>
      <c r="H30" s="36"/>
      <c r="I30" s="1434" t="s">
        <v>102</v>
      </c>
      <c r="J30" s="1435"/>
      <c r="K30" s="1380"/>
      <c r="L30" s="1431">
        <f>COUNTIF(I40:I111,"ACCIÓN DE MEJORA")</f>
        <v>1</v>
      </c>
      <c r="M30" s="1380"/>
      <c r="N30" s="18"/>
      <c r="O30" s="18"/>
      <c r="P30" s="191">
        <v>2012</v>
      </c>
      <c r="Q30" s="60">
        <v>0</v>
      </c>
      <c r="R30" s="1141">
        <v>4</v>
      </c>
      <c r="S30" s="191">
        <v>4</v>
      </c>
      <c r="T30" s="61">
        <f t="shared" si="0"/>
        <v>8</v>
      </c>
      <c r="U30" s="1020">
        <v>1</v>
      </c>
      <c r="V30" s="60">
        <v>8</v>
      </c>
      <c r="W30" s="33"/>
      <c r="X30" s="18"/>
      <c r="Y30" s="7"/>
      <c r="Z30" s="7"/>
      <c r="AA30" s="7"/>
      <c r="AB30" s="9"/>
      <c r="AC30" s="9"/>
      <c r="AD30" s="9"/>
      <c r="AE30" s="9"/>
      <c r="AF30" s="9"/>
      <c r="AG30" s="9"/>
      <c r="AH30" s="9"/>
    </row>
    <row r="31" spans="1:34" ht="58.5" customHeight="1" x14ac:dyDescent="0.35">
      <c r="A31" s="38"/>
      <c r="B31" s="18"/>
      <c r="C31" s="18"/>
      <c r="D31" s="46"/>
      <c r="E31" s="1047"/>
      <c r="F31" s="34" t="s">
        <v>104</v>
      </c>
      <c r="G31" s="1106">
        <f>+COUNTIF(V40:V150,"Abierta - en Desarrollo")</f>
        <v>1</v>
      </c>
      <c r="H31" s="36"/>
      <c r="I31" s="1500" t="s">
        <v>105</v>
      </c>
      <c r="J31" s="1391"/>
      <c r="K31" s="1391"/>
      <c r="L31" s="1391"/>
      <c r="M31" s="1384"/>
      <c r="N31" s="18"/>
      <c r="O31" s="18"/>
      <c r="P31" s="191">
        <v>2013</v>
      </c>
      <c r="Q31" s="60">
        <v>0</v>
      </c>
      <c r="R31" s="1141">
        <v>0</v>
      </c>
      <c r="S31" s="191">
        <v>0</v>
      </c>
      <c r="T31" s="61">
        <f t="shared" si="0"/>
        <v>0</v>
      </c>
      <c r="U31" s="1020">
        <v>0</v>
      </c>
      <c r="V31" s="60">
        <v>0</v>
      </c>
      <c r="W31" s="33"/>
      <c r="X31" s="18"/>
      <c r="Y31" s="7"/>
      <c r="Z31" s="7"/>
      <c r="AA31" s="7"/>
      <c r="AB31" s="9"/>
      <c r="AC31" s="9"/>
      <c r="AD31" s="9"/>
      <c r="AE31" s="9"/>
      <c r="AF31" s="9"/>
      <c r="AG31" s="9"/>
      <c r="AH31" s="9"/>
    </row>
    <row r="32" spans="1:34" ht="63" customHeight="1" x14ac:dyDescent="0.35">
      <c r="A32" s="38"/>
      <c r="B32" s="18"/>
      <c r="C32" s="18"/>
      <c r="D32" s="39"/>
      <c r="E32" s="1047"/>
      <c r="F32" s="64" t="s">
        <v>106</v>
      </c>
      <c r="G32" s="1108">
        <f>+COUNTIF(V40:V150,"Abierta - Vencida")</f>
        <v>6</v>
      </c>
      <c r="H32" s="36"/>
      <c r="I32" s="192" t="s">
        <v>14</v>
      </c>
      <c r="J32" s="193">
        <f>COUNTIF(J40:J150,"SGC")</f>
        <v>28</v>
      </c>
      <c r="K32" s="194" t="s">
        <v>35</v>
      </c>
      <c r="L32" s="195">
        <f>COUNTIF(J40:J150,"S&amp;SO")</f>
        <v>0</v>
      </c>
      <c r="M32" s="196" t="s">
        <v>96</v>
      </c>
      <c r="N32" s="18"/>
      <c r="O32" s="25"/>
      <c r="P32" s="197">
        <v>2014</v>
      </c>
      <c r="Q32" s="60">
        <v>2</v>
      </c>
      <c r="R32" s="1141">
        <v>33</v>
      </c>
      <c r="S32" s="191">
        <v>0</v>
      </c>
      <c r="T32" s="198">
        <f t="shared" si="0"/>
        <v>35</v>
      </c>
      <c r="U32" s="1168">
        <v>16</v>
      </c>
      <c r="V32" s="199">
        <v>35</v>
      </c>
      <c r="W32" s="33"/>
      <c r="X32" s="18"/>
      <c r="Y32" s="7"/>
      <c r="Z32" s="7"/>
      <c r="AA32" s="7"/>
      <c r="AB32" s="9"/>
      <c r="AC32" s="9"/>
      <c r="AD32" s="9"/>
      <c r="AE32" s="9"/>
      <c r="AF32" s="9"/>
      <c r="AG32" s="9"/>
      <c r="AH32" s="9"/>
    </row>
    <row r="33" spans="1:34" ht="42.75" customHeight="1" x14ac:dyDescent="0.35">
      <c r="A33" s="38"/>
      <c r="B33" s="18"/>
      <c r="C33" s="18"/>
      <c r="D33" s="18"/>
      <c r="E33" s="1047"/>
      <c r="F33" s="70" t="s">
        <v>107</v>
      </c>
      <c r="G33" s="1110">
        <f>SUM(G31:G32)</f>
        <v>7</v>
      </c>
      <c r="H33" s="36"/>
      <c r="I33" s="72" t="s">
        <v>52</v>
      </c>
      <c r="J33" s="73">
        <f>COUNTIF(J40:J150,"SCI")</f>
        <v>0</v>
      </c>
      <c r="K33" s="74" t="s">
        <v>28</v>
      </c>
      <c r="L33" s="75">
        <f>COUNTIF(J40:J150,"SGSI")</f>
        <v>0</v>
      </c>
      <c r="M33" s="1501">
        <f>+J32+J33+J34+J35+L32+L33+L34</f>
        <v>29</v>
      </c>
      <c r="N33" s="18"/>
      <c r="O33" s="25"/>
      <c r="P33" s="203" t="s">
        <v>108</v>
      </c>
      <c r="Q33" s="77">
        <f t="shared" ref="Q33:V33" si="1">SUM(Q29:Q32)</f>
        <v>2</v>
      </c>
      <c r="R33" s="1021">
        <f t="shared" si="1"/>
        <v>37</v>
      </c>
      <c r="S33" s="77">
        <f t="shared" si="1"/>
        <v>4</v>
      </c>
      <c r="T33" s="78">
        <f t="shared" si="1"/>
        <v>43</v>
      </c>
      <c r="U33" s="1021">
        <f t="shared" si="1"/>
        <v>17</v>
      </c>
      <c r="V33" s="77">
        <f t="shared" si="1"/>
        <v>43</v>
      </c>
      <c r="W33" s="33"/>
      <c r="X33" s="18"/>
      <c r="Y33" s="7"/>
      <c r="Z33" s="7"/>
      <c r="AA33" s="7"/>
      <c r="AB33" s="9"/>
      <c r="AC33" s="9"/>
      <c r="AD33" s="9"/>
      <c r="AE33" s="9"/>
      <c r="AF33" s="9"/>
      <c r="AG33" s="9"/>
      <c r="AH33" s="9"/>
    </row>
    <row r="34" spans="1:34" ht="54.75" customHeight="1" x14ac:dyDescent="0.35">
      <c r="A34" s="38"/>
      <c r="B34" s="18"/>
      <c r="C34" s="18"/>
      <c r="D34" s="18"/>
      <c r="E34" s="1047"/>
      <c r="F34" s="34" t="s">
        <v>109</v>
      </c>
      <c r="G34" s="1107">
        <f>+COUNTA(Q40:Q150)</f>
        <v>29</v>
      </c>
      <c r="H34" s="28"/>
      <c r="I34" s="72" t="s">
        <v>47</v>
      </c>
      <c r="J34" s="73">
        <f>COUNTIF(J40:J150,"SGA")</f>
        <v>0</v>
      </c>
      <c r="K34" s="205" t="s">
        <v>21</v>
      </c>
      <c r="L34" s="206">
        <f>COUNTIF(J40:J150,"SIGA")</f>
        <v>1</v>
      </c>
      <c r="M34" s="1502"/>
      <c r="N34" s="18"/>
      <c r="O34" s="25"/>
      <c r="P34" s="82"/>
      <c r="Q34" s="82"/>
      <c r="R34" s="1023"/>
      <c r="S34" s="18"/>
      <c r="T34" s="33"/>
      <c r="U34" s="1023"/>
      <c r="V34" s="18"/>
      <c r="W34" s="33"/>
      <c r="X34" s="18"/>
      <c r="Y34" s="7"/>
      <c r="Z34" s="7"/>
      <c r="AA34" s="7"/>
      <c r="AB34" s="9"/>
      <c r="AC34" s="9"/>
      <c r="AD34" s="9"/>
      <c r="AE34" s="9"/>
      <c r="AF34" s="9"/>
      <c r="AG34" s="9"/>
      <c r="AH34" s="9"/>
    </row>
    <row r="35" spans="1:34" ht="42.75" customHeight="1" x14ac:dyDescent="0.35">
      <c r="A35" s="38"/>
      <c r="B35" s="18"/>
      <c r="C35" s="18"/>
      <c r="D35" s="30"/>
      <c r="E35" s="1087"/>
      <c r="F35" s="84" t="s">
        <v>110</v>
      </c>
      <c r="G35" s="1111">
        <f>+COUNTA(T40:T150)</f>
        <v>29</v>
      </c>
      <c r="H35" s="28"/>
      <c r="I35" s="89" t="s">
        <v>41</v>
      </c>
      <c r="J35" s="208">
        <f>COUNTIF(J40:J150,"SRS")</f>
        <v>0</v>
      </c>
      <c r="K35" s="209"/>
      <c r="L35" s="80"/>
      <c r="M35" s="1467"/>
      <c r="N35" s="18"/>
      <c r="O35" s="18"/>
      <c r="P35" s="18"/>
      <c r="Q35" s="82"/>
      <c r="R35" s="1022"/>
      <c r="S35" s="91"/>
      <c r="T35" s="24"/>
      <c r="U35" s="1131"/>
      <c r="V35" s="18"/>
      <c r="W35" s="33"/>
      <c r="X35" s="18"/>
      <c r="Y35" s="7"/>
      <c r="Z35" s="7"/>
      <c r="AA35" s="7"/>
      <c r="AB35" s="9"/>
      <c r="AC35" s="9"/>
      <c r="AD35" s="9"/>
      <c r="AE35" s="9"/>
      <c r="AF35" s="9"/>
      <c r="AG35" s="9"/>
      <c r="AH35" s="9"/>
    </row>
    <row r="36" spans="1:34" ht="42.75" customHeight="1" x14ac:dyDescent="0.35">
      <c r="A36" s="38"/>
      <c r="B36" s="18"/>
      <c r="C36" s="18"/>
      <c r="D36" s="30"/>
      <c r="E36" s="1087"/>
      <c r="F36" s="30"/>
      <c r="G36" s="1087"/>
      <c r="H36" s="28"/>
      <c r="I36" s="30"/>
      <c r="J36" s="30"/>
      <c r="K36" s="18"/>
      <c r="L36" s="18"/>
      <c r="M36" s="18"/>
      <c r="N36" s="18"/>
      <c r="O36" s="18"/>
      <c r="P36" s="18"/>
      <c r="Q36" s="82"/>
      <c r="R36" s="1022"/>
      <c r="S36" s="91"/>
      <c r="T36" s="24"/>
      <c r="U36" s="1131"/>
      <c r="V36" s="18"/>
      <c r="W36" s="33"/>
      <c r="X36" s="18"/>
      <c r="Y36" s="7"/>
      <c r="Z36" s="7"/>
      <c r="AA36" s="7"/>
      <c r="AB36" s="9"/>
      <c r="AC36" s="9"/>
      <c r="AD36" s="9"/>
      <c r="AE36" s="9"/>
      <c r="AF36" s="9"/>
      <c r="AG36" s="9"/>
      <c r="AH36" s="9"/>
    </row>
    <row r="37" spans="1:34" ht="42.75" customHeight="1" x14ac:dyDescent="0.35">
      <c r="A37" s="38"/>
      <c r="B37" s="18"/>
      <c r="C37" s="18"/>
      <c r="D37" s="30"/>
      <c r="E37" s="1087"/>
      <c r="F37" s="30"/>
      <c r="G37" s="1087"/>
      <c r="H37" s="83"/>
      <c r="I37" s="30"/>
      <c r="J37" s="30"/>
      <c r="K37" s="30"/>
      <c r="L37" s="30"/>
      <c r="M37" s="30"/>
      <c r="N37" s="18"/>
      <c r="O37" s="18"/>
      <c r="P37" s="18"/>
      <c r="Q37" s="216"/>
      <c r="R37" s="1131"/>
      <c r="S37" s="82"/>
      <c r="T37" s="98"/>
      <c r="U37" s="1022"/>
      <c r="V37" s="91"/>
      <c r="W37" s="24"/>
      <c r="X37" s="32"/>
      <c r="Y37" s="7"/>
      <c r="Z37" s="7"/>
      <c r="AA37" s="7"/>
      <c r="AB37" s="9"/>
      <c r="AC37" s="9"/>
      <c r="AD37" s="9"/>
      <c r="AE37" s="9"/>
      <c r="AF37" s="9"/>
      <c r="AG37" s="9"/>
      <c r="AH37" s="9"/>
    </row>
    <row r="38" spans="1:34" ht="42.75" customHeight="1" thickBot="1" x14ac:dyDescent="0.3">
      <c r="A38" s="1465" t="s">
        <v>114</v>
      </c>
      <c r="B38" s="1389"/>
      <c r="C38" s="1389"/>
      <c r="D38" s="1389"/>
      <c r="E38" s="1439"/>
      <c r="F38" s="1389"/>
      <c r="G38" s="1439"/>
      <c r="H38" s="1479" t="s">
        <v>116</v>
      </c>
      <c r="I38" s="1463"/>
      <c r="J38" s="1463"/>
      <c r="K38" s="1463"/>
      <c r="L38" s="1463"/>
      <c r="M38" s="1463"/>
      <c r="N38" s="1463"/>
      <c r="O38" s="1463"/>
      <c r="P38" s="1464"/>
      <c r="Q38" s="1476" t="s">
        <v>293</v>
      </c>
      <c r="R38" s="1449"/>
      <c r="S38" s="1384"/>
      <c r="T38" s="1462" t="s">
        <v>118</v>
      </c>
      <c r="U38" s="1439"/>
      <c r="V38" s="1463"/>
      <c r="W38" s="1464"/>
      <c r="X38" s="219" t="s">
        <v>119</v>
      </c>
      <c r="Y38" s="101"/>
      <c r="Z38" s="102"/>
      <c r="AA38" s="7"/>
      <c r="AB38" s="9"/>
      <c r="AC38" s="9"/>
      <c r="AD38" s="9"/>
      <c r="AE38" s="9"/>
      <c r="AF38" s="9"/>
      <c r="AG38" s="9"/>
      <c r="AH38" s="9"/>
    </row>
    <row r="39" spans="1:34" s="15" customFormat="1" ht="64.5" customHeight="1" thickBot="1" x14ac:dyDescent="0.3">
      <c r="A39" s="221" t="s">
        <v>120</v>
      </c>
      <c r="B39" s="104" t="s">
        <v>3</v>
      </c>
      <c r="C39" s="104" t="s">
        <v>121</v>
      </c>
      <c r="D39" s="104" t="s">
        <v>122</v>
      </c>
      <c r="E39" s="1091" t="s">
        <v>123</v>
      </c>
      <c r="F39" s="104" t="s">
        <v>4</v>
      </c>
      <c r="G39" s="1112" t="s">
        <v>124</v>
      </c>
      <c r="H39" s="223" t="s">
        <v>125</v>
      </c>
      <c r="I39" s="107" t="s">
        <v>5</v>
      </c>
      <c r="J39" s="107" t="s">
        <v>126</v>
      </c>
      <c r="K39" s="107" t="s">
        <v>127</v>
      </c>
      <c r="L39" s="108" t="s">
        <v>128</v>
      </c>
      <c r="M39" s="109" t="s">
        <v>129</v>
      </c>
      <c r="N39" s="109" t="s">
        <v>130</v>
      </c>
      <c r="O39" s="109" t="s">
        <v>131</v>
      </c>
      <c r="P39" s="110" t="s">
        <v>132</v>
      </c>
      <c r="Q39" s="111" t="s">
        <v>133</v>
      </c>
      <c r="R39" s="112" t="s">
        <v>134</v>
      </c>
      <c r="S39" s="113" t="s">
        <v>135</v>
      </c>
      <c r="T39" s="109" t="s">
        <v>133</v>
      </c>
      <c r="U39" s="1053" t="s">
        <v>134</v>
      </c>
      <c r="V39" s="109" t="s">
        <v>136</v>
      </c>
      <c r="W39" s="114" t="s">
        <v>137</v>
      </c>
      <c r="X39" s="230"/>
      <c r="Y39" s="577"/>
      <c r="Z39" s="577"/>
    </row>
    <row r="40" spans="1:34" ht="408.75" hidden="1" customHeight="1" x14ac:dyDescent="0.25">
      <c r="A40" s="116">
        <v>1</v>
      </c>
      <c r="B40" s="117" t="s">
        <v>11</v>
      </c>
      <c r="C40" s="117" t="s">
        <v>17</v>
      </c>
      <c r="D40" s="118">
        <v>41822</v>
      </c>
      <c r="E40" s="119" t="s">
        <v>300</v>
      </c>
      <c r="F40" s="117" t="s">
        <v>12</v>
      </c>
      <c r="G40" s="119" t="s">
        <v>301</v>
      </c>
      <c r="H40" s="120" t="s">
        <v>302</v>
      </c>
      <c r="I40" s="121" t="s">
        <v>27</v>
      </c>
      <c r="J40" s="121" t="s">
        <v>14</v>
      </c>
      <c r="K40" s="120" t="s">
        <v>303</v>
      </c>
      <c r="L40" s="120" t="s">
        <v>304</v>
      </c>
      <c r="M40" s="120" t="s">
        <v>158</v>
      </c>
      <c r="N40" s="122">
        <v>41883</v>
      </c>
      <c r="O40" s="122">
        <v>41883</v>
      </c>
      <c r="P40" s="122">
        <v>41942</v>
      </c>
      <c r="Q40" s="120" t="s">
        <v>305</v>
      </c>
      <c r="R40" s="120" t="s">
        <v>306</v>
      </c>
      <c r="S40" s="122">
        <v>42494</v>
      </c>
      <c r="T40" s="120" t="s">
        <v>308</v>
      </c>
      <c r="U40" s="120" t="s">
        <v>309</v>
      </c>
      <c r="V40" s="123" t="s">
        <v>36</v>
      </c>
      <c r="W40" s="121" t="s">
        <v>310</v>
      </c>
      <c r="X40" s="123" t="str">
        <f t="shared" ref="X40:X68" ca="1" si="2">+IF(P40="","",IF(TODAY()-P40&gt;0,"VENCIDA","EN DESARROLLO"))</f>
        <v>VENCIDA</v>
      </c>
      <c r="Y40" s="125"/>
      <c r="Z40" s="125"/>
      <c r="AA40" s="7"/>
      <c r="AB40" s="9"/>
      <c r="AC40" s="9"/>
      <c r="AD40" s="9"/>
      <c r="AE40" s="9"/>
      <c r="AF40" s="9"/>
      <c r="AG40" s="9"/>
      <c r="AH40" s="9"/>
    </row>
    <row r="41" spans="1:34" ht="391.5" customHeight="1" thickBot="1" x14ac:dyDescent="0.3">
      <c r="A41" s="237">
        <v>2</v>
      </c>
      <c r="B41" s="239" t="s">
        <v>11</v>
      </c>
      <c r="C41" s="239" t="s">
        <v>17</v>
      </c>
      <c r="D41" s="241">
        <v>41822</v>
      </c>
      <c r="E41" s="1154" t="s">
        <v>313</v>
      </c>
      <c r="F41" s="1154" t="s">
        <v>19</v>
      </c>
      <c r="G41" s="1154" t="s">
        <v>314</v>
      </c>
      <c r="H41" s="1154" t="s">
        <v>315</v>
      </c>
      <c r="I41" s="239" t="s">
        <v>27</v>
      </c>
      <c r="J41" s="239" t="s">
        <v>14</v>
      </c>
      <c r="K41" s="243" t="s">
        <v>316</v>
      </c>
      <c r="L41" s="243" t="s">
        <v>317</v>
      </c>
      <c r="M41" s="243" t="s">
        <v>318</v>
      </c>
      <c r="N41" s="241">
        <v>41883</v>
      </c>
      <c r="O41" s="241">
        <v>41883</v>
      </c>
      <c r="P41" s="241">
        <v>41912</v>
      </c>
      <c r="Q41" s="1161" t="s">
        <v>2214</v>
      </c>
      <c r="R41" s="1154" t="s">
        <v>321</v>
      </c>
      <c r="S41" s="241">
        <v>42494</v>
      </c>
      <c r="T41" s="1166" t="s">
        <v>2195</v>
      </c>
      <c r="U41" s="1167" t="s">
        <v>2194</v>
      </c>
      <c r="V41" s="244" t="s">
        <v>29</v>
      </c>
      <c r="W41" s="1167" t="s">
        <v>2193</v>
      </c>
      <c r="X41" s="123" t="str">
        <f t="shared" ca="1" si="2"/>
        <v>VENCIDA</v>
      </c>
      <c r="Y41" s="125"/>
      <c r="Z41" s="125"/>
      <c r="AA41" s="7"/>
      <c r="AB41" s="9"/>
      <c r="AC41" s="9"/>
      <c r="AD41" s="9"/>
      <c r="AE41" s="9"/>
      <c r="AF41" s="9"/>
      <c r="AG41" s="9"/>
      <c r="AH41" s="9"/>
    </row>
    <row r="42" spans="1:34" ht="189" hidden="1" customHeight="1" x14ac:dyDescent="0.25">
      <c r="A42" s="237">
        <v>3</v>
      </c>
      <c r="B42" s="239" t="s">
        <v>11</v>
      </c>
      <c r="C42" s="239" t="s">
        <v>17</v>
      </c>
      <c r="D42" s="241">
        <v>42342</v>
      </c>
      <c r="E42" s="243" t="s">
        <v>327</v>
      </c>
      <c r="F42" s="239" t="s">
        <v>12</v>
      </c>
      <c r="G42" s="243" t="s">
        <v>328</v>
      </c>
      <c r="H42" s="243" t="s">
        <v>329</v>
      </c>
      <c r="I42" s="239" t="s">
        <v>27</v>
      </c>
      <c r="J42" s="239" t="s">
        <v>14</v>
      </c>
      <c r="K42" s="239" t="s">
        <v>330</v>
      </c>
      <c r="L42" s="239" t="s">
        <v>331</v>
      </c>
      <c r="M42" s="239" t="s">
        <v>159</v>
      </c>
      <c r="N42" s="241">
        <v>42349</v>
      </c>
      <c r="O42" s="241">
        <v>42349</v>
      </c>
      <c r="P42" s="241">
        <v>42369</v>
      </c>
      <c r="Q42" s="265" t="s">
        <v>332</v>
      </c>
      <c r="R42" s="239" t="s">
        <v>333</v>
      </c>
      <c r="S42" s="241">
        <v>42495</v>
      </c>
      <c r="T42" s="267" t="s">
        <v>334</v>
      </c>
      <c r="U42" s="243"/>
      <c r="V42" s="244" t="s">
        <v>36</v>
      </c>
      <c r="W42" s="243" t="s">
        <v>336</v>
      </c>
      <c r="X42" s="132" t="str">
        <f t="shared" ca="1" si="2"/>
        <v>VENCIDA</v>
      </c>
      <c r="Y42" s="270"/>
      <c r="Z42" s="271"/>
      <c r="AA42" s="7"/>
      <c r="AB42" s="9"/>
      <c r="AC42" s="9"/>
      <c r="AD42" s="9"/>
      <c r="AE42" s="9"/>
      <c r="AF42" s="9"/>
      <c r="AG42" s="9"/>
      <c r="AH42" s="9"/>
    </row>
    <row r="43" spans="1:34" ht="231" hidden="1" customHeight="1" x14ac:dyDescent="0.25">
      <c r="A43" s="116">
        <v>4</v>
      </c>
      <c r="B43" s="276" t="s">
        <v>11</v>
      </c>
      <c r="C43" s="276" t="s">
        <v>17</v>
      </c>
      <c r="D43" s="278">
        <v>42342</v>
      </c>
      <c r="E43" s="276" t="s">
        <v>337</v>
      </c>
      <c r="F43" s="276" t="s">
        <v>12</v>
      </c>
      <c r="G43" s="276" t="s">
        <v>338</v>
      </c>
      <c r="H43" s="279" t="s">
        <v>339</v>
      </c>
      <c r="I43" s="279" t="s">
        <v>27</v>
      </c>
      <c r="J43" s="279" t="s">
        <v>14</v>
      </c>
      <c r="K43" s="279" t="s">
        <v>340</v>
      </c>
      <c r="L43" s="279" t="s">
        <v>341</v>
      </c>
      <c r="M43" s="279" t="s">
        <v>342</v>
      </c>
      <c r="N43" s="281">
        <v>42349</v>
      </c>
      <c r="O43" s="281">
        <v>42349</v>
      </c>
      <c r="P43" s="281">
        <v>42369</v>
      </c>
      <c r="Q43" s="279" t="s">
        <v>343</v>
      </c>
      <c r="R43" s="283" t="str">
        <f>HYPERLINK("http://www.idep.edu.co/?q=node/41","http://www.idep.edu.co/?q=node/41")</f>
        <v>http://www.idep.edu.co/?q=node/41</v>
      </c>
      <c r="S43" s="281">
        <v>42437</v>
      </c>
      <c r="T43" s="279" t="s">
        <v>345</v>
      </c>
      <c r="U43" s="279" t="s">
        <v>346</v>
      </c>
      <c r="V43" s="132" t="s">
        <v>36</v>
      </c>
      <c r="W43" s="279" t="s">
        <v>347</v>
      </c>
      <c r="X43" s="132" t="str">
        <f t="shared" ca="1" si="2"/>
        <v>VENCIDA</v>
      </c>
      <c r="Y43" s="271"/>
      <c r="Z43" s="271"/>
      <c r="AA43" s="7"/>
      <c r="AB43" s="9"/>
      <c r="AC43" s="9"/>
      <c r="AD43" s="9"/>
      <c r="AE43" s="9"/>
      <c r="AF43" s="9"/>
      <c r="AG43" s="9"/>
      <c r="AH43" s="9"/>
    </row>
    <row r="44" spans="1:34" ht="347.25" hidden="1" customHeight="1" x14ac:dyDescent="0.25">
      <c r="A44" s="284">
        <v>5</v>
      </c>
      <c r="B44" s="117" t="s">
        <v>11</v>
      </c>
      <c r="C44" s="117" t="s">
        <v>17</v>
      </c>
      <c r="D44" s="118">
        <v>42342</v>
      </c>
      <c r="E44" s="119" t="s">
        <v>350</v>
      </c>
      <c r="F44" s="117" t="s">
        <v>12</v>
      </c>
      <c r="G44" s="119" t="s">
        <v>351</v>
      </c>
      <c r="H44" s="120" t="s">
        <v>352</v>
      </c>
      <c r="I44" s="121" t="s">
        <v>27</v>
      </c>
      <c r="J44" s="121" t="s">
        <v>14</v>
      </c>
      <c r="K44" s="121" t="s">
        <v>353</v>
      </c>
      <c r="L44" s="121" t="s">
        <v>354</v>
      </c>
      <c r="M44" s="121" t="s">
        <v>355</v>
      </c>
      <c r="N44" s="122">
        <v>42349</v>
      </c>
      <c r="O44" s="122">
        <v>42349</v>
      </c>
      <c r="P44" s="122">
        <v>42369</v>
      </c>
      <c r="Q44" s="287" t="s">
        <v>356</v>
      </c>
      <c r="R44" s="288" t="s">
        <v>358</v>
      </c>
      <c r="S44" s="122">
        <v>42495</v>
      </c>
      <c r="T44" s="290" t="s">
        <v>359</v>
      </c>
      <c r="U44" s="120"/>
      <c r="V44" s="132" t="s">
        <v>42</v>
      </c>
      <c r="W44" s="120" t="s">
        <v>362</v>
      </c>
      <c r="X44" s="132" t="str">
        <f t="shared" ca="1" si="2"/>
        <v>VENCIDA</v>
      </c>
      <c r="Y44" s="271"/>
      <c r="Z44" s="271"/>
      <c r="AA44" s="7"/>
      <c r="AB44" s="9"/>
      <c r="AC44" s="9"/>
      <c r="AD44" s="9"/>
      <c r="AE44" s="9"/>
      <c r="AF44" s="9"/>
      <c r="AG44" s="9"/>
      <c r="AH44" s="9"/>
    </row>
    <row r="45" spans="1:34" ht="300.75" customHeight="1" thickBot="1" x14ac:dyDescent="0.3">
      <c r="A45" s="237">
        <v>6</v>
      </c>
      <c r="B45" s="239" t="s">
        <v>11</v>
      </c>
      <c r="C45" s="239" t="s">
        <v>17</v>
      </c>
      <c r="D45" s="241">
        <v>42342</v>
      </c>
      <c r="E45" s="1154" t="s">
        <v>363</v>
      </c>
      <c r="F45" s="322" t="s">
        <v>12</v>
      </c>
      <c r="G45" s="1167" t="s">
        <v>2196</v>
      </c>
      <c r="H45" s="1025" t="s">
        <v>365</v>
      </c>
      <c r="I45" s="121" t="s">
        <v>34</v>
      </c>
      <c r="J45" s="121" t="s">
        <v>14</v>
      </c>
      <c r="K45" s="121" t="s">
        <v>366</v>
      </c>
      <c r="L45" s="121" t="s">
        <v>367</v>
      </c>
      <c r="M45" s="121" t="s">
        <v>368</v>
      </c>
      <c r="N45" s="122">
        <v>42349</v>
      </c>
      <c r="O45" s="122">
        <v>42371</v>
      </c>
      <c r="P45" s="122">
        <v>42460</v>
      </c>
      <c r="Q45" s="1049" t="s">
        <v>2216</v>
      </c>
      <c r="R45" s="1049" t="s">
        <v>2192</v>
      </c>
      <c r="S45" s="122">
        <v>42501</v>
      </c>
      <c r="T45" s="1049" t="s">
        <v>2217</v>
      </c>
      <c r="U45" s="1049" t="s">
        <v>2218</v>
      </c>
      <c r="V45" s="132" t="s">
        <v>29</v>
      </c>
      <c r="W45" s="1049" t="s">
        <v>2204</v>
      </c>
      <c r="X45" s="132" t="str">
        <f t="shared" ca="1" si="2"/>
        <v>VENCIDA</v>
      </c>
      <c r="Y45" s="271"/>
      <c r="Z45" s="271"/>
      <c r="AA45" s="7"/>
      <c r="AB45" s="9"/>
      <c r="AC45" s="9"/>
      <c r="AD45" s="9"/>
      <c r="AE45" s="9"/>
      <c r="AF45" s="9"/>
      <c r="AG45" s="9"/>
      <c r="AH45" s="9"/>
    </row>
    <row r="46" spans="1:34" ht="179.25" hidden="1" customHeight="1" x14ac:dyDescent="0.25">
      <c r="A46" s="116">
        <v>7</v>
      </c>
      <c r="B46" s="276" t="s">
        <v>11</v>
      </c>
      <c r="C46" s="276" t="s">
        <v>17</v>
      </c>
      <c r="D46" s="278">
        <v>42342</v>
      </c>
      <c r="E46" s="276" t="s">
        <v>369</v>
      </c>
      <c r="F46" s="276" t="s">
        <v>12</v>
      </c>
      <c r="G46" s="276" t="s">
        <v>370</v>
      </c>
      <c r="H46" s="279" t="s">
        <v>371</v>
      </c>
      <c r="I46" s="279" t="s">
        <v>27</v>
      </c>
      <c r="J46" s="279" t="s">
        <v>14</v>
      </c>
      <c r="K46" s="279" t="s">
        <v>372</v>
      </c>
      <c r="L46" s="279" t="s">
        <v>373</v>
      </c>
      <c r="M46" s="279" t="s">
        <v>374</v>
      </c>
      <c r="N46" s="281">
        <v>42349</v>
      </c>
      <c r="O46" s="281">
        <v>42349</v>
      </c>
      <c r="P46" s="281">
        <v>42400</v>
      </c>
      <c r="Q46" s="279" t="s">
        <v>375</v>
      </c>
      <c r="R46" s="299" t="s">
        <v>376</v>
      </c>
      <c r="S46" s="281">
        <v>42492</v>
      </c>
      <c r="T46" s="279" t="s">
        <v>377</v>
      </c>
      <c r="U46" s="279"/>
      <c r="V46" s="132" t="s">
        <v>36</v>
      </c>
      <c r="W46" s="279" t="s">
        <v>378</v>
      </c>
      <c r="X46" s="132" t="str">
        <f t="shared" ca="1" si="2"/>
        <v>VENCIDA</v>
      </c>
      <c r="Y46" s="271"/>
      <c r="Z46" s="271"/>
      <c r="AA46" s="7"/>
      <c r="AB46" s="9"/>
      <c r="AC46" s="9"/>
      <c r="AD46" s="9"/>
      <c r="AE46" s="9"/>
      <c r="AF46" s="9"/>
      <c r="AG46" s="9"/>
      <c r="AH46" s="9"/>
    </row>
    <row r="47" spans="1:34" ht="374.25" hidden="1" customHeight="1" x14ac:dyDescent="0.25">
      <c r="A47" s="116">
        <v>8</v>
      </c>
      <c r="B47" s="276" t="s">
        <v>11</v>
      </c>
      <c r="C47" s="276" t="s">
        <v>17</v>
      </c>
      <c r="D47" s="278">
        <v>42342</v>
      </c>
      <c r="E47" s="301" t="s">
        <v>379</v>
      </c>
      <c r="F47" s="276" t="s">
        <v>12</v>
      </c>
      <c r="G47" s="276" t="s">
        <v>380</v>
      </c>
      <c r="H47" s="279" t="s">
        <v>371</v>
      </c>
      <c r="I47" s="279" t="s">
        <v>27</v>
      </c>
      <c r="J47" s="279" t="s">
        <v>14</v>
      </c>
      <c r="K47" s="279" t="s">
        <v>372</v>
      </c>
      <c r="L47" s="279" t="s">
        <v>381</v>
      </c>
      <c r="M47" s="279" t="s">
        <v>382</v>
      </c>
      <c r="N47" s="281">
        <v>42349</v>
      </c>
      <c r="O47" s="281">
        <v>42349</v>
      </c>
      <c r="P47" s="281">
        <v>42400</v>
      </c>
      <c r="Q47" s="279" t="s">
        <v>383</v>
      </c>
      <c r="R47" s="303" t="str">
        <f>HYPERLINK("http://overlay-context=/","http://www.idep.edu.co/?q=content/dip-02-proceso-de-direcci%C3%B3n-y-planeaci%C3%B3n#overlay-context=")</f>
        <v>http://www.idep.edu.co/?q=content/dip-02-proceso-de-direcci%C3%B3n-y-planeaci%C3%B3n#overlay-context=</v>
      </c>
      <c r="S47" s="281">
        <v>42492</v>
      </c>
      <c r="T47" s="279" t="s">
        <v>385</v>
      </c>
      <c r="U47" s="303" t="str">
        <f>HYPERLINK("http://overlay-context=/","http://www.idep.edu.co/?q=content/dip-02-proceso-de-direcci%C3%B3n-y-planeaci%C3%B3n#overlay-context=")</f>
        <v>http://www.idep.edu.co/?q=content/dip-02-proceso-de-direcci%C3%B3n-y-planeaci%C3%B3n#overlay-context=</v>
      </c>
      <c r="V47" s="132" t="s">
        <v>36</v>
      </c>
      <c r="W47" s="279" t="s">
        <v>386</v>
      </c>
      <c r="X47" s="132" t="str">
        <f t="shared" ca="1" si="2"/>
        <v>VENCIDA</v>
      </c>
      <c r="Y47" s="271"/>
      <c r="Z47" s="271"/>
      <c r="AA47" s="7"/>
      <c r="AB47" s="9"/>
      <c r="AC47" s="9"/>
      <c r="AD47" s="9"/>
      <c r="AE47" s="9"/>
      <c r="AF47" s="9"/>
      <c r="AG47" s="9"/>
      <c r="AH47" s="9"/>
    </row>
    <row r="48" spans="1:34" ht="346.5" hidden="1" customHeight="1" x14ac:dyDescent="0.25">
      <c r="A48" s="116">
        <v>9</v>
      </c>
      <c r="B48" s="276" t="s">
        <v>11</v>
      </c>
      <c r="C48" s="276" t="s">
        <v>17</v>
      </c>
      <c r="D48" s="278">
        <v>42342</v>
      </c>
      <c r="E48" s="276" t="s">
        <v>387</v>
      </c>
      <c r="F48" s="276" t="s">
        <v>12</v>
      </c>
      <c r="G48" s="276" t="s">
        <v>388</v>
      </c>
      <c r="H48" s="279" t="s">
        <v>389</v>
      </c>
      <c r="I48" s="279" t="s">
        <v>27</v>
      </c>
      <c r="J48" s="279" t="s">
        <v>14</v>
      </c>
      <c r="K48" s="279" t="s">
        <v>390</v>
      </c>
      <c r="L48" s="279" t="s">
        <v>373</v>
      </c>
      <c r="M48" s="279" t="s">
        <v>374</v>
      </c>
      <c r="N48" s="281">
        <v>42349</v>
      </c>
      <c r="O48" s="281">
        <v>42349</v>
      </c>
      <c r="P48" s="281">
        <v>42400</v>
      </c>
      <c r="Q48" s="279" t="s">
        <v>391</v>
      </c>
      <c r="R48" s="279" t="s">
        <v>392</v>
      </c>
      <c r="S48" s="281">
        <v>42437</v>
      </c>
      <c r="T48" s="279" t="s">
        <v>393</v>
      </c>
      <c r="U48" s="279" t="s">
        <v>394</v>
      </c>
      <c r="V48" s="132" t="s">
        <v>36</v>
      </c>
      <c r="W48" s="279" t="s">
        <v>347</v>
      </c>
      <c r="X48" s="132" t="str">
        <f t="shared" ca="1" si="2"/>
        <v>VENCIDA</v>
      </c>
      <c r="Y48" s="271"/>
      <c r="Z48" s="271"/>
      <c r="AA48" s="7"/>
      <c r="AB48" s="9"/>
      <c r="AC48" s="9"/>
      <c r="AD48" s="9"/>
      <c r="AE48" s="9"/>
      <c r="AF48" s="9"/>
      <c r="AG48" s="9"/>
      <c r="AH48" s="9"/>
    </row>
    <row r="49" spans="1:34" ht="174.75" hidden="1" customHeight="1" x14ac:dyDescent="0.25">
      <c r="A49" s="116">
        <v>10</v>
      </c>
      <c r="B49" s="276" t="s">
        <v>11</v>
      </c>
      <c r="C49" s="276" t="s">
        <v>17</v>
      </c>
      <c r="D49" s="278">
        <v>42342</v>
      </c>
      <c r="E49" s="276" t="s">
        <v>395</v>
      </c>
      <c r="F49" s="276" t="s">
        <v>12</v>
      </c>
      <c r="G49" s="276" t="s">
        <v>396</v>
      </c>
      <c r="H49" s="279" t="s">
        <v>397</v>
      </c>
      <c r="I49" s="279" t="s">
        <v>27</v>
      </c>
      <c r="J49" s="279" t="s">
        <v>14</v>
      </c>
      <c r="K49" s="279" t="s">
        <v>353</v>
      </c>
      <c r="L49" s="279" t="s">
        <v>398</v>
      </c>
      <c r="M49" s="279" t="s">
        <v>399</v>
      </c>
      <c r="N49" s="281">
        <v>42349</v>
      </c>
      <c r="O49" s="281">
        <v>42349</v>
      </c>
      <c r="P49" s="281">
        <v>42369</v>
      </c>
      <c r="Q49" s="279" t="s">
        <v>400</v>
      </c>
      <c r="R49" s="283" t="str">
        <f>HYPERLINK("http://www.idep.edu.co/?q=node/41","http://www.idep.edu.co/?q=node/41")</f>
        <v>http://www.idep.edu.co/?q=node/41</v>
      </c>
      <c r="S49" s="281">
        <v>42437</v>
      </c>
      <c r="T49" s="279" t="s">
        <v>401</v>
      </c>
      <c r="U49" s="279" t="s">
        <v>402</v>
      </c>
      <c r="V49" s="132" t="s">
        <v>36</v>
      </c>
      <c r="W49" s="279" t="s">
        <v>403</v>
      </c>
      <c r="X49" s="132" t="str">
        <f t="shared" ca="1" si="2"/>
        <v>VENCIDA</v>
      </c>
      <c r="Y49" s="271"/>
      <c r="Z49" s="271"/>
      <c r="AA49" s="7"/>
      <c r="AB49" s="9"/>
      <c r="AC49" s="9"/>
      <c r="AD49" s="9"/>
      <c r="AE49" s="9"/>
      <c r="AF49" s="9"/>
      <c r="AG49" s="9"/>
      <c r="AH49" s="9"/>
    </row>
    <row r="50" spans="1:34" ht="191.25" hidden="1" customHeight="1" x14ac:dyDescent="0.25">
      <c r="A50" s="116">
        <v>11</v>
      </c>
      <c r="B50" s="276" t="s">
        <v>11</v>
      </c>
      <c r="C50" s="276" t="s">
        <v>17</v>
      </c>
      <c r="D50" s="278">
        <v>42342</v>
      </c>
      <c r="E50" s="276" t="s">
        <v>404</v>
      </c>
      <c r="F50" s="276" t="s">
        <v>19</v>
      </c>
      <c r="G50" s="276" t="s">
        <v>405</v>
      </c>
      <c r="H50" s="279" t="s">
        <v>406</v>
      </c>
      <c r="I50" s="279" t="s">
        <v>20</v>
      </c>
      <c r="J50" s="279" t="s">
        <v>14</v>
      </c>
      <c r="K50" s="279" t="s">
        <v>407</v>
      </c>
      <c r="L50" s="279" t="s">
        <v>373</v>
      </c>
      <c r="M50" s="279" t="s">
        <v>374</v>
      </c>
      <c r="N50" s="281">
        <v>42349</v>
      </c>
      <c r="O50" s="281">
        <v>42349</v>
      </c>
      <c r="P50" s="281">
        <v>42400</v>
      </c>
      <c r="Q50" s="279" t="s">
        <v>408</v>
      </c>
      <c r="R50" s="303" t="str">
        <f>HYPERLINK("http://overlay-context=/","http://www.idep.edu.co/?q=content/dip-02-proceso-de-direcci%C3%B3n-y-planeaci%C3%B3n#overlay-context=")</f>
        <v>http://www.idep.edu.co/?q=content/dip-02-proceso-de-direcci%C3%B3n-y-planeaci%C3%B3n#overlay-context=</v>
      </c>
      <c r="S50" s="281">
        <v>42492</v>
      </c>
      <c r="T50" s="279" t="s">
        <v>409</v>
      </c>
      <c r="U50" s="281">
        <v>42396</v>
      </c>
      <c r="V50" s="132" t="s">
        <v>36</v>
      </c>
      <c r="W50" s="279" t="s">
        <v>386</v>
      </c>
      <c r="X50" s="132" t="str">
        <f t="shared" ca="1" si="2"/>
        <v>VENCIDA</v>
      </c>
      <c r="Y50" s="271"/>
      <c r="Z50" s="271"/>
      <c r="AA50" s="7"/>
      <c r="AB50" s="9"/>
      <c r="AC50" s="9"/>
      <c r="AD50" s="9"/>
      <c r="AE50" s="9"/>
      <c r="AF50" s="9"/>
      <c r="AG50" s="9"/>
      <c r="AH50" s="9"/>
    </row>
    <row r="51" spans="1:34" ht="331.5" hidden="1" customHeight="1" x14ac:dyDescent="0.25">
      <c r="A51" s="284">
        <v>12</v>
      </c>
      <c r="B51" s="117" t="s">
        <v>11</v>
      </c>
      <c r="C51" s="117" t="s">
        <v>17</v>
      </c>
      <c r="D51" s="118">
        <v>42342</v>
      </c>
      <c r="E51" s="119" t="s">
        <v>411</v>
      </c>
      <c r="F51" s="117" t="s">
        <v>19</v>
      </c>
      <c r="G51" s="119" t="s">
        <v>412</v>
      </c>
      <c r="H51" s="120" t="s">
        <v>413</v>
      </c>
      <c r="I51" s="121" t="s">
        <v>20</v>
      </c>
      <c r="J51" s="121" t="s">
        <v>21</v>
      </c>
      <c r="K51" s="121" t="s">
        <v>414</v>
      </c>
      <c r="L51" s="121" t="s">
        <v>373</v>
      </c>
      <c r="M51" s="121" t="s">
        <v>374</v>
      </c>
      <c r="N51" s="122">
        <v>42349</v>
      </c>
      <c r="O51" s="122">
        <v>42349</v>
      </c>
      <c r="P51" s="122">
        <v>42551</v>
      </c>
      <c r="Q51" s="287" t="s">
        <v>417</v>
      </c>
      <c r="R51" s="121" t="s">
        <v>418</v>
      </c>
      <c r="S51" s="122">
        <v>42492</v>
      </c>
      <c r="T51" s="290" t="s">
        <v>419</v>
      </c>
      <c r="U51" s="120"/>
      <c r="V51" s="132" t="s">
        <v>36</v>
      </c>
      <c r="W51" s="120" t="s">
        <v>420</v>
      </c>
      <c r="X51" s="132" t="str">
        <f t="shared" ca="1" si="2"/>
        <v>VENCIDA</v>
      </c>
      <c r="Y51" s="271"/>
      <c r="Z51" s="271"/>
      <c r="AA51" s="7"/>
      <c r="AB51" s="9"/>
      <c r="AC51" s="9"/>
      <c r="AD51" s="9"/>
      <c r="AE51" s="9"/>
      <c r="AF51" s="9"/>
      <c r="AG51" s="9"/>
      <c r="AH51" s="9"/>
    </row>
    <row r="52" spans="1:34" ht="200.25" hidden="1" customHeight="1" x14ac:dyDescent="0.25">
      <c r="A52" s="116">
        <v>13</v>
      </c>
      <c r="B52" s="276" t="s">
        <v>11</v>
      </c>
      <c r="C52" s="276" t="s">
        <v>17</v>
      </c>
      <c r="D52" s="278">
        <v>42342</v>
      </c>
      <c r="E52" s="276" t="s">
        <v>421</v>
      </c>
      <c r="F52" s="276" t="s">
        <v>19</v>
      </c>
      <c r="G52" s="276" t="s">
        <v>422</v>
      </c>
      <c r="H52" s="279" t="s">
        <v>423</v>
      </c>
      <c r="I52" s="279" t="s">
        <v>20</v>
      </c>
      <c r="J52" s="279" t="s">
        <v>14</v>
      </c>
      <c r="K52" s="279" t="s">
        <v>424</v>
      </c>
      <c r="L52" s="279" t="s">
        <v>425</v>
      </c>
      <c r="M52" s="279" t="s">
        <v>426</v>
      </c>
      <c r="N52" s="281">
        <v>42349</v>
      </c>
      <c r="O52" s="281">
        <v>42349</v>
      </c>
      <c r="P52" s="281">
        <v>42369</v>
      </c>
      <c r="Q52" s="279" t="s">
        <v>427</v>
      </c>
      <c r="R52" s="279" t="s">
        <v>206</v>
      </c>
      <c r="S52" s="281">
        <v>42437</v>
      </c>
      <c r="T52" s="279" t="s">
        <v>428</v>
      </c>
      <c r="U52" s="303" t="str">
        <f>HYPERLINK("http://www.idep.edu.co/sites/default/files/PRO-DIP-02-08 Revisi%C3%B3n por la Direcci%C3%B3n_0.pdf","http://www.idep.edu.co/sites/default/files/PRO-DIP-02-08%20Revisi%C3%B3n%20por%20la%20Direcci%C3%B3n_0.pdf")</f>
        <v>http://www.idep.edu.co/sites/default/files/PRO-DIP-02-08%20Revisi%C3%B3n%20por%20la%20Direcci%C3%B3n_0.pdf</v>
      </c>
      <c r="V52" s="132" t="s">
        <v>36</v>
      </c>
      <c r="W52" s="279" t="s">
        <v>347</v>
      </c>
      <c r="X52" s="132" t="str">
        <f t="shared" ca="1" si="2"/>
        <v>VENCIDA</v>
      </c>
      <c r="Y52" s="271"/>
      <c r="Z52" s="271"/>
      <c r="AA52" s="7"/>
      <c r="AB52" s="9"/>
      <c r="AC52" s="9"/>
      <c r="AD52" s="9"/>
      <c r="AE52" s="9"/>
      <c r="AF52" s="9"/>
      <c r="AG52" s="9"/>
      <c r="AH52" s="9"/>
    </row>
    <row r="53" spans="1:34" ht="153.75" hidden="1" customHeight="1" x14ac:dyDescent="0.25">
      <c r="A53" s="116">
        <v>14</v>
      </c>
      <c r="B53" s="276" t="s">
        <v>11</v>
      </c>
      <c r="C53" s="276" t="s">
        <v>17</v>
      </c>
      <c r="D53" s="278">
        <v>42342</v>
      </c>
      <c r="E53" s="276" t="s">
        <v>430</v>
      </c>
      <c r="F53" s="276" t="s">
        <v>19</v>
      </c>
      <c r="G53" s="276" t="s">
        <v>431</v>
      </c>
      <c r="H53" s="279" t="s">
        <v>432</v>
      </c>
      <c r="I53" s="279" t="s">
        <v>20</v>
      </c>
      <c r="J53" s="279" t="s">
        <v>14</v>
      </c>
      <c r="K53" s="279" t="s">
        <v>433</v>
      </c>
      <c r="L53" s="279" t="s">
        <v>434</v>
      </c>
      <c r="M53" s="279" t="s">
        <v>435</v>
      </c>
      <c r="N53" s="281">
        <v>42349</v>
      </c>
      <c r="O53" s="281">
        <v>42349</v>
      </c>
      <c r="P53" s="281">
        <v>42369</v>
      </c>
      <c r="Q53" s="279" t="s">
        <v>436</v>
      </c>
      <c r="R53" s="315" t="str">
        <f>HYPERLINK("http://www.idep.edu.co/?q=content/subsistemas-sig","http://www.idep.edu.co/?q=content/subsistemas-sig")</f>
        <v>http://www.idep.edu.co/?q=content/subsistemas-sig</v>
      </c>
      <c r="S53" s="281">
        <v>42437</v>
      </c>
      <c r="T53" s="279" t="s">
        <v>437</v>
      </c>
      <c r="U53" s="303" t="str">
        <f>HYPERLINK("http://www.idep.edu.co/sites/default/files/FT-DIP-02-04 Caracterizaci%C3%B3n de Productos y_o Servicios.pdf","http://www.idep.edu.co/sites/default/files/FT-DIP-02-04%20Caracterizaci%C3%B3n%20de%20Productos%20y_o%20Servicios.pdf")</f>
        <v>http://www.idep.edu.co/sites/default/files/FT-DIP-02-04%20Caracterizaci%C3%B3n%20de%20Productos%20y_o%20Servicios.pdf</v>
      </c>
      <c r="V53" s="132" t="s">
        <v>36</v>
      </c>
      <c r="W53" s="279" t="s">
        <v>438</v>
      </c>
      <c r="X53" s="132" t="str">
        <f t="shared" ca="1" si="2"/>
        <v>VENCIDA</v>
      </c>
      <c r="Y53" s="271"/>
      <c r="Z53" s="271"/>
      <c r="AA53" s="7"/>
      <c r="AB53" s="9"/>
      <c r="AC53" s="9"/>
      <c r="AD53" s="9"/>
      <c r="AE53" s="9"/>
      <c r="AF53" s="9"/>
      <c r="AG53" s="9"/>
      <c r="AH53" s="9"/>
    </row>
    <row r="54" spans="1:34" ht="99" hidden="1" customHeight="1" x14ac:dyDescent="0.25">
      <c r="A54" s="284">
        <v>15</v>
      </c>
      <c r="B54" s="117" t="s">
        <v>11</v>
      </c>
      <c r="C54" s="117" t="s">
        <v>17</v>
      </c>
      <c r="D54" s="118">
        <v>42620</v>
      </c>
      <c r="E54" s="119" t="s">
        <v>439</v>
      </c>
      <c r="F54" s="117" t="s">
        <v>12</v>
      </c>
      <c r="G54" s="119" t="s">
        <v>440</v>
      </c>
      <c r="H54" s="119" t="s">
        <v>441</v>
      </c>
      <c r="I54" s="117" t="s">
        <v>27</v>
      </c>
      <c r="J54" s="117" t="s">
        <v>14</v>
      </c>
      <c r="K54" s="119" t="s">
        <v>442</v>
      </c>
      <c r="L54" s="119" t="s">
        <v>443</v>
      </c>
      <c r="M54" s="119" t="s">
        <v>444</v>
      </c>
      <c r="N54" s="256">
        <v>42643</v>
      </c>
      <c r="O54" s="256">
        <v>42644</v>
      </c>
      <c r="P54" s="118">
        <v>42657</v>
      </c>
      <c r="Q54" s="316" t="s">
        <v>445</v>
      </c>
      <c r="R54" s="119" t="s">
        <v>446</v>
      </c>
      <c r="S54" s="117"/>
      <c r="T54" s="119" t="s">
        <v>447</v>
      </c>
      <c r="U54" s="119"/>
      <c r="V54" s="175" t="s">
        <v>36</v>
      </c>
      <c r="W54" s="119" t="s">
        <v>448</v>
      </c>
      <c r="X54" s="123" t="str">
        <f t="shared" ca="1" si="2"/>
        <v>VENCIDA</v>
      </c>
      <c r="Y54" s="125"/>
      <c r="Z54" s="125"/>
      <c r="AA54" s="7"/>
      <c r="AB54" s="9"/>
      <c r="AC54" s="9"/>
      <c r="AD54" s="9"/>
      <c r="AE54" s="9"/>
      <c r="AF54" s="9"/>
      <c r="AG54" s="9"/>
      <c r="AH54" s="9"/>
    </row>
    <row r="55" spans="1:34" ht="53.25" hidden="1" customHeight="1" x14ac:dyDescent="0.25">
      <c r="A55" s="317"/>
      <c r="B55" s="144"/>
      <c r="C55" s="144"/>
      <c r="D55" s="143"/>
      <c r="E55" s="145"/>
      <c r="F55" s="144"/>
      <c r="G55" s="145"/>
      <c r="H55" s="177" t="s">
        <v>449</v>
      </c>
      <c r="I55" s="178" t="s">
        <v>27</v>
      </c>
      <c r="J55" s="178" t="s">
        <v>14</v>
      </c>
      <c r="K55" s="177" t="s">
        <v>450</v>
      </c>
      <c r="L55" s="177" t="s">
        <v>443</v>
      </c>
      <c r="M55" s="177" t="s">
        <v>444</v>
      </c>
      <c r="N55" s="266">
        <v>42643</v>
      </c>
      <c r="O55" s="266">
        <v>42675</v>
      </c>
      <c r="P55" s="318">
        <v>42735</v>
      </c>
      <c r="Q55" s="319" t="s">
        <v>451</v>
      </c>
      <c r="R55" s="320" t="s">
        <v>452</v>
      </c>
      <c r="S55" s="178"/>
      <c r="T55" s="177" t="s">
        <v>453</v>
      </c>
      <c r="U55" s="177"/>
      <c r="V55" s="176" t="s">
        <v>36</v>
      </c>
      <c r="W55" s="177" t="s">
        <v>454</v>
      </c>
      <c r="X55" s="175" t="str">
        <f t="shared" ca="1" si="2"/>
        <v>VENCIDA</v>
      </c>
      <c r="Y55" s="125"/>
      <c r="Z55" s="125"/>
      <c r="AA55" s="7"/>
      <c r="AB55" s="9"/>
      <c r="AC55" s="9"/>
      <c r="AD55" s="9"/>
      <c r="AE55" s="9"/>
      <c r="AF55" s="9"/>
      <c r="AG55" s="9"/>
      <c r="AH55" s="9"/>
    </row>
    <row r="56" spans="1:34" ht="190.5" customHeight="1" thickBot="1" x14ac:dyDescent="0.3">
      <c r="A56" s="321">
        <v>15</v>
      </c>
      <c r="B56" s="322" t="s">
        <v>11</v>
      </c>
      <c r="C56" s="322" t="s">
        <v>17</v>
      </c>
      <c r="D56" s="323">
        <v>42560</v>
      </c>
      <c r="E56" s="1127" t="s">
        <v>439</v>
      </c>
      <c r="F56" s="1154" t="s">
        <v>12</v>
      </c>
      <c r="G56" s="1127" t="s">
        <v>455</v>
      </c>
      <c r="H56" s="1169" t="s">
        <v>456</v>
      </c>
      <c r="I56" s="239" t="s">
        <v>27</v>
      </c>
      <c r="J56" s="239" t="s">
        <v>14</v>
      </c>
      <c r="K56" s="243" t="s">
        <v>457</v>
      </c>
      <c r="L56" s="243" t="s">
        <v>443</v>
      </c>
      <c r="M56" s="243" t="s">
        <v>444</v>
      </c>
      <c r="N56" s="333">
        <v>42643</v>
      </c>
      <c r="O56" s="333">
        <v>42750</v>
      </c>
      <c r="P56" s="241">
        <v>42776</v>
      </c>
      <c r="Q56" s="1161" t="s">
        <v>2210</v>
      </c>
      <c r="R56" s="1169" t="s">
        <v>2198</v>
      </c>
      <c r="S56" s="239"/>
      <c r="T56" s="1154" t="s">
        <v>2268</v>
      </c>
      <c r="U56" s="1167" t="s">
        <v>2219</v>
      </c>
      <c r="V56" s="244" t="s">
        <v>29</v>
      </c>
      <c r="W56" s="1167" t="s">
        <v>2205</v>
      </c>
      <c r="X56" s="244" t="str">
        <f t="shared" ca="1" si="2"/>
        <v>VENCIDA</v>
      </c>
      <c r="Y56" s="125"/>
      <c r="Z56" s="125"/>
      <c r="AA56" s="7"/>
      <c r="AB56" s="9"/>
      <c r="AC56" s="9"/>
      <c r="AD56" s="9"/>
      <c r="AE56" s="9"/>
      <c r="AF56" s="9"/>
      <c r="AG56" s="9"/>
      <c r="AH56" s="9"/>
    </row>
    <row r="57" spans="1:34" ht="48.75" hidden="1" customHeight="1" x14ac:dyDescent="0.25">
      <c r="A57" s="284">
        <v>16</v>
      </c>
      <c r="B57" s="117" t="s">
        <v>11</v>
      </c>
      <c r="C57" s="117" t="s">
        <v>17</v>
      </c>
      <c r="D57" s="118">
        <v>42620</v>
      </c>
      <c r="E57" s="119" t="s">
        <v>458</v>
      </c>
      <c r="F57" s="117" t="s">
        <v>12</v>
      </c>
      <c r="G57" s="339" t="s">
        <v>459</v>
      </c>
      <c r="H57" s="119" t="s">
        <v>460</v>
      </c>
      <c r="I57" s="342" t="s">
        <v>27</v>
      </c>
      <c r="J57" s="342" t="s">
        <v>14</v>
      </c>
      <c r="K57" s="119" t="s">
        <v>450</v>
      </c>
      <c r="L57" s="117" t="s">
        <v>443</v>
      </c>
      <c r="M57" s="117" t="s">
        <v>444</v>
      </c>
      <c r="N57" s="256">
        <v>42643</v>
      </c>
      <c r="O57" s="256">
        <v>42675</v>
      </c>
      <c r="P57" s="118">
        <v>42735</v>
      </c>
      <c r="Q57" s="316" t="s">
        <v>461</v>
      </c>
      <c r="R57" s="119" t="s">
        <v>452</v>
      </c>
      <c r="S57" s="117"/>
      <c r="T57" s="119" t="s">
        <v>462</v>
      </c>
      <c r="U57" s="119"/>
      <c r="V57" s="175" t="s">
        <v>36</v>
      </c>
      <c r="W57" s="119" t="s">
        <v>463</v>
      </c>
      <c r="X57" s="175" t="str">
        <f t="shared" ca="1" si="2"/>
        <v>VENCIDA</v>
      </c>
      <c r="Y57" s="125"/>
      <c r="Z57" s="125"/>
      <c r="AA57" s="7"/>
      <c r="AB57" s="9"/>
      <c r="AC57" s="9"/>
      <c r="AD57" s="9"/>
      <c r="AE57" s="9"/>
      <c r="AF57" s="9"/>
      <c r="AG57" s="9"/>
      <c r="AH57" s="9"/>
    </row>
    <row r="58" spans="1:34" ht="124.5" customHeight="1" thickBot="1" x14ac:dyDescent="0.3">
      <c r="A58" s="345">
        <v>16</v>
      </c>
      <c r="B58" s="346" t="s">
        <v>11</v>
      </c>
      <c r="C58" s="346" t="s">
        <v>17</v>
      </c>
      <c r="D58" s="348">
        <v>42560</v>
      </c>
      <c r="E58" s="1127" t="s">
        <v>458</v>
      </c>
      <c r="F58" s="1127" t="s">
        <v>12</v>
      </c>
      <c r="G58" s="1164" t="s">
        <v>459</v>
      </c>
      <c r="H58" s="1177" t="s">
        <v>467</v>
      </c>
      <c r="I58" s="363" t="s">
        <v>27</v>
      </c>
      <c r="J58" s="363" t="s">
        <v>14</v>
      </c>
      <c r="K58" s="136" t="s">
        <v>457</v>
      </c>
      <c r="L58" s="137" t="s">
        <v>443</v>
      </c>
      <c r="M58" s="137" t="s">
        <v>444</v>
      </c>
      <c r="N58" s="138">
        <v>42643</v>
      </c>
      <c r="O58" s="282">
        <v>42750</v>
      </c>
      <c r="P58" s="138">
        <v>42776</v>
      </c>
      <c r="Q58" s="1160" t="s">
        <v>2211</v>
      </c>
      <c r="R58" s="1169" t="s">
        <v>2199</v>
      </c>
      <c r="S58" s="137"/>
      <c r="T58" s="1026" t="s">
        <v>2269</v>
      </c>
      <c r="U58" s="1172" t="s">
        <v>2221</v>
      </c>
      <c r="V58" s="366" t="s">
        <v>29</v>
      </c>
      <c r="W58" s="1172" t="s">
        <v>2206</v>
      </c>
      <c r="X58" s="366" t="str">
        <f t="shared" ca="1" si="2"/>
        <v>VENCIDA</v>
      </c>
      <c r="Y58" s="125"/>
      <c r="Z58" s="125"/>
      <c r="AA58" s="7"/>
      <c r="AB58" s="9"/>
      <c r="AC58" s="9"/>
      <c r="AD58" s="9"/>
      <c r="AE58" s="9"/>
      <c r="AF58" s="9"/>
      <c r="AG58" s="9"/>
      <c r="AH58" s="9"/>
    </row>
    <row r="59" spans="1:34" ht="75" hidden="1" customHeight="1" x14ac:dyDescent="0.25">
      <c r="A59" s="284">
        <v>17</v>
      </c>
      <c r="B59" s="117" t="s">
        <v>11</v>
      </c>
      <c r="C59" s="117" t="s">
        <v>17</v>
      </c>
      <c r="D59" s="118">
        <v>42620</v>
      </c>
      <c r="E59" s="119" t="s">
        <v>496</v>
      </c>
      <c r="F59" s="117" t="s">
        <v>12</v>
      </c>
      <c r="G59" s="119" t="s">
        <v>497</v>
      </c>
      <c r="H59" s="119" t="s">
        <v>498</v>
      </c>
      <c r="I59" s="117" t="s">
        <v>27</v>
      </c>
      <c r="J59" s="117" t="s">
        <v>14</v>
      </c>
      <c r="K59" s="119" t="s">
        <v>450</v>
      </c>
      <c r="L59" s="117" t="s">
        <v>443</v>
      </c>
      <c r="M59" s="117" t="s">
        <v>444</v>
      </c>
      <c r="N59" s="256">
        <v>42643</v>
      </c>
      <c r="O59" s="256">
        <v>42675</v>
      </c>
      <c r="P59" s="118">
        <v>42735</v>
      </c>
      <c r="Q59" s="316" t="s">
        <v>461</v>
      </c>
      <c r="R59" s="119" t="s">
        <v>452</v>
      </c>
      <c r="S59" s="117"/>
      <c r="T59" s="119" t="s">
        <v>500</v>
      </c>
      <c r="U59" s="145" t="s">
        <v>501</v>
      </c>
      <c r="V59" s="369" t="s">
        <v>36</v>
      </c>
      <c r="W59" s="145" t="s">
        <v>503</v>
      </c>
      <c r="X59" s="369" t="str">
        <f t="shared" ca="1" si="2"/>
        <v>VENCIDA</v>
      </c>
      <c r="Y59" s="125"/>
      <c r="Z59" s="125"/>
      <c r="AA59" s="7"/>
      <c r="AB59" s="9"/>
      <c r="AC59" s="9"/>
      <c r="AD59" s="9"/>
      <c r="AE59" s="9"/>
      <c r="AF59" s="9"/>
      <c r="AG59" s="9"/>
      <c r="AH59" s="9"/>
    </row>
    <row r="60" spans="1:34" ht="141" thickBot="1" x14ac:dyDescent="0.3">
      <c r="A60" s="321">
        <v>17</v>
      </c>
      <c r="B60" s="322" t="s">
        <v>11</v>
      </c>
      <c r="C60" s="322" t="s">
        <v>17</v>
      </c>
      <c r="D60" s="323">
        <v>42560</v>
      </c>
      <c r="E60" s="1127" t="s">
        <v>496</v>
      </c>
      <c r="F60" s="1154" t="s">
        <v>12</v>
      </c>
      <c r="G60" s="1127" t="s">
        <v>497</v>
      </c>
      <c r="H60" s="1169" t="s">
        <v>467</v>
      </c>
      <c r="I60" s="239" t="s">
        <v>27</v>
      </c>
      <c r="J60" s="239" t="s">
        <v>14</v>
      </c>
      <c r="K60" s="243" t="s">
        <v>457</v>
      </c>
      <c r="L60" s="239" t="s">
        <v>443</v>
      </c>
      <c r="M60" s="239" t="s">
        <v>444</v>
      </c>
      <c r="N60" s="333">
        <v>42643</v>
      </c>
      <c r="O60" s="333">
        <v>42750</v>
      </c>
      <c r="P60" s="333">
        <v>42776</v>
      </c>
      <c r="Q60" s="1161" t="s">
        <v>2212</v>
      </c>
      <c r="R60" s="1170" t="s">
        <v>2200</v>
      </c>
      <c r="S60" s="239"/>
      <c r="T60" s="1154" t="s">
        <v>2269</v>
      </c>
      <c r="U60" s="1167" t="s">
        <v>2221</v>
      </c>
      <c r="V60" s="244" t="s">
        <v>29</v>
      </c>
      <c r="W60" s="1167" t="s">
        <v>2207</v>
      </c>
      <c r="X60" s="244" t="str">
        <f t="shared" ca="1" si="2"/>
        <v>VENCIDA</v>
      </c>
      <c r="Y60" s="125"/>
      <c r="Z60" s="125"/>
      <c r="AA60" s="7"/>
      <c r="AB60" s="9"/>
      <c r="AC60" s="9"/>
      <c r="AD60" s="9"/>
      <c r="AE60" s="9"/>
      <c r="AF60" s="9"/>
      <c r="AG60" s="9"/>
      <c r="AH60" s="9"/>
    </row>
    <row r="61" spans="1:34" ht="125.25" hidden="1" customHeight="1" x14ac:dyDescent="0.25">
      <c r="A61" s="284">
        <v>18</v>
      </c>
      <c r="B61" s="117" t="s">
        <v>11</v>
      </c>
      <c r="C61" s="117" t="s">
        <v>17</v>
      </c>
      <c r="D61" s="118">
        <v>42620</v>
      </c>
      <c r="E61" s="117" t="s">
        <v>506</v>
      </c>
      <c r="F61" s="117" t="s">
        <v>12</v>
      </c>
      <c r="G61" s="117" t="s">
        <v>507</v>
      </c>
      <c r="H61" s="119" t="s">
        <v>508</v>
      </c>
      <c r="I61" s="121" t="s">
        <v>27</v>
      </c>
      <c r="J61" s="117" t="s">
        <v>14</v>
      </c>
      <c r="K61" s="120" t="s">
        <v>509</v>
      </c>
      <c r="L61" s="117" t="s">
        <v>443</v>
      </c>
      <c r="M61" s="117" t="s">
        <v>444</v>
      </c>
      <c r="N61" s="256">
        <v>42643</v>
      </c>
      <c r="O61" s="256">
        <v>42644</v>
      </c>
      <c r="P61" s="256">
        <v>42674</v>
      </c>
      <c r="Q61" s="316" t="s">
        <v>510</v>
      </c>
      <c r="R61" s="119" t="s">
        <v>511</v>
      </c>
      <c r="S61" s="117"/>
      <c r="T61" s="119" t="s">
        <v>514</v>
      </c>
      <c r="U61" s="375" t="str">
        <f>HYPERLINK("http://www.idep.edu.co/?q=node/41#overlay-context=","http://www.idep.edu.co/?q=node/41#overlay-context=")</f>
        <v>http://www.idep.edu.co/?q=node/41#overlay-context=</v>
      </c>
      <c r="V61" s="175" t="s">
        <v>36</v>
      </c>
      <c r="W61" s="119" t="s">
        <v>515</v>
      </c>
      <c r="X61" s="123" t="str">
        <f t="shared" ca="1" si="2"/>
        <v>VENCIDA</v>
      </c>
      <c r="Y61" s="125"/>
      <c r="Z61" s="125"/>
      <c r="AA61" s="7"/>
      <c r="AB61" s="9"/>
      <c r="AC61" s="9"/>
      <c r="AD61" s="9"/>
      <c r="AE61" s="9"/>
      <c r="AF61" s="9"/>
      <c r="AG61" s="9"/>
      <c r="AH61" s="9"/>
    </row>
    <row r="62" spans="1:34" ht="96.75" hidden="1" customHeight="1" x14ac:dyDescent="0.25">
      <c r="A62" s="317"/>
      <c r="B62" s="144"/>
      <c r="C62" s="144"/>
      <c r="D62" s="143"/>
      <c r="E62" s="144"/>
      <c r="F62" s="144"/>
      <c r="G62" s="144"/>
      <c r="H62" s="129" t="s">
        <v>516</v>
      </c>
      <c r="I62" s="173" t="s">
        <v>27</v>
      </c>
      <c r="J62" s="130" t="s">
        <v>14</v>
      </c>
      <c r="K62" s="378" t="s">
        <v>517</v>
      </c>
      <c r="L62" s="144"/>
      <c r="M62" s="144"/>
      <c r="N62" s="327">
        <v>42643</v>
      </c>
      <c r="O62" s="327">
        <v>42653</v>
      </c>
      <c r="P62" s="327">
        <v>42674</v>
      </c>
      <c r="Q62" s="319" t="s">
        <v>518</v>
      </c>
      <c r="R62" s="380" t="s">
        <v>206</v>
      </c>
      <c r="S62" s="178"/>
      <c r="T62" s="177" t="s">
        <v>521</v>
      </c>
      <c r="U62" s="381" t="str">
        <f>HYPERLINK("http://www.idep.edu.co/?q=content/mapa-de-riesgos-por-proceso#overlay-context=","http://www.idep.edu.co/?q=content/mapa-de-riesgos-por-proceso#overlay-context=")</f>
        <v>http://www.idep.edu.co/?q=content/mapa-de-riesgos-por-proceso#overlay-context=</v>
      </c>
      <c r="V62" s="176" t="s">
        <v>42</v>
      </c>
      <c r="W62" s="177" t="s">
        <v>522</v>
      </c>
      <c r="X62" s="123" t="str">
        <f t="shared" ca="1" si="2"/>
        <v>VENCIDA</v>
      </c>
      <c r="Y62" s="125"/>
      <c r="Z62" s="125"/>
      <c r="AA62" s="7"/>
      <c r="AB62" s="9"/>
      <c r="AC62" s="9"/>
      <c r="AD62" s="9"/>
      <c r="AE62" s="9"/>
      <c r="AF62" s="9"/>
      <c r="AG62" s="9"/>
      <c r="AH62" s="9"/>
    </row>
    <row r="63" spans="1:34" ht="88.5" hidden="1" customHeight="1" x14ac:dyDescent="0.25">
      <c r="A63" s="317"/>
      <c r="B63" s="144"/>
      <c r="C63" s="144"/>
      <c r="D63" s="143"/>
      <c r="E63" s="144"/>
      <c r="F63" s="144"/>
      <c r="G63" s="144"/>
      <c r="H63" s="145" t="s">
        <v>523</v>
      </c>
      <c r="I63" s="144" t="s">
        <v>27</v>
      </c>
      <c r="J63" s="144" t="s">
        <v>14</v>
      </c>
      <c r="K63" s="382" t="s">
        <v>524</v>
      </c>
      <c r="L63" s="144"/>
      <c r="M63" s="144"/>
      <c r="N63" s="266">
        <v>42643</v>
      </c>
      <c r="O63" s="383">
        <v>42653</v>
      </c>
      <c r="P63" s="383">
        <v>42674</v>
      </c>
      <c r="Q63" s="319" t="s">
        <v>527</v>
      </c>
      <c r="R63" s="177" t="s">
        <v>528</v>
      </c>
      <c r="S63" s="178"/>
      <c r="T63" s="177" t="s">
        <v>529</v>
      </c>
      <c r="U63" s="381" t="str">
        <f>HYPERLINK("http://www.idep.edu.co/?q=content/indicadores-de-gesti%C3%B3n","http://www.idep.edu.co/?q=content/indicadores-de-gesti%C3%B3n")</f>
        <v>http://www.idep.edu.co/?q=content/indicadores-de-gesti%C3%B3n</v>
      </c>
      <c r="V63" s="176" t="s">
        <v>42</v>
      </c>
      <c r="W63" s="177" t="s">
        <v>530</v>
      </c>
      <c r="X63" s="123" t="str">
        <f t="shared" ca="1" si="2"/>
        <v>VENCIDA</v>
      </c>
      <c r="Y63" s="125"/>
      <c r="Z63" s="125"/>
      <c r="AA63" s="7"/>
      <c r="AB63" s="9"/>
      <c r="AC63" s="9"/>
      <c r="AD63" s="9"/>
      <c r="AE63" s="9"/>
      <c r="AF63" s="9"/>
      <c r="AG63" s="9"/>
      <c r="AH63" s="9"/>
    </row>
    <row r="64" spans="1:34" ht="123.75" hidden="1" customHeight="1" x14ac:dyDescent="0.25">
      <c r="A64" s="384">
        <v>19</v>
      </c>
      <c r="B64" s="385" t="s">
        <v>11</v>
      </c>
      <c r="C64" s="385" t="s">
        <v>17</v>
      </c>
      <c r="D64" s="386">
        <v>42620</v>
      </c>
      <c r="E64" s="389" t="s">
        <v>533</v>
      </c>
      <c r="F64" s="385" t="s">
        <v>12</v>
      </c>
      <c r="G64" s="389" t="s">
        <v>536</v>
      </c>
      <c r="H64" s="390" t="s">
        <v>537</v>
      </c>
      <c r="I64" s="391" t="s">
        <v>13</v>
      </c>
      <c r="J64" s="391" t="s">
        <v>14</v>
      </c>
      <c r="K64" s="390" t="s">
        <v>538</v>
      </c>
      <c r="L64" s="390" t="s">
        <v>443</v>
      </c>
      <c r="M64" s="390" t="s">
        <v>444</v>
      </c>
      <c r="N64" s="392">
        <v>42643</v>
      </c>
      <c r="O64" s="392">
        <v>42643</v>
      </c>
      <c r="P64" s="392">
        <v>42657</v>
      </c>
      <c r="Q64" s="393" t="s">
        <v>539</v>
      </c>
      <c r="R64" s="399" t="str">
        <f>HYPERLINK("http://www.idep.edu.co/?q=node/41","http://www.idep.edu.co/?q=node/41")</f>
        <v>http://www.idep.edu.co/?q=node/41</v>
      </c>
      <c r="S64" s="391"/>
      <c r="T64" s="390" t="s">
        <v>544</v>
      </c>
      <c r="U64" s="403" t="str">
        <f>HYPERLINK("http://www.idep.edu.co/?q=node/41","http://www.idep.edu.co/?q=node/41")</f>
        <v>http://www.idep.edu.co/?q=node/41</v>
      </c>
      <c r="V64" s="404" t="s">
        <v>36</v>
      </c>
      <c r="W64" s="390" t="s">
        <v>545</v>
      </c>
      <c r="X64" s="123" t="str">
        <f t="shared" ca="1" si="2"/>
        <v>VENCIDA</v>
      </c>
      <c r="Y64" s="125"/>
      <c r="Z64" s="125"/>
      <c r="AA64" s="7"/>
      <c r="AB64" s="9"/>
      <c r="AC64" s="9"/>
      <c r="AD64" s="9"/>
      <c r="AE64" s="9"/>
      <c r="AF64" s="9"/>
      <c r="AG64" s="9"/>
      <c r="AH64" s="9"/>
    </row>
    <row r="65" spans="1:34" ht="115.5" hidden="1" customHeight="1" x14ac:dyDescent="0.25">
      <c r="A65" s="405"/>
      <c r="B65" s="144"/>
      <c r="C65" s="144"/>
      <c r="D65" s="143"/>
      <c r="E65" s="145"/>
      <c r="F65" s="144"/>
      <c r="G65" s="145"/>
      <c r="H65" s="177" t="s">
        <v>460</v>
      </c>
      <c r="I65" s="178" t="s">
        <v>27</v>
      </c>
      <c r="J65" s="178" t="s">
        <v>14</v>
      </c>
      <c r="K65" s="177" t="s">
        <v>450</v>
      </c>
      <c r="L65" s="178" t="s">
        <v>443</v>
      </c>
      <c r="M65" s="178" t="s">
        <v>444</v>
      </c>
      <c r="N65" s="266">
        <v>42643</v>
      </c>
      <c r="O65" s="266">
        <v>42675</v>
      </c>
      <c r="P65" s="266">
        <v>42735</v>
      </c>
      <c r="Q65" s="319" t="s">
        <v>461</v>
      </c>
      <c r="R65" s="177" t="s">
        <v>546</v>
      </c>
      <c r="S65" s="178"/>
      <c r="T65" s="407" t="s">
        <v>547</v>
      </c>
      <c r="U65" s="177"/>
      <c r="V65" s="176" t="s">
        <v>36</v>
      </c>
      <c r="W65" s="177" t="s">
        <v>548</v>
      </c>
      <c r="X65" s="175" t="str">
        <f t="shared" ca="1" si="2"/>
        <v>VENCIDA</v>
      </c>
      <c r="Y65" s="125"/>
      <c r="Z65" s="125"/>
      <c r="AA65" s="7"/>
      <c r="AB65" s="9"/>
      <c r="AC65" s="9"/>
      <c r="AD65" s="9"/>
      <c r="AE65" s="9"/>
      <c r="AF65" s="9"/>
      <c r="AG65" s="9"/>
      <c r="AH65" s="9"/>
    </row>
    <row r="66" spans="1:34" ht="204.75" customHeight="1" thickBot="1" x14ac:dyDescent="0.3">
      <c r="A66" s="408">
        <v>19</v>
      </c>
      <c r="B66" s="322" t="s">
        <v>11</v>
      </c>
      <c r="C66" s="322" t="s">
        <v>17</v>
      </c>
      <c r="D66" s="323">
        <v>42560</v>
      </c>
      <c r="E66" s="1173" t="s">
        <v>2223</v>
      </c>
      <c r="F66" s="1154" t="s">
        <v>12</v>
      </c>
      <c r="G66" s="1173" t="s">
        <v>2213</v>
      </c>
      <c r="H66" s="1169" t="s">
        <v>550</v>
      </c>
      <c r="I66" s="239" t="s">
        <v>27</v>
      </c>
      <c r="J66" s="239" t="s">
        <v>14</v>
      </c>
      <c r="K66" s="243" t="s">
        <v>457</v>
      </c>
      <c r="L66" s="239" t="s">
        <v>443</v>
      </c>
      <c r="M66" s="239" t="s">
        <v>444</v>
      </c>
      <c r="N66" s="333">
        <v>42643</v>
      </c>
      <c r="O66" s="333">
        <v>42750</v>
      </c>
      <c r="P66" s="333">
        <v>42776</v>
      </c>
      <c r="Q66" s="1161" t="s">
        <v>2197</v>
      </c>
      <c r="R66" s="1169" t="s">
        <v>2201</v>
      </c>
      <c r="S66" s="239"/>
      <c r="T66" s="1154" t="s">
        <v>2270</v>
      </c>
      <c r="U66" s="1167" t="s">
        <v>2221</v>
      </c>
      <c r="V66" s="244" t="s">
        <v>29</v>
      </c>
      <c r="W66" s="1167" t="s">
        <v>2208</v>
      </c>
      <c r="X66" s="244" t="str">
        <f t="shared" ca="1" si="2"/>
        <v>VENCIDA</v>
      </c>
      <c r="Y66" s="125"/>
      <c r="Z66" s="125"/>
      <c r="AA66" s="7"/>
      <c r="AB66" s="9"/>
      <c r="AC66" s="9"/>
      <c r="AD66" s="9"/>
      <c r="AE66" s="9"/>
      <c r="AF66" s="9"/>
      <c r="AG66" s="9"/>
      <c r="AH66" s="9"/>
    </row>
    <row r="67" spans="1:34" ht="141.75" customHeight="1" x14ac:dyDescent="0.25">
      <c r="A67" s="1505" t="s">
        <v>553</v>
      </c>
      <c r="B67" s="1470" t="s">
        <v>11</v>
      </c>
      <c r="C67" s="1470" t="s">
        <v>17</v>
      </c>
      <c r="D67" s="1507">
        <v>42620</v>
      </c>
      <c r="E67" s="1480" t="s">
        <v>506</v>
      </c>
      <c r="F67" s="1470" t="s">
        <v>12</v>
      </c>
      <c r="G67" s="1480" t="s">
        <v>507</v>
      </c>
      <c r="H67" s="1025" t="s">
        <v>554</v>
      </c>
      <c r="I67" s="293" t="s">
        <v>27</v>
      </c>
      <c r="J67" s="293" t="s">
        <v>14</v>
      </c>
      <c r="K67" s="182" t="s">
        <v>555</v>
      </c>
      <c r="L67" s="182" t="s">
        <v>443</v>
      </c>
      <c r="M67" s="182" t="s">
        <v>444</v>
      </c>
      <c r="N67" s="256">
        <v>42789</v>
      </c>
      <c r="O67" s="256">
        <v>42789</v>
      </c>
      <c r="P67" s="256">
        <v>42818</v>
      </c>
      <c r="Q67" s="1162" t="s">
        <v>2190</v>
      </c>
      <c r="R67" s="1162" t="s">
        <v>2202</v>
      </c>
      <c r="S67" s="412"/>
      <c r="T67" s="1093" t="s">
        <v>2220</v>
      </c>
      <c r="U67" s="1155"/>
      <c r="V67" s="175" t="s">
        <v>36</v>
      </c>
      <c r="W67" s="1049" t="s">
        <v>2209</v>
      </c>
      <c r="X67" s="123" t="str">
        <f t="shared" ca="1" si="2"/>
        <v>VENCIDA</v>
      </c>
      <c r="Y67" s="7"/>
      <c r="Z67" s="7"/>
      <c r="AA67" s="7"/>
      <c r="AB67" s="9"/>
      <c r="AC67" s="9"/>
      <c r="AD67" s="9"/>
      <c r="AE67" s="9"/>
      <c r="AF67" s="9"/>
      <c r="AG67" s="9"/>
      <c r="AH67" s="9"/>
    </row>
    <row r="68" spans="1:34" ht="153.75" customHeight="1" thickBot="1" x14ac:dyDescent="0.3">
      <c r="A68" s="1506"/>
      <c r="B68" s="1503"/>
      <c r="C68" s="1503"/>
      <c r="D68" s="1508"/>
      <c r="E68" s="1504"/>
      <c r="F68" s="1503"/>
      <c r="G68" s="1504"/>
      <c r="H68" s="1165" t="s">
        <v>558</v>
      </c>
      <c r="I68" s="501" t="s">
        <v>27</v>
      </c>
      <c r="J68" s="501" t="s">
        <v>14</v>
      </c>
      <c r="K68" s="1156" t="s">
        <v>559</v>
      </c>
      <c r="L68" s="1156" t="s">
        <v>443</v>
      </c>
      <c r="M68" s="1156" t="s">
        <v>444</v>
      </c>
      <c r="N68" s="506">
        <v>42789</v>
      </c>
      <c r="O68" s="506">
        <v>42789</v>
      </c>
      <c r="P68" s="506">
        <v>42916</v>
      </c>
      <c r="Q68" s="1163" t="s">
        <v>2191</v>
      </c>
      <c r="R68" s="1171" t="s">
        <v>2203</v>
      </c>
      <c r="S68" s="1157"/>
      <c r="T68" s="1174" t="s">
        <v>2222</v>
      </c>
      <c r="U68" s="1158"/>
      <c r="V68" s="1159" t="s">
        <v>22</v>
      </c>
      <c r="W68" s="1175" t="s">
        <v>2215</v>
      </c>
      <c r="X68" s="139" t="str">
        <f t="shared" ca="1" si="2"/>
        <v>EN DESARROLLO</v>
      </c>
      <c r="Y68" s="7"/>
      <c r="Z68" s="7"/>
      <c r="AA68" s="7"/>
      <c r="AB68" s="9"/>
      <c r="AC68" s="9"/>
      <c r="AD68" s="9"/>
      <c r="AE68" s="9"/>
      <c r="AF68" s="9"/>
      <c r="AG68" s="9"/>
      <c r="AH68" s="9"/>
    </row>
    <row r="69" spans="1:34" ht="12" customHeight="1" x14ac:dyDescent="0.35">
      <c r="A69" s="1"/>
      <c r="B69" s="419"/>
      <c r="C69" s="419"/>
      <c r="D69" s="419"/>
      <c r="E69" s="1134"/>
      <c r="F69" s="419"/>
      <c r="G69" s="1134"/>
      <c r="H69" s="420"/>
      <c r="I69" s="421"/>
      <c r="J69" s="421"/>
      <c r="K69" s="420"/>
      <c r="L69" s="420"/>
      <c r="M69" s="420"/>
      <c r="N69" s="422"/>
      <c r="O69" s="422"/>
      <c r="P69" s="422"/>
      <c r="Q69" s="423"/>
      <c r="R69" s="1136"/>
      <c r="S69" s="6"/>
      <c r="T69" s="423"/>
      <c r="U69" s="1136"/>
      <c r="V69" s="424"/>
      <c r="W69" s="423"/>
      <c r="X69" s="7"/>
      <c r="Y69" s="7"/>
      <c r="Z69" s="7"/>
      <c r="AA69" s="7"/>
      <c r="AB69" s="9"/>
      <c r="AC69" s="9"/>
      <c r="AD69" s="9"/>
      <c r="AE69" s="9"/>
      <c r="AF69" s="9"/>
      <c r="AG69" s="9"/>
      <c r="AH69" s="9"/>
    </row>
    <row r="70" spans="1:34" ht="12" customHeight="1" x14ac:dyDescent="0.35">
      <c r="A70" s="1"/>
      <c r="B70" s="419"/>
      <c r="C70" s="419"/>
      <c r="D70" s="419"/>
      <c r="E70" s="1134"/>
      <c r="F70" s="419"/>
      <c r="G70" s="1134"/>
      <c r="H70" s="420"/>
      <c r="I70" s="421"/>
      <c r="J70" s="421"/>
      <c r="K70" s="420"/>
      <c r="L70" s="420"/>
      <c r="M70" s="420"/>
      <c r="N70" s="422"/>
      <c r="O70" s="422"/>
      <c r="P70" s="422"/>
      <c r="Q70" s="423"/>
      <c r="R70" s="1136"/>
      <c r="S70" s="6"/>
      <c r="T70" s="423"/>
      <c r="U70" s="1136"/>
      <c r="V70" s="424"/>
      <c r="W70" s="423"/>
      <c r="X70" s="7"/>
      <c r="Y70" s="7"/>
      <c r="Z70" s="7"/>
      <c r="AA70" s="7"/>
      <c r="AB70" s="9"/>
      <c r="AC70" s="9"/>
      <c r="AD70" s="9"/>
      <c r="AE70" s="9"/>
      <c r="AF70" s="9"/>
      <c r="AG70" s="9"/>
      <c r="AH70" s="9"/>
    </row>
    <row r="71" spans="1:34" ht="12" customHeight="1" x14ac:dyDescent="0.35">
      <c r="A71" s="1"/>
      <c r="B71" s="419"/>
      <c r="C71" s="419"/>
      <c r="D71" s="419"/>
      <c r="E71" s="1134"/>
      <c r="F71" s="419"/>
      <c r="G71" s="1134"/>
      <c r="H71" s="420"/>
      <c r="I71" s="421"/>
      <c r="J71" s="421"/>
      <c r="K71" s="420"/>
      <c r="L71" s="420"/>
      <c r="M71" s="420"/>
      <c r="N71" s="422"/>
      <c r="O71" s="422"/>
      <c r="P71" s="422"/>
      <c r="Q71" s="423"/>
      <c r="R71" s="1136"/>
      <c r="S71" s="6"/>
      <c r="T71" s="423"/>
      <c r="U71" s="1136"/>
      <c r="V71" s="424"/>
      <c r="W71" s="423"/>
      <c r="X71" s="7"/>
      <c r="Y71" s="7"/>
      <c r="Z71" s="7"/>
      <c r="AA71" s="7"/>
      <c r="AB71" s="9"/>
      <c r="AC71" s="9"/>
      <c r="AD71" s="9"/>
      <c r="AE71" s="9"/>
      <c r="AF71" s="9"/>
      <c r="AG71" s="9"/>
      <c r="AH71" s="9"/>
    </row>
    <row r="72" spans="1:34" ht="12" customHeight="1" x14ac:dyDescent="0.35">
      <c r="A72" s="1"/>
      <c r="B72" s="419"/>
      <c r="C72" s="419"/>
      <c r="D72" s="419"/>
      <c r="E72" s="1134"/>
      <c r="F72" s="419"/>
      <c r="G72" s="1134"/>
      <c r="H72" s="420"/>
      <c r="I72" s="421"/>
      <c r="J72" s="421"/>
      <c r="K72" s="420"/>
      <c r="L72" s="420"/>
      <c r="M72" s="420"/>
      <c r="N72" s="422"/>
      <c r="O72" s="422"/>
      <c r="P72" s="422"/>
      <c r="Q72" s="423"/>
      <c r="R72" s="1136"/>
      <c r="S72" s="6"/>
      <c r="T72" s="423"/>
      <c r="U72" s="1136"/>
      <c r="V72" s="424"/>
      <c r="W72" s="423"/>
      <c r="X72" s="7"/>
      <c r="Y72" s="7"/>
      <c r="Z72" s="7"/>
      <c r="AA72" s="7"/>
      <c r="AB72" s="9"/>
      <c r="AC72" s="9"/>
      <c r="AD72" s="9"/>
      <c r="AE72" s="9"/>
      <c r="AF72" s="9"/>
      <c r="AG72" s="9"/>
      <c r="AH72" s="9"/>
    </row>
    <row r="73" spans="1:34" ht="12" customHeight="1" x14ac:dyDescent="0.35">
      <c r="A73" s="1"/>
      <c r="B73" s="419"/>
      <c r="C73" s="419"/>
      <c r="D73" s="419"/>
      <c r="E73" s="1134"/>
      <c r="F73" s="419"/>
      <c r="G73" s="1134"/>
      <c r="H73" s="420"/>
      <c r="I73" s="421"/>
      <c r="J73" s="421"/>
      <c r="K73" s="420"/>
      <c r="L73" s="420"/>
      <c r="M73" s="420"/>
      <c r="N73" s="421"/>
      <c r="O73" s="421"/>
      <c r="P73" s="421"/>
      <c r="Q73" s="423"/>
      <c r="R73" s="1136"/>
      <c r="S73" s="6"/>
      <c r="T73" s="423"/>
      <c r="U73" s="1136"/>
      <c r="V73" s="424"/>
      <c r="W73" s="423"/>
      <c r="X73" s="7"/>
      <c r="Y73" s="7"/>
      <c r="Z73" s="7"/>
      <c r="AA73" s="7"/>
      <c r="AB73" s="9"/>
      <c r="AC73" s="9"/>
      <c r="AD73" s="9"/>
      <c r="AE73" s="9"/>
      <c r="AF73" s="9"/>
      <c r="AG73" s="9"/>
      <c r="AH73" s="9"/>
    </row>
    <row r="74" spans="1:34" x14ac:dyDescent="0.25">
      <c r="A74" s="7"/>
      <c r="B74" s="7"/>
      <c r="C74" s="7"/>
      <c r="D74" s="7"/>
      <c r="E74" s="1046"/>
      <c r="F74" s="7"/>
      <c r="G74" s="1046"/>
      <c r="H74" s="16"/>
      <c r="I74" s="7"/>
      <c r="J74" s="7"/>
      <c r="K74" s="7"/>
      <c r="L74" s="7"/>
      <c r="M74" s="7"/>
      <c r="N74" s="7"/>
      <c r="O74" s="7"/>
      <c r="P74" s="7"/>
      <c r="Q74" s="425"/>
      <c r="S74" s="7"/>
      <c r="T74" s="17"/>
      <c r="V74" s="7"/>
      <c r="W74" s="17"/>
      <c r="X74" s="7"/>
      <c r="Y74" s="7"/>
      <c r="Z74" s="7"/>
      <c r="AA74" s="7"/>
      <c r="AB74" s="9"/>
      <c r="AC74" s="9"/>
      <c r="AD74" s="9"/>
      <c r="AE74" s="9"/>
      <c r="AF74" s="9"/>
      <c r="AG74" s="9"/>
      <c r="AH74" s="9"/>
    </row>
    <row r="75" spans="1:34" x14ac:dyDescent="0.25">
      <c r="A75" s="9"/>
      <c r="B75" s="9"/>
      <c r="C75" s="9"/>
      <c r="D75" s="9"/>
      <c r="E75" s="1046"/>
      <c r="F75" s="9"/>
      <c r="G75" s="1046"/>
      <c r="H75" s="16"/>
      <c r="I75" s="9"/>
      <c r="J75" s="9"/>
      <c r="K75" s="9"/>
      <c r="L75" s="9"/>
      <c r="M75" s="9"/>
      <c r="N75" s="9"/>
      <c r="O75" s="9"/>
      <c r="P75" s="9"/>
      <c r="Q75" s="425"/>
      <c r="S75" s="9"/>
      <c r="T75" s="17"/>
      <c r="V75" s="9"/>
      <c r="W75" s="17"/>
      <c r="X75" s="9"/>
      <c r="Y75" s="9"/>
      <c r="Z75" s="9"/>
      <c r="AA75" s="9"/>
      <c r="AB75" s="9"/>
      <c r="AC75" s="9"/>
      <c r="AD75" s="9"/>
      <c r="AE75" s="9"/>
      <c r="AF75" s="9"/>
      <c r="AG75" s="9"/>
      <c r="AH75" s="9"/>
    </row>
    <row r="76" spans="1:34" x14ac:dyDescent="0.25">
      <c r="A76" s="9"/>
      <c r="B76" s="9"/>
      <c r="C76" s="9"/>
      <c r="D76" s="9"/>
      <c r="E76" s="1046"/>
      <c r="F76" s="9"/>
      <c r="G76" s="1046"/>
      <c r="H76" s="16"/>
      <c r="I76" s="9"/>
      <c r="J76" s="9"/>
      <c r="K76" s="9"/>
      <c r="L76" s="9"/>
      <c r="M76" s="9"/>
      <c r="N76" s="9"/>
      <c r="O76" s="9"/>
      <c r="P76" s="9"/>
      <c r="Q76" s="425"/>
      <c r="S76" s="9"/>
      <c r="T76" s="17"/>
      <c r="V76" s="9"/>
      <c r="W76" s="17"/>
      <c r="X76" s="9"/>
      <c r="Y76" s="9"/>
      <c r="Z76" s="9"/>
      <c r="AA76" s="9"/>
      <c r="AB76" s="9"/>
      <c r="AC76" s="9"/>
      <c r="AD76" s="9"/>
      <c r="AE76" s="9"/>
      <c r="AF76" s="9"/>
      <c r="AG76" s="9"/>
      <c r="AH76" s="9"/>
    </row>
    <row r="77" spans="1:34" x14ac:dyDescent="0.25">
      <c r="A77" s="9"/>
      <c r="B77" s="9"/>
      <c r="C77" s="9"/>
      <c r="D77" s="9"/>
      <c r="E77" s="1046"/>
      <c r="F77" s="9"/>
      <c r="G77" s="1046"/>
      <c r="H77" s="16"/>
      <c r="I77" s="9"/>
      <c r="J77" s="9"/>
      <c r="K77" s="9"/>
      <c r="L77" s="9"/>
      <c r="M77" s="9"/>
      <c r="N77" s="9"/>
      <c r="O77" s="9"/>
      <c r="P77" s="9"/>
      <c r="Q77" s="425"/>
      <c r="S77" s="9"/>
      <c r="T77" s="17"/>
      <c r="V77" s="9"/>
      <c r="W77" s="17"/>
      <c r="X77" s="9"/>
      <c r="Y77" s="9"/>
      <c r="Z77" s="9"/>
      <c r="AA77" s="9"/>
      <c r="AB77" s="9"/>
      <c r="AC77" s="9"/>
      <c r="AD77" s="9"/>
      <c r="AE77" s="9"/>
      <c r="AF77" s="9"/>
      <c r="AG77" s="9"/>
      <c r="AH77" s="9"/>
    </row>
    <row r="78" spans="1:34" x14ac:dyDescent="0.25">
      <c r="A78" s="9"/>
      <c r="B78" s="9"/>
      <c r="C78" s="9"/>
      <c r="D78" s="9"/>
      <c r="E78" s="1046"/>
      <c r="F78" s="9"/>
      <c r="G78" s="1046"/>
      <c r="H78" s="16"/>
      <c r="I78" s="9"/>
      <c r="J78" s="9"/>
      <c r="K78" s="9"/>
      <c r="L78" s="9"/>
      <c r="M78" s="9"/>
      <c r="N78" s="9"/>
      <c r="O78" s="9"/>
      <c r="P78" s="9"/>
      <c r="Q78" s="425"/>
      <c r="S78" s="9"/>
      <c r="T78" s="17"/>
      <c r="V78" s="9"/>
      <c r="W78" s="17"/>
      <c r="X78" s="9"/>
      <c r="Y78" s="9"/>
      <c r="Z78" s="9"/>
      <c r="AA78" s="9"/>
      <c r="AB78" s="9"/>
      <c r="AC78" s="9"/>
      <c r="AD78" s="9"/>
      <c r="AE78" s="9"/>
      <c r="AF78" s="9"/>
      <c r="AG78" s="9"/>
      <c r="AH78" s="9"/>
    </row>
    <row r="79" spans="1:34" x14ac:dyDescent="0.25">
      <c r="A79" s="9"/>
      <c r="B79" s="9"/>
      <c r="C79" s="9"/>
      <c r="D79" s="9"/>
      <c r="E79" s="1046"/>
      <c r="F79" s="9"/>
      <c r="G79" s="1046"/>
      <c r="H79" s="16"/>
      <c r="I79" s="9"/>
      <c r="J79" s="9"/>
      <c r="K79" s="9"/>
      <c r="L79" s="9"/>
      <c r="M79" s="9"/>
      <c r="N79" s="9"/>
      <c r="O79" s="9"/>
      <c r="P79" s="9"/>
      <c r="Q79" s="425"/>
      <c r="S79" s="9"/>
      <c r="T79" s="17"/>
      <c r="V79" s="9"/>
      <c r="W79" s="17"/>
      <c r="X79" s="9"/>
      <c r="Y79" s="9"/>
      <c r="Z79" s="9"/>
      <c r="AA79" s="9"/>
      <c r="AB79" s="9"/>
      <c r="AC79" s="9"/>
      <c r="AD79" s="9"/>
      <c r="AE79" s="9"/>
      <c r="AF79" s="9"/>
      <c r="AG79" s="9"/>
      <c r="AH79" s="9"/>
    </row>
    <row r="80" spans="1:34" x14ac:dyDescent="0.25">
      <c r="A80" s="9"/>
      <c r="B80" s="9"/>
      <c r="C80" s="9"/>
      <c r="D80" s="9"/>
      <c r="E80" s="1046"/>
      <c r="F80" s="9"/>
      <c r="G80" s="1046"/>
      <c r="H80" s="16"/>
      <c r="I80" s="9"/>
      <c r="J80" s="9"/>
      <c r="K80" s="9"/>
      <c r="L80" s="9"/>
      <c r="M80" s="9"/>
      <c r="N80" s="9"/>
      <c r="O80" s="9"/>
      <c r="P80" s="9"/>
      <c r="Q80" s="425"/>
      <c r="S80" s="9"/>
      <c r="T80" s="17"/>
      <c r="V80" s="9"/>
      <c r="W80" s="17"/>
      <c r="X80" s="9"/>
      <c r="Y80" s="9"/>
      <c r="Z80" s="9"/>
      <c r="AA80" s="9"/>
      <c r="AB80" s="9"/>
      <c r="AC80" s="9"/>
      <c r="AD80" s="9"/>
      <c r="AE80" s="9"/>
      <c r="AF80" s="9"/>
      <c r="AG80" s="9"/>
      <c r="AH80" s="9"/>
    </row>
    <row r="81" spans="1:34" x14ac:dyDescent="0.25">
      <c r="A81" s="9"/>
      <c r="B81" s="9"/>
      <c r="C81" s="9"/>
      <c r="D81" s="9"/>
      <c r="E81" s="1046"/>
      <c r="F81" s="9"/>
      <c r="G81" s="1046"/>
      <c r="H81" s="16"/>
      <c r="I81" s="9"/>
      <c r="J81" s="9"/>
      <c r="K81" s="9"/>
      <c r="L81" s="9"/>
      <c r="M81" s="9"/>
      <c r="N81" s="9"/>
      <c r="O81" s="9"/>
      <c r="P81" s="9"/>
      <c r="Q81" s="425"/>
      <c r="S81" s="9"/>
      <c r="T81" s="17"/>
      <c r="V81" s="9"/>
      <c r="W81" s="17"/>
      <c r="X81" s="9"/>
      <c r="Y81" s="9"/>
      <c r="Z81" s="9"/>
      <c r="AA81" s="9"/>
      <c r="AB81" s="9"/>
      <c r="AC81" s="9"/>
      <c r="AD81" s="9"/>
      <c r="AE81" s="9"/>
      <c r="AF81" s="9"/>
      <c r="AG81" s="9"/>
      <c r="AH81" s="9"/>
    </row>
    <row r="82" spans="1:34" x14ac:dyDescent="0.25">
      <c r="A82" s="9"/>
      <c r="B82" s="9"/>
      <c r="C82" s="9"/>
      <c r="D82" s="9"/>
      <c r="E82" s="1046"/>
      <c r="F82" s="9"/>
      <c r="G82" s="1046"/>
      <c r="H82" s="16"/>
      <c r="I82" s="9"/>
      <c r="J82" s="9"/>
      <c r="K82" s="9"/>
      <c r="L82" s="9"/>
      <c r="M82" s="9"/>
      <c r="N82" s="9"/>
      <c r="O82" s="9"/>
      <c r="P82" s="9"/>
      <c r="Q82" s="425"/>
      <c r="S82" s="9"/>
      <c r="T82" s="17"/>
      <c r="V82" s="9"/>
      <c r="W82" s="17"/>
      <c r="X82" s="9"/>
      <c r="Y82" s="9"/>
      <c r="Z82" s="9"/>
      <c r="AA82" s="9"/>
      <c r="AB82" s="9"/>
      <c r="AC82" s="9"/>
      <c r="AD82" s="9"/>
      <c r="AE82" s="9"/>
      <c r="AF82" s="9"/>
      <c r="AG82" s="9"/>
      <c r="AH82" s="9"/>
    </row>
    <row r="83" spans="1:34" x14ac:dyDescent="0.25">
      <c r="A83" s="9"/>
      <c r="B83" s="9"/>
      <c r="C83" s="9"/>
      <c r="D83" s="9"/>
      <c r="E83" s="1046"/>
      <c r="F83" s="9"/>
      <c r="G83" s="1046"/>
      <c r="H83" s="16"/>
      <c r="I83" s="9"/>
      <c r="J83" s="9"/>
      <c r="K83" s="9"/>
      <c r="L83" s="9"/>
      <c r="M83" s="9"/>
      <c r="N83" s="9"/>
      <c r="O83" s="9"/>
      <c r="P83" s="9"/>
      <c r="Q83" s="425"/>
      <c r="S83" s="9"/>
      <c r="T83" s="17"/>
      <c r="V83" s="9"/>
      <c r="W83" s="17"/>
      <c r="X83" s="9"/>
      <c r="Y83" s="9"/>
      <c r="Z83" s="9"/>
      <c r="AA83" s="9"/>
      <c r="AB83" s="9"/>
      <c r="AC83" s="9"/>
      <c r="AD83" s="9"/>
      <c r="AE83" s="9"/>
      <c r="AF83" s="9"/>
      <c r="AG83" s="9"/>
      <c r="AH83" s="9"/>
    </row>
    <row r="84" spans="1:34" x14ac:dyDescent="0.25">
      <c r="A84" s="9"/>
      <c r="B84" s="9"/>
      <c r="C84" s="9"/>
      <c r="D84" s="9"/>
      <c r="E84" s="1046"/>
      <c r="F84" s="9"/>
      <c r="G84" s="1046"/>
      <c r="H84" s="16"/>
      <c r="I84" s="9"/>
      <c r="J84" s="9"/>
      <c r="K84" s="9"/>
      <c r="L84" s="9"/>
      <c r="M84" s="9"/>
      <c r="N84" s="9"/>
      <c r="O84" s="9"/>
      <c r="P84" s="9"/>
      <c r="Q84" s="425"/>
      <c r="S84" s="9"/>
      <c r="T84" s="17"/>
      <c r="V84" s="9"/>
      <c r="W84" s="17"/>
      <c r="X84" s="9"/>
      <c r="Y84" s="9"/>
      <c r="Z84" s="9"/>
      <c r="AA84" s="9"/>
      <c r="AB84" s="9"/>
      <c r="AC84" s="9"/>
      <c r="AD84" s="9"/>
      <c r="AE84" s="9"/>
      <c r="AF84" s="9"/>
      <c r="AG84" s="9"/>
      <c r="AH84" s="9"/>
    </row>
    <row r="85" spans="1:34" x14ac:dyDescent="0.25">
      <c r="A85" s="9"/>
      <c r="B85" s="9"/>
      <c r="C85" s="9"/>
      <c r="D85" s="9"/>
      <c r="E85" s="1046"/>
      <c r="F85" s="9"/>
      <c r="G85" s="1046"/>
      <c r="H85" s="16"/>
      <c r="I85" s="9"/>
      <c r="J85" s="9"/>
      <c r="K85" s="9"/>
      <c r="L85" s="9"/>
      <c r="M85" s="9"/>
      <c r="N85" s="9"/>
      <c r="O85" s="9"/>
      <c r="P85" s="9"/>
      <c r="Q85" s="425"/>
      <c r="S85" s="9"/>
      <c r="T85" s="17"/>
      <c r="V85" s="9"/>
      <c r="W85" s="17"/>
      <c r="X85" s="9"/>
      <c r="Y85" s="9"/>
      <c r="Z85" s="9"/>
      <c r="AA85" s="9"/>
      <c r="AB85" s="9"/>
      <c r="AC85" s="9"/>
      <c r="AD85" s="9"/>
      <c r="AE85" s="9"/>
      <c r="AF85" s="9"/>
      <c r="AG85" s="9"/>
      <c r="AH85" s="9"/>
    </row>
    <row r="86" spans="1:34" x14ac:dyDescent="0.25">
      <c r="A86" s="9"/>
      <c r="B86" s="9"/>
      <c r="C86" s="9"/>
      <c r="D86" s="9"/>
      <c r="E86" s="1046"/>
      <c r="F86" s="9"/>
      <c r="G86" s="1046"/>
      <c r="H86" s="16"/>
      <c r="I86" s="9"/>
      <c r="J86" s="9"/>
      <c r="K86" s="9"/>
      <c r="L86" s="9"/>
      <c r="M86" s="9"/>
      <c r="N86" s="9"/>
      <c r="O86" s="9"/>
      <c r="P86" s="9"/>
      <c r="Q86" s="425"/>
      <c r="S86" s="9"/>
      <c r="T86" s="17"/>
      <c r="V86" s="9"/>
      <c r="W86" s="17"/>
      <c r="X86" s="9"/>
      <c r="Y86" s="9"/>
      <c r="Z86" s="9"/>
      <c r="AA86" s="9"/>
      <c r="AB86" s="9"/>
      <c r="AC86" s="9"/>
      <c r="AD86" s="9"/>
      <c r="AE86" s="9"/>
      <c r="AF86" s="9"/>
      <c r="AG86" s="9"/>
      <c r="AH86" s="9"/>
    </row>
    <row r="87" spans="1:34" x14ac:dyDescent="0.25">
      <c r="A87" s="9"/>
      <c r="B87" s="9"/>
      <c r="C87" s="9"/>
      <c r="D87" s="9"/>
      <c r="E87" s="1046"/>
      <c r="F87" s="9"/>
      <c r="G87" s="1046"/>
      <c r="H87" s="16"/>
      <c r="I87" s="9"/>
      <c r="J87" s="9"/>
      <c r="K87" s="9"/>
      <c r="L87" s="9"/>
      <c r="M87" s="9"/>
      <c r="N87" s="9"/>
      <c r="O87" s="9"/>
      <c r="P87" s="9"/>
      <c r="Q87" s="425"/>
      <c r="S87" s="9"/>
      <c r="T87" s="17"/>
      <c r="V87" s="9"/>
      <c r="W87" s="17"/>
      <c r="X87" s="9"/>
      <c r="Y87" s="9"/>
      <c r="Z87" s="9"/>
      <c r="AA87" s="9"/>
      <c r="AB87" s="9"/>
      <c r="AC87" s="9"/>
      <c r="AD87" s="9"/>
      <c r="AE87" s="9"/>
      <c r="AF87" s="9"/>
      <c r="AG87" s="9"/>
      <c r="AH87" s="9"/>
    </row>
    <row r="88" spans="1:34" x14ac:dyDescent="0.25">
      <c r="A88" s="9"/>
      <c r="B88" s="9"/>
      <c r="C88" s="9"/>
      <c r="D88" s="9"/>
      <c r="E88" s="1046"/>
      <c r="F88" s="9"/>
      <c r="G88" s="1046"/>
      <c r="H88" s="16"/>
      <c r="I88" s="9"/>
      <c r="J88" s="9"/>
      <c r="K88" s="9"/>
      <c r="L88" s="9"/>
      <c r="M88" s="9"/>
      <c r="N88" s="9"/>
      <c r="O88" s="9"/>
      <c r="P88" s="9"/>
      <c r="Q88" s="425"/>
      <c r="S88" s="9"/>
      <c r="T88" s="17"/>
      <c r="V88" s="9"/>
      <c r="W88" s="17"/>
      <c r="X88" s="9"/>
      <c r="Y88" s="9"/>
      <c r="Z88" s="9"/>
      <c r="AA88" s="9"/>
      <c r="AB88" s="9"/>
      <c r="AC88" s="9"/>
      <c r="AD88" s="9"/>
      <c r="AE88" s="9"/>
      <c r="AF88" s="9"/>
      <c r="AG88" s="9"/>
      <c r="AH88" s="9"/>
    </row>
    <row r="89" spans="1:34" x14ac:dyDescent="0.25">
      <c r="A89" s="9"/>
      <c r="B89" s="9"/>
      <c r="C89" s="9"/>
      <c r="D89" s="9"/>
      <c r="E89" s="1046"/>
      <c r="F89" s="9"/>
      <c r="G89" s="1046"/>
      <c r="H89" s="16"/>
      <c r="I89" s="9"/>
      <c r="J89" s="9"/>
      <c r="K89" s="9"/>
      <c r="L89" s="9"/>
      <c r="M89" s="9"/>
      <c r="N89" s="9"/>
      <c r="O89" s="9"/>
      <c r="P89" s="9"/>
      <c r="Q89" s="425"/>
      <c r="S89" s="9"/>
      <c r="T89" s="17"/>
      <c r="V89" s="9"/>
      <c r="W89" s="17"/>
      <c r="X89" s="9"/>
      <c r="Y89" s="9"/>
      <c r="Z89" s="9"/>
      <c r="AA89" s="9"/>
      <c r="AB89" s="9"/>
      <c r="AC89" s="9"/>
      <c r="AD89" s="9"/>
      <c r="AE89" s="9"/>
      <c r="AF89" s="9"/>
      <c r="AG89" s="9"/>
      <c r="AH89" s="9"/>
    </row>
    <row r="90" spans="1:34" x14ac:dyDescent="0.25">
      <c r="A90" s="9"/>
      <c r="B90" s="9"/>
      <c r="C90" s="9"/>
      <c r="D90" s="9"/>
      <c r="E90" s="1046"/>
      <c r="F90" s="9"/>
      <c r="G90" s="1046"/>
      <c r="H90" s="16"/>
      <c r="I90" s="9"/>
      <c r="J90" s="9"/>
      <c r="K90" s="9"/>
      <c r="L90" s="9"/>
      <c r="M90" s="9"/>
      <c r="N90" s="9"/>
      <c r="O90" s="9"/>
      <c r="P90" s="9"/>
      <c r="Q90" s="425"/>
      <c r="S90" s="9"/>
      <c r="T90" s="17"/>
      <c r="V90" s="9"/>
      <c r="W90" s="17"/>
      <c r="X90" s="9"/>
      <c r="Y90" s="9"/>
      <c r="Z90" s="9"/>
      <c r="AA90" s="9"/>
      <c r="AB90" s="9"/>
      <c r="AC90" s="9"/>
      <c r="AD90" s="9"/>
      <c r="AE90" s="9"/>
      <c r="AF90" s="9"/>
      <c r="AG90" s="9"/>
      <c r="AH90" s="9"/>
    </row>
    <row r="91" spans="1:34" x14ac:dyDescent="0.25">
      <c r="A91" s="9"/>
      <c r="B91" s="9"/>
      <c r="C91" s="9"/>
      <c r="D91" s="9"/>
      <c r="E91" s="1046"/>
      <c r="F91" s="9"/>
      <c r="G91" s="1046"/>
      <c r="H91" s="16"/>
      <c r="I91" s="9"/>
      <c r="J91" s="9"/>
      <c r="K91" s="9"/>
      <c r="L91" s="9"/>
      <c r="M91" s="9"/>
      <c r="N91" s="9"/>
      <c r="O91" s="9"/>
      <c r="P91" s="9"/>
      <c r="Q91" s="425"/>
      <c r="S91" s="9"/>
      <c r="T91" s="17"/>
      <c r="V91" s="9"/>
      <c r="W91" s="17"/>
      <c r="X91" s="9"/>
      <c r="Y91" s="9"/>
      <c r="Z91" s="9"/>
      <c r="AA91" s="9"/>
      <c r="AB91" s="9"/>
      <c r="AC91" s="9"/>
      <c r="AD91" s="9"/>
      <c r="AE91" s="9"/>
      <c r="AF91" s="9"/>
      <c r="AG91" s="9"/>
      <c r="AH91" s="9"/>
    </row>
    <row r="92" spans="1:34" x14ac:dyDescent="0.25">
      <c r="A92" s="9"/>
      <c r="B92" s="9"/>
      <c r="C92" s="9"/>
      <c r="D92" s="9"/>
      <c r="E92" s="1046"/>
      <c r="F92" s="9"/>
      <c r="G92" s="1046"/>
      <c r="H92" s="16"/>
      <c r="I92" s="9"/>
      <c r="J92" s="9"/>
      <c r="K92" s="9"/>
      <c r="L92" s="9"/>
      <c r="M92" s="9"/>
      <c r="N92" s="9"/>
      <c r="O92" s="9"/>
      <c r="P92" s="9"/>
      <c r="Q92" s="425"/>
      <c r="S92" s="9"/>
      <c r="T92" s="17"/>
      <c r="V92" s="9"/>
      <c r="W92" s="17"/>
      <c r="X92" s="9"/>
      <c r="Y92" s="9"/>
      <c r="Z92" s="9"/>
      <c r="AA92" s="9"/>
      <c r="AB92" s="9"/>
      <c r="AC92" s="9"/>
      <c r="AD92" s="9"/>
      <c r="AE92" s="9"/>
      <c r="AF92" s="9"/>
      <c r="AG92" s="9"/>
      <c r="AH92" s="9"/>
    </row>
    <row r="93" spans="1:34" x14ac:dyDescent="0.25">
      <c r="A93" s="9"/>
      <c r="B93" s="9"/>
      <c r="C93" s="9"/>
      <c r="D93" s="9"/>
      <c r="E93" s="1046"/>
      <c r="F93" s="9"/>
      <c r="G93" s="1046"/>
      <c r="H93" s="16"/>
      <c r="I93" s="9"/>
      <c r="J93" s="9"/>
      <c r="K93" s="9"/>
      <c r="L93" s="9"/>
      <c r="M93" s="9"/>
      <c r="N93" s="9"/>
      <c r="O93" s="9"/>
      <c r="P93" s="9"/>
      <c r="Q93" s="425"/>
      <c r="S93" s="9"/>
      <c r="T93" s="17"/>
      <c r="V93" s="9"/>
      <c r="W93" s="17"/>
      <c r="X93" s="9"/>
      <c r="Y93" s="9"/>
      <c r="Z93" s="9"/>
      <c r="AA93" s="9"/>
      <c r="AB93" s="9"/>
      <c r="AC93" s="9"/>
      <c r="AD93" s="9"/>
      <c r="AE93" s="9"/>
      <c r="AF93" s="9"/>
      <c r="AG93" s="9"/>
      <c r="AH93" s="9"/>
    </row>
    <row r="94" spans="1:34" x14ac:dyDescent="0.25">
      <c r="A94" s="9"/>
      <c r="B94" s="9"/>
      <c r="C94" s="9"/>
      <c r="D94" s="9"/>
      <c r="E94" s="1046"/>
      <c r="F94" s="9"/>
      <c r="G94" s="1046"/>
      <c r="H94" s="16"/>
      <c r="I94" s="9"/>
      <c r="J94" s="9"/>
      <c r="K94" s="9"/>
      <c r="L94" s="9"/>
      <c r="M94" s="9"/>
      <c r="N94" s="9"/>
      <c r="O94" s="9"/>
      <c r="P94" s="9"/>
      <c r="Q94" s="425"/>
      <c r="S94" s="9"/>
      <c r="T94" s="17"/>
      <c r="V94" s="9"/>
      <c r="W94" s="17"/>
      <c r="X94" s="9"/>
      <c r="Y94" s="9"/>
      <c r="Z94" s="9"/>
      <c r="AA94" s="9"/>
      <c r="AB94" s="9"/>
      <c r="AC94" s="9"/>
      <c r="AD94" s="9"/>
      <c r="AE94" s="9"/>
      <c r="AF94" s="9"/>
      <c r="AG94" s="9"/>
      <c r="AH94" s="9"/>
    </row>
    <row r="95" spans="1:34" x14ac:dyDescent="0.25">
      <c r="A95" s="9"/>
      <c r="B95" s="9"/>
      <c r="C95" s="9"/>
      <c r="D95" s="9"/>
      <c r="E95" s="1046"/>
      <c r="F95" s="9"/>
      <c r="G95" s="1046"/>
      <c r="H95" s="16"/>
      <c r="I95" s="9"/>
      <c r="J95" s="9"/>
      <c r="K95" s="9"/>
      <c r="L95" s="9"/>
      <c r="M95" s="9"/>
      <c r="N95" s="9"/>
      <c r="O95" s="9"/>
      <c r="P95" s="9"/>
      <c r="Q95" s="425"/>
      <c r="S95" s="9"/>
      <c r="T95" s="17"/>
      <c r="V95" s="9"/>
      <c r="W95" s="17"/>
      <c r="X95" s="9"/>
      <c r="Y95" s="9"/>
      <c r="Z95" s="9"/>
      <c r="AA95" s="9"/>
      <c r="AB95" s="9"/>
      <c r="AC95" s="9"/>
      <c r="AD95" s="9"/>
      <c r="AE95" s="9"/>
      <c r="AF95" s="9"/>
      <c r="AG95" s="9"/>
      <c r="AH95" s="9"/>
    </row>
    <row r="96" spans="1:34" x14ac:dyDescent="0.25">
      <c r="A96" s="9"/>
      <c r="B96" s="9"/>
      <c r="C96" s="9"/>
      <c r="D96" s="9"/>
      <c r="E96" s="1046"/>
      <c r="F96" s="9"/>
      <c r="G96" s="1046"/>
      <c r="H96" s="16"/>
      <c r="I96" s="9"/>
      <c r="J96" s="9"/>
      <c r="K96" s="9"/>
      <c r="L96" s="9"/>
      <c r="M96" s="9"/>
      <c r="N96" s="9"/>
      <c r="O96" s="9"/>
      <c r="P96" s="9"/>
      <c r="Q96" s="425"/>
      <c r="S96" s="9"/>
      <c r="T96" s="17"/>
      <c r="V96" s="9"/>
      <c r="W96" s="17"/>
      <c r="X96" s="9"/>
      <c r="Y96" s="9"/>
      <c r="Z96" s="9"/>
      <c r="AA96" s="9"/>
      <c r="AB96" s="9"/>
      <c r="AC96" s="9"/>
      <c r="AD96" s="9"/>
      <c r="AE96" s="9"/>
      <c r="AF96" s="9"/>
      <c r="AG96" s="9"/>
      <c r="AH96" s="9"/>
    </row>
    <row r="97" spans="1:34" x14ac:dyDescent="0.25">
      <c r="A97" s="9"/>
      <c r="B97" s="9"/>
      <c r="C97" s="9"/>
      <c r="D97" s="9"/>
      <c r="E97" s="1046"/>
      <c r="F97" s="9"/>
      <c r="G97" s="1046"/>
      <c r="H97" s="16"/>
      <c r="I97" s="9"/>
      <c r="J97" s="9"/>
      <c r="K97" s="9"/>
      <c r="L97" s="9"/>
      <c r="M97" s="9"/>
      <c r="N97" s="9"/>
      <c r="O97" s="9"/>
      <c r="P97" s="9"/>
      <c r="Q97" s="425"/>
      <c r="S97" s="9"/>
      <c r="T97" s="17"/>
      <c r="V97" s="9"/>
      <c r="W97" s="17"/>
      <c r="X97" s="9"/>
      <c r="Y97" s="9"/>
      <c r="Z97" s="9"/>
      <c r="AA97" s="9"/>
      <c r="AB97" s="9"/>
      <c r="AC97" s="9"/>
      <c r="AD97" s="9"/>
      <c r="AE97" s="9"/>
      <c r="AF97" s="9"/>
      <c r="AG97" s="9"/>
      <c r="AH97" s="9"/>
    </row>
    <row r="98" spans="1:34" x14ac:dyDescent="0.25">
      <c r="A98" s="9"/>
      <c r="B98" s="9"/>
      <c r="C98" s="9"/>
      <c r="D98" s="9"/>
      <c r="E98" s="1046"/>
      <c r="F98" s="9"/>
      <c r="G98" s="1046"/>
      <c r="H98" s="16"/>
      <c r="I98" s="9"/>
      <c r="J98" s="9"/>
      <c r="K98" s="9"/>
      <c r="L98" s="9"/>
      <c r="M98" s="9"/>
      <c r="N98" s="9"/>
      <c r="O98" s="9"/>
      <c r="P98" s="9"/>
      <c r="Q98" s="425"/>
      <c r="S98" s="9"/>
      <c r="T98" s="17"/>
      <c r="V98" s="9"/>
      <c r="W98" s="17"/>
      <c r="X98" s="9"/>
      <c r="Y98" s="9"/>
      <c r="Z98" s="9"/>
      <c r="AA98" s="9"/>
      <c r="AB98" s="9"/>
      <c r="AC98" s="9"/>
      <c r="AD98" s="9"/>
      <c r="AE98" s="9"/>
      <c r="AF98" s="9"/>
      <c r="AG98" s="9"/>
      <c r="AH98" s="9"/>
    </row>
    <row r="99" spans="1:34" x14ac:dyDescent="0.25">
      <c r="A99" s="9"/>
      <c r="B99" s="9"/>
      <c r="C99" s="9"/>
      <c r="D99" s="9"/>
      <c r="E99" s="1046"/>
      <c r="F99" s="9"/>
      <c r="G99" s="1046"/>
      <c r="H99" s="16"/>
      <c r="I99" s="9"/>
      <c r="J99" s="9"/>
      <c r="K99" s="9"/>
      <c r="L99" s="9"/>
      <c r="M99" s="9"/>
      <c r="N99" s="9"/>
      <c r="O99" s="9"/>
      <c r="P99" s="9"/>
      <c r="Q99" s="425"/>
      <c r="S99" s="9"/>
      <c r="T99" s="17"/>
      <c r="V99" s="9"/>
      <c r="W99" s="17"/>
      <c r="X99" s="9"/>
      <c r="Y99" s="9"/>
      <c r="Z99" s="9"/>
      <c r="AA99" s="9"/>
      <c r="AB99" s="9"/>
      <c r="AC99" s="9"/>
      <c r="AD99" s="9"/>
      <c r="AE99" s="9"/>
      <c r="AF99" s="9"/>
      <c r="AG99" s="9"/>
      <c r="AH99" s="9"/>
    </row>
    <row r="100" spans="1:34" x14ac:dyDescent="0.25">
      <c r="A100" s="9"/>
      <c r="B100" s="9"/>
      <c r="C100" s="9"/>
      <c r="D100" s="9"/>
      <c r="E100" s="1046"/>
      <c r="F100" s="9"/>
      <c r="G100" s="1046"/>
      <c r="H100" s="16"/>
      <c r="I100" s="9"/>
      <c r="J100" s="9"/>
      <c r="K100" s="9"/>
      <c r="L100" s="9"/>
      <c r="M100" s="9"/>
      <c r="N100" s="9"/>
      <c r="O100" s="9"/>
      <c r="P100" s="9"/>
      <c r="Q100" s="425"/>
      <c r="S100" s="9"/>
      <c r="T100" s="17"/>
      <c r="V100" s="9"/>
      <c r="W100" s="17"/>
      <c r="X100" s="9"/>
      <c r="Y100" s="9"/>
      <c r="Z100" s="9"/>
      <c r="AA100" s="9"/>
      <c r="AB100" s="9"/>
      <c r="AC100" s="9"/>
      <c r="AD100" s="9"/>
      <c r="AE100" s="9"/>
      <c r="AF100" s="9"/>
      <c r="AG100" s="9"/>
      <c r="AH100" s="9"/>
    </row>
    <row r="101" spans="1:34" x14ac:dyDescent="0.25">
      <c r="A101" s="9"/>
      <c r="B101" s="9"/>
      <c r="C101" s="9"/>
      <c r="D101" s="9"/>
      <c r="E101" s="1046"/>
      <c r="F101" s="9"/>
      <c r="G101" s="1046"/>
      <c r="H101" s="16"/>
      <c r="I101" s="9"/>
      <c r="J101" s="9"/>
      <c r="K101" s="9"/>
      <c r="L101" s="9"/>
      <c r="M101" s="9"/>
      <c r="N101" s="9"/>
      <c r="O101" s="9"/>
      <c r="P101" s="9"/>
      <c r="Q101" s="425"/>
      <c r="S101" s="9"/>
      <c r="T101" s="17"/>
      <c r="V101" s="9"/>
      <c r="W101" s="17"/>
      <c r="X101" s="9"/>
      <c r="Y101" s="9"/>
      <c r="Z101" s="9"/>
      <c r="AA101" s="9"/>
      <c r="AB101" s="9"/>
      <c r="AC101" s="9"/>
      <c r="AD101" s="9"/>
      <c r="AE101" s="9"/>
      <c r="AF101" s="9"/>
      <c r="AG101" s="9"/>
      <c r="AH101" s="9"/>
    </row>
    <row r="102" spans="1:34" x14ac:dyDescent="0.25">
      <c r="A102" s="9"/>
      <c r="B102" s="9"/>
      <c r="C102" s="9"/>
      <c r="D102" s="9"/>
      <c r="E102" s="1046"/>
      <c r="F102" s="9"/>
      <c r="G102" s="1046"/>
      <c r="H102" s="16"/>
      <c r="I102" s="9"/>
      <c r="J102" s="9"/>
      <c r="K102" s="9"/>
      <c r="L102" s="9"/>
      <c r="M102" s="9"/>
      <c r="N102" s="9"/>
      <c r="O102" s="9"/>
      <c r="P102" s="9"/>
      <c r="Q102" s="425"/>
      <c r="S102" s="9"/>
      <c r="T102" s="17"/>
      <c r="V102" s="9"/>
      <c r="W102" s="17"/>
      <c r="X102" s="9"/>
      <c r="Y102" s="9"/>
      <c r="Z102" s="9"/>
      <c r="AA102" s="9"/>
      <c r="AB102" s="9"/>
      <c r="AC102" s="9"/>
      <c r="AD102" s="9"/>
      <c r="AE102" s="9"/>
      <c r="AF102" s="9"/>
      <c r="AG102" s="9"/>
      <c r="AH102" s="9"/>
    </row>
    <row r="103" spans="1:34" x14ac:dyDescent="0.25">
      <c r="A103" s="9"/>
      <c r="B103" s="9"/>
      <c r="C103" s="9"/>
      <c r="D103" s="9"/>
      <c r="E103" s="1046"/>
      <c r="F103" s="9"/>
      <c r="G103" s="1046"/>
      <c r="H103" s="16"/>
      <c r="I103" s="9"/>
      <c r="J103" s="9"/>
      <c r="K103" s="9"/>
      <c r="L103" s="9"/>
      <c r="M103" s="9"/>
      <c r="N103" s="9"/>
      <c r="O103" s="9"/>
      <c r="P103" s="9"/>
      <c r="Q103" s="425"/>
      <c r="S103" s="9"/>
      <c r="T103" s="17"/>
      <c r="V103" s="9"/>
      <c r="W103" s="17"/>
      <c r="X103" s="9"/>
      <c r="Y103" s="9"/>
      <c r="Z103" s="9"/>
      <c r="AA103" s="9"/>
      <c r="AB103" s="9"/>
      <c r="AC103" s="9"/>
      <c r="AD103" s="9"/>
      <c r="AE103" s="9"/>
      <c r="AF103" s="9"/>
      <c r="AG103" s="9"/>
      <c r="AH103" s="9"/>
    </row>
    <row r="104" spans="1:34" x14ac:dyDescent="0.25">
      <c r="A104" s="9"/>
      <c r="B104" s="9"/>
      <c r="C104" s="9"/>
      <c r="D104" s="9"/>
      <c r="E104" s="1046"/>
      <c r="F104" s="9"/>
      <c r="G104" s="1046"/>
      <c r="H104" s="16"/>
      <c r="I104" s="9"/>
      <c r="J104" s="9"/>
      <c r="K104" s="9"/>
      <c r="L104" s="9"/>
      <c r="M104" s="9"/>
      <c r="N104" s="9"/>
      <c r="O104" s="9"/>
      <c r="P104" s="9"/>
      <c r="Q104" s="425"/>
      <c r="S104" s="9"/>
      <c r="T104" s="17"/>
      <c r="V104" s="9"/>
      <c r="W104" s="17"/>
      <c r="X104" s="9"/>
      <c r="Y104" s="9"/>
      <c r="Z104" s="9"/>
      <c r="AA104" s="9"/>
      <c r="AB104" s="9"/>
      <c r="AC104" s="9"/>
      <c r="AD104" s="9"/>
      <c r="AE104" s="9"/>
      <c r="AF104" s="9"/>
      <c r="AG104" s="9"/>
      <c r="AH104" s="9"/>
    </row>
    <row r="105" spans="1:34" x14ac:dyDescent="0.25">
      <c r="A105" s="9"/>
      <c r="B105" s="9"/>
      <c r="C105" s="9"/>
      <c r="D105" s="9"/>
      <c r="E105" s="1046"/>
      <c r="F105" s="9"/>
      <c r="G105" s="1046"/>
      <c r="H105" s="16"/>
      <c r="I105" s="9"/>
      <c r="J105" s="9"/>
      <c r="K105" s="9"/>
      <c r="L105" s="9"/>
      <c r="M105" s="9"/>
      <c r="N105" s="9"/>
      <c r="O105" s="9"/>
      <c r="P105" s="9"/>
      <c r="Q105" s="425"/>
      <c r="S105" s="9"/>
      <c r="T105" s="17"/>
      <c r="V105" s="9"/>
      <c r="W105" s="17"/>
      <c r="X105" s="9"/>
      <c r="Y105" s="9"/>
      <c r="Z105" s="9"/>
      <c r="AA105" s="9"/>
      <c r="AB105" s="9"/>
      <c r="AC105" s="9"/>
      <c r="AD105" s="9"/>
      <c r="AE105" s="9"/>
      <c r="AF105" s="9"/>
      <c r="AG105" s="9"/>
      <c r="AH105" s="9"/>
    </row>
    <row r="106" spans="1:34" x14ac:dyDescent="0.25">
      <c r="A106" s="9"/>
      <c r="B106" s="9"/>
      <c r="C106" s="9"/>
      <c r="D106" s="9"/>
      <c r="E106" s="1046"/>
      <c r="F106" s="9"/>
      <c r="G106" s="1046"/>
      <c r="H106" s="16"/>
      <c r="I106" s="9"/>
      <c r="J106" s="9"/>
      <c r="K106" s="9"/>
      <c r="L106" s="9"/>
      <c r="M106" s="9"/>
      <c r="N106" s="9"/>
      <c r="O106" s="9"/>
      <c r="P106" s="9"/>
      <c r="Q106" s="425"/>
      <c r="S106" s="9"/>
      <c r="T106" s="17"/>
      <c r="V106" s="9"/>
      <c r="W106" s="17"/>
      <c r="X106" s="9"/>
      <c r="Y106" s="9"/>
      <c r="Z106" s="9"/>
      <c r="AA106" s="9"/>
      <c r="AB106" s="9"/>
      <c r="AC106" s="9"/>
      <c r="AD106" s="9"/>
      <c r="AE106" s="9"/>
      <c r="AF106" s="9"/>
      <c r="AG106" s="9"/>
      <c r="AH106" s="9"/>
    </row>
    <row r="107" spans="1:34" x14ac:dyDescent="0.25">
      <c r="A107" s="9"/>
      <c r="B107" s="9"/>
      <c r="C107" s="9"/>
      <c r="D107" s="9"/>
      <c r="E107" s="1046"/>
      <c r="F107" s="9"/>
      <c r="G107" s="1046"/>
      <c r="H107" s="16"/>
      <c r="I107" s="9"/>
      <c r="J107" s="9"/>
      <c r="K107" s="9"/>
      <c r="L107" s="9"/>
      <c r="M107" s="9"/>
      <c r="N107" s="9"/>
      <c r="O107" s="9"/>
      <c r="P107" s="9"/>
      <c r="Q107" s="425"/>
      <c r="S107" s="9"/>
      <c r="T107" s="17"/>
      <c r="V107" s="9"/>
      <c r="W107" s="17"/>
      <c r="X107" s="9"/>
      <c r="Y107" s="9"/>
      <c r="Z107" s="9"/>
      <c r="AA107" s="9"/>
      <c r="AB107" s="9"/>
      <c r="AC107" s="9"/>
      <c r="AD107" s="9"/>
      <c r="AE107" s="9"/>
      <c r="AF107" s="9"/>
      <c r="AG107" s="9"/>
      <c r="AH107" s="9"/>
    </row>
    <row r="108" spans="1:34" x14ac:dyDescent="0.25">
      <c r="A108" s="9"/>
      <c r="B108" s="9"/>
      <c r="C108" s="9"/>
      <c r="D108" s="9"/>
      <c r="E108" s="1046"/>
      <c r="F108" s="9"/>
      <c r="G108" s="1046"/>
      <c r="H108" s="16"/>
      <c r="I108" s="9"/>
      <c r="J108" s="9"/>
      <c r="K108" s="9"/>
      <c r="L108" s="9"/>
      <c r="M108" s="9"/>
      <c r="N108" s="9"/>
      <c r="O108" s="9"/>
      <c r="P108" s="9"/>
      <c r="Q108" s="425"/>
      <c r="S108" s="9"/>
      <c r="T108" s="17"/>
      <c r="V108" s="9"/>
      <c r="W108" s="17"/>
      <c r="X108" s="9"/>
      <c r="Y108" s="9"/>
      <c r="Z108" s="9"/>
      <c r="AA108" s="9"/>
      <c r="AB108" s="9"/>
      <c r="AC108" s="9"/>
      <c r="AD108" s="9"/>
      <c r="AE108" s="9"/>
      <c r="AF108" s="9"/>
      <c r="AG108" s="9"/>
      <c r="AH108" s="9"/>
    </row>
    <row r="109" spans="1:34" x14ac:dyDescent="0.25">
      <c r="A109" s="9"/>
      <c r="B109" s="9"/>
      <c r="C109" s="9"/>
      <c r="D109" s="9"/>
      <c r="E109" s="1046"/>
      <c r="F109" s="9"/>
      <c r="G109" s="1046"/>
      <c r="H109" s="16"/>
      <c r="I109" s="9"/>
      <c r="J109" s="9"/>
      <c r="K109" s="9"/>
      <c r="L109" s="9"/>
      <c r="M109" s="9"/>
      <c r="N109" s="9"/>
      <c r="O109" s="9"/>
      <c r="P109" s="9"/>
      <c r="Q109" s="425"/>
      <c r="S109" s="9"/>
      <c r="T109" s="17"/>
      <c r="V109" s="9"/>
      <c r="W109" s="17"/>
      <c r="X109" s="9"/>
      <c r="Y109" s="9"/>
      <c r="Z109" s="9"/>
      <c r="AA109" s="9"/>
      <c r="AB109" s="9"/>
      <c r="AC109" s="9"/>
      <c r="AD109" s="9"/>
      <c r="AE109" s="9"/>
      <c r="AF109" s="9"/>
      <c r="AG109" s="9"/>
      <c r="AH109" s="9"/>
    </row>
    <row r="110" spans="1:34" x14ac:dyDescent="0.25">
      <c r="A110" s="9"/>
      <c r="B110" s="9"/>
      <c r="C110" s="9"/>
      <c r="D110" s="9"/>
      <c r="E110" s="1046"/>
      <c r="F110" s="9"/>
      <c r="G110" s="1046"/>
      <c r="H110" s="16"/>
      <c r="I110" s="9"/>
      <c r="J110" s="9"/>
      <c r="K110" s="9"/>
      <c r="L110" s="9"/>
      <c r="M110" s="9"/>
      <c r="N110" s="9"/>
      <c r="O110" s="9"/>
      <c r="P110" s="9"/>
      <c r="Q110" s="425"/>
      <c r="S110" s="9"/>
      <c r="T110" s="17"/>
      <c r="V110" s="9"/>
      <c r="W110" s="17"/>
      <c r="X110" s="9"/>
      <c r="Y110" s="9"/>
      <c r="Z110" s="9"/>
      <c r="AA110" s="9"/>
      <c r="AB110" s="9"/>
      <c r="AC110" s="9"/>
      <c r="AD110" s="9"/>
      <c r="AE110" s="9"/>
      <c r="AF110" s="9"/>
      <c r="AG110" s="9"/>
      <c r="AH110" s="9"/>
    </row>
    <row r="111" spans="1:34" x14ac:dyDescent="0.25">
      <c r="A111" s="9"/>
      <c r="B111" s="9"/>
      <c r="C111" s="9"/>
      <c r="D111" s="9"/>
      <c r="E111" s="1046"/>
      <c r="F111" s="9"/>
      <c r="G111" s="1046"/>
      <c r="H111" s="16"/>
      <c r="I111" s="9"/>
      <c r="J111" s="9"/>
      <c r="K111" s="9"/>
      <c r="L111" s="9"/>
      <c r="M111" s="9"/>
      <c r="N111" s="9"/>
      <c r="O111" s="9"/>
      <c r="P111" s="9"/>
      <c r="Q111" s="425"/>
      <c r="S111" s="9"/>
      <c r="T111" s="17"/>
      <c r="V111" s="9"/>
      <c r="W111" s="17"/>
      <c r="X111" s="9"/>
      <c r="Y111" s="9"/>
      <c r="Z111" s="9"/>
      <c r="AA111" s="9"/>
      <c r="AB111" s="9"/>
      <c r="AC111" s="9"/>
      <c r="AD111" s="9"/>
      <c r="AE111" s="9"/>
      <c r="AF111" s="9"/>
      <c r="AG111" s="9"/>
      <c r="AH111" s="9"/>
    </row>
    <row r="112" spans="1:34" x14ac:dyDescent="0.25">
      <c r="A112" s="9"/>
      <c r="B112" s="9"/>
      <c r="C112" s="9"/>
      <c r="D112" s="9"/>
      <c r="E112" s="1046"/>
      <c r="F112" s="9"/>
      <c r="G112" s="1046"/>
      <c r="H112" s="16"/>
      <c r="I112" s="9"/>
      <c r="J112" s="9"/>
      <c r="K112" s="9"/>
      <c r="L112" s="9"/>
      <c r="M112" s="9"/>
      <c r="N112" s="9"/>
      <c r="O112" s="9"/>
      <c r="P112" s="9"/>
      <c r="Q112" s="425"/>
      <c r="S112" s="9"/>
      <c r="T112" s="17"/>
      <c r="V112" s="9"/>
      <c r="W112" s="17"/>
      <c r="X112" s="9"/>
      <c r="Y112" s="9"/>
      <c r="Z112" s="9"/>
      <c r="AA112" s="9"/>
      <c r="AB112" s="9"/>
      <c r="AC112" s="9"/>
      <c r="AD112" s="9"/>
      <c r="AE112" s="9"/>
      <c r="AF112" s="9"/>
      <c r="AG112" s="9"/>
      <c r="AH112" s="9"/>
    </row>
    <row r="113" spans="1:34" x14ac:dyDescent="0.25">
      <c r="A113" s="9"/>
      <c r="B113" s="9"/>
      <c r="C113" s="9"/>
      <c r="D113" s="9"/>
      <c r="E113" s="1046"/>
      <c r="F113" s="9"/>
      <c r="G113" s="1046"/>
      <c r="H113" s="16"/>
      <c r="I113" s="9"/>
      <c r="J113" s="9"/>
      <c r="K113" s="9"/>
      <c r="L113" s="9"/>
      <c r="M113" s="9"/>
      <c r="N113" s="9"/>
      <c r="O113" s="9"/>
      <c r="P113" s="9"/>
      <c r="Q113" s="425"/>
      <c r="S113" s="9"/>
      <c r="T113" s="17"/>
      <c r="V113" s="9"/>
      <c r="W113" s="17"/>
      <c r="X113" s="9"/>
      <c r="Y113" s="9"/>
      <c r="Z113" s="9"/>
      <c r="AA113" s="9"/>
      <c r="AB113" s="9"/>
      <c r="AC113" s="9"/>
      <c r="AD113" s="9"/>
      <c r="AE113" s="9"/>
      <c r="AF113" s="9"/>
      <c r="AG113" s="9"/>
      <c r="AH113" s="9"/>
    </row>
    <row r="114" spans="1:34" x14ac:dyDescent="0.25">
      <c r="A114" s="9"/>
      <c r="B114" s="9"/>
      <c r="C114" s="9"/>
      <c r="D114" s="9"/>
      <c r="E114" s="1046"/>
      <c r="F114" s="9"/>
      <c r="G114" s="1046"/>
      <c r="H114" s="16"/>
      <c r="I114" s="9"/>
      <c r="J114" s="9"/>
      <c r="K114" s="9"/>
      <c r="L114" s="9"/>
      <c r="M114" s="9"/>
      <c r="N114" s="9"/>
      <c r="O114" s="9"/>
      <c r="P114" s="9"/>
      <c r="Q114" s="425"/>
      <c r="S114" s="9"/>
      <c r="T114" s="17"/>
      <c r="V114" s="9"/>
      <c r="W114" s="17"/>
      <c r="X114" s="9"/>
      <c r="Y114" s="9"/>
      <c r="Z114" s="9"/>
      <c r="AA114" s="9"/>
      <c r="AB114" s="9"/>
      <c r="AC114" s="9"/>
      <c r="AD114" s="9"/>
      <c r="AE114" s="9"/>
      <c r="AF114" s="9"/>
      <c r="AG114" s="9"/>
      <c r="AH114" s="9"/>
    </row>
    <row r="115" spans="1:34" x14ac:dyDescent="0.25">
      <c r="A115" s="9"/>
      <c r="B115" s="9"/>
      <c r="C115" s="9"/>
      <c r="D115" s="9"/>
      <c r="E115" s="1046"/>
      <c r="F115" s="9"/>
      <c r="G115" s="1046"/>
      <c r="H115" s="16"/>
      <c r="I115" s="9"/>
      <c r="J115" s="9"/>
      <c r="K115" s="9"/>
      <c r="L115" s="9"/>
      <c r="M115" s="9"/>
      <c r="N115" s="9"/>
      <c r="O115" s="9"/>
      <c r="P115" s="9"/>
      <c r="Q115" s="425"/>
      <c r="S115" s="9"/>
      <c r="T115" s="17"/>
      <c r="V115" s="9"/>
      <c r="W115" s="17"/>
      <c r="X115" s="9"/>
      <c r="Y115" s="9"/>
      <c r="Z115" s="9"/>
      <c r="AA115" s="9"/>
      <c r="AB115" s="9"/>
      <c r="AC115" s="9"/>
      <c r="AD115" s="9"/>
      <c r="AE115" s="9"/>
      <c r="AF115" s="9"/>
      <c r="AG115" s="9"/>
      <c r="AH115" s="9"/>
    </row>
    <row r="116" spans="1:34" x14ac:dyDescent="0.25">
      <c r="A116" s="9"/>
      <c r="B116" s="9"/>
      <c r="C116" s="9"/>
      <c r="D116" s="9"/>
      <c r="E116" s="1046"/>
      <c r="F116" s="9"/>
      <c r="G116" s="1046"/>
      <c r="H116" s="16"/>
      <c r="I116" s="9"/>
      <c r="J116" s="9"/>
      <c r="K116" s="9"/>
      <c r="L116" s="9"/>
      <c r="M116" s="9"/>
      <c r="N116" s="9"/>
      <c r="O116" s="9"/>
      <c r="P116" s="9"/>
      <c r="Q116" s="425"/>
      <c r="S116" s="9"/>
      <c r="T116" s="17"/>
      <c r="V116" s="9"/>
      <c r="W116" s="17"/>
      <c r="X116" s="9"/>
      <c r="Y116" s="9"/>
      <c r="Z116" s="9"/>
      <c r="AA116" s="9"/>
      <c r="AB116" s="9"/>
      <c r="AC116" s="9"/>
      <c r="AD116" s="9"/>
      <c r="AE116" s="9"/>
      <c r="AF116" s="9"/>
      <c r="AG116" s="9"/>
      <c r="AH116" s="9"/>
    </row>
    <row r="117" spans="1:34" x14ac:dyDescent="0.25">
      <c r="A117" s="9"/>
      <c r="B117" s="9"/>
      <c r="C117" s="9"/>
      <c r="D117" s="9"/>
      <c r="E117" s="1046"/>
      <c r="F117" s="9"/>
      <c r="G117" s="1046"/>
      <c r="H117" s="16"/>
      <c r="I117" s="9"/>
      <c r="J117" s="9"/>
      <c r="K117" s="9"/>
      <c r="L117" s="9"/>
      <c r="M117" s="9"/>
      <c r="N117" s="9"/>
      <c r="O117" s="9"/>
      <c r="P117" s="9"/>
      <c r="Q117" s="425"/>
      <c r="S117" s="9"/>
      <c r="T117" s="17"/>
      <c r="V117" s="9"/>
      <c r="W117" s="17"/>
      <c r="X117" s="9"/>
      <c r="Y117" s="9"/>
      <c r="Z117" s="9"/>
      <c r="AA117" s="9"/>
      <c r="AB117" s="9"/>
      <c r="AC117" s="9"/>
      <c r="AD117" s="9"/>
      <c r="AE117" s="9"/>
      <c r="AF117" s="9"/>
      <c r="AG117" s="9"/>
      <c r="AH117" s="9"/>
    </row>
    <row r="118" spans="1:34" x14ac:dyDescent="0.25">
      <c r="A118" s="9"/>
      <c r="B118" s="9"/>
      <c r="C118" s="9"/>
      <c r="D118" s="9"/>
      <c r="E118" s="1046"/>
      <c r="F118" s="9"/>
      <c r="G118" s="1046"/>
      <c r="H118" s="16"/>
      <c r="I118" s="9"/>
      <c r="J118" s="9"/>
      <c r="K118" s="9"/>
      <c r="L118" s="9"/>
      <c r="M118" s="9"/>
      <c r="N118" s="9"/>
      <c r="O118" s="9"/>
      <c r="P118" s="9"/>
      <c r="Q118" s="425"/>
      <c r="S118" s="9"/>
      <c r="T118" s="17"/>
      <c r="V118" s="9"/>
      <c r="W118" s="17"/>
      <c r="X118" s="9"/>
      <c r="Y118" s="9"/>
      <c r="Z118" s="9"/>
      <c r="AA118" s="9"/>
      <c r="AB118" s="9"/>
      <c r="AC118" s="9"/>
      <c r="AD118" s="9"/>
      <c r="AE118" s="9"/>
      <c r="AF118" s="9"/>
      <c r="AG118" s="9"/>
      <c r="AH118" s="9"/>
    </row>
    <row r="119" spans="1:34" x14ac:dyDescent="0.25">
      <c r="A119" s="9"/>
      <c r="B119" s="9"/>
      <c r="C119" s="9"/>
      <c r="D119" s="9"/>
      <c r="E119" s="1046"/>
      <c r="F119" s="9"/>
      <c r="G119" s="1046"/>
      <c r="H119" s="16"/>
      <c r="I119" s="9"/>
      <c r="J119" s="9"/>
      <c r="K119" s="9"/>
      <c r="L119" s="9"/>
      <c r="M119" s="9"/>
      <c r="N119" s="9"/>
      <c r="O119" s="9"/>
      <c r="P119" s="9"/>
      <c r="Q119" s="425"/>
      <c r="S119" s="9"/>
      <c r="T119" s="17"/>
      <c r="V119" s="9"/>
      <c r="W119" s="17"/>
      <c r="X119" s="9"/>
      <c r="Y119" s="9"/>
      <c r="Z119" s="9"/>
      <c r="AA119" s="9"/>
      <c r="AB119" s="9"/>
      <c r="AC119" s="9"/>
      <c r="AD119" s="9"/>
      <c r="AE119" s="9"/>
      <c r="AF119" s="9"/>
      <c r="AG119" s="9"/>
      <c r="AH119" s="9"/>
    </row>
    <row r="120" spans="1:34" x14ac:dyDescent="0.25">
      <c r="A120" s="9"/>
      <c r="B120" s="9"/>
      <c r="C120" s="9"/>
      <c r="D120" s="9"/>
      <c r="E120" s="1046"/>
      <c r="F120" s="9"/>
      <c r="G120" s="1046"/>
      <c r="H120" s="16"/>
      <c r="I120" s="9"/>
      <c r="J120" s="9"/>
      <c r="K120" s="9"/>
      <c r="L120" s="9"/>
      <c r="M120" s="9"/>
      <c r="N120" s="9"/>
      <c r="O120" s="9"/>
      <c r="P120" s="9"/>
      <c r="Q120" s="425"/>
      <c r="S120" s="9"/>
      <c r="T120" s="17"/>
      <c r="V120" s="9"/>
      <c r="W120" s="17"/>
      <c r="X120" s="9"/>
      <c r="Y120" s="9"/>
      <c r="Z120" s="9"/>
      <c r="AA120" s="9"/>
      <c r="AB120" s="9"/>
      <c r="AC120" s="9"/>
      <c r="AD120" s="9"/>
      <c r="AE120" s="9"/>
      <c r="AF120" s="9"/>
      <c r="AG120" s="9"/>
      <c r="AH120" s="9"/>
    </row>
    <row r="121" spans="1:34" x14ac:dyDescent="0.25">
      <c r="A121" s="9"/>
      <c r="B121" s="9"/>
      <c r="C121" s="9"/>
      <c r="D121" s="9"/>
      <c r="E121" s="1046"/>
      <c r="F121" s="9"/>
      <c r="G121" s="1046"/>
      <c r="H121" s="16"/>
      <c r="I121" s="9"/>
      <c r="J121" s="9"/>
      <c r="K121" s="9"/>
      <c r="L121" s="9"/>
      <c r="M121" s="9"/>
      <c r="N121" s="9"/>
      <c r="O121" s="9"/>
      <c r="P121" s="9"/>
      <c r="Q121" s="425"/>
      <c r="S121" s="9"/>
      <c r="T121" s="17"/>
      <c r="V121" s="9"/>
      <c r="W121" s="17"/>
      <c r="X121" s="9"/>
      <c r="Y121" s="9"/>
      <c r="Z121" s="9"/>
      <c r="AA121" s="9"/>
      <c r="AB121" s="9"/>
      <c r="AC121" s="9"/>
      <c r="AD121" s="9"/>
      <c r="AE121" s="9"/>
      <c r="AF121" s="9"/>
      <c r="AG121" s="9"/>
      <c r="AH121" s="9"/>
    </row>
    <row r="122" spans="1:34" x14ac:dyDescent="0.25">
      <c r="A122" s="9"/>
      <c r="B122" s="9"/>
      <c r="C122" s="9"/>
      <c r="D122" s="9"/>
      <c r="E122" s="1046"/>
      <c r="F122" s="9"/>
      <c r="G122" s="1046"/>
      <c r="H122" s="16"/>
      <c r="I122" s="9"/>
      <c r="J122" s="9"/>
      <c r="K122" s="9"/>
      <c r="L122" s="9"/>
      <c r="M122" s="9"/>
      <c r="N122" s="9"/>
      <c r="O122" s="9"/>
      <c r="P122" s="9"/>
      <c r="Q122" s="425"/>
      <c r="S122" s="9"/>
      <c r="T122" s="17"/>
      <c r="V122" s="9"/>
      <c r="W122" s="17"/>
      <c r="X122" s="9"/>
      <c r="Y122" s="9"/>
      <c r="Z122" s="9"/>
      <c r="AA122" s="9"/>
      <c r="AB122" s="9"/>
      <c r="AC122" s="9"/>
      <c r="AD122" s="9"/>
      <c r="AE122" s="9"/>
      <c r="AF122" s="9"/>
      <c r="AG122" s="9"/>
      <c r="AH122" s="9"/>
    </row>
    <row r="123" spans="1:34" x14ac:dyDescent="0.25">
      <c r="A123" s="9"/>
      <c r="B123" s="9"/>
      <c r="C123" s="9"/>
      <c r="D123" s="9"/>
      <c r="E123" s="1046"/>
      <c r="F123" s="9"/>
      <c r="G123" s="1046"/>
      <c r="H123" s="16"/>
      <c r="I123" s="9"/>
      <c r="J123" s="9"/>
      <c r="K123" s="9"/>
      <c r="L123" s="9"/>
      <c r="M123" s="9"/>
      <c r="N123" s="9"/>
      <c r="O123" s="9"/>
      <c r="P123" s="9"/>
      <c r="Q123" s="425"/>
      <c r="S123" s="9"/>
      <c r="T123" s="17"/>
      <c r="V123" s="9"/>
      <c r="W123" s="17"/>
      <c r="X123" s="9"/>
      <c r="Y123" s="9"/>
      <c r="Z123" s="9"/>
      <c r="AA123" s="9"/>
      <c r="AB123" s="9"/>
      <c r="AC123" s="9"/>
      <c r="AD123" s="9"/>
      <c r="AE123" s="9"/>
      <c r="AF123" s="9"/>
      <c r="AG123" s="9"/>
      <c r="AH123" s="9"/>
    </row>
    <row r="124" spans="1:34" x14ac:dyDescent="0.25">
      <c r="A124" s="9"/>
      <c r="B124" s="9"/>
      <c r="C124" s="9"/>
      <c r="D124" s="9"/>
      <c r="E124" s="1046"/>
      <c r="F124" s="9"/>
      <c r="G124" s="1046"/>
      <c r="H124" s="16"/>
      <c r="I124" s="9"/>
      <c r="J124" s="9"/>
      <c r="K124" s="9"/>
      <c r="L124" s="9"/>
      <c r="M124" s="9"/>
      <c r="N124" s="9"/>
      <c r="O124" s="9"/>
      <c r="P124" s="9"/>
      <c r="Q124" s="425"/>
      <c r="S124" s="9"/>
      <c r="T124" s="17"/>
      <c r="V124" s="9"/>
      <c r="W124" s="17"/>
      <c r="X124" s="9"/>
      <c r="Y124" s="9"/>
      <c r="Z124" s="9"/>
      <c r="AA124" s="9"/>
      <c r="AB124" s="9"/>
      <c r="AC124" s="9"/>
      <c r="AD124" s="9"/>
      <c r="AE124" s="9"/>
      <c r="AF124" s="9"/>
      <c r="AG124" s="9"/>
      <c r="AH124" s="9"/>
    </row>
    <row r="125" spans="1:34" x14ac:dyDescent="0.25">
      <c r="A125" s="9"/>
      <c r="B125" s="9"/>
      <c r="C125" s="9"/>
      <c r="D125" s="9"/>
      <c r="E125" s="1046"/>
      <c r="F125" s="9"/>
      <c r="G125" s="1046"/>
      <c r="H125" s="16"/>
      <c r="I125" s="9"/>
      <c r="J125" s="9"/>
      <c r="K125" s="9"/>
      <c r="L125" s="9"/>
      <c r="M125" s="9"/>
      <c r="N125" s="9"/>
      <c r="O125" s="9"/>
      <c r="P125" s="9"/>
      <c r="Q125" s="425"/>
      <c r="S125" s="9"/>
      <c r="T125" s="17"/>
      <c r="V125" s="9"/>
      <c r="W125" s="17"/>
      <c r="X125" s="9"/>
      <c r="Y125" s="9"/>
      <c r="Z125" s="9"/>
      <c r="AA125" s="9"/>
      <c r="AB125" s="9"/>
      <c r="AC125" s="9"/>
      <c r="AD125" s="9"/>
      <c r="AE125" s="9"/>
      <c r="AF125" s="9"/>
      <c r="AG125" s="9"/>
      <c r="AH125" s="9"/>
    </row>
    <row r="126" spans="1:34" x14ac:dyDescent="0.25">
      <c r="A126" s="9"/>
      <c r="B126" s="9"/>
      <c r="C126" s="9"/>
      <c r="D126" s="9"/>
      <c r="E126" s="1046"/>
      <c r="F126" s="9"/>
      <c r="G126" s="1046"/>
      <c r="H126" s="16"/>
      <c r="I126" s="9"/>
      <c r="J126" s="9"/>
      <c r="K126" s="9"/>
      <c r="L126" s="9"/>
      <c r="M126" s="9"/>
      <c r="N126" s="9"/>
      <c r="O126" s="9"/>
      <c r="P126" s="9"/>
      <c r="Q126" s="425"/>
      <c r="S126" s="9"/>
      <c r="T126" s="17"/>
      <c r="V126" s="9"/>
      <c r="W126" s="17"/>
      <c r="X126" s="9"/>
      <c r="Y126" s="9"/>
      <c r="Z126" s="9"/>
      <c r="AA126" s="9"/>
      <c r="AB126" s="9"/>
      <c r="AC126" s="9"/>
      <c r="AD126" s="9"/>
      <c r="AE126" s="9"/>
      <c r="AF126" s="9"/>
      <c r="AG126" s="9"/>
      <c r="AH126" s="9"/>
    </row>
    <row r="127" spans="1:34" x14ac:dyDescent="0.25">
      <c r="A127" s="9"/>
      <c r="B127" s="9"/>
      <c r="C127" s="9"/>
      <c r="D127" s="9"/>
      <c r="E127" s="1046"/>
      <c r="F127" s="9"/>
      <c r="G127" s="1046"/>
      <c r="H127" s="16"/>
      <c r="I127" s="9"/>
      <c r="J127" s="9"/>
      <c r="K127" s="9"/>
      <c r="L127" s="9"/>
      <c r="M127" s="9"/>
      <c r="N127" s="9"/>
      <c r="O127" s="9"/>
      <c r="P127" s="9"/>
      <c r="Q127" s="425"/>
      <c r="S127" s="9"/>
      <c r="T127" s="17"/>
      <c r="V127" s="9"/>
      <c r="W127" s="17"/>
      <c r="X127" s="9"/>
      <c r="Y127" s="9"/>
      <c r="Z127" s="9"/>
      <c r="AA127" s="9"/>
      <c r="AB127" s="9"/>
      <c r="AC127" s="9"/>
      <c r="AD127" s="9"/>
      <c r="AE127" s="9"/>
      <c r="AF127" s="9"/>
      <c r="AG127" s="9"/>
      <c r="AH127" s="9"/>
    </row>
    <row r="128" spans="1:34" x14ac:dyDescent="0.25">
      <c r="A128" s="9"/>
      <c r="B128" s="9"/>
      <c r="C128" s="9"/>
      <c r="D128" s="9"/>
      <c r="E128" s="1046"/>
      <c r="F128" s="9"/>
      <c r="G128" s="1046"/>
      <c r="H128" s="16"/>
      <c r="I128" s="9"/>
      <c r="J128" s="9"/>
      <c r="K128" s="9"/>
      <c r="L128" s="9"/>
      <c r="M128" s="9"/>
      <c r="N128" s="9"/>
      <c r="O128" s="9"/>
      <c r="P128" s="9"/>
      <c r="Q128" s="425"/>
      <c r="S128" s="9"/>
      <c r="T128" s="17"/>
      <c r="V128" s="9"/>
      <c r="W128" s="17"/>
      <c r="X128" s="9"/>
      <c r="Y128" s="9"/>
      <c r="Z128" s="9"/>
      <c r="AA128" s="9"/>
      <c r="AB128" s="9"/>
      <c r="AC128" s="9"/>
      <c r="AD128" s="9"/>
      <c r="AE128" s="9"/>
      <c r="AF128" s="9"/>
      <c r="AG128" s="9"/>
      <c r="AH128" s="9"/>
    </row>
    <row r="129" spans="1:34" x14ac:dyDescent="0.25">
      <c r="A129" s="9"/>
      <c r="B129" s="9"/>
      <c r="C129" s="9"/>
      <c r="D129" s="9"/>
      <c r="E129" s="1046"/>
      <c r="F129" s="9"/>
      <c r="G129" s="1046"/>
      <c r="H129" s="16"/>
      <c r="I129" s="9"/>
      <c r="J129" s="9"/>
      <c r="K129" s="9"/>
      <c r="L129" s="9"/>
      <c r="M129" s="9"/>
      <c r="N129" s="9"/>
      <c r="O129" s="9"/>
      <c r="P129" s="9"/>
      <c r="Q129" s="425"/>
      <c r="S129" s="9"/>
      <c r="T129" s="17"/>
      <c r="V129" s="9"/>
      <c r="W129" s="17"/>
      <c r="X129" s="9"/>
      <c r="Y129" s="9"/>
      <c r="Z129" s="9"/>
      <c r="AA129" s="9"/>
      <c r="AB129" s="9"/>
      <c r="AC129" s="9"/>
      <c r="AD129" s="9"/>
      <c r="AE129" s="9"/>
      <c r="AF129" s="9"/>
      <c r="AG129" s="9"/>
      <c r="AH129" s="9"/>
    </row>
    <row r="130" spans="1:34" x14ac:dyDescent="0.25">
      <c r="A130" s="9"/>
      <c r="B130" s="9"/>
      <c r="C130" s="9"/>
      <c r="D130" s="9"/>
      <c r="E130" s="1046"/>
      <c r="F130" s="9"/>
      <c r="G130" s="1046"/>
      <c r="H130" s="16"/>
      <c r="I130" s="9"/>
      <c r="J130" s="9"/>
      <c r="K130" s="9"/>
      <c r="L130" s="9"/>
      <c r="M130" s="9"/>
      <c r="N130" s="9"/>
      <c r="O130" s="9"/>
      <c r="P130" s="9"/>
      <c r="Q130" s="425"/>
      <c r="S130" s="9"/>
      <c r="T130" s="17"/>
      <c r="V130" s="9"/>
      <c r="W130" s="17"/>
      <c r="X130" s="9"/>
      <c r="Y130" s="9"/>
      <c r="Z130" s="9"/>
      <c r="AA130" s="9"/>
      <c r="AB130" s="9"/>
      <c r="AC130" s="9"/>
      <c r="AD130" s="9"/>
      <c r="AE130" s="9"/>
      <c r="AF130" s="9"/>
      <c r="AG130" s="9"/>
      <c r="AH130" s="9"/>
    </row>
    <row r="131" spans="1:34" x14ac:dyDescent="0.25">
      <c r="A131" s="9"/>
      <c r="B131" s="9"/>
      <c r="C131" s="9"/>
      <c r="D131" s="9"/>
      <c r="E131" s="1046"/>
      <c r="F131" s="9"/>
      <c r="G131" s="1046"/>
      <c r="H131" s="16"/>
      <c r="I131" s="9"/>
      <c r="J131" s="9"/>
      <c r="K131" s="9"/>
      <c r="L131" s="9"/>
      <c r="M131" s="9"/>
      <c r="N131" s="9"/>
      <c r="O131" s="9"/>
      <c r="P131" s="9"/>
      <c r="Q131" s="425"/>
      <c r="S131" s="9"/>
      <c r="T131" s="17"/>
      <c r="V131" s="9"/>
      <c r="W131" s="17"/>
      <c r="X131" s="9"/>
      <c r="Y131" s="9"/>
      <c r="Z131" s="9"/>
      <c r="AA131" s="9"/>
      <c r="AB131" s="9"/>
      <c r="AC131" s="9"/>
      <c r="AD131" s="9"/>
      <c r="AE131" s="9"/>
      <c r="AF131" s="9"/>
      <c r="AG131" s="9"/>
      <c r="AH131" s="9"/>
    </row>
    <row r="132" spans="1:34" x14ac:dyDescent="0.25">
      <c r="A132" s="9"/>
      <c r="B132" s="9"/>
      <c r="C132" s="9"/>
      <c r="D132" s="9"/>
      <c r="E132" s="1046"/>
      <c r="F132" s="9"/>
      <c r="G132" s="1046"/>
      <c r="H132" s="16"/>
      <c r="I132" s="9"/>
      <c r="J132" s="9"/>
      <c r="K132" s="9"/>
      <c r="L132" s="9"/>
      <c r="M132" s="9"/>
      <c r="N132" s="9"/>
      <c r="O132" s="9"/>
      <c r="P132" s="9"/>
      <c r="Q132" s="425"/>
      <c r="S132" s="9"/>
      <c r="T132" s="17"/>
      <c r="V132" s="9"/>
      <c r="W132" s="17"/>
      <c r="X132" s="9"/>
      <c r="Y132" s="9"/>
      <c r="Z132" s="9"/>
      <c r="AA132" s="9"/>
      <c r="AB132" s="9"/>
      <c r="AC132" s="9"/>
      <c r="AD132" s="9"/>
      <c r="AE132" s="9"/>
      <c r="AF132" s="9"/>
      <c r="AG132" s="9"/>
      <c r="AH132" s="9"/>
    </row>
    <row r="133" spans="1:34" x14ac:dyDescent="0.25">
      <c r="A133" s="9"/>
      <c r="B133" s="9"/>
      <c r="C133" s="9"/>
      <c r="D133" s="9"/>
      <c r="E133" s="1046"/>
      <c r="F133" s="9"/>
      <c r="G133" s="1046"/>
      <c r="H133" s="16"/>
      <c r="I133" s="9"/>
      <c r="J133" s="9"/>
      <c r="K133" s="9"/>
      <c r="L133" s="9"/>
      <c r="M133" s="9"/>
      <c r="N133" s="9"/>
      <c r="O133" s="9"/>
      <c r="P133" s="9"/>
      <c r="Q133" s="425"/>
      <c r="S133" s="9"/>
      <c r="T133" s="17"/>
      <c r="V133" s="9"/>
      <c r="W133" s="17"/>
      <c r="X133" s="9"/>
      <c r="Y133" s="9"/>
      <c r="Z133" s="9"/>
      <c r="AA133" s="9"/>
      <c r="AB133" s="9"/>
      <c r="AC133" s="9"/>
      <c r="AD133" s="9"/>
      <c r="AE133" s="9"/>
      <c r="AF133" s="9"/>
      <c r="AG133" s="9"/>
      <c r="AH133" s="9"/>
    </row>
    <row r="134" spans="1:34" x14ac:dyDescent="0.25">
      <c r="A134" s="9"/>
      <c r="B134" s="9"/>
      <c r="C134" s="9"/>
      <c r="D134" s="9"/>
      <c r="E134" s="1046"/>
      <c r="F134" s="9"/>
      <c r="G134" s="1046"/>
      <c r="H134" s="16"/>
      <c r="I134" s="9"/>
      <c r="J134" s="9"/>
      <c r="K134" s="9"/>
      <c r="L134" s="9"/>
      <c r="M134" s="9"/>
      <c r="N134" s="9"/>
      <c r="O134" s="9"/>
      <c r="P134" s="9"/>
      <c r="Q134" s="425"/>
      <c r="S134" s="9"/>
      <c r="T134" s="17"/>
      <c r="V134" s="9"/>
      <c r="W134" s="17"/>
      <c r="X134" s="9"/>
      <c r="Y134" s="9"/>
      <c r="Z134" s="9"/>
      <c r="AA134" s="9"/>
      <c r="AB134" s="9"/>
      <c r="AC134" s="9"/>
      <c r="AD134" s="9"/>
      <c r="AE134" s="9"/>
      <c r="AF134" s="9"/>
      <c r="AG134" s="9"/>
      <c r="AH134" s="9"/>
    </row>
    <row r="135" spans="1:34" x14ac:dyDescent="0.25">
      <c r="A135" s="9"/>
      <c r="B135" s="9"/>
      <c r="C135" s="9"/>
      <c r="D135" s="9"/>
      <c r="E135" s="1046"/>
      <c r="F135" s="9"/>
      <c r="G135" s="1046"/>
      <c r="H135" s="16"/>
      <c r="I135" s="9"/>
      <c r="J135" s="9"/>
      <c r="K135" s="9"/>
      <c r="L135" s="9"/>
      <c r="M135" s="9"/>
      <c r="N135" s="9"/>
      <c r="O135" s="9"/>
      <c r="P135" s="9"/>
      <c r="Q135" s="425"/>
      <c r="S135" s="9"/>
      <c r="T135" s="17"/>
      <c r="V135" s="9"/>
      <c r="W135" s="17"/>
      <c r="X135" s="9"/>
      <c r="Y135" s="9"/>
      <c r="Z135" s="9"/>
      <c r="AA135" s="9"/>
      <c r="AB135" s="9"/>
      <c r="AC135" s="9"/>
      <c r="AD135" s="9"/>
      <c r="AE135" s="9"/>
      <c r="AF135" s="9"/>
      <c r="AG135" s="9"/>
      <c r="AH135" s="9"/>
    </row>
    <row r="136" spans="1:34" x14ac:dyDescent="0.25">
      <c r="A136" s="9"/>
      <c r="B136" s="9"/>
      <c r="C136" s="9"/>
      <c r="D136" s="9"/>
      <c r="E136" s="1046"/>
      <c r="F136" s="9"/>
      <c r="G136" s="1046"/>
      <c r="H136" s="16"/>
      <c r="I136" s="9"/>
      <c r="J136" s="9"/>
      <c r="K136" s="9"/>
      <c r="L136" s="9"/>
      <c r="M136" s="9"/>
      <c r="N136" s="9"/>
      <c r="O136" s="9"/>
      <c r="P136" s="9"/>
      <c r="Q136" s="425"/>
      <c r="S136" s="9"/>
      <c r="T136" s="17"/>
      <c r="V136" s="9"/>
      <c r="W136" s="17"/>
      <c r="X136" s="9"/>
      <c r="Y136" s="9"/>
      <c r="Z136" s="9"/>
      <c r="AA136" s="9"/>
      <c r="AB136" s="9"/>
      <c r="AC136" s="9"/>
      <c r="AD136" s="9"/>
      <c r="AE136" s="9"/>
      <c r="AF136" s="9"/>
      <c r="AG136" s="9"/>
      <c r="AH136" s="9"/>
    </row>
    <row r="137" spans="1:34" x14ac:dyDescent="0.25">
      <c r="A137" s="9"/>
      <c r="B137" s="9"/>
      <c r="C137" s="9"/>
      <c r="D137" s="9"/>
      <c r="E137" s="1046"/>
      <c r="F137" s="9"/>
      <c r="G137" s="1046"/>
      <c r="H137" s="16"/>
      <c r="I137" s="9"/>
      <c r="J137" s="9"/>
      <c r="K137" s="9"/>
      <c r="L137" s="9"/>
      <c r="M137" s="9"/>
      <c r="N137" s="9"/>
      <c r="O137" s="9"/>
      <c r="P137" s="9"/>
      <c r="Q137" s="425"/>
      <c r="S137" s="9"/>
      <c r="T137" s="17"/>
      <c r="V137" s="9"/>
      <c r="W137" s="17"/>
      <c r="X137" s="9"/>
      <c r="Y137" s="9"/>
      <c r="Z137" s="9"/>
      <c r="AA137" s="9"/>
      <c r="AB137" s="9"/>
      <c r="AC137" s="9"/>
      <c r="AD137" s="9"/>
      <c r="AE137" s="9"/>
      <c r="AF137" s="9"/>
      <c r="AG137" s="9"/>
      <c r="AH137" s="9"/>
    </row>
    <row r="138" spans="1:34" x14ac:dyDescent="0.25">
      <c r="A138" s="9"/>
      <c r="B138" s="9"/>
      <c r="C138" s="9"/>
      <c r="D138" s="9"/>
      <c r="E138" s="1046"/>
      <c r="F138" s="9"/>
      <c r="G138" s="1046"/>
      <c r="H138" s="16"/>
      <c r="I138" s="9"/>
      <c r="J138" s="9"/>
      <c r="K138" s="9"/>
      <c r="L138" s="9"/>
      <c r="M138" s="9"/>
      <c r="N138" s="9"/>
      <c r="O138" s="9"/>
      <c r="P138" s="9"/>
      <c r="Q138" s="425"/>
      <c r="S138" s="9"/>
      <c r="T138" s="17"/>
      <c r="V138" s="9"/>
      <c r="W138" s="17"/>
      <c r="X138" s="9"/>
      <c r="Y138" s="9"/>
      <c r="Z138" s="9"/>
      <c r="AA138" s="9"/>
      <c r="AB138" s="9"/>
      <c r="AC138" s="9"/>
      <c r="AD138" s="9"/>
      <c r="AE138" s="9"/>
      <c r="AF138" s="9"/>
      <c r="AG138" s="9"/>
      <c r="AH138" s="9"/>
    </row>
    <row r="139" spans="1:34" x14ac:dyDescent="0.25">
      <c r="A139" s="9"/>
      <c r="B139" s="9"/>
      <c r="C139" s="9"/>
      <c r="D139" s="9"/>
      <c r="E139" s="1046"/>
      <c r="F139" s="9"/>
      <c r="G139" s="1046"/>
      <c r="H139" s="16"/>
      <c r="I139" s="9"/>
      <c r="J139" s="9"/>
      <c r="K139" s="9"/>
      <c r="L139" s="9"/>
      <c r="M139" s="9"/>
      <c r="N139" s="9"/>
      <c r="O139" s="9"/>
      <c r="P139" s="9"/>
      <c r="Q139" s="425"/>
      <c r="S139" s="9"/>
      <c r="T139" s="17"/>
      <c r="V139" s="9"/>
      <c r="W139" s="17"/>
      <c r="X139" s="9"/>
      <c r="Y139" s="9"/>
      <c r="Z139" s="9"/>
      <c r="AA139" s="9"/>
      <c r="AB139" s="9"/>
      <c r="AC139" s="9"/>
      <c r="AD139" s="9"/>
      <c r="AE139" s="9"/>
      <c r="AF139" s="9"/>
      <c r="AG139" s="9"/>
      <c r="AH139" s="9"/>
    </row>
    <row r="140" spans="1:34" x14ac:dyDescent="0.25">
      <c r="A140" s="9"/>
      <c r="B140" s="9"/>
      <c r="C140" s="9"/>
      <c r="D140" s="9"/>
      <c r="E140" s="1046"/>
      <c r="F140" s="9"/>
      <c r="G140" s="1046"/>
      <c r="H140" s="16"/>
      <c r="I140" s="9"/>
      <c r="J140" s="9"/>
      <c r="K140" s="9"/>
      <c r="L140" s="9"/>
      <c r="M140" s="9"/>
      <c r="N140" s="9"/>
      <c r="O140" s="9"/>
      <c r="P140" s="9"/>
      <c r="Q140" s="425"/>
      <c r="S140" s="9"/>
      <c r="T140" s="17"/>
      <c r="V140" s="9"/>
      <c r="W140" s="17"/>
      <c r="X140" s="9"/>
      <c r="Y140" s="9"/>
      <c r="Z140" s="9"/>
      <c r="AA140" s="9"/>
      <c r="AB140" s="9"/>
      <c r="AC140" s="9"/>
      <c r="AD140" s="9"/>
      <c r="AE140" s="9"/>
      <c r="AF140" s="9"/>
      <c r="AG140" s="9"/>
      <c r="AH140" s="9"/>
    </row>
    <row r="141" spans="1:34" x14ac:dyDescent="0.25">
      <c r="A141" s="9"/>
      <c r="B141" s="9"/>
      <c r="C141" s="9"/>
      <c r="D141" s="9"/>
      <c r="E141" s="1046"/>
      <c r="F141" s="9"/>
      <c r="G141" s="1046"/>
      <c r="H141" s="16"/>
      <c r="I141" s="9"/>
      <c r="J141" s="9"/>
      <c r="K141" s="9"/>
      <c r="L141" s="9"/>
      <c r="M141" s="9"/>
      <c r="N141" s="9"/>
      <c r="O141" s="9"/>
      <c r="P141" s="9"/>
      <c r="Q141" s="425"/>
      <c r="S141" s="9"/>
      <c r="T141" s="17"/>
      <c r="V141" s="9"/>
      <c r="W141" s="17"/>
      <c r="X141" s="9"/>
      <c r="Y141" s="9"/>
      <c r="Z141" s="9"/>
      <c r="AA141" s="9"/>
      <c r="AB141" s="9"/>
      <c r="AC141" s="9"/>
      <c r="AD141" s="9"/>
      <c r="AE141" s="9"/>
      <c r="AF141" s="9"/>
      <c r="AG141" s="9"/>
      <c r="AH141" s="9"/>
    </row>
    <row r="142" spans="1:34" x14ac:dyDescent="0.25">
      <c r="A142" s="9"/>
      <c r="B142" s="9"/>
      <c r="C142" s="9"/>
      <c r="D142" s="9"/>
      <c r="E142" s="1046"/>
      <c r="F142" s="9"/>
      <c r="G142" s="1046"/>
      <c r="H142" s="16"/>
      <c r="I142" s="9"/>
      <c r="J142" s="9"/>
      <c r="K142" s="9"/>
      <c r="L142" s="9"/>
      <c r="M142" s="9"/>
      <c r="N142" s="9"/>
      <c r="O142" s="9"/>
      <c r="P142" s="9"/>
      <c r="Q142" s="425"/>
      <c r="S142" s="9"/>
      <c r="T142" s="17"/>
      <c r="V142" s="9"/>
      <c r="W142" s="17"/>
      <c r="X142" s="9"/>
      <c r="Y142" s="9"/>
      <c r="Z142" s="9"/>
      <c r="AA142" s="9"/>
      <c r="AB142" s="9"/>
      <c r="AC142" s="9"/>
      <c r="AD142" s="9"/>
      <c r="AE142" s="9"/>
      <c r="AF142" s="9"/>
      <c r="AG142" s="9"/>
      <c r="AH142" s="9"/>
    </row>
    <row r="143" spans="1:34" x14ac:dyDescent="0.25">
      <c r="A143" s="9"/>
      <c r="B143" s="9"/>
      <c r="C143" s="9"/>
      <c r="D143" s="9"/>
      <c r="E143" s="1046"/>
      <c r="F143" s="9"/>
      <c r="G143" s="1046"/>
      <c r="H143" s="16"/>
      <c r="I143" s="9"/>
      <c r="J143" s="9"/>
      <c r="K143" s="9"/>
      <c r="L143" s="9"/>
      <c r="M143" s="9"/>
      <c r="N143" s="9"/>
      <c r="O143" s="9"/>
      <c r="P143" s="9"/>
      <c r="Q143" s="425"/>
      <c r="S143" s="9"/>
      <c r="T143" s="17"/>
      <c r="V143" s="9"/>
      <c r="W143" s="17"/>
      <c r="X143" s="9"/>
      <c r="Y143" s="9"/>
      <c r="Z143" s="9"/>
      <c r="AA143" s="9"/>
      <c r="AB143" s="9"/>
      <c r="AC143" s="9"/>
      <c r="AD143" s="9"/>
      <c r="AE143" s="9"/>
      <c r="AF143" s="9"/>
      <c r="AG143" s="9"/>
      <c r="AH143" s="9"/>
    </row>
    <row r="144" spans="1:34" x14ac:dyDescent="0.25">
      <c r="A144" s="9"/>
      <c r="B144" s="9"/>
      <c r="C144" s="9"/>
      <c r="D144" s="9"/>
      <c r="E144" s="1046"/>
      <c r="F144" s="9"/>
      <c r="G144" s="1046"/>
      <c r="H144" s="16"/>
      <c r="I144" s="9"/>
      <c r="J144" s="9"/>
      <c r="K144" s="9"/>
      <c r="L144" s="9"/>
      <c r="M144" s="9"/>
      <c r="N144" s="9"/>
      <c r="O144" s="9"/>
      <c r="P144" s="9"/>
      <c r="Q144" s="425"/>
      <c r="S144" s="9"/>
      <c r="T144" s="17"/>
      <c r="V144" s="9"/>
      <c r="W144" s="17"/>
      <c r="X144" s="9"/>
      <c r="Y144" s="9"/>
      <c r="Z144" s="9"/>
      <c r="AA144" s="9"/>
      <c r="AB144" s="9"/>
      <c r="AC144" s="9"/>
      <c r="AD144" s="9"/>
      <c r="AE144" s="9"/>
      <c r="AF144" s="9"/>
      <c r="AG144" s="9"/>
      <c r="AH144" s="9"/>
    </row>
    <row r="145" spans="1:34" x14ac:dyDescent="0.25">
      <c r="A145" s="9"/>
      <c r="B145" s="9"/>
      <c r="C145" s="9"/>
      <c r="D145" s="9"/>
      <c r="E145" s="1046"/>
      <c r="F145" s="9"/>
      <c r="G145" s="1046"/>
      <c r="H145" s="16"/>
      <c r="I145" s="9"/>
      <c r="J145" s="9"/>
      <c r="K145" s="9"/>
      <c r="L145" s="9"/>
      <c r="M145" s="9"/>
      <c r="N145" s="9"/>
      <c r="O145" s="9"/>
      <c r="P145" s="9"/>
      <c r="Q145" s="425"/>
      <c r="S145" s="9"/>
      <c r="T145" s="17"/>
      <c r="V145" s="9"/>
      <c r="W145" s="17"/>
      <c r="X145" s="9"/>
      <c r="Y145" s="9"/>
      <c r="Z145" s="9"/>
      <c r="AA145" s="9"/>
      <c r="AB145" s="9"/>
      <c r="AC145" s="9"/>
      <c r="AD145" s="9"/>
      <c r="AE145" s="9"/>
      <c r="AF145" s="9"/>
      <c r="AG145" s="9"/>
      <c r="AH145" s="9"/>
    </row>
    <row r="146" spans="1:34" x14ac:dyDescent="0.25">
      <c r="A146" s="9"/>
      <c r="B146" s="9"/>
      <c r="C146" s="9"/>
      <c r="D146" s="9"/>
      <c r="E146" s="1046"/>
      <c r="F146" s="9"/>
      <c r="G146" s="1046"/>
      <c r="H146" s="16"/>
      <c r="I146" s="9"/>
      <c r="J146" s="9"/>
      <c r="K146" s="9"/>
      <c r="L146" s="9"/>
      <c r="M146" s="9"/>
      <c r="N146" s="9"/>
      <c r="O146" s="9"/>
      <c r="P146" s="9"/>
      <c r="Q146" s="425"/>
      <c r="S146" s="9"/>
      <c r="T146" s="17"/>
      <c r="V146" s="9"/>
      <c r="W146" s="17"/>
      <c r="X146" s="9"/>
      <c r="Y146" s="9"/>
      <c r="Z146" s="9"/>
      <c r="AA146" s="9"/>
      <c r="AB146" s="9"/>
      <c r="AC146" s="9"/>
      <c r="AD146" s="9"/>
      <c r="AE146" s="9"/>
      <c r="AF146" s="9"/>
      <c r="AG146" s="9"/>
      <c r="AH146" s="9"/>
    </row>
    <row r="147" spans="1:34" x14ac:dyDescent="0.25">
      <c r="A147" s="9"/>
      <c r="B147" s="9"/>
      <c r="C147" s="9"/>
      <c r="D147" s="9"/>
      <c r="E147" s="1046"/>
      <c r="F147" s="9"/>
      <c r="G147" s="1046"/>
      <c r="H147" s="16"/>
      <c r="I147" s="9"/>
      <c r="J147" s="9"/>
      <c r="K147" s="9"/>
      <c r="L147" s="9"/>
      <c r="M147" s="9"/>
      <c r="N147" s="9"/>
      <c r="O147" s="9"/>
      <c r="P147" s="9"/>
      <c r="Q147" s="425"/>
      <c r="S147" s="9"/>
      <c r="T147" s="17"/>
      <c r="V147" s="9"/>
      <c r="W147" s="17"/>
      <c r="X147" s="9"/>
      <c r="Y147" s="9"/>
      <c r="Z147" s="9"/>
      <c r="AA147" s="9"/>
      <c r="AB147" s="9"/>
      <c r="AC147" s="9"/>
      <c r="AD147" s="9"/>
      <c r="AE147" s="9"/>
      <c r="AF147" s="9"/>
      <c r="AG147" s="9"/>
      <c r="AH147" s="9"/>
    </row>
    <row r="148" spans="1:34" x14ac:dyDescent="0.25">
      <c r="A148" s="9"/>
      <c r="B148" s="9"/>
      <c r="C148" s="9"/>
      <c r="D148" s="9"/>
      <c r="E148" s="1046"/>
      <c r="F148" s="9"/>
      <c r="G148" s="1046"/>
      <c r="H148" s="16"/>
      <c r="I148" s="9"/>
      <c r="J148" s="9"/>
      <c r="K148" s="9"/>
      <c r="L148" s="9"/>
      <c r="M148" s="9"/>
      <c r="N148" s="9"/>
      <c r="O148" s="9"/>
      <c r="P148" s="9"/>
      <c r="Q148" s="425"/>
      <c r="S148" s="9"/>
      <c r="T148" s="17"/>
      <c r="V148" s="9"/>
      <c r="W148" s="17"/>
      <c r="X148" s="9"/>
      <c r="Y148" s="9"/>
      <c r="Z148" s="9"/>
      <c r="AA148" s="9"/>
      <c r="AB148" s="9"/>
      <c r="AC148" s="9"/>
      <c r="AD148" s="9"/>
      <c r="AE148" s="9"/>
      <c r="AF148" s="9"/>
      <c r="AG148" s="9"/>
      <c r="AH148" s="9"/>
    </row>
    <row r="149" spans="1:34" x14ac:dyDescent="0.25">
      <c r="A149" s="9"/>
      <c r="B149" s="9"/>
      <c r="C149" s="9"/>
      <c r="D149" s="9"/>
      <c r="E149" s="1046"/>
      <c r="F149" s="9"/>
      <c r="G149" s="1046"/>
      <c r="H149" s="16"/>
      <c r="I149" s="9"/>
      <c r="J149" s="9"/>
      <c r="K149" s="9"/>
      <c r="L149" s="9"/>
      <c r="M149" s="9"/>
      <c r="N149" s="9"/>
      <c r="O149" s="9"/>
      <c r="P149" s="9"/>
      <c r="Q149" s="425"/>
      <c r="S149" s="9"/>
      <c r="T149" s="17"/>
      <c r="V149" s="9"/>
      <c r="W149" s="17"/>
      <c r="X149" s="9"/>
      <c r="Y149" s="9"/>
      <c r="Z149" s="9"/>
      <c r="AA149" s="9"/>
      <c r="AB149" s="9"/>
      <c r="AC149" s="9"/>
      <c r="AD149" s="9"/>
      <c r="AE149" s="9"/>
      <c r="AF149" s="9"/>
      <c r="AG149" s="9"/>
      <c r="AH149" s="9"/>
    </row>
    <row r="150" spans="1:34" x14ac:dyDescent="0.25">
      <c r="A150" s="9"/>
      <c r="B150" s="9"/>
      <c r="C150" s="9"/>
      <c r="D150" s="9"/>
      <c r="E150" s="1046"/>
      <c r="F150" s="9"/>
      <c r="G150" s="1046"/>
      <c r="H150" s="16"/>
      <c r="I150" s="9"/>
      <c r="J150" s="9"/>
      <c r="K150" s="9"/>
      <c r="L150" s="9"/>
      <c r="M150" s="9"/>
      <c r="N150" s="9"/>
      <c r="O150" s="9"/>
      <c r="P150" s="9"/>
      <c r="Q150" s="425"/>
      <c r="S150" s="9"/>
      <c r="T150" s="17"/>
      <c r="V150" s="9"/>
      <c r="W150" s="17"/>
      <c r="X150" s="9"/>
      <c r="Y150" s="9"/>
      <c r="Z150" s="9"/>
      <c r="AA150" s="9"/>
      <c r="AB150" s="9"/>
      <c r="AC150" s="9"/>
      <c r="AD150" s="9"/>
      <c r="AE150" s="9"/>
      <c r="AF150" s="9"/>
      <c r="AG150" s="9"/>
      <c r="AH150" s="9"/>
    </row>
    <row r="151" spans="1:34" x14ac:dyDescent="0.25">
      <c r="A151" s="9"/>
      <c r="B151" s="9"/>
      <c r="C151" s="9"/>
      <c r="D151" s="9"/>
      <c r="E151" s="1046"/>
      <c r="F151" s="9"/>
      <c r="G151" s="1046"/>
      <c r="H151" s="16"/>
      <c r="I151" s="9"/>
      <c r="J151" s="9"/>
      <c r="K151" s="9"/>
      <c r="L151" s="9"/>
      <c r="M151" s="9"/>
      <c r="N151" s="9"/>
      <c r="O151" s="9"/>
      <c r="P151" s="9"/>
      <c r="Q151" s="425"/>
      <c r="S151" s="9"/>
      <c r="T151" s="17"/>
      <c r="V151" s="9"/>
      <c r="W151" s="17"/>
      <c r="X151" s="9"/>
      <c r="Y151" s="9"/>
      <c r="Z151" s="9"/>
      <c r="AA151" s="9"/>
      <c r="AB151" s="9"/>
      <c r="AC151" s="9"/>
      <c r="AD151" s="9"/>
      <c r="AE151" s="9"/>
      <c r="AF151" s="9"/>
      <c r="AG151" s="9"/>
      <c r="AH151" s="9"/>
    </row>
    <row r="152" spans="1:34" x14ac:dyDescent="0.25">
      <c r="A152" s="9"/>
      <c r="B152" s="9"/>
      <c r="C152" s="9"/>
      <c r="D152" s="9"/>
      <c r="E152" s="1046"/>
      <c r="F152" s="9"/>
      <c r="G152" s="1046"/>
      <c r="H152" s="16"/>
      <c r="I152" s="9"/>
      <c r="J152" s="9"/>
      <c r="K152" s="9"/>
      <c r="L152" s="9"/>
      <c r="M152" s="9"/>
      <c r="N152" s="9"/>
      <c r="O152" s="9"/>
      <c r="P152" s="9"/>
      <c r="Q152" s="425"/>
      <c r="S152" s="9"/>
      <c r="T152" s="17"/>
      <c r="V152" s="9"/>
      <c r="W152" s="17"/>
      <c r="X152" s="9"/>
      <c r="Y152" s="9"/>
      <c r="Z152" s="9"/>
      <c r="AA152" s="9"/>
      <c r="AB152" s="9"/>
      <c r="AC152" s="9"/>
      <c r="AD152" s="9"/>
      <c r="AE152" s="9"/>
      <c r="AF152" s="9"/>
      <c r="AG152" s="9"/>
      <c r="AH152" s="9"/>
    </row>
    <row r="153" spans="1:34" x14ac:dyDescent="0.25">
      <c r="A153" s="9"/>
      <c r="B153" s="9"/>
      <c r="C153" s="9"/>
      <c r="D153" s="9"/>
      <c r="E153" s="1046"/>
      <c r="F153" s="9"/>
      <c r="G153" s="1046"/>
      <c r="H153" s="16"/>
      <c r="I153" s="9"/>
      <c r="J153" s="9"/>
      <c r="K153" s="9"/>
      <c r="L153" s="9"/>
      <c r="M153" s="9"/>
      <c r="N153" s="9"/>
      <c r="O153" s="9"/>
      <c r="P153" s="9"/>
      <c r="Q153" s="425"/>
      <c r="S153" s="9"/>
      <c r="T153" s="17"/>
      <c r="V153" s="9"/>
      <c r="W153" s="17"/>
      <c r="X153" s="9"/>
      <c r="Y153" s="9"/>
      <c r="Z153" s="9"/>
      <c r="AA153" s="9"/>
      <c r="AB153" s="9"/>
      <c r="AC153" s="9"/>
      <c r="AD153" s="9"/>
      <c r="AE153" s="9"/>
      <c r="AF153" s="9"/>
      <c r="AG153" s="9"/>
      <c r="AH153" s="9"/>
    </row>
    <row r="154" spans="1:34" x14ac:dyDescent="0.25">
      <c r="A154" s="9"/>
      <c r="B154" s="9"/>
      <c r="C154" s="9"/>
      <c r="D154" s="9"/>
      <c r="E154" s="1046"/>
      <c r="F154" s="9"/>
      <c r="G154" s="1046"/>
      <c r="H154" s="16"/>
      <c r="I154" s="9"/>
      <c r="J154" s="9"/>
      <c r="K154" s="9"/>
      <c r="L154" s="9"/>
      <c r="M154" s="9"/>
      <c r="N154" s="9"/>
      <c r="O154" s="9"/>
      <c r="P154" s="9"/>
      <c r="Q154" s="425"/>
      <c r="S154" s="9"/>
      <c r="T154" s="17"/>
      <c r="V154" s="9"/>
      <c r="W154" s="17"/>
      <c r="X154" s="9"/>
      <c r="Y154" s="9"/>
      <c r="Z154" s="9"/>
      <c r="AA154" s="9"/>
      <c r="AB154" s="9"/>
      <c r="AC154" s="9"/>
      <c r="AD154" s="9"/>
      <c r="AE154" s="9"/>
      <c r="AF154" s="9"/>
      <c r="AG154" s="9"/>
      <c r="AH154" s="9"/>
    </row>
    <row r="155" spans="1:34" x14ac:dyDescent="0.25">
      <c r="A155" s="9"/>
      <c r="B155" s="9"/>
      <c r="C155" s="9"/>
      <c r="D155" s="9"/>
      <c r="E155" s="1046"/>
      <c r="F155" s="9"/>
      <c r="G155" s="1046"/>
      <c r="H155" s="16"/>
      <c r="I155" s="9"/>
      <c r="J155" s="9"/>
      <c r="K155" s="9"/>
      <c r="L155" s="9"/>
      <c r="M155" s="9"/>
      <c r="N155" s="9"/>
      <c r="O155" s="9"/>
      <c r="P155" s="9"/>
      <c r="Q155" s="425"/>
      <c r="S155" s="9"/>
      <c r="T155" s="17"/>
      <c r="V155" s="9"/>
      <c r="W155" s="17"/>
      <c r="X155" s="9"/>
      <c r="Y155" s="9"/>
      <c r="Z155" s="9"/>
      <c r="AA155" s="9"/>
      <c r="AB155" s="9"/>
      <c r="AC155" s="9"/>
      <c r="AD155" s="9"/>
      <c r="AE155" s="9"/>
      <c r="AF155" s="9"/>
      <c r="AG155" s="9"/>
      <c r="AH155" s="9"/>
    </row>
    <row r="156" spans="1:34" x14ac:dyDescent="0.25">
      <c r="A156" s="9"/>
      <c r="B156" s="9"/>
      <c r="C156" s="9"/>
      <c r="D156" s="9"/>
      <c r="E156" s="1046"/>
      <c r="F156" s="9"/>
      <c r="G156" s="1046"/>
      <c r="H156" s="16"/>
      <c r="I156" s="9"/>
      <c r="J156" s="9"/>
      <c r="K156" s="9"/>
      <c r="L156" s="9"/>
      <c r="M156" s="9"/>
      <c r="N156" s="9"/>
      <c r="O156" s="9"/>
      <c r="P156" s="9"/>
      <c r="Q156" s="425"/>
      <c r="S156" s="9"/>
      <c r="T156" s="17"/>
      <c r="V156" s="9"/>
      <c r="W156" s="17"/>
      <c r="X156" s="9"/>
      <c r="Y156" s="9"/>
      <c r="Z156" s="9"/>
      <c r="AA156" s="9"/>
      <c r="AB156" s="9"/>
      <c r="AC156" s="9"/>
      <c r="AD156" s="9"/>
      <c r="AE156" s="9"/>
      <c r="AF156" s="9"/>
      <c r="AG156" s="9"/>
      <c r="AH156" s="9"/>
    </row>
    <row r="157" spans="1:34" x14ac:dyDescent="0.25">
      <c r="A157" s="9"/>
      <c r="B157" s="9"/>
      <c r="C157" s="9"/>
      <c r="D157" s="9"/>
      <c r="E157" s="1046"/>
      <c r="F157" s="9"/>
      <c r="G157" s="1046"/>
      <c r="H157" s="16"/>
      <c r="I157" s="9"/>
      <c r="J157" s="9"/>
      <c r="K157" s="9"/>
      <c r="L157" s="9"/>
      <c r="M157" s="9"/>
      <c r="N157" s="9"/>
      <c r="O157" s="9"/>
      <c r="P157" s="9"/>
      <c r="Q157" s="425"/>
      <c r="S157" s="9"/>
      <c r="T157" s="17"/>
      <c r="V157" s="9"/>
      <c r="W157" s="17"/>
      <c r="X157" s="9"/>
      <c r="Y157" s="9"/>
      <c r="Z157" s="9"/>
      <c r="AA157" s="9"/>
      <c r="AB157" s="9"/>
      <c r="AC157" s="9"/>
      <c r="AD157" s="9"/>
      <c r="AE157" s="9"/>
      <c r="AF157" s="9"/>
      <c r="AG157" s="9"/>
      <c r="AH157" s="9"/>
    </row>
    <row r="158" spans="1:34" x14ac:dyDescent="0.25">
      <c r="A158" s="9"/>
      <c r="B158" s="9"/>
      <c r="C158" s="9"/>
      <c r="D158" s="9"/>
      <c r="E158" s="1046"/>
      <c r="F158" s="9"/>
      <c r="G158" s="1046"/>
      <c r="H158" s="16"/>
      <c r="I158" s="9"/>
      <c r="J158" s="9"/>
      <c r="K158" s="9"/>
      <c r="L158" s="9"/>
      <c r="M158" s="9"/>
      <c r="N158" s="9"/>
      <c r="O158" s="9"/>
      <c r="P158" s="9"/>
      <c r="Q158" s="425"/>
      <c r="S158" s="9"/>
      <c r="T158" s="17"/>
      <c r="V158" s="9"/>
      <c r="W158" s="17"/>
      <c r="X158" s="9"/>
      <c r="Y158" s="9"/>
      <c r="Z158" s="9"/>
      <c r="AA158" s="9"/>
      <c r="AB158" s="9"/>
      <c r="AC158" s="9"/>
      <c r="AD158" s="9"/>
      <c r="AE158" s="9"/>
      <c r="AF158" s="9"/>
      <c r="AG158" s="9"/>
      <c r="AH158" s="9"/>
    </row>
    <row r="159" spans="1:34" x14ac:dyDescent="0.25">
      <c r="A159" s="9"/>
      <c r="B159" s="9"/>
      <c r="C159" s="9"/>
      <c r="D159" s="9"/>
      <c r="E159" s="1046"/>
      <c r="F159" s="9"/>
      <c r="G159" s="1046"/>
      <c r="H159" s="16"/>
      <c r="I159" s="9"/>
      <c r="J159" s="9"/>
      <c r="K159" s="9"/>
      <c r="L159" s="9"/>
      <c r="M159" s="9"/>
      <c r="N159" s="9"/>
      <c r="O159" s="9"/>
      <c r="P159" s="9"/>
      <c r="Q159" s="425"/>
      <c r="S159" s="9"/>
      <c r="T159" s="17"/>
      <c r="V159" s="9"/>
      <c r="W159" s="17"/>
      <c r="X159" s="9"/>
      <c r="Y159" s="9"/>
      <c r="Z159" s="9"/>
      <c r="AA159" s="9"/>
      <c r="AB159" s="9"/>
      <c r="AC159" s="9"/>
      <c r="AD159" s="9"/>
      <c r="AE159" s="9"/>
      <c r="AF159" s="9"/>
      <c r="AG159" s="9"/>
      <c r="AH159" s="9"/>
    </row>
    <row r="160" spans="1:34" x14ac:dyDescent="0.25">
      <c r="A160" s="9"/>
      <c r="B160" s="9"/>
      <c r="C160" s="9"/>
      <c r="D160" s="9"/>
      <c r="E160" s="1046"/>
      <c r="F160" s="9"/>
      <c r="G160" s="1046"/>
      <c r="H160" s="16"/>
      <c r="I160" s="9"/>
      <c r="J160" s="9"/>
      <c r="K160" s="9"/>
      <c r="L160" s="9"/>
      <c r="M160" s="9"/>
      <c r="N160" s="9"/>
      <c r="O160" s="9"/>
      <c r="P160" s="9"/>
      <c r="Q160" s="425"/>
      <c r="S160" s="9"/>
      <c r="T160" s="17"/>
      <c r="V160" s="9"/>
      <c r="W160" s="17"/>
      <c r="X160" s="9"/>
      <c r="Y160" s="9"/>
      <c r="Z160" s="9"/>
      <c r="AA160" s="9"/>
      <c r="AB160" s="9"/>
      <c r="AC160" s="9"/>
      <c r="AD160" s="9"/>
      <c r="AE160" s="9"/>
      <c r="AF160" s="9"/>
      <c r="AG160" s="9"/>
      <c r="AH160" s="9"/>
    </row>
    <row r="161" spans="1:34" x14ac:dyDescent="0.25">
      <c r="A161" s="9"/>
      <c r="B161" s="9"/>
      <c r="C161" s="9"/>
      <c r="D161" s="9"/>
      <c r="E161" s="1046"/>
      <c r="F161" s="9"/>
      <c r="G161" s="1046"/>
      <c r="H161" s="16"/>
      <c r="I161" s="9"/>
      <c r="J161" s="9"/>
      <c r="K161" s="9"/>
      <c r="L161" s="9"/>
      <c r="M161" s="9"/>
      <c r="N161" s="9"/>
      <c r="O161" s="9"/>
      <c r="P161" s="9"/>
      <c r="Q161" s="425"/>
      <c r="S161" s="9"/>
      <c r="T161" s="17"/>
      <c r="V161" s="9"/>
      <c r="W161" s="17"/>
      <c r="X161" s="9"/>
      <c r="Y161" s="9"/>
      <c r="Z161" s="9"/>
      <c r="AA161" s="9"/>
      <c r="AB161" s="9"/>
      <c r="AC161" s="9"/>
      <c r="AD161" s="9"/>
      <c r="AE161" s="9"/>
      <c r="AF161" s="9"/>
      <c r="AG161" s="9"/>
      <c r="AH161" s="9"/>
    </row>
    <row r="162" spans="1:34" x14ac:dyDescent="0.25">
      <c r="A162" s="9"/>
      <c r="B162" s="9"/>
      <c r="C162" s="9"/>
      <c r="D162" s="9"/>
      <c r="E162" s="1046"/>
      <c r="F162" s="9"/>
      <c r="G162" s="1046"/>
      <c r="H162" s="16"/>
      <c r="I162" s="9"/>
      <c r="J162" s="9"/>
      <c r="K162" s="9"/>
      <c r="L162" s="9"/>
      <c r="M162" s="9"/>
      <c r="N162" s="9"/>
      <c r="O162" s="9"/>
      <c r="P162" s="9"/>
      <c r="Q162" s="425"/>
      <c r="S162" s="9"/>
      <c r="T162" s="17"/>
      <c r="V162" s="9"/>
      <c r="W162" s="17"/>
      <c r="X162" s="9"/>
      <c r="Y162" s="9"/>
      <c r="Z162" s="9"/>
      <c r="AA162" s="9"/>
      <c r="AB162" s="9"/>
      <c r="AC162" s="9"/>
      <c r="AD162" s="9"/>
      <c r="AE162" s="9"/>
      <c r="AF162" s="9"/>
      <c r="AG162" s="9"/>
      <c r="AH162" s="9"/>
    </row>
    <row r="163" spans="1:34" x14ac:dyDescent="0.25">
      <c r="A163" s="9"/>
      <c r="B163" s="9"/>
      <c r="C163" s="9"/>
      <c r="D163" s="9"/>
      <c r="E163" s="1046"/>
      <c r="F163" s="9"/>
      <c r="G163" s="1046"/>
      <c r="H163" s="16"/>
      <c r="I163" s="9"/>
      <c r="J163" s="9"/>
      <c r="K163" s="9"/>
      <c r="L163" s="9"/>
      <c r="M163" s="9"/>
      <c r="N163" s="9"/>
      <c r="O163" s="9"/>
      <c r="P163" s="9"/>
      <c r="Q163" s="425"/>
      <c r="S163" s="9"/>
      <c r="T163" s="17"/>
      <c r="V163" s="9"/>
      <c r="W163" s="17"/>
      <c r="X163" s="9"/>
      <c r="Y163" s="9"/>
      <c r="Z163" s="9"/>
      <c r="AA163" s="9"/>
      <c r="AB163" s="9"/>
      <c r="AC163" s="9"/>
      <c r="AD163" s="9"/>
      <c r="AE163" s="9"/>
      <c r="AF163" s="9"/>
      <c r="AG163" s="9"/>
      <c r="AH163" s="9"/>
    </row>
    <row r="164" spans="1:34" x14ac:dyDescent="0.25">
      <c r="A164" s="9"/>
      <c r="B164" s="9"/>
      <c r="C164" s="9"/>
      <c r="D164" s="9"/>
      <c r="E164" s="1046"/>
      <c r="F164" s="9"/>
      <c r="G164" s="1046"/>
      <c r="H164" s="16"/>
      <c r="I164" s="9"/>
      <c r="J164" s="9"/>
      <c r="K164" s="9"/>
      <c r="L164" s="9"/>
      <c r="M164" s="9"/>
      <c r="N164" s="9"/>
      <c r="O164" s="9"/>
      <c r="P164" s="9"/>
      <c r="Q164" s="425"/>
      <c r="S164" s="9"/>
      <c r="T164" s="17"/>
      <c r="V164" s="9"/>
      <c r="W164" s="17"/>
      <c r="X164" s="9"/>
      <c r="Y164" s="9"/>
      <c r="Z164" s="9"/>
      <c r="AA164" s="9"/>
      <c r="AB164" s="9"/>
      <c r="AC164" s="9"/>
      <c r="AD164" s="9"/>
      <c r="AE164" s="9"/>
      <c r="AF164" s="9"/>
      <c r="AG164" s="9"/>
      <c r="AH164" s="9"/>
    </row>
    <row r="165" spans="1:34" x14ac:dyDescent="0.25">
      <c r="A165" s="9"/>
      <c r="B165" s="9"/>
      <c r="C165" s="9"/>
      <c r="D165" s="9"/>
      <c r="E165" s="1046"/>
      <c r="F165" s="9"/>
      <c r="G165" s="1046"/>
      <c r="H165" s="16"/>
      <c r="I165" s="9"/>
      <c r="J165" s="9"/>
      <c r="K165" s="9"/>
      <c r="L165" s="9"/>
      <c r="M165" s="9"/>
      <c r="N165" s="9"/>
      <c r="O165" s="9"/>
      <c r="P165" s="9"/>
      <c r="Q165" s="425"/>
      <c r="S165" s="9"/>
      <c r="T165" s="17"/>
      <c r="V165" s="9"/>
      <c r="W165" s="17"/>
      <c r="X165" s="9"/>
      <c r="Y165" s="9"/>
      <c r="Z165" s="9"/>
      <c r="AA165" s="9"/>
      <c r="AB165" s="9"/>
      <c r="AC165" s="9"/>
      <c r="AD165" s="9"/>
      <c r="AE165" s="9"/>
      <c r="AF165" s="9"/>
      <c r="AG165" s="9"/>
      <c r="AH165" s="9"/>
    </row>
    <row r="166" spans="1:34" x14ac:dyDescent="0.25">
      <c r="A166" s="9"/>
      <c r="B166" s="9"/>
      <c r="C166" s="9"/>
      <c r="D166" s="9"/>
      <c r="E166" s="1046"/>
      <c r="F166" s="9"/>
      <c r="G166" s="1046"/>
      <c r="H166" s="16"/>
      <c r="I166" s="9"/>
      <c r="J166" s="9"/>
      <c r="K166" s="9"/>
      <c r="L166" s="9"/>
      <c r="M166" s="9"/>
      <c r="N166" s="9"/>
      <c r="O166" s="9"/>
      <c r="P166" s="9"/>
      <c r="Q166" s="425"/>
      <c r="S166" s="9"/>
      <c r="T166" s="17"/>
      <c r="V166" s="9"/>
      <c r="W166" s="17"/>
      <c r="X166" s="9"/>
      <c r="Y166" s="9"/>
      <c r="Z166" s="9"/>
      <c r="AA166" s="9"/>
      <c r="AB166" s="9"/>
      <c r="AC166" s="9"/>
      <c r="AD166" s="9"/>
      <c r="AE166" s="9"/>
      <c r="AF166" s="9"/>
      <c r="AG166" s="9"/>
      <c r="AH166" s="9"/>
    </row>
    <row r="167" spans="1:34" x14ac:dyDescent="0.25">
      <c r="A167" s="9"/>
      <c r="B167" s="9"/>
      <c r="C167" s="9"/>
      <c r="D167" s="9"/>
      <c r="E167" s="1046"/>
      <c r="F167" s="9"/>
      <c r="G167" s="1046"/>
      <c r="H167" s="16"/>
      <c r="I167" s="9"/>
      <c r="J167" s="9"/>
      <c r="K167" s="9"/>
      <c r="L167" s="9"/>
      <c r="M167" s="9"/>
      <c r="N167" s="9"/>
      <c r="O167" s="9"/>
      <c r="P167" s="9"/>
      <c r="Q167" s="425"/>
      <c r="S167" s="9"/>
      <c r="T167" s="17"/>
      <c r="V167" s="9"/>
      <c r="W167" s="17"/>
      <c r="X167" s="9"/>
      <c r="Y167" s="9"/>
      <c r="Z167" s="9"/>
      <c r="AA167" s="9"/>
      <c r="AB167" s="9"/>
      <c r="AC167" s="9"/>
      <c r="AD167" s="9"/>
      <c r="AE167" s="9"/>
      <c r="AF167" s="9"/>
      <c r="AG167" s="9"/>
      <c r="AH167" s="9"/>
    </row>
    <row r="168" spans="1:34" x14ac:dyDescent="0.25">
      <c r="A168" s="9"/>
      <c r="B168" s="9"/>
      <c r="C168" s="9"/>
      <c r="D168" s="9"/>
      <c r="E168" s="1046"/>
      <c r="F168" s="9"/>
      <c r="G168" s="1046"/>
      <c r="H168" s="16"/>
      <c r="I168" s="9"/>
      <c r="J168" s="9"/>
      <c r="K168" s="9"/>
      <c r="L168" s="9"/>
      <c r="M168" s="9"/>
      <c r="N168" s="9"/>
      <c r="O168" s="9"/>
      <c r="P168" s="9"/>
      <c r="Q168" s="425"/>
      <c r="S168" s="9"/>
      <c r="T168" s="17"/>
      <c r="V168" s="9"/>
      <c r="W168" s="17"/>
      <c r="X168" s="9"/>
      <c r="Y168" s="9"/>
      <c r="Z168" s="9"/>
      <c r="AA168" s="9"/>
      <c r="AB168" s="9"/>
      <c r="AC168" s="9"/>
      <c r="AD168" s="9"/>
      <c r="AE168" s="9"/>
      <c r="AF168" s="9"/>
      <c r="AG168" s="9"/>
      <c r="AH168" s="9"/>
    </row>
    <row r="169" spans="1:34" x14ac:dyDescent="0.25">
      <c r="A169" s="9"/>
      <c r="B169" s="9"/>
      <c r="C169" s="9"/>
      <c r="D169" s="9"/>
      <c r="E169" s="1046"/>
      <c r="F169" s="9"/>
      <c r="G169" s="1046"/>
      <c r="H169" s="16"/>
      <c r="I169" s="9"/>
      <c r="J169" s="9"/>
      <c r="K169" s="9"/>
      <c r="L169" s="9"/>
      <c r="M169" s="9"/>
      <c r="N169" s="9"/>
      <c r="O169" s="9"/>
      <c r="P169" s="9"/>
      <c r="Q169" s="425"/>
      <c r="S169" s="9"/>
      <c r="T169" s="17"/>
      <c r="V169" s="9"/>
      <c r="W169" s="17"/>
      <c r="X169" s="9"/>
      <c r="Y169" s="9"/>
      <c r="Z169" s="9"/>
      <c r="AA169" s="9"/>
      <c r="AB169" s="9"/>
      <c r="AC169" s="9"/>
      <c r="AD169" s="9"/>
      <c r="AE169" s="9"/>
      <c r="AF169" s="9"/>
      <c r="AG169" s="9"/>
      <c r="AH169" s="9"/>
    </row>
    <row r="170" spans="1:34" x14ac:dyDescent="0.25">
      <c r="A170" s="9"/>
      <c r="B170" s="9"/>
      <c r="C170" s="9"/>
      <c r="D170" s="9"/>
      <c r="E170" s="1046"/>
      <c r="F170" s="9"/>
      <c r="G170" s="1046"/>
      <c r="H170" s="16"/>
      <c r="I170" s="9"/>
      <c r="J170" s="9"/>
      <c r="K170" s="9"/>
      <c r="L170" s="9"/>
      <c r="M170" s="9"/>
      <c r="N170" s="9"/>
      <c r="O170" s="9"/>
      <c r="P170" s="9"/>
      <c r="Q170" s="425"/>
      <c r="S170" s="9"/>
      <c r="T170" s="17"/>
      <c r="V170" s="9"/>
      <c r="W170" s="17"/>
      <c r="X170" s="9"/>
      <c r="Y170" s="9"/>
      <c r="Z170" s="9"/>
      <c r="AA170" s="9"/>
      <c r="AB170" s="9"/>
      <c r="AC170" s="9"/>
      <c r="AD170" s="9"/>
      <c r="AE170" s="9"/>
      <c r="AF170" s="9"/>
      <c r="AG170" s="9"/>
      <c r="AH170" s="9"/>
    </row>
    <row r="171" spans="1:34" x14ac:dyDescent="0.25">
      <c r="A171" s="9"/>
      <c r="B171" s="9"/>
      <c r="C171" s="9"/>
      <c r="D171" s="9"/>
      <c r="E171" s="1046"/>
      <c r="F171" s="9"/>
      <c r="G171" s="1046"/>
      <c r="H171" s="16"/>
      <c r="I171" s="9"/>
      <c r="J171" s="9"/>
      <c r="K171" s="9"/>
      <c r="L171" s="9"/>
      <c r="M171" s="9"/>
      <c r="N171" s="9"/>
      <c r="O171" s="9"/>
      <c r="P171" s="9"/>
      <c r="Q171" s="425"/>
      <c r="S171" s="9"/>
      <c r="T171" s="17"/>
      <c r="V171" s="9"/>
      <c r="W171" s="17"/>
      <c r="X171" s="9"/>
      <c r="Y171" s="9"/>
      <c r="Z171" s="9"/>
      <c r="AA171" s="9"/>
      <c r="AB171" s="9"/>
      <c r="AC171" s="9"/>
      <c r="AD171" s="9"/>
      <c r="AE171" s="9"/>
      <c r="AF171" s="9"/>
      <c r="AG171" s="9"/>
      <c r="AH171" s="9"/>
    </row>
    <row r="172" spans="1:34" x14ac:dyDescent="0.25">
      <c r="A172" s="9"/>
      <c r="B172" s="9"/>
      <c r="C172" s="9"/>
      <c r="D172" s="9"/>
      <c r="E172" s="1046"/>
      <c r="F172" s="9"/>
      <c r="G172" s="1046"/>
      <c r="H172" s="16"/>
      <c r="I172" s="9"/>
      <c r="J172" s="9"/>
      <c r="K172" s="9"/>
      <c r="L172" s="9"/>
      <c r="M172" s="9"/>
      <c r="N172" s="9"/>
      <c r="O172" s="9"/>
      <c r="P172" s="9"/>
      <c r="Q172" s="425"/>
      <c r="S172" s="9"/>
      <c r="T172" s="17"/>
      <c r="V172" s="9"/>
      <c r="W172" s="17"/>
      <c r="X172" s="9"/>
      <c r="Y172" s="9"/>
      <c r="Z172" s="9"/>
      <c r="AA172" s="9"/>
      <c r="AB172" s="9"/>
      <c r="AC172" s="9"/>
      <c r="AD172" s="9"/>
      <c r="AE172" s="9"/>
      <c r="AF172" s="9"/>
      <c r="AG172" s="9"/>
      <c r="AH172" s="9"/>
    </row>
    <row r="173" spans="1:34" x14ac:dyDescent="0.25">
      <c r="A173" s="9"/>
      <c r="B173" s="9"/>
      <c r="C173" s="9"/>
      <c r="D173" s="9"/>
      <c r="E173" s="1046"/>
      <c r="F173" s="9"/>
      <c r="G173" s="1046"/>
      <c r="H173" s="16"/>
      <c r="I173" s="9"/>
      <c r="J173" s="9"/>
      <c r="K173" s="9"/>
      <c r="L173" s="9"/>
      <c r="M173" s="9"/>
      <c r="N173" s="9"/>
      <c r="O173" s="9"/>
      <c r="P173" s="9"/>
      <c r="Q173" s="425"/>
      <c r="S173" s="9"/>
      <c r="T173" s="17"/>
      <c r="V173" s="9"/>
      <c r="W173" s="17"/>
      <c r="X173" s="9"/>
      <c r="Y173" s="9"/>
      <c r="Z173" s="9"/>
      <c r="AA173" s="9"/>
      <c r="AB173" s="9"/>
      <c r="AC173" s="9"/>
      <c r="AD173" s="9"/>
      <c r="AE173" s="9"/>
      <c r="AF173" s="9"/>
      <c r="AG173" s="9"/>
      <c r="AH173" s="9"/>
    </row>
    <row r="174" spans="1:34" x14ac:dyDescent="0.25">
      <c r="A174" s="9"/>
      <c r="B174" s="9"/>
      <c r="C174" s="9"/>
      <c r="D174" s="9"/>
      <c r="E174" s="1046"/>
      <c r="F174" s="9"/>
      <c r="G174" s="1046"/>
      <c r="H174" s="16"/>
      <c r="I174" s="9"/>
      <c r="J174" s="9"/>
      <c r="K174" s="9"/>
      <c r="L174" s="9"/>
      <c r="M174" s="9"/>
      <c r="N174" s="9"/>
      <c r="O174" s="9"/>
      <c r="P174" s="9"/>
      <c r="Q174" s="425"/>
      <c r="S174" s="9"/>
      <c r="T174" s="17"/>
      <c r="V174" s="9"/>
      <c r="W174" s="17"/>
      <c r="X174" s="9"/>
      <c r="Y174" s="9"/>
      <c r="Z174" s="9"/>
      <c r="AA174" s="9"/>
      <c r="AB174" s="9"/>
      <c r="AC174" s="9"/>
      <c r="AD174" s="9"/>
      <c r="AE174" s="9"/>
      <c r="AF174" s="9"/>
      <c r="AG174" s="9"/>
      <c r="AH174" s="9"/>
    </row>
    <row r="175" spans="1:34" x14ac:dyDescent="0.25">
      <c r="A175" s="9"/>
      <c r="B175" s="9"/>
      <c r="C175" s="9"/>
      <c r="D175" s="9"/>
      <c r="E175" s="1046"/>
      <c r="F175" s="9"/>
      <c r="G175" s="1046"/>
      <c r="H175" s="16"/>
      <c r="I175" s="9"/>
      <c r="J175" s="9"/>
      <c r="K175" s="9"/>
      <c r="L175" s="9"/>
      <c r="M175" s="9"/>
      <c r="N175" s="9"/>
      <c r="O175" s="9"/>
      <c r="P175" s="9"/>
      <c r="Q175" s="425"/>
      <c r="S175" s="9"/>
      <c r="T175" s="17"/>
      <c r="V175" s="9"/>
      <c r="W175" s="17"/>
      <c r="X175" s="9"/>
      <c r="Y175" s="9"/>
      <c r="Z175" s="9"/>
      <c r="AA175" s="9"/>
      <c r="AB175" s="9"/>
      <c r="AC175" s="9"/>
      <c r="AD175" s="9"/>
      <c r="AE175" s="9"/>
      <c r="AF175" s="9"/>
      <c r="AG175" s="9"/>
      <c r="AH175" s="9"/>
    </row>
    <row r="176" spans="1:34" x14ac:dyDescent="0.25">
      <c r="A176" s="9"/>
      <c r="B176" s="9"/>
      <c r="C176" s="9"/>
      <c r="D176" s="9"/>
      <c r="E176" s="1046"/>
      <c r="F176" s="9"/>
      <c r="G176" s="1046"/>
      <c r="H176" s="16"/>
      <c r="I176" s="9"/>
      <c r="J176" s="9"/>
      <c r="K176" s="9"/>
      <c r="L176" s="9"/>
      <c r="M176" s="9"/>
      <c r="N176" s="9"/>
      <c r="O176" s="9"/>
      <c r="P176" s="9"/>
      <c r="Q176" s="425"/>
      <c r="S176" s="9"/>
      <c r="T176" s="17"/>
      <c r="V176" s="9"/>
      <c r="W176" s="17"/>
      <c r="X176" s="9"/>
      <c r="Y176" s="9"/>
      <c r="Z176" s="9"/>
      <c r="AA176" s="9"/>
      <c r="AB176" s="9"/>
      <c r="AC176" s="9"/>
      <c r="AD176" s="9"/>
      <c r="AE176" s="9"/>
      <c r="AF176" s="9"/>
      <c r="AG176" s="9"/>
      <c r="AH176" s="9"/>
    </row>
    <row r="177" spans="1:34" x14ac:dyDescent="0.25">
      <c r="A177" s="9"/>
      <c r="B177" s="9"/>
      <c r="C177" s="9"/>
      <c r="D177" s="9"/>
      <c r="E177" s="1046"/>
      <c r="F177" s="9"/>
      <c r="G177" s="1046"/>
      <c r="H177" s="16"/>
      <c r="I177" s="9"/>
      <c r="J177" s="9"/>
      <c r="K177" s="9"/>
      <c r="L177" s="9"/>
      <c r="M177" s="9"/>
      <c r="N177" s="9"/>
      <c r="O177" s="9"/>
      <c r="P177" s="9"/>
      <c r="Q177" s="425"/>
      <c r="S177" s="9"/>
      <c r="T177" s="17"/>
      <c r="V177" s="9"/>
      <c r="W177" s="17"/>
      <c r="X177" s="9"/>
      <c r="Y177" s="9"/>
      <c r="Z177" s="9"/>
      <c r="AA177" s="9"/>
      <c r="AB177" s="9"/>
      <c r="AC177" s="9"/>
      <c r="AD177" s="9"/>
      <c r="AE177" s="9"/>
      <c r="AF177" s="9"/>
      <c r="AG177" s="9"/>
      <c r="AH177" s="9"/>
    </row>
    <row r="178" spans="1:34" x14ac:dyDescent="0.25">
      <c r="A178" s="9"/>
      <c r="B178" s="9"/>
      <c r="C178" s="9"/>
      <c r="D178" s="9"/>
      <c r="E178" s="1046"/>
      <c r="F178" s="9"/>
      <c r="G178" s="1046"/>
      <c r="H178" s="16"/>
      <c r="I178" s="9"/>
      <c r="J178" s="9"/>
      <c r="K178" s="9"/>
      <c r="L178" s="9"/>
      <c r="M178" s="9"/>
      <c r="N178" s="9"/>
      <c r="O178" s="9"/>
      <c r="P178" s="9"/>
      <c r="Q178" s="425"/>
      <c r="S178" s="9"/>
      <c r="T178" s="17"/>
      <c r="V178" s="9"/>
      <c r="W178" s="17"/>
      <c r="X178" s="9"/>
      <c r="Y178" s="9"/>
      <c r="Z178" s="9"/>
      <c r="AA178" s="9"/>
      <c r="AB178" s="9"/>
      <c r="AC178" s="9"/>
      <c r="AD178" s="9"/>
      <c r="AE178" s="9"/>
      <c r="AF178" s="9"/>
      <c r="AG178" s="9"/>
      <c r="AH178" s="9"/>
    </row>
    <row r="179" spans="1:34" x14ac:dyDescent="0.25">
      <c r="A179" s="9"/>
      <c r="B179" s="9"/>
      <c r="C179" s="9"/>
      <c r="D179" s="9"/>
      <c r="E179" s="1046"/>
      <c r="F179" s="9"/>
      <c r="G179" s="1046"/>
      <c r="H179" s="16"/>
      <c r="I179" s="9"/>
      <c r="J179" s="9"/>
      <c r="K179" s="9"/>
      <c r="L179" s="9"/>
      <c r="M179" s="9"/>
      <c r="N179" s="9"/>
      <c r="O179" s="9"/>
      <c r="P179" s="9"/>
      <c r="Q179" s="425"/>
      <c r="S179" s="9"/>
      <c r="T179" s="17"/>
      <c r="V179" s="9"/>
      <c r="W179" s="17"/>
      <c r="X179" s="9"/>
      <c r="Y179" s="9"/>
      <c r="Z179" s="9"/>
      <c r="AA179" s="9"/>
      <c r="AB179" s="9"/>
      <c r="AC179" s="9"/>
      <c r="AD179" s="9"/>
      <c r="AE179" s="9"/>
      <c r="AF179" s="9"/>
      <c r="AG179" s="9"/>
      <c r="AH179" s="9"/>
    </row>
    <row r="180" spans="1:34" x14ac:dyDescent="0.25">
      <c r="A180" s="9"/>
      <c r="B180" s="9"/>
      <c r="C180" s="9"/>
      <c r="D180" s="9"/>
      <c r="E180" s="1046"/>
      <c r="F180" s="9"/>
      <c r="G180" s="1046"/>
      <c r="H180" s="16"/>
      <c r="I180" s="9"/>
      <c r="J180" s="9"/>
      <c r="K180" s="9"/>
      <c r="L180" s="9"/>
      <c r="M180" s="9"/>
      <c r="N180" s="9"/>
      <c r="O180" s="9"/>
      <c r="P180" s="9"/>
      <c r="Q180" s="425"/>
      <c r="S180" s="9"/>
      <c r="T180" s="17"/>
      <c r="V180" s="9"/>
      <c r="W180" s="17"/>
      <c r="X180" s="9"/>
      <c r="Y180" s="9"/>
      <c r="Z180" s="9"/>
      <c r="AA180" s="9"/>
      <c r="AB180" s="9"/>
      <c r="AC180" s="9"/>
      <c r="AD180" s="9"/>
      <c r="AE180" s="9"/>
      <c r="AF180" s="9"/>
      <c r="AG180" s="9"/>
      <c r="AH180" s="9"/>
    </row>
    <row r="181" spans="1:34" x14ac:dyDescent="0.25">
      <c r="A181" s="9"/>
      <c r="B181" s="9"/>
      <c r="C181" s="9"/>
      <c r="D181" s="9"/>
      <c r="E181" s="1046"/>
      <c r="F181" s="9"/>
      <c r="G181" s="1046"/>
      <c r="H181" s="16"/>
      <c r="I181" s="9"/>
      <c r="J181" s="9"/>
      <c r="K181" s="9"/>
      <c r="L181" s="9"/>
      <c r="M181" s="9"/>
      <c r="N181" s="9"/>
      <c r="O181" s="9"/>
      <c r="P181" s="9"/>
      <c r="Q181" s="425"/>
      <c r="S181" s="9"/>
      <c r="T181" s="17"/>
      <c r="V181" s="9"/>
      <c r="W181" s="17"/>
      <c r="X181" s="9"/>
      <c r="Y181" s="9"/>
      <c r="Z181" s="9"/>
      <c r="AA181" s="9"/>
      <c r="AB181" s="9"/>
      <c r="AC181" s="9"/>
      <c r="AD181" s="9"/>
      <c r="AE181" s="9"/>
      <c r="AF181" s="9"/>
      <c r="AG181" s="9"/>
      <c r="AH181" s="9"/>
    </row>
    <row r="182" spans="1:34" x14ac:dyDescent="0.25">
      <c r="A182" s="9"/>
      <c r="B182" s="9"/>
      <c r="C182" s="9"/>
      <c r="D182" s="9"/>
      <c r="E182" s="1046"/>
      <c r="F182" s="9"/>
      <c r="G182" s="1046"/>
      <c r="H182" s="16"/>
      <c r="I182" s="9"/>
      <c r="J182" s="9"/>
      <c r="K182" s="9"/>
      <c r="L182" s="9"/>
      <c r="M182" s="9"/>
      <c r="N182" s="9"/>
      <c r="O182" s="9"/>
      <c r="P182" s="9"/>
      <c r="Q182" s="425"/>
      <c r="S182" s="9"/>
      <c r="T182" s="17"/>
      <c r="V182" s="9"/>
      <c r="W182" s="17"/>
      <c r="X182" s="9"/>
      <c r="Y182" s="9"/>
      <c r="Z182" s="9"/>
      <c r="AA182" s="9"/>
      <c r="AB182" s="9"/>
      <c r="AC182" s="9"/>
      <c r="AD182" s="9"/>
      <c r="AE182" s="9"/>
      <c r="AF182" s="9"/>
      <c r="AG182" s="9"/>
      <c r="AH182" s="9"/>
    </row>
    <row r="183" spans="1:34" x14ac:dyDescent="0.25">
      <c r="A183" s="9"/>
      <c r="B183" s="9"/>
      <c r="C183" s="9"/>
      <c r="D183" s="9"/>
      <c r="E183" s="1046"/>
      <c r="F183" s="9"/>
      <c r="G183" s="1046"/>
      <c r="H183" s="16"/>
      <c r="I183" s="9"/>
      <c r="J183" s="9"/>
      <c r="K183" s="9"/>
      <c r="L183" s="9"/>
      <c r="M183" s="9"/>
      <c r="N183" s="9"/>
      <c r="O183" s="9"/>
      <c r="P183" s="9"/>
      <c r="Q183" s="425"/>
      <c r="S183" s="9"/>
      <c r="T183" s="17"/>
      <c r="V183" s="9"/>
      <c r="W183" s="17"/>
      <c r="X183" s="9"/>
      <c r="Y183" s="9"/>
      <c r="Z183" s="9"/>
      <c r="AA183" s="9"/>
      <c r="AB183" s="9"/>
      <c r="AC183" s="9"/>
      <c r="AD183" s="9"/>
      <c r="AE183" s="9"/>
      <c r="AF183" s="9"/>
      <c r="AG183" s="9"/>
      <c r="AH183" s="9"/>
    </row>
    <row r="184" spans="1:34" x14ac:dyDescent="0.25">
      <c r="A184" s="9"/>
      <c r="B184" s="9"/>
      <c r="C184" s="9"/>
      <c r="D184" s="9"/>
      <c r="E184" s="1046"/>
      <c r="F184" s="9"/>
      <c r="G184" s="1046"/>
      <c r="H184" s="16"/>
      <c r="I184" s="9"/>
      <c r="J184" s="9"/>
      <c r="K184" s="9"/>
      <c r="L184" s="9"/>
      <c r="M184" s="9"/>
      <c r="N184" s="9"/>
      <c r="O184" s="9"/>
      <c r="P184" s="9"/>
      <c r="Q184" s="425"/>
      <c r="S184" s="9"/>
      <c r="T184" s="17"/>
      <c r="V184" s="9"/>
      <c r="W184" s="17"/>
      <c r="X184" s="9"/>
      <c r="Y184" s="9"/>
      <c r="Z184" s="9"/>
      <c r="AA184" s="9"/>
      <c r="AB184" s="9"/>
      <c r="AC184" s="9"/>
      <c r="AD184" s="9"/>
      <c r="AE184" s="9"/>
      <c r="AF184" s="9"/>
      <c r="AG184" s="9"/>
      <c r="AH184" s="9"/>
    </row>
    <row r="185" spans="1:34" x14ac:dyDescent="0.25">
      <c r="A185" s="9"/>
      <c r="B185" s="9"/>
      <c r="C185" s="9"/>
      <c r="D185" s="9"/>
      <c r="E185" s="1046"/>
      <c r="F185" s="9"/>
      <c r="G185" s="1046"/>
      <c r="H185" s="16"/>
      <c r="I185" s="9"/>
      <c r="J185" s="9"/>
      <c r="K185" s="9"/>
      <c r="L185" s="9"/>
      <c r="M185" s="9"/>
      <c r="N185" s="9"/>
      <c r="O185" s="9"/>
      <c r="P185" s="9"/>
      <c r="Q185" s="425"/>
      <c r="S185" s="9"/>
      <c r="T185" s="17"/>
      <c r="V185" s="9"/>
      <c r="W185" s="17"/>
      <c r="X185" s="9"/>
      <c r="Y185" s="9"/>
      <c r="Z185" s="9"/>
      <c r="AA185" s="9"/>
      <c r="AB185" s="9"/>
      <c r="AC185" s="9"/>
      <c r="AD185" s="9"/>
      <c r="AE185" s="9"/>
      <c r="AF185" s="9"/>
      <c r="AG185" s="9"/>
      <c r="AH185" s="9"/>
    </row>
    <row r="186" spans="1:34" x14ac:dyDescent="0.25">
      <c r="A186" s="9"/>
      <c r="B186" s="9"/>
      <c r="C186" s="9"/>
      <c r="D186" s="9"/>
      <c r="E186" s="1046"/>
      <c r="F186" s="9"/>
      <c r="G186" s="1046"/>
      <c r="H186" s="16"/>
      <c r="I186" s="9"/>
      <c r="J186" s="9"/>
      <c r="K186" s="9"/>
      <c r="L186" s="9"/>
      <c r="M186" s="9"/>
      <c r="N186" s="9"/>
      <c r="O186" s="9"/>
      <c r="P186" s="9"/>
      <c r="Q186" s="425"/>
      <c r="S186" s="9"/>
      <c r="T186" s="17"/>
      <c r="V186" s="9"/>
      <c r="W186" s="17"/>
      <c r="X186" s="9"/>
      <c r="Y186" s="9"/>
      <c r="Z186" s="9"/>
      <c r="AA186" s="9"/>
      <c r="AB186" s="9"/>
      <c r="AC186" s="9"/>
      <c r="AD186" s="9"/>
      <c r="AE186" s="9"/>
      <c r="AF186" s="9"/>
      <c r="AG186" s="9"/>
      <c r="AH186" s="9"/>
    </row>
    <row r="187" spans="1:34" x14ac:dyDescent="0.25">
      <c r="A187" s="9"/>
      <c r="B187" s="9"/>
      <c r="C187" s="9"/>
      <c r="D187" s="9"/>
      <c r="E187" s="1046"/>
      <c r="F187" s="9"/>
      <c r="G187" s="1046"/>
      <c r="H187" s="16"/>
      <c r="I187" s="9"/>
      <c r="J187" s="9"/>
      <c r="K187" s="9"/>
      <c r="L187" s="9"/>
      <c r="M187" s="9"/>
      <c r="N187" s="9"/>
      <c r="O187" s="9"/>
      <c r="P187" s="9"/>
      <c r="Q187" s="425"/>
      <c r="S187" s="9"/>
      <c r="T187" s="17"/>
      <c r="V187" s="9"/>
      <c r="W187" s="17"/>
      <c r="X187" s="9"/>
      <c r="Y187" s="9"/>
      <c r="Z187" s="9"/>
      <c r="AA187" s="9"/>
      <c r="AB187" s="9"/>
      <c r="AC187" s="9"/>
      <c r="AD187" s="9"/>
      <c r="AE187" s="9"/>
      <c r="AF187" s="9"/>
      <c r="AG187" s="9"/>
      <c r="AH187" s="9"/>
    </row>
    <row r="188" spans="1:34" x14ac:dyDescent="0.25">
      <c r="A188" s="9"/>
      <c r="B188" s="9"/>
      <c r="C188" s="9"/>
      <c r="D188" s="9"/>
      <c r="E188" s="1046"/>
      <c r="F188" s="9"/>
      <c r="G188" s="1046"/>
      <c r="H188" s="16"/>
      <c r="I188" s="9"/>
      <c r="J188" s="9"/>
      <c r="K188" s="9"/>
      <c r="L188" s="9"/>
      <c r="M188" s="9"/>
      <c r="N188" s="9"/>
      <c r="O188" s="9"/>
      <c r="P188" s="9"/>
      <c r="Q188" s="425"/>
      <c r="S188" s="9"/>
      <c r="T188" s="17"/>
      <c r="V188" s="9"/>
      <c r="W188" s="17"/>
      <c r="X188" s="9"/>
      <c r="Y188" s="9"/>
      <c r="Z188" s="9"/>
      <c r="AA188" s="9"/>
      <c r="AB188" s="9"/>
      <c r="AC188" s="9"/>
      <c r="AD188" s="9"/>
      <c r="AE188" s="9"/>
      <c r="AF188" s="9"/>
      <c r="AG188" s="9"/>
      <c r="AH188" s="9"/>
    </row>
    <row r="189" spans="1:34" x14ac:dyDescent="0.25">
      <c r="A189" s="9"/>
      <c r="B189" s="9"/>
      <c r="C189" s="9"/>
      <c r="D189" s="9"/>
      <c r="E189" s="1046"/>
      <c r="F189" s="9"/>
      <c r="G189" s="1046"/>
      <c r="H189" s="16"/>
      <c r="I189" s="9"/>
      <c r="J189" s="9"/>
      <c r="K189" s="9"/>
      <c r="L189" s="9"/>
      <c r="M189" s="9"/>
      <c r="N189" s="9"/>
      <c r="O189" s="9"/>
      <c r="P189" s="9"/>
      <c r="Q189" s="425"/>
      <c r="S189" s="9"/>
      <c r="T189" s="17"/>
      <c r="V189" s="9"/>
      <c r="W189" s="17"/>
      <c r="X189" s="9"/>
      <c r="Y189" s="9"/>
      <c r="Z189" s="9"/>
      <c r="AA189" s="9"/>
      <c r="AB189" s="9"/>
      <c r="AC189" s="9"/>
      <c r="AD189" s="9"/>
      <c r="AE189" s="9"/>
      <c r="AF189" s="9"/>
      <c r="AG189" s="9"/>
      <c r="AH189" s="9"/>
    </row>
    <row r="190" spans="1:34" x14ac:dyDescent="0.25">
      <c r="A190" s="9"/>
      <c r="B190" s="9"/>
      <c r="C190" s="9"/>
      <c r="D190" s="9"/>
      <c r="E190" s="1046"/>
      <c r="F190" s="9"/>
      <c r="G190" s="1046"/>
      <c r="H190" s="16"/>
      <c r="I190" s="9"/>
      <c r="J190" s="9"/>
      <c r="K190" s="9"/>
      <c r="L190" s="9"/>
      <c r="M190" s="9"/>
      <c r="N190" s="9"/>
      <c r="O190" s="9"/>
      <c r="P190" s="9"/>
      <c r="Q190" s="425"/>
      <c r="S190" s="9"/>
      <c r="T190" s="17"/>
      <c r="V190" s="9"/>
      <c r="W190" s="17"/>
      <c r="X190" s="9"/>
      <c r="Y190" s="9"/>
      <c r="Z190" s="9"/>
      <c r="AA190" s="9"/>
      <c r="AB190" s="9"/>
      <c r="AC190" s="9"/>
      <c r="AD190" s="9"/>
      <c r="AE190" s="9"/>
      <c r="AF190" s="9"/>
      <c r="AG190" s="9"/>
      <c r="AH190" s="9"/>
    </row>
    <row r="191" spans="1:34" x14ac:dyDescent="0.25">
      <c r="A191" s="9"/>
      <c r="B191" s="9"/>
      <c r="C191" s="9"/>
      <c r="D191" s="9"/>
      <c r="E191" s="1046"/>
      <c r="F191" s="9"/>
      <c r="G191" s="1046"/>
      <c r="H191" s="16"/>
      <c r="I191" s="9"/>
      <c r="J191" s="9"/>
      <c r="K191" s="9"/>
      <c r="L191" s="9"/>
      <c r="M191" s="9"/>
      <c r="N191" s="9"/>
      <c r="O191" s="9"/>
      <c r="P191" s="9"/>
      <c r="Q191" s="425"/>
      <c r="S191" s="9"/>
      <c r="T191" s="17"/>
      <c r="V191" s="9"/>
      <c r="W191" s="17"/>
      <c r="X191" s="9"/>
      <c r="Y191" s="9"/>
      <c r="Z191" s="9"/>
      <c r="AA191" s="9"/>
      <c r="AB191" s="9"/>
      <c r="AC191" s="9"/>
      <c r="AD191" s="9"/>
      <c r="AE191" s="9"/>
      <c r="AF191" s="9"/>
      <c r="AG191" s="9"/>
      <c r="AH191" s="9"/>
    </row>
    <row r="192" spans="1:34" x14ac:dyDescent="0.25">
      <c r="A192" s="9"/>
      <c r="B192" s="9"/>
      <c r="C192" s="9"/>
      <c r="D192" s="9"/>
      <c r="E192" s="1046"/>
      <c r="F192" s="9"/>
      <c r="G192" s="1046"/>
      <c r="H192" s="16"/>
      <c r="I192" s="9"/>
      <c r="J192" s="9"/>
      <c r="K192" s="9"/>
      <c r="L192" s="9"/>
      <c r="M192" s="9"/>
      <c r="N192" s="9"/>
      <c r="O192" s="9"/>
      <c r="P192" s="9"/>
      <c r="Q192" s="425"/>
      <c r="S192" s="9"/>
      <c r="T192" s="17"/>
      <c r="V192" s="9"/>
      <c r="W192" s="17"/>
      <c r="X192" s="9"/>
      <c r="Y192" s="9"/>
      <c r="Z192" s="9"/>
      <c r="AA192" s="9"/>
      <c r="AB192" s="9"/>
      <c r="AC192" s="9"/>
      <c r="AD192" s="9"/>
      <c r="AE192" s="9"/>
      <c r="AF192" s="9"/>
      <c r="AG192" s="9"/>
      <c r="AH192" s="9"/>
    </row>
    <row r="193" spans="1:34" x14ac:dyDescent="0.25">
      <c r="A193" s="9"/>
      <c r="B193" s="9"/>
      <c r="C193" s="9"/>
      <c r="D193" s="9"/>
      <c r="E193" s="1046"/>
      <c r="F193" s="9"/>
      <c r="G193" s="1046"/>
      <c r="H193" s="16"/>
      <c r="I193" s="9"/>
      <c r="J193" s="9"/>
      <c r="K193" s="9"/>
      <c r="L193" s="9"/>
      <c r="M193" s="9"/>
      <c r="N193" s="9"/>
      <c r="O193" s="9"/>
      <c r="P193" s="9"/>
      <c r="Q193" s="425"/>
      <c r="S193" s="9"/>
      <c r="T193" s="17"/>
      <c r="V193" s="9"/>
      <c r="W193" s="17"/>
      <c r="X193" s="9"/>
      <c r="Y193" s="9"/>
      <c r="Z193" s="9"/>
      <c r="AA193" s="9"/>
      <c r="AB193" s="9"/>
      <c r="AC193" s="9"/>
      <c r="AD193" s="9"/>
      <c r="AE193" s="9"/>
      <c r="AF193" s="9"/>
      <c r="AG193" s="9"/>
      <c r="AH193" s="9"/>
    </row>
    <row r="194" spans="1:34" x14ac:dyDescent="0.25">
      <c r="A194" s="9"/>
      <c r="B194" s="9"/>
      <c r="C194" s="9"/>
      <c r="D194" s="9"/>
      <c r="E194" s="1046"/>
      <c r="F194" s="9"/>
      <c r="G194" s="1046"/>
      <c r="H194" s="16"/>
      <c r="I194" s="9"/>
      <c r="J194" s="9"/>
      <c r="K194" s="9"/>
      <c r="L194" s="9"/>
      <c r="M194" s="9"/>
      <c r="N194" s="9"/>
      <c r="O194" s="9"/>
      <c r="P194" s="9"/>
      <c r="Q194" s="425"/>
      <c r="S194" s="9"/>
      <c r="T194" s="17"/>
      <c r="V194" s="9"/>
      <c r="W194" s="17"/>
      <c r="X194" s="9"/>
      <c r="Y194" s="9"/>
      <c r="Z194" s="9"/>
      <c r="AA194" s="9"/>
      <c r="AB194" s="9"/>
      <c r="AC194" s="9"/>
      <c r="AD194" s="9"/>
      <c r="AE194" s="9"/>
      <c r="AF194" s="9"/>
      <c r="AG194" s="9"/>
      <c r="AH194" s="9"/>
    </row>
    <row r="195" spans="1:34" x14ac:dyDescent="0.25">
      <c r="A195" s="9"/>
      <c r="B195" s="9"/>
      <c r="C195" s="9"/>
      <c r="D195" s="9"/>
      <c r="E195" s="1046"/>
      <c r="F195" s="9"/>
      <c r="G195" s="1046"/>
      <c r="H195" s="16"/>
      <c r="I195" s="9"/>
      <c r="J195" s="9"/>
      <c r="K195" s="9"/>
      <c r="L195" s="9"/>
      <c r="M195" s="9"/>
      <c r="N195" s="9"/>
      <c r="O195" s="9"/>
      <c r="P195" s="9"/>
      <c r="Q195" s="425"/>
      <c r="S195" s="9"/>
      <c r="T195" s="17"/>
      <c r="V195" s="9"/>
      <c r="W195" s="17"/>
      <c r="X195" s="9"/>
      <c r="Y195" s="9"/>
      <c r="Z195" s="9"/>
      <c r="AA195" s="9"/>
      <c r="AB195" s="9"/>
      <c r="AC195" s="9"/>
      <c r="AD195" s="9"/>
      <c r="AE195" s="9"/>
      <c r="AF195" s="9"/>
      <c r="AG195" s="9"/>
      <c r="AH195" s="9"/>
    </row>
    <row r="196" spans="1:34" x14ac:dyDescent="0.25">
      <c r="A196" s="9"/>
      <c r="B196" s="9"/>
      <c r="C196" s="9"/>
      <c r="D196" s="9"/>
      <c r="E196" s="1046"/>
      <c r="F196" s="9"/>
      <c r="G196" s="1046"/>
      <c r="H196" s="16"/>
      <c r="I196" s="9"/>
      <c r="J196" s="9"/>
      <c r="K196" s="9"/>
      <c r="L196" s="9"/>
      <c r="M196" s="9"/>
      <c r="N196" s="9"/>
      <c r="O196" s="9"/>
      <c r="P196" s="9"/>
      <c r="Q196" s="425"/>
      <c r="S196" s="9"/>
      <c r="T196" s="17"/>
      <c r="V196" s="9"/>
      <c r="W196" s="17"/>
      <c r="X196" s="9"/>
      <c r="Y196" s="9"/>
      <c r="Z196" s="9"/>
      <c r="AA196" s="9"/>
      <c r="AB196" s="9"/>
      <c r="AC196" s="9"/>
      <c r="AD196" s="9"/>
      <c r="AE196" s="9"/>
      <c r="AF196" s="9"/>
      <c r="AG196" s="9"/>
      <c r="AH196" s="9"/>
    </row>
    <row r="197" spans="1:34" x14ac:dyDescent="0.25">
      <c r="A197" s="9"/>
      <c r="B197" s="9"/>
      <c r="C197" s="9"/>
      <c r="D197" s="9"/>
      <c r="E197" s="1046"/>
      <c r="F197" s="9"/>
      <c r="G197" s="1046"/>
      <c r="H197" s="16"/>
      <c r="I197" s="9"/>
      <c r="J197" s="9"/>
      <c r="K197" s="9"/>
      <c r="L197" s="9"/>
      <c r="M197" s="9"/>
      <c r="N197" s="9"/>
      <c r="O197" s="9"/>
      <c r="P197" s="9"/>
      <c r="Q197" s="425"/>
      <c r="S197" s="9"/>
      <c r="T197" s="17"/>
      <c r="V197" s="9"/>
      <c r="W197" s="17"/>
      <c r="X197" s="9"/>
      <c r="Y197" s="9"/>
      <c r="Z197" s="9"/>
      <c r="AA197" s="9"/>
      <c r="AB197" s="9"/>
      <c r="AC197" s="9"/>
      <c r="AD197" s="9"/>
      <c r="AE197" s="9"/>
      <c r="AF197" s="9"/>
      <c r="AG197" s="9"/>
      <c r="AH197" s="9"/>
    </row>
    <row r="198" spans="1:34" x14ac:dyDescent="0.25">
      <c r="A198" s="9"/>
      <c r="B198" s="9"/>
      <c r="C198" s="9"/>
      <c r="D198" s="9"/>
      <c r="E198" s="1046"/>
      <c r="F198" s="9"/>
      <c r="G198" s="1046"/>
      <c r="H198" s="16"/>
      <c r="I198" s="9"/>
      <c r="J198" s="9"/>
      <c r="K198" s="9"/>
      <c r="L198" s="9"/>
      <c r="M198" s="9"/>
      <c r="N198" s="9"/>
      <c r="O198" s="9"/>
      <c r="P198" s="9"/>
      <c r="Q198" s="425"/>
      <c r="S198" s="9"/>
      <c r="T198" s="17"/>
      <c r="V198" s="9"/>
      <c r="W198" s="17"/>
      <c r="X198" s="9"/>
      <c r="Y198" s="9"/>
      <c r="Z198" s="9"/>
      <c r="AA198" s="9"/>
      <c r="AB198" s="9"/>
      <c r="AC198" s="9"/>
      <c r="AD198" s="9"/>
      <c r="AE198" s="9"/>
      <c r="AF198" s="9"/>
      <c r="AG198" s="9"/>
      <c r="AH198" s="9"/>
    </row>
    <row r="199" spans="1:34" x14ac:dyDescent="0.25">
      <c r="A199" s="9"/>
      <c r="B199" s="9"/>
      <c r="C199" s="9"/>
      <c r="D199" s="9"/>
      <c r="E199" s="1046"/>
      <c r="F199" s="9"/>
      <c r="G199" s="1046"/>
      <c r="H199" s="16"/>
      <c r="I199" s="9"/>
      <c r="J199" s="9"/>
      <c r="K199" s="9"/>
      <c r="L199" s="9"/>
      <c r="M199" s="9"/>
      <c r="N199" s="9"/>
      <c r="O199" s="9"/>
      <c r="P199" s="9"/>
      <c r="Q199" s="425"/>
      <c r="S199" s="9"/>
      <c r="T199" s="17"/>
      <c r="V199" s="9"/>
      <c r="W199" s="17"/>
      <c r="X199" s="9"/>
      <c r="Y199" s="9"/>
      <c r="Z199" s="9"/>
      <c r="AA199" s="9"/>
      <c r="AB199" s="9"/>
      <c r="AC199" s="9"/>
      <c r="AD199" s="9"/>
      <c r="AE199" s="9"/>
      <c r="AF199" s="9"/>
      <c r="AG199" s="9"/>
      <c r="AH199" s="9"/>
    </row>
    <row r="200" spans="1:34" x14ac:dyDescent="0.25">
      <c r="A200" s="9"/>
      <c r="B200" s="9"/>
      <c r="C200" s="9"/>
      <c r="D200" s="9"/>
      <c r="E200" s="1046"/>
      <c r="F200" s="9"/>
      <c r="G200" s="1046"/>
      <c r="H200" s="16"/>
      <c r="I200" s="9"/>
      <c r="J200" s="9"/>
      <c r="K200" s="9"/>
      <c r="L200" s="9"/>
      <c r="M200" s="9"/>
      <c r="N200" s="9"/>
      <c r="O200" s="9"/>
      <c r="P200" s="9"/>
      <c r="Q200" s="425"/>
      <c r="S200" s="9"/>
      <c r="T200" s="17"/>
      <c r="V200" s="9"/>
      <c r="W200" s="17"/>
      <c r="X200" s="9"/>
      <c r="Y200" s="9"/>
      <c r="Z200" s="9"/>
      <c r="AA200" s="9"/>
      <c r="AB200" s="9"/>
      <c r="AC200" s="9"/>
      <c r="AD200" s="9"/>
      <c r="AE200" s="9"/>
      <c r="AF200" s="9"/>
      <c r="AG200" s="9"/>
      <c r="AH200" s="9"/>
    </row>
    <row r="201" spans="1:34" x14ac:dyDescent="0.25">
      <c r="A201" s="9"/>
      <c r="B201" s="9"/>
      <c r="C201" s="9"/>
      <c r="D201" s="9"/>
      <c r="E201" s="1046"/>
      <c r="F201" s="9"/>
      <c r="G201" s="1046"/>
      <c r="H201" s="16"/>
      <c r="I201" s="9"/>
      <c r="J201" s="9"/>
      <c r="K201" s="9"/>
      <c r="L201" s="9"/>
      <c r="M201" s="9"/>
      <c r="N201" s="9"/>
      <c r="O201" s="9"/>
      <c r="P201" s="9"/>
      <c r="Q201" s="425"/>
      <c r="S201" s="9"/>
      <c r="T201" s="17"/>
      <c r="V201" s="9"/>
      <c r="W201" s="17"/>
      <c r="X201" s="9"/>
      <c r="Y201" s="9"/>
      <c r="Z201" s="9"/>
      <c r="AA201" s="9"/>
      <c r="AB201" s="9"/>
      <c r="AC201" s="9"/>
      <c r="AD201" s="9"/>
      <c r="AE201" s="9"/>
      <c r="AF201" s="9"/>
      <c r="AG201" s="9"/>
      <c r="AH201" s="9"/>
    </row>
    <row r="202" spans="1:34" x14ac:dyDescent="0.25">
      <c r="A202" s="9"/>
      <c r="B202" s="9"/>
      <c r="C202" s="9"/>
      <c r="D202" s="9"/>
      <c r="E202" s="1046"/>
      <c r="F202" s="9"/>
      <c r="G202" s="1046"/>
      <c r="H202" s="16"/>
      <c r="I202" s="9"/>
      <c r="J202" s="9"/>
      <c r="K202" s="9"/>
      <c r="L202" s="9"/>
      <c r="M202" s="9"/>
      <c r="N202" s="9"/>
      <c r="O202" s="9"/>
      <c r="P202" s="9"/>
      <c r="Q202" s="425"/>
      <c r="S202" s="9"/>
      <c r="T202" s="17"/>
      <c r="V202" s="9"/>
      <c r="W202" s="17"/>
      <c r="X202" s="9"/>
      <c r="Y202" s="9"/>
      <c r="Z202" s="9"/>
      <c r="AA202" s="9"/>
      <c r="AB202" s="9"/>
      <c r="AC202" s="9"/>
      <c r="AD202" s="9"/>
      <c r="AE202" s="9"/>
      <c r="AF202" s="9"/>
      <c r="AG202" s="9"/>
      <c r="AH202" s="9"/>
    </row>
    <row r="203" spans="1:34" x14ac:dyDescent="0.25">
      <c r="A203" s="9"/>
      <c r="B203" s="9"/>
      <c r="C203" s="9"/>
      <c r="D203" s="9"/>
      <c r="E203" s="1046"/>
      <c r="F203" s="9"/>
      <c r="G203" s="1046"/>
      <c r="H203" s="16"/>
      <c r="I203" s="9"/>
      <c r="J203" s="9"/>
      <c r="K203" s="9"/>
      <c r="L203" s="9"/>
      <c r="M203" s="9"/>
      <c r="N203" s="9"/>
      <c r="O203" s="9"/>
      <c r="P203" s="9"/>
      <c r="Q203" s="425"/>
      <c r="S203" s="9"/>
      <c r="T203" s="17"/>
      <c r="V203" s="9"/>
      <c r="W203" s="17"/>
      <c r="X203" s="9"/>
      <c r="Y203" s="9"/>
      <c r="Z203" s="9"/>
      <c r="AA203" s="9"/>
      <c r="AB203" s="9"/>
      <c r="AC203" s="9"/>
      <c r="AD203" s="9"/>
      <c r="AE203" s="9"/>
      <c r="AF203" s="9"/>
      <c r="AG203" s="9"/>
      <c r="AH203" s="9"/>
    </row>
    <row r="204" spans="1:34" x14ac:dyDescent="0.25">
      <c r="A204" s="9"/>
      <c r="B204" s="9"/>
      <c r="C204" s="9"/>
      <c r="D204" s="9"/>
      <c r="E204" s="1046"/>
      <c r="F204" s="9"/>
      <c r="G204" s="1046"/>
      <c r="H204" s="16"/>
      <c r="I204" s="9"/>
      <c r="J204" s="9"/>
      <c r="K204" s="9"/>
      <c r="L204" s="9"/>
      <c r="M204" s="9"/>
      <c r="N204" s="9"/>
      <c r="O204" s="9"/>
      <c r="P204" s="9"/>
      <c r="Q204" s="425"/>
      <c r="S204" s="9"/>
      <c r="T204" s="17"/>
      <c r="V204" s="9"/>
      <c r="W204" s="17"/>
      <c r="X204" s="9"/>
      <c r="Y204" s="9"/>
      <c r="Z204" s="9"/>
      <c r="AA204" s="9"/>
      <c r="AB204" s="9"/>
      <c r="AC204" s="9"/>
      <c r="AD204" s="9"/>
      <c r="AE204" s="9"/>
      <c r="AF204" s="9"/>
      <c r="AG204" s="9"/>
      <c r="AH204" s="9"/>
    </row>
    <row r="205" spans="1:34" x14ac:dyDescent="0.25">
      <c r="A205" s="9"/>
      <c r="B205" s="9"/>
      <c r="C205" s="9"/>
      <c r="D205" s="9"/>
      <c r="E205" s="1046"/>
      <c r="F205" s="9"/>
      <c r="G205" s="1046"/>
      <c r="H205" s="16"/>
      <c r="I205" s="9"/>
      <c r="J205" s="9"/>
      <c r="K205" s="9"/>
      <c r="L205" s="9"/>
      <c r="M205" s="9"/>
      <c r="N205" s="9"/>
      <c r="O205" s="9"/>
      <c r="P205" s="9"/>
      <c r="Q205" s="425"/>
      <c r="S205" s="9"/>
      <c r="T205" s="17"/>
      <c r="V205" s="9"/>
      <c r="W205" s="17"/>
      <c r="X205" s="9"/>
      <c r="Y205" s="9"/>
      <c r="Z205" s="9"/>
      <c r="AA205" s="9"/>
      <c r="AB205" s="9"/>
      <c r="AC205" s="9"/>
      <c r="AD205" s="9"/>
      <c r="AE205" s="9"/>
      <c r="AF205" s="9"/>
      <c r="AG205" s="9"/>
      <c r="AH205" s="9"/>
    </row>
    <row r="206" spans="1:34" x14ac:dyDescent="0.25">
      <c r="A206" s="9"/>
      <c r="B206" s="9"/>
      <c r="C206" s="9"/>
      <c r="D206" s="9"/>
      <c r="E206" s="1046"/>
      <c r="F206" s="9"/>
      <c r="G206" s="1046"/>
      <c r="H206" s="16"/>
      <c r="I206" s="9"/>
      <c r="J206" s="9"/>
      <c r="K206" s="9"/>
      <c r="L206" s="9"/>
      <c r="M206" s="9"/>
      <c r="N206" s="9"/>
      <c r="O206" s="9"/>
      <c r="P206" s="9"/>
      <c r="Q206" s="425"/>
      <c r="S206" s="9"/>
      <c r="T206" s="17"/>
      <c r="V206" s="9"/>
      <c r="W206" s="17"/>
      <c r="X206" s="9"/>
      <c r="Y206" s="9"/>
      <c r="Z206" s="9"/>
      <c r="AA206" s="9"/>
      <c r="AB206" s="9"/>
      <c r="AC206" s="9"/>
      <c r="AD206" s="9"/>
      <c r="AE206" s="9"/>
      <c r="AF206" s="9"/>
      <c r="AG206" s="9"/>
      <c r="AH206" s="9"/>
    </row>
    <row r="207" spans="1:34" x14ac:dyDescent="0.25">
      <c r="A207" s="9"/>
      <c r="B207" s="9"/>
      <c r="C207" s="9"/>
      <c r="D207" s="9"/>
      <c r="E207" s="1046"/>
      <c r="F207" s="9"/>
      <c r="G207" s="1046"/>
      <c r="H207" s="16"/>
      <c r="I207" s="9"/>
      <c r="J207" s="9"/>
      <c r="K207" s="9"/>
      <c r="L207" s="9"/>
      <c r="M207" s="9"/>
      <c r="N207" s="9"/>
      <c r="O207" s="9"/>
      <c r="P207" s="9"/>
      <c r="Q207" s="425"/>
      <c r="S207" s="9"/>
      <c r="T207" s="17"/>
      <c r="V207" s="9"/>
      <c r="W207" s="17"/>
      <c r="X207" s="9"/>
      <c r="Y207" s="9"/>
      <c r="Z207" s="9"/>
      <c r="AA207" s="9"/>
      <c r="AB207" s="9"/>
      <c r="AC207" s="9"/>
      <c r="AD207" s="9"/>
      <c r="AE207" s="9"/>
      <c r="AF207" s="9"/>
      <c r="AG207" s="9"/>
      <c r="AH207" s="9"/>
    </row>
    <row r="208" spans="1:34" x14ac:dyDescent="0.25">
      <c r="A208" s="9"/>
      <c r="B208" s="9"/>
      <c r="C208" s="9"/>
      <c r="D208" s="9"/>
      <c r="E208" s="1046"/>
      <c r="F208" s="9"/>
      <c r="G208" s="1046"/>
      <c r="H208" s="16"/>
      <c r="I208" s="9"/>
      <c r="J208" s="9"/>
      <c r="K208" s="9"/>
      <c r="L208" s="9"/>
      <c r="M208" s="9"/>
      <c r="N208" s="9"/>
      <c r="O208" s="9"/>
      <c r="P208" s="9"/>
      <c r="Q208" s="425"/>
      <c r="S208" s="9"/>
      <c r="T208" s="17"/>
      <c r="V208" s="9"/>
      <c r="W208" s="17"/>
      <c r="X208" s="9"/>
      <c r="Y208" s="9"/>
      <c r="Z208" s="9"/>
      <c r="AA208" s="9"/>
      <c r="AB208" s="9"/>
      <c r="AC208" s="9"/>
      <c r="AD208" s="9"/>
      <c r="AE208" s="9"/>
      <c r="AF208" s="9"/>
      <c r="AG208" s="9"/>
      <c r="AH208" s="9"/>
    </row>
    <row r="209" spans="1:34" x14ac:dyDescent="0.25">
      <c r="A209" s="9"/>
      <c r="B209" s="9"/>
      <c r="C209" s="9"/>
      <c r="D209" s="9"/>
      <c r="E209" s="1046"/>
      <c r="F209" s="9"/>
      <c r="G209" s="1046"/>
      <c r="H209" s="16"/>
      <c r="I209" s="9"/>
      <c r="J209" s="9"/>
      <c r="K209" s="9"/>
      <c r="L209" s="9"/>
      <c r="M209" s="9"/>
      <c r="N209" s="9"/>
      <c r="O209" s="9"/>
      <c r="P209" s="9"/>
      <c r="Q209" s="425"/>
      <c r="S209" s="9"/>
      <c r="T209" s="17"/>
      <c r="V209" s="9"/>
      <c r="W209" s="17"/>
      <c r="X209" s="9"/>
      <c r="Y209" s="9"/>
      <c r="Z209" s="9"/>
      <c r="AA209" s="9"/>
      <c r="AB209" s="9"/>
      <c r="AC209" s="9"/>
      <c r="AD209" s="9"/>
      <c r="AE209" s="9"/>
      <c r="AF209" s="9"/>
      <c r="AG209" s="9"/>
      <c r="AH209" s="9"/>
    </row>
    <row r="210" spans="1:34" x14ac:dyDescent="0.25">
      <c r="A210" s="9"/>
      <c r="B210" s="9"/>
      <c r="C210" s="9"/>
      <c r="D210" s="9"/>
      <c r="E210" s="1046"/>
      <c r="F210" s="9"/>
      <c r="G210" s="1046"/>
      <c r="H210" s="16"/>
      <c r="I210" s="9"/>
      <c r="J210" s="9"/>
      <c r="K210" s="9"/>
      <c r="L210" s="9"/>
      <c r="M210" s="9"/>
      <c r="N210" s="9"/>
      <c r="O210" s="9"/>
      <c r="P210" s="9"/>
      <c r="Q210" s="425"/>
      <c r="S210" s="9"/>
      <c r="T210" s="17"/>
      <c r="V210" s="9"/>
      <c r="W210" s="17"/>
      <c r="X210" s="9"/>
      <c r="Y210" s="9"/>
      <c r="Z210" s="9"/>
      <c r="AA210" s="9"/>
      <c r="AB210" s="9"/>
      <c r="AC210" s="9"/>
      <c r="AD210" s="9"/>
      <c r="AE210" s="9"/>
      <c r="AF210" s="9"/>
      <c r="AG210" s="9"/>
      <c r="AH210" s="9"/>
    </row>
    <row r="211" spans="1:34" x14ac:dyDescent="0.25">
      <c r="A211" s="9"/>
      <c r="B211" s="9"/>
      <c r="C211" s="9"/>
      <c r="D211" s="9"/>
      <c r="E211" s="1046"/>
      <c r="F211" s="9"/>
      <c r="G211" s="1046"/>
      <c r="H211" s="16"/>
      <c r="I211" s="9"/>
      <c r="J211" s="9"/>
      <c r="K211" s="9"/>
      <c r="L211" s="9"/>
      <c r="M211" s="9"/>
      <c r="N211" s="9"/>
      <c r="O211" s="9"/>
      <c r="P211" s="9"/>
      <c r="Q211" s="425"/>
      <c r="S211" s="9"/>
      <c r="T211" s="17"/>
      <c r="V211" s="9"/>
      <c r="W211" s="17"/>
      <c r="X211" s="9"/>
      <c r="Y211" s="9"/>
      <c r="Z211" s="9"/>
      <c r="AA211" s="9"/>
      <c r="AB211" s="9"/>
      <c r="AC211" s="9"/>
      <c r="AD211" s="9"/>
      <c r="AE211" s="9"/>
      <c r="AF211" s="9"/>
      <c r="AG211" s="9"/>
      <c r="AH211" s="9"/>
    </row>
    <row r="212" spans="1:34" x14ac:dyDescent="0.25">
      <c r="A212" s="9"/>
      <c r="B212" s="9"/>
      <c r="C212" s="9"/>
      <c r="D212" s="9"/>
      <c r="E212" s="1046"/>
      <c r="F212" s="9"/>
      <c r="G212" s="1046"/>
      <c r="H212" s="16"/>
      <c r="I212" s="9"/>
      <c r="J212" s="9"/>
      <c r="K212" s="9"/>
      <c r="L212" s="9"/>
      <c r="M212" s="9"/>
      <c r="N212" s="9"/>
      <c r="O212" s="9"/>
      <c r="P212" s="9"/>
      <c r="Q212" s="425"/>
      <c r="S212" s="9"/>
      <c r="T212" s="17"/>
      <c r="V212" s="9"/>
      <c r="W212" s="17"/>
      <c r="X212" s="9"/>
      <c r="Y212" s="9"/>
      <c r="Z212" s="9"/>
      <c r="AA212" s="9"/>
      <c r="AB212" s="9"/>
      <c r="AC212" s="9"/>
      <c r="AD212" s="9"/>
      <c r="AE212" s="9"/>
      <c r="AF212" s="9"/>
      <c r="AG212" s="9"/>
      <c r="AH212" s="9"/>
    </row>
    <row r="213" spans="1:34" x14ac:dyDescent="0.25">
      <c r="A213" s="9"/>
      <c r="B213" s="9"/>
      <c r="C213" s="9"/>
      <c r="D213" s="9"/>
      <c r="E213" s="1046"/>
      <c r="F213" s="9"/>
      <c r="G213" s="1046"/>
      <c r="H213" s="16"/>
      <c r="I213" s="9"/>
      <c r="J213" s="9"/>
      <c r="K213" s="9"/>
      <c r="L213" s="9"/>
      <c r="M213" s="9"/>
      <c r="N213" s="9"/>
      <c r="O213" s="9"/>
      <c r="P213" s="9"/>
      <c r="Q213" s="425"/>
      <c r="S213" s="9"/>
      <c r="T213" s="17"/>
      <c r="V213" s="9"/>
      <c r="W213" s="17"/>
      <c r="X213" s="9"/>
      <c r="Y213" s="9"/>
      <c r="Z213" s="9"/>
      <c r="AA213" s="9"/>
      <c r="AB213" s="9"/>
      <c r="AC213" s="9"/>
      <c r="AD213" s="9"/>
      <c r="AE213" s="9"/>
      <c r="AF213" s="9"/>
      <c r="AG213" s="9"/>
      <c r="AH213" s="9"/>
    </row>
    <row r="214" spans="1:34" x14ac:dyDescent="0.25">
      <c r="A214" s="9"/>
      <c r="B214" s="9"/>
      <c r="C214" s="9"/>
      <c r="D214" s="9"/>
      <c r="E214" s="1046"/>
      <c r="F214" s="9"/>
      <c r="G214" s="1046"/>
      <c r="H214" s="16"/>
      <c r="I214" s="9"/>
      <c r="J214" s="9"/>
      <c r="K214" s="9"/>
      <c r="L214" s="9"/>
      <c r="M214" s="9"/>
      <c r="N214" s="9"/>
      <c r="O214" s="9"/>
      <c r="P214" s="9"/>
      <c r="Q214" s="425"/>
      <c r="S214" s="9"/>
      <c r="T214" s="17"/>
      <c r="V214" s="9"/>
      <c r="W214" s="17"/>
      <c r="X214" s="9"/>
      <c r="Y214" s="9"/>
      <c r="Z214" s="9"/>
      <c r="AA214" s="9"/>
      <c r="AB214" s="9"/>
      <c r="AC214" s="9"/>
      <c r="AD214" s="9"/>
      <c r="AE214" s="9"/>
      <c r="AF214" s="9"/>
      <c r="AG214" s="9"/>
      <c r="AH214" s="9"/>
    </row>
    <row r="215" spans="1:34" x14ac:dyDescent="0.25">
      <c r="A215" s="9"/>
      <c r="B215" s="9"/>
      <c r="C215" s="9"/>
      <c r="D215" s="9"/>
      <c r="E215" s="1046"/>
      <c r="F215" s="9"/>
      <c r="G215" s="1046"/>
      <c r="H215" s="16"/>
      <c r="I215" s="9"/>
      <c r="J215" s="9"/>
      <c r="K215" s="9"/>
      <c r="L215" s="9"/>
      <c r="M215" s="9"/>
      <c r="N215" s="9"/>
      <c r="O215" s="9"/>
      <c r="P215" s="9"/>
      <c r="Q215" s="425"/>
      <c r="S215" s="9"/>
      <c r="T215" s="17"/>
      <c r="V215" s="9"/>
      <c r="W215" s="17"/>
      <c r="X215" s="9"/>
      <c r="Y215" s="9"/>
      <c r="Z215" s="9"/>
      <c r="AA215" s="9"/>
      <c r="AB215" s="9"/>
      <c r="AC215" s="9"/>
      <c r="AD215" s="9"/>
      <c r="AE215" s="9"/>
      <c r="AF215" s="9"/>
      <c r="AG215" s="9"/>
      <c r="AH215" s="9"/>
    </row>
    <row r="216" spans="1:34" x14ac:dyDescent="0.25">
      <c r="A216" s="9"/>
      <c r="B216" s="9"/>
      <c r="C216" s="9"/>
      <c r="D216" s="9"/>
      <c r="E216" s="1046"/>
      <c r="F216" s="9"/>
      <c r="G216" s="1046"/>
      <c r="H216" s="16"/>
      <c r="I216" s="9"/>
      <c r="J216" s="9"/>
      <c r="K216" s="9"/>
      <c r="L216" s="9"/>
      <c r="M216" s="9"/>
      <c r="N216" s="9"/>
      <c r="O216" s="9"/>
      <c r="P216" s="9"/>
      <c r="Q216" s="425"/>
      <c r="S216" s="9"/>
      <c r="T216" s="17"/>
      <c r="V216" s="9"/>
      <c r="W216" s="17"/>
      <c r="X216" s="9"/>
      <c r="Y216" s="9"/>
      <c r="Z216" s="9"/>
      <c r="AA216" s="9"/>
      <c r="AB216" s="9"/>
      <c r="AC216" s="9"/>
      <c r="AD216" s="9"/>
      <c r="AE216" s="9"/>
      <c r="AF216" s="9"/>
      <c r="AG216" s="9"/>
      <c r="AH216" s="9"/>
    </row>
    <row r="217" spans="1:34" x14ac:dyDescent="0.25">
      <c r="A217" s="9"/>
      <c r="B217" s="9"/>
      <c r="C217" s="9"/>
      <c r="D217" s="9"/>
      <c r="E217" s="1046"/>
      <c r="F217" s="9"/>
      <c r="G217" s="1046"/>
      <c r="H217" s="16"/>
      <c r="I217" s="9"/>
      <c r="J217" s="9"/>
      <c r="K217" s="9"/>
      <c r="L217" s="9"/>
      <c r="M217" s="9"/>
      <c r="N217" s="9"/>
      <c r="O217" s="9"/>
      <c r="P217" s="9"/>
      <c r="Q217" s="425"/>
      <c r="S217" s="9"/>
      <c r="T217" s="17"/>
      <c r="V217" s="9"/>
      <c r="W217" s="17"/>
      <c r="X217" s="9"/>
      <c r="Y217" s="9"/>
      <c r="Z217" s="9"/>
      <c r="AA217" s="9"/>
      <c r="AB217" s="9"/>
      <c r="AC217" s="9"/>
      <c r="AD217" s="9"/>
      <c r="AE217" s="9"/>
      <c r="AF217" s="9"/>
      <c r="AG217" s="9"/>
      <c r="AH217" s="9"/>
    </row>
    <row r="218" spans="1:34" x14ac:dyDescent="0.25">
      <c r="A218" s="9"/>
      <c r="B218" s="9"/>
      <c r="C218" s="9"/>
      <c r="D218" s="9"/>
      <c r="E218" s="1046"/>
      <c r="F218" s="9"/>
      <c r="G218" s="1046"/>
      <c r="H218" s="16"/>
      <c r="I218" s="9"/>
      <c r="J218" s="9"/>
      <c r="K218" s="9"/>
      <c r="L218" s="9"/>
      <c r="M218" s="9"/>
      <c r="N218" s="9"/>
      <c r="O218" s="9"/>
      <c r="P218" s="9"/>
      <c r="Q218" s="425"/>
      <c r="S218" s="9"/>
      <c r="T218" s="17"/>
      <c r="V218" s="9"/>
      <c r="W218" s="17"/>
      <c r="X218" s="9"/>
      <c r="Y218" s="9"/>
      <c r="Z218" s="9"/>
      <c r="AA218" s="9"/>
      <c r="AB218" s="9"/>
      <c r="AC218" s="9"/>
      <c r="AD218" s="9"/>
      <c r="AE218" s="9"/>
      <c r="AF218" s="9"/>
      <c r="AG218" s="9"/>
      <c r="AH218" s="9"/>
    </row>
    <row r="219" spans="1:34" x14ac:dyDescent="0.25">
      <c r="A219" s="9"/>
      <c r="B219" s="9"/>
      <c r="C219" s="9"/>
      <c r="D219" s="9"/>
      <c r="E219" s="1046"/>
      <c r="F219" s="9"/>
      <c r="G219" s="1046"/>
      <c r="H219" s="16"/>
      <c r="I219" s="9"/>
      <c r="J219" s="9"/>
      <c r="K219" s="9"/>
      <c r="L219" s="9"/>
      <c r="M219" s="9"/>
      <c r="N219" s="9"/>
      <c r="O219" s="9"/>
      <c r="P219" s="9"/>
      <c r="Q219" s="425"/>
      <c r="S219" s="9"/>
      <c r="T219" s="17"/>
      <c r="V219" s="9"/>
      <c r="W219" s="17"/>
      <c r="X219" s="9"/>
      <c r="Y219" s="9"/>
      <c r="Z219" s="9"/>
      <c r="AA219" s="9"/>
      <c r="AB219" s="9"/>
      <c r="AC219" s="9"/>
      <c r="AD219" s="9"/>
      <c r="AE219" s="9"/>
      <c r="AF219" s="9"/>
      <c r="AG219" s="9"/>
      <c r="AH219" s="9"/>
    </row>
    <row r="220" spans="1:34" x14ac:dyDescent="0.25">
      <c r="A220" s="9"/>
      <c r="B220" s="9"/>
      <c r="C220" s="9"/>
      <c r="D220" s="9"/>
      <c r="E220" s="1046"/>
      <c r="F220" s="9"/>
      <c r="G220" s="1046"/>
      <c r="H220" s="16"/>
      <c r="I220" s="9"/>
      <c r="J220" s="9"/>
      <c r="K220" s="9"/>
      <c r="L220" s="9"/>
      <c r="M220" s="9"/>
      <c r="N220" s="9"/>
      <c r="O220" s="9"/>
      <c r="P220" s="9"/>
      <c r="Q220" s="425"/>
      <c r="S220" s="9"/>
      <c r="T220" s="17"/>
      <c r="V220" s="9"/>
      <c r="W220" s="17"/>
      <c r="X220" s="9"/>
      <c r="Y220" s="9"/>
      <c r="Z220" s="9"/>
      <c r="AA220" s="9"/>
      <c r="AB220" s="9"/>
      <c r="AC220" s="9"/>
      <c r="AD220" s="9"/>
      <c r="AE220" s="9"/>
      <c r="AF220" s="9"/>
      <c r="AG220" s="9"/>
      <c r="AH220" s="9"/>
    </row>
    <row r="221" spans="1:34" x14ac:dyDescent="0.25">
      <c r="A221" s="9"/>
      <c r="B221" s="9"/>
      <c r="C221" s="9"/>
      <c r="D221" s="9"/>
      <c r="E221" s="1046"/>
      <c r="F221" s="9"/>
      <c r="G221" s="1046"/>
      <c r="H221" s="16"/>
      <c r="I221" s="9"/>
      <c r="J221" s="9"/>
      <c r="K221" s="9"/>
      <c r="L221" s="9"/>
      <c r="M221" s="9"/>
      <c r="N221" s="9"/>
      <c r="O221" s="9"/>
      <c r="P221" s="9"/>
      <c r="Q221" s="425"/>
      <c r="S221" s="9"/>
      <c r="T221" s="17"/>
      <c r="V221" s="9"/>
      <c r="W221" s="17"/>
      <c r="X221" s="9"/>
      <c r="Y221" s="9"/>
      <c r="Z221" s="9"/>
      <c r="AA221" s="9"/>
      <c r="AB221" s="9"/>
      <c r="AC221" s="9"/>
      <c r="AD221" s="9"/>
      <c r="AE221" s="9"/>
      <c r="AF221" s="9"/>
      <c r="AG221" s="9"/>
      <c r="AH221" s="9"/>
    </row>
    <row r="222" spans="1:34" x14ac:dyDescent="0.25">
      <c r="A222" s="9"/>
      <c r="B222" s="9"/>
      <c r="C222" s="9"/>
      <c r="D222" s="9"/>
      <c r="E222" s="1046"/>
      <c r="F222" s="9"/>
      <c r="G222" s="1046"/>
      <c r="H222" s="16"/>
      <c r="I222" s="9"/>
      <c r="J222" s="9"/>
      <c r="K222" s="9"/>
      <c r="L222" s="9"/>
      <c r="M222" s="9"/>
      <c r="N222" s="9"/>
      <c r="O222" s="9"/>
      <c r="P222" s="9"/>
      <c r="Q222" s="425"/>
      <c r="S222" s="9"/>
      <c r="T222" s="17"/>
      <c r="V222" s="9"/>
      <c r="W222" s="17"/>
      <c r="X222" s="9"/>
      <c r="Y222" s="9"/>
      <c r="Z222" s="9"/>
      <c r="AA222" s="9"/>
      <c r="AB222" s="9"/>
      <c r="AC222" s="9"/>
      <c r="AD222" s="9"/>
      <c r="AE222" s="9"/>
      <c r="AF222" s="9"/>
      <c r="AG222" s="9"/>
      <c r="AH222" s="9"/>
    </row>
    <row r="223" spans="1:34" x14ac:dyDescent="0.25">
      <c r="A223" s="9"/>
      <c r="B223" s="9"/>
      <c r="C223" s="9"/>
      <c r="D223" s="9"/>
      <c r="E223" s="1046"/>
      <c r="F223" s="9"/>
      <c r="G223" s="1046"/>
      <c r="H223" s="16"/>
      <c r="I223" s="9"/>
      <c r="J223" s="9"/>
      <c r="K223" s="9"/>
      <c r="L223" s="9"/>
      <c r="M223" s="9"/>
      <c r="N223" s="9"/>
      <c r="O223" s="9"/>
      <c r="P223" s="9"/>
      <c r="Q223" s="425"/>
      <c r="S223" s="9"/>
      <c r="T223" s="17"/>
      <c r="V223" s="9"/>
      <c r="W223" s="17"/>
      <c r="X223" s="9"/>
      <c r="Y223" s="9"/>
      <c r="Z223" s="9"/>
      <c r="AA223" s="9"/>
      <c r="AB223" s="9"/>
      <c r="AC223" s="9"/>
      <c r="AD223" s="9"/>
      <c r="AE223" s="9"/>
      <c r="AF223" s="9"/>
      <c r="AG223" s="9"/>
      <c r="AH223" s="9"/>
    </row>
    <row r="224" spans="1:34" x14ac:dyDescent="0.25">
      <c r="A224" s="9"/>
      <c r="B224" s="9"/>
      <c r="C224" s="9"/>
      <c r="D224" s="9"/>
      <c r="E224" s="1046"/>
      <c r="F224" s="9"/>
      <c r="G224" s="1046"/>
      <c r="H224" s="16"/>
      <c r="I224" s="9"/>
      <c r="J224" s="9"/>
      <c r="K224" s="9"/>
      <c r="L224" s="9"/>
      <c r="M224" s="9"/>
      <c r="N224" s="9"/>
      <c r="O224" s="9"/>
      <c r="P224" s="9"/>
      <c r="Q224" s="425"/>
      <c r="S224" s="9"/>
      <c r="T224" s="17"/>
      <c r="V224" s="9"/>
      <c r="W224" s="17"/>
      <c r="X224" s="9"/>
      <c r="Y224" s="9"/>
      <c r="Z224" s="9"/>
      <c r="AA224" s="9"/>
      <c r="AB224" s="9"/>
      <c r="AC224" s="9"/>
      <c r="AD224" s="9"/>
      <c r="AE224" s="9"/>
      <c r="AF224" s="9"/>
      <c r="AG224" s="9"/>
      <c r="AH224" s="9"/>
    </row>
    <row r="225" spans="1:34" x14ac:dyDescent="0.25">
      <c r="A225" s="9"/>
      <c r="B225" s="9"/>
      <c r="C225" s="9"/>
      <c r="D225" s="9"/>
      <c r="E225" s="1046"/>
      <c r="F225" s="9"/>
      <c r="G225" s="1046"/>
      <c r="H225" s="16"/>
      <c r="I225" s="9"/>
      <c r="J225" s="9"/>
      <c r="K225" s="9"/>
      <c r="L225" s="9"/>
      <c r="M225" s="9"/>
      <c r="N225" s="9"/>
      <c r="O225" s="9"/>
      <c r="P225" s="9"/>
      <c r="Q225" s="425"/>
      <c r="S225" s="9"/>
      <c r="T225" s="17"/>
      <c r="V225" s="9"/>
      <c r="W225" s="17"/>
      <c r="X225" s="9"/>
      <c r="Y225" s="9"/>
      <c r="Z225" s="9"/>
      <c r="AA225" s="9"/>
      <c r="AB225" s="9"/>
      <c r="AC225" s="9"/>
      <c r="AD225" s="9"/>
      <c r="AE225" s="9"/>
      <c r="AF225" s="9"/>
      <c r="AG225" s="9"/>
      <c r="AH225" s="9"/>
    </row>
    <row r="226" spans="1:34" x14ac:dyDescent="0.25">
      <c r="A226" s="9"/>
      <c r="B226" s="9"/>
      <c r="C226" s="9"/>
      <c r="D226" s="9"/>
      <c r="E226" s="1046"/>
      <c r="F226" s="9"/>
      <c r="G226" s="1046"/>
      <c r="H226" s="16"/>
      <c r="I226" s="9"/>
      <c r="J226" s="9"/>
      <c r="K226" s="9"/>
      <c r="L226" s="9"/>
      <c r="M226" s="9"/>
      <c r="N226" s="9"/>
      <c r="O226" s="9"/>
      <c r="P226" s="9"/>
      <c r="Q226" s="425"/>
      <c r="S226" s="9"/>
      <c r="T226" s="17"/>
      <c r="V226" s="9"/>
      <c r="W226" s="17"/>
      <c r="X226" s="9"/>
      <c r="Y226" s="9"/>
      <c r="Z226" s="9"/>
      <c r="AA226" s="9"/>
      <c r="AB226" s="9"/>
      <c r="AC226" s="9"/>
      <c r="AD226" s="9"/>
      <c r="AE226" s="9"/>
      <c r="AF226" s="9"/>
      <c r="AG226" s="9"/>
      <c r="AH226" s="9"/>
    </row>
    <row r="227" spans="1:34" x14ac:dyDescent="0.25">
      <c r="A227" s="9"/>
      <c r="B227" s="9"/>
      <c r="C227" s="9"/>
      <c r="D227" s="9"/>
      <c r="E227" s="1046"/>
      <c r="F227" s="9"/>
      <c r="G227" s="1046"/>
      <c r="H227" s="16"/>
      <c r="I227" s="9"/>
      <c r="J227" s="9"/>
      <c r="K227" s="9"/>
      <c r="L227" s="9"/>
      <c r="M227" s="9"/>
      <c r="N227" s="9"/>
      <c r="O227" s="9"/>
      <c r="P227" s="9"/>
      <c r="Q227" s="425"/>
      <c r="S227" s="9"/>
      <c r="T227" s="17"/>
      <c r="V227" s="9"/>
      <c r="W227" s="17"/>
      <c r="X227" s="9"/>
      <c r="Y227" s="9"/>
      <c r="Z227" s="9"/>
      <c r="AA227" s="9"/>
      <c r="AB227" s="9"/>
      <c r="AC227" s="9"/>
      <c r="AD227" s="9"/>
      <c r="AE227" s="9"/>
      <c r="AF227" s="9"/>
      <c r="AG227" s="9"/>
      <c r="AH227" s="9"/>
    </row>
    <row r="228" spans="1:34" x14ac:dyDescent="0.25">
      <c r="A228" s="9"/>
      <c r="B228" s="9"/>
      <c r="C228" s="9"/>
      <c r="D228" s="9"/>
      <c r="E228" s="1046"/>
      <c r="F228" s="9"/>
      <c r="G228" s="1046"/>
      <c r="H228" s="16"/>
      <c r="I228" s="9"/>
      <c r="J228" s="9"/>
      <c r="K228" s="9"/>
      <c r="L228" s="9"/>
      <c r="M228" s="9"/>
      <c r="N228" s="9"/>
      <c r="O228" s="9"/>
      <c r="P228" s="9"/>
      <c r="Q228" s="425"/>
      <c r="S228" s="9"/>
      <c r="T228" s="17"/>
      <c r="V228" s="9"/>
      <c r="W228" s="17"/>
      <c r="X228" s="9"/>
      <c r="Y228" s="9"/>
      <c r="Z228" s="9"/>
      <c r="AA228" s="9"/>
      <c r="AB228" s="9"/>
      <c r="AC228" s="9"/>
      <c r="AD228" s="9"/>
      <c r="AE228" s="9"/>
      <c r="AF228" s="9"/>
      <c r="AG228" s="9"/>
      <c r="AH228" s="9"/>
    </row>
    <row r="229" spans="1:34" x14ac:dyDescent="0.25">
      <c r="A229" s="9"/>
      <c r="B229" s="9"/>
      <c r="C229" s="9"/>
      <c r="D229" s="9"/>
      <c r="E229" s="1046"/>
      <c r="F229" s="9"/>
      <c r="G229" s="1046"/>
      <c r="H229" s="16"/>
      <c r="I229" s="9"/>
      <c r="J229" s="9"/>
      <c r="K229" s="9"/>
      <c r="L229" s="9"/>
      <c r="M229" s="9"/>
      <c r="N229" s="9"/>
      <c r="O229" s="9"/>
      <c r="P229" s="9"/>
      <c r="Q229" s="425"/>
      <c r="S229" s="9"/>
      <c r="T229" s="17"/>
      <c r="V229" s="9"/>
      <c r="W229" s="17"/>
      <c r="X229" s="9"/>
      <c r="Y229" s="9"/>
      <c r="Z229" s="9"/>
      <c r="AA229" s="9"/>
      <c r="AB229" s="9"/>
      <c r="AC229" s="9"/>
      <c r="AD229" s="9"/>
      <c r="AE229" s="9"/>
      <c r="AF229" s="9"/>
      <c r="AG229" s="9"/>
      <c r="AH229" s="9"/>
    </row>
    <row r="230" spans="1:34" x14ac:dyDescent="0.25">
      <c r="A230" s="9"/>
      <c r="B230" s="9"/>
      <c r="C230" s="9"/>
      <c r="D230" s="9"/>
      <c r="E230" s="1046"/>
      <c r="F230" s="9"/>
      <c r="G230" s="1046"/>
      <c r="H230" s="16"/>
      <c r="I230" s="9"/>
      <c r="J230" s="9"/>
      <c r="K230" s="9"/>
      <c r="L230" s="9"/>
      <c r="M230" s="9"/>
      <c r="N230" s="9"/>
      <c r="O230" s="9"/>
      <c r="P230" s="9"/>
      <c r="Q230" s="425"/>
      <c r="S230" s="9"/>
      <c r="T230" s="17"/>
      <c r="V230" s="9"/>
      <c r="W230" s="17"/>
      <c r="X230" s="9"/>
      <c r="Y230" s="9"/>
      <c r="Z230" s="9"/>
      <c r="AA230" s="9"/>
      <c r="AB230" s="9"/>
      <c r="AC230" s="9"/>
      <c r="AD230" s="9"/>
      <c r="AE230" s="9"/>
      <c r="AF230" s="9"/>
      <c r="AG230" s="9"/>
      <c r="AH230" s="9"/>
    </row>
    <row r="231" spans="1:34" x14ac:dyDescent="0.25">
      <c r="A231" s="9"/>
      <c r="B231" s="9"/>
      <c r="C231" s="9"/>
      <c r="D231" s="9"/>
      <c r="E231" s="1046"/>
      <c r="F231" s="9"/>
      <c r="G231" s="1046"/>
      <c r="H231" s="16"/>
      <c r="I231" s="9"/>
      <c r="J231" s="9"/>
      <c r="K231" s="9"/>
      <c r="L231" s="9"/>
      <c r="M231" s="9"/>
      <c r="N231" s="9"/>
      <c r="O231" s="9"/>
      <c r="P231" s="9"/>
      <c r="Q231" s="425"/>
      <c r="S231" s="9"/>
      <c r="T231" s="17"/>
      <c r="V231" s="9"/>
      <c r="W231" s="17"/>
      <c r="X231" s="9"/>
      <c r="Y231" s="9"/>
      <c r="Z231" s="9"/>
      <c r="AA231" s="9"/>
      <c r="AB231" s="9"/>
      <c r="AC231" s="9"/>
      <c r="AD231" s="9"/>
      <c r="AE231" s="9"/>
      <c r="AF231" s="9"/>
      <c r="AG231" s="9"/>
      <c r="AH231" s="9"/>
    </row>
    <row r="232" spans="1:34" x14ac:dyDescent="0.25">
      <c r="A232" s="9"/>
      <c r="B232" s="9"/>
      <c r="C232" s="9"/>
      <c r="D232" s="9"/>
      <c r="E232" s="1046"/>
      <c r="F232" s="9"/>
      <c r="G232" s="1046"/>
      <c r="H232" s="16"/>
      <c r="I232" s="9"/>
      <c r="J232" s="9"/>
      <c r="K232" s="9"/>
      <c r="L232" s="9"/>
      <c r="M232" s="9"/>
      <c r="N232" s="9"/>
      <c r="O232" s="9"/>
      <c r="P232" s="9"/>
      <c r="Q232" s="425"/>
      <c r="S232" s="9"/>
      <c r="T232" s="17"/>
      <c r="V232" s="9"/>
      <c r="W232" s="17"/>
      <c r="X232" s="9"/>
      <c r="Y232" s="9"/>
      <c r="Z232" s="9"/>
      <c r="AA232" s="9"/>
      <c r="AB232" s="9"/>
      <c r="AC232" s="9"/>
      <c r="AD232" s="9"/>
      <c r="AE232" s="9"/>
      <c r="AF232" s="9"/>
      <c r="AG232" s="9"/>
      <c r="AH232" s="9"/>
    </row>
    <row r="233" spans="1:34" x14ac:dyDescent="0.25">
      <c r="A233" s="9"/>
      <c r="B233" s="9"/>
      <c r="C233" s="9"/>
      <c r="D233" s="9"/>
      <c r="E233" s="1046"/>
      <c r="F233" s="9"/>
      <c r="G233" s="1046"/>
      <c r="H233" s="16"/>
      <c r="I233" s="9"/>
      <c r="J233" s="9"/>
      <c r="K233" s="9"/>
      <c r="L233" s="9"/>
      <c r="M233" s="9"/>
      <c r="N233" s="9"/>
      <c r="O233" s="9"/>
      <c r="P233" s="9"/>
      <c r="Q233" s="425"/>
      <c r="S233" s="9"/>
      <c r="T233" s="17"/>
      <c r="V233" s="9"/>
      <c r="W233" s="17"/>
      <c r="X233" s="9"/>
      <c r="Y233" s="9"/>
      <c r="Z233" s="9"/>
      <c r="AA233" s="9"/>
      <c r="AB233" s="9"/>
      <c r="AC233" s="9"/>
      <c r="AD233" s="9"/>
      <c r="AE233" s="9"/>
      <c r="AF233" s="9"/>
      <c r="AG233" s="9"/>
      <c r="AH233" s="9"/>
    </row>
    <row r="234" spans="1:34" x14ac:dyDescent="0.25">
      <c r="A234" s="9"/>
      <c r="B234" s="9"/>
      <c r="C234" s="9"/>
      <c r="D234" s="9"/>
      <c r="E234" s="1046"/>
      <c r="F234" s="9"/>
      <c r="G234" s="1046"/>
      <c r="H234" s="16"/>
      <c r="I234" s="9"/>
      <c r="J234" s="9"/>
      <c r="K234" s="9"/>
      <c r="L234" s="9"/>
      <c r="M234" s="9"/>
      <c r="N234" s="9"/>
      <c r="O234" s="9"/>
      <c r="P234" s="9"/>
      <c r="Q234" s="425"/>
      <c r="S234" s="9"/>
      <c r="T234" s="17"/>
      <c r="V234" s="9"/>
      <c r="W234" s="17"/>
      <c r="X234" s="9"/>
      <c r="Y234" s="9"/>
      <c r="Z234" s="9"/>
      <c r="AA234" s="9"/>
      <c r="AB234" s="9"/>
      <c r="AC234" s="9"/>
      <c r="AD234" s="9"/>
      <c r="AE234" s="9"/>
      <c r="AF234" s="9"/>
      <c r="AG234" s="9"/>
      <c r="AH234" s="9"/>
    </row>
    <row r="235" spans="1:34" x14ac:dyDescent="0.25">
      <c r="A235" s="9"/>
      <c r="B235" s="9"/>
      <c r="C235" s="9"/>
      <c r="D235" s="9"/>
      <c r="E235" s="1046"/>
      <c r="F235" s="9"/>
      <c r="G235" s="1046"/>
      <c r="H235" s="16"/>
      <c r="I235" s="9"/>
      <c r="J235" s="9"/>
      <c r="K235" s="9"/>
      <c r="L235" s="9"/>
      <c r="M235" s="9"/>
      <c r="N235" s="9"/>
      <c r="O235" s="9"/>
      <c r="P235" s="9"/>
      <c r="Q235" s="425"/>
      <c r="S235" s="9"/>
      <c r="T235" s="17"/>
      <c r="V235" s="9"/>
      <c r="W235" s="17"/>
      <c r="X235" s="9"/>
      <c r="Y235" s="9"/>
      <c r="Z235" s="9"/>
      <c r="AA235" s="9"/>
      <c r="AB235" s="9"/>
      <c r="AC235" s="9"/>
      <c r="AD235" s="9"/>
      <c r="AE235" s="9"/>
      <c r="AF235" s="9"/>
      <c r="AG235" s="9"/>
      <c r="AH235" s="9"/>
    </row>
    <row r="236" spans="1:34" x14ac:dyDescent="0.25">
      <c r="A236" s="9"/>
      <c r="B236" s="9"/>
      <c r="C236" s="9"/>
      <c r="D236" s="9"/>
      <c r="E236" s="1046"/>
      <c r="F236" s="9"/>
      <c r="G236" s="1046"/>
      <c r="H236" s="16"/>
      <c r="I236" s="9"/>
      <c r="J236" s="9"/>
      <c r="K236" s="9"/>
      <c r="L236" s="9"/>
      <c r="M236" s="9"/>
      <c r="N236" s="9"/>
      <c r="O236" s="9"/>
      <c r="P236" s="9"/>
      <c r="Q236" s="425"/>
      <c r="S236" s="9"/>
      <c r="T236" s="17"/>
      <c r="V236" s="9"/>
      <c r="W236" s="17"/>
      <c r="X236" s="9"/>
      <c r="Y236" s="9"/>
      <c r="Z236" s="9"/>
      <c r="AA236" s="9"/>
      <c r="AB236" s="9"/>
      <c r="AC236" s="9"/>
      <c r="AD236" s="9"/>
      <c r="AE236" s="9"/>
      <c r="AF236" s="9"/>
      <c r="AG236" s="9"/>
      <c r="AH236" s="9"/>
    </row>
    <row r="237" spans="1:34" x14ac:dyDescent="0.25">
      <c r="A237" s="9"/>
      <c r="B237" s="9"/>
      <c r="C237" s="9"/>
      <c r="D237" s="9"/>
      <c r="E237" s="1046"/>
      <c r="F237" s="9"/>
      <c r="G237" s="1046"/>
      <c r="H237" s="16"/>
      <c r="I237" s="9"/>
      <c r="J237" s="9"/>
      <c r="K237" s="9"/>
      <c r="L237" s="9"/>
      <c r="M237" s="9"/>
      <c r="N237" s="9"/>
      <c r="O237" s="9"/>
      <c r="P237" s="9"/>
      <c r="Q237" s="425"/>
      <c r="S237" s="9"/>
      <c r="T237" s="17"/>
      <c r="V237" s="9"/>
      <c r="W237" s="17"/>
      <c r="X237" s="9"/>
      <c r="Y237" s="9"/>
      <c r="Z237" s="9"/>
      <c r="AA237" s="9"/>
      <c r="AB237" s="9"/>
      <c r="AC237" s="9"/>
      <c r="AD237" s="9"/>
      <c r="AE237" s="9"/>
      <c r="AF237" s="9"/>
      <c r="AG237" s="9"/>
      <c r="AH237" s="9"/>
    </row>
    <row r="238" spans="1:34" x14ac:dyDescent="0.25">
      <c r="A238" s="9"/>
      <c r="B238" s="9"/>
      <c r="C238" s="9"/>
      <c r="D238" s="9"/>
      <c r="E238" s="1046"/>
      <c r="F238" s="9"/>
      <c r="G238" s="1046"/>
      <c r="H238" s="16"/>
      <c r="I238" s="9"/>
      <c r="J238" s="9"/>
      <c r="K238" s="9"/>
      <c r="L238" s="9"/>
      <c r="M238" s="9"/>
      <c r="N238" s="9"/>
      <c r="O238" s="9"/>
      <c r="P238" s="9"/>
      <c r="Q238" s="425"/>
      <c r="S238" s="9"/>
      <c r="T238" s="17"/>
      <c r="V238" s="9"/>
      <c r="W238" s="17"/>
      <c r="X238" s="9"/>
      <c r="Y238" s="9"/>
      <c r="Z238" s="9"/>
      <c r="AA238" s="9"/>
      <c r="AB238" s="9"/>
      <c r="AC238" s="9"/>
      <c r="AD238" s="9"/>
      <c r="AE238" s="9"/>
      <c r="AF238" s="9"/>
      <c r="AG238" s="9"/>
      <c r="AH238" s="9"/>
    </row>
    <row r="239" spans="1:34" x14ac:dyDescent="0.25">
      <c r="A239" s="9"/>
      <c r="B239" s="9"/>
      <c r="C239" s="9"/>
      <c r="D239" s="9"/>
      <c r="E239" s="1046"/>
      <c r="F239" s="9"/>
      <c r="G239" s="1046"/>
      <c r="H239" s="16"/>
      <c r="I239" s="9"/>
      <c r="J239" s="9"/>
      <c r="K239" s="9"/>
      <c r="L239" s="9"/>
      <c r="M239" s="9"/>
      <c r="N239" s="9"/>
      <c r="O239" s="9"/>
      <c r="P239" s="9"/>
      <c r="Q239" s="425"/>
      <c r="S239" s="9"/>
      <c r="T239" s="17"/>
      <c r="V239" s="9"/>
      <c r="W239" s="17"/>
      <c r="X239" s="9"/>
      <c r="Y239" s="9"/>
      <c r="Z239" s="9"/>
      <c r="AA239" s="9"/>
      <c r="AB239" s="9"/>
      <c r="AC239" s="9"/>
      <c r="AD239" s="9"/>
      <c r="AE239" s="9"/>
      <c r="AF239" s="9"/>
      <c r="AG239" s="9"/>
      <c r="AH239" s="9"/>
    </row>
    <row r="240" spans="1:34" x14ac:dyDescent="0.25">
      <c r="A240" s="9"/>
      <c r="B240" s="9"/>
      <c r="C240" s="9"/>
      <c r="D240" s="9"/>
      <c r="E240" s="1046"/>
      <c r="F240" s="9"/>
      <c r="G240" s="1046"/>
      <c r="H240" s="16"/>
      <c r="I240" s="9"/>
      <c r="J240" s="9"/>
      <c r="K240" s="9"/>
      <c r="L240" s="9"/>
      <c r="M240" s="9"/>
      <c r="N240" s="9"/>
      <c r="O240" s="9"/>
      <c r="P240" s="9"/>
      <c r="Q240" s="425"/>
      <c r="S240" s="9"/>
      <c r="T240" s="17"/>
      <c r="V240" s="9"/>
      <c r="W240" s="17"/>
      <c r="X240" s="9"/>
      <c r="Y240" s="9"/>
      <c r="Z240" s="9"/>
      <c r="AA240" s="9"/>
      <c r="AB240" s="9"/>
      <c r="AC240" s="9"/>
      <c r="AD240" s="9"/>
      <c r="AE240" s="9"/>
      <c r="AF240" s="9"/>
      <c r="AG240" s="9"/>
      <c r="AH240" s="9"/>
    </row>
    <row r="241" spans="1:34" x14ac:dyDescent="0.25">
      <c r="A241" s="9"/>
      <c r="B241" s="9"/>
      <c r="C241" s="9"/>
      <c r="D241" s="9"/>
      <c r="E241" s="1046"/>
      <c r="F241" s="9"/>
      <c r="G241" s="1046"/>
      <c r="H241" s="16"/>
      <c r="I241" s="9"/>
      <c r="J241" s="9"/>
      <c r="K241" s="9"/>
      <c r="L241" s="9"/>
      <c r="M241" s="9"/>
      <c r="N241" s="9"/>
      <c r="O241" s="9"/>
      <c r="P241" s="9"/>
      <c r="Q241" s="425"/>
      <c r="S241" s="9"/>
      <c r="T241" s="17"/>
      <c r="V241" s="9"/>
      <c r="W241" s="17"/>
      <c r="X241" s="9"/>
      <c r="Y241" s="9"/>
      <c r="Z241" s="9"/>
      <c r="AA241" s="9"/>
      <c r="AB241" s="9"/>
      <c r="AC241" s="9"/>
      <c r="AD241" s="9"/>
      <c r="AE241" s="9"/>
      <c r="AF241" s="9"/>
      <c r="AG241" s="9"/>
      <c r="AH241" s="9"/>
    </row>
    <row r="242" spans="1:34" x14ac:dyDescent="0.25">
      <c r="A242" s="9"/>
      <c r="B242" s="9"/>
      <c r="C242" s="9"/>
      <c r="D242" s="9"/>
      <c r="E242" s="1046"/>
      <c r="F242" s="9"/>
      <c r="G242" s="1046"/>
      <c r="H242" s="16"/>
      <c r="I242" s="9"/>
      <c r="J242" s="9"/>
      <c r="K242" s="9"/>
      <c r="L242" s="9"/>
      <c r="M242" s="9"/>
      <c r="N242" s="9"/>
      <c r="O242" s="9"/>
      <c r="P242" s="9"/>
      <c r="Q242" s="425"/>
      <c r="S242" s="9"/>
      <c r="T242" s="17"/>
      <c r="V242" s="9"/>
      <c r="W242" s="17"/>
      <c r="X242" s="9"/>
      <c r="Y242" s="9"/>
      <c r="Z242" s="9"/>
      <c r="AA242" s="9"/>
      <c r="AB242" s="9"/>
      <c r="AC242" s="9"/>
      <c r="AD242" s="9"/>
      <c r="AE242" s="9"/>
      <c r="AF242" s="9"/>
      <c r="AG242" s="9"/>
      <c r="AH242" s="9"/>
    </row>
    <row r="243" spans="1:34" x14ac:dyDescent="0.25">
      <c r="A243" s="9"/>
      <c r="B243" s="9"/>
      <c r="C243" s="9"/>
      <c r="D243" s="9"/>
      <c r="E243" s="1046"/>
      <c r="F243" s="9"/>
      <c r="G243" s="1046"/>
      <c r="H243" s="16"/>
      <c r="I243" s="9"/>
      <c r="J243" s="9"/>
      <c r="K243" s="9"/>
      <c r="L243" s="9"/>
      <c r="M243" s="9"/>
      <c r="N243" s="9"/>
      <c r="O243" s="9"/>
      <c r="P243" s="9"/>
      <c r="Q243" s="425"/>
      <c r="S243" s="9"/>
      <c r="T243" s="17"/>
      <c r="V243" s="9"/>
      <c r="W243" s="17"/>
      <c r="X243" s="9"/>
      <c r="Y243" s="9"/>
      <c r="Z243" s="9"/>
      <c r="AA243" s="9"/>
      <c r="AB243" s="9"/>
      <c r="AC243" s="9"/>
      <c r="AD243" s="9"/>
      <c r="AE243" s="9"/>
      <c r="AF243" s="9"/>
      <c r="AG243" s="9"/>
      <c r="AH243" s="9"/>
    </row>
    <row r="244" spans="1:34" x14ac:dyDescent="0.25">
      <c r="A244" s="9"/>
      <c r="B244" s="9"/>
      <c r="C244" s="9"/>
      <c r="D244" s="9"/>
      <c r="E244" s="1046"/>
      <c r="F244" s="9"/>
      <c r="G244" s="1046"/>
      <c r="H244" s="16"/>
      <c r="I244" s="9"/>
      <c r="J244" s="9"/>
      <c r="K244" s="9"/>
      <c r="L244" s="9"/>
      <c r="M244" s="9"/>
      <c r="N244" s="9"/>
      <c r="O244" s="9"/>
      <c r="P244" s="9"/>
      <c r="Q244" s="425"/>
      <c r="S244" s="9"/>
      <c r="T244" s="17"/>
      <c r="V244" s="9"/>
      <c r="W244" s="17"/>
      <c r="X244" s="9"/>
      <c r="Y244" s="9"/>
      <c r="Z244" s="9"/>
      <c r="AA244" s="9"/>
      <c r="AB244" s="9"/>
      <c r="AC244" s="9"/>
      <c r="AD244" s="9"/>
      <c r="AE244" s="9"/>
      <c r="AF244" s="9"/>
      <c r="AG244" s="9"/>
      <c r="AH244" s="9"/>
    </row>
    <row r="245" spans="1:34" x14ac:dyDescent="0.25">
      <c r="A245" s="9"/>
      <c r="B245" s="9"/>
      <c r="C245" s="9"/>
      <c r="D245" s="9"/>
      <c r="E245" s="1046"/>
      <c r="F245" s="9"/>
      <c r="G245" s="1046"/>
      <c r="H245" s="16"/>
      <c r="I245" s="9"/>
      <c r="J245" s="9"/>
      <c r="K245" s="9"/>
      <c r="L245" s="9"/>
      <c r="M245" s="9"/>
      <c r="N245" s="9"/>
      <c r="O245" s="9"/>
      <c r="P245" s="9"/>
      <c r="Q245" s="425"/>
      <c r="S245" s="9"/>
      <c r="T245" s="17"/>
      <c r="V245" s="9"/>
      <c r="W245" s="17"/>
      <c r="X245" s="9"/>
      <c r="Y245" s="9"/>
      <c r="Z245" s="9"/>
      <c r="AA245" s="9"/>
      <c r="AB245" s="9"/>
      <c r="AC245" s="9"/>
      <c r="AD245" s="9"/>
      <c r="AE245" s="9"/>
      <c r="AF245" s="9"/>
      <c r="AG245" s="9"/>
      <c r="AH245" s="9"/>
    </row>
    <row r="246" spans="1:34" x14ac:dyDescent="0.25">
      <c r="A246" s="9"/>
      <c r="B246" s="9"/>
      <c r="C246" s="9"/>
      <c r="D246" s="9"/>
      <c r="E246" s="1046"/>
      <c r="F246" s="9"/>
      <c r="G246" s="1046"/>
      <c r="H246" s="16"/>
      <c r="I246" s="9"/>
      <c r="J246" s="9"/>
      <c r="K246" s="9"/>
      <c r="L246" s="9"/>
      <c r="M246" s="9"/>
      <c r="N246" s="9"/>
      <c r="O246" s="9"/>
      <c r="P246" s="9"/>
      <c r="Q246" s="425"/>
      <c r="S246" s="9"/>
      <c r="T246" s="17"/>
      <c r="V246" s="9"/>
      <c r="W246" s="17"/>
      <c r="X246" s="9"/>
      <c r="Y246" s="9"/>
      <c r="Z246" s="9"/>
      <c r="AA246" s="9"/>
      <c r="AB246" s="9"/>
      <c r="AC246" s="9"/>
      <c r="AD246" s="9"/>
      <c r="AE246" s="9"/>
      <c r="AF246" s="9"/>
      <c r="AG246" s="9"/>
      <c r="AH246" s="9"/>
    </row>
    <row r="247" spans="1:34" x14ac:dyDescent="0.25">
      <c r="A247" s="9"/>
      <c r="B247" s="9"/>
      <c r="C247" s="9"/>
      <c r="D247" s="9"/>
      <c r="E247" s="1046"/>
      <c r="F247" s="9"/>
      <c r="G247" s="1046"/>
      <c r="H247" s="16"/>
      <c r="I247" s="9"/>
      <c r="J247" s="9"/>
      <c r="K247" s="9"/>
      <c r="L247" s="9"/>
      <c r="M247" s="9"/>
      <c r="N247" s="9"/>
      <c r="O247" s="9"/>
      <c r="P247" s="9"/>
      <c r="Q247" s="425"/>
      <c r="S247" s="9"/>
      <c r="T247" s="17"/>
      <c r="V247" s="9"/>
      <c r="W247" s="17"/>
      <c r="X247" s="9"/>
      <c r="Y247" s="9"/>
      <c r="Z247" s="9"/>
      <c r="AA247" s="9"/>
      <c r="AB247" s="9"/>
      <c r="AC247" s="9"/>
      <c r="AD247" s="9"/>
      <c r="AE247" s="9"/>
      <c r="AF247" s="9"/>
      <c r="AG247" s="9"/>
      <c r="AH247" s="9"/>
    </row>
    <row r="248" spans="1:34" x14ac:dyDescent="0.25">
      <c r="A248" s="9"/>
      <c r="B248" s="9"/>
      <c r="C248" s="9"/>
      <c r="D248" s="9"/>
      <c r="E248" s="1046"/>
      <c r="F248" s="9"/>
      <c r="G248" s="1046"/>
      <c r="H248" s="16"/>
      <c r="I248" s="9"/>
      <c r="J248" s="9"/>
      <c r="K248" s="9"/>
      <c r="L248" s="9"/>
      <c r="M248" s="9"/>
      <c r="N248" s="9"/>
      <c r="O248" s="9"/>
      <c r="P248" s="9"/>
      <c r="Q248" s="425"/>
      <c r="S248" s="9"/>
      <c r="T248" s="17"/>
      <c r="V248" s="9"/>
      <c r="W248" s="17"/>
      <c r="X248" s="9"/>
      <c r="Y248" s="9"/>
      <c r="Z248" s="9"/>
      <c r="AA248" s="9"/>
      <c r="AB248" s="9"/>
      <c r="AC248" s="9"/>
      <c r="AD248" s="9"/>
      <c r="AE248" s="9"/>
      <c r="AF248" s="9"/>
      <c r="AG248" s="9"/>
      <c r="AH248" s="9"/>
    </row>
    <row r="249" spans="1:34" x14ac:dyDescent="0.25">
      <c r="A249" s="9"/>
      <c r="B249" s="9"/>
      <c r="C249" s="9"/>
      <c r="D249" s="9"/>
      <c r="E249" s="1046"/>
      <c r="F249" s="9"/>
      <c r="G249" s="1046"/>
      <c r="H249" s="16"/>
      <c r="I249" s="9"/>
      <c r="J249" s="9"/>
      <c r="K249" s="9"/>
      <c r="L249" s="9"/>
      <c r="M249" s="9"/>
      <c r="N249" s="9"/>
      <c r="O249" s="9"/>
      <c r="P249" s="9"/>
      <c r="Q249" s="425"/>
      <c r="S249" s="9"/>
      <c r="T249" s="17"/>
      <c r="V249" s="9"/>
      <c r="W249" s="17"/>
      <c r="X249" s="9"/>
      <c r="Y249" s="9"/>
      <c r="Z249" s="9"/>
      <c r="AA249" s="9"/>
      <c r="AB249" s="9"/>
      <c r="AC249" s="9"/>
      <c r="AD249" s="9"/>
      <c r="AE249" s="9"/>
      <c r="AF249" s="9"/>
      <c r="AG249" s="9"/>
      <c r="AH249" s="9"/>
    </row>
    <row r="250" spans="1:34" x14ac:dyDescent="0.25">
      <c r="A250" s="9"/>
      <c r="B250" s="9"/>
      <c r="C250" s="9"/>
      <c r="D250" s="9"/>
      <c r="E250" s="1046"/>
      <c r="F250" s="9"/>
      <c r="G250" s="1046"/>
      <c r="H250" s="16"/>
      <c r="I250" s="9"/>
      <c r="J250" s="9"/>
      <c r="K250" s="9"/>
      <c r="L250" s="9"/>
      <c r="M250" s="9"/>
      <c r="N250" s="9"/>
      <c r="O250" s="9"/>
      <c r="P250" s="9"/>
      <c r="Q250" s="425"/>
      <c r="S250" s="9"/>
      <c r="T250" s="17"/>
      <c r="V250" s="9"/>
      <c r="W250" s="17"/>
      <c r="X250" s="9"/>
      <c r="Y250" s="9"/>
      <c r="Z250" s="9"/>
      <c r="AA250" s="9"/>
      <c r="AB250" s="9"/>
      <c r="AC250" s="9"/>
      <c r="AD250" s="9"/>
      <c r="AE250" s="9"/>
      <c r="AF250" s="9"/>
      <c r="AG250" s="9"/>
      <c r="AH250" s="9"/>
    </row>
    <row r="251" spans="1:34" x14ac:dyDescent="0.25">
      <c r="A251" s="9"/>
      <c r="B251" s="9"/>
      <c r="C251" s="9"/>
      <c r="D251" s="9"/>
      <c r="E251" s="1046"/>
      <c r="F251" s="9"/>
      <c r="G251" s="1046"/>
      <c r="H251" s="16"/>
      <c r="I251" s="9"/>
      <c r="J251" s="9"/>
      <c r="K251" s="9"/>
      <c r="L251" s="9"/>
      <c r="M251" s="9"/>
      <c r="N251" s="9"/>
      <c r="O251" s="9"/>
      <c r="P251" s="9"/>
      <c r="Q251" s="425"/>
      <c r="S251" s="9"/>
      <c r="T251" s="17"/>
      <c r="V251" s="9"/>
      <c r="W251" s="17"/>
      <c r="X251" s="9"/>
      <c r="Y251" s="9"/>
      <c r="Z251" s="9"/>
      <c r="AA251" s="9"/>
      <c r="AB251" s="9"/>
      <c r="AC251" s="9"/>
      <c r="AD251" s="9"/>
      <c r="AE251" s="9"/>
      <c r="AF251" s="9"/>
      <c r="AG251" s="9"/>
      <c r="AH251" s="9"/>
    </row>
    <row r="252" spans="1:34" x14ac:dyDescent="0.25">
      <c r="A252" s="9"/>
      <c r="B252" s="9"/>
      <c r="C252" s="9"/>
      <c r="D252" s="9"/>
      <c r="E252" s="1046"/>
      <c r="F252" s="9"/>
      <c r="G252" s="1046"/>
      <c r="H252" s="16"/>
      <c r="I252" s="9"/>
      <c r="J252" s="9"/>
      <c r="K252" s="9"/>
      <c r="L252" s="9"/>
      <c r="M252" s="9"/>
      <c r="N252" s="9"/>
      <c r="O252" s="9"/>
      <c r="P252" s="9"/>
      <c r="Q252" s="425"/>
      <c r="S252" s="9"/>
      <c r="T252" s="17"/>
      <c r="V252" s="9"/>
      <c r="W252" s="17"/>
      <c r="X252" s="9"/>
      <c r="Y252" s="9"/>
      <c r="Z252" s="9"/>
      <c r="AA252" s="9"/>
      <c r="AB252" s="9"/>
      <c r="AC252" s="9"/>
      <c r="AD252" s="9"/>
      <c r="AE252" s="9"/>
      <c r="AF252" s="9"/>
      <c r="AG252" s="9"/>
      <c r="AH252" s="9"/>
    </row>
    <row r="253" spans="1:34" x14ac:dyDescent="0.25">
      <c r="A253" s="9"/>
      <c r="B253" s="9"/>
      <c r="C253" s="9"/>
      <c r="D253" s="9"/>
      <c r="E253" s="1046"/>
      <c r="F253" s="9"/>
      <c r="G253" s="1046"/>
      <c r="H253" s="16"/>
      <c r="I253" s="9"/>
      <c r="J253" s="9"/>
      <c r="K253" s="9"/>
      <c r="L253" s="9"/>
      <c r="M253" s="9"/>
      <c r="N253" s="9"/>
      <c r="O253" s="9"/>
      <c r="P253" s="9"/>
      <c r="Q253" s="425"/>
      <c r="S253" s="9"/>
      <c r="T253" s="17"/>
      <c r="V253" s="9"/>
      <c r="W253" s="17"/>
      <c r="X253" s="9"/>
      <c r="Y253" s="9"/>
      <c r="Z253" s="9"/>
      <c r="AA253" s="9"/>
      <c r="AB253" s="9"/>
      <c r="AC253" s="9"/>
      <c r="AD253" s="9"/>
      <c r="AE253" s="9"/>
      <c r="AF253" s="9"/>
      <c r="AG253" s="9"/>
      <c r="AH253" s="9"/>
    </row>
    <row r="254" spans="1:34" x14ac:dyDescent="0.25">
      <c r="A254" s="9"/>
      <c r="B254" s="9"/>
      <c r="C254" s="9"/>
      <c r="D254" s="9"/>
      <c r="E254" s="1046"/>
      <c r="F254" s="9"/>
      <c r="G254" s="1046"/>
      <c r="H254" s="16"/>
      <c r="I254" s="9"/>
      <c r="J254" s="9"/>
      <c r="K254" s="9"/>
      <c r="L254" s="9"/>
      <c r="M254" s="9"/>
      <c r="N254" s="9"/>
      <c r="O254" s="9"/>
      <c r="P254" s="9"/>
      <c r="Q254" s="425"/>
      <c r="S254" s="9"/>
      <c r="T254" s="17"/>
      <c r="V254" s="9"/>
      <c r="W254" s="17"/>
      <c r="X254" s="9"/>
      <c r="Y254" s="9"/>
      <c r="Z254" s="9"/>
      <c r="AA254" s="9"/>
      <c r="AB254" s="9"/>
      <c r="AC254" s="9"/>
      <c r="AD254" s="9"/>
      <c r="AE254" s="9"/>
      <c r="AF254" s="9"/>
      <c r="AG254" s="9"/>
      <c r="AH254" s="9"/>
    </row>
    <row r="255" spans="1:34" x14ac:dyDescent="0.25">
      <c r="A255" s="9"/>
      <c r="B255" s="9"/>
      <c r="C255" s="9"/>
      <c r="D255" s="9"/>
      <c r="E255" s="1046"/>
      <c r="F255" s="9"/>
      <c r="G255" s="1046"/>
      <c r="H255" s="16"/>
      <c r="I255" s="9"/>
      <c r="J255" s="9"/>
      <c r="K255" s="9"/>
      <c r="L255" s="9"/>
      <c r="M255" s="9"/>
      <c r="N255" s="9"/>
      <c r="O255" s="9"/>
      <c r="P255" s="9"/>
      <c r="Q255" s="425"/>
      <c r="S255" s="9"/>
      <c r="T255" s="17"/>
      <c r="V255" s="9"/>
      <c r="W255" s="17"/>
      <c r="X255" s="9"/>
      <c r="Y255" s="9"/>
      <c r="Z255" s="9"/>
      <c r="AA255" s="9"/>
      <c r="AB255" s="9"/>
      <c r="AC255" s="9"/>
      <c r="AD255" s="9"/>
      <c r="AE255" s="9"/>
      <c r="AF255" s="9"/>
      <c r="AG255" s="9"/>
      <c r="AH255" s="9"/>
    </row>
    <row r="256" spans="1:34" x14ac:dyDescent="0.25">
      <c r="A256" s="9"/>
      <c r="B256" s="9"/>
      <c r="C256" s="9"/>
      <c r="D256" s="9"/>
      <c r="E256" s="1046"/>
      <c r="F256" s="9"/>
      <c r="G256" s="1046"/>
      <c r="H256" s="16"/>
      <c r="I256" s="9"/>
      <c r="J256" s="9"/>
      <c r="K256" s="9"/>
      <c r="L256" s="9"/>
      <c r="M256" s="9"/>
      <c r="N256" s="9"/>
      <c r="O256" s="9"/>
      <c r="P256" s="9"/>
      <c r="Q256" s="425"/>
      <c r="S256" s="9"/>
      <c r="T256" s="17"/>
      <c r="V256" s="9"/>
      <c r="W256" s="17"/>
      <c r="X256" s="9"/>
      <c r="Y256" s="9"/>
      <c r="Z256" s="9"/>
      <c r="AA256" s="9"/>
      <c r="AB256" s="9"/>
      <c r="AC256" s="9"/>
      <c r="AD256" s="9"/>
      <c r="AE256" s="9"/>
      <c r="AF256" s="9"/>
      <c r="AG256" s="9"/>
      <c r="AH256" s="9"/>
    </row>
    <row r="257" spans="1:34" x14ac:dyDescent="0.25">
      <c r="A257" s="9"/>
      <c r="B257" s="9"/>
      <c r="C257" s="9"/>
      <c r="D257" s="9"/>
      <c r="E257" s="1046"/>
      <c r="F257" s="9"/>
      <c r="G257" s="1046"/>
      <c r="H257" s="16"/>
      <c r="I257" s="9"/>
      <c r="J257" s="9"/>
      <c r="K257" s="9"/>
      <c r="L257" s="9"/>
      <c r="M257" s="9"/>
      <c r="N257" s="9"/>
      <c r="O257" s="9"/>
      <c r="P257" s="9"/>
      <c r="Q257" s="425"/>
      <c r="S257" s="9"/>
      <c r="T257" s="17"/>
      <c r="V257" s="9"/>
      <c r="W257" s="17"/>
      <c r="X257" s="9"/>
      <c r="Y257" s="9"/>
      <c r="Z257" s="9"/>
      <c r="AA257" s="9"/>
      <c r="AB257" s="9"/>
      <c r="AC257" s="9"/>
      <c r="AD257" s="9"/>
      <c r="AE257" s="9"/>
      <c r="AF257" s="9"/>
      <c r="AG257" s="9"/>
      <c r="AH257" s="9"/>
    </row>
    <row r="258" spans="1:34" x14ac:dyDescent="0.25">
      <c r="A258" s="9"/>
      <c r="B258" s="9"/>
      <c r="C258" s="9"/>
      <c r="D258" s="9"/>
      <c r="E258" s="1046"/>
      <c r="F258" s="9"/>
      <c r="G258" s="1046"/>
      <c r="H258" s="16"/>
      <c r="I258" s="9"/>
      <c r="J258" s="9"/>
      <c r="K258" s="9"/>
      <c r="L258" s="9"/>
      <c r="M258" s="9"/>
      <c r="N258" s="9"/>
      <c r="O258" s="9"/>
      <c r="P258" s="9"/>
      <c r="Q258" s="425"/>
      <c r="S258" s="9"/>
      <c r="T258" s="17"/>
      <c r="V258" s="9"/>
      <c r="W258" s="17"/>
      <c r="X258" s="9"/>
      <c r="Y258" s="9"/>
      <c r="Z258" s="9"/>
      <c r="AA258" s="9"/>
      <c r="AB258" s="9"/>
      <c r="AC258" s="9"/>
      <c r="AD258" s="9"/>
      <c r="AE258" s="9"/>
      <c r="AF258" s="9"/>
      <c r="AG258" s="9"/>
      <c r="AH258" s="9"/>
    </row>
    <row r="259" spans="1:34" x14ac:dyDescent="0.25">
      <c r="A259" s="9"/>
      <c r="B259" s="9"/>
      <c r="C259" s="9"/>
      <c r="D259" s="9"/>
      <c r="E259" s="1046"/>
      <c r="F259" s="9"/>
      <c r="G259" s="1046"/>
      <c r="H259" s="16"/>
      <c r="I259" s="9"/>
      <c r="J259" s="9"/>
      <c r="K259" s="9"/>
      <c r="L259" s="9"/>
      <c r="M259" s="9"/>
      <c r="N259" s="9"/>
      <c r="O259" s="9"/>
      <c r="P259" s="9"/>
      <c r="Q259" s="425"/>
      <c r="S259" s="9"/>
      <c r="T259" s="17"/>
      <c r="V259" s="9"/>
      <c r="W259" s="17"/>
      <c r="X259" s="9"/>
      <c r="Y259" s="9"/>
      <c r="Z259" s="9"/>
      <c r="AA259" s="9"/>
      <c r="AB259" s="9"/>
      <c r="AC259" s="9"/>
      <c r="AD259" s="9"/>
      <c r="AE259" s="9"/>
      <c r="AF259" s="9"/>
      <c r="AG259" s="9"/>
      <c r="AH259" s="9"/>
    </row>
    <row r="260" spans="1:34" x14ac:dyDescent="0.25">
      <c r="A260" s="9"/>
      <c r="B260" s="9"/>
      <c r="C260" s="9"/>
      <c r="D260" s="9"/>
      <c r="E260" s="1046"/>
      <c r="F260" s="9"/>
      <c r="G260" s="1046"/>
      <c r="H260" s="16"/>
      <c r="I260" s="9"/>
      <c r="J260" s="9"/>
      <c r="K260" s="9"/>
      <c r="L260" s="9"/>
      <c r="M260" s="9"/>
      <c r="N260" s="9"/>
      <c r="O260" s="9"/>
      <c r="P260" s="9"/>
      <c r="Q260" s="425"/>
      <c r="S260" s="9"/>
      <c r="T260" s="17"/>
      <c r="V260" s="9"/>
      <c r="W260" s="17"/>
      <c r="X260" s="9"/>
      <c r="Y260" s="9"/>
      <c r="Z260" s="9"/>
      <c r="AA260" s="9"/>
      <c r="AB260" s="9"/>
      <c r="AC260" s="9"/>
      <c r="AD260" s="9"/>
      <c r="AE260" s="9"/>
      <c r="AF260" s="9"/>
      <c r="AG260" s="9"/>
      <c r="AH260" s="9"/>
    </row>
    <row r="261" spans="1:34" x14ac:dyDescent="0.25">
      <c r="A261" s="9"/>
      <c r="B261" s="9"/>
      <c r="C261" s="9"/>
      <c r="D261" s="9"/>
      <c r="E261" s="1046"/>
      <c r="F261" s="9"/>
      <c r="G261" s="1046"/>
      <c r="H261" s="16"/>
      <c r="I261" s="9"/>
      <c r="J261" s="9"/>
      <c r="K261" s="9"/>
      <c r="L261" s="9"/>
      <c r="M261" s="9"/>
      <c r="N261" s="9"/>
      <c r="O261" s="9"/>
      <c r="P261" s="9"/>
      <c r="Q261" s="425"/>
      <c r="S261" s="9"/>
      <c r="T261" s="17"/>
      <c r="V261" s="9"/>
      <c r="W261" s="17"/>
      <c r="X261" s="9"/>
      <c r="Y261" s="9"/>
      <c r="Z261" s="9"/>
      <c r="AA261" s="9"/>
      <c r="AB261" s="9"/>
      <c r="AC261" s="9"/>
      <c r="AD261" s="9"/>
      <c r="AE261" s="9"/>
      <c r="AF261" s="9"/>
      <c r="AG261" s="9"/>
      <c r="AH261" s="9"/>
    </row>
    <row r="262" spans="1:34" x14ac:dyDescent="0.25">
      <c r="A262" s="9"/>
      <c r="B262" s="9"/>
      <c r="C262" s="9"/>
      <c r="D262" s="9"/>
      <c r="E262" s="1046"/>
      <c r="F262" s="9"/>
      <c r="G262" s="1046"/>
      <c r="H262" s="16"/>
      <c r="I262" s="9"/>
      <c r="J262" s="9"/>
      <c r="K262" s="9"/>
      <c r="L262" s="9"/>
      <c r="M262" s="9"/>
      <c r="N262" s="9"/>
      <c r="O262" s="9"/>
      <c r="P262" s="9"/>
      <c r="Q262" s="425"/>
      <c r="S262" s="9"/>
      <c r="T262" s="17"/>
      <c r="V262" s="9"/>
      <c r="W262" s="17"/>
      <c r="X262" s="9"/>
      <c r="Y262" s="9"/>
      <c r="Z262" s="9"/>
      <c r="AA262" s="9"/>
      <c r="AB262" s="9"/>
      <c r="AC262" s="9"/>
      <c r="AD262" s="9"/>
      <c r="AE262" s="9"/>
      <c r="AF262" s="9"/>
      <c r="AG262" s="9"/>
      <c r="AH262" s="9"/>
    </row>
    <row r="263" spans="1:34" x14ac:dyDescent="0.25">
      <c r="A263" s="9"/>
      <c r="B263" s="9"/>
      <c r="C263" s="9"/>
      <c r="D263" s="9"/>
      <c r="E263" s="1046"/>
      <c r="F263" s="9"/>
      <c r="G263" s="1046"/>
      <c r="H263" s="16"/>
      <c r="I263" s="9"/>
      <c r="J263" s="9"/>
      <c r="K263" s="9"/>
      <c r="L263" s="9"/>
      <c r="M263" s="9"/>
      <c r="N263" s="9"/>
      <c r="O263" s="9"/>
      <c r="P263" s="9"/>
      <c r="Q263" s="425"/>
      <c r="S263" s="9"/>
      <c r="T263" s="17"/>
      <c r="V263" s="9"/>
      <c r="W263" s="17"/>
      <c r="X263" s="9"/>
      <c r="Y263" s="9"/>
      <c r="Z263" s="9"/>
      <c r="AA263" s="9"/>
      <c r="AB263" s="9"/>
      <c r="AC263" s="9"/>
      <c r="AD263" s="9"/>
      <c r="AE263" s="9"/>
      <c r="AF263" s="9"/>
      <c r="AG263" s="9"/>
      <c r="AH263" s="9"/>
    </row>
    <row r="264" spans="1:34" x14ac:dyDescent="0.25">
      <c r="A264" s="9"/>
      <c r="B264" s="9"/>
      <c r="C264" s="9"/>
      <c r="D264" s="9"/>
      <c r="E264" s="1046"/>
      <c r="F264" s="9"/>
      <c r="G264" s="1046"/>
      <c r="H264" s="16"/>
      <c r="I264" s="9"/>
      <c r="J264" s="9"/>
      <c r="K264" s="9"/>
      <c r="L264" s="9"/>
      <c r="M264" s="9"/>
      <c r="N264" s="9"/>
      <c r="O264" s="9"/>
      <c r="P264" s="9"/>
      <c r="Q264" s="425"/>
      <c r="S264" s="9"/>
      <c r="T264" s="17"/>
      <c r="V264" s="9"/>
      <c r="W264" s="17"/>
      <c r="X264" s="9"/>
      <c r="Y264" s="9"/>
      <c r="Z264" s="9"/>
      <c r="AA264" s="9"/>
      <c r="AB264" s="9"/>
      <c r="AC264" s="9"/>
      <c r="AD264" s="9"/>
      <c r="AE264" s="9"/>
      <c r="AF264" s="9"/>
      <c r="AG264" s="9"/>
      <c r="AH264" s="9"/>
    </row>
    <row r="265" spans="1:34" x14ac:dyDescent="0.25">
      <c r="A265" s="9"/>
      <c r="B265" s="9"/>
      <c r="C265" s="9"/>
      <c r="D265" s="9"/>
      <c r="E265" s="1046"/>
      <c r="F265" s="9"/>
      <c r="G265" s="1046"/>
      <c r="H265" s="16"/>
      <c r="I265" s="9"/>
      <c r="J265" s="9"/>
      <c r="K265" s="9"/>
      <c r="L265" s="9"/>
      <c r="M265" s="9"/>
      <c r="N265" s="9"/>
      <c r="O265" s="9"/>
      <c r="P265" s="9"/>
      <c r="Q265" s="425"/>
      <c r="S265" s="9"/>
      <c r="T265" s="17"/>
      <c r="V265" s="9"/>
      <c r="W265" s="17"/>
      <c r="X265" s="9"/>
      <c r="Y265" s="9"/>
      <c r="Z265" s="9"/>
      <c r="AA265" s="9"/>
      <c r="AB265" s="9"/>
      <c r="AC265" s="9"/>
      <c r="AD265" s="9"/>
      <c r="AE265" s="9"/>
      <c r="AF265" s="9"/>
      <c r="AG265" s="9"/>
      <c r="AH265" s="9"/>
    </row>
    <row r="266" spans="1:34" x14ac:dyDescent="0.25">
      <c r="A266" s="9"/>
      <c r="B266" s="9"/>
      <c r="C266" s="9"/>
      <c r="D266" s="9"/>
      <c r="E266" s="1046"/>
      <c r="F266" s="9"/>
      <c r="G266" s="1046"/>
      <c r="H266" s="16"/>
      <c r="I266" s="9"/>
      <c r="J266" s="9"/>
      <c r="K266" s="9"/>
      <c r="L266" s="9"/>
      <c r="M266" s="9"/>
      <c r="N266" s="9"/>
      <c r="O266" s="9"/>
      <c r="P266" s="9"/>
      <c r="Q266" s="425"/>
      <c r="S266" s="9"/>
      <c r="T266" s="17"/>
      <c r="V266" s="9"/>
      <c r="W266" s="17"/>
      <c r="X266" s="9"/>
      <c r="Y266" s="9"/>
      <c r="Z266" s="9"/>
      <c r="AA266" s="9"/>
      <c r="AB266" s="9"/>
      <c r="AC266" s="9"/>
      <c r="AD266" s="9"/>
      <c r="AE266" s="9"/>
      <c r="AF266" s="9"/>
      <c r="AG266" s="9"/>
      <c r="AH266" s="9"/>
    </row>
    <row r="267" spans="1:34" x14ac:dyDescent="0.25">
      <c r="A267" s="9"/>
      <c r="B267" s="9"/>
      <c r="C267" s="9"/>
      <c r="D267" s="9"/>
      <c r="E267" s="1046"/>
      <c r="F267" s="9"/>
      <c r="G267" s="1046"/>
      <c r="H267" s="16"/>
      <c r="I267" s="9"/>
      <c r="J267" s="9"/>
      <c r="K267" s="9"/>
      <c r="L267" s="9"/>
      <c r="M267" s="9"/>
      <c r="N267" s="9"/>
      <c r="O267" s="9"/>
      <c r="P267" s="9"/>
      <c r="Q267" s="425"/>
      <c r="S267" s="9"/>
      <c r="T267" s="17"/>
      <c r="V267" s="9"/>
      <c r="W267" s="17"/>
      <c r="X267" s="9"/>
      <c r="Y267" s="9"/>
      <c r="Z267" s="9"/>
      <c r="AA267" s="9"/>
      <c r="AB267" s="9"/>
      <c r="AC267" s="9"/>
      <c r="AD267" s="9"/>
      <c r="AE267" s="9"/>
      <c r="AF267" s="9"/>
      <c r="AG267" s="9"/>
      <c r="AH267" s="9"/>
    </row>
    <row r="268" spans="1:34" x14ac:dyDescent="0.25">
      <c r="A268" s="9"/>
      <c r="B268" s="9"/>
      <c r="C268" s="9"/>
      <c r="D268" s="9"/>
      <c r="E268" s="1046"/>
      <c r="F268" s="9"/>
      <c r="G268" s="1046"/>
      <c r="H268" s="16"/>
      <c r="I268" s="9"/>
      <c r="J268" s="9"/>
      <c r="K268" s="9"/>
      <c r="L268" s="9"/>
      <c r="M268" s="9"/>
      <c r="N268" s="9"/>
      <c r="O268" s="9"/>
      <c r="P268" s="9"/>
      <c r="Q268" s="425"/>
      <c r="S268" s="9"/>
      <c r="T268" s="17"/>
      <c r="V268" s="9"/>
      <c r="W268" s="17"/>
      <c r="X268" s="9"/>
      <c r="Y268" s="9"/>
      <c r="Z268" s="9"/>
      <c r="AA268" s="9"/>
      <c r="AB268" s="9"/>
      <c r="AC268" s="9"/>
      <c r="AD268" s="9"/>
      <c r="AE268" s="9"/>
      <c r="AF268" s="9"/>
      <c r="AG268" s="9"/>
      <c r="AH268" s="9"/>
    </row>
    <row r="269" spans="1:34" x14ac:dyDescent="0.25">
      <c r="A269" s="9"/>
      <c r="B269" s="9"/>
      <c r="C269" s="9"/>
      <c r="D269" s="9"/>
      <c r="E269" s="1046"/>
      <c r="F269" s="9"/>
      <c r="G269" s="1046"/>
      <c r="H269" s="16"/>
      <c r="I269" s="9"/>
      <c r="J269" s="9"/>
      <c r="K269" s="9"/>
      <c r="L269" s="9"/>
      <c r="M269" s="9"/>
      <c r="N269" s="9"/>
      <c r="O269" s="9"/>
      <c r="P269" s="9"/>
      <c r="Q269" s="425"/>
      <c r="S269" s="9"/>
      <c r="T269" s="17"/>
      <c r="V269" s="9"/>
      <c r="W269" s="17"/>
      <c r="X269" s="9"/>
      <c r="Y269" s="9"/>
      <c r="Z269" s="9"/>
      <c r="AA269" s="9"/>
      <c r="AB269" s="9"/>
      <c r="AC269" s="9"/>
      <c r="AD269" s="9"/>
      <c r="AE269" s="9"/>
      <c r="AF269" s="9"/>
      <c r="AG269" s="9"/>
      <c r="AH269" s="9"/>
    </row>
    <row r="270" spans="1:34" x14ac:dyDescent="0.25">
      <c r="A270" s="9"/>
      <c r="B270" s="9"/>
      <c r="C270" s="9"/>
      <c r="D270" s="9"/>
      <c r="E270" s="1046"/>
      <c r="F270" s="9"/>
      <c r="G270" s="1046"/>
      <c r="H270" s="16"/>
      <c r="I270" s="9"/>
      <c r="J270" s="9"/>
      <c r="K270" s="9"/>
      <c r="L270" s="9"/>
      <c r="M270" s="9"/>
      <c r="N270" s="9"/>
      <c r="O270" s="9"/>
      <c r="P270" s="9"/>
      <c r="Q270" s="425"/>
      <c r="S270" s="9"/>
      <c r="T270" s="17"/>
      <c r="V270" s="9"/>
      <c r="W270" s="17"/>
      <c r="X270" s="9"/>
      <c r="Y270" s="9"/>
      <c r="Z270" s="9"/>
      <c r="AA270" s="9"/>
      <c r="AB270" s="9"/>
      <c r="AC270" s="9"/>
      <c r="AD270" s="9"/>
      <c r="AE270" s="9"/>
      <c r="AF270" s="9"/>
      <c r="AG270" s="9"/>
      <c r="AH270" s="9"/>
    </row>
    <row r="271" spans="1:34" x14ac:dyDescent="0.25">
      <c r="A271" s="9"/>
      <c r="B271" s="9"/>
      <c r="C271" s="9"/>
      <c r="D271" s="9"/>
      <c r="E271" s="1046"/>
      <c r="F271" s="9"/>
      <c r="G271" s="1046"/>
      <c r="H271" s="16"/>
      <c r="I271" s="9"/>
      <c r="J271" s="9"/>
      <c r="K271" s="9"/>
      <c r="L271" s="9"/>
      <c r="M271" s="9"/>
      <c r="N271" s="9"/>
      <c r="O271" s="9"/>
      <c r="P271" s="9"/>
      <c r="Q271" s="425"/>
      <c r="S271" s="9"/>
      <c r="T271" s="17"/>
      <c r="V271" s="9"/>
      <c r="W271" s="17"/>
      <c r="X271" s="9"/>
      <c r="Y271" s="9"/>
      <c r="Z271" s="9"/>
      <c r="AA271" s="9"/>
      <c r="AB271" s="9"/>
      <c r="AC271" s="9"/>
      <c r="AD271" s="9"/>
      <c r="AE271" s="9"/>
      <c r="AF271" s="9"/>
      <c r="AG271" s="9"/>
      <c r="AH271" s="9"/>
    </row>
    <row r="272" spans="1:34" x14ac:dyDescent="0.25">
      <c r="A272" s="9"/>
      <c r="B272" s="9"/>
      <c r="C272" s="9"/>
      <c r="D272" s="9"/>
      <c r="E272" s="1046"/>
      <c r="F272" s="9"/>
      <c r="G272" s="1046"/>
      <c r="H272" s="16"/>
      <c r="I272" s="9"/>
      <c r="J272" s="9"/>
      <c r="K272" s="9"/>
      <c r="L272" s="9"/>
      <c r="M272" s="9"/>
      <c r="N272" s="9"/>
      <c r="O272" s="9"/>
      <c r="P272" s="9"/>
      <c r="Q272" s="425"/>
      <c r="S272" s="9"/>
      <c r="T272" s="17"/>
      <c r="V272" s="9"/>
      <c r="W272" s="17"/>
      <c r="X272" s="9"/>
      <c r="Y272" s="9"/>
      <c r="Z272" s="9"/>
      <c r="AA272" s="9"/>
      <c r="AB272" s="9"/>
      <c r="AC272" s="9"/>
      <c r="AD272" s="9"/>
      <c r="AE272" s="9"/>
      <c r="AF272" s="9"/>
      <c r="AG272" s="9"/>
      <c r="AH272" s="9"/>
    </row>
    <row r="273" spans="1:34" x14ac:dyDescent="0.25">
      <c r="A273" s="9"/>
      <c r="B273" s="9"/>
      <c r="C273" s="9"/>
      <c r="D273" s="9"/>
      <c r="E273" s="1046"/>
      <c r="F273" s="9"/>
      <c r="G273" s="1046"/>
      <c r="H273" s="16"/>
      <c r="I273" s="9"/>
      <c r="J273" s="9"/>
      <c r="K273" s="9"/>
      <c r="L273" s="9"/>
      <c r="M273" s="9"/>
      <c r="N273" s="9"/>
      <c r="O273" s="9"/>
      <c r="P273" s="9"/>
      <c r="Q273" s="425"/>
      <c r="S273" s="9"/>
      <c r="T273" s="17"/>
      <c r="V273" s="9"/>
      <c r="W273" s="17"/>
      <c r="X273" s="9"/>
      <c r="Y273" s="9"/>
      <c r="Z273" s="9"/>
      <c r="AA273" s="9"/>
      <c r="AB273" s="9"/>
      <c r="AC273" s="9"/>
      <c r="AD273" s="9"/>
      <c r="AE273" s="9"/>
      <c r="AF273" s="9"/>
      <c r="AG273" s="9"/>
      <c r="AH273" s="9"/>
    </row>
    <row r="274" spans="1:34" x14ac:dyDescent="0.25">
      <c r="A274" s="9"/>
      <c r="B274" s="9"/>
      <c r="C274" s="9"/>
      <c r="D274" s="9"/>
      <c r="E274" s="1046"/>
      <c r="F274" s="9"/>
      <c r="G274" s="1046"/>
      <c r="H274" s="16"/>
      <c r="I274" s="9"/>
      <c r="J274" s="9"/>
      <c r="K274" s="9"/>
      <c r="L274" s="9"/>
      <c r="M274" s="9"/>
      <c r="N274" s="9"/>
      <c r="O274" s="9"/>
      <c r="P274" s="9"/>
      <c r="Q274" s="425"/>
      <c r="S274" s="9"/>
      <c r="T274" s="17"/>
      <c r="V274" s="9"/>
      <c r="W274" s="17"/>
      <c r="X274" s="9"/>
      <c r="Y274" s="9"/>
      <c r="Z274" s="9"/>
      <c r="AA274" s="9"/>
      <c r="AB274" s="9"/>
      <c r="AC274" s="9"/>
      <c r="AD274" s="9"/>
      <c r="AE274" s="9"/>
      <c r="AF274" s="9"/>
      <c r="AG274" s="9"/>
      <c r="AH274" s="9"/>
    </row>
    <row r="275" spans="1:34" x14ac:dyDescent="0.25">
      <c r="A275" s="9"/>
      <c r="B275" s="9"/>
      <c r="C275" s="9"/>
      <c r="D275" s="9"/>
      <c r="E275" s="1046"/>
      <c r="F275" s="9"/>
      <c r="G275" s="1046"/>
      <c r="H275" s="16"/>
      <c r="I275" s="9"/>
      <c r="J275" s="9"/>
      <c r="K275" s="9"/>
      <c r="L275" s="9"/>
      <c r="M275" s="9"/>
      <c r="N275" s="9"/>
      <c r="O275" s="9"/>
      <c r="P275" s="9"/>
      <c r="Q275" s="425"/>
      <c r="S275" s="9"/>
      <c r="T275" s="17"/>
      <c r="V275" s="9"/>
      <c r="W275" s="17"/>
      <c r="X275" s="9"/>
      <c r="Y275" s="9"/>
      <c r="Z275" s="9"/>
      <c r="AA275" s="9"/>
      <c r="AB275" s="9"/>
      <c r="AC275" s="9"/>
      <c r="AD275" s="9"/>
      <c r="AE275" s="9"/>
      <c r="AF275" s="9"/>
      <c r="AG275" s="9"/>
      <c r="AH275" s="9"/>
    </row>
    <row r="276" spans="1:34" x14ac:dyDescent="0.25">
      <c r="A276" s="9"/>
      <c r="B276" s="9"/>
      <c r="C276" s="9"/>
      <c r="D276" s="9"/>
      <c r="E276" s="1046"/>
      <c r="F276" s="9"/>
      <c r="G276" s="1046"/>
      <c r="H276" s="16"/>
      <c r="I276" s="9"/>
      <c r="J276" s="9"/>
      <c r="K276" s="9"/>
      <c r="L276" s="9"/>
      <c r="M276" s="9"/>
      <c r="N276" s="9"/>
      <c r="O276" s="9"/>
      <c r="P276" s="9"/>
      <c r="Q276" s="425"/>
      <c r="S276" s="9"/>
      <c r="T276" s="17"/>
      <c r="V276" s="9"/>
      <c r="W276" s="17"/>
      <c r="X276" s="9"/>
      <c r="Y276" s="9"/>
      <c r="Z276" s="9"/>
      <c r="AA276" s="9"/>
      <c r="AB276" s="9"/>
      <c r="AC276" s="9"/>
      <c r="AD276" s="9"/>
      <c r="AE276" s="9"/>
      <c r="AF276" s="9"/>
      <c r="AG276" s="9"/>
      <c r="AH276" s="9"/>
    </row>
    <row r="277" spans="1:34" x14ac:dyDescent="0.25">
      <c r="A277" s="9"/>
      <c r="B277" s="9"/>
      <c r="C277" s="9"/>
      <c r="D277" s="9"/>
      <c r="E277" s="1046"/>
      <c r="F277" s="9"/>
      <c r="G277" s="1046"/>
      <c r="H277" s="16"/>
      <c r="I277" s="9"/>
      <c r="J277" s="9"/>
      <c r="K277" s="9"/>
      <c r="L277" s="9"/>
      <c r="M277" s="9"/>
      <c r="N277" s="9"/>
      <c r="O277" s="9"/>
      <c r="P277" s="9"/>
      <c r="Q277" s="425"/>
      <c r="S277" s="9"/>
      <c r="T277" s="17"/>
      <c r="V277" s="9"/>
      <c r="W277" s="17"/>
      <c r="X277" s="9"/>
      <c r="Y277" s="9"/>
      <c r="Z277" s="9"/>
      <c r="AA277" s="9"/>
      <c r="AB277" s="9"/>
      <c r="AC277" s="9"/>
      <c r="AD277" s="9"/>
      <c r="AE277" s="9"/>
      <c r="AF277" s="9"/>
      <c r="AG277" s="9"/>
      <c r="AH277" s="9"/>
    </row>
    <row r="278" spans="1:34" x14ac:dyDescent="0.25">
      <c r="A278" s="9"/>
      <c r="B278" s="9"/>
      <c r="C278" s="9"/>
      <c r="D278" s="9"/>
      <c r="E278" s="1046"/>
      <c r="F278" s="9"/>
      <c r="G278" s="1046"/>
      <c r="H278" s="16"/>
      <c r="I278" s="9"/>
      <c r="J278" s="9"/>
      <c r="K278" s="9"/>
      <c r="L278" s="9"/>
      <c r="M278" s="9"/>
      <c r="N278" s="9"/>
      <c r="O278" s="9"/>
      <c r="P278" s="9"/>
      <c r="Q278" s="425"/>
      <c r="S278" s="9"/>
      <c r="T278" s="17"/>
      <c r="V278" s="9"/>
      <c r="W278" s="17"/>
      <c r="X278" s="9"/>
      <c r="Y278" s="9"/>
      <c r="Z278" s="9"/>
      <c r="AA278" s="9"/>
      <c r="AB278" s="9"/>
      <c r="AC278" s="9"/>
      <c r="AD278" s="9"/>
      <c r="AE278" s="9"/>
      <c r="AF278" s="9"/>
      <c r="AG278" s="9"/>
      <c r="AH278" s="9"/>
    </row>
    <row r="279" spans="1:34" x14ac:dyDescent="0.25">
      <c r="A279" s="9"/>
      <c r="B279" s="9"/>
      <c r="C279" s="9"/>
      <c r="D279" s="9"/>
      <c r="E279" s="1046"/>
      <c r="F279" s="9"/>
      <c r="G279" s="1046"/>
      <c r="H279" s="16"/>
      <c r="I279" s="9"/>
      <c r="J279" s="9"/>
      <c r="K279" s="9"/>
      <c r="L279" s="9"/>
      <c r="M279" s="9"/>
      <c r="N279" s="9"/>
      <c r="O279" s="9"/>
      <c r="P279" s="9"/>
      <c r="Q279" s="425"/>
      <c r="S279" s="9"/>
      <c r="T279" s="17"/>
      <c r="V279" s="9"/>
      <c r="W279" s="17"/>
      <c r="X279" s="9"/>
      <c r="Y279" s="9"/>
      <c r="Z279" s="9"/>
      <c r="AA279" s="9"/>
      <c r="AB279" s="9"/>
      <c r="AC279" s="9"/>
      <c r="AD279" s="9"/>
      <c r="AE279" s="9"/>
      <c r="AF279" s="9"/>
      <c r="AG279" s="9"/>
      <c r="AH279" s="9"/>
    </row>
    <row r="280" spans="1:34" x14ac:dyDescent="0.25">
      <c r="A280" s="9"/>
      <c r="B280" s="9"/>
      <c r="C280" s="9"/>
      <c r="D280" s="9"/>
      <c r="E280" s="1046"/>
      <c r="F280" s="9"/>
      <c r="G280" s="1046"/>
      <c r="H280" s="16"/>
      <c r="I280" s="9"/>
      <c r="J280" s="9"/>
      <c r="K280" s="9"/>
      <c r="L280" s="9"/>
      <c r="M280" s="9"/>
      <c r="N280" s="9"/>
      <c r="O280" s="9"/>
      <c r="P280" s="9"/>
      <c r="Q280" s="425"/>
      <c r="S280" s="9"/>
      <c r="T280" s="17"/>
      <c r="V280" s="9"/>
      <c r="W280" s="17"/>
      <c r="X280" s="9"/>
      <c r="Y280" s="9"/>
      <c r="Z280" s="9"/>
      <c r="AA280" s="9"/>
      <c r="AB280" s="9"/>
      <c r="AC280" s="9"/>
      <c r="AD280" s="9"/>
      <c r="AE280" s="9"/>
      <c r="AF280" s="9"/>
      <c r="AG280" s="9"/>
      <c r="AH280" s="9"/>
    </row>
    <row r="281" spans="1:34" x14ac:dyDescent="0.25">
      <c r="A281" s="9"/>
      <c r="B281" s="9"/>
      <c r="C281" s="9"/>
      <c r="D281" s="9"/>
      <c r="E281" s="1046"/>
      <c r="F281" s="9"/>
      <c r="G281" s="1046"/>
      <c r="H281" s="16"/>
      <c r="I281" s="9"/>
      <c r="J281" s="9"/>
      <c r="K281" s="9"/>
      <c r="L281" s="9"/>
      <c r="M281" s="9"/>
      <c r="N281" s="9"/>
      <c r="O281" s="9"/>
      <c r="P281" s="9"/>
      <c r="Q281" s="425"/>
      <c r="S281" s="9"/>
      <c r="T281" s="17"/>
      <c r="V281" s="9"/>
      <c r="W281" s="17"/>
      <c r="X281" s="9"/>
      <c r="Y281" s="9"/>
      <c r="Z281" s="9"/>
      <c r="AA281" s="9"/>
      <c r="AB281" s="9"/>
      <c r="AC281" s="9"/>
      <c r="AD281" s="9"/>
      <c r="AE281" s="9"/>
      <c r="AF281" s="9"/>
      <c r="AG281" s="9"/>
      <c r="AH281" s="9"/>
    </row>
    <row r="282" spans="1:34" x14ac:dyDescent="0.25">
      <c r="A282" s="9"/>
      <c r="B282" s="9"/>
      <c r="C282" s="9"/>
      <c r="D282" s="9"/>
      <c r="E282" s="1046"/>
      <c r="F282" s="9"/>
      <c r="G282" s="1046"/>
      <c r="H282" s="16"/>
      <c r="I282" s="9"/>
      <c r="J282" s="9"/>
      <c r="K282" s="9"/>
      <c r="L282" s="9"/>
      <c r="M282" s="9"/>
      <c r="N282" s="9"/>
      <c r="O282" s="9"/>
      <c r="P282" s="9"/>
      <c r="Q282" s="425"/>
      <c r="S282" s="9"/>
      <c r="T282" s="17"/>
      <c r="V282" s="9"/>
      <c r="W282" s="17"/>
      <c r="X282" s="9"/>
      <c r="Y282" s="9"/>
      <c r="Z282" s="9"/>
      <c r="AA282" s="9"/>
      <c r="AB282" s="9"/>
      <c r="AC282" s="9"/>
      <c r="AD282" s="9"/>
      <c r="AE282" s="9"/>
      <c r="AF282" s="9"/>
      <c r="AG282" s="9"/>
      <c r="AH282" s="9"/>
    </row>
    <row r="283" spans="1:34" x14ac:dyDescent="0.25">
      <c r="A283" s="9"/>
      <c r="B283" s="9"/>
      <c r="C283" s="9"/>
      <c r="D283" s="9"/>
      <c r="E283" s="1046"/>
      <c r="F283" s="9"/>
      <c r="G283" s="1046"/>
      <c r="H283" s="16"/>
      <c r="I283" s="9"/>
      <c r="J283" s="9"/>
      <c r="K283" s="9"/>
      <c r="L283" s="9"/>
      <c r="M283" s="9"/>
      <c r="N283" s="9"/>
      <c r="O283" s="9"/>
      <c r="P283" s="9"/>
      <c r="Q283" s="425"/>
      <c r="S283" s="9"/>
      <c r="T283" s="17"/>
      <c r="V283" s="9"/>
      <c r="W283" s="17"/>
      <c r="X283" s="9"/>
      <c r="Y283" s="9"/>
      <c r="Z283" s="9"/>
      <c r="AA283" s="9"/>
      <c r="AB283" s="9"/>
      <c r="AC283" s="9"/>
      <c r="AD283" s="9"/>
      <c r="AE283" s="9"/>
      <c r="AF283" s="9"/>
      <c r="AG283" s="9"/>
      <c r="AH283" s="9"/>
    </row>
    <row r="284" spans="1:34" x14ac:dyDescent="0.25">
      <c r="A284" s="9"/>
      <c r="B284" s="9"/>
      <c r="C284" s="9"/>
      <c r="D284" s="9"/>
      <c r="E284" s="1046"/>
      <c r="F284" s="9"/>
      <c r="G284" s="1046"/>
      <c r="H284" s="16"/>
      <c r="I284" s="9"/>
      <c r="J284" s="9"/>
      <c r="K284" s="9"/>
      <c r="L284" s="9"/>
      <c r="M284" s="9"/>
      <c r="N284" s="9"/>
      <c r="O284" s="9"/>
      <c r="P284" s="9"/>
      <c r="Q284" s="425"/>
      <c r="S284" s="9"/>
      <c r="T284" s="17"/>
      <c r="V284" s="9"/>
      <c r="W284" s="17"/>
      <c r="X284" s="9"/>
      <c r="Y284" s="9"/>
      <c r="Z284" s="9"/>
      <c r="AA284" s="9"/>
      <c r="AB284" s="9"/>
      <c r="AC284" s="9"/>
      <c r="AD284" s="9"/>
      <c r="AE284" s="9"/>
      <c r="AF284" s="9"/>
      <c r="AG284" s="9"/>
      <c r="AH284" s="9"/>
    </row>
    <row r="285" spans="1:34" x14ac:dyDescent="0.25">
      <c r="A285" s="9"/>
      <c r="B285" s="9"/>
      <c r="C285" s="9"/>
      <c r="D285" s="9"/>
      <c r="E285" s="1046"/>
      <c r="F285" s="9"/>
      <c r="G285" s="1046"/>
      <c r="H285" s="16"/>
      <c r="I285" s="9"/>
      <c r="J285" s="9"/>
      <c r="K285" s="9"/>
      <c r="L285" s="9"/>
      <c r="M285" s="9"/>
      <c r="N285" s="9"/>
      <c r="O285" s="9"/>
      <c r="P285" s="9"/>
      <c r="Q285" s="425"/>
      <c r="S285" s="9"/>
      <c r="T285" s="17"/>
      <c r="V285" s="9"/>
      <c r="W285" s="17"/>
      <c r="X285" s="9"/>
      <c r="Y285" s="9"/>
      <c r="Z285" s="9"/>
      <c r="AA285" s="9"/>
      <c r="AB285" s="9"/>
      <c r="AC285" s="9"/>
      <c r="AD285" s="9"/>
      <c r="AE285" s="9"/>
      <c r="AF285" s="9"/>
      <c r="AG285" s="9"/>
      <c r="AH285" s="9"/>
    </row>
    <row r="286" spans="1:34" x14ac:dyDescent="0.25">
      <c r="A286" s="9"/>
      <c r="B286" s="9"/>
      <c r="C286" s="9"/>
      <c r="D286" s="9"/>
      <c r="E286" s="1046"/>
      <c r="F286" s="9"/>
      <c r="G286" s="1046"/>
      <c r="H286" s="16"/>
      <c r="I286" s="9"/>
      <c r="J286" s="9"/>
      <c r="K286" s="9"/>
      <c r="L286" s="9"/>
      <c r="M286" s="9"/>
      <c r="N286" s="9"/>
      <c r="O286" s="9"/>
      <c r="P286" s="9"/>
      <c r="Q286" s="425"/>
      <c r="S286" s="9"/>
      <c r="T286" s="17"/>
      <c r="V286" s="9"/>
      <c r="W286" s="17"/>
      <c r="X286" s="9"/>
      <c r="Y286" s="9"/>
      <c r="Z286" s="9"/>
      <c r="AA286" s="9"/>
      <c r="AB286" s="9"/>
      <c r="AC286" s="9"/>
      <c r="AD286" s="9"/>
      <c r="AE286" s="9"/>
      <c r="AF286" s="9"/>
      <c r="AG286" s="9"/>
      <c r="AH286" s="9"/>
    </row>
    <row r="287" spans="1:34" x14ac:dyDescent="0.25">
      <c r="A287" s="9"/>
      <c r="B287" s="9"/>
      <c r="C287" s="9"/>
      <c r="D287" s="9"/>
      <c r="E287" s="1046"/>
      <c r="F287" s="9"/>
      <c r="G287" s="1046"/>
      <c r="H287" s="16"/>
      <c r="I287" s="9"/>
      <c r="J287" s="9"/>
      <c r="K287" s="9"/>
      <c r="L287" s="9"/>
      <c r="M287" s="9"/>
      <c r="N287" s="9"/>
      <c r="O287" s="9"/>
      <c r="P287" s="9"/>
      <c r="Q287" s="425"/>
      <c r="S287" s="9"/>
      <c r="T287" s="17"/>
      <c r="V287" s="9"/>
      <c r="W287" s="17"/>
      <c r="X287" s="9"/>
      <c r="Y287" s="9"/>
      <c r="Z287" s="9"/>
      <c r="AA287" s="9"/>
      <c r="AB287" s="9"/>
      <c r="AC287" s="9"/>
      <c r="AD287" s="9"/>
      <c r="AE287" s="9"/>
      <c r="AF287" s="9"/>
      <c r="AG287" s="9"/>
      <c r="AH287" s="9"/>
    </row>
    <row r="288" spans="1:34" x14ac:dyDescent="0.25">
      <c r="A288" s="9"/>
      <c r="B288" s="9"/>
      <c r="C288" s="9"/>
      <c r="D288" s="9"/>
      <c r="E288" s="1046"/>
      <c r="F288" s="9"/>
      <c r="G288" s="1046"/>
      <c r="H288" s="16"/>
      <c r="I288" s="9"/>
      <c r="J288" s="9"/>
      <c r="K288" s="9"/>
      <c r="L288" s="9"/>
      <c r="M288" s="9"/>
      <c r="N288" s="9"/>
      <c r="O288" s="9"/>
      <c r="P288" s="9"/>
      <c r="Q288" s="425"/>
      <c r="S288" s="9"/>
      <c r="T288" s="17"/>
      <c r="V288" s="9"/>
      <c r="W288" s="17"/>
      <c r="X288" s="9"/>
      <c r="Y288" s="9"/>
      <c r="Z288" s="9"/>
      <c r="AA288" s="9"/>
      <c r="AB288" s="9"/>
      <c r="AC288" s="9"/>
      <c r="AD288" s="9"/>
      <c r="AE288" s="9"/>
      <c r="AF288" s="9"/>
      <c r="AG288" s="9"/>
      <c r="AH288" s="9"/>
    </row>
    <row r="289" spans="1:34" x14ac:dyDescent="0.25">
      <c r="A289" s="9"/>
      <c r="B289" s="9"/>
      <c r="C289" s="9"/>
      <c r="D289" s="9"/>
      <c r="E289" s="1046"/>
      <c r="F289" s="9"/>
      <c r="G289" s="1046"/>
      <c r="H289" s="16"/>
      <c r="I289" s="9"/>
      <c r="J289" s="9"/>
      <c r="K289" s="9"/>
      <c r="L289" s="9"/>
      <c r="M289" s="9"/>
      <c r="N289" s="9"/>
      <c r="O289" s="9"/>
      <c r="P289" s="9"/>
      <c r="Q289" s="425"/>
      <c r="S289" s="9"/>
      <c r="T289" s="17"/>
      <c r="V289" s="9"/>
      <c r="W289" s="17"/>
      <c r="X289" s="9"/>
      <c r="Y289" s="9"/>
      <c r="Z289" s="9"/>
      <c r="AA289" s="9"/>
      <c r="AB289" s="9"/>
      <c r="AC289" s="9"/>
      <c r="AD289" s="9"/>
      <c r="AE289" s="9"/>
      <c r="AF289" s="9"/>
      <c r="AG289" s="9"/>
      <c r="AH289" s="9"/>
    </row>
    <row r="290" spans="1:34" x14ac:dyDescent="0.25">
      <c r="A290" s="9"/>
      <c r="B290" s="9"/>
      <c r="C290" s="9"/>
      <c r="D290" s="9"/>
      <c r="E290" s="1046"/>
      <c r="F290" s="9"/>
      <c r="G290" s="1046"/>
      <c r="H290" s="16"/>
      <c r="I290" s="9"/>
      <c r="J290" s="9"/>
      <c r="K290" s="9"/>
      <c r="L290" s="9"/>
      <c r="M290" s="9"/>
      <c r="N290" s="9"/>
      <c r="O290" s="9"/>
      <c r="P290" s="9"/>
      <c r="Q290" s="425"/>
      <c r="S290" s="9"/>
      <c r="T290" s="17"/>
      <c r="V290" s="9"/>
      <c r="W290" s="17"/>
      <c r="X290" s="9"/>
      <c r="Y290" s="9"/>
      <c r="Z290" s="9"/>
      <c r="AA290" s="9"/>
      <c r="AB290" s="9"/>
      <c r="AC290" s="9"/>
      <c r="AD290" s="9"/>
      <c r="AE290" s="9"/>
      <c r="AF290" s="9"/>
      <c r="AG290" s="9"/>
      <c r="AH290" s="9"/>
    </row>
    <row r="291" spans="1:34" x14ac:dyDescent="0.25">
      <c r="A291" s="9"/>
      <c r="B291" s="9"/>
      <c r="C291" s="9"/>
      <c r="D291" s="9"/>
      <c r="E291" s="1046"/>
      <c r="F291" s="9"/>
      <c r="G291" s="1046"/>
      <c r="H291" s="16"/>
      <c r="I291" s="9"/>
      <c r="J291" s="9"/>
      <c r="K291" s="9"/>
      <c r="L291" s="9"/>
      <c r="M291" s="9"/>
      <c r="N291" s="9"/>
      <c r="O291" s="9"/>
      <c r="P291" s="9"/>
      <c r="Q291" s="425"/>
      <c r="S291" s="9"/>
      <c r="T291" s="17"/>
      <c r="V291" s="9"/>
      <c r="W291" s="17"/>
      <c r="X291" s="9"/>
      <c r="Y291" s="9"/>
      <c r="Z291" s="9"/>
      <c r="AA291" s="9"/>
      <c r="AB291" s="9"/>
      <c r="AC291" s="9"/>
      <c r="AD291" s="9"/>
      <c r="AE291" s="9"/>
      <c r="AF291" s="9"/>
      <c r="AG291" s="9"/>
      <c r="AH291" s="9"/>
    </row>
    <row r="292" spans="1:34" x14ac:dyDescent="0.25">
      <c r="A292" s="9"/>
      <c r="B292" s="9"/>
      <c r="C292" s="9"/>
      <c r="D292" s="9"/>
      <c r="E292" s="1046"/>
      <c r="F292" s="9"/>
      <c r="G292" s="1046"/>
      <c r="H292" s="16"/>
      <c r="I292" s="9"/>
      <c r="J292" s="9"/>
      <c r="K292" s="9"/>
      <c r="L292" s="9"/>
      <c r="M292" s="9"/>
      <c r="N292" s="9"/>
      <c r="O292" s="9"/>
      <c r="P292" s="9"/>
      <c r="Q292" s="425"/>
      <c r="S292" s="9"/>
      <c r="T292" s="17"/>
      <c r="V292" s="9"/>
      <c r="W292" s="17"/>
      <c r="X292" s="9"/>
      <c r="Y292" s="9"/>
      <c r="Z292" s="9"/>
      <c r="AA292" s="9"/>
      <c r="AB292" s="9"/>
      <c r="AC292" s="9"/>
      <c r="AD292" s="9"/>
      <c r="AE292" s="9"/>
      <c r="AF292" s="9"/>
      <c r="AG292" s="9"/>
      <c r="AH292" s="9"/>
    </row>
    <row r="293" spans="1:34" x14ac:dyDescent="0.25">
      <c r="A293" s="9"/>
      <c r="B293" s="9"/>
      <c r="C293" s="9"/>
      <c r="D293" s="9"/>
      <c r="E293" s="1046"/>
      <c r="F293" s="9"/>
      <c r="G293" s="1046"/>
      <c r="H293" s="16"/>
      <c r="I293" s="9"/>
      <c r="J293" s="9"/>
      <c r="K293" s="9"/>
      <c r="L293" s="9"/>
      <c r="M293" s="9"/>
      <c r="N293" s="9"/>
      <c r="O293" s="9"/>
      <c r="P293" s="9"/>
      <c r="Q293" s="425"/>
      <c r="S293" s="9"/>
      <c r="T293" s="17"/>
      <c r="V293" s="9"/>
      <c r="W293" s="17"/>
      <c r="X293" s="9"/>
      <c r="Y293" s="9"/>
      <c r="Z293" s="9"/>
      <c r="AA293" s="9"/>
      <c r="AB293" s="9"/>
      <c r="AC293" s="9"/>
      <c r="AD293" s="9"/>
      <c r="AE293" s="9"/>
      <c r="AF293" s="9"/>
      <c r="AG293" s="9"/>
      <c r="AH293" s="9"/>
    </row>
    <row r="294" spans="1:34" x14ac:dyDescent="0.25">
      <c r="A294" s="9"/>
      <c r="B294" s="9"/>
      <c r="C294" s="9"/>
      <c r="D294" s="9"/>
      <c r="E294" s="1046"/>
      <c r="F294" s="9"/>
      <c r="G294" s="1046"/>
      <c r="H294" s="16"/>
      <c r="I294" s="9"/>
      <c r="J294" s="9"/>
      <c r="K294" s="9"/>
      <c r="L294" s="9"/>
      <c r="M294" s="9"/>
      <c r="N294" s="9"/>
      <c r="O294" s="9"/>
      <c r="P294" s="9"/>
      <c r="Q294" s="425"/>
      <c r="S294" s="9"/>
      <c r="T294" s="17"/>
      <c r="V294" s="9"/>
      <c r="W294" s="17"/>
      <c r="X294" s="9"/>
      <c r="Y294" s="9"/>
      <c r="Z294" s="9"/>
      <c r="AA294" s="9"/>
      <c r="AB294" s="9"/>
      <c r="AC294" s="9"/>
      <c r="AD294" s="9"/>
      <c r="AE294" s="9"/>
      <c r="AF294" s="9"/>
      <c r="AG294" s="9"/>
      <c r="AH294" s="9"/>
    </row>
    <row r="295" spans="1:34" x14ac:dyDescent="0.25">
      <c r="A295" s="9"/>
      <c r="B295" s="9"/>
      <c r="C295" s="9"/>
      <c r="D295" s="9"/>
      <c r="E295" s="1046"/>
      <c r="F295" s="9"/>
      <c r="G295" s="1046"/>
      <c r="H295" s="16"/>
      <c r="I295" s="9"/>
      <c r="J295" s="9"/>
      <c r="K295" s="9"/>
      <c r="L295" s="9"/>
      <c r="M295" s="9"/>
      <c r="N295" s="9"/>
      <c r="O295" s="9"/>
      <c r="P295" s="9"/>
      <c r="Q295" s="425"/>
      <c r="S295" s="9"/>
      <c r="T295" s="17"/>
      <c r="V295" s="9"/>
      <c r="W295" s="17"/>
      <c r="X295" s="9"/>
      <c r="Y295" s="9"/>
      <c r="Z295" s="9"/>
      <c r="AA295" s="9"/>
      <c r="AB295" s="9"/>
      <c r="AC295" s="9"/>
      <c r="AD295" s="9"/>
      <c r="AE295" s="9"/>
      <c r="AF295" s="9"/>
      <c r="AG295" s="9"/>
      <c r="AH295" s="9"/>
    </row>
    <row r="296" spans="1:34" x14ac:dyDescent="0.25">
      <c r="A296" s="9"/>
      <c r="B296" s="9"/>
      <c r="C296" s="9"/>
      <c r="D296" s="9"/>
      <c r="E296" s="1046"/>
      <c r="F296" s="9"/>
      <c r="G296" s="1046"/>
      <c r="H296" s="16"/>
      <c r="I296" s="9"/>
      <c r="J296" s="9"/>
      <c r="K296" s="9"/>
      <c r="L296" s="9"/>
      <c r="M296" s="9"/>
      <c r="N296" s="9"/>
      <c r="O296" s="9"/>
      <c r="P296" s="9"/>
      <c r="Q296" s="425"/>
      <c r="S296" s="9"/>
      <c r="T296" s="17"/>
      <c r="V296" s="9"/>
      <c r="W296" s="17"/>
      <c r="X296" s="9"/>
      <c r="Y296" s="9"/>
      <c r="Z296" s="9"/>
      <c r="AA296" s="9"/>
      <c r="AB296" s="9"/>
      <c r="AC296" s="9"/>
      <c r="AD296" s="9"/>
      <c r="AE296" s="9"/>
      <c r="AF296" s="9"/>
      <c r="AG296" s="9"/>
      <c r="AH296" s="9"/>
    </row>
    <row r="297" spans="1:34" x14ac:dyDescent="0.25">
      <c r="A297" s="9"/>
      <c r="B297" s="9"/>
      <c r="C297" s="9"/>
      <c r="D297" s="9"/>
      <c r="E297" s="1046"/>
      <c r="F297" s="9"/>
      <c r="G297" s="1046"/>
      <c r="H297" s="16"/>
      <c r="I297" s="9"/>
      <c r="J297" s="9"/>
      <c r="K297" s="9"/>
      <c r="L297" s="9"/>
      <c r="M297" s="9"/>
      <c r="N297" s="9"/>
      <c r="O297" s="9"/>
      <c r="P297" s="9"/>
      <c r="Q297" s="425"/>
      <c r="S297" s="9"/>
      <c r="T297" s="17"/>
      <c r="V297" s="9"/>
      <c r="W297" s="17"/>
      <c r="X297" s="9"/>
      <c r="Y297" s="9"/>
      <c r="Z297" s="9"/>
      <c r="AA297" s="9"/>
      <c r="AB297" s="9"/>
      <c r="AC297" s="9"/>
      <c r="AD297" s="9"/>
      <c r="AE297" s="9"/>
      <c r="AF297" s="9"/>
      <c r="AG297" s="9"/>
      <c r="AH297" s="9"/>
    </row>
    <row r="298" spans="1:34" x14ac:dyDescent="0.25">
      <c r="A298" s="9"/>
      <c r="B298" s="9"/>
      <c r="C298" s="9"/>
      <c r="D298" s="9"/>
      <c r="E298" s="1046"/>
      <c r="F298" s="9"/>
      <c r="G298" s="1046"/>
      <c r="H298" s="16"/>
      <c r="I298" s="9"/>
      <c r="J298" s="9"/>
      <c r="K298" s="9"/>
      <c r="L298" s="9"/>
      <c r="M298" s="9"/>
      <c r="N298" s="9"/>
      <c r="O298" s="9"/>
      <c r="P298" s="9"/>
      <c r="Q298" s="425"/>
      <c r="S298" s="9"/>
      <c r="T298" s="17"/>
      <c r="V298" s="9"/>
      <c r="W298" s="17"/>
      <c r="X298" s="9"/>
      <c r="Y298" s="9"/>
      <c r="Z298" s="9"/>
      <c r="AA298" s="9"/>
      <c r="AB298" s="9"/>
      <c r="AC298" s="9"/>
      <c r="AD298" s="9"/>
      <c r="AE298" s="9"/>
      <c r="AF298" s="9"/>
      <c r="AG298" s="9"/>
      <c r="AH298" s="9"/>
    </row>
    <row r="299" spans="1:34" x14ac:dyDescent="0.25">
      <c r="A299" s="9"/>
      <c r="B299" s="9"/>
      <c r="C299" s="9"/>
      <c r="D299" s="9"/>
      <c r="E299" s="1046"/>
      <c r="F299" s="9"/>
      <c r="G299" s="1046"/>
      <c r="H299" s="16"/>
      <c r="I299" s="9"/>
      <c r="J299" s="9"/>
      <c r="K299" s="9"/>
      <c r="L299" s="9"/>
      <c r="M299" s="9"/>
      <c r="N299" s="9"/>
      <c r="O299" s="9"/>
      <c r="P299" s="9"/>
      <c r="Q299" s="425"/>
      <c r="S299" s="9"/>
      <c r="T299" s="17"/>
      <c r="V299" s="9"/>
      <c r="W299" s="17"/>
      <c r="X299" s="9"/>
      <c r="Y299" s="9"/>
      <c r="Z299" s="9"/>
      <c r="AA299" s="9"/>
      <c r="AB299" s="9"/>
      <c r="AC299" s="9"/>
      <c r="AD299" s="9"/>
      <c r="AE299" s="9"/>
      <c r="AF299" s="9"/>
      <c r="AG299" s="9"/>
      <c r="AH299" s="9"/>
    </row>
    <row r="300" spans="1:34" x14ac:dyDescent="0.25">
      <c r="A300" s="9"/>
      <c r="B300" s="9"/>
      <c r="C300" s="9"/>
      <c r="D300" s="9"/>
      <c r="E300" s="1046"/>
      <c r="F300" s="9"/>
      <c r="G300" s="1046"/>
      <c r="H300" s="16"/>
      <c r="I300" s="9"/>
      <c r="J300" s="9"/>
      <c r="K300" s="9"/>
      <c r="L300" s="9"/>
      <c r="M300" s="9"/>
      <c r="N300" s="9"/>
      <c r="O300" s="9"/>
      <c r="P300" s="9"/>
      <c r="Q300" s="425"/>
      <c r="S300" s="9"/>
      <c r="T300" s="17"/>
      <c r="V300" s="9"/>
      <c r="W300" s="17"/>
      <c r="X300" s="9"/>
      <c r="Y300" s="9"/>
      <c r="Z300" s="9"/>
      <c r="AA300" s="9"/>
      <c r="AB300" s="9"/>
      <c r="AC300" s="9"/>
      <c r="AD300" s="9"/>
      <c r="AE300" s="9"/>
      <c r="AF300" s="9"/>
      <c r="AG300" s="9"/>
      <c r="AH300" s="9"/>
    </row>
    <row r="301" spans="1:34" x14ac:dyDescent="0.25">
      <c r="A301" s="9"/>
      <c r="B301" s="9"/>
      <c r="C301" s="9"/>
      <c r="D301" s="9"/>
      <c r="E301" s="1046"/>
      <c r="F301" s="9"/>
      <c r="G301" s="1046"/>
      <c r="H301" s="16"/>
      <c r="I301" s="9"/>
      <c r="J301" s="9"/>
      <c r="K301" s="9"/>
      <c r="L301" s="9"/>
      <c r="M301" s="9"/>
      <c r="N301" s="9"/>
      <c r="O301" s="9"/>
      <c r="P301" s="9"/>
      <c r="Q301" s="425"/>
      <c r="S301" s="9"/>
      <c r="T301" s="17"/>
      <c r="V301" s="9"/>
      <c r="W301" s="17"/>
      <c r="X301" s="9"/>
      <c r="Y301" s="9"/>
      <c r="Z301" s="9"/>
      <c r="AA301" s="9"/>
      <c r="AB301" s="9"/>
      <c r="AC301" s="9"/>
      <c r="AD301" s="9"/>
      <c r="AE301" s="9"/>
      <c r="AF301" s="9"/>
      <c r="AG301" s="9"/>
      <c r="AH301" s="9"/>
    </row>
    <row r="302" spans="1:34" x14ac:dyDescent="0.25">
      <c r="A302" s="9"/>
      <c r="B302" s="9"/>
      <c r="C302" s="9"/>
      <c r="D302" s="9"/>
      <c r="E302" s="1046"/>
      <c r="F302" s="9"/>
      <c r="G302" s="1046"/>
      <c r="H302" s="16"/>
      <c r="I302" s="9"/>
      <c r="J302" s="9"/>
      <c r="K302" s="9"/>
      <c r="L302" s="9"/>
      <c r="M302" s="9"/>
      <c r="N302" s="9"/>
      <c r="O302" s="9"/>
      <c r="P302" s="9"/>
      <c r="Q302" s="425"/>
      <c r="S302" s="9"/>
      <c r="T302" s="17"/>
      <c r="V302" s="9"/>
      <c r="W302" s="17"/>
      <c r="X302" s="9"/>
      <c r="Y302" s="9"/>
      <c r="Z302" s="9"/>
      <c r="AA302" s="9"/>
      <c r="AB302" s="9"/>
      <c r="AC302" s="9"/>
      <c r="AD302" s="9"/>
      <c r="AE302" s="9"/>
      <c r="AF302" s="9"/>
      <c r="AG302" s="9"/>
      <c r="AH302" s="9"/>
    </row>
    <row r="303" spans="1:34" x14ac:dyDescent="0.25">
      <c r="A303" s="9"/>
      <c r="B303" s="9"/>
      <c r="C303" s="9"/>
      <c r="D303" s="9"/>
      <c r="E303" s="1046"/>
      <c r="F303" s="9"/>
      <c r="G303" s="1046"/>
      <c r="H303" s="16"/>
      <c r="I303" s="9"/>
      <c r="J303" s="9"/>
      <c r="K303" s="9"/>
      <c r="L303" s="9"/>
      <c r="M303" s="9"/>
      <c r="N303" s="9"/>
      <c r="O303" s="9"/>
      <c r="P303" s="9"/>
      <c r="Q303" s="425"/>
      <c r="S303" s="9"/>
      <c r="T303" s="17"/>
      <c r="V303" s="9"/>
      <c r="W303" s="17"/>
      <c r="X303" s="9"/>
      <c r="Y303" s="9"/>
      <c r="Z303" s="9"/>
      <c r="AA303" s="9"/>
      <c r="AB303" s="9"/>
      <c r="AC303" s="9"/>
      <c r="AD303" s="9"/>
      <c r="AE303" s="9"/>
      <c r="AF303" s="9"/>
      <c r="AG303" s="9"/>
      <c r="AH303" s="9"/>
    </row>
    <row r="304" spans="1:34" x14ac:dyDescent="0.25">
      <c r="A304" s="9"/>
      <c r="B304" s="9"/>
      <c r="C304" s="9"/>
      <c r="D304" s="9"/>
      <c r="E304" s="1046"/>
      <c r="F304" s="9"/>
      <c r="G304" s="1046"/>
      <c r="H304" s="16"/>
      <c r="I304" s="9"/>
      <c r="J304" s="9"/>
      <c r="K304" s="9"/>
      <c r="L304" s="9"/>
      <c r="M304" s="9"/>
      <c r="N304" s="9"/>
      <c r="O304" s="9"/>
      <c r="P304" s="9"/>
      <c r="Q304" s="425"/>
      <c r="S304" s="9"/>
      <c r="T304" s="17"/>
      <c r="V304" s="9"/>
      <c r="W304" s="17"/>
      <c r="X304" s="9"/>
      <c r="Y304" s="9"/>
      <c r="Z304" s="9"/>
      <c r="AA304" s="9"/>
      <c r="AB304" s="9"/>
      <c r="AC304" s="9"/>
      <c r="AD304" s="9"/>
      <c r="AE304" s="9"/>
      <c r="AF304" s="9"/>
      <c r="AG304" s="9"/>
      <c r="AH304" s="9"/>
    </row>
    <row r="305" spans="1:34" x14ac:dyDescent="0.25">
      <c r="A305" s="9"/>
      <c r="B305" s="9"/>
      <c r="C305" s="9"/>
      <c r="D305" s="9"/>
      <c r="E305" s="1046"/>
      <c r="F305" s="9"/>
      <c r="G305" s="1046"/>
      <c r="H305" s="16"/>
      <c r="I305" s="9"/>
      <c r="J305" s="9"/>
      <c r="K305" s="9"/>
      <c r="L305" s="9"/>
      <c r="M305" s="9"/>
      <c r="N305" s="9"/>
      <c r="O305" s="9"/>
      <c r="P305" s="9"/>
      <c r="Q305" s="425"/>
      <c r="S305" s="9"/>
      <c r="T305" s="17"/>
      <c r="V305" s="9"/>
      <c r="W305" s="17"/>
      <c r="X305" s="9"/>
      <c r="Y305" s="9"/>
      <c r="Z305" s="9"/>
      <c r="AA305" s="9"/>
      <c r="AB305" s="9"/>
      <c r="AC305" s="9"/>
      <c r="AD305" s="9"/>
      <c r="AE305" s="9"/>
      <c r="AF305" s="9"/>
      <c r="AG305" s="9"/>
      <c r="AH305" s="9"/>
    </row>
    <row r="306" spans="1:34" x14ac:dyDescent="0.25">
      <c r="A306" s="9"/>
      <c r="B306" s="9"/>
      <c r="C306" s="9"/>
      <c r="D306" s="9"/>
      <c r="E306" s="1046"/>
      <c r="F306" s="9"/>
      <c r="G306" s="1046"/>
      <c r="H306" s="16"/>
      <c r="I306" s="9"/>
      <c r="J306" s="9"/>
      <c r="K306" s="9"/>
      <c r="L306" s="9"/>
      <c r="M306" s="9"/>
      <c r="N306" s="9"/>
      <c r="O306" s="9"/>
      <c r="P306" s="9"/>
      <c r="Q306" s="425"/>
      <c r="S306" s="9"/>
      <c r="T306" s="17"/>
      <c r="V306" s="9"/>
      <c r="W306" s="17"/>
      <c r="X306" s="9"/>
      <c r="Y306" s="9"/>
      <c r="Z306" s="9"/>
      <c r="AA306" s="9"/>
      <c r="AB306" s="9"/>
      <c r="AC306" s="9"/>
      <c r="AD306" s="9"/>
      <c r="AE306" s="9"/>
      <c r="AF306" s="9"/>
      <c r="AG306" s="9"/>
      <c r="AH306" s="9"/>
    </row>
    <row r="307" spans="1:34" x14ac:dyDescent="0.25">
      <c r="A307" s="9"/>
      <c r="B307" s="9"/>
      <c r="C307" s="9"/>
      <c r="D307" s="9"/>
      <c r="E307" s="1046"/>
      <c r="F307" s="9"/>
      <c r="G307" s="1046"/>
      <c r="H307" s="16"/>
      <c r="I307" s="9"/>
      <c r="J307" s="9"/>
      <c r="K307" s="9"/>
      <c r="L307" s="9"/>
      <c r="M307" s="9"/>
      <c r="N307" s="9"/>
      <c r="O307" s="9"/>
      <c r="P307" s="9"/>
      <c r="Q307" s="425"/>
      <c r="S307" s="9"/>
      <c r="T307" s="17"/>
      <c r="V307" s="9"/>
      <c r="W307" s="17"/>
      <c r="X307" s="9"/>
      <c r="Y307" s="9"/>
      <c r="Z307" s="9"/>
      <c r="AA307" s="9"/>
      <c r="AB307" s="9"/>
      <c r="AC307" s="9"/>
      <c r="AD307" s="9"/>
      <c r="AE307" s="9"/>
      <c r="AF307" s="9"/>
      <c r="AG307" s="9"/>
      <c r="AH307" s="9"/>
    </row>
    <row r="308" spans="1:34" x14ac:dyDescent="0.25">
      <c r="A308" s="9"/>
      <c r="B308" s="9"/>
      <c r="C308" s="9"/>
      <c r="D308" s="9"/>
      <c r="E308" s="1046"/>
      <c r="F308" s="9"/>
      <c r="G308" s="1046"/>
      <c r="H308" s="16"/>
      <c r="I308" s="9"/>
      <c r="J308" s="9"/>
      <c r="K308" s="9"/>
      <c r="L308" s="9"/>
      <c r="M308" s="9"/>
      <c r="N308" s="9"/>
      <c r="O308" s="9"/>
      <c r="P308" s="9"/>
      <c r="Q308" s="425"/>
      <c r="S308" s="9"/>
      <c r="T308" s="17"/>
      <c r="V308" s="9"/>
      <c r="W308" s="17"/>
      <c r="X308" s="9"/>
      <c r="Y308" s="9"/>
      <c r="Z308" s="9"/>
      <c r="AA308" s="9"/>
      <c r="AB308" s="9"/>
      <c r="AC308" s="9"/>
      <c r="AD308" s="9"/>
      <c r="AE308" s="9"/>
      <c r="AF308" s="9"/>
      <c r="AG308" s="9"/>
      <c r="AH308" s="9"/>
    </row>
    <row r="309" spans="1:34" x14ac:dyDescent="0.25">
      <c r="A309" s="9"/>
      <c r="B309" s="9"/>
      <c r="C309" s="9"/>
      <c r="D309" s="9"/>
      <c r="E309" s="1046"/>
      <c r="F309" s="9"/>
      <c r="G309" s="1046"/>
      <c r="H309" s="16"/>
      <c r="I309" s="9"/>
      <c r="J309" s="9"/>
      <c r="K309" s="9"/>
      <c r="L309" s="9"/>
      <c r="M309" s="9"/>
      <c r="N309" s="9"/>
      <c r="O309" s="9"/>
      <c r="P309" s="9"/>
      <c r="Q309" s="425"/>
      <c r="S309" s="9"/>
      <c r="T309" s="17"/>
      <c r="V309" s="9"/>
      <c r="W309" s="17"/>
      <c r="X309" s="9"/>
      <c r="Y309" s="9"/>
      <c r="Z309" s="9"/>
      <c r="AA309" s="9"/>
      <c r="AB309" s="9"/>
      <c r="AC309" s="9"/>
      <c r="AD309" s="9"/>
      <c r="AE309" s="9"/>
      <c r="AF309" s="9"/>
      <c r="AG309" s="9"/>
      <c r="AH309" s="9"/>
    </row>
    <row r="310" spans="1:34" x14ac:dyDescent="0.25">
      <c r="A310" s="9"/>
      <c r="B310" s="9"/>
      <c r="C310" s="9"/>
      <c r="D310" s="9"/>
      <c r="E310" s="1046"/>
      <c r="F310" s="9"/>
      <c r="G310" s="1046"/>
      <c r="H310" s="16"/>
      <c r="I310" s="9"/>
      <c r="J310" s="9"/>
      <c r="K310" s="9"/>
      <c r="L310" s="9"/>
      <c r="M310" s="9"/>
      <c r="N310" s="9"/>
      <c r="O310" s="9"/>
      <c r="P310" s="9"/>
      <c r="Q310" s="425"/>
      <c r="S310" s="9"/>
      <c r="T310" s="17"/>
      <c r="V310" s="9"/>
      <c r="W310" s="17"/>
      <c r="X310" s="9"/>
      <c r="Y310" s="9"/>
      <c r="Z310" s="9"/>
      <c r="AA310" s="9"/>
      <c r="AB310" s="9"/>
      <c r="AC310" s="9"/>
      <c r="AD310" s="9"/>
      <c r="AE310" s="9"/>
      <c r="AF310" s="9"/>
      <c r="AG310" s="9"/>
      <c r="AH310" s="9"/>
    </row>
    <row r="311" spans="1:34" x14ac:dyDescent="0.25">
      <c r="A311" s="9"/>
      <c r="B311" s="9"/>
      <c r="C311" s="9"/>
      <c r="D311" s="9"/>
      <c r="E311" s="1046"/>
      <c r="F311" s="9"/>
      <c r="G311" s="1046"/>
      <c r="H311" s="16"/>
      <c r="I311" s="9"/>
      <c r="J311" s="9"/>
      <c r="K311" s="9"/>
      <c r="L311" s="9"/>
      <c r="M311" s="9"/>
      <c r="N311" s="9"/>
      <c r="O311" s="9"/>
      <c r="P311" s="9"/>
      <c r="Q311" s="425"/>
      <c r="S311" s="9"/>
      <c r="T311" s="17"/>
      <c r="V311" s="9"/>
      <c r="W311" s="17"/>
      <c r="X311" s="9"/>
      <c r="Y311" s="9"/>
      <c r="Z311" s="9"/>
      <c r="AA311" s="9"/>
      <c r="AB311" s="9"/>
      <c r="AC311" s="9"/>
      <c r="AD311" s="9"/>
      <c r="AE311" s="9"/>
      <c r="AF311" s="9"/>
      <c r="AG311" s="9"/>
      <c r="AH311" s="9"/>
    </row>
    <row r="312" spans="1:34" x14ac:dyDescent="0.25">
      <c r="A312" s="9"/>
      <c r="B312" s="9"/>
      <c r="C312" s="9"/>
      <c r="D312" s="9"/>
      <c r="E312" s="1046"/>
      <c r="F312" s="9"/>
      <c r="G312" s="1046"/>
      <c r="H312" s="16"/>
      <c r="I312" s="9"/>
      <c r="J312" s="9"/>
      <c r="K312" s="9"/>
      <c r="L312" s="9"/>
      <c r="M312" s="9"/>
      <c r="N312" s="9"/>
      <c r="O312" s="9"/>
      <c r="P312" s="9"/>
      <c r="Q312" s="425"/>
      <c r="S312" s="9"/>
      <c r="T312" s="17"/>
      <c r="V312" s="9"/>
      <c r="W312" s="17"/>
      <c r="X312" s="9"/>
      <c r="Y312" s="9"/>
      <c r="Z312" s="9"/>
      <c r="AA312" s="9"/>
      <c r="AB312" s="9"/>
      <c r="AC312" s="9"/>
      <c r="AD312" s="9"/>
      <c r="AE312" s="9"/>
      <c r="AF312" s="9"/>
      <c r="AG312" s="9"/>
      <c r="AH312" s="9"/>
    </row>
    <row r="313" spans="1:34" x14ac:dyDescent="0.25">
      <c r="A313" s="9"/>
      <c r="B313" s="9"/>
      <c r="C313" s="9"/>
      <c r="D313" s="9"/>
      <c r="E313" s="1046"/>
      <c r="F313" s="9"/>
      <c r="G313" s="1046"/>
      <c r="H313" s="16"/>
      <c r="I313" s="9"/>
      <c r="J313" s="9"/>
      <c r="K313" s="9"/>
      <c r="L313" s="9"/>
      <c r="M313" s="9"/>
      <c r="N313" s="9"/>
      <c r="O313" s="9"/>
      <c r="P313" s="9"/>
      <c r="Q313" s="425"/>
      <c r="S313" s="9"/>
      <c r="T313" s="17"/>
      <c r="V313" s="9"/>
      <c r="W313" s="17"/>
      <c r="X313" s="9"/>
      <c r="Y313" s="9"/>
      <c r="Z313" s="9"/>
      <c r="AA313" s="9"/>
      <c r="AB313" s="9"/>
      <c r="AC313" s="9"/>
      <c r="AD313" s="9"/>
      <c r="AE313" s="9"/>
      <c r="AF313" s="9"/>
      <c r="AG313" s="9"/>
      <c r="AH313" s="9"/>
    </row>
    <row r="314" spans="1:34" x14ac:dyDescent="0.25">
      <c r="A314" s="9"/>
      <c r="B314" s="9"/>
      <c r="C314" s="9"/>
      <c r="D314" s="9"/>
      <c r="E314" s="1046"/>
      <c r="F314" s="9"/>
      <c r="G314" s="1046"/>
      <c r="H314" s="16"/>
      <c r="I314" s="9"/>
      <c r="J314" s="9"/>
      <c r="K314" s="9"/>
      <c r="L314" s="9"/>
      <c r="M314" s="9"/>
      <c r="N314" s="9"/>
      <c r="O314" s="9"/>
      <c r="P314" s="9"/>
      <c r="Q314" s="425"/>
      <c r="S314" s="9"/>
      <c r="T314" s="17"/>
      <c r="V314" s="9"/>
      <c r="W314" s="17"/>
      <c r="X314" s="9"/>
      <c r="Y314" s="9"/>
      <c r="Z314" s="9"/>
      <c r="AA314" s="9"/>
      <c r="AB314" s="9"/>
      <c r="AC314" s="9"/>
      <c r="AD314" s="9"/>
      <c r="AE314" s="9"/>
      <c r="AF314" s="9"/>
      <c r="AG314" s="9"/>
      <c r="AH314" s="9"/>
    </row>
    <row r="315" spans="1:34" x14ac:dyDescent="0.25">
      <c r="A315" s="9"/>
      <c r="B315" s="9"/>
      <c r="C315" s="9"/>
      <c r="D315" s="9"/>
      <c r="E315" s="1046"/>
      <c r="F315" s="9"/>
      <c r="G315" s="1046"/>
      <c r="H315" s="16"/>
      <c r="I315" s="9"/>
      <c r="J315" s="9"/>
      <c r="K315" s="9"/>
      <c r="L315" s="9"/>
      <c r="M315" s="9"/>
      <c r="N315" s="9"/>
      <c r="O315" s="9"/>
      <c r="P315" s="9"/>
      <c r="Q315" s="425"/>
      <c r="S315" s="9"/>
      <c r="T315" s="17"/>
      <c r="V315" s="9"/>
      <c r="W315" s="17"/>
      <c r="X315" s="9"/>
      <c r="Y315" s="9"/>
      <c r="Z315" s="9"/>
      <c r="AA315" s="9"/>
      <c r="AB315" s="9"/>
      <c r="AC315" s="9"/>
      <c r="AD315" s="9"/>
      <c r="AE315" s="9"/>
      <c r="AF315" s="9"/>
      <c r="AG315" s="9"/>
      <c r="AH315" s="9"/>
    </row>
    <row r="316" spans="1:34" x14ac:dyDescent="0.25">
      <c r="A316" s="9"/>
      <c r="B316" s="9"/>
      <c r="C316" s="9"/>
      <c r="D316" s="9"/>
      <c r="E316" s="1046"/>
      <c r="F316" s="9"/>
      <c r="G316" s="1046"/>
      <c r="H316" s="16"/>
      <c r="I316" s="9"/>
      <c r="J316" s="9"/>
      <c r="K316" s="9"/>
      <c r="L316" s="9"/>
      <c r="M316" s="9"/>
      <c r="N316" s="9"/>
      <c r="O316" s="9"/>
      <c r="P316" s="9"/>
      <c r="Q316" s="425"/>
      <c r="S316" s="9"/>
      <c r="T316" s="17"/>
      <c r="V316" s="9"/>
      <c r="W316" s="17"/>
      <c r="X316" s="9"/>
      <c r="Y316" s="9"/>
      <c r="Z316" s="9"/>
      <c r="AA316" s="9"/>
      <c r="AB316" s="9"/>
      <c r="AC316" s="9"/>
      <c r="AD316" s="9"/>
      <c r="AE316" s="9"/>
      <c r="AF316" s="9"/>
      <c r="AG316" s="9"/>
      <c r="AH316" s="9"/>
    </row>
    <row r="317" spans="1:34" x14ac:dyDescent="0.25">
      <c r="A317" s="9"/>
      <c r="B317" s="9"/>
      <c r="C317" s="9"/>
      <c r="D317" s="9"/>
      <c r="E317" s="1046"/>
      <c r="F317" s="9"/>
      <c r="G317" s="1046"/>
      <c r="H317" s="16"/>
      <c r="I317" s="9"/>
      <c r="J317" s="9"/>
      <c r="K317" s="9"/>
      <c r="L317" s="9"/>
      <c r="M317" s="9"/>
      <c r="N317" s="9"/>
      <c r="O317" s="9"/>
      <c r="P317" s="9"/>
      <c r="Q317" s="425"/>
      <c r="S317" s="9"/>
      <c r="T317" s="17"/>
      <c r="V317" s="9"/>
      <c r="W317" s="17"/>
      <c r="X317" s="9"/>
      <c r="Y317" s="9"/>
      <c r="Z317" s="9"/>
      <c r="AA317" s="9"/>
      <c r="AB317" s="9"/>
      <c r="AC317" s="9"/>
      <c r="AD317" s="9"/>
      <c r="AE317" s="9"/>
      <c r="AF317" s="9"/>
      <c r="AG317" s="9"/>
      <c r="AH317" s="9"/>
    </row>
    <row r="318" spans="1:34" x14ac:dyDescent="0.25">
      <c r="A318" s="9"/>
      <c r="B318" s="9"/>
      <c r="C318" s="9"/>
      <c r="D318" s="9"/>
      <c r="E318" s="1046"/>
      <c r="F318" s="9"/>
      <c r="G318" s="1046"/>
      <c r="H318" s="16"/>
      <c r="I318" s="9"/>
      <c r="J318" s="9"/>
      <c r="K318" s="9"/>
      <c r="L318" s="9"/>
      <c r="M318" s="9"/>
      <c r="N318" s="9"/>
      <c r="O318" s="9"/>
      <c r="P318" s="9"/>
      <c r="Q318" s="425"/>
      <c r="S318" s="9"/>
      <c r="T318" s="17"/>
      <c r="V318" s="9"/>
      <c r="W318" s="17"/>
      <c r="X318" s="9"/>
      <c r="Y318" s="9"/>
      <c r="Z318" s="9"/>
      <c r="AA318" s="9"/>
      <c r="AB318" s="9"/>
      <c r="AC318" s="9"/>
      <c r="AD318" s="9"/>
      <c r="AE318" s="9"/>
      <c r="AF318" s="9"/>
      <c r="AG318" s="9"/>
      <c r="AH318" s="9"/>
    </row>
    <row r="319" spans="1:34" x14ac:dyDescent="0.25">
      <c r="A319" s="9"/>
      <c r="B319" s="9"/>
      <c r="C319" s="9"/>
      <c r="D319" s="9"/>
      <c r="E319" s="1046"/>
      <c r="F319" s="9"/>
      <c r="G319" s="1046"/>
      <c r="H319" s="16"/>
      <c r="I319" s="9"/>
      <c r="J319" s="9"/>
      <c r="K319" s="9"/>
      <c r="L319" s="9"/>
      <c r="M319" s="9"/>
      <c r="N319" s="9"/>
      <c r="O319" s="9"/>
      <c r="P319" s="9"/>
      <c r="Q319" s="425"/>
      <c r="S319" s="9"/>
      <c r="T319" s="17"/>
      <c r="V319" s="9"/>
      <c r="W319" s="17"/>
      <c r="X319" s="9"/>
      <c r="Y319" s="9"/>
      <c r="Z319" s="9"/>
      <c r="AA319" s="9"/>
      <c r="AB319" s="9"/>
      <c r="AC319" s="9"/>
      <c r="AD319" s="9"/>
      <c r="AE319" s="9"/>
      <c r="AF319" s="9"/>
      <c r="AG319" s="9"/>
      <c r="AH319" s="9"/>
    </row>
    <row r="320" spans="1:34" x14ac:dyDescent="0.25">
      <c r="A320" s="9"/>
      <c r="B320" s="9"/>
      <c r="C320" s="9"/>
      <c r="D320" s="9"/>
      <c r="E320" s="1046"/>
      <c r="F320" s="9"/>
      <c r="G320" s="1046"/>
      <c r="H320" s="16"/>
      <c r="I320" s="9"/>
      <c r="J320" s="9"/>
      <c r="K320" s="9"/>
      <c r="L320" s="9"/>
      <c r="M320" s="9"/>
      <c r="N320" s="9"/>
      <c r="O320" s="9"/>
      <c r="P320" s="9"/>
      <c r="Q320" s="425"/>
      <c r="S320" s="9"/>
      <c r="T320" s="17"/>
      <c r="V320" s="9"/>
      <c r="W320" s="17"/>
      <c r="X320" s="9"/>
      <c r="Y320" s="9"/>
      <c r="Z320" s="9"/>
      <c r="AA320" s="9"/>
      <c r="AB320" s="9"/>
      <c r="AC320" s="9"/>
      <c r="AD320" s="9"/>
      <c r="AE320" s="9"/>
      <c r="AF320" s="9"/>
      <c r="AG320" s="9"/>
      <c r="AH320" s="9"/>
    </row>
    <row r="321" spans="1:34" x14ac:dyDescent="0.25">
      <c r="A321" s="9"/>
      <c r="B321" s="9"/>
      <c r="C321" s="9"/>
      <c r="D321" s="9"/>
      <c r="E321" s="1046"/>
      <c r="F321" s="9"/>
      <c r="G321" s="1046"/>
      <c r="H321" s="16"/>
      <c r="I321" s="9"/>
      <c r="J321" s="9"/>
      <c r="K321" s="9"/>
      <c r="L321" s="9"/>
      <c r="M321" s="9"/>
      <c r="N321" s="9"/>
      <c r="O321" s="9"/>
      <c r="P321" s="9"/>
      <c r="Q321" s="425"/>
      <c r="S321" s="9"/>
      <c r="T321" s="17"/>
      <c r="V321" s="9"/>
      <c r="W321" s="17"/>
      <c r="X321" s="9"/>
      <c r="Y321" s="9"/>
      <c r="Z321" s="9"/>
      <c r="AA321" s="9"/>
      <c r="AB321" s="9"/>
      <c r="AC321" s="9"/>
      <c r="AD321" s="9"/>
      <c r="AE321" s="9"/>
      <c r="AF321" s="9"/>
      <c r="AG321" s="9"/>
      <c r="AH321" s="9"/>
    </row>
    <row r="322" spans="1:34" x14ac:dyDescent="0.25">
      <c r="A322" s="9"/>
      <c r="B322" s="9"/>
      <c r="C322" s="9"/>
      <c r="D322" s="9"/>
      <c r="E322" s="1046"/>
      <c r="F322" s="9"/>
      <c r="G322" s="1046"/>
      <c r="H322" s="16"/>
      <c r="I322" s="9"/>
      <c r="J322" s="9"/>
      <c r="K322" s="9"/>
      <c r="L322" s="9"/>
      <c r="M322" s="9"/>
      <c r="N322" s="9"/>
      <c r="O322" s="9"/>
      <c r="P322" s="9"/>
      <c r="Q322" s="425"/>
      <c r="S322" s="9"/>
      <c r="T322" s="17"/>
      <c r="V322" s="9"/>
      <c r="W322" s="17"/>
      <c r="X322" s="9"/>
      <c r="Y322" s="9"/>
      <c r="Z322" s="9"/>
      <c r="AA322" s="9"/>
      <c r="AB322" s="9"/>
      <c r="AC322" s="9"/>
      <c r="AD322" s="9"/>
      <c r="AE322" s="9"/>
      <c r="AF322" s="9"/>
      <c r="AG322" s="9"/>
      <c r="AH322" s="9"/>
    </row>
    <row r="323" spans="1:34" x14ac:dyDescent="0.25">
      <c r="A323" s="9"/>
      <c r="B323" s="9"/>
      <c r="C323" s="9"/>
      <c r="D323" s="9"/>
      <c r="E323" s="1046"/>
      <c r="F323" s="9"/>
      <c r="G323" s="1046"/>
      <c r="H323" s="16"/>
      <c r="I323" s="9"/>
      <c r="J323" s="9"/>
      <c r="K323" s="9"/>
      <c r="L323" s="9"/>
      <c r="M323" s="9"/>
      <c r="N323" s="9"/>
      <c r="O323" s="9"/>
      <c r="P323" s="9"/>
      <c r="Q323" s="425"/>
      <c r="S323" s="9"/>
      <c r="T323" s="17"/>
      <c r="V323" s="9"/>
      <c r="W323" s="17"/>
      <c r="X323" s="9"/>
      <c r="Y323" s="9"/>
      <c r="Z323" s="9"/>
      <c r="AA323" s="9"/>
      <c r="AB323" s="9"/>
      <c r="AC323" s="9"/>
      <c r="AD323" s="9"/>
      <c r="AE323" s="9"/>
      <c r="AF323" s="9"/>
      <c r="AG323" s="9"/>
      <c r="AH323" s="9"/>
    </row>
    <row r="324" spans="1:34" x14ac:dyDescent="0.25">
      <c r="A324" s="9"/>
      <c r="B324" s="9"/>
      <c r="C324" s="9"/>
      <c r="D324" s="9"/>
      <c r="E324" s="1046"/>
      <c r="F324" s="9"/>
      <c r="G324" s="1046"/>
      <c r="H324" s="16"/>
      <c r="I324" s="9"/>
      <c r="J324" s="9"/>
      <c r="K324" s="9"/>
      <c r="L324" s="9"/>
      <c r="M324" s="9"/>
      <c r="N324" s="9"/>
      <c r="O324" s="9"/>
      <c r="P324" s="9"/>
      <c r="Q324" s="425"/>
      <c r="S324" s="9"/>
      <c r="T324" s="17"/>
      <c r="V324" s="9"/>
      <c r="W324" s="17"/>
      <c r="X324" s="9"/>
      <c r="Y324" s="9"/>
      <c r="Z324" s="9"/>
      <c r="AA324" s="9"/>
      <c r="AB324" s="9"/>
      <c r="AC324" s="9"/>
      <c r="AD324" s="9"/>
      <c r="AE324" s="9"/>
      <c r="AF324" s="9"/>
      <c r="AG324" s="9"/>
      <c r="AH324" s="9"/>
    </row>
    <row r="325" spans="1:34" x14ac:dyDescent="0.25">
      <c r="A325" s="9"/>
      <c r="B325" s="9"/>
      <c r="C325" s="9"/>
      <c r="D325" s="9"/>
      <c r="E325" s="1046"/>
      <c r="F325" s="9"/>
      <c r="G325" s="1046"/>
      <c r="H325" s="16"/>
      <c r="I325" s="9"/>
      <c r="J325" s="9"/>
      <c r="K325" s="9"/>
      <c r="L325" s="9"/>
      <c r="M325" s="9"/>
      <c r="N325" s="9"/>
      <c r="O325" s="9"/>
      <c r="P325" s="9"/>
      <c r="Q325" s="425"/>
      <c r="S325" s="9"/>
      <c r="T325" s="17"/>
      <c r="V325" s="9"/>
      <c r="W325" s="17"/>
      <c r="X325" s="9"/>
      <c r="Y325" s="9"/>
      <c r="Z325" s="9"/>
      <c r="AA325" s="9"/>
      <c r="AB325" s="9"/>
      <c r="AC325" s="9"/>
      <c r="AD325" s="9"/>
      <c r="AE325" s="9"/>
      <c r="AF325" s="9"/>
      <c r="AG325" s="9"/>
      <c r="AH325" s="9"/>
    </row>
    <row r="326" spans="1:34" x14ac:dyDescent="0.25">
      <c r="A326" s="9"/>
      <c r="B326" s="9"/>
      <c r="C326" s="9"/>
      <c r="D326" s="9"/>
      <c r="E326" s="1046"/>
      <c r="F326" s="9"/>
      <c r="G326" s="1046"/>
      <c r="H326" s="16"/>
      <c r="I326" s="9"/>
      <c r="J326" s="9"/>
      <c r="K326" s="9"/>
      <c r="L326" s="9"/>
      <c r="M326" s="9"/>
      <c r="N326" s="9"/>
      <c r="O326" s="9"/>
      <c r="P326" s="9"/>
      <c r="Q326" s="425"/>
      <c r="S326" s="9"/>
      <c r="T326" s="17"/>
      <c r="V326" s="9"/>
      <c r="W326" s="17"/>
      <c r="X326" s="9"/>
      <c r="Y326" s="9"/>
      <c r="Z326" s="9"/>
      <c r="AA326" s="9"/>
      <c r="AB326" s="9"/>
      <c r="AC326" s="9"/>
      <c r="AD326" s="9"/>
      <c r="AE326" s="9"/>
      <c r="AF326" s="9"/>
      <c r="AG326" s="9"/>
      <c r="AH326" s="9"/>
    </row>
    <row r="327" spans="1:34" x14ac:dyDescent="0.25">
      <c r="A327" s="9"/>
      <c r="B327" s="9"/>
      <c r="C327" s="9"/>
      <c r="D327" s="9"/>
      <c r="E327" s="1046"/>
      <c r="F327" s="9"/>
      <c r="G327" s="1046"/>
      <c r="H327" s="16"/>
      <c r="I327" s="9"/>
      <c r="J327" s="9"/>
      <c r="K327" s="9"/>
      <c r="L327" s="9"/>
      <c r="M327" s="9"/>
      <c r="N327" s="9"/>
      <c r="O327" s="9"/>
      <c r="P327" s="9"/>
      <c r="Q327" s="425"/>
      <c r="S327" s="9"/>
      <c r="T327" s="17"/>
      <c r="V327" s="9"/>
      <c r="W327" s="17"/>
      <c r="X327" s="9"/>
      <c r="Y327" s="9"/>
      <c r="Z327" s="9"/>
      <c r="AA327" s="9"/>
      <c r="AB327" s="9"/>
      <c r="AC327" s="9"/>
      <c r="AD327" s="9"/>
      <c r="AE327" s="9"/>
      <c r="AF327" s="9"/>
      <c r="AG327" s="9"/>
      <c r="AH327" s="9"/>
    </row>
    <row r="328" spans="1:34" x14ac:dyDescent="0.25">
      <c r="A328" s="9"/>
      <c r="B328" s="9"/>
      <c r="C328" s="9"/>
      <c r="D328" s="9"/>
      <c r="E328" s="1046"/>
      <c r="F328" s="9"/>
      <c r="G328" s="1046"/>
      <c r="H328" s="16"/>
      <c r="I328" s="9"/>
      <c r="J328" s="9"/>
      <c r="K328" s="9"/>
      <c r="L328" s="9"/>
      <c r="M328" s="9"/>
      <c r="N328" s="9"/>
      <c r="O328" s="9"/>
      <c r="P328" s="9"/>
      <c r="Q328" s="425"/>
      <c r="S328" s="9"/>
      <c r="T328" s="17"/>
      <c r="V328" s="9"/>
      <c r="W328" s="17"/>
      <c r="X328" s="9"/>
      <c r="Y328" s="9"/>
      <c r="Z328" s="9"/>
      <c r="AA328" s="9"/>
      <c r="AB328" s="9"/>
      <c r="AC328" s="9"/>
      <c r="AD328" s="9"/>
      <c r="AE328" s="9"/>
      <c r="AF328" s="9"/>
      <c r="AG328" s="9"/>
      <c r="AH328" s="9"/>
    </row>
    <row r="329" spans="1:34" x14ac:dyDescent="0.25">
      <c r="A329" s="9"/>
      <c r="B329" s="9"/>
      <c r="C329" s="9"/>
      <c r="D329" s="9"/>
      <c r="E329" s="1046"/>
      <c r="F329" s="9"/>
      <c r="G329" s="1046"/>
      <c r="H329" s="16"/>
      <c r="I329" s="9"/>
      <c r="J329" s="9"/>
      <c r="K329" s="9"/>
      <c r="L329" s="9"/>
      <c r="M329" s="9"/>
      <c r="N329" s="9"/>
      <c r="O329" s="9"/>
      <c r="P329" s="9"/>
      <c r="Q329" s="425"/>
      <c r="S329" s="9"/>
      <c r="T329" s="17"/>
      <c r="V329" s="9"/>
      <c r="W329" s="17"/>
      <c r="X329" s="9"/>
      <c r="Y329" s="9"/>
      <c r="Z329" s="9"/>
      <c r="AA329" s="9"/>
      <c r="AB329" s="9"/>
      <c r="AC329" s="9"/>
      <c r="AD329" s="9"/>
      <c r="AE329" s="9"/>
      <c r="AF329" s="9"/>
      <c r="AG329" s="9"/>
      <c r="AH329" s="9"/>
    </row>
    <row r="330" spans="1:34" x14ac:dyDescent="0.25">
      <c r="A330" s="9"/>
      <c r="B330" s="9"/>
      <c r="C330" s="9"/>
      <c r="D330" s="9"/>
      <c r="E330" s="1046"/>
      <c r="F330" s="9"/>
      <c r="G330" s="1046"/>
      <c r="H330" s="16"/>
      <c r="I330" s="9"/>
      <c r="J330" s="9"/>
      <c r="K330" s="9"/>
      <c r="L330" s="9"/>
      <c r="M330" s="9"/>
      <c r="N330" s="9"/>
      <c r="O330" s="9"/>
      <c r="P330" s="9"/>
      <c r="Q330" s="425"/>
      <c r="S330" s="9"/>
      <c r="T330" s="17"/>
      <c r="V330" s="9"/>
      <c r="W330" s="17"/>
      <c r="X330" s="9"/>
      <c r="Y330" s="9"/>
      <c r="Z330" s="9"/>
      <c r="AA330" s="9"/>
      <c r="AB330" s="9"/>
      <c r="AC330" s="9"/>
      <c r="AD330" s="9"/>
      <c r="AE330" s="9"/>
      <c r="AF330" s="9"/>
      <c r="AG330" s="9"/>
      <c r="AH330" s="9"/>
    </row>
    <row r="331" spans="1:34" x14ac:dyDescent="0.25">
      <c r="A331" s="9"/>
      <c r="B331" s="9"/>
      <c r="C331" s="9"/>
      <c r="D331" s="9"/>
      <c r="E331" s="1046"/>
      <c r="F331" s="9"/>
      <c r="G331" s="1046"/>
      <c r="H331" s="16"/>
      <c r="I331" s="9"/>
      <c r="J331" s="9"/>
      <c r="K331" s="9"/>
      <c r="L331" s="9"/>
      <c r="M331" s="9"/>
      <c r="N331" s="9"/>
      <c r="O331" s="9"/>
      <c r="P331" s="9"/>
      <c r="Q331" s="425"/>
      <c r="S331" s="9"/>
      <c r="T331" s="17"/>
      <c r="V331" s="9"/>
      <c r="W331" s="17"/>
      <c r="X331" s="9"/>
      <c r="Y331" s="9"/>
      <c r="Z331" s="9"/>
      <c r="AA331" s="9"/>
      <c r="AB331" s="9"/>
      <c r="AC331" s="9"/>
      <c r="AD331" s="9"/>
      <c r="AE331" s="9"/>
      <c r="AF331" s="9"/>
      <c r="AG331" s="9"/>
      <c r="AH331" s="9"/>
    </row>
    <row r="332" spans="1:34" x14ac:dyDescent="0.25">
      <c r="A332" s="9"/>
      <c r="B332" s="9"/>
      <c r="C332" s="9"/>
      <c r="D332" s="9"/>
      <c r="E332" s="1046"/>
      <c r="F332" s="9"/>
      <c r="G332" s="1046"/>
      <c r="H332" s="16"/>
      <c r="I332" s="9"/>
      <c r="J332" s="9"/>
      <c r="K332" s="9"/>
      <c r="L332" s="9"/>
      <c r="M332" s="9"/>
      <c r="N332" s="9"/>
      <c r="O332" s="9"/>
      <c r="P332" s="9"/>
      <c r="Q332" s="425"/>
      <c r="S332" s="9"/>
      <c r="T332" s="17"/>
      <c r="V332" s="9"/>
      <c r="W332" s="17"/>
      <c r="X332" s="9"/>
      <c r="Y332" s="9"/>
      <c r="Z332" s="9"/>
      <c r="AA332" s="9"/>
      <c r="AB332" s="9"/>
      <c r="AC332" s="9"/>
      <c r="AD332" s="9"/>
      <c r="AE332" s="9"/>
      <c r="AF332" s="9"/>
      <c r="AG332" s="9"/>
      <c r="AH332" s="9"/>
    </row>
    <row r="333" spans="1:34" x14ac:dyDescent="0.25">
      <c r="A333" s="9"/>
      <c r="B333" s="9"/>
      <c r="C333" s="9"/>
      <c r="D333" s="9"/>
      <c r="E333" s="1046"/>
      <c r="F333" s="9"/>
      <c r="G333" s="1046"/>
      <c r="H333" s="16"/>
      <c r="I333" s="9"/>
      <c r="J333" s="9"/>
      <c r="K333" s="9"/>
      <c r="L333" s="9"/>
      <c r="M333" s="9"/>
      <c r="N333" s="9"/>
      <c r="O333" s="9"/>
      <c r="P333" s="9"/>
      <c r="Q333" s="425"/>
      <c r="S333" s="9"/>
      <c r="T333" s="17"/>
      <c r="V333" s="9"/>
      <c r="W333" s="17"/>
      <c r="X333" s="9"/>
      <c r="Y333" s="9"/>
      <c r="Z333" s="9"/>
      <c r="AA333" s="9"/>
      <c r="AB333" s="9"/>
      <c r="AC333" s="9"/>
      <c r="AD333" s="9"/>
      <c r="AE333" s="9"/>
      <c r="AF333" s="9"/>
      <c r="AG333" s="9"/>
      <c r="AH333" s="9"/>
    </row>
    <row r="334" spans="1:34" x14ac:dyDescent="0.25">
      <c r="A334" s="9"/>
      <c r="B334" s="9"/>
      <c r="C334" s="9"/>
      <c r="D334" s="9"/>
      <c r="E334" s="1046"/>
      <c r="F334" s="9"/>
      <c r="G334" s="1046"/>
      <c r="H334" s="16"/>
      <c r="I334" s="9"/>
      <c r="J334" s="9"/>
      <c r="K334" s="9"/>
      <c r="L334" s="9"/>
      <c r="M334" s="9"/>
      <c r="N334" s="9"/>
      <c r="O334" s="9"/>
      <c r="P334" s="9"/>
      <c r="Q334" s="425"/>
      <c r="S334" s="9"/>
      <c r="T334" s="17"/>
      <c r="V334" s="9"/>
      <c r="W334" s="17"/>
      <c r="X334" s="9"/>
      <c r="Y334" s="9"/>
      <c r="Z334" s="9"/>
      <c r="AA334" s="9"/>
      <c r="AB334" s="9"/>
      <c r="AC334" s="9"/>
      <c r="AD334" s="9"/>
      <c r="AE334" s="9"/>
      <c r="AF334" s="9"/>
      <c r="AG334" s="9"/>
      <c r="AH334" s="9"/>
    </row>
    <row r="335" spans="1:34" x14ac:dyDescent="0.25">
      <c r="A335" s="9"/>
      <c r="B335" s="9"/>
      <c r="C335" s="9"/>
      <c r="D335" s="9"/>
      <c r="E335" s="1046"/>
      <c r="F335" s="9"/>
      <c r="G335" s="1046"/>
      <c r="H335" s="16"/>
      <c r="I335" s="9"/>
      <c r="J335" s="9"/>
      <c r="K335" s="9"/>
      <c r="L335" s="9"/>
      <c r="M335" s="9"/>
      <c r="N335" s="9"/>
      <c r="O335" s="9"/>
      <c r="P335" s="9"/>
      <c r="Q335" s="425"/>
      <c r="S335" s="9"/>
      <c r="T335" s="17"/>
      <c r="V335" s="9"/>
      <c r="W335" s="17"/>
      <c r="X335" s="9"/>
      <c r="Y335" s="9"/>
      <c r="Z335" s="9"/>
      <c r="AA335" s="9"/>
      <c r="AB335" s="9"/>
      <c r="AC335" s="9"/>
      <c r="AD335" s="9"/>
      <c r="AE335" s="9"/>
      <c r="AF335" s="9"/>
      <c r="AG335" s="9"/>
      <c r="AH335" s="9"/>
    </row>
    <row r="336" spans="1:34" x14ac:dyDescent="0.25">
      <c r="A336" s="9"/>
      <c r="B336" s="9"/>
      <c r="C336" s="9"/>
      <c r="D336" s="9"/>
      <c r="E336" s="1046"/>
      <c r="F336" s="9"/>
      <c r="G336" s="1046"/>
      <c r="H336" s="16"/>
      <c r="I336" s="9"/>
      <c r="J336" s="9"/>
      <c r="K336" s="9"/>
      <c r="L336" s="9"/>
      <c r="M336" s="9"/>
      <c r="N336" s="9"/>
      <c r="O336" s="9"/>
      <c r="P336" s="9"/>
      <c r="Q336" s="425"/>
      <c r="S336" s="9"/>
      <c r="T336" s="17"/>
      <c r="V336" s="9"/>
      <c r="W336" s="17"/>
      <c r="X336" s="9"/>
      <c r="Y336" s="9"/>
      <c r="Z336" s="9"/>
      <c r="AA336" s="9"/>
      <c r="AB336" s="9"/>
      <c r="AC336" s="9"/>
      <c r="AD336" s="9"/>
      <c r="AE336" s="9"/>
      <c r="AF336" s="9"/>
      <c r="AG336" s="9"/>
      <c r="AH336" s="9"/>
    </row>
    <row r="337" spans="1:34" x14ac:dyDescent="0.25">
      <c r="A337" s="9"/>
      <c r="B337" s="9"/>
      <c r="C337" s="9"/>
      <c r="D337" s="9"/>
      <c r="E337" s="1046"/>
      <c r="F337" s="9"/>
      <c r="G337" s="1046"/>
      <c r="H337" s="16"/>
      <c r="I337" s="9"/>
      <c r="J337" s="9"/>
      <c r="K337" s="9"/>
      <c r="L337" s="9"/>
      <c r="M337" s="9"/>
      <c r="N337" s="9"/>
      <c r="O337" s="9"/>
      <c r="P337" s="9"/>
      <c r="Q337" s="425"/>
      <c r="S337" s="9"/>
      <c r="T337" s="17"/>
      <c r="V337" s="9"/>
      <c r="W337" s="17"/>
      <c r="X337" s="9"/>
      <c r="Y337" s="9"/>
      <c r="Z337" s="9"/>
      <c r="AA337" s="9"/>
      <c r="AB337" s="9"/>
      <c r="AC337" s="9"/>
      <c r="AD337" s="9"/>
      <c r="AE337" s="9"/>
      <c r="AF337" s="9"/>
      <c r="AG337" s="9"/>
      <c r="AH337" s="9"/>
    </row>
    <row r="338" spans="1:34" x14ac:dyDescent="0.25">
      <c r="A338" s="9"/>
      <c r="B338" s="9"/>
      <c r="C338" s="9"/>
      <c r="D338" s="9"/>
      <c r="E338" s="1046"/>
      <c r="F338" s="9"/>
      <c r="G338" s="1046"/>
      <c r="H338" s="16"/>
      <c r="I338" s="9"/>
      <c r="J338" s="9"/>
      <c r="K338" s="9"/>
      <c r="L338" s="9"/>
      <c r="M338" s="9"/>
      <c r="N338" s="9"/>
      <c r="O338" s="9"/>
      <c r="P338" s="9"/>
      <c r="Q338" s="425"/>
      <c r="S338" s="9"/>
      <c r="T338" s="17"/>
      <c r="V338" s="9"/>
      <c r="W338" s="17"/>
      <c r="X338" s="9"/>
      <c r="Y338" s="9"/>
      <c r="Z338" s="9"/>
      <c r="AA338" s="9"/>
      <c r="AB338" s="9"/>
      <c r="AC338" s="9"/>
      <c r="AD338" s="9"/>
      <c r="AE338" s="9"/>
      <c r="AF338" s="9"/>
      <c r="AG338" s="9"/>
      <c r="AH338" s="9"/>
    </row>
    <row r="339" spans="1:34" x14ac:dyDescent="0.25">
      <c r="A339" s="9"/>
      <c r="B339" s="9"/>
      <c r="C339" s="9"/>
      <c r="D339" s="9"/>
      <c r="E339" s="1046"/>
      <c r="F339" s="9"/>
      <c r="G339" s="1046"/>
      <c r="H339" s="16"/>
      <c r="I339" s="9"/>
      <c r="J339" s="9"/>
      <c r="K339" s="9"/>
      <c r="L339" s="9"/>
      <c r="M339" s="9"/>
      <c r="N339" s="9"/>
      <c r="O339" s="9"/>
      <c r="P339" s="9"/>
      <c r="Q339" s="425"/>
      <c r="S339" s="9"/>
      <c r="T339" s="17"/>
      <c r="V339" s="9"/>
      <c r="W339" s="17"/>
      <c r="X339" s="9"/>
      <c r="Y339" s="9"/>
      <c r="Z339" s="9"/>
      <c r="AA339" s="9"/>
      <c r="AB339" s="9"/>
      <c r="AC339" s="9"/>
      <c r="AD339" s="9"/>
      <c r="AE339" s="9"/>
      <c r="AF339" s="9"/>
      <c r="AG339" s="9"/>
      <c r="AH339" s="9"/>
    </row>
    <row r="340" spans="1:34" x14ac:dyDescent="0.25">
      <c r="A340" s="9"/>
      <c r="B340" s="9"/>
      <c r="C340" s="9"/>
      <c r="D340" s="9"/>
      <c r="E340" s="1046"/>
      <c r="F340" s="9"/>
      <c r="G340" s="1046"/>
      <c r="H340" s="16"/>
      <c r="I340" s="9"/>
      <c r="J340" s="9"/>
      <c r="K340" s="9"/>
      <c r="L340" s="9"/>
      <c r="M340" s="9"/>
      <c r="N340" s="9"/>
      <c r="O340" s="9"/>
      <c r="P340" s="9"/>
      <c r="Q340" s="425"/>
      <c r="S340" s="9"/>
      <c r="T340" s="17"/>
      <c r="V340" s="9"/>
      <c r="W340" s="17"/>
      <c r="X340" s="9"/>
      <c r="Y340" s="9"/>
      <c r="Z340" s="9"/>
      <c r="AA340" s="9"/>
      <c r="AB340" s="9"/>
      <c r="AC340" s="9"/>
      <c r="AD340" s="9"/>
      <c r="AE340" s="9"/>
      <c r="AF340" s="9"/>
      <c r="AG340" s="9"/>
      <c r="AH340" s="9"/>
    </row>
    <row r="341" spans="1:34" x14ac:dyDescent="0.25">
      <c r="A341" s="9"/>
      <c r="B341" s="9"/>
      <c r="C341" s="9"/>
      <c r="D341" s="9"/>
      <c r="E341" s="1046"/>
      <c r="F341" s="9"/>
      <c r="G341" s="1046"/>
      <c r="H341" s="16"/>
      <c r="I341" s="9"/>
      <c r="J341" s="9"/>
      <c r="K341" s="9"/>
      <c r="L341" s="9"/>
      <c r="M341" s="9"/>
      <c r="N341" s="9"/>
      <c r="O341" s="9"/>
      <c r="P341" s="9"/>
      <c r="Q341" s="425"/>
      <c r="S341" s="9"/>
      <c r="T341" s="17"/>
      <c r="V341" s="9"/>
      <c r="W341" s="17"/>
      <c r="X341" s="9"/>
      <c r="Y341" s="9"/>
      <c r="Z341" s="9"/>
      <c r="AA341" s="9"/>
      <c r="AB341" s="9"/>
      <c r="AC341" s="9"/>
      <c r="AD341" s="9"/>
      <c r="AE341" s="9"/>
      <c r="AF341" s="9"/>
      <c r="AG341" s="9"/>
      <c r="AH341" s="9"/>
    </row>
    <row r="342" spans="1:34" x14ac:dyDescent="0.25">
      <c r="A342" s="9"/>
      <c r="B342" s="9"/>
      <c r="C342" s="9"/>
      <c r="D342" s="9"/>
      <c r="E342" s="1046"/>
      <c r="F342" s="9"/>
      <c r="G342" s="1046"/>
      <c r="H342" s="16"/>
      <c r="I342" s="9"/>
      <c r="J342" s="9"/>
      <c r="K342" s="9"/>
      <c r="L342" s="9"/>
      <c r="M342" s="9"/>
      <c r="N342" s="9"/>
      <c r="O342" s="9"/>
      <c r="P342" s="9"/>
      <c r="Q342" s="425"/>
      <c r="S342" s="9"/>
      <c r="T342" s="17"/>
      <c r="V342" s="9"/>
      <c r="W342" s="17"/>
      <c r="X342" s="9"/>
      <c r="Y342" s="9"/>
      <c r="Z342" s="9"/>
      <c r="AA342" s="9"/>
      <c r="AB342" s="9"/>
      <c r="AC342" s="9"/>
      <c r="AD342" s="9"/>
      <c r="AE342" s="9"/>
      <c r="AF342" s="9"/>
      <c r="AG342" s="9"/>
      <c r="AH342" s="9"/>
    </row>
    <row r="343" spans="1:34" x14ac:dyDescent="0.25">
      <c r="A343" s="9"/>
      <c r="B343" s="9"/>
      <c r="C343" s="9"/>
      <c r="D343" s="9"/>
      <c r="E343" s="1046"/>
      <c r="F343" s="9"/>
      <c r="G343" s="1046"/>
      <c r="H343" s="16"/>
      <c r="I343" s="9"/>
      <c r="J343" s="9"/>
      <c r="K343" s="9"/>
      <c r="L343" s="9"/>
      <c r="M343" s="9"/>
      <c r="N343" s="9"/>
      <c r="O343" s="9"/>
      <c r="P343" s="9"/>
      <c r="Q343" s="425"/>
      <c r="S343" s="9"/>
      <c r="T343" s="17"/>
      <c r="V343" s="9"/>
      <c r="W343" s="17"/>
      <c r="X343" s="9"/>
      <c r="Y343" s="9"/>
      <c r="Z343" s="9"/>
      <c r="AA343" s="9"/>
      <c r="AB343" s="9"/>
      <c r="AC343" s="9"/>
      <c r="AD343" s="9"/>
      <c r="AE343" s="9"/>
      <c r="AF343" s="9"/>
      <c r="AG343" s="9"/>
      <c r="AH343" s="9"/>
    </row>
    <row r="344" spans="1:34" x14ac:dyDescent="0.25">
      <c r="A344" s="9"/>
      <c r="B344" s="9"/>
      <c r="C344" s="9"/>
      <c r="D344" s="9"/>
      <c r="E344" s="1046"/>
      <c r="F344" s="9"/>
      <c r="G344" s="1046"/>
      <c r="H344" s="16"/>
      <c r="I344" s="9"/>
      <c r="J344" s="9"/>
      <c r="K344" s="9"/>
      <c r="L344" s="9"/>
      <c r="M344" s="9"/>
      <c r="N344" s="9"/>
      <c r="O344" s="9"/>
      <c r="P344" s="9"/>
      <c r="Q344" s="425"/>
      <c r="S344" s="9"/>
      <c r="T344" s="17"/>
      <c r="V344" s="9"/>
      <c r="W344" s="17"/>
      <c r="X344" s="9"/>
      <c r="Y344" s="9"/>
      <c r="Z344" s="9"/>
      <c r="AA344" s="9"/>
      <c r="AB344" s="9"/>
      <c r="AC344" s="9"/>
      <c r="AD344" s="9"/>
      <c r="AE344" s="9"/>
      <c r="AF344" s="9"/>
      <c r="AG344" s="9"/>
      <c r="AH344" s="9"/>
    </row>
    <row r="345" spans="1:34" x14ac:dyDescent="0.25">
      <c r="A345" s="9"/>
      <c r="B345" s="9"/>
      <c r="C345" s="9"/>
      <c r="D345" s="9"/>
      <c r="E345" s="1046"/>
      <c r="F345" s="9"/>
      <c r="G345" s="1046"/>
      <c r="H345" s="16"/>
      <c r="I345" s="9"/>
      <c r="J345" s="9"/>
      <c r="K345" s="9"/>
      <c r="L345" s="9"/>
      <c r="M345" s="9"/>
      <c r="N345" s="9"/>
      <c r="O345" s="9"/>
      <c r="P345" s="9"/>
      <c r="Q345" s="425"/>
      <c r="S345" s="9"/>
      <c r="T345" s="17"/>
      <c r="V345" s="9"/>
      <c r="W345" s="17"/>
      <c r="X345" s="9"/>
      <c r="Y345" s="9"/>
      <c r="Z345" s="9"/>
      <c r="AA345" s="9"/>
      <c r="AB345" s="9"/>
      <c r="AC345" s="9"/>
      <c r="AD345" s="9"/>
      <c r="AE345" s="9"/>
      <c r="AF345" s="9"/>
      <c r="AG345" s="9"/>
      <c r="AH345" s="9"/>
    </row>
    <row r="346" spans="1:34" x14ac:dyDescent="0.25">
      <c r="A346" s="9"/>
      <c r="B346" s="9"/>
      <c r="C346" s="9"/>
      <c r="D346" s="9"/>
      <c r="E346" s="1046"/>
      <c r="F346" s="9"/>
      <c r="G346" s="1046"/>
      <c r="H346" s="16"/>
      <c r="I346" s="9"/>
      <c r="J346" s="9"/>
      <c r="K346" s="9"/>
      <c r="L346" s="9"/>
      <c r="M346" s="9"/>
      <c r="N346" s="9"/>
      <c r="O346" s="9"/>
      <c r="P346" s="9"/>
      <c r="Q346" s="425"/>
      <c r="S346" s="9"/>
      <c r="T346" s="17"/>
      <c r="V346" s="9"/>
      <c r="W346" s="17"/>
      <c r="X346" s="9"/>
      <c r="Y346" s="9"/>
      <c r="Z346" s="9"/>
      <c r="AA346" s="9"/>
      <c r="AB346" s="9"/>
      <c r="AC346" s="9"/>
      <c r="AD346" s="9"/>
      <c r="AE346" s="9"/>
      <c r="AF346" s="9"/>
      <c r="AG346" s="9"/>
      <c r="AH346" s="9"/>
    </row>
    <row r="347" spans="1:34" x14ac:dyDescent="0.25">
      <c r="A347" s="9"/>
      <c r="B347" s="9"/>
      <c r="C347" s="9"/>
      <c r="D347" s="9"/>
      <c r="E347" s="1046"/>
      <c r="F347" s="9"/>
      <c r="G347" s="1046"/>
      <c r="H347" s="16"/>
      <c r="I347" s="9"/>
      <c r="J347" s="9"/>
      <c r="K347" s="9"/>
      <c r="L347" s="9"/>
      <c r="M347" s="9"/>
      <c r="N347" s="9"/>
      <c r="O347" s="9"/>
      <c r="P347" s="9"/>
      <c r="Q347" s="425"/>
      <c r="S347" s="9"/>
      <c r="T347" s="17"/>
      <c r="V347" s="9"/>
      <c r="W347" s="17"/>
      <c r="X347" s="9"/>
      <c r="Y347" s="9"/>
      <c r="Z347" s="9"/>
      <c r="AA347" s="9"/>
      <c r="AB347" s="9"/>
      <c r="AC347" s="9"/>
      <c r="AD347" s="9"/>
      <c r="AE347" s="9"/>
      <c r="AF347" s="9"/>
      <c r="AG347" s="9"/>
      <c r="AH347" s="9"/>
    </row>
    <row r="348" spans="1:34" x14ac:dyDescent="0.25">
      <c r="A348" s="9"/>
      <c r="B348" s="9"/>
      <c r="C348" s="9"/>
      <c r="D348" s="9"/>
      <c r="E348" s="1046"/>
      <c r="F348" s="9"/>
      <c r="G348" s="1046"/>
      <c r="H348" s="16"/>
      <c r="I348" s="9"/>
      <c r="J348" s="9"/>
      <c r="K348" s="9"/>
      <c r="L348" s="9"/>
      <c r="M348" s="9"/>
      <c r="N348" s="9"/>
      <c r="O348" s="9"/>
      <c r="P348" s="9"/>
      <c r="Q348" s="425"/>
      <c r="S348" s="9"/>
      <c r="T348" s="17"/>
      <c r="V348" s="9"/>
      <c r="W348" s="17"/>
      <c r="X348" s="9"/>
      <c r="Y348" s="9"/>
      <c r="Z348" s="9"/>
      <c r="AA348" s="9"/>
      <c r="AB348" s="9"/>
      <c r="AC348" s="9"/>
      <c r="AD348" s="9"/>
      <c r="AE348" s="9"/>
      <c r="AF348" s="9"/>
      <c r="AG348" s="9"/>
      <c r="AH348" s="9"/>
    </row>
    <row r="349" spans="1:34" x14ac:dyDescent="0.25">
      <c r="A349" s="9"/>
      <c r="B349" s="9"/>
      <c r="C349" s="9"/>
      <c r="D349" s="9"/>
      <c r="E349" s="1046"/>
      <c r="F349" s="9"/>
      <c r="G349" s="1046"/>
      <c r="H349" s="16"/>
      <c r="I349" s="9"/>
      <c r="J349" s="9"/>
      <c r="K349" s="9"/>
      <c r="L349" s="9"/>
      <c r="M349" s="9"/>
      <c r="N349" s="9"/>
      <c r="O349" s="9"/>
      <c r="P349" s="9"/>
      <c r="Q349" s="425"/>
      <c r="S349" s="9"/>
      <c r="T349" s="17"/>
      <c r="V349" s="9"/>
      <c r="W349" s="17"/>
      <c r="X349" s="9"/>
      <c r="Y349" s="9"/>
      <c r="Z349" s="9"/>
      <c r="AA349" s="9"/>
      <c r="AB349" s="9"/>
      <c r="AC349" s="9"/>
      <c r="AD349" s="9"/>
      <c r="AE349" s="9"/>
      <c r="AF349" s="9"/>
      <c r="AG349" s="9"/>
      <c r="AH349" s="9"/>
    </row>
    <row r="350" spans="1:34" x14ac:dyDescent="0.25">
      <c r="A350" s="9"/>
      <c r="B350" s="9"/>
      <c r="C350" s="9"/>
      <c r="D350" s="9"/>
      <c r="E350" s="1046"/>
      <c r="F350" s="9"/>
      <c r="G350" s="1046"/>
      <c r="H350" s="16"/>
      <c r="I350" s="9"/>
      <c r="J350" s="9"/>
      <c r="K350" s="9"/>
      <c r="L350" s="9"/>
      <c r="M350" s="9"/>
      <c r="N350" s="9"/>
      <c r="O350" s="9"/>
      <c r="P350" s="9"/>
      <c r="Q350" s="425"/>
      <c r="S350" s="9"/>
      <c r="T350" s="17"/>
      <c r="V350" s="9"/>
      <c r="W350" s="17"/>
      <c r="X350" s="9"/>
      <c r="Y350" s="9"/>
      <c r="Z350" s="9"/>
      <c r="AA350" s="9"/>
      <c r="AB350" s="9"/>
      <c r="AC350" s="9"/>
      <c r="AD350" s="9"/>
      <c r="AE350" s="9"/>
      <c r="AF350" s="9"/>
      <c r="AG350" s="9"/>
      <c r="AH350" s="9"/>
    </row>
    <row r="351" spans="1:34" x14ac:dyDescent="0.25">
      <c r="A351" s="9"/>
      <c r="B351" s="9"/>
      <c r="C351" s="9"/>
      <c r="D351" s="9"/>
      <c r="E351" s="1046"/>
      <c r="F351" s="9"/>
      <c r="G351" s="1046"/>
      <c r="H351" s="16"/>
      <c r="I351" s="9"/>
      <c r="J351" s="9"/>
      <c r="K351" s="9"/>
      <c r="L351" s="9"/>
      <c r="M351" s="9"/>
      <c r="N351" s="9"/>
      <c r="O351" s="9"/>
      <c r="P351" s="9"/>
      <c r="Q351" s="425"/>
      <c r="S351" s="9"/>
      <c r="T351" s="17"/>
      <c r="V351" s="9"/>
      <c r="W351" s="17"/>
      <c r="X351" s="9"/>
      <c r="Y351" s="9"/>
      <c r="Z351" s="9"/>
      <c r="AA351" s="9"/>
      <c r="AB351" s="9"/>
      <c r="AC351" s="9"/>
      <c r="AD351" s="9"/>
      <c r="AE351" s="9"/>
      <c r="AF351" s="9"/>
      <c r="AG351" s="9"/>
      <c r="AH351" s="9"/>
    </row>
    <row r="352" spans="1:34" x14ac:dyDescent="0.25">
      <c r="A352" s="9"/>
      <c r="B352" s="9"/>
      <c r="C352" s="9"/>
      <c r="D352" s="9"/>
      <c r="E352" s="1046"/>
      <c r="F352" s="9"/>
      <c r="G352" s="1046"/>
      <c r="H352" s="16"/>
      <c r="I352" s="9"/>
      <c r="J352" s="9"/>
      <c r="K352" s="9"/>
      <c r="L352" s="9"/>
      <c r="M352" s="9"/>
      <c r="N352" s="9"/>
      <c r="O352" s="9"/>
      <c r="P352" s="9"/>
      <c r="Q352" s="425"/>
      <c r="S352" s="9"/>
      <c r="T352" s="17"/>
      <c r="V352" s="9"/>
      <c r="W352" s="17"/>
      <c r="X352" s="9"/>
      <c r="Y352" s="9"/>
      <c r="Z352" s="9"/>
      <c r="AA352" s="9"/>
      <c r="AB352" s="9"/>
      <c r="AC352" s="9"/>
      <c r="AD352" s="9"/>
      <c r="AE352" s="9"/>
      <c r="AF352" s="9"/>
      <c r="AG352" s="9"/>
      <c r="AH352" s="9"/>
    </row>
    <row r="353" spans="1:34" x14ac:dyDescent="0.25">
      <c r="A353" s="9"/>
      <c r="B353" s="9"/>
      <c r="C353" s="9"/>
      <c r="D353" s="9"/>
      <c r="E353" s="1046"/>
      <c r="F353" s="9"/>
      <c r="G353" s="1046"/>
      <c r="H353" s="16"/>
      <c r="I353" s="9"/>
      <c r="J353" s="9"/>
      <c r="K353" s="9"/>
      <c r="L353" s="9"/>
      <c r="M353" s="9"/>
      <c r="N353" s="9"/>
      <c r="O353" s="9"/>
      <c r="P353" s="9"/>
      <c r="Q353" s="425"/>
      <c r="S353" s="9"/>
      <c r="T353" s="17"/>
      <c r="V353" s="9"/>
      <c r="W353" s="17"/>
      <c r="X353" s="9"/>
      <c r="Y353" s="9"/>
      <c r="Z353" s="9"/>
      <c r="AA353" s="9"/>
      <c r="AB353" s="9"/>
      <c r="AC353" s="9"/>
      <c r="AD353" s="9"/>
      <c r="AE353" s="9"/>
      <c r="AF353" s="9"/>
      <c r="AG353" s="9"/>
      <c r="AH353" s="9"/>
    </row>
    <row r="354" spans="1:34" x14ac:dyDescent="0.25">
      <c r="A354" s="9"/>
      <c r="B354" s="9"/>
      <c r="C354" s="9"/>
      <c r="D354" s="9"/>
      <c r="E354" s="1046"/>
      <c r="F354" s="9"/>
      <c r="G354" s="1046"/>
      <c r="H354" s="16"/>
      <c r="I354" s="9"/>
      <c r="J354" s="9"/>
      <c r="K354" s="9"/>
      <c r="L354" s="9"/>
      <c r="M354" s="9"/>
      <c r="N354" s="9"/>
      <c r="O354" s="9"/>
      <c r="P354" s="9"/>
      <c r="Q354" s="425"/>
      <c r="S354" s="9"/>
      <c r="T354" s="17"/>
      <c r="V354" s="9"/>
      <c r="W354" s="17"/>
      <c r="X354" s="9"/>
      <c r="Y354" s="9"/>
      <c r="Z354" s="9"/>
      <c r="AA354" s="9"/>
      <c r="AB354" s="9"/>
      <c r="AC354" s="9"/>
      <c r="AD354" s="9"/>
      <c r="AE354" s="9"/>
      <c r="AF354" s="9"/>
      <c r="AG354" s="9"/>
      <c r="AH354" s="9"/>
    </row>
    <row r="355" spans="1:34" x14ac:dyDescent="0.25">
      <c r="A355" s="9"/>
      <c r="B355" s="9"/>
      <c r="C355" s="9"/>
      <c r="D355" s="9"/>
      <c r="E355" s="1046"/>
      <c r="F355" s="9"/>
      <c r="G355" s="1046"/>
      <c r="H355" s="16"/>
      <c r="I355" s="9"/>
      <c r="J355" s="9"/>
      <c r="K355" s="9"/>
      <c r="L355" s="9"/>
      <c r="M355" s="9"/>
      <c r="N355" s="9"/>
      <c r="O355" s="9"/>
      <c r="P355" s="9"/>
      <c r="Q355" s="425"/>
      <c r="S355" s="9"/>
      <c r="T355" s="17"/>
      <c r="V355" s="9"/>
      <c r="W355" s="17"/>
      <c r="X355" s="9"/>
      <c r="Y355" s="9"/>
      <c r="Z355" s="9"/>
      <c r="AA355" s="9"/>
      <c r="AB355" s="9"/>
      <c r="AC355" s="9"/>
      <c r="AD355" s="9"/>
      <c r="AE355" s="9"/>
      <c r="AF355" s="9"/>
      <c r="AG355" s="9"/>
      <c r="AH355" s="9"/>
    </row>
    <row r="356" spans="1:34" x14ac:dyDescent="0.25">
      <c r="A356" s="9"/>
      <c r="B356" s="9"/>
      <c r="C356" s="9"/>
      <c r="D356" s="9"/>
      <c r="E356" s="1046"/>
      <c r="F356" s="9"/>
      <c r="G356" s="1046"/>
      <c r="H356" s="16"/>
      <c r="I356" s="9"/>
      <c r="J356" s="9"/>
      <c r="K356" s="9"/>
      <c r="L356" s="9"/>
      <c r="M356" s="9"/>
      <c r="N356" s="9"/>
      <c r="O356" s="9"/>
      <c r="P356" s="9"/>
      <c r="Q356" s="425"/>
      <c r="S356" s="9"/>
      <c r="T356" s="17"/>
      <c r="V356" s="9"/>
      <c r="W356" s="17"/>
      <c r="X356" s="9"/>
      <c r="Y356" s="9"/>
      <c r="Z356" s="9"/>
      <c r="AA356" s="9"/>
      <c r="AB356" s="9"/>
      <c r="AC356" s="9"/>
      <c r="AD356" s="9"/>
      <c r="AE356" s="9"/>
      <c r="AF356" s="9"/>
      <c r="AG356" s="9"/>
      <c r="AH356" s="9"/>
    </row>
    <row r="357" spans="1:34" x14ac:dyDescent="0.25">
      <c r="A357" s="9"/>
      <c r="B357" s="9"/>
      <c r="C357" s="9"/>
      <c r="D357" s="9"/>
      <c r="E357" s="1046"/>
      <c r="F357" s="9"/>
      <c r="G357" s="1046"/>
      <c r="H357" s="16"/>
      <c r="I357" s="9"/>
      <c r="J357" s="9"/>
      <c r="K357" s="9"/>
      <c r="L357" s="9"/>
      <c r="M357" s="9"/>
      <c r="N357" s="9"/>
      <c r="O357" s="9"/>
      <c r="P357" s="9"/>
      <c r="Q357" s="425"/>
      <c r="S357" s="9"/>
      <c r="T357" s="17"/>
      <c r="V357" s="9"/>
      <c r="W357" s="17"/>
      <c r="X357" s="9"/>
      <c r="Y357" s="9"/>
      <c r="Z357" s="9"/>
      <c r="AA357" s="9"/>
      <c r="AB357" s="9"/>
      <c r="AC357" s="9"/>
      <c r="AD357" s="9"/>
      <c r="AE357" s="9"/>
      <c r="AF357" s="9"/>
      <c r="AG357" s="9"/>
      <c r="AH357" s="9"/>
    </row>
    <row r="358" spans="1:34" x14ac:dyDescent="0.25">
      <c r="A358" s="9"/>
      <c r="B358" s="9"/>
      <c r="C358" s="9"/>
      <c r="D358" s="9"/>
      <c r="E358" s="1046"/>
      <c r="F358" s="9"/>
      <c r="G358" s="1046"/>
      <c r="H358" s="16"/>
      <c r="I358" s="9"/>
      <c r="J358" s="9"/>
      <c r="K358" s="9"/>
      <c r="L358" s="9"/>
      <c r="M358" s="9"/>
      <c r="N358" s="9"/>
      <c r="O358" s="9"/>
      <c r="P358" s="9"/>
      <c r="Q358" s="425"/>
      <c r="S358" s="9"/>
      <c r="T358" s="17"/>
      <c r="V358" s="9"/>
      <c r="W358" s="17"/>
      <c r="X358" s="9"/>
      <c r="Y358" s="9"/>
      <c r="Z358" s="9"/>
      <c r="AA358" s="9"/>
      <c r="AB358" s="9"/>
      <c r="AC358" s="9"/>
      <c r="AD358" s="9"/>
      <c r="AE358" s="9"/>
      <c r="AF358" s="9"/>
      <c r="AG358" s="9"/>
      <c r="AH358" s="9"/>
    </row>
    <row r="359" spans="1:34" x14ac:dyDescent="0.25">
      <c r="A359" s="9"/>
      <c r="B359" s="9"/>
      <c r="C359" s="9"/>
      <c r="D359" s="9"/>
      <c r="E359" s="1046"/>
      <c r="F359" s="9"/>
      <c r="G359" s="1046"/>
      <c r="H359" s="16"/>
      <c r="I359" s="9"/>
      <c r="J359" s="9"/>
      <c r="K359" s="9"/>
      <c r="L359" s="9"/>
      <c r="M359" s="9"/>
      <c r="N359" s="9"/>
      <c r="O359" s="9"/>
      <c r="P359" s="9"/>
      <c r="Q359" s="425"/>
      <c r="S359" s="9"/>
      <c r="T359" s="17"/>
      <c r="V359" s="9"/>
      <c r="W359" s="17"/>
      <c r="X359" s="9"/>
      <c r="Y359" s="9"/>
      <c r="Z359" s="9"/>
      <c r="AA359" s="9"/>
      <c r="AB359" s="9"/>
      <c r="AC359" s="9"/>
      <c r="AD359" s="9"/>
      <c r="AE359" s="9"/>
      <c r="AF359" s="9"/>
      <c r="AG359" s="9"/>
      <c r="AH359" s="9"/>
    </row>
    <row r="360" spans="1:34" x14ac:dyDescent="0.25">
      <c r="A360" s="9"/>
      <c r="B360" s="9"/>
      <c r="C360" s="9"/>
      <c r="D360" s="9"/>
      <c r="E360" s="1046"/>
      <c r="F360" s="9"/>
      <c r="G360" s="1046"/>
      <c r="H360" s="16"/>
      <c r="I360" s="9"/>
      <c r="J360" s="9"/>
      <c r="K360" s="9"/>
      <c r="L360" s="9"/>
      <c r="M360" s="9"/>
      <c r="N360" s="9"/>
      <c r="O360" s="9"/>
      <c r="P360" s="9"/>
      <c r="Q360" s="425"/>
      <c r="S360" s="9"/>
      <c r="T360" s="17"/>
      <c r="V360" s="9"/>
      <c r="W360" s="17"/>
      <c r="X360" s="9"/>
      <c r="Y360" s="9"/>
      <c r="Z360" s="9"/>
      <c r="AA360" s="9"/>
      <c r="AB360" s="9"/>
      <c r="AC360" s="9"/>
      <c r="AD360" s="9"/>
      <c r="AE360" s="9"/>
      <c r="AF360" s="9"/>
      <c r="AG360" s="9"/>
      <c r="AH360" s="9"/>
    </row>
    <row r="361" spans="1:34" x14ac:dyDescent="0.25">
      <c r="A361" s="9"/>
      <c r="B361" s="9"/>
      <c r="C361" s="9"/>
      <c r="D361" s="9"/>
      <c r="E361" s="1046"/>
      <c r="F361" s="9"/>
      <c r="G361" s="1046"/>
      <c r="H361" s="16"/>
      <c r="I361" s="9"/>
      <c r="J361" s="9"/>
      <c r="K361" s="9"/>
      <c r="L361" s="9"/>
      <c r="M361" s="9"/>
      <c r="N361" s="9"/>
      <c r="O361" s="9"/>
      <c r="P361" s="9"/>
      <c r="Q361" s="425"/>
      <c r="S361" s="9"/>
      <c r="T361" s="17"/>
      <c r="V361" s="9"/>
      <c r="W361" s="17"/>
      <c r="X361" s="9"/>
      <c r="Y361" s="9"/>
      <c r="Z361" s="9"/>
      <c r="AA361" s="9"/>
      <c r="AB361" s="9"/>
      <c r="AC361" s="9"/>
      <c r="AD361" s="9"/>
      <c r="AE361" s="9"/>
      <c r="AF361" s="9"/>
      <c r="AG361" s="9"/>
      <c r="AH361" s="9"/>
    </row>
    <row r="362" spans="1:34" x14ac:dyDescent="0.25">
      <c r="A362" s="9"/>
      <c r="B362" s="9"/>
      <c r="C362" s="9"/>
      <c r="D362" s="9"/>
      <c r="E362" s="1046"/>
      <c r="F362" s="9"/>
      <c r="G362" s="1046"/>
      <c r="H362" s="16"/>
      <c r="I362" s="9"/>
      <c r="J362" s="9"/>
      <c r="K362" s="9"/>
      <c r="L362" s="9"/>
      <c r="M362" s="9"/>
      <c r="N362" s="9"/>
      <c r="O362" s="9"/>
      <c r="P362" s="9"/>
      <c r="Q362" s="425"/>
      <c r="S362" s="9"/>
      <c r="T362" s="17"/>
      <c r="V362" s="9"/>
      <c r="W362" s="17"/>
      <c r="X362" s="9"/>
      <c r="Y362" s="9"/>
      <c r="Z362" s="9"/>
      <c r="AA362" s="9"/>
      <c r="AB362" s="9"/>
      <c r="AC362" s="9"/>
      <c r="AD362" s="9"/>
      <c r="AE362" s="9"/>
      <c r="AF362" s="9"/>
      <c r="AG362" s="9"/>
      <c r="AH362" s="9"/>
    </row>
    <row r="363" spans="1:34" x14ac:dyDescent="0.25">
      <c r="A363" s="9"/>
      <c r="B363" s="9"/>
      <c r="C363" s="9"/>
      <c r="D363" s="9"/>
      <c r="E363" s="1046"/>
      <c r="F363" s="9"/>
      <c r="G363" s="1046"/>
      <c r="H363" s="16"/>
      <c r="I363" s="9"/>
      <c r="J363" s="9"/>
      <c r="K363" s="9"/>
      <c r="L363" s="9"/>
      <c r="M363" s="9"/>
      <c r="N363" s="9"/>
      <c r="O363" s="9"/>
      <c r="P363" s="9"/>
      <c r="Q363" s="425"/>
      <c r="S363" s="9"/>
      <c r="T363" s="17"/>
      <c r="V363" s="9"/>
      <c r="W363" s="17"/>
      <c r="X363" s="9"/>
      <c r="Y363" s="9"/>
      <c r="Z363" s="9"/>
      <c r="AA363" s="9"/>
      <c r="AB363" s="9"/>
      <c r="AC363" s="9"/>
      <c r="AD363" s="9"/>
      <c r="AE363" s="9"/>
      <c r="AF363" s="9"/>
      <c r="AG363" s="9"/>
      <c r="AH363" s="9"/>
    </row>
    <row r="364" spans="1:34" x14ac:dyDescent="0.25">
      <c r="A364" s="9"/>
      <c r="B364" s="9"/>
      <c r="C364" s="9"/>
      <c r="D364" s="9"/>
      <c r="E364" s="1046"/>
      <c r="F364" s="9"/>
      <c r="G364" s="1046"/>
      <c r="H364" s="16"/>
      <c r="I364" s="9"/>
      <c r="J364" s="9"/>
      <c r="K364" s="9"/>
      <c r="L364" s="9"/>
      <c r="M364" s="9"/>
      <c r="N364" s="9"/>
      <c r="O364" s="9"/>
      <c r="P364" s="9"/>
      <c r="Q364" s="425"/>
      <c r="S364" s="9"/>
      <c r="T364" s="17"/>
      <c r="V364" s="9"/>
      <c r="W364" s="17"/>
      <c r="X364" s="9"/>
      <c r="Y364" s="9"/>
      <c r="Z364" s="9"/>
      <c r="AA364" s="9"/>
      <c r="AB364" s="9"/>
      <c r="AC364" s="9"/>
      <c r="AD364" s="9"/>
      <c r="AE364" s="9"/>
      <c r="AF364" s="9"/>
      <c r="AG364" s="9"/>
      <c r="AH364" s="9"/>
    </row>
    <row r="365" spans="1:34" x14ac:dyDescent="0.25">
      <c r="A365" s="9"/>
      <c r="B365" s="9"/>
      <c r="C365" s="9"/>
      <c r="D365" s="9"/>
      <c r="E365" s="1046"/>
      <c r="F365" s="9"/>
      <c r="G365" s="1046"/>
      <c r="H365" s="16"/>
      <c r="I365" s="9"/>
      <c r="J365" s="9"/>
      <c r="K365" s="9"/>
      <c r="L365" s="9"/>
      <c r="M365" s="9"/>
      <c r="N365" s="9"/>
      <c r="O365" s="9"/>
      <c r="P365" s="9"/>
      <c r="Q365" s="425"/>
      <c r="S365" s="9"/>
      <c r="T365" s="17"/>
      <c r="V365" s="9"/>
      <c r="W365" s="17"/>
      <c r="X365" s="9"/>
      <c r="Y365" s="9"/>
      <c r="Z365" s="9"/>
      <c r="AA365" s="9"/>
      <c r="AB365" s="9"/>
      <c r="AC365" s="9"/>
      <c r="AD365" s="9"/>
      <c r="AE365" s="9"/>
      <c r="AF365" s="9"/>
      <c r="AG365" s="9"/>
      <c r="AH365" s="9"/>
    </row>
    <row r="366" spans="1:34" x14ac:dyDescent="0.25">
      <c r="A366" s="9"/>
      <c r="B366" s="9"/>
      <c r="C366" s="9"/>
      <c r="D366" s="9"/>
      <c r="E366" s="1046"/>
      <c r="F366" s="9"/>
      <c r="G366" s="1046"/>
      <c r="H366" s="16"/>
      <c r="I366" s="9"/>
      <c r="J366" s="9"/>
      <c r="K366" s="9"/>
      <c r="L366" s="9"/>
      <c r="M366" s="9"/>
      <c r="N366" s="9"/>
      <c r="O366" s="9"/>
      <c r="P366" s="9"/>
      <c r="Q366" s="425"/>
      <c r="S366" s="9"/>
      <c r="T366" s="17"/>
      <c r="V366" s="9"/>
      <c r="W366" s="17"/>
      <c r="X366" s="9"/>
      <c r="Y366" s="9"/>
      <c r="Z366" s="9"/>
      <c r="AA366" s="9"/>
      <c r="AB366" s="9"/>
      <c r="AC366" s="9"/>
      <c r="AD366" s="9"/>
      <c r="AE366" s="9"/>
      <c r="AF366" s="9"/>
      <c r="AG366" s="9"/>
      <c r="AH366" s="9"/>
    </row>
    <row r="367" spans="1:34" x14ac:dyDescent="0.25">
      <c r="A367" s="9"/>
      <c r="B367" s="9"/>
      <c r="C367" s="9"/>
      <c r="D367" s="9"/>
      <c r="E367" s="1046"/>
      <c r="F367" s="9"/>
      <c r="G367" s="1046"/>
      <c r="H367" s="16"/>
      <c r="I367" s="9"/>
      <c r="J367" s="9"/>
      <c r="K367" s="9"/>
      <c r="L367" s="9"/>
      <c r="M367" s="9"/>
      <c r="N367" s="9"/>
      <c r="O367" s="9"/>
      <c r="P367" s="9"/>
      <c r="Q367" s="425"/>
      <c r="S367" s="9"/>
      <c r="T367" s="17"/>
      <c r="V367" s="9"/>
      <c r="W367" s="17"/>
      <c r="X367" s="9"/>
      <c r="Y367" s="9"/>
      <c r="Z367" s="9"/>
      <c r="AA367" s="9"/>
      <c r="AB367" s="9"/>
      <c r="AC367" s="9"/>
      <c r="AD367" s="9"/>
      <c r="AE367" s="9"/>
      <c r="AF367" s="9"/>
      <c r="AG367" s="9"/>
      <c r="AH367" s="9"/>
    </row>
    <row r="368" spans="1:34" x14ac:dyDescent="0.25">
      <c r="A368" s="9"/>
      <c r="B368" s="9"/>
      <c r="C368" s="9"/>
      <c r="D368" s="9"/>
      <c r="E368" s="1046"/>
      <c r="F368" s="9"/>
      <c r="G368" s="1046"/>
      <c r="H368" s="16"/>
      <c r="I368" s="9"/>
      <c r="J368" s="9"/>
      <c r="K368" s="9"/>
      <c r="L368" s="9"/>
      <c r="M368" s="9"/>
      <c r="N368" s="9"/>
      <c r="O368" s="9"/>
      <c r="P368" s="9"/>
      <c r="Q368" s="425"/>
      <c r="S368" s="9"/>
      <c r="T368" s="17"/>
      <c r="V368" s="9"/>
      <c r="W368" s="17"/>
      <c r="X368" s="9"/>
      <c r="Y368" s="9"/>
      <c r="Z368" s="9"/>
      <c r="AA368" s="9"/>
      <c r="AB368" s="9"/>
      <c r="AC368" s="9"/>
      <c r="AD368" s="9"/>
      <c r="AE368" s="9"/>
      <c r="AF368" s="9"/>
      <c r="AG368" s="9"/>
      <c r="AH368" s="9"/>
    </row>
    <row r="369" spans="1:34" x14ac:dyDescent="0.25">
      <c r="A369" s="9"/>
      <c r="B369" s="9"/>
      <c r="C369" s="9"/>
      <c r="D369" s="9"/>
      <c r="E369" s="1046"/>
      <c r="F369" s="9"/>
      <c r="G369" s="1046"/>
      <c r="H369" s="16"/>
      <c r="I369" s="9"/>
      <c r="J369" s="9"/>
      <c r="K369" s="9"/>
      <c r="L369" s="9"/>
      <c r="M369" s="9"/>
      <c r="N369" s="9"/>
      <c r="O369" s="9"/>
      <c r="P369" s="9"/>
      <c r="Q369" s="425"/>
      <c r="S369" s="9"/>
      <c r="T369" s="17"/>
      <c r="V369" s="9"/>
      <c r="W369" s="17"/>
      <c r="X369" s="9"/>
      <c r="Y369" s="9"/>
      <c r="Z369" s="9"/>
      <c r="AA369" s="9"/>
      <c r="AB369" s="9"/>
      <c r="AC369" s="9"/>
      <c r="AD369" s="9"/>
      <c r="AE369" s="9"/>
      <c r="AF369" s="9"/>
      <c r="AG369" s="9"/>
      <c r="AH369" s="9"/>
    </row>
    <row r="370" spans="1:34" x14ac:dyDescent="0.25">
      <c r="A370" s="9"/>
      <c r="B370" s="9"/>
      <c r="C370" s="9"/>
      <c r="D370" s="9"/>
      <c r="E370" s="1046"/>
      <c r="F370" s="9"/>
      <c r="G370" s="1046"/>
      <c r="H370" s="16"/>
      <c r="I370" s="9"/>
      <c r="J370" s="9"/>
      <c r="K370" s="9"/>
      <c r="L370" s="9"/>
      <c r="M370" s="9"/>
      <c r="N370" s="9"/>
      <c r="O370" s="9"/>
      <c r="P370" s="9"/>
      <c r="Q370" s="425"/>
      <c r="S370" s="9"/>
      <c r="T370" s="17"/>
      <c r="V370" s="9"/>
      <c r="W370" s="17"/>
      <c r="X370" s="9"/>
      <c r="Y370" s="9"/>
      <c r="Z370" s="9"/>
      <c r="AA370" s="9"/>
      <c r="AB370" s="9"/>
      <c r="AC370" s="9"/>
      <c r="AD370" s="9"/>
      <c r="AE370" s="9"/>
      <c r="AF370" s="9"/>
      <c r="AG370" s="9"/>
      <c r="AH370" s="9"/>
    </row>
    <row r="371" spans="1:34" x14ac:dyDescent="0.25">
      <c r="A371" s="9"/>
      <c r="B371" s="9"/>
      <c r="C371" s="9"/>
      <c r="D371" s="9"/>
      <c r="E371" s="1046"/>
      <c r="F371" s="9"/>
      <c r="G371" s="1046"/>
      <c r="H371" s="16"/>
      <c r="I371" s="9"/>
      <c r="J371" s="9"/>
      <c r="K371" s="9"/>
      <c r="L371" s="9"/>
      <c r="M371" s="9"/>
      <c r="N371" s="9"/>
      <c r="O371" s="9"/>
      <c r="P371" s="9"/>
      <c r="Q371" s="425"/>
      <c r="S371" s="9"/>
      <c r="T371" s="17"/>
      <c r="V371" s="9"/>
      <c r="W371" s="17"/>
      <c r="X371" s="9"/>
      <c r="Y371" s="9"/>
      <c r="Z371" s="9"/>
      <c r="AA371" s="9"/>
      <c r="AB371" s="9"/>
      <c r="AC371" s="9"/>
      <c r="AD371" s="9"/>
      <c r="AE371" s="9"/>
      <c r="AF371" s="9"/>
      <c r="AG371" s="9"/>
      <c r="AH371" s="9"/>
    </row>
    <row r="372" spans="1:34" x14ac:dyDescent="0.25">
      <c r="A372" s="9"/>
      <c r="B372" s="9"/>
      <c r="C372" s="9"/>
      <c r="D372" s="9"/>
      <c r="E372" s="1046"/>
      <c r="F372" s="9"/>
      <c r="G372" s="1046"/>
      <c r="H372" s="16"/>
      <c r="I372" s="9"/>
      <c r="J372" s="9"/>
      <c r="K372" s="9"/>
      <c r="L372" s="9"/>
      <c r="M372" s="9"/>
      <c r="N372" s="9"/>
      <c r="O372" s="9"/>
      <c r="P372" s="9"/>
      <c r="Q372" s="425"/>
      <c r="S372" s="9"/>
      <c r="T372" s="17"/>
      <c r="V372" s="9"/>
      <c r="W372" s="17"/>
      <c r="X372" s="9"/>
      <c r="Y372" s="9"/>
      <c r="Z372" s="9"/>
      <c r="AA372" s="9"/>
      <c r="AB372" s="9"/>
      <c r="AC372" s="9"/>
      <c r="AD372" s="9"/>
      <c r="AE372" s="9"/>
      <c r="AF372" s="9"/>
      <c r="AG372" s="9"/>
      <c r="AH372" s="9"/>
    </row>
    <row r="373" spans="1:34" x14ac:dyDescent="0.25">
      <c r="A373" s="9"/>
      <c r="B373" s="9"/>
      <c r="C373" s="9"/>
      <c r="D373" s="9"/>
      <c r="E373" s="1046"/>
      <c r="F373" s="9"/>
      <c r="G373" s="1046"/>
      <c r="H373" s="16"/>
      <c r="I373" s="9"/>
      <c r="J373" s="9"/>
      <c r="K373" s="9"/>
      <c r="L373" s="9"/>
      <c r="M373" s="9"/>
      <c r="N373" s="9"/>
      <c r="O373" s="9"/>
      <c r="P373" s="9"/>
      <c r="Q373" s="425"/>
      <c r="S373" s="9"/>
      <c r="T373" s="17"/>
      <c r="V373" s="9"/>
      <c r="W373" s="17"/>
      <c r="X373" s="9"/>
      <c r="Y373" s="9"/>
      <c r="Z373" s="9"/>
      <c r="AA373" s="9"/>
      <c r="AB373" s="9"/>
      <c r="AC373" s="9"/>
      <c r="AD373" s="9"/>
      <c r="AE373" s="9"/>
      <c r="AF373" s="9"/>
      <c r="AG373" s="9"/>
      <c r="AH373" s="9"/>
    </row>
    <row r="374" spans="1:34" x14ac:dyDescent="0.25">
      <c r="A374" s="9"/>
      <c r="B374" s="9"/>
      <c r="C374" s="9"/>
      <c r="D374" s="9"/>
      <c r="E374" s="1046"/>
      <c r="F374" s="9"/>
      <c r="G374" s="1046"/>
      <c r="H374" s="16"/>
      <c r="I374" s="9"/>
      <c r="J374" s="9"/>
      <c r="K374" s="9"/>
      <c r="L374" s="9"/>
      <c r="M374" s="9"/>
      <c r="N374" s="9"/>
      <c r="O374" s="9"/>
      <c r="P374" s="9"/>
      <c r="Q374" s="425"/>
      <c r="S374" s="9"/>
      <c r="T374" s="17"/>
      <c r="V374" s="9"/>
      <c r="W374" s="17"/>
      <c r="X374" s="9"/>
      <c r="Y374" s="9"/>
      <c r="Z374" s="9"/>
      <c r="AA374" s="9"/>
      <c r="AB374" s="9"/>
      <c r="AC374" s="9"/>
      <c r="AD374" s="9"/>
      <c r="AE374" s="9"/>
      <c r="AF374" s="9"/>
      <c r="AG374" s="9"/>
      <c r="AH374" s="9"/>
    </row>
    <row r="375" spans="1:34" x14ac:dyDescent="0.25">
      <c r="A375" s="9"/>
      <c r="B375" s="9"/>
      <c r="C375" s="9"/>
      <c r="D375" s="9"/>
      <c r="E375" s="1046"/>
      <c r="F375" s="9"/>
      <c r="G375" s="1046"/>
      <c r="H375" s="16"/>
      <c r="I375" s="9"/>
      <c r="J375" s="9"/>
      <c r="K375" s="9"/>
      <c r="L375" s="9"/>
      <c r="M375" s="9"/>
      <c r="N375" s="9"/>
      <c r="O375" s="9"/>
      <c r="P375" s="9"/>
      <c r="Q375" s="425"/>
      <c r="S375" s="9"/>
      <c r="T375" s="17"/>
      <c r="V375" s="9"/>
      <c r="W375" s="17"/>
      <c r="X375" s="9"/>
      <c r="Y375" s="9"/>
      <c r="Z375" s="9"/>
      <c r="AA375" s="9"/>
      <c r="AB375" s="9"/>
      <c r="AC375" s="9"/>
      <c r="AD375" s="9"/>
      <c r="AE375" s="9"/>
      <c r="AF375" s="9"/>
      <c r="AG375" s="9"/>
      <c r="AH375" s="9"/>
    </row>
    <row r="376" spans="1:34" x14ac:dyDescent="0.25">
      <c r="A376" s="9"/>
      <c r="B376" s="9"/>
      <c r="C376" s="9"/>
      <c r="D376" s="9"/>
      <c r="E376" s="1046"/>
      <c r="F376" s="9"/>
      <c r="G376" s="1046"/>
      <c r="H376" s="16"/>
      <c r="I376" s="9"/>
      <c r="J376" s="9"/>
      <c r="K376" s="9"/>
      <c r="L376" s="9"/>
      <c r="M376" s="9"/>
      <c r="N376" s="9"/>
      <c r="O376" s="9"/>
      <c r="P376" s="9"/>
      <c r="Q376" s="425"/>
      <c r="S376" s="9"/>
      <c r="T376" s="17"/>
      <c r="V376" s="9"/>
      <c r="W376" s="17"/>
      <c r="X376" s="9"/>
      <c r="Y376" s="9"/>
      <c r="Z376" s="9"/>
      <c r="AA376" s="9"/>
      <c r="AB376" s="9"/>
      <c r="AC376" s="9"/>
      <c r="AD376" s="9"/>
      <c r="AE376" s="9"/>
      <c r="AF376" s="9"/>
      <c r="AG376" s="9"/>
      <c r="AH376" s="9"/>
    </row>
    <row r="377" spans="1:34" x14ac:dyDescent="0.25">
      <c r="A377" s="9"/>
      <c r="B377" s="9"/>
      <c r="C377" s="9"/>
      <c r="D377" s="9"/>
      <c r="E377" s="1046"/>
      <c r="F377" s="9"/>
      <c r="G377" s="1046"/>
      <c r="H377" s="16"/>
      <c r="I377" s="9"/>
      <c r="J377" s="9"/>
      <c r="K377" s="9"/>
      <c r="L377" s="9"/>
      <c r="M377" s="9"/>
      <c r="N377" s="9"/>
      <c r="O377" s="9"/>
      <c r="P377" s="9"/>
      <c r="Q377" s="425"/>
      <c r="S377" s="9"/>
      <c r="T377" s="17"/>
      <c r="V377" s="9"/>
      <c r="W377" s="17"/>
      <c r="X377" s="9"/>
      <c r="Y377" s="9"/>
      <c r="Z377" s="9"/>
      <c r="AA377" s="9"/>
      <c r="AB377" s="9"/>
      <c r="AC377" s="9"/>
      <c r="AD377" s="9"/>
      <c r="AE377" s="9"/>
      <c r="AF377" s="9"/>
      <c r="AG377" s="9"/>
      <c r="AH377" s="9"/>
    </row>
    <row r="378" spans="1:34" x14ac:dyDescent="0.25">
      <c r="A378" s="9"/>
      <c r="B378" s="9"/>
      <c r="C378" s="9"/>
      <c r="D378" s="9"/>
      <c r="E378" s="1046"/>
      <c r="F378" s="9"/>
      <c r="G378" s="1046"/>
      <c r="H378" s="16"/>
      <c r="I378" s="9"/>
      <c r="J378" s="9"/>
      <c r="K378" s="9"/>
      <c r="L378" s="9"/>
      <c r="M378" s="9"/>
      <c r="N378" s="9"/>
      <c r="O378" s="9"/>
      <c r="P378" s="9"/>
      <c r="Q378" s="425"/>
      <c r="S378" s="9"/>
      <c r="T378" s="17"/>
      <c r="V378" s="9"/>
      <c r="W378" s="17"/>
      <c r="X378" s="9"/>
      <c r="Y378" s="9"/>
      <c r="Z378" s="9"/>
      <c r="AA378" s="9"/>
      <c r="AB378" s="9"/>
      <c r="AC378" s="9"/>
      <c r="AD378" s="9"/>
      <c r="AE378" s="9"/>
      <c r="AF378" s="9"/>
      <c r="AG378" s="9"/>
      <c r="AH378" s="9"/>
    </row>
    <row r="379" spans="1:34" x14ac:dyDescent="0.25">
      <c r="A379" s="9"/>
      <c r="B379" s="9"/>
      <c r="C379" s="9"/>
      <c r="D379" s="9"/>
      <c r="E379" s="1046"/>
      <c r="F379" s="9"/>
      <c r="G379" s="1046"/>
      <c r="H379" s="16"/>
      <c r="I379" s="9"/>
      <c r="J379" s="9"/>
      <c r="K379" s="9"/>
      <c r="L379" s="9"/>
      <c r="M379" s="9"/>
      <c r="N379" s="9"/>
      <c r="O379" s="9"/>
      <c r="P379" s="9"/>
      <c r="Q379" s="425"/>
      <c r="S379" s="9"/>
      <c r="T379" s="17"/>
      <c r="V379" s="9"/>
      <c r="W379" s="17"/>
      <c r="X379" s="9"/>
      <c r="Y379" s="9"/>
      <c r="Z379" s="9"/>
      <c r="AA379" s="9"/>
      <c r="AB379" s="9"/>
      <c r="AC379" s="9"/>
      <c r="AD379" s="9"/>
      <c r="AE379" s="9"/>
      <c r="AF379" s="9"/>
      <c r="AG379" s="9"/>
      <c r="AH379" s="9"/>
    </row>
    <row r="380" spans="1:34" x14ac:dyDescent="0.25">
      <c r="A380" s="9"/>
      <c r="B380" s="9"/>
      <c r="C380" s="9"/>
      <c r="D380" s="9"/>
      <c r="E380" s="1046"/>
      <c r="F380" s="9"/>
      <c r="G380" s="1046"/>
      <c r="H380" s="16"/>
      <c r="I380" s="9"/>
      <c r="J380" s="9"/>
      <c r="K380" s="9"/>
      <c r="L380" s="9"/>
      <c r="M380" s="9"/>
      <c r="N380" s="9"/>
      <c r="O380" s="9"/>
      <c r="P380" s="9"/>
      <c r="Q380" s="425"/>
      <c r="S380" s="9"/>
      <c r="T380" s="17"/>
      <c r="V380" s="9"/>
      <c r="W380" s="17"/>
      <c r="X380" s="9"/>
      <c r="Y380" s="9"/>
      <c r="Z380" s="9"/>
      <c r="AA380" s="9"/>
      <c r="AB380" s="9"/>
      <c r="AC380" s="9"/>
      <c r="AD380" s="9"/>
      <c r="AE380" s="9"/>
      <c r="AF380" s="9"/>
      <c r="AG380" s="9"/>
      <c r="AH380" s="9"/>
    </row>
    <row r="381" spans="1:34" x14ac:dyDescent="0.25">
      <c r="A381" s="9"/>
      <c r="B381" s="9"/>
      <c r="C381" s="9"/>
      <c r="D381" s="9"/>
      <c r="E381" s="1046"/>
      <c r="F381" s="9"/>
      <c r="G381" s="1046"/>
      <c r="H381" s="16"/>
      <c r="I381" s="9"/>
      <c r="J381" s="9"/>
      <c r="K381" s="9"/>
      <c r="L381" s="9"/>
      <c r="M381" s="9"/>
      <c r="N381" s="9"/>
      <c r="O381" s="9"/>
      <c r="P381" s="9"/>
      <c r="Q381" s="425"/>
      <c r="S381" s="9"/>
      <c r="T381" s="17"/>
      <c r="V381" s="9"/>
      <c r="W381" s="17"/>
      <c r="X381" s="9"/>
      <c r="Y381" s="9"/>
      <c r="Z381" s="9"/>
      <c r="AA381" s="9"/>
      <c r="AB381" s="9"/>
      <c r="AC381" s="9"/>
      <c r="AD381" s="9"/>
      <c r="AE381" s="9"/>
      <c r="AF381" s="9"/>
      <c r="AG381" s="9"/>
      <c r="AH381" s="9"/>
    </row>
    <row r="382" spans="1:34" x14ac:dyDescent="0.25">
      <c r="A382" s="9"/>
      <c r="B382" s="9"/>
      <c r="C382" s="9"/>
      <c r="D382" s="9"/>
      <c r="E382" s="1046"/>
      <c r="F382" s="9"/>
      <c r="G382" s="1046"/>
      <c r="H382" s="16"/>
      <c r="I382" s="9"/>
      <c r="J382" s="9"/>
      <c r="K382" s="9"/>
      <c r="L382" s="9"/>
      <c r="M382" s="9"/>
      <c r="N382" s="9"/>
      <c r="O382" s="9"/>
      <c r="P382" s="9"/>
      <c r="Q382" s="425"/>
      <c r="S382" s="9"/>
      <c r="T382" s="17"/>
      <c r="V382" s="9"/>
      <c r="W382" s="17"/>
      <c r="X382" s="9"/>
      <c r="Y382" s="9"/>
      <c r="Z382" s="9"/>
      <c r="AA382" s="9"/>
      <c r="AB382" s="9"/>
      <c r="AC382" s="9"/>
      <c r="AD382" s="9"/>
      <c r="AE382" s="9"/>
      <c r="AF382" s="9"/>
      <c r="AG382" s="9"/>
      <c r="AH382" s="9"/>
    </row>
    <row r="383" spans="1:34" x14ac:dyDescent="0.25">
      <c r="A383" s="9"/>
      <c r="B383" s="9"/>
      <c r="C383" s="9"/>
      <c r="D383" s="9"/>
      <c r="E383" s="1046"/>
      <c r="F383" s="9"/>
      <c r="G383" s="1046"/>
      <c r="H383" s="16"/>
      <c r="I383" s="9"/>
      <c r="J383" s="9"/>
      <c r="K383" s="9"/>
      <c r="L383" s="9"/>
      <c r="M383" s="9"/>
      <c r="N383" s="9"/>
      <c r="O383" s="9"/>
      <c r="P383" s="9"/>
      <c r="Q383" s="425"/>
      <c r="S383" s="9"/>
      <c r="T383" s="17"/>
      <c r="V383" s="9"/>
      <c r="W383" s="17"/>
      <c r="X383" s="9"/>
      <c r="Y383" s="9"/>
      <c r="Z383" s="9"/>
      <c r="AA383" s="9"/>
      <c r="AB383" s="9"/>
      <c r="AC383" s="9"/>
      <c r="AD383" s="9"/>
      <c r="AE383" s="9"/>
      <c r="AF383" s="9"/>
      <c r="AG383" s="9"/>
      <c r="AH383" s="9"/>
    </row>
    <row r="384" spans="1:34" x14ac:dyDescent="0.25">
      <c r="A384" s="9"/>
      <c r="B384" s="9"/>
      <c r="C384" s="9"/>
      <c r="D384" s="9"/>
      <c r="E384" s="1046"/>
      <c r="F384" s="9"/>
      <c r="G384" s="1046"/>
      <c r="H384" s="16"/>
      <c r="I384" s="9"/>
      <c r="J384" s="9"/>
      <c r="K384" s="9"/>
      <c r="L384" s="9"/>
      <c r="M384" s="9"/>
      <c r="N384" s="9"/>
      <c r="O384" s="9"/>
      <c r="P384" s="9"/>
      <c r="Q384" s="425"/>
      <c r="S384" s="9"/>
      <c r="T384" s="17"/>
      <c r="V384" s="9"/>
      <c r="W384" s="17"/>
      <c r="X384" s="9"/>
      <c r="Y384" s="9"/>
      <c r="Z384" s="9"/>
      <c r="AA384" s="9"/>
      <c r="AB384" s="9"/>
      <c r="AC384" s="9"/>
      <c r="AD384" s="9"/>
      <c r="AE384" s="9"/>
      <c r="AF384" s="9"/>
      <c r="AG384" s="9"/>
      <c r="AH384" s="9"/>
    </row>
    <row r="385" spans="1:34" x14ac:dyDescent="0.25">
      <c r="A385" s="9"/>
      <c r="B385" s="9"/>
      <c r="C385" s="9"/>
      <c r="D385" s="9"/>
      <c r="E385" s="1046"/>
      <c r="F385" s="9"/>
      <c r="G385" s="1046"/>
      <c r="H385" s="16"/>
      <c r="I385" s="9"/>
      <c r="J385" s="9"/>
      <c r="K385" s="9"/>
      <c r="L385" s="9"/>
      <c r="M385" s="9"/>
      <c r="N385" s="9"/>
      <c r="O385" s="9"/>
      <c r="P385" s="9"/>
      <c r="Q385" s="425"/>
      <c r="S385" s="9"/>
      <c r="T385" s="17"/>
      <c r="V385" s="9"/>
      <c r="W385" s="17"/>
      <c r="X385" s="9"/>
      <c r="Y385" s="9"/>
      <c r="Z385" s="9"/>
      <c r="AA385" s="9"/>
      <c r="AB385" s="9"/>
      <c r="AC385" s="9"/>
      <c r="AD385" s="9"/>
      <c r="AE385" s="9"/>
      <c r="AF385" s="9"/>
      <c r="AG385" s="9"/>
      <c r="AH385" s="9"/>
    </row>
    <row r="386" spans="1:34" x14ac:dyDescent="0.25">
      <c r="A386" s="9"/>
      <c r="B386" s="9"/>
      <c r="C386" s="9"/>
      <c r="D386" s="9"/>
      <c r="E386" s="1046"/>
      <c r="F386" s="9"/>
      <c r="G386" s="1046"/>
      <c r="H386" s="16"/>
      <c r="I386" s="9"/>
      <c r="J386" s="9"/>
      <c r="K386" s="9"/>
      <c r="L386" s="9"/>
      <c r="M386" s="9"/>
      <c r="N386" s="9"/>
      <c r="O386" s="9"/>
      <c r="P386" s="9"/>
      <c r="Q386" s="425"/>
      <c r="S386" s="9"/>
      <c r="T386" s="17"/>
      <c r="V386" s="9"/>
      <c r="W386" s="17"/>
      <c r="X386" s="9"/>
      <c r="Y386" s="9"/>
      <c r="Z386" s="9"/>
      <c r="AA386" s="9"/>
      <c r="AB386" s="9"/>
      <c r="AC386" s="9"/>
      <c r="AD386" s="9"/>
      <c r="AE386" s="9"/>
      <c r="AF386" s="9"/>
      <c r="AG386" s="9"/>
      <c r="AH386" s="9"/>
    </row>
    <row r="387" spans="1:34" x14ac:dyDescent="0.25">
      <c r="A387" s="9"/>
      <c r="B387" s="9"/>
      <c r="C387" s="9"/>
      <c r="D387" s="9"/>
      <c r="E387" s="1046"/>
      <c r="F387" s="9"/>
      <c r="G387" s="1046"/>
      <c r="H387" s="16"/>
      <c r="I387" s="9"/>
      <c r="J387" s="9"/>
      <c r="K387" s="9"/>
      <c r="L387" s="9"/>
      <c r="M387" s="9"/>
      <c r="N387" s="9"/>
      <c r="O387" s="9"/>
      <c r="P387" s="9"/>
      <c r="Q387" s="425"/>
      <c r="S387" s="9"/>
      <c r="T387" s="17"/>
      <c r="V387" s="9"/>
      <c r="W387" s="17"/>
      <c r="X387" s="9"/>
      <c r="Y387" s="9"/>
      <c r="Z387" s="9"/>
      <c r="AA387" s="9"/>
      <c r="AB387" s="9"/>
      <c r="AC387" s="9"/>
      <c r="AD387" s="9"/>
      <c r="AE387" s="9"/>
      <c r="AF387" s="9"/>
      <c r="AG387" s="9"/>
      <c r="AH387" s="9"/>
    </row>
    <row r="388" spans="1:34" x14ac:dyDescent="0.25">
      <c r="A388" s="9"/>
      <c r="B388" s="9"/>
      <c r="C388" s="9"/>
      <c r="D388" s="9"/>
      <c r="E388" s="1046"/>
      <c r="F388" s="9"/>
      <c r="G388" s="1046"/>
      <c r="H388" s="16"/>
      <c r="I388" s="9"/>
      <c r="J388" s="9"/>
      <c r="K388" s="9"/>
      <c r="L388" s="9"/>
      <c r="M388" s="9"/>
      <c r="N388" s="9"/>
      <c r="O388" s="9"/>
      <c r="P388" s="9"/>
      <c r="Q388" s="425"/>
      <c r="S388" s="9"/>
      <c r="T388" s="17"/>
      <c r="V388" s="9"/>
      <c r="W388" s="17"/>
      <c r="X388" s="9"/>
      <c r="Y388" s="9"/>
      <c r="Z388" s="9"/>
      <c r="AA388" s="9"/>
      <c r="AB388" s="9"/>
      <c r="AC388" s="9"/>
      <c r="AD388" s="9"/>
      <c r="AE388" s="9"/>
      <c r="AF388" s="9"/>
      <c r="AG388" s="9"/>
      <c r="AH388" s="9"/>
    </row>
    <row r="389" spans="1:34" x14ac:dyDescent="0.25">
      <c r="A389" s="9"/>
      <c r="B389" s="9"/>
      <c r="C389" s="9"/>
      <c r="D389" s="9"/>
      <c r="E389" s="1046"/>
      <c r="F389" s="9"/>
      <c r="G389" s="1046"/>
      <c r="H389" s="16"/>
      <c r="I389" s="9"/>
      <c r="J389" s="9"/>
      <c r="K389" s="9"/>
      <c r="L389" s="9"/>
      <c r="M389" s="9"/>
      <c r="N389" s="9"/>
      <c r="O389" s="9"/>
      <c r="P389" s="9"/>
      <c r="Q389" s="425"/>
      <c r="S389" s="9"/>
      <c r="T389" s="17"/>
      <c r="V389" s="9"/>
      <c r="W389" s="17"/>
      <c r="X389" s="9"/>
      <c r="Y389" s="9"/>
      <c r="Z389" s="9"/>
      <c r="AA389" s="9"/>
      <c r="AB389" s="9"/>
      <c r="AC389" s="9"/>
      <c r="AD389" s="9"/>
      <c r="AE389" s="9"/>
      <c r="AF389" s="9"/>
      <c r="AG389" s="9"/>
      <c r="AH389" s="9"/>
    </row>
    <row r="390" spans="1:34" x14ac:dyDescent="0.25">
      <c r="A390" s="9"/>
      <c r="B390" s="9"/>
      <c r="C390" s="9"/>
      <c r="D390" s="9"/>
      <c r="E390" s="1046"/>
      <c r="F390" s="9"/>
      <c r="G390" s="1046"/>
      <c r="H390" s="16"/>
      <c r="I390" s="9"/>
      <c r="J390" s="9"/>
      <c r="K390" s="9"/>
      <c r="L390" s="9"/>
      <c r="M390" s="9"/>
      <c r="N390" s="9"/>
      <c r="O390" s="9"/>
      <c r="P390" s="9"/>
      <c r="Q390" s="425"/>
      <c r="S390" s="9"/>
      <c r="T390" s="17"/>
      <c r="V390" s="9"/>
      <c r="W390" s="17"/>
      <c r="X390" s="9"/>
      <c r="Y390" s="9"/>
      <c r="Z390" s="9"/>
      <c r="AA390" s="9"/>
      <c r="AB390" s="9"/>
      <c r="AC390" s="9"/>
      <c r="AD390" s="9"/>
      <c r="AE390" s="9"/>
      <c r="AF390" s="9"/>
      <c r="AG390" s="9"/>
      <c r="AH390" s="9"/>
    </row>
    <row r="391" spans="1:34" x14ac:dyDescent="0.25">
      <c r="A391" s="9"/>
      <c r="B391" s="9"/>
      <c r="C391" s="9"/>
      <c r="D391" s="9"/>
      <c r="E391" s="1046"/>
      <c r="F391" s="9"/>
      <c r="G391" s="1046"/>
      <c r="H391" s="16"/>
      <c r="I391" s="9"/>
      <c r="J391" s="9"/>
      <c r="K391" s="9"/>
      <c r="L391" s="9"/>
      <c r="M391" s="9"/>
      <c r="N391" s="9"/>
      <c r="O391" s="9"/>
      <c r="P391" s="9"/>
      <c r="Q391" s="425"/>
      <c r="S391" s="9"/>
      <c r="T391" s="17"/>
      <c r="V391" s="9"/>
      <c r="W391" s="17"/>
      <c r="X391" s="9"/>
      <c r="Y391" s="9"/>
      <c r="Z391" s="9"/>
      <c r="AA391" s="9"/>
      <c r="AB391" s="9"/>
      <c r="AC391" s="9"/>
      <c r="AD391" s="9"/>
      <c r="AE391" s="9"/>
      <c r="AF391" s="9"/>
      <c r="AG391" s="9"/>
      <c r="AH391" s="9"/>
    </row>
    <row r="392" spans="1:34" x14ac:dyDescent="0.25">
      <c r="A392" s="9"/>
      <c r="B392" s="9"/>
      <c r="C392" s="9"/>
      <c r="D392" s="9"/>
      <c r="E392" s="1046"/>
      <c r="F392" s="9"/>
      <c r="G392" s="1046"/>
      <c r="H392" s="16"/>
      <c r="I392" s="9"/>
      <c r="J392" s="9"/>
      <c r="K392" s="9"/>
      <c r="L392" s="9"/>
      <c r="M392" s="9"/>
      <c r="N392" s="9"/>
      <c r="O392" s="9"/>
      <c r="P392" s="9"/>
      <c r="Q392" s="425"/>
      <c r="S392" s="9"/>
      <c r="T392" s="17"/>
      <c r="V392" s="9"/>
      <c r="W392" s="17"/>
      <c r="X392" s="9"/>
      <c r="Y392" s="9"/>
      <c r="Z392" s="9"/>
      <c r="AA392" s="9"/>
      <c r="AB392" s="9"/>
      <c r="AC392" s="9"/>
      <c r="AD392" s="9"/>
      <c r="AE392" s="9"/>
      <c r="AF392" s="9"/>
      <c r="AG392" s="9"/>
      <c r="AH392" s="9"/>
    </row>
    <row r="393" spans="1:34" x14ac:dyDescent="0.25">
      <c r="A393" s="9"/>
      <c r="B393" s="9"/>
      <c r="C393" s="9"/>
      <c r="D393" s="9"/>
      <c r="E393" s="1046"/>
      <c r="F393" s="9"/>
      <c r="G393" s="1046"/>
      <c r="H393" s="16"/>
      <c r="I393" s="9"/>
      <c r="J393" s="9"/>
      <c r="K393" s="9"/>
      <c r="L393" s="9"/>
      <c r="M393" s="9"/>
      <c r="N393" s="9"/>
      <c r="O393" s="9"/>
      <c r="P393" s="9"/>
      <c r="Q393" s="425"/>
      <c r="S393" s="9"/>
      <c r="T393" s="17"/>
      <c r="V393" s="9"/>
      <c r="W393" s="17"/>
      <c r="X393" s="9"/>
      <c r="Y393" s="9"/>
      <c r="Z393" s="9"/>
      <c r="AA393" s="9"/>
      <c r="AB393" s="9"/>
      <c r="AC393" s="9"/>
      <c r="AD393" s="9"/>
      <c r="AE393" s="9"/>
      <c r="AF393" s="9"/>
      <c r="AG393" s="9"/>
      <c r="AH393" s="9"/>
    </row>
    <row r="394" spans="1:34" x14ac:dyDescent="0.25">
      <c r="A394" s="9"/>
      <c r="B394" s="9"/>
      <c r="C394" s="9"/>
      <c r="D394" s="9"/>
      <c r="E394" s="1046"/>
      <c r="F394" s="9"/>
      <c r="G394" s="1046"/>
      <c r="H394" s="16"/>
      <c r="I394" s="9"/>
      <c r="J394" s="9"/>
      <c r="K394" s="9"/>
      <c r="L394" s="9"/>
      <c r="M394" s="9"/>
      <c r="N394" s="9"/>
      <c r="O394" s="9"/>
      <c r="P394" s="9"/>
      <c r="Q394" s="425"/>
      <c r="S394" s="9"/>
      <c r="T394" s="17"/>
      <c r="V394" s="9"/>
      <c r="W394" s="17"/>
      <c r="X394" s="9"/>
      <c r="Y394" s="9"/>
      <c r="Z394" s="9"/>
      <c r="AA394" s="9"/>
      <c r="AB394" s="9"/>
      <c r="AC394" s="9"/>
      <c r="AD394" s="9"/>
      <c r="AE394" s="9"/>
      <c r="AF394" s="9"/>
      <c r="AG394" s="9"/>
      <c r="AH394" s="9"/>
    </row>
    <row r="395" spans="1:34" x14ac:dyDescent="0.25">
      <c r="A395" s="9"/>
      <c r="B395" s="9"/>
      <c r="C395" s="9"/>
      <c r="D395" s="9"/>
      <c r="E395" s="1046"/>
      <c r="F395" s="9"/>
      <c r="G395" s="1046"/>
      <c r="H395" s="16"/>
      <c r="I395" s="9"/>
      <c r="J395" s="9"/>
      <c r="K395" s="9"/>
      <c r="L395" s="9"/>
      <c r="M395" s="9"/>
      <c r="N395" s="9"/>
      <c r="O395" s="9"/>
      <c r="P395" s="9"/>
      <c r="Q395" s="425"/>
      <c r="S395" s="9"/>
      <c r="T395" s="17"/>
      <c r="V395" s="9"/>
      <c r="W395" s="17"/>
      <c r="X395" s="9"/>
      <c r="Y395" s="9"/>
      <c r="Z395" s="9"/>
      <c r="AA395" s="9"/>
      <c r="AB395" s="9"/>
      <c r="AC395" s="9"/>
      <c r="AD395" s="9"/>
      <c r="AE395" s="9"/>
      <c r="AF395" s="9"/>
      <c r="AG395" s="9"/>
      <c r="AH395" s="9"/>
    </row>
    <row r="396" spans="1:34" x14ac:dyDescent="0.25">
      <c r="A396" s="9"/>
      <c r="B396" s="9"/>
      <c r="C396" s="9"/>
      <c r="D396" s="9"/>
      <c r="E396" s="1046"/>
      <c r="F396" s="9"/>
      <c r="G396" s="1046"/>
      <c r="H396" s="16"/>
      <c r="I396" s="9"/>
      <c r="J396" s="9"/>
      <c r="K396" s="9"/>
      <c r="L396" s="9"/>
      <c r="M396" s="9"/>
      <c r="N396" s="9"/>
      <c r="O396" s="9"/>
      <c r="P396" s="9"/>
      <c r="Q396" s="425"/>
      <c r="S396" s="9"/>
      <c r="T396" s="17"/>
      <c r="V396" s="9"/>
      <c r="W396" s="17"/>
      <c r="X396" s="9"/>
      <c r="Y396" s="9"/>
      <c r="Z396" s="9"/>
      <c r="AA396" s="9"/>
      <c r="AB396" s="9"/>
      <c r="AC396" s="9"/>
      <c r="AD396" s="9"/>
      <c r="AE396" s="9"/>
      <c r="AF396" s="9"/>
      <c r="AG396" s="9"/>
      <c r="AH396" s="9"/>
    </row>
    <row r="397" spans="1:34" x14ac:dyDescent="0.25">
      <c r="A397" s="9"/>
      <c r="B397" s="9"/>
      <c r="C397" s="9"/>
      <c r="D397" s="9"/>
      <c r="E397" s="1046"/>
      <c r="F397" s="9"/>
      <c r="G397" s="1046"/>
      <c r="H397" s="16"/>
      <c r="I397" s="9"/>
      <c r="J397" s="9"/>
      <c r="K397" s="9"/>
      <c r="L397" s="9"/>
      <c r="M397" s="9"/>
      <c r="N397" s="9"/>
      <c r="O397" s="9"/>
      <c r="P397" s="9"/>
      <c r="Q397" s="425"/>
      <c r="S397" s="9"/>
      <c r="T397" s="17"/>
      <c r="V397" s="9"/>
      <c r="W397" s="17"/>
      <c r="X397" s="9"/>
      <c r="Y397" s="9"/>
      <c r="Z397" s="9"/>
      <c r="AA397" s="9"/>
      <c r="AB397" s="9"/>
      <c r="AC397" s="9"/>
      <c r="AD397" s="9"/>
      <c r="AE397" s="9"/>
      <c r="AF397" s="9"/>
      <c r="AG397" s="9"/>
      <c r="AH397" s="9"/>
    </row>
    <row r="398" spans="1:34" x14ac:dyDescent="0.25">
      <c r="A398" s="9"/>
      <c r="B398" s="9"/>
      <c r="C398" s="9"/>
      <c r="D398" s="9"/>
      <c r="E398" s="1046"/>
      <c r="F398" s="9"/>
      <c r="G398" s="1046"/>
      <c r="H398" s="16"/>
      <c r="I398" s="9"/>
      <c r="J398" s="9"/>
      <c r="K398" s="9"/>
      <c r="L398" s="9"/>
      <c r="M398" s="9"/>
      <c r="N398" s="9"/>
      <c r="O398" s="9"/>
      <c r="P398" s="9"/>
      <c r="Q398" s="425"/>
      <c r="S398" s="9"/>
      <c r="T398" s="17"/>
      <c r="V398" s="9"/>
      <c r="W398" s="17"/>
      <c r="X398" s="9"/>
      <c r="Y398" s="9"/>
      <c r="Z398" s="9"/>
      <c r="AA398" s="9"/>
      <c r="AB398" s="9"/>
      <c r="AC398" s="9"/>
      <c r="AD398" s="9"/>
      <c r="AE398" s="9"/>
      <c r="AF398" s="9"/>
      <c r="AG398" s="9"/>
      <c r="AH398" s="9"/>
    </row>
    <row r="399" spans="1:34" x14ac:dyDescent="0.25">
      <c r="A399" s="9"/>
      <c r="B399" s="9"/>
      <c r="C399" s="9"/>
      <c r="D399" s="9"/>
      <c r="E399" s="1046"/>
      <c r="F399" s="9"/>
      <c r="G399" s="1046"/>
      <c r="H399" s="16"/>
      <c r="I399" s="9"/>
      <c r="J399" s="9"/>
      <c r="K399" s="9"/>
      <c r="L399" s="9"/>
      <c r="M399" s="9"/>
      <c r="N399" s="9"/>
      <c r="O399" s="9"/>
      <c r="P399" s="9"/>
      <c r="Q399" s="425"/>
      <c r="S399" s="9"/>
      <c r="T399" s="17"/>
      <c r="V399" s="9"/>
      <c r="W399" s="17"/>
      <c r="X399" s="9"/>
      <c r="Y399" s="9"/>
      <c r="Z399" s="9"/>
      <c r="AA399" s="9"/>
      <c r="AB399" s="9"/>
      <c r="AC399" s="9"/>
      <c r="AD399" s="9"/>
      <c r="AE399" s="9"/>
      <c r="AF399" s="9"/>
      <c r="AG399" s="9"/>
      <c r="AH399" s="9"/>
    </row>
    <row r="400" spans="1:34" x14ac:dyDescent="0.25">
      <c r="A400" s="9"/>
      <c r="B400" s="9"/>
      <c r="C400" s="9"/>
      <c r="D400" s="9"/>
      <c r="E400" s="1046"/>
      <c r="F400" s="9"/>
      <c r="G400" s="1046"/>
      <c r="H400" s="16"/>
      <c r="I400" s="9"/>
      <c r="J400" s="9"/>
      <c r="K400" s="9"/>
      <c r="L400" s="9"/>
      <c r="M400" s="9"/>
      <c r="N400" s="9"/>
      <c r="O400" s="9"/>
      <c r="P400" s="9"/>
      <c r="Q400" s="425"/>
      <c r="S400" s="9"/>
      <c r="T400" s="17"/>
      <c r="V400" s="9"/>
      <c r="W400" s="17"/>
      <c r="X400" s="9"/>
      <c r="Y400" s="9"/>
      <c r="Z400" s="9"/>
      <c r="AA400" s="9"/>
      <c r="AB400" s="9"/>
      <c r="AC400" s="9"/>
      <c r="AD400" s="9"/>
      <c r="AE400" s="9"/>
      <c r="AF400" s="9"/>
      <c r="AG400" s="9"/>
      <c r="AH400" s="9"/>
    </row>
    <row r="401" spans="1:34" x14ac:dyDescent="0.25">
      <c r="A401" s="9"/>
      <c r="B401" s="9"/>
      <c r="C401" s="9"/>
      <c r="D401" s="9"/>
      <c r="E401" s="1046"/>
      <c r="F401" s="9"/>
      <c r="G401" s="1046"/>
      <c r="H401" s="16"/>
      <c r="I401" s="9"/>
      <c r="J401" s="9"/>
      <c r="K401" s="9"/>
      <c r="L401" s="9"/>
      <c r="M401" s="9"/>
      <c r="N401" s="9"/>
      <c r="O401" s="9"/>
      <c r="P401" s="9"/>
      <c r="Q401" s="425"/>
      <c r="S401" s="9"/>
      <c r="T401" s="17"/>
      <c r="V401" s="9"/>
      <c r="W401" s="17"/>
      <c r="X401" s="9"/>
      <c r="Y401" s="9"/>
      <c r="Z401" s="9"/>
      <c r="AA401" s="9"/>
      <c r="AB401" s="9"/>
      <c r="AC401" s="9"/>
      <c r="AD401" s="9"/>
      <c r="AE401" s="9"/>
      <c r="AF401" s="9"/>
      <c r="AG401" s="9"/>
      <c r="AH401" s="9"/>
    </row>
    <row r="402" spans="1:34" x14ac:dyDescent="0.25">
      <c r="A402" s="9"/>
      <c r="B402" s="9"/>
      <c r="C402" s="9"/>
      <c r="D402" s="9"/>
      <c r="E402" s="1046"/>
      <c r="F402" s="9"/>
      <c r="G402" s="1046"/>
      <c r="H402" s="16"/>
      <c r="I402" s="9"/>
      <c r="J402" s="9"/>
      <c r="K402" s="9"/>
      <c r="L402" s="9"/>
      <c r="M402" s="9"/>
      <c r="N402" s="9"/>
      <c r="O402" s="9"/>
      <c r="P402" s="9"/>
      <c r="Q402" s="425"/>
      <c r="S402" s="9"/>
      <c r="T402" s="17"/>
      <c r="V402" s="9"/>
      <c r="W402" s="17"/>
      <c r="X402" s="9"/>
      <c r="Y402" s="9"/>
      <c r="Z402" s="9"/>
      <c r="AA402" s="9"/>
      <c r="AB402" s="9"/>
      <c r="AC402" s="9"/>
      <c r="AD402" s="9"/>
      <c r="AE402" s="9"/>
      <c r="AF402" s="9"/>
      <c r="AG402" s="9"/>
      <c r="AH402" s="9"/>
    </row>
    <row r="403" spans="1:34" x14ac:dyDescent="0.25">
      <c r="A403" s="9"/>
      <c r="B403" s="9"/>
      <c r="C403" s="9"/>
      <c r="D403" s="9"/>
      <c r="E403" s="1046"/>
      <c r="F403" s="9"/>
      <c r="G403" s="1046"/>
      <c r="H403" s="16"/>
      <c r="I403" s="9"/>
      <c r="J403" s="9"/>
      <c r="K403" s="9"/>
      <c r="L403" s="9"/>
      <c r="M403" s="9"/>
      <c r="N403" s="9"/>
      <c r="O403" s="9"/>
      <c r="P403" s="9"/>
      <c r="Q403" s="425"/>
      <c r="S403" s="9"/>
      <c r="T403" s="17"/>
      <c r="V403" s="9"/>
      <c r="W403" s="17"/>
      <c r="X403" s="9"/>
      <c r="Y403" s="9"/>
      <c r="Z403" s="9"/>
      <c r="AA403" s="9"/>
      <c r="AB403" s="9"/>
      <c r="AC403" s="9"/>
      <c r="AD403" s="9"/>
      <c r="AE403" s="9"/>
      <c r="AF403" s="9"/>
      <c r="AG403" s="9"/>
      <c r="AH403" s="9"/>
    </row>
    <row r="404" spans="1:34" x14ac:dyDescent="0.25">
      <c r="A404" s="9"/>
      <c r="B404" s="9"/>
      <c r="C404" s="9"/>
      <c r="D404" s="9"/>
      <c r="E404" s="1046"/>
      <c r="F404" s="9"/>
      <c r="G404" s="1046"/>
      <c r="H404" s="16"/>
      <c r="I404" s="9"/>
      <c r="J404" s="9"/>
      <c r="K404" s="9"/>
      <c r="L404" s="9"/>
      <c r="M404" s="9"/>
      <c r="N404" s="9"/>
      <c r="O404" s="9"/>
      <c r="P404" s="9"/>
      <c r="Q404" s="425"/>
      <c r="S404" s="9"/>
      <c r="T404" s="17"/>
      <c r="V404" s="9"/>
      <c r="W404" s="17"/>
      <c r="X404" s="9"/>
      <c r="Y404" s="9"/>
      <c r="Z404" s="9"/>
      <c r="AA404" s="9"/>
      <c r="AB404" s="9"/>
      <c r="AC404" s="9"/>
      <c r="AD404" s="9"/>
      <c r="AE404" s="9"/>
      <c r="AF404" s="9"/>
      <c r="AG404" s="9"/>
      <c r="AH404" s="9"/>
    </row>
    <row r="405" spans="1:34" x14ac:dyDescent="0.25">
      <c r="A405" s="9"/>
      <c r="B405" s="9"/>
      <c r="C405" s="9"/>
      <c r="D405" s="9"/>
      <c r="E405" s="1046"/>
      <c r="F405" s="9"/>
      <c r="G405" s="1046"/>
      <c r="H405" s="16"/>
      <c r="I405" s="9"/>
      <c r="J405" s="9"/>
      <c r="K405" s="9"/>
      <c r="L405" s="9"/>
      <c r="M405" s="9"/>
      <c r="N405" s="9"/>
      <c r="O405" s="9"/>
      <c r="P405" s="9"/>
      <c r="Q405" s="425"/>
      <c r="S405" s="9"/>
      <c r="T405" s="17"/>
      <c r="V405" s="9"/>
      <c r="W405" s="17"/>
      <c r="X405" s="9"/>
      <c r="Y405" s="9"/>
      <c r="Z405" s="9"/>
      <c r="AA405" s="9"/>
      <c r="AB405" s="9"/>
      <c r="AC405" s="9"/>
      <c r="AD405" s="9"/>
      <c r="AE405" s="9"/>
      <c r="AF405" s="9"/>
      <c r="AG405" s="9"/>
      <c r="AH405" s="9"/>
    </row>
    <row r="406" spans="1:34" x14ac:dyDescent="0.25">
      <c r="A406" s="9"/>
      <c r="B406" s="9"/>
      <c r="C406" s="9"/>
      <c r="D406" s="9"/>
      <c r="E406" s="1046"/>
      <c r="F406" s="9"/>
      <c r="G406" s="1046"/>
      <c r="H406" s="16"/>
      <c r="I406" s="9"/>
      <c r="J406" s="9"/>
      <c r="K406" s="9"/>
      <c r="L406" s="9"/>
      <c r="M406" s="9"/>
      <c r="N406" s="9"/>
      <c r="O406" s="9"/>
      <c r="P406" s="9"/>
      <c r="Q406" s="425"/>
      <c r="S406" s="9"/>
      <c r="T406" s="17"/>
      <c r="V406" s="9"/>
      <c r="W406" s="17"/>
      <c r="X406" s="9"/>
      <c r="Y406" s="9"/>
      <c r="Z406" s="9"/>
      <c r="AA406" s="9"/>
      <c r="AB406" s="9"/>
      <c r="AC406" s="9"/>
      <c r="AD406" s="9"/>
      <c r="AE406" s="9"/>
      <c r="AF406" s="9"/>
      <c r="AG406" s="9"/>
      <c r="AH406" s="9"/>
    </row>
    <row r="407" spans="1:34" x14ac:dyDescent="0.25">
      <c r="A407" s="9"/>
      <c r="B407" s="9"/>
      <c r="C407" s="9"/>
      <c r="D407" s="9"/>
      <c r="E407" s="1046"/>
      <c r="F407" s="9"/>
      <c r="G407" s="1046"/>
      <c r="H407" s="16"/>
      <c r="I407" s="9"/>
      <c r="J407" s="9"/>
      <c r="K407" s="9"/>
      <c r="L407" s="9"/>
      <c r="M407" s="9"/>
      <c r="N407" s="9"/>
      <c r="O407" s="9"/>
      <c r="P407" s="9"/>
      <c r="Q407" s="425"/>
      <c r="S407" s="9"/>
      <c r="T407" s="17"/>
      <c r="V407" s="9"/>
      <c r="W407" s="17"/>
      <c r="X407" s="9"/>
      <c r="Y407" s="9"/>
      <c r="Z407" s="9"/>
      <c r="AA407" s="9"/>
      <c r="AB407" s="9"/>
      <c r="AC407" s="9"/>
      <c r="AD407" s="9"/>
      <c r="AE407" s="9"/>
      <c r="AF407" s="9"/>
      <c r="AG407" s="9"/>
      <c r="AH407" s="9"/>
    </row>
    <row r="408" spans="1:34" x14ac:dyDescent="0.25">
      <c r="A408" s="9"/>
      <c r="B408" s="9"/>
      <c r="C408" s="9"/>
      <c r="D408" s="9"/>
      <c r="E408" s="1046"/>
      <c r="F408" s="9"/>
      <c r="G408" s="1046"/>
      <c r="H408" s="16"/>
      <c r="I408" s="9"/>
      <c r="J408" s="9"/>
      <c r="K408" s="9"/>
      <c r="L408" s="9"/>
      <c r="M408" s="9"/>
      <c r="N408" s="9"/>
      <c r="O408" s="9"/>
      <c r="P408" s="9"/>
      <c r="Q408" s="425"/>
      <c r="S408" s="9"/>
      <c r="T408" s="17"/>
      <c r="V408" s="9"/>
      <c r="W408" s="17"/>
      <c r="X408" s="9"/>
      <c r="Y408" s="9"/>
      <c r="Z408" s="9"/>
      <c r="AA408" s="9"/>
      <c r="AB408" s="9"/>
      <c r="AC408" s="9"/>
      <c r="AD408" s="9"/>
      <c r="AE408" s="9"/>
      <c r="AF408" s="9"/>
      <c r="AG408" s="9"/>
      <c r="AH408" s="9"/>
    </row>
    <row r="409" spans="1:34" x14ac:dyDescent="0.25">
      <c r="A409" s="9"/>
      <c r="B409" s="9"/>
      <c r="C409" s="9"/>
      <c r="D409" s="9"/>
      <c r="E409" s="1046"/>
      <c r="F409" s="9"/>
      <c r="G409" s="1046"/>
      <c r="H409" s="16"/>
      <c r="I409" s="9"/>
      <c r="J409" s="9"/>
      <c r="K409" s="9"/>
      <c r="L409" s="9"/>
      <c r="M409" s="9"/>
      <c r="N409" s="9"/>
      <c r="O409" s="9"/>
      <c r="P409" s="9"/>
      <c r="Q409" s="425"/>
      <c r="S409" s="9"/>
      <c r="T409" s="17"/>
      <c r="V409" s="9"/>
      <c r="W409" s="17"/>
      <c r="X409" s="9"/>
      <c r="Y409" s="9"/>
      <c r="Z409" s="9"/>
      <c r="AA409" s="9"/>
      <c r="AB409" s="9"/>
      <c r="AC409" s="9"/>
      <c r="AD409" s="9"/>
      <c r="AE409" s="9"/>
      <c r="AF409" s="9"/>
      <c r="AG409" s="9"/>
      <c r="AH409" s="9"/>
    </row>
    <row r="410" spans="1:34" x14ac:dyDescent="0.25">
      <c r="A410" s="9"/>
      <c r="B410" s="9"/>
      <c r="C410" s="9"/>
      <c r="D410" s="9"/>
      <c r="E410" s="1046"/>
      <c r="F410" s="9"/>
      <c r="G410" s="1046"/>
      <c r="H410" s="16"/>
      <c r="I410" s="9"/>
      <c r="J410" s="9"/>
      <c r="K410" s="9"/>
      <c r="L410" s="9"/>
      <c r="M410" s="9"/>
      <c r="N410" s="9"/>
      <c r="O410" s="9"/>
      <c r="P410" s="9"/>
      <c r="Q410" s="425"/>
      <c r="S410" s="9"/>
      <c r="T410" s="17"/>
      <c r="V410" s="9"/>
      <c r="W410" s="17"/>
      <c r="X410" s="9"/>
      <c r="Y410" s="9"/>
      <c r="Z410" s="9"/>
      <c r="AA410" s="9"/>
      <c r="AB410" s="9"/>
      <c r="AC410" s="9"/>
      <c r="AD410" s="9"/>
      <c r="AE410" s="9"/>
      <c r="AF410" s="9"/>
      <c r="AG410" s="9"/>
      <c r="AH410" s="9"/>
    </row>
    <row r="411" spans="1:34" x14ac:dyDescent="0.25">
      <c r="A411" s="9"/>
      <c r="B411" s="9"/>
      <c r="C411" s="9"/>
      <c r="D411" s="9"/>
      <c r="E411" s="1046"/>
      <c r="F411" s="9"/>
      <c r="G411" s="1046"/>
      <c r="H411" s="16"/>
      <c r="I411" s="9"/>
      <c r="J411" s="9"/>
      <c r="K411" s="9"/>
      <c r="L411" s="9"/>
      <c r="M411" s="9"/>
      <c r="N411" s="9"/>
      <c r="O411" s="9"/>
      <c r="P411" s="9"/>
      <c r="Q411" s="425"/>
      <c r="S411" s="9"/>
      <c r="T411" s="17"/>
      <c r="V411" s="9"/>
      <c r="W411" s="17"/>
      <c r="X411" s="9"/>
      <c r="Y411" s="9"/>
      <c r="Z411" s="9"/>
      <c r="AA411" s="9"/>
      <c r="AB411" s="9"/>
      <c r="AC411" s="9"/>
      <c r="AD411" s="9"/>
      <c r="AE411" s="9"/>
      <c r="AF411" s="9"/>
      <c r="AG411" s="9"/>
      <c r="AH411" s="9"/>
    </row>
    <row r="412" spans="1:34" x14ac:dyDescent="0.25">
      <c r="A412" s="9"/>
      <c r="B412" s="9"/>
      <c r="C412" s="9"/>
      <c r="D412" s="9"/>
      <c r="E412" s="1046"/>
      <c r="F412" s="9"/>
      <c r="G412" s="1046"/>
      <c r="H412" s="16"/>
      <c r="I412" s="9"/>
      <c r="J412" s="9"/>
      <c r="K412" s="9"/>
      <c r="L412" s="9"/>
      <c r="M412" s="9"/>
      <c r="N412" s="9"/>
      <c r="O412" s="9"/>
      <c r="P412" s="9"/>
      <c r="Q412" s="425"/>
      <c r="S412" s="9"/>
      <c r="T412" s="17"/>
      <c r="V412" s="9"/>
      <c r="W412" s="17"/>
      <c r="X412" s="9"/>
      <c r="Y412" s="9"/>
      <c r="Z412" s="9"/>
      <c r="AA412" s="9"/>
      <c r="AB412" s="9"/>
      <c r="AC412" s="9"/>
      <c r="AD412" s="9"/>
      <c r="AE412" s="9"/>
      <c r="AF412" s="9"/>
      <c r="AG412" s="9"/>
      <c r="AH412" s="9"/>
    </row>
    <row r="413" spans="1:34" x14ac:dyDescent="0.25">
      <c r="A413" s="9"/>
      <c r="B413" s="9"/>
      <c r="C413" s="9"/>
      <c r="D413" s="9"/>
      <c r="E413" s="1046"/>
      <c r="F413" s="9"/>
      <c r="G413" s="1046"/>
      <c r="H413" s="16"/>
      <c r="I413" s="9"/>
      <c r="J413" s="9"/>
      <c r="K413" s="9"/>
      <c r="L413" s="9"/>
      <c r="M413" s="9"/>
      <c r="N413" s="9"/>
      <c r="O413" s="9"/>
      <c r="P413" s="9"/>
      <c r="Q413" s="425"/>
      <c r="S413" s="9"/>
      <c r="T413" s="17"/>
      <c r="V413" s="9"/>
      <c r="W413" s="17"/>
      <c r="X413" s="9"/>
      <c r="Y413" s="9"/>
      <c r="Z413" s="9"/>
      <c r="AA413" s="9"/>
      <c r="AB413" s="9"/>
      <c r="AC413" s="9"/>
      <c r="AD413" s="9"/>
      <c r="AE413" s="9"/>
      <c r="AF413" s="9"/>
      <c r="AG413" s="9"/>
      <c r="AH413" s="9"/>
    </row>
    <row r="414" spans="1:34" x14ac:dyDescent="0.25">
      <c r="A414" s="9"/>
      <c r="B414" s="9"/>
      <c r="C414" s="9"/>
      <c r="D414" s="9"/>
      <c r="E414" s="1046"/>
      <c r="F414" s="9"/>
      <c r="G414" s="1046"/>
      <c r="H414" s="16"/>
      <c r="I414" s="9"/>
      <c r="J414" s="9"/>
      <c r="K414" s="9"/>
      <c r="L414" s="9"/>
      <c r="M414" s="9"/>
      <c r="N414" s="9"/>
      <c r="O414" s="9"/>
      <c r="P414" s="9"/>
      <c r="Q414" s="425"/>
      <c r="S414" s="9"/>
      <c r="T414" s="17"/>
      <c r="V414" s="9"/>
      <c r="W414" s="17"/>
      <c r="X414" s="9"/>
      <c r="Y414" s="9"/>
      <c r="Z414" s="9"/>
      <c r="AA414" s="9"/>
      <c r="AB414" s="9"/>
      <c r="AC414" s="9"/>
      <c r="AD414" s="9"/>
      <c r="AE414" s="9"/>
      <c r="AF414" s="9"/>
      <c r="AG414" s="9"/>
      <c r="AH414" s="9"/>
    </row>
    <row r="415" spans="1:34" x14ac:dyDescent="0.25">
      <c r="A415" s="9"/>
      <c r="B415" s="9"/>
      <c r="C415" s="9"/>
      <c r="D415" s="9"/>
      <c r="E415" s="1046"/>
      <c r="F415" s="9"/>
      <c r="G415" s="1046"/>
      <c r="H415" s="16"/>
      <c r="I415" s="9"/>
      <c r="J415" s="9"/>
      <c r="K415" s="9"/>
      <c r="L415" s="9"/>
      <c r="M415" s="9"/>
      <c r="N415" s="9"/>
      <c r="O415" s="9"/>
      <c r="P415" s="9"/>
      <c r="Q415" s="425"/>
      <c r="S415" s="9"/>
      <c r="T415" s="17"/>
      <c r="V415" s="9"/>
      <c r="W415" s="17"/>
      <c r="X415" s="9"/>
      <c r="Y415" s="9"/>
      <c r="Z415" s="9"/>
      <c r="AA415" s="9"/>
      <c r="AB415" s="9"/>
      <c r="AC415" s="9"/>
      <c r="AD415" s="9"/>
      <c r="AE415" s="9"/>
      <c r="AF415" s="9"/>
      <c r="AG415" s="9"/>
      <c r="AH415" s="9"/>
    </row>
    <row r="416" spans="1:34" x14ac:dyDescent="0.25">
      <c r="A416" s="9"/>
      <c r="B416" s="9"/>
      <c r="C416" s="9"/>
      <c r="D416" s="9"/>
      <c r="E416" s="1046"/>
      <c r="F416" s="9"/>
      <c r="G416" s="1046"/>
      <c r="H416" s="16"/>
      <c r="I416" s="9"/>
      <c r="J416" s="9"/>
      <c r="K416" s="9"/>
      <c r="L416" s="9"/>
      <c r="M416" s="9"/>
      <c r="N416" s="9"/>
      <c r="O416" s="9"/>
      <c r="P416" s="9"/>
      <c r="Q416" s="425"/>
      <c r="S416" s="9"/>
      <c r="T416" s="17"/>
      <c r="V416" s="9"/>
      <c r="W416" s="17"/>
      <c r="X416" s="9"/>
      <c r="Y416" s="9"/>
      <c r="Z416" s="9"/>
      <c r="AA416" s="9"/>
      <c r="AB416" s="9"/>
      <c r="AC416" s="9"/>
      <c r="AD416" s="9"/>
      <c r="AE416" s="9"/>
      <c r="AF416" s="9"/>
      <c r="AG416" s="9"/>
      <c r="AH416" s="9"/>
    </row>
    <row r="417" spans="1:34" x14ac:dyDescent="0.25">
      <c r="A417" s="9"/>
      <c r="B417" s="9"/>
      <c r="C417" s="9"/>
      <c r="D417" s="9"/>
      <c r="E417" s="1046"/>
      <c r="F417" s="9"/>
      <c r="G417" s="1046"/>
      <c r="H417" s="16"/>
      <c r="I417" s="9"/>
      <c r="J417" s="9"/>
      <c r="K417" s="9"/>
      <c r="L417" s="9"/>
      <c r="M417" s="9"/>
      <c r="N417" s="9"/>
      <c r="O417" s="9"/>
      <c r="P417" s="9"/>
      <c r="Q417" s="425"/>
      <c r="S417" s="9"/>
      <c r="T417" s="17"/>
      <c r="V417" s="9"/>
      <c r="W417" s="17"/>
      <c r="X417" s="9"/>
      <c r="Y417" s="9"/>
      <c r="Z417" s="9"/>
      <c r="AA417" s="9"/>
      <c r="AB417" s="9"/>
      <c r="AC417" s="9"/>
      <c r="AD417" s="9"/>
      <c r="AE417" s="9"/>
      <c r="AF417" s="9"/>
      <c r="AG417" s="9"/>
      <c r="AH417" s="9"/>
    </row>
    <row r="418" spans="1:34" x14ac:dyDescent="0.25">
      <c r="A418" s="9"/>
      <c r="B418" s="9"/>
      <c r="C418" s="9"/>
      <c r="D418" s="9"/>
      <c r="E418" s="1046"/>
      <c r="F418" s="9"/>
      <c r="G418" s="1046"/>
      <c r="H418" s="16"/>
      <c r="I418" s="9"/>
      <c r="J418" s="9"/>
      <c r="K418" s="9"/>
      <c r="L418" s="9"/>
      <c r="M418" s="9"/>
      <c r="N418" s="9"/>
      <c r="O418" s="9"/>
      <c r="P418" s="9"/>
      <c r="Q418" s="425"/>
      <c r="S418" s="9"/>
      <c r="T418" s="17"/>
      <c r="V418" s="9"/>
      <c r="W418" s="17"/>
      <c r="X418" s="9"/>
      <c r="Y418" s="9"/>
      <c r="Z418" s="9"/>
      <c r="AA418" s="9"/>
      <c r="AB418" s="9"/>
      <c r="AC418" s="9"/>
      <c r="AD418" s="9"/>
      <c r="AE418" s="9"/>
      <c r="AF418" s="9"/>
      <c r="AG418" s="9"/>
      <c r="AH418" s="9"/>
    </row>
    <row r="419" spans="1:34" x14ac:dyDescent="0.25">
      <c r="A419" s="9"/>
      <c r="B419" s="9"/>
      <c r="C419" s="9"/>
      <c r="D419" s="9"/>
      <c r="E419" s="1046"/>
      <c r="F419" s="9"/>
      <c r="G419" s="1046"/>
      <c r="H419" s="16"/>
      <c r="I419" s="9"/>
      <c r="J419" s="9"/>
      <c r="K419" s="9"/>
      <c r="L419" s="9"/>
      <c r="M419" s="9"/>
      <c r="N419" s="9"/>
      <c r="O419" s="9"/>
      <c r="P419" s="9"/>
      <c r="Q419" s="425"/>
      <c r="S419" s="9"/>
      <c r="T419" s="17"/>
      <c r="V419" s="9"/>
      <c r="W419" s="17"/>
      <c r="X419" s="9"/>
      <c r="Y419" s="9"/>
      <c r="Z419" s="9"/>
      <c r="AA419" s="9"/>
      <c r="AB419" s="9"/>
      <c r="AC419" s="9"/>
      <c r="AD419" s="9"/>
      <c r="AE419" s="9"/>
      <c r="AF419" s="9"/>
      <c r="AG419" s="9"/>
      <c r="AH419" s="9"/>
    </row>
    <row r="420" spans="1:34" x14ac:dyDescent="0.25">
      <c r="A420" s="9"/>
      <c r="B420" s="9"/>
      <c r="C420" s="9"/>
      <c r="D420" s="9"/>
      <c r="E420" s="1046"/>
      <c r="F420" s="9"/>
      <c r="G420" s="1046"/>
      <c r="H420" s="16"/>
      <c r="I420" s="9"/>
      <c r="J420" s="9"/>
      <c r="K420" s="9"/>
      <c r="L420" s="9"/>
      <c r="M420" s="9"/>
      <c r="N420" s="9"/>
      <c r="O420" s="9"/>
      <c r="P420" s="9"/>
      <c r="Q420" s="425"/>
      <c r="S420" s="9"/>
      <c r="T420" s="17"/>
      <c r="V420" s="9"/>
      <c r="W420" s="17"/>
      <c r="X420" s="9"/>
      <c r="Y420" s="9"/>
      <c r="Z420" s="9"/>
      <c r="AA420" s="9"/>
      <c r="AB420" s="9"/>
      <c r="AC420" s="9"/>
      <c r="AD420" s="9"/>
      <c r="AE420" s="9"/>
      <c r="AF420" s="9"/>
      <c r="AG420" s="9"/>
      <c r="AH420" s="9"/>
    </row>
    <row r="421" spans="1:34" x14ac:dyDescent="0.25">
      <c r="A421" s="9"/>
      <c r="B421" s="9"/>
      <c r="C421" s="9"/>
      <c r="D421" s="9"/>
      <c r="E421" s="1046"/>
      <c r="F421" s="9"/>
      <c r="G421" s="1046"/>
      <c r="H421" s="16"/>
      <c r="I421" s="9"/>
      <c r="J421" s="9"/>
      <c r="K421" s="9"/>
      <c r="L421" s="9"/>
      <c r="M421" s="9"/>
      <c r="N421" s="9"/>
      <c r="O421" s="9"/>
      <c r="P421" s="9"/>
      <c r="Q421" s="425"/>
      <c r="S421" s="9"/>
      <c r="T421" s="17"/>
      <c r="V421" s="9"/>
      <c r="W421" s="17"/>
      <c r="X421" s="9"/>
      <c r="Y421" s="9"/>
      <c r="Z421" s="9"/>
      <c r="AA421" s="9"/>
      <c r="AB421" s="9"/>
      <c r="AC421" s="9"/>
      <c r="AD421" s="9"/>
      <c r="AE421" s="9"/>
      <c r="AF421" s="9"/>
      <c r="AG421" s="9"/>
      <c r="AH421" s="9"/>
    </row>
    <row r="422" spans="1:34" x14ac:dyDescent="0.25">
      <c r="A422" s="9"/>
      <c r="B422" s="9"/>
      <c r="C422" s="9"/>
      <c r="D422" s="9"/>
      <c r="E422" s="1046"/>
      <c r="F422" s="9"/>
      <c r="G422" s="1046"/>
      <c r="H422" s="16"/>
      <c r="I422" s="9"/>
      <c r="J422" s="9"/>
      <c r="K422" s="9"/>
      <c r="L422" s="9"/>
      <c r="M422" s="9"/>
      <c r="N422" s="9"/>
      <c r="O422" s="9"/>
      <c r="P422" s="9"/>
      <c r="Q422" s="425"/>
      <c r="S422" s="9"/>
      <c r="T422" s="17"/>
      <c r="V422" s="9"/>
      <c r="W422" s="17"/>
      <c r="X422" s="9"/>
      <c r="Y422" s="9"/>
      <c r="Z422" s="9"/>
      <c r="AA422" s="9"/>
      <c r="AB422" s="9"/>
      <c r="AC422" s="9"/>
      <c r="AD422" s="9"/>
      <c r="AE422" s="9"/>
      <c r="AF422" s="9"/>
      <c r="AG422" s="9"/>
      <c r="AH422" s="9"/>
    </row>
    <row r="423" spans="1:34" x14ac:dyDescent="0.25">
      <c r="A423" s="9"/>
      <c r="B423" s="9"/>
      <c r="C423" s="9"/>
      <c r="D423" s="9"/>
      <c r="E423" s="1046"/>
      <c r="F423" s="9"/>
      <c r="G423" s="1046"/>
      <c r="H423" s="16"/>
      <c r="I423" s="9"/>
      <c r="J423" s="9"/>
      <c r="K423" s="9"/>
      <c r="L423" s="9"/>
      <c r="M423" s="9"/>
      <c r="N423" s="9"/>
      <c r="O423" s="9"/>
      <c r="P423" s="9"/>
      <c r="Q423" s="425"/>
      <c r="S423" s="9"/>
      <c r="T423" s="17"/>
      <c r="V423" s="9"/>
      <c r="W423" s="17"/>
      <c r="X423" s="9"/>
      <c r="Y423" s="9"/>
      <c r="Z423" s="9"/>
      <c r="AA423" s="9"/>
      <c r="AB423" s="9"/>
      <c r="AC423" s="9"/>
      <c r="AD423" s="9"/>
      <c r="AE423" s="9"/>
      <c r="AF423" s="9"/>
      <c r="AG423" s="9"/>
      <c r="AH423" s="9"/>
    </row>
    <row r="424" spans="1:34" x14ac:dyDescent="0.25">
      <c r="A424" s="9"/>
      <c r="B424" s="9"/>
      <c r="C424" s="9"/>
      <c r="D424" s="9"/>
      <c r="E424" s="1046"/>
      <c r="F424" s="9"/>
      <c r="G424" s="1046"/>
      <c r="H424" s="16"/>
      <c r="I424" s="9"/>
      <c r="J424" s="9"/>
      <c r="K424" s="9"/>
      <c r="L424" s="9"/>
      <c r="M424" s="9"/>
      <c r="N424" s="9"/>
      <c r="O424" s="9"/>
      <c r="P424" s="9"/>
      <c r="Q424" s="425"/>
      <c r="S424" s="9"/>
      <c r="T424" s="17"/>
      <c r="V424" s="9"/>
      <c r="W424" s="17"/>
      <c r="X424" s="9"/>
      <c r="Y424" s="9"/>
      <c r="Z424" s="9"/>
      <c r="AA424" s="9"/>
      <c r="AB424" s="9"/>
      <c r="AC424" s="9"/>
      <c r="AD424" s="9"/>
      <c r="AE424" s="9"/>
      <c r="AF424" s="9"/>
      <c r="AG424" s="9"/>
      <c r="AH424" s="9"/>
    </row>
    <row r="425" spans="1:34" x14ac:dyDescent="0.25">
      <c r="A425" s="9"/>
      <c r="B425" s="9"/>
      <c r="C425" s="9"/>
      <c r="D425" s="9"/>
      <c r="E425" s="1046"/>
      <c r="F425" s="9"/>
      <c r="G425" s="1046"/>
      <c r="H425" s="16"/>
      <c r="I425" s="9"/>
      <c r="J425" s="9"/>
      <c r="K425" s="9"/>
      <c r="L425" s="9"/>
      <c r="M425" s="9"/>
      <c r="N425" s="9"/>
      <c r="O425" s="9"/>
      <c r="P425" s="9"/>
      <c r="Q425" s="425"/>
      <c r="S425" s="9"/>
      <c r="T425" s="17"/>
      <c r="V425" s="9"/>
      <c r="W425" s="17"/>
      <c r="X425" s="9"/>
      <c r="Y425" s="9"/>
      <c r="Z425" s="9"/>
      <c r="AA425" s="9"/>
      <c r="AB425" s="9"/>
      <c r="AC425" s="9"/>
      <c r="AD425" s="9"/>
      <c r="AE425" s="9"/>
      <c r="AF425" s="9"/>
      <c r="AG425" s="9"/>
      <c r="AH425" s="9"/>
    </row>
    <row r="426" spans="1:34" x14ac:dyDescent="0.25">
      <c r="A426" s="9"/>
      <c r="B426" s="9"/>
      <c r="C426" s="9"/>
      <c r="D426" s="9"/>
      <c r="E426" s="1046"/>
      <c r="F426" s="9"/>
      <c r="G426" s="1046"/>
      <c r="H426" s="16"/>
      <c r="I426" s="9"/>
      <c r="J426" s="9"/>
      <c r="K426" s="9"/>
      <c r="L426" s="9"/>
      <c r="M426" s="9"/>
      <c r="N426" s="9"/>
      <c r="O426" s="9"/>
      <c r="P426" s="9"/>
      <c r="Q426" s="425"/>
      <c r="S426" s="9"/>
      <c r="T426" s="17"/>
      <c r="V426" s="9"/>
      <c r="W426" s="17"/>
      <c r="X426" s="9"/>
      <c r="Y426" s="9"/>
      <c r="Z426" s="9"/>
      <c r="AA426" s="9"/>
      <c r="AB426" s="9"/>
      <c r="AC426" s="9"/>
      <c r="AD426" s="9"/>
      <c r="AE426" s="9"/>
      <c r="AF426" s="9"/>
      <c r="AG426" s="9"/>
      <c r="AH426" s="9"/>
    </row>
    <row r="427" spans="1:34" x14ac:dyDescent="0.25">
      <c r="A427" s="9"/>
      <c r="B427" s="9"/>
      <c r="C427" s="9"/>
      <c r="D427" s="9"/>
      <c r="E427" s="1046"/>
      <c r="F427" s="9"/>
      <c r="G427" s="1046"/>
      <c r="H427" s="16"/>
      <c r="I427" s="9"/>
      <c r="J427" s="9"/>
      <c r="K427" s="9"/>
      <c r="L427" s="9"/>
      <c r="M427" s="9"/>
      <c r="N427" s="9"/>
      <c r="O427" s="9"/>
      <c r="P427" s="9"/>
      <c r="Q427" s="425"/>
      <c r="S427" s="9"/>
      <c r="T427" s="17"/>
      <c r="V427" s="9"/>
      <c r="W427" s="17"/>
      <c r="X427" s="9"/>
      <c r="Y427" s="9"/>
      <c r="Z427" s="9"/>
      <c r="AA427" s="9"/>
      <c r="AB427" s="9"/>
      <c r="AC427" s="9"/>
      <c r="AD427" s="9"/>
      <c r="AE427" s="9"/>
      <c r="AF427" s="9"/>
      <c r="AG427" s="9"/>
      <c r="AH427" s="9"/>
    </row>
    <row r="428" spans="1:34" x14ac:dyDescent="0.25">
      <c r="A428" s="9"/>
      <c r="B428" s="9"/>
      <c r="C428" s="9"/>
      <c r="D428" s="9"/>
      <c r="E428" s="1046"/>
      <c r="F428" s="9"/>
      <c r="G428" s="1046"/>
      <c r="H428" s="16"/>
      <c r="I428" s="9"/>
      <c r="J428" s="9"/>
      <c r="K428" s="9"/>
      <c r="L428" s="9"/>
      <c r="M428" s="9"/>
      <c r="N428" s="9"/>
      <c r="O428" s="9"/>
      <c r="P428" s="9"/>
      <c r="Q428" s="425"/>
      <c r="S428" s="9"/>
      <c r="T428" s="17"/>
      <c r="V428" s="9"/>
      <c r="W428" s="17"/>
      <c r="X428" s="9"/>
      <c r="Y428" s="9"/>
      <c r="Z428" s="9"/>
      <c r="AA428" s="9"/>
      <c r="AB428" s="9"/>
      <c r="AC428" s="9"/>
      <c r="AD428" s="9"/>
      <c r="AE428" s="9"/>
      <c r="AF428" s="9"/>
      <c r="AG428" s="9"/>
      <c r="AH428" s="9"/>
    </row>
    <row r="429" spans="1:34" x14ac:dyDescent="0.25">
      <c r="A429" s="9"/>
      <c r="B429" s="9"/>
      <c r="C429" s="9"/>
      <c r="D429" s="9"/>
      <c r="E429" s="1046"/>
      <c r="F429" s="9"/>
      <c r="G429" s="1046"/>
      <c r="H429" s="16"/>
      <c r="I429" s="9"/>
      <c r="J429" s="9"/>
      <c r="K429" s="9"/>
      <c r="L429" s="9"/>
      <c r="M429" s="9"/>
      <c r="N429" s="9"/>
      <c r="O429" s="9"/>
      <c r="P429" s="9"/>
      <c r="Q429" s="425"/>
      <c r="S429" s="9"/>
      <c r="T429" s="17"/>
      <c r="V429" s="9"/>
      <c r="W429" s="17"/>
      <c r="X429" s="9"/>
      <c r="Y429" s="9"/>
      <c r="Z429" s="9"/>
      <c r="AA429" s="9"/>
      <c r="AB429" s="9"/>
      <c r="AC429" s="9"/>
      <c r="AD429" s="9"/>
      <c r="AE429" s="9"/>
      <c r="AF429" s="9"/>
      <c r="AG429" s="9"/>
      <c r="AH429" s="9"/>
    </row>
    <row r="430" spans="1:34" x14ac:dyDescent="0.25">
      <c r="A430" s="9"/>
      <c r="B430" s="9"/>
      <c r="C430" s="9"/>
      <c r="D430" s="9"/>
      <c r="E430" s="1046"/>
      <c r="F430" s="9"/>
      <c r="G430" s="1046"/>
      <c r="H430" s="16"/>
      <c r="I430" s="9"/>
      <c r="J430" s="9"/>
      <c r="K430" s="9"/>
      <c r="L430" s="9"/>
      <c r="M430" s="9"/>
      <c r="N430" s="9"/>
      <c r="O430" s="9"/>
      <c r="P430" s="9"/>
      <c r="Q430" s="425"/>
      <c r="S430" s="9"/>
      <c r="T430" s="17"/>
      <c r="V430" s="9"/>
      <c r="W430" s="17"/>
      <c r="X430" s="9"/>
      <c r="Y430" s="9"/>
      <c r="Z430" s="9"/>
      <c r="AA430" s="9"/>
      <c r="AB430" s="9"/>
      <c r="AC430" s="9"/>
      <c r="AD430" s="9"/>
      <c r="AE430" s="9"/>
      <c r="AF430" s="9"/>
      <c r="AG430" s="9"/>
      <c r="AH430" s="9"/>
    </row>
    <row r="431" spans="1:34" x14ac:dyDescent="0.25">
      <c r="A431" s="9"/>
      <c r="B431" s="9"/>
      <c r="C431" s="9"/>
      <c r="D431" s="9"/>
      <c r="E431" s="1046"/>
      <c r="F431" s="9"/>
      <c r="G431" s="1046"/>
      <c r="H431" s="16"/>
      <c r="I431" s="9"/>
      <c r="J431" s="9"/>
      <c r="K431" s="9"/>
      <c r="L431" s="9"/>
      <c r="M431" s="9"/>
      <c r="N431" s="9"/>
      <c r="O431" s="9"/>
      <c r="P431" s="9"/>
      <c r="Q431" s="425"/>
      <c r="S431" s="9"/>
      <c r="T431" s="17"/>
      <c r="V431" s="9"/>
      <c r="W431" s="17"/>
      <c r="X431" s="9"/>
      <c r="Y431" s="9"/>
      <c r="Z431" s="9"/>
      <c r="AA431" s="9"/>
      <c r="AB431" s="9"/>
      <c r="AC431" s="9"/>
      <c r="AD431" s="9"/>
      <c r="AE431" s="9"/>
      <c r="AF431" s="9"/>
      <c r="AG431" s="9"/>
      <c r="AH431" s="9"/>
    </row>
    <row r="432" spans="1:34" x14ac:dyDescent="0.25">
      <c r="A432" s="9"/>
      <c r="B432" s="9"/>
      <c r="C432" s="9"/>
      <c r="D432" s="9"/>
      <c r="E432" s="1046"/>
      <c r="F432" s="9"/>
      <c r="G432" s="1046"/>
      <c r="H432" s="16"/>
      <c r="I432" s="9"/>
      <c r="J432" s="9"/>
      <c r="K432" s="9"/>
      <c r="L432" s="9"/>
      <c r="M432" s="9"/>
      <c r="N432" s="9"/>
      <c r="O432" s="9"/>
      <c r="P432" s="9"/>
      <c r="Q432" s="425"/>
      <c r="S432" s="9"/>
      <c r="T432" s="17"/>
      <c r="V432" s="9"/>
      <c r="W432" s="17"/>
      <c r="X432" s="9"/>
      <c r="Y432" s="9"/>
      <c r="Z432" s="9"/>
      <c r="AA432" s="9"/>
      <c r="AB432" s="9"/>
      <c r="AC432" s="9"/>
      <c r="AD432" s="9"/>
      <c r="AE432" s="9"/>
      <c r="AF432" s="9"/>
      <c r="AG432" s="9"/>
      <c r="AH432" s="9"/>
    </row>
    <row r="433" spans="1:34" x14ac:dyDescent="0.25">
      <c r="A433" s="9"/>
      <c r="B433" s="9"/>
      <c r="C433" s="9"/>
      <c r="D433" s="9"/>
      <c r="E433" s="1046"/>
      <c r="F433" s="9"/>
      <c r="G433" s="1046"/>
      <c r="H433" s="16"/>
      <c r="I433" s="9"/>
      <c r="J433" s="9"/>
      <c r="K433" s="9"/>
      <c r="L433" s="9"/>
      <c r="M433" s="9"/>
      <c r="N433" s="9"/>
      <c r="O433" s="9"/>
      <c r="P433" s="9"/>
      <c r="Q433" s="425"/>
      <c r="S433" s="9"/>
      <c r="T433" s="17"/>
      <c r="V433" s="9"/>
      <c r="W433" s="17"/>
      <c r="X433" s="9"/>
      <c r="Y433" s="9"/>
      <c r="Z433" s="9"/>
      <c r="AA433" s="9"/>
      <c r="AB433" s="9"/>
      <c r="AC433" s="9"/>
      <c r="AD433" s="9"/>
      <c r="AE433" s="9"/>
      <c r="AF433" s="9"/>
      <c r="AG433" s="9"/>
      <c r="AH433" s="9"/>
    </row>
    <row r="434" spans="1:34" x14ac:dyDescent="0.25">
      <c r="A434" s="9"/>
      <c r="B434" s="9"/>
      <c r="C434" s="9"/>
      <c r="D434" s="9"/>
      <c r="E434" s="1046"/>
      <c r="F434" s="9"/>
      <c r="G434" s="1046"/>
      <c r="H434" s="16"/>
      <c r="I434" s="9"/>
      <c r="J434" s="9"/>
      <c r="K434" s="9"/>
      <c r="L434" s="9"/>
      <c r="M434" s="9"/>
      <c r="N434" s="9"/>
      <c r="O434" s="9"/>
      <c r="P434" s="9"/>
      <c r="Q434" s="425"/>
      <c r="S434" s="9"/>
      <c r="T434" s="17"/>
      <c r="V434" s="9"/>
      <c r="W434" s="17"/>
      <c r="X434" s="9"/>
      <c r="Y434" s="9"/>
      <c r="Z434" s="9"/>
      <c r="AA434" s="9"/>
      <c r="AB434" s="9"/>
      <c r="AC434" s="9"/>
      <c r="AD434" s="9"/>
      <c r="AE434" s="9"/>
      <c r="AF434" s="9"/>
      <c r="AG434" s="9"/>
      <c r="AH434" s="9"/>
    </row>
    <row r="435" spans="1:34" x14ac:dyDescent="0.25">
      <c r="A435" s="9"/>
      <c r="B435" s="9"/>
      <c r="C435" s="9"/>
      <c r="D435" s="9"/>
      <c r="E435" s="1046"/>
      <c r="F435" s="9"/>
      <c r="G435" s="1046"/>
      <c r="H435" s="16"/>
      <c r="I435" s="9"/>
      <c r="J435" s="9"/>
      <c r="K435" s="9"/>
      <c r="L435" s="9"/>
      <c r="M435" s="9"/>
      <c r="N435" s="9"/>
      <c r="O435" s="9"/>
      <c r="P435" s="9"/>
      <c r="Q435" s="425"/>
      <c r="S435" s="9"/>
      <c r="T435" s="17"/>
      <c r="V435" s="9"/>
      <c r="W435" s="17"/>
      <c r="X435" s="9"/>
      <c r="Y435" s="9"/>
      <c r="Z435" s="9"/>
      <c r="AA435" s="9"/>
      <c r="AB435" s="9"/>
      <c r="AC435" s="9"/>
      <c r="AD435" s="9"/>
      <c r="AE435" s="9"/>
      <c r="AF435" s="9"/>
      <c r="AG435" s="9"/>
      <c r="AH435" s="9"/>
    </row>
    <row r="436" spans="1:34" x14ac:dyDescent="0.25">
      <c r="A436" s="9"/>
      <c r="B436" s="9"/>
      <c r="C436" s="9"/>
      <c r="D436" s="9"/>
      <c r="E436" s="1046"/>
      <c r="F436" s="9"/>
      <c r="G436" s="1046"/>
      <c r="H436" s="16"/>
      <c r="I436" s="9"/>
      <c r="J436" s="9"/>
      <c r="K436" s="9"/>
      <c r="L436" s="9"/>
      <c r="M436" s="9"/>
      <c r="N436" s="9"/>
      <c r="O436" s="9"/>
      <c r="P436" s="9"/>
      <c r="Q436" s="425"/>
      <c r="S436" s="9"/>
      <c r="T436" s="17"/>
      <c r="V436" s="9"/>
      <c r="W436" s="17"/>
      <c r="X436" s="9"/>
      <c r="Y436" s="9"/>
      <c r="Z436" s="9"/>
      <c r="AA436" s="9"/>
      <c r="AB436" s="9"/>
      <c r="AC436" s="9"/>
      <c r="AD436" s="9"/>
      <c r="AE436" s="9"/>
      <c r="AF436" s="9"/>
      <c r="AG436" s="9"/>
      <c r="AH436" s="9"/>
    </row>
    <row r="437" spans="1:34" x14ac:dyDescent="0.25">
      <c r="A437" s="9"/>
      <c r="B437" s="9"/>
      <c r="C437" s="9"/>
      <c r="D437" s="9"/>
      <c r="E437" s="1046"/>
      <c r="F437" s="9"/>
      <c r="G437" s="1046"/>
      <c r="H437" s="16"/>
      <c r="I437" s="9"/>
      <c r="J437" s="9"/>
      <c r="K437" s="9"/>
      <c r="L437" s="9"/>
      <c r="M437" s="9"/>
      <c r="N437" s="9"/>
      <c r="O437" s="9"/>
      <c r="P437" s="9"/>
      <c r="Q437" s="425"/>
      <c r="S437" s="9"/>
      <c r="T437" s="17"/>
      <c r="V437" s="9"/>
      <c r="W437" s="17"/>
      <c r="X437" s="9"/>
      <c r="Y437" s="9"/>
      <c r="Z437" s="9"/>
      <c r="AA437" s="9"/>
      <c r="AB437" s="9"/>
      <c r="AC437" s="9"/>
      <c r="AD437" s="9"/>
      <c r="AE437" s="9"/>
      <c r="AF437" s="9"/>
      <c r="AG437" s="9"/>
      <c r="AH437" s="9"/>
    </row>
    <row r="438" spans="1:34" x14ac:dyDescent="0.25">
      <c r="A438" s="9"/>
      <c r="B438" s="9"/>
      <c r="C438" s="9"/>
      <c r="D438" s="9"/>
      <c r="E438" s="1046"/>
      <c r="F438" s="9"/>
      <c r="G438" s="1046"/>
      <c r="H438" s="16"/>
      <c r="I438" s="9"/>
      <c r="J438" s="9"/>
      <c r="K438" s="9"/>
      <c r="L438" s="9"/>
      <c r="M438" s="9"/>
      <c r="N438" s="9"/>
      <c r="O438" s="9"/>
      <c r="P438" s="9"/>
      <c r="Q438" s="425"/>
      <c r="S438" s="9"/>
      <c r="T438" s="17"/>
      <c r="V438" s="9"/>
      <c r="W438" s="17"/>
      <c r="X438" s="9"/>
      <c r="Y438" s="9"/>
      <c r="Z438" s="9"/>
      <c r="AA438" s="9"/>
      <c r="AB438" s="9"/>
      <c r="AC438" s="9"/>
      <c r="AD438" s="9"/>
      <c r="AE438" s="9"/>
      <c r="AF438" s="9"/>
      <c r="AG438" s="9"/>
      <c r="AH438" s="9"/>
    </row>
    <row r="439" spans="1:34" x14ac:dyDescent="0.25">
      <c r="A439" s="9"/>
      <c r="B439" s="9"/>
      <c r="C439" s="9"/>
      <c r="D439" s="9"/>
      <c r="E439" s="1046"/>
      <c r="F439" s="9"/>
      <c r="G439" s="1046"/>
      <c r="H439" s="16"/>
      <c r="I439" s="9"/>
      <c r="J439" s="9"/>
      <c r="K439" s="9"/>
      <c r="L439" s="9"/>
      <c r="M439" s="9"/>
      <c r="N439" s="9"/>
      <c r="O439" s="9"/>
      <c r="P439" s="9"/>
      <c r="Q439" s="425"/>
      <c r="S439" s="9"/>
      <c r="T439" s="17"/>
      <c r="V439" s="9"/>
      <c r="W439" s="17"/>
      <c r="X439" s="9"/>
      <c r="Y439" s="9"/>
      <c r="Z439" s="9"/>
      <c r="AA439" s="9"/>
      <c r="AB439" s="9"/>
      <c r="AC439" s="9"/>
      <c r="AD439" s="9"/>
      <c r="AE439" s="9"/>
      <c r="AF439" s="9"/>
      <c r="AG439" s="9"/>
      <c r="AH439" s="9"/>
    </row>
    <row r="440" spans="1:34" x14ac:dyDescent="0.25">
      <c r="A440" s="9"/>
      <c r="B440" s="9"/>
      <c r="C440" s="9"/>
      <c r="D440" s="9"/>
      <c r="E440" s="1046"/>
      <c r="F440" s="9"/>
      <c r="G440" s="1046"/>
      <c r="H440" s="16"/>
      <c r="I440" s="9"/>
      <c r="J440" s="9"/>
      <c r="K440" s="9"/>
      <c r="L440" s="9"/>
      <c r="M440" s="9"/>
      <c r="N440" s="9"/>
      <c r="O440" s="9"/>
      <c r="P440" s="9"/>
      <c r="Q440" s="425"/>
      <c r="S440" s="9"/>
      <c r="T440" s="17"/>
      <c r="V440" s="9"/>
      <c r="W440" s="17"/>
      <c r="X440" s="9"/>
      <c r="Y440" s="9"/>
      <c r="Z440" s="9"/>
      <c r="AA440" s="9"/>
      <c r="AB440" s="9"/>
      <c r="AC440" s="9"/>
      <c r="AD440" s="9"/>
      <c r="AE440" s="9"/>
      <c r="AF440" s="9"/>
      <c r="AG440" s="9"/>
      <c r="AH440" s="9"/>
    </row>
    <row r="441" spans="1:34" x14ac:dyDescent="0.25">
      <c r="A441" s="9"/>
      <c r="B441" s="9"/>
      <c r="C441" s="9"/>
      <c r="D441" s="9"/>
      <c r="E441" s="1046"/>
      <c r="F441" s="9"/>
      <c r="G441" s="1046"/>
      <c r="H441" s="16"/>
      <c r="I441" s="9"/>
      <c r="J441" s="9"/>
      <c r="K441" s="9"/>
      <c r="L441" s="9"/>
      <c r="M441" s="9"/>
      <c r="N441" s="9"/>
      <c r="O441" s="9"/>
      <c r="P441" s="9"/>
      <c r="Q441" s="425"/>
      <c r="S441" s="9"/>
      <c r="T441" s="17"/>
      <c r="V441" s="9"/>
      <c r="W441" s="17"/>
      <c r="X441" s="9"/>
      <c r="Y441" s="9"/>
      <c r="Z441" s="9"/>
      <c r="AA441" s="9"/>
      <c r="AB441" s="9"/>
      <c r="AC441" s="9"/>
      <c r="AD441" s="9"/>
      <c r="AE441" s="9"/>
      <c r="AF441" s="9"/>
      <c r="AG441" s="9"/>
      <c r="AH441" s="9"/>
    </row>
    <row r="442" spans="1:34" x14ac:dyDescent="0.25">
      <c r="A442" s="9"/>
      <c r="B442" s="9"/>
      <c r="C442" s="9"/>
      <c r="D442" s="9"/>
      <c r="E442" s="1046"/>
      <c r="F442" s="9"/>
      <c r="G442" s="1046"/>
      <c r="H442" s="16"/>
      <c r="I442" s="9"/>
      <c r="J442" s="9"/>
      <c r="K442" s="9"/>
      <c r="L442" s="9"/>
      <c r="M442" s="9"/>
      <c r="N442" s="9"/>
      <c r="O442" s="9"/>
      <c r="P442" s="9"/>
      <c r="Q442" s="425"/>
      <c r="S442" s="9"/>
      <c r="T442" s="17"/>
      <c r="V442" s="9"/>
      <c r="W442" s="17"/>
      <c r="X442" s="9"/>
      <c r="Y442" s="9"/>
      <c r="Z442" s="9"/>
      <c r="AA442" s="9"/>
      <c r="AB442" s="9"/>
      <c r="AC442" s="9"/>
      <c r="AD442" s="9"/>
      <c r="AE442" s="9"/>
      <c r="AF442" s="9"/>
      <c r="AG442" s="9"/>
      <c r="AH442" s="9"/>
    </row>
    <row r="443" spans="1:34" x14ac:dyDescent="0.25">
      <c r="A443" s="9"/>
      <c r="B443" s="9"/>
      <c r="C443" s="9"/>
      <c r="D443" s="9"/>
      <c r="E443" s="1046"/>
      <c r="F443" s="9"/>
      <c r="G443" s="1046"/>
      <c r="H443" s="16"/>
      <c r="I443" s="9"/>
      <c r="J443" s="9"/>
      <c r="K443" s="9"/>
      <c r="L443" s="9"/>
      <c r="M443" s="9"/>
      <c r="N443" s="9"/>
      <c r="O443" s="9"/>
      <c r="P443" s="9"/>
      <c r="Q443" s="425"/>
      <c r="S443" s="9"/>
      <c r="T443" s="17"/>
      <c r="V443" s="9"/>
      <c r="W443" s="17"/>
      <c r="X443" s="9"/>
      <c r="Y443" s="9"/>
      <c r="Z443" s="9"/>
      <c r="AA443" s="9"/>
      <c r="AB443" s="9"/>
      <c r="AC443" s="9"/>
      <c r="AD443" s="9"/>
      <c r="AE443" s="9"/>
      <c r="AF443" s="9"/>
      <c r="AG443" s="9"/>
      <c r="AH443" s="9"/>
    </row>
    <row r="444" spans="1:34" x14ac:dyDescent="0.25">
      <c r="A444" s="9"/>
      <c r="B444" s="9"/>
      <c r="C444" s="9"/>
      <c r="D444" s="9"/>
      <c r="E444" s="1046"/>
      <c r="F444" s="9"/>
      <c r="G444" s="1046"/>
      <c r="H444" s="16"/>
      <c r="I444" s="9"/>
      <c r="J444" s="9"/>
      <c r="K444" s="9"/>
      <c r="L444" s="9"/>
      <c r="M444" s="9"/>
      <c r="N444" s="9"/>
      <c r="O444" s="9"/>
      <c r="P444" s="9"/>
      <c r="Q444" s="425"/>
      <c r="S444" s="9"/>
      <c r="T444" s="17"/>
      <c r="V444" s="9"/>
      <c r="W444" s="17"/>
      <c r="X444" s="9"/>
      <c r="Y444" s="9"/>
      <c r="Z444" s="9"/>
      <c r="AA444" s="9"/>
      <c r="AB444" s="9"/>
      <c r="AC444" s="9"/>
      <c r="AD444" s="9"/>
      <c r="AE444" s="9"/>
      <c r="AF444" s="9"/>
      <c r="AG444" s="9"/>
      <c r="AH444" s="9"/>
    </row>
    <row r="445" spans="1:34" x14ac:dyDescent="0.25">
      <c r="A445" s="9"/>
      <c r="B445" s="9"/>
      <c r="C445" s="9"/>
      <c r="D445" s="9"/>
      <c r="E445" s="1046"/>
      <c r="F445" s="9"/>
      <c r="G445" s="1046"/>
      <c r="H445" s="16"/>
      <c r="I445" s="9"/>
      <c r="J445" s="9"/>
      <c r="K445" s="9"/>
      <c r="L445" s="9"/>
      <c r="M445" s="9"/>
      <c r="N445" s="9"/>
      <c r="O445" s="9"/>
      <c r="P445" s="9"/>
      <c r="Q445" s="425"/>
      <c r="S445" s="9"/>
      <c r="T445" s="17"/>
      <c r="V445" s="9"/>
      <c r="W445" s="17"/>
      <c r="X445" s="9"/>
      <c r="Y445" s="9"/>
      <c r="Z445" s="9"/>
      <c r="AA445" s="9"/>
      <c r="AB445" s="9"/>
      <c r="AC445" s="9"/>
      <c r="AD445" s="9"/>
      <c r="AE445" s="9"/>
      <c r="AF445" s="9"/>
      <c r="AG445" s="9"/>
      <c r="AH445" s="9"/>
    </row>
    <row r="446" spans="1:34" x14ac:dyDescent="0.25">
      <c r="A446" s="9"/>
      <c r="B446" s="9"/>
      <c r="C446" s="9"/>
      <c r="D446" s="9"/>
      <c r="E446" s="1046"/>
      <c r="F446" s="9"/>
      <c r="G446" s="1046"/>
      <c r="H446" s="16"/>
      <c r="I446" s="9"/>
      <c r="J446" s="9"/>
      <c r="K446" s="9"/>
      <c r="L446" s="9"/>
      <c r="M446" s="9"/>
      <c r="N446" s="9"/>
      <c r="O446" s="9"/>
      <c r="P446" s="9"/>
      <c r="Q446" s="425"/>
      <c r="S446" s="9"/>
      <c r="T446" s="17"/>
      <c r="V446" s="9"/>
      <c r="W446" s="17"/>
      <c r="X446" s="9"/>
      <c r="Y446" s="9"/>
      <c r="Z446" s="9"/>
      <c r="AA446" s="9"/>
      <c r="AB446" s="9"/>
      <c r="AC446" s="9"/>
      <c r="AD446" s="9"/>
      <c r="AE446" s="9"/>
      <c r="AF446" s="9"/>
      <c r="AG446" s="9"/>
      <c r="AH446" s="9"/>
    </row>
    <row r="447" spans="1:34" x14ac:dyDescent="0.25">
      <c r="A447" s="9"/>
      <c r="B447" s="9"/>
      <c r="C447" s="9"/>
      <c r="D447" s="9"/>
      <c r="E447" s="1046"/>
      <c r="F447" s="9"/>
      <c r="G447" s="1046"/>
      <c r="H447" s="16"/>
      <c r="I447" s="9"/>
      <c r="J447" s="9"/>
      <c r="K447" s="9"/>
      <c r="L447" s="9"/>
      <c r="M447" s="9"/>
      <c r="N447" s="9"/>
      <c r="O447" s="9"/>
      <c r="P447" s="9"/>
      <c r="Q447" s="425"/>
      <c r="S447" s="9"/>
      <c r="T447" s="17"/>
      <c r="V447" s="9"/>
      <c r="W447" s="17"/>
      <c r="X447" s="9"/>
      <c r="Y447" s="9"/>
      <c r="Z447" s="9"/>
      <c r="AA447" s="9"/>
      <c r="AB447" s="9"/>
      <c r="AC447" s="9"/>
      <c r="AD447" s="9"/>
      <c r="AE447" s="9"/>
      <c r="AF447" s="9"/>
      <c r="AG447" s="9"/>
      <c r="AH447" s="9"/>
    </row>
    <row r="448" spans="1:34" x14ac:dyDescent="0.25">
      <c r="A448" s="9"/>
      <c r="B448" s="9"/>
      <c r="C448" s="9"/>
      <c r="D448" s="9"/>
      <c r="E448" s="1046"/>
      <c r="F448" s="9"/>
      <c r="G448" s="1046"/>
      <c r="H448" s="16"/>
      <c r="I448" s="9"/>
      <c r="J448" s="9"/>
      <c r="K448" s="9"/>
      <c r="L448" s="9"/>
      <c r="M448" s="9"/>
      <c r="N448" s="9"/>
      <c r="O448" s="9"/>
      <c r="P448" s="9"/>
      <c r="Q448" s="425"/>
      <c r="S448" s="9"/>
      <c r="T448" s="17"/>
      <c r="V448" s="9"/>
      <c r="W448" s="17"/>
      <c r="X448" s="9"/>
      <c r="Y448" s="9"/>
      <c r="Z448" s="9"/>
      <c r="AA448" s="9"/>
      <c r="AB448" s="9"/>
      <c r="AC448" s="9"/>
      <c r="AD448" s="9"/>
      <c r="AE448" s="9"/>
      <c r="AF448" s="9"/>
      <c r="AG448" s="9"/>
      <c r="AH448" s="9"/>
    </row>
    <row r="449" spans="1:34" x14ac:dyDescent="0.25">
      <c r="A449" s="9"/>
      <c r="B449" s="9"/>
      <c r="C449" s="9"/>
      <c r="D449" s="9"/>
      <c r="E449" s="1046"/>
      <c r="F449" s="9"/>
      <c r="G449" s="1046"/>
      <c r="H449" s="16"/>
      <c r="I449" s="9"/>
      <c r="J449" s="9"/>
      <c r="K449" s="9"/>
      <c r="L449" s="9"/>
      <c r="M449" s="9"/>
      <c r="N449" s="9"/>
      <c r="O449" s="9"/>
      <c r="P449" s="9"/>
      <c r="Q449" s="425"/>
      <c r="S449" s="9"/>
      <c r="T449" s="17"/>
      <c r="V449" s="9"/>
      <c r="W449" s="17"/>
      <c r="X449" s="9"/>
      <c r="Y449" s="9"/>
      <c r="Z449" s="9"/>
      <c r="AA449" s="9"/>
      <c r="AB449" s="9"/>
      <c r="AC449" s="9"/>
      <c r="AD449" s="9"/>
      <c r="AE449" s="9"/>
      <c r="AF449" s="9"/>
      <c r="AG449" s="9"/>
      <c r="AH449" s="9"/>
    </row>
    <row r="450" spans="1:34" x14ac:dyDescent="0.25">
      <c r="A450" s="9"/>
      <c r="B450" s="9"/>
      <c r="C450" s="9"/>
      <c r="D450" s="9"/>
      <c r="E450" s="1046"/>
      <c r="F450" s="9"/>
      <c r="G450" s="1046"/>
      <c r="H450" s="16"/>
      <c r="I450" s="9"/>
      <c r="J450" s="9"/>
      <c r="K450" s="9"/>
      <c r="L450" s="9"/>
      <c r="M450" s="9"/>
      <c r="N450" s="9"/>
      <c r="O450" s="9"/>
      <c r="P450" s="9"/>
      <c r="Q450" s="425"/>
      <c r="S450" s="9"/>
      <c r="T450" s="17"/>
      <c r="V450" s="9"/>
      <c r="W450" s="17"/>
      <c r="X450" s="9"/>
      <c r="Y450" s="9"/>
      <c r="Z450" s="9"/>
      <c r="AA450" s="9"/>
      <c r="AB450" s="9"/>
      <c r="AC450" s="9"/>
      <c r="AD450" s="9"/>
      <c r="AE450" s="9"/>
      <c r="AF450" s="9"/>
      <c r="AG450" s="9"/>
      <c r="AH450" s="9"/>
    </row>
    <row r="451" spans="1:34" x14ac:dyDescent="0.25">
      <c r="A451" s="9"/>
      <c r="B451" s="9"/>
      <c r="C451" s="9"/>
      <c r="D451" s="9"/>
      <c r="E451" s="1046"/>
      <c r="F451" s="9"/>
      <c r="G451" s="1046"/>
      <c r="H451" s="16"/>
      <c r="I451" s="9"/>
      <c r="J451" s="9"/>
      <c r="K451" s="9"/>
      <c r="L451" s="9"/>
      <c r="M451" s="9"/>
      <c r="N451" s="9"/>
      <c r="O451" s="9"/>
      <c r="P451" s="9"/>
      <c r="Q451" s="425"/>
      <c r="S451" s="9"/>
      <c r="T451" s="17"/>
      <c r="V451" s="9"/>
      <c r="W451" s="17"/>
      <c r="X451" s="9"/>
      <c r="Y451" s="9"/>
      <c r="Z451" s="9"/>
      <c r="AA451" s="9"/>
      <c r="AB451" s="9"/>
      <c r="AC451" s="9"/>
      <c r="AD451" s="9"/>
      <c r="AE451" s="9"/>
      <c r="AF451" s="9"/>
      <c r="AG451" s="9"/>
      <c r="AH451" s="9"/>
    </row>
    <row r="452" spans="1:34" x14ac:dyDescent="0.25">
      <c r="A452" s="9"/>
      <c r="B452" s="9"/>
      <c r="C452" s="9"/>
      <c r="D452" s="9"/>
      <c r="E452" s="1046"/>
      <c r="F452" s="9"/>
      <c r="G452" s="1046"/>
      <c r="H452" s="16"/>
      <c r="I452" s="9"/>
      <c r="J452" s="9"/>
      <c r="K452" s="9"/>
      <c r="L452" s="9"/>
      <c r="M452" s="9"/>
      <c r="N452" s="9"/>
      <c r="O452" s="9"/>
      <c r="P452" s="9"/>
      <c r="Q452" s="425"/>
      <c r="S452" s="9"/>
      <c r="T452" s="17"/>
      <c r="V452" s="9"/>
      <c r="W452" s="17"/>
      <c r="X452" s="9"/>
      <c r="Y452" s="9"/>
      <c r="Z452" s="9"/>
      <c r="AA452" s="9"/>
      <c r="AB452" s="9"/>
      <c r="AC452" s="9"/>
      <c r="AD452" s="9"/>
      <c r="AE452" s="9"/>
      <c r="AF452" s="9"/>
      <c r="AG452" s="9"/>
      <c r="AH452" s="9"/>
    </row>
    <row r="453" spans="1:34" x14ac:dyDescent="0.25">
      <c r="A453" s="9"/>
      <c r="B453" s="9"/>
      <c r="C453" s="9"/>
      <c r="D453" s="9"/>
      <c r="E453" s="1046"/>
      <c r="F453" s="9"/>
      <c r="G453" s="1046"/>
      <c r="H453" s="16"/>
      <c r="I453" s="9"/>
      <c r="J453" s="9"/>
      <c r="K453" s="9"/>
      <c r="L453" s="9"/>
      <c r="M453" s="9"/>
      <c r="N453" s="9"/>
      <c r="O453" s="9"/>
      <c r="P453" s="9"/>
      <c r="Q453" s="425"/>
      <c r="S453" s="9"/>
      <c r="T453" s="17"/>
      <c r="V453" s="9"/>
      <c r="W453" s="17"/>
      <c r="X453" s="9"/>
      <c r="Y453" s="9"/>
      <c r="Z453" s="9"/>
      <c r="AA453" s="9"/>
      <c r="AB453" s="9"/>
      <c r="AC453" s="9"/>
      <c r="AD453" s="9"/>
      <c r="AE453" s="9"/>
      <c r="AF453" s="9"/>
      <c r="AG453" s="9"/>
      <c r="AH453" s="9"/>
    </row>
    <row r="454" spans="1:34" x14ac:dyDescent="0.25">
      <c r="A454" s="9"/>
      <c r="B454" s="9"/>
      <c r="C454" s="9"/>
      <c r="D454" s="9"/>
      <c r="E454" s="1046"/>
      <c r="F454" s="9"/>
      <c r="G454" s="1046"/>
      <c r="H454" s="16"/>
      <c r="I454" s="9"/>
      <c r="J454" s="9"/>
      <c r="K454" s="9"/>
      <c r="L454" s="9"/>
      <c r="M454" s="9"/>
      <c r="N454" s="9"/>
      <c r="O454" s="9"/>
      <c r="P454" s="9"/>
      <c r="Q454" s="425"/>
      <c r="S454" s="9"/>
      <c r="T454" s="17"/>
      <c r="V454" s="9"/>
      <c r="W454" s="17"/>
      <c r="X454" s="9"/>
      <c r="Y454" s="9"/>
      <c r="Z454" s="9"/>
      <c r="AA454" s="9"/>
      <c r="AB454" s="9"/>
      <c r="AC454" s="9"/>
      <c r="AD454" s="9"/>
      <c r="AE454" s="9"/>
      <c r="AF454" s="9"/>
      <c r="AG454" s="9"/>
      <c r="AH454" s="9"/>
    </row>
    <row r="455" spans="1:34" x14ac:dyDescent="0.25">
      <c r="A455" s="9"/>
      <c r="B455" s="9"/>
      <c r="C455" s="9"/>
      <c r="D455" s="9"/>
      <c r="E455" s="1046"/>
      <c r="F455" s="9"/>
      <c r="G455" s="1046"/>
      <c r="H455" s="16"/>
      <c r="I455" s="9"/>
      <c r="J455" s="9"/>
      <c r="K455" s="9"/>
      <c r="L455" s="9"/>
      <c r="M455" s="9"/>
      <c r="N455" s="9"/>
      <c r="O455" s="9"/>
      <c r="P455" s="9"/>
      <c r="Q455" s="425"/>
      <c r="S455" s="9"/>
      <c r="T455" s="17"/>
      <c r="V455" s="9"/>
      <c r="W455" s="17"/>
      <c r="X455" s="9"/>
      <c r="Y455" s="9"/>
      <c r="Z455" s="9"/>
      <c r="AA455" s="9"/>
      <c r="AB455" s="9"/>
      <c r="AC455" s="9"/>
      <c r="AD455" s="9"/>
      <c r="AE455" s="9"/>
      <c r="AF455" s="9"/>
      <c r="AG455" s="9"/>
      <c r="AH455" s="9"/>
    </row>
    <row r="456" spans="1:34" x14ac:dyDescent="0.25">
      <c r="A456" s="9"/>
      <c r="B456" s="9"/>
      <c r="C456" s="9"/>
      <c r="D456" s="9"/>
      <c r="E456" s="1046"/>
      <c r="F456" s="9"/>
      <c r="G456" s="1046"/>
      <c r="H456" s="16"/>
      <c r="I456" s="9"/>
      <c r="J456" s="9"/>
      <c r="K456" s="9"/>
      <c r="L456" s="9"/>
      <c r="M456" s="9"/>
      <c r="N456" s="9"/>
      <c r="O456" s="9"/>
      <c r="P456" s="9"/>
      <c r="Q456" s="425"/>
      <c r="S456" s="9"/>
      <c r="T456" s="17"/>
      <c r="V456" s="9"/>
      <c r="W456" s="17"/>
      <c r="X456" s="9"/>
      <c r="Y456" s="9"/>
      <c r="Z456" s="9"/>
      <c r="AA456" s="9"/>
      <c r="AB456" s="9"/>
      <c r="AC456" s="9"/>
      <c r="AD456" s="9"/>
      <c r="AE456" s="9"/>
      <c r="AF456" s="9"/>
      <c r="AG456" s="9"/>
      <c r="AH456" s="9"/>
    </row>
    <row r="457" spans="1:34" x14ac:dyDescent="0.25">
      <c r="A457" s="9"/>
      <c r="B457" s="9"/>
      <c r="C457" s="9"/>
      <c r="D457" s="9"/>
      <c r="E457" s="1046"/>
      <c r="F457" s="9"/>
      <c r="G457" s="1046"/>
      <c r="H457" s="16"/>
      <c r="I457" s="9"/>
      <c r="J457" s="9"/>
      <c r="K457" s="9"/>
      <c r="L457" s="9"/>
      <c r="M457" s="9"/>
      <c r="N457" s="9"/>
      <c r="O457" s="9"/>
      <c r="P457" s="9"/>
      <c r="Q457" s="425"/>
      <c r="S457" s="9"/>
      <c r="T457" s="17"/>
      <c r="V457" s="9"/>
      <c r="W457" s="17"/>
      <c r="X457" s="9"/>
      <c r="Y457" s="9"/>
      <c r="Z457" s="9"/>
      <c r="AA457" s="9"/>
      <c r="AB457" s="9"/>
      <c r="AC457" s="9"/>
      <c r="AD457" s="9"/>
      <c r="AE457" s="9"/>
      <c r="AF457" s="9"/>
      <c r="AG457" s="9"/>
      <c r="AH457" s="9"/>
    </row>
    <row r="458" spans="1:34" x14ac:dyDescent="0.25">
      <c r="A458" s="9"/>
      <c r="B458" s="9"/>
      <c r="C458" s="9"/>
      <c r="D458" s="9"/>
      <c r="E458" s="1046"/>
      <c r="F458" s="9"/>
      <c r="G458" s="1046"/>
      <c r="H458" s="16"/>
      <c r="I458" s="9"/>
      <c r="J458" s="9"/>
      <c r="K458" s="9"/>
      <c r="L458" s="9"/>
      <c r="M458" s="9"/>
      <c r="N458" s="9"/>
      <c r="O458" s="9"/>
      <c r="P458" s="9"/>
      <c r="Q458" s="425"/>
      <c r="S458" s="9"/>
      <c r="T458" s="17"/>
      <c r="V458" s="9"/>
      <c r="W458" s="17"/>
      <c r="X458" s="9"/>
      <c r="Y458" s="9"/>
      <c r="Z458" s="9"/>
      <c r="AA458" s="9"/>
      <c r="AB458" s="9"/>
      <c r="AC458" s="9"/>
      <c r="AD458" s="9"/>
      <c r="AE458" s="9"/>
      <c r="AF458" s="9"/>
      <c r="AG458" s="9"/>
      <c r="AH458" s="9"/>
    </row>
    <row r="459" spans="1:34" x14ac:dyDescent="0.25">
      <c r="A459" s="9"/>
      <c r="B459" s="9"/>
      <c r="C459" s="9"/>
      <c r="D459" s="9"/>
      <c r="E459" s="1046"/>
      <c r="F459" s="9"/>
      <c r="G459" s="1046"/>
      <c r="H459" s="16"/>
      <c r="I459" s="9"/>
      <c r="J459" s="9"/>
      <c r="K459" s="9"/>
      <c r="L459" s="9"/>
      <c r="M459" s="9"/>
      <c r="N459" s="9"/>
      <c r="O459" s="9"/>
      <c r="P459" s="9"/>
      <c r="Q459" s="425"/>
      <c r="S459" s="9"/>
      <c r="T459" s="17"/>
      <c r="V459" s="9"/>
      <c r="W459" s="17"/>
      <c r="X459" s="9"/>
      <c r="Y459" s="9"/>
      <c r="Z459" s="9"/>
      <c r="AA459" s="9"/>
      <c r="AB459" s="9"/>
      <c r="AC459" s="9"/>
      <c r="AD459" s="9"/>
      <c r="AE459" s="9"/>
      <c r="AF459" s="9"/>
      <c r="AG459" s="9"/>
      <c r="AH459" s="9"/>
    </row>
    <row r="460" spans="1:34" x14ac:dyDescent="0.25">
      <c r="A460" s="9"/>
      <c r="B460" s="9"/>
      <c r="C460" s="9"/>
      <c r="D460" s="9"/>
      <c r="E460" s="1046"/>
      <c r="F460" s="9"/>
      <c r="G460" s="1046"/>
      <c r="H460" s="16"/>
      <c r="I460" s="9"/>
      <c r="J460" s="9"/>
      <c r="K460" s="9"/>
      <c r="L460" s="9"/>
      <c r="M460" s="9"/>
      <c r="N460" s="9"/>
      <c r="O460" s="9"/>
      <c r="P460" s="9"/>
      <c r="Q460" s="425"/>
      <c r="S460" s="9"/>
      <c r="T460" s="17"/>
      <c r="V460" s="9"/>
      <c r="W460" s="17"/>
      <c r="X460" s="9"/>
      <c r="Y460" s="9"/>
      <c r="Z460" s="9"/>
      <c r="AA460" s="9"/>
      <c r="AB460" s="9"/>
      <c r="AC460" s="9"/>
      <c r="AD460" s="9"/>
      <c r="AE460" s="9"/>
      <c r="AF460" s="9"/>
      <c r="AG460" s="9"/>
      <c r="AH460" s="9"/>
    </row>
    <row r="461" spans="1:34" x14ac:dyDescent="0.25">
      <c r="A461" s="9"/>
      <c r="B461" s="9"/>
      <c r="C461" s="9"/>
      <c r="D461" s="9"/>
      <c r="E461" s="1046"/>
      <c r="F461" s="9"/>
      <c r="G461" s="1046"/>
      <c r="H461" s="16"/>
      <c r="I461" s="9"/>
      <c r="J461" s="9"/>
      <c r="K461" s="9"/>
      <c r="L461" s="9"/>
      <c r="M461" s="9"/>
      <c r="N461" s="9"/>
      <c r="O461" s="9"/>
      <c r="P461" s="9"/>
      <c r="Q461" s="425"/>
      <c r="S461" s="9"/>
      <c r="T461" s="17"/>
      <c r="V461" s="9"/>
      <c r="W461" s="17"/>
      <c r="X461" s="9"/>
      <c r="Y461" s="9"/>
      <c r="Z461" s="9"/>
      <c r="AA461" s="9"/>
      <c r="AB461" s="9"/>
      <c r="AC461" s="9"/>
      <c r="AD461" s="9"/>
      <c r="AE461" s="9"/>
      <c r="AF461" s="9"/>
      <c r="AG461" s="9"/>
      <c r="AH461" s="9"/>
    </row>
    <row r="462" spans="1:34" x14ac:dyDescent="0.25">
      <c r="A462" s="9"/>
      <c r="B462" s="9"/>
      <c r="C462" s="9"/>
      <c r="D462" s="9"/>
      <c r="E462" s="1046"/>
      <c r="F462" s="9"/>
      <c r="G462" s="1046"/>
      <c r="H462" s="16"/>
      <c r="I462" s="9"/>
      <c r="J462" s="9"/>
      <c r="K462" s="9"/>
      <c r="L462" s="9"/>
      <c r="M462" s="9"/>
      <c r="N462" s="9"/>
      <c r="O462" s="9"/>
      <c r="P462" s="9"/>
      <c r="Q462" s="425"/>
      <c r="S462" s="9"/>
      <c r="T462" s="17"/>
      <c r="V462" s="9"/>
      <c r="W462" s="17"/>
      <c r="X462" s="9"/>
      <c r="Y462" s="9"/>
      <c r="Z462" s="9"/>
      <c r="AA462" s="9"/>
      <c r="AB462" s="9"/>
      <c r="AC462" s="9"/>
      <c r="AD462" s="9"/>
      <c r="AE462" s="9"/>
      <c r="AF462" s="9"/>
      <c r="AG462" s="9"/>
      <c r="AH462" s="9"/>
    </row>
    <row r="463" spans="1:34" x14ac:dyDescent="0.25">
      <c r="A463" s="9"/>
      <c r="B463" s="9"/>
      <c r="C463" s="9"/>
      <c r="D463" s="9"/>
      <c r="E463" s="1046"/>
      <c r="F463" s="9"/>
      <c r="G463" s="1046"/>
      <c r="H463" s="16"/>
      <c r="I463" s="9"/>
      <c r="J463" s="9"/>
      <c r="K463" s="9"/>
      <c r="L463" s="9"/>
      <c r="M463" s="9"/>
      <c r="N463" s="9"/>
      <c r="O463" s="9"/>
      <c r="P463" s="9"/>
      <c r="Q463" s="425"/>
      <c r="S463" s="9"/>
      <c r="T463" s="17"/>
      <c r="V463" s="9"/>
      <c r="W463" s="17"/>
      <c r="X463" s="9"/>
      <c r="Y463" s="9"/>
      <c r="Z463" s="9"/>
      <c r="AA463" s="9"/>
      <c r="AB463" s="9"/>
      <c r="AC463" s="9"/>
      <c r="AD463" s="9"/>
      <c r="AE463" s="9"/>
      <c r="AF463" s="9"/>
      <c r="AG463" s="9"/>
      <c r="AH463" s="9"/>
    </row>
    <row r="464" spans="1:34" x14ac:dyDescent="0.25">
      <c r="A464" s="9"/>
      <c r="B464" s="9"/>
      <c r="C464" s="9"/>
      <c r="D464" s="9"/>
      <c r="E464" s="1046"/>
      <c r="F464" s="9"/>
      <c r="G464" s="1046"/>
      <c r="H464" s="16"/>
      <c r="I464" s="9"/>
      <c r="J464" s="9"/>
      <c r="K464" s="9"/>
      <c r="L464" s="9"/>
      <c r="M464" s="9"/>
      <c r="N464" s="9"/>
      <c r="O464" s="9"/>
      <c r="P464" s="9"/>
      <c r="Q464" s="425"/>
      <c r="S464" s="9"/>
      <c r="T464" s="17"/>
      <c r="V464" s="9"/>
      <c r="W464" s="17"/>
      <c r="X464" s="9"/>
      <c r="Y464" s="9"/>
      <c r="Z464" s="9"/>
      <c r="AA464" s="9"/>
      <c r="AB464" s="9"/>
      <c r="AC464" s="9"/>
      <c r="AD464" s="9"/>
      <c r="AE464" s="9"/>
      <c r="AF464" s="9"/>
      <c r="AG464" s="9"/>
      <c r="AH464" s="9"/>
    </row>
    <row r="465" spans="1:34" x14ac:dyDescent="0.25">
      <c r="A465" s="9"/>
      <c r="B465" s="9"/>
      <c r="C465" s="9"/>
      <c r="D465" s="9"/>
      <c r="E465" s="1046"/>
      <c r="F465" s="9"/>
      <c r="G465" s="1046"/>
      <c r="H465" s="16"/>
      <c r="I465" s="9"/>
      <c r="J465" s="9"/>
      <c r="K465" s="9"/>
      <c r="L465" s="9"/>
      <c r="M465" s="9"/>
      <c r="N465" s="9"/>
      <c r="O465" s="9"/>
      <c r="P465" s="9"/>
      <c r="Q465" s="425"/>
      <c r="S465" s="9"/>
      <c r="T465" s="17"/>
      <c r="V465" s="9"/>
      <c r="W465" s="17"/>
      <c r="X465" s="9"/>
      <c r="Y465" s="9"/>
      <c r="Z465" s="9"/>
      <c r="AA465" s="9"/>
      <c r="AB465" s="9"/>
      <c r="AC465" s="9"/>
      <c r="AD465" s="9"/>
      <c r="AE465" s="9"/>
      <c r="AF465" s="9"/>
      <c r="AG465" s="9"/>
      <c r="AH465" s="9"/>
    </row>
    <row r="466" spans="1:34" x14ac:dyDescent="0.25">
      <c r="A466" s="9"/>
      <c r="B466" s="9"/>
      <c r="C466" s="9"/>
      <c r="D466" s="9"/>
      <c r="E466" s="1046"/>
      <c r="F466" s="9"/>
      <c r="G466" s="1046"/>
      <c r="H466" s="16"/>
      <c r="I466" s="9"/>
      <c r="J466" s="9"/>
      <c r="K466" s="9"/>
      <c r="L466" s="9"/>
      <c r="M466" s="9"/>
      <c r="N466" s="9"/>
      <c r="O466" s="9"/>
      <c r="P466" s="9"/>
      <c r="Q466" s="425"/>
      <c r="S466" s="9"/>
      <c r="T466" s="17"/>
      <c r="V466" s="9"/>
      <c r="W466" s="17"/>
      <c r="X466" s="9"/>
      <c r="Y466" s="9"/>
      <c r="Z466" s="9"/>
      <c r="AA466" s="9"/>
      <c r="AB466" s="9"/>
      <c r="AC466" s="9"/>
      <c r="AD466" s="9"/>
      <c r="AE466" s="9"/>
      <c r="AF466" s="9"/>
      <c r="AG466" s="9"/>
      <c r="AH466" s="9"/>
    </row>
    <row r="467" spans="1:34" x14ac:dyDescent="0.25">
      <c r="A467" s="9"/>
      <c r="B467" s="9"/>
      <c r="C467" s="9"/>
      <c r="D467" s="9"/>
      <c r="E467" s="1046"/>
      <c r="F467" s="9"/>
      <c r="G467" s="1046"/>
      <c r="H467" s="16"/>
      <c r="I467" s="9"/>
      <c r="J467" s="9"/>
      <c r="K467" s="9"/>
      <c r="L467" s="9"/>
      <c r="M467" s="9"/>
      <c r="N467" s="9"/>
      <c r="O467" s="9"/>
      <c r="P467" s="9"/>
      <c r="Q467" s="425"/>
      <c r="S467" s="9"/>
      <c r="T467" s="17"/>
      <c r="V467" s="9"/>
      <c r="W467" s="17"/>
      <c r="X467" s="9"/>
      <c r="Y467" s="9"/>
      <c r="Z467" s="9"/>
      <c r="AA467" s="9"/>
      <c r="AB467" s="9"/>
      <c r="AC467" s="9"/>
      <c r="AD467" s="9"/>
      <c r="AE467" s="9"/>
      <c r="AF467" s="9"/>
      <c r="AG467" s="9"/>
      <c r="AH467" s="9"/>
    </row>
    <row r="468" spans="1:34" x14ac:dyDescent="0.25">
      <c r="A468" s="9"/>
      <c r="B468" s="9"/>
      <c r="C468" s="9"/>
      <c r="D468" s="9"/>
      <c r="E468" s="1046"/>
      <c r="F468" s="9"/>
      <c r="G468" s="1046"/>
      <c r="H468" s="16"/>
      <c r="I468" s="9"/>
      <c r="J468" s="9"/>
      <c r="K468" s="9"/>
      <c r="L468" s="9"/>
      <c r="M468" s="9"/>
      <c r="N468" s="9"/>
      <c r="O468" s="9"/>
      <c r="P468" s="9"/>
      <c r="Q468" s="425"/>
      <c r="S468" s="9"/>
      <c r="T468" s="17"/>
      <c r="V468" s="9"/>
      <c r="W468" s="17"/>
      <c r="X468" s="9"/>
      <c r="Y468" s="9"/>
      <c r="Z468" s="9"/>
      <c r="AA468" s="9"/>
      <c r="AB468" s="9"/>
      <c r="AC468" s="9"/>
      <c r="AD468" s="9"/>
      <c r="AE468" s="9"/>
      <c r="AF468" s="9"/>
      <c r="AG468" s="9"/>
      <c r="AH468" s="9"/>
    </row>
    <row r="469" spans="1:34" x14ac:dyDescent="0.25">
      <c r="A469" s="9"/>
      <c r="B469" s="9"/>
      <c r="C469" s="9"/>
      <c r="D469" s="9"/>
      <c r="E469" s="1046"/>
      <c r="F469" s="9"/>
      <c r="G469" s="1046"/>
      <c r="H469" s="16"/>
      <c r="I469" s="9"/>
      <c r="J469" s="9"/>
      <c r="K469" s="9"/>
      <c r="L469" s="9"/>
      <c r="M469" s="9"/>
      <c r="N469" s="9"/>
      <c r="O469" s="9"/>
      <c r="P469" s="9"/>
      <c r="Q469" s="425"/>
      <c r="S469" s="9"/>
      <c r="T469" s="17"/>
      <c r="V469" s="9"/>
      <c r="W469" s="17"/>
      <c r="X469" s="9"/>
      <c r="Y469" s="9"/>
      <c r="Z469" s="9"/>
      <c r="AA469" s="9"/>
      <c r="AB469" s="9"/>
      <c r="AC469" s="9"/>
      <c r="AD469" s="9"/>
      <c r="AE469" s="9"/>
      <c r="AF469" s="9"/>
      <c r="AG469" s="9"/>
      <c r="AH469" s="9"/>
    </row>
    <row r="470" spans="1:34" x14ac:dyDescent="0.25">
      <c r="A470" s="9"/>
      <c r="B470" s="9"/>
      <c r="C470" s="9"/>
      <c r="D470" s="9"/>
      <c r="E470" s="1046"/>
      <c r="F470" s="9"/>
      <c r="G470" s="1046"/>
      <c r="H470" s="16"/>
      <c r="I470" s="9"/>
      <c r="J470" s="9"/>
      <c r="K470" s="9"/>
      <c r="L470" s="9"/>
      <c r="M470" s="9"/>
      <c r="N470" s="9"/>
      <c r="O470" s="9"/>
      <c r="P470" s="9"/>
      <c r="Q470" s="425"/>
      <c r="S470" s="9"/>
      <c r="T470" s="17"/>
      <c r="V470" s="9"/>
      <c r="W470" s="17"/>
      <c r="X470" s="9"/>
      <c r="Y470" s="9"/>
      <c r="Z470" s="9"/>
      <c r="AA470" s="9"/>
      <c r="AB470" s="9"/>
      <c r="AC470" s="9"/>
      <c r="AD470" s="9"/>
      <c r="AE470" s="9"/>
      <c r="AF470" s="9"/>
      <c r="AG470" s="9"/>
      <c r="AH470" s="9"/>
    </row>
    <row r="471" spans="1:34" x14ac:dyDescent="0.25">
      <c r="A471" s="9"/>
      <c r="B471" s="9"/>
      <c r="C471" s="9"/>
      <c r="D471" s="9"/>
      <c r="E471" s="1046"/>
      <c r="F471" s="9"/>
      <c r="G471" s="1046"/>
      <c r="H471" s="16"/>
      <c r="I471" s="9"/>
      <c r="J471" s="9"/>
      <c r="K471" s="9"/>
      <c r="L471" s="9"/>
      <c r="M471" s="9"/>
      <c r="N471" s="9"/>
      <c r="O471" s="9"/>
      <c r="P471" s="9"/>
      <c r="Q471" s="425"/>
      <c r="S471" s="9"/>
      <c r="T471" s="17"/>
      <c r="V471" s="9"/>
      <c r="W471" s="17"/>
      <c r="X471" s="9"/>
      <c r="Y471" s="9"/>
      <c r="Z471" s="9"/>
      <c r="AA471" s="9"/>
      <c r="AB471" s="9"/>
      <c r="AC471" s="9"/>
      <c r="AD471" s="9"/>
      <c r="AE471" s="9"/>
      <c r="AF471" s="9"/>
      <c r="AG471" s="9"/>
      <c r="AH471" s="9"/>
    </row>
    <row r="472" spans="1:34" x14ac:dyDescent="0.25">
      <c r="A472" s="9"/>
      <c r="B472" s="9"/>
      <c r="C472" s="9"/>
      <c r="D472" s="9"/>
      <c r="E472" s="1046"/>
      <c r="F472" s="9"/>
      <c r="G472" s="1046"/>
      <c r="H472" s="16"/>
      <c r="I472" s="9"/>
      <c r="J472" s="9"/>
      <c r="K472" s="9"/>
      <c r="L472" s="9"/>
      <c r="M472" s="9"/>
      <c r="N472" s="9"/>
      <c r="O472" s="9"/>
      <c r="P472" s="9"/>
      <c r="Q472" s="425"/>
      <c r="S472" s="9"/>
      <c r="T472" s="17"/>
      <c r="V472" s="9"/>
      <c r="W472" s="17"/>
      <c r="X472" s="9"/>
      <c r="Y472" s="9"/>
      <c r="Z472" s="9"/>
      <c r="AA472" s="9"/>
      <c r="AB472" s="9"/>
      <c r="AC472" s="9"/>
      <c r="AD472" s="9"/>
      <c r="AE472" s="9"/>
      <c r="AF472" s="9"/>
      <c r="AG472" s="9"/>
      <c r="AH472" s="9"/>
    </row>
    <row r="473" spans="1:34" x14ac:dyDescent="0.25">
      <c r="A473" s="9"/>
      <c r="B473" s="9"/>
      <c r="C473" s="9"/>
      <c r="D473" s="9"/>
      <c r="E473" s="1046"/>
      <c r="F473" s="9"/>
      <c r="G473" s="1046"/>
      <c r="H473" s="16"/>
      <c r="I473" s="9"/>
      <c r="J473" s="9"/>
      <c r="K473" s="9"/>
      <c r="L473" s="9"/>
      <c r="M473" s="9"/>
      <c r="N473" s="9"/>
      <c r="O473" s="9"/>
      <c r="P473" s="9"/>
      <c r="Q473" s="425"/>
      <c r="S473" s="9"/>
      <c r="T473" s="17"/>
      <c r="V473" s="9"/>
      <c r="W473" s="17"/>
      <c r="X473" s="9"/>
      <c r="Y473" s="9"/>
      <c r="Z473" s="9"/>
      <c r="AA473" s="9"/>
      <c r="AB473" s="9"/>
      <c r="AC473" s="9"/>
      <c r="AD473" s="9"/>
      <c r="AE473" s="9"/>
      <c r="AF473" s="9"/>
      <c r="AG473" s="9"/>
      <c r="AH473" s="9"/>
    </row>
    <row r="474" spans="1:34" x14ac:dyDescent="0.25">
      <c r="A474" s="9"/>
      <c r="B474" s="9"/>
      <c r="C474" s="9"/>
      <c r="D474" s="9"/>
      <c r="E474" s="1046"/>
      <c r="F474" s="9"/>
      <c r="G474" s="1046"/>
      <c r="H474" s="16"/>
      <c r="I474" s="9"/>
      <c r="J474" s="9"/>
      <c r="K474" s="9"/>
      <c r="L474" s="9"/>
      <c r="M474" s="9"/>
      <c r="N474" s="9"/>
      <c r="O474" s="9"/>
      <c r="P474" s="9"/>
      <c r="Q474" s="425"/>
      <c r="S474" s="9"/>
      <c r="T474" s="17"/>
      <c r="V474" s="9"/>
      <c r="W474" s="17"/>
      <c r="X474" s="9"/>
      <c r="Y474" s="9"/>
      <c r="Z474" s="9"/>
      <c r="AA474" s="9"/>
      <c r="AB474" s="9"/>
      <c r="AC474" s="9"/>
      <c r="AD474" s="9"/>
      <c r="AE474" s="9"/>
      <c r="AF474" s="9"/>
      <c r="AG474" s="9"/>
      <c r="AH474" s="9"/>
    </row>
    <row r="475" spans="1:34" x14ac:dyDescent="0.25">
      <c r="A475" s="9"/>
      <c r="B475" s="9"/>
      <c r="C475" s="9"/>
      <c r="D475" s="9"/>
      <c r="E475" s="1046"/>
      <c r="F475" s="9"/>
      <c r="G475" s="1046"/>
      <c r="H475" s="16"/>
      <c r="I475" s="9"/>
      <c r="J475" s="9"/>
      <c r="K475" s="9"/>
      <c r="L475" s="9"/>
      <c r="M475" s="9"/>
      <c r="N475" s="9"/>
      <c r="O475" s="9"/>
      <c r="P475" s="9"/>
      <c r="Q475" s="425"/>
      <c r="S475" s="9"/>
      <c r="T475" s="17"/>
      <c r="V475" s="9"/>
      <c r="W475" s="17"/>
      <c r="X475" s="9"/>
      <c r="Y475" s="9"/>
      <c r="Z475" s="9"/>
      <c r="AA475" s="9"/>
      <c r="AB475" s="9"/>
      <c r="AC475" s="9"/>
      <c r="AD475" s="9"/>
      <c r="AE475" s="9"/>
      <c r="AF475" s="9"/>
      <c r="AG475" s="9"/>
      <c r="AH475" s="9"/>
    </row>
    <row r="476" spans="1:34" x14ac:dyDescent="0.25">
      <c r="A476" s="9"/>
      <c r="B476" s="9"/>
      <c r="C476" s="9"/>
      <c r="D476" s="9"/>
      <c r="E476" s="1046"/>
      <c r="F476" s="9"/>
      <c r="G476" s="1046"/>
      <c r="H476" s="16"/>
      <c r="I476" s="9"/>
      <c r="J476" s="9"/>
      <c r="K476" s="9"/>
      <c r="L476" s="9"/>
      <c r="M476" s="9"/>
      <c r="N476" s="9"/>
      <c r="O476" s="9"/>
      <c r="P476" s="9"/>
      <c r="Q476" s="425"/>
      <c r="S476" s="9"/>
      <c r="T476" s="17"/>
      <c r="V476" s="9"/>
      <c r="W476" s="17"/>
      <c r="X476" s="9"/>
      <c r="Y476" s="9"/>
      <c r="Z476" s="9"/>
      <c r="AA476" s="9"/>
      <c r="AB476" s="9"/>
      <c r="AC476" s="9"/>
      <c r="AD476" s="9"/>
      <c r="AE476" s="9"/>
      <c r="AF476" s="9"/>
      <c r="AG476" s="9"/>
      <c r="AH476" s="9"/>
    </row>
    <row r="477" spans="1:34" x14ac:dyDescent="0.25">
      <c r="A477" s="9"/>
      <c r="B477" s="9"/>
      <c r="C477" s="9"/>
      <c r="D477" s="9"/>
      <c r="E477" s="1046"/>
      <c r="F477" s="9"/>
      <c r="G477" s="1046"/>
      <c r="H477" s="16"/>
      <c r="I477" s="9"/>
      <c r="J477" s="9"/>
      <c r="K477" s="9"/>
      <c r="L477" s="9"/>
      <c r="M477" s="9"/>
      <c r="N477" s="9"/>
      <c r="O477" s="9"/>
      <c r="P477" s="9"/>
      <c r="Q477" s="425"/>
      <c r="S477" s="9"/>
      <c r="T477" s="17"/>
      <c r="V477" s="9"/>
      <c r="W477" s="17"/>
      <c r="X477" s="9"/>
      <c r="Y477" s="9"/>
      <c r="Z477" s="9"/>
      <c r="AA477" s="9"/>
      <c r="AB477" s="9"/>
      <c r="AC477" s="9"/>
      <c r="AD477" s="9"/>
      <c r="AE477" s="9"/>
      <c r="AF477" s="9"/>
      <c r="AG477" s="9"/>
      <c r="AH477" s="9"/>
    </row>
    <row r="478" spans="1:34" x14ac:dyDescent="0.25">
      <c r="A478" s="9"/>
      <c r="B478" s="9"/>
      <c r="C478" s="9"/>
      <c r="D478" s="9"/>
      <c r="E478" s="1046"/>
      <c r="F478" s="9"/>
      <c r="G478" s="1046"/>
      <c r="H478" s="16"/>
      <c r="I478" s="9"/>
      <c r="J478" s="9"/>
      <c r="K478" s="9"/>
      <c r="L478" s="9"/>
      <c r="M478" s="9"/>
      <c r="N478" s="9"/>
      <c r="O478" s="9"/>
      <c r="P478" s="9"/>
      <c r="Q478" s="425"/>
      <c r="S478" s="9"/>
      <c r="T478" s="17"/>
      <c r="V478" s="9"/>
      <c r="W478" s="17"/>
      <c r="X478" s="9"/>
      <c r="Y478" s="9"/>
      <c r="Z478" s="9"/>
      <c r="AA478" s="9"/>
      <c r="AB478" s="9"/>
      <c r="AC478" s="9"/>
      <c r="AD478" s="9"/>
      <c r="AE478" s="9"/>
      <c r="AF478" s="9"/>
      <c r="AG478" s="9"/>
      <c r="AH478" s="9"/>
    </row>
    <row r="479" spans="1:34" x14ac:dyDescent="0.25">
      <c r="A479" s="9"/>
      <c r="B479" s="9"/>
      <c r="C479" s="9"/>
      <c r="D479" s="9"/>
      <c r="E479" s="1046"/>
      <c r="F479" s="9"/>
      <c r="G479" s="1046"/>
      <c r="H479" s="16"/>
      <c r="I479" s="9"/>
      <c r="J479" s="9"/>
      <c r="K479" s="9"/>
      <c r="L479" s="9"/>
      <c r="M479" s="9"/>
      <c r="N479" s="9"/>
      <c r="O479" s="9"/>
      <c r="P479" s="9"/>
      <c r="Q479" s="425"/>
      <c r="S479" s="9"/>
      <c r="T479" s="17"/>
      <c r="V479" s="9"/>
      <c r="W479" s="17"/>
      <c r="X479" s="9"/>
      <c r="Y479" s="9"/>
      <c r="Z479" s="9"/>
      <c r="AA479" s="9"/>
      <c r="AB479" s="9"/>
      <c r="AC479" s="9"/>
      <c r="AD479" s="9"/>
      <c r="AE479" s="9"/>
      <c r="AF479" s="9"/>
      <c r="AG479" s="9"/>
      <c r="AH479" s="9"/>
    </row>
    <row r="480" spans="1:34" x14ac:dyDescent="0.25">
      <c r="A480" s="9"/>
      <c r="B480" s="9"/>
      <c r="C480" s="9"/>
      <c r="D480" s="9"/>
      <c r="E480" s="1046"/>
      <c r="F480" s="9"/>
      <c r="G480" s="1046"/>
      <c r="H480" s="16"/>
      <c r="I480" s="9"/>
      <c r="J480" s="9"/>
      <c r="K480" s="9"/>
      <c r="L480" s="9"/>
      <c r="M480" s="9"/>
      <c r="N480" s="9"/>
      <c r="O480" s="9"/>
      <c r="P480" s="9"/>
      <c r="Q480" s="425"/>
      <c r="S480" s="9"/>
      <c r="T480" s="17"/>
      <c r="V480" s="9"/>
      <c r="W480" s="17"/>
      <c r="X480" s="9"/>
      <c r="Y480" s="9"/>
      <c r="Z480" s="9"/>
      <c r="AA480" s="9"/>
      <c r="AB480" s="9"/>
      <c r="AC480" s="9"/>
      <c r="AD480" s="9"/>
      <c r="AE480" s="9"/>
      <c r="AF480" s="9"/>
      <c r="AG480" s="9"/>
      <c r="AH480" s="9"/>
    </row>
    <row r="481" spans="1:34" x14ac:dyDescent="0.25">
      <c r="A481" s="9"/>
      <c r="B481" s="9"/>
      <c r="C481" s="9"/>
      <c r="D481" s="9"/>
      <c r="E481" s="1046"/>
      <c r="F481" s="9"/>
      <c r="G481" s="1046"/>
      <c r="H481" s="16"/>
      <c r="I481" s="9"/>
      <c r="J481" s="9"/>
      <c r="K481" s="9"/>
      <c r="L481" s="9"/>
      <c r="M481" s="9"/>
      <c r="N481" s="9"/>
      <c r="O481" s="9"/>
      <c r="P481" s="9"/>
      <c r="Q481" s="425"/>
      <c r="S481" s="9"/>
      <c r="T481" s="17"/>
      <c r="V481" s="9"/>
      <c r="W481" s="17"/>
      <c r="X481" s="9"/>
      <c r="Y481" s="9"/>
      <c r="Z481" s="9"/>
      <c r="AA481" s="9"/>
      <c r="AB481" s="9"/>
      <c r="AC481" s="9"/>
      <c r="AD481" s="9"/>
      <c r="AE481" s="9"/>
      <c r="AF481" s="9"/>
      <c r="AG481" s="9"/>
      <c r="AH481" s="9"/>
    </row>
    <row r="482" spans="1:34" x14ac:dyDescent="0.25">
      <c r="A482" s="9"/>
      <c r="B482" s="9"/>
      <c r="C482" s="9"/>
      <c r="D482" s="9"/>
      <c r="E482" s="1046"/>
      <c r="F482" s="9"/>
      <c r="G482" s="1046"/>
      <c r="H482" s="16"/>
      <c r="I482" s="9"/>
      <c r="J482" s="9"/>
      <c r="K482" s="9"/>
      <c r="L482" s="9"/>
      <c r="M482" s="9"/>
      <c r="N482" s="9"/>
      <c r="O482" s="9"/>
      <c r="P482" s="9"/>
      <c r="Q482" s="425"/>
      <c r="S482" s="9"/>
      <c r="T482" s="17"/>
      <c r="V482" s="9"/>
      <c r="W482" s="17"/>
      <c r="X482" s="9"/>
      <c r="Y482" s="9"/>
      <c r="Z482" s="9"/>
      <c r="AA482" s="9"/>
      <c r="AB482" s="9"/>
      <c r="AC482" s="9"/>
      <c r="AD482" s="9"/>
      <c r="AE482" s="9"/>
      <c r="AF482" s="9"/>
      <c r="AG482" s="9"/>
      <c r="AH482" s="9"/>
    </row>
    <row r="483" spans="1:34" x14ac:dyDescent="0.25">
      <c r="A483" s="9"/>
      <c r="B483" s="9"/>
      <c r="C483" s="9"/>
      <c r="D483" s="9"/>
      <c r="E483" s="1046"/>
      <c r="F483" s="9"/>
      <c r="G483" s="1046"/>
      <c r="H483" s="16"/>
      <c r="I483" s="9"/>
      <c r="J483" s="9"/>
      <c r="K483" s="9"/>
      <c r="L483" s="9"/>
      <c r="M483" s="9"/>
      <c r="N483" s="9"/>
      <c r="O483" s="9"/>
      <c r="P483" s="9"/>
      <c r="Q483" s="425"/>
      <c r="S483" s="9"/>
      <c r="T483" s="17"/>
      <c r="V483" s="9"/>
      <c r="W483" s="17"/>
      <c r="X483" s="9"/>
      <c r="Y483" s="9"/>
      <c r="Z483" s="9"/>
      <c r="AA483" s="9"/>
      <c r="AB483" s="9"/>
      <c r="AC483" s="9"/>
      <c r="AD483" s="9"/>
      <c r="AE483" s="9"/>
      <c r="AF483" s="9"/>
      <c r="AG483" s="9"/>
      <c r="AH483" s="9"/>
    </row>
    <row r="484" spans="1:34" x14ac:dyDescent="0.25">
      <c r="A484" s="9"/>
      <c r="B484" s="9"/>
      <c r="C484" s="9"/>
      <c r="D484" s="9"/>
      <c r="E484" s="1046"/>
      <c r="F484" s="9"/>
      <c r="G484" s="1046"/>
      <c r="H484" s="16"/>
      <c r="I484" s="9"/>
      <c r="J484" s="9"/>
      <c r="K484" s="9"/>
      <c r="L484" s="9"/>
      <c r="M484" s="9"/>
      <c r="N484" s="9"/>
      <c r="O484" s="9"/>
      <c r="P484" s="9"/>
      <c r="Q484" s="425"/>
      <c r="S484" s="9"/>
      <c r="T484" s="17"/>
      <c r="V484" s="9"/>
      <c r="W484" s="17"/>
      <c r="X484" s="9"/>
      <c r="Y484" s="9"/>
      <c r="Z484" s="9"/>
      <c r="AA484" s="9"/>
      <c r="AB484" s="9"/>
      <c r="AC484" s="9"/>
      <c r="AD484" s="9"/>
      <c r="AE484" s="9"/>
      <c r="AF484" s="9"/>
      <c r="AG484" s="9"/>
      <c r="AH484" s="9"/>
    </row>
    <row r="485" spans="1:34" x14ac:dyDescent="0.25">
      <c r="A485" s="9"/>
      <c r="B485" s="9"/>
      <c r="C485" s="9"/>
      <c r="D485" s="9"/>
      <c r="E485" s="1046"/>
      <c r="F485" s="9"/>
      <c r="G485" s="1046"/>
      <c r="H485" s="16"/>
      <c r="I485" s="9"/>
      <c r="J485" s="9"/>
      <c r="K485" s="9"/>
      <c r="L485" s="9"/>
      <c r="M485" s="9"/>
      <c r="N485" s="9"/>
      <c r="O485" s="9"/>
      <c r="P485" s="9"/>
      <c r="Q485" s="425"/>
      <c r="S485" s="9"/>
      <c r="T485" s="17"/>
      <c r="V485" s="9"/>
      <c r="W485" s="17"/>
      <c r="X485" s="9"/>
      <c r="Y485" s="9"/>
      <c r="Z485" s="9"/>
      <c r="AA485" s="9"/>
      <c r="AB485" s="9"/>
      <c r="AC485" s="9"/>
      <c r="AD485" s="9"/>
      <c r="AE485" s="9"/>
      <c r="AF485" s="9"/>
      <c r="AG485" s="9"/>
      <c r="AH485" s="9"/>
    </row>
    <row r="486" spans="1:34" x14ac:dyDescent="0.25">
      <c r="A486" s="9"/>
      <c r="B486" s="9"/>
      <c r="C486" s="9"/>
      <c r="D486" s="9"/>
      <c r="E486" s="1046"/>
      <c r="F486" s="9"/>
      <c r="G486" s="1046"/>
      <c r="H486" s="16"/>
      <c r="I486" s="9"/>
      <c r="J486" s="9"/>
      <c r="K486" s="9"/>
      <c r="L486" s="9"/>
      <c r="M486" s="9"/>
      <c r="N486" s="9"/>
      <c r="O486" s="9"/>
      <c r="P486" s="9"/>
      <c r="Q486" s="425"/>
      <c r="S486" s="9"/>
      <c r="T486" s="17"/>
      <c r="V486" s="9"/>
      <c r="W486" s="17"/>
      <c r="X486" s="9"/>
      <c r="Y486" s="9"/>
      <c r="Z486" s="9"/>
      <c r="AA486" s="9"/>
      <c r="AB486" s="9"/>
      <c r="AC486" s="9"/>
      <c r="AD486" s="9"/>
      <c r="AE486" s="9"/>
      <c r="AF486" s="9"/>
      <c r="AG486" s="9"/>
      <c r="AH486" s="9"/>
    </row>
    <row r="487" spans="1:34" x14ac:dyDescent="0.25">
      <c r="A487" s="9"/>
      <c r="B487" s="9"/>
      <c r="C487" s="9"/>
      <c r="D487" s="9"/>
      <c r="E487" s="1046"/>
      <c r="F487" s="9"/>
      <c r="G487" s="1046"/>
      <c r="H487" s="16"/>
      <c r="I487" s="9"/>
      <c r="J487" s="9"/>
      <c r="K487" s="9"/>
      <c r="L487" s="9"/>
      <c r="M487" s="9"/>
      <c r="N487" s="9"/>
      <c r="O487" s="9"/>
      <c r="P487" s="9"/>
      <c r="Q487" s="425"/>
      <c r="S487" s="9"/>
      <c r="T487" s="17"/>
      <c r="V487" s="9"/>
      <c r="W487" s="17"/>
      <c r="X487" s="9"/>
      <c r="Y487" s="9"/>
      <c r="Z487" s="9"/>
      <c r="AA487" s="9"/>
      <c r="AB487" s="9"/>
      <c r="AC487" s="9"/>
      <c r="AD487" s="9"/>
      <c r="AE487" s="9"/>
      <c r="AF487" s="9"/>
      <c r="AG487" s="9"/>
      <c r="AH487" s="9"/>
    </row>
    <row r="488" spans="1:34" x14ac:dyDescent="0.25">
      <c r="A488" s="9"/>
      <c r="B488" s="9"/>
      <c r="C488" s="9"/>
      <c r="D488" s="9"/>
      <c r="E488" s="1046"/>
      <c r="F488" s="9"/>
      <c r="G488" s="1046"/>
      <c r="H488" s="16"/>
      <c r="I488" s="9"/>
      <c r="J488" s="9"/>
      <c r="K488" s="9"/>
      <c r="L488" s="9"/>
      <c r="M488" s="9"/>
      <c r="N488" s="9"/>
      <c r="O488" s="9"/>
      <c r="P488" s="9"/>
      <c r="Q488" s="425"/>
      <c r="S488" s="9"/>
      <c r="T488" s="17"/>
      <c r="V488" s="9"/>
      <c r="W488" s="17"/>
      <c r="X488" s="9"/>
      <c r="Y488" s="9"/>
      <c r="Z488" s="9"/>
      <c r="AA488" s="9"/>
      <c r="AB488" s="9"/>
      <c r="AC488" s="9"/>
      <c r="AD488" s="9"/>
      <c r="AE488" s="9"/>
      <c r="AF488" s="9"/>
      <c r="AG488" s="9"/>
      <c r="AH488" s="9"/>
    </row>
    <row r="489" spans="1:34" x14ac:dyDescent="0.25">
      <c r="A489" s="9"/>
      <c r="B489" s="9"/>
      <c r="C489" s="9"/>
      <c r="D489" s="9"/>
      <c r="E489" s="1046"/>
      <c r="F489" s="9"/>
      <c r="G489" s="1046"/>
      <c r="H489" s="16"/>
      <c r="I489" s="9"/>
      <c r="J489" s="9"/>
      <c r="K489" s="9"/>
      <c r="L489" s="9"/>
      <c r="M489" s="9"/>
      <c r="N489" s="9"/>
      <c r="O489" s="9"/>
      <c r="P489" s="9"/>
      <c r="Q489" s="425"/>
      <c r="S489" s="9"/>
      <c r="T489" s="17"/>
      <c r="V489" s="9"/>
      <c r="W489" s="17"/>
      <c r="X489" s="9"/>
      <c r="Y489" s="9"/>
      <c r="Z489" s="9"/>
      <c r="AA489" s="9"/>
      <c r="AB489" s="9"/>
      <c r="AC489" s="9"/>
      <c r="AD489" s="9"/>
      <c r="AE489" s="9"/>
      <c r="AF489" s="9"/>
      <c r="AG489" s="9"/>
      <c r="AH489" s="9"/>
    </row>
    <row r="490" spans="1:34" x14ac:dyDescent="0.25">
      <c r="A490" s="9"/>
      <c r="B490" s="9"/>
      <c r="C490" s="9"/>
      <c r="D490" s="9"/>
      <c r="E490" s="1046"/>
      <c r="F490" s="9"/>
      <c r="G490" s="1046"/>
      <c r="H490" s="16"/>
      <c r="I490" s="9"/>
      <c r="J490" s="9"/>
      <c r="K490" s="9"/>
      <c r="L490" s="9"/>
      <c r="M490" s="9"/>
      <c r="N490" s="9"/>
      <c r="O490" s="9"/>
      <c r="P490" s="9"/>
      <c r="Q490" s="425"/>
      <c r="S490" s="9"/>
      <c r="T490" s="17"/>
      <c r="V490" s="9"/>
      <c r="W490" s="17"/>
      <c r="X490" s="9"/>
      <c r="Y490" s="9"/>
      <c r="Z490" s="9"/>
      <c r="AA490" s="9"/>
      <c r="AB490" s="9"/>
      <c r="AC490" s="9"/>
      <c r="AD490" s="9"/>
      <c r="AE490" s="9"/>
      <c r="AF490" s="9"/>
      <c r="AG490" s="9"/>
      <c r="AH490" s="9"/>
    </row>
    <row r="491" spans="1:34" x14ac:dyDescent="0.25">
      <c r="A491" s="9"/>
      <c r="B491" s="9"/>
      <c r="C491" s="9"/>
      <c r="D491" s="9"/>
      <c r="E491" s="1046"/>
      <c r="F491" s="9"/>
      <c r="G491" s="1046"/>
      <c r="H491" s="16"/>
      <c r="I491" s="9"/>
      <c r="J491" s="9"/>
      <c r="K491" s="9"/>
      <c r="L491" s="9"/>
      <c r="M491" s="9"/>
      <c r="N491" s="9"/>
      <c r="O491" s="9"/>
      <c r="P491" s="9"/>
      <c r="Q491" s="425"/>
      <c r="S491" s="9"/>
      <c r="T491" s="17"/>
      <c r="V491" s="9"/>
      <c r="W491" s="17"/>
      <c r="X491" s="9"/>
      <c r="Y491" s="9"/>
      <c r="Z491" s="9"/>
      <c r="AA491" s="9"/>
      <c r="AB491" s="9"/>
      <c r="AC491" s="9"/>
      <c r="AD491" s="9"/>
      <c r="AE491" s="9"/>
      <c r="AF491" s="9"/>
      <c r="AG491" s="9"/>
      <c r="AH491" s="9"/>
    </row>
    <row r="492" spans="1:34" x14ac:dyDescent="0.25">
      <c r="A492" s="9"/>
      <c r="B492" s="9"/>
      <c r="C492" s="9"/>
      <c r="D492" s="9"/>
      <c r="E492" s="1046"/>
      <c r="F492" s="9"/>
      <c r="G492" s="1046"/>
      <c r="H492" s="16"/>
      <c r="I492" s="9"/>
      <c r="J492" s="9"/>
      <c r="K492" s="9"/>
      <c r="L492" s="9"/>
      <c r="M492" s="9"/>
      <c r="N492" s="9"/>
      <c r="O492" s="9"/>
      <c r="P492" s="9"/>
      <c r="Q492" s="425"/>
      <c r="S492" s="9"/>
      <c r="T492" s="17"/>
      <c r="V492" s="9"/>
      <c r="W492" s="17"/>
      <c r="X492" s="9"/>
      <c r="Y492" s="9"/>
      <c r="Z492" s="9"/>
      <c r="AA492" s="9"/>
      <c r="AB492" s="9"/>
      <c r="AC492" s="9"/>
      <c r="AD492" s="9"/>
      <c r="AE492" s="9"/>
      <c r="AF492" s="9"/>
      <c r="AG492" s="9"/>
      <c r="AH492" s="9"/>
    </row>
    <row r="493" spans="1:34" x14ac:dyDescent="0.25">
      <c r="A493" s="9"/>
      <c r="B493" s="9"/>
      <c r="C493" s="9"/>
      <c r="D493" s="9"/>
      <c r="E493" s="1046"/>
      <c r="F493" s="9"/>
      <c r="G493" s="1046"/>
      <c r="H493" s="16"/>
      <c r="I493" s="9"/>
      <c r="J493" s="9"/>
      <c r="K493" s="9"/>
      <c r="L493" s="9"/>
      <c r="M493" s="9"/>
      <c r="N493" s="9"/>
      <c r="O493" s="9"/>
      <c r="P493" s="9"/>
      <c r="Q493" s="425"/>
      <c r="S493" s="9"/>
      <c r="T493" s="17"/>
      <c r="V493" s="9"/>
      <c r="W493" s="17"/>
      <c r="X493" s="9"/>
      <c r="Y493" s="9"/>
      <c r="Z493" s="9"/>
      <c r="AA493" s="9"/>
      <c r="AB493" s="9"/>
      <c r="AC493" s="9"/>
      <c r="AD493" s="9"/>
      <c r="AE493" s="9"/>
      <c r="AF493" s="9"/>
      <c r="AG493" s="9"/>
      <c r="AH493" s="9"/>
    </row>
    <row r="494" spans="1:34" x14ac:dyDescent="0.25">
      <c r="A494" s="9"/>
      <c r="B494" s="9"/>
      <c r="C494" s="9"/>
      <c r="D494" s="9"/>
      <c r="E494" s="1046"/>
      <c r="F494" s="9"/>
      <c r="G494" s="1046"/>
      <c r="H494" s="16"/>
      <c r="I494" s="9"/>
      <c r="J494" s="9"/>
      <c r="K494" s="9"/>
      <c r="L494" s="9"/>
      <c r="M494" s="9"/>
      <c r="N494" s="9"/>
      <c r="O494" s="9"/>
      <c r="P494" s="9"/>
      <c r="Q494" s="425"/>
      <c r="S494" s="9"/>
      <c r="T494" s="17"/>
      <c r="V494" s="9"/>
      <c r="W494" s="17"/>
      <c r="X494" s="9"/>
      <c r="Y494" s="9"/>
      <c r="Z494" s="9"/>
      <c r="AA494" s="9"/>
      <c r="AB494" s="9"/>
      <c r="AC494" s="9"/>
      <c r="AD494" s="9"/>
      <c r="AE494" s="9"/>
      <c r="AF494" s="9"/>
      <c r="AG494" s="9"/>
      <c r="AH494" s="9"/>
    </row>
    <row r="495" spans="1:34" x14ac:dyDescent="0.25">
      <c r="A495" s="9"/>
      <c r="B495" s="9"/>
      <c r="C495" s="9"/>
      <c r="D495" s="9"/>
      <c r="E495" s="1046"/>
      <c r="F495" s="9"/>
      <c r="G495" s="1046"/>
      <c r="H495" s="16"/>
      <c r="I495" s="9"/>
      <c r="J495" s="9"/>
      <c r="K495" s="9"/>
      <c r="L495" s="9"/>
      <c r="M495" s="9"/>
      <c r="N495" s="9"/>
      <c r="O495" s="9"/>
      <c r="P495" s="9"/>
      <c r="Q495" s="425"/>
      <c r="S495" s="9"/>
      <c r="T495" s="17"/>
      <c r="V495" s="9"/>
      <c r="W495" s="17"/>
      <c r="X495" s="9"/>
      <c r="Y495" s="9"/>
      <c r="Z495" s="9"/>
      <c r="AA495" s="9"/>
      <c r="AB495" s="9"/>
      <c r="AC495" s="9"/>
      <c r="AD495" s="9"/>
      <c r="AE495" s="9"/>
      <c r="AF495" s="9"/>
      <c r="AG495" s="9"/>
      <c r="AH495" s="9"/>
    </row>
    <row r="496" spans="1:34" x14ac:dyDescent="0.25">
      <c r="A496" s="9"/>
      <c r="B496" s="9"/>
      <c r="C496" s="9"/>
      <c r="D496" s="9"/>
      <c r="E496" s="1046"/>
      <c r="F496" s="9"/>
      <c r="G496" s="1046"/>
      <c r="H496" s="16"/>
      <c r="I496" s="9"/>
      <c r="J496" s="9"/>
      <c r="K496" s="9"/>
      <c r="L496" s="9"/>
      <c r="M496" s="9"/>
      <c r="N496" s="9"/>
      <c r="O496" s="9"/>
      <c r="P496" s="9"/>
      <c r="Q496" s="425"/>
      <c r="S496" s="9"/>
      <c r="T496" s="17"/>
      <c r="V496" s="9"/>
      <c r="W496" s="17"/>
      <c r="X496" s="9"/>
      <c r="Y496" s="9"/>
      <c r="Z496" s="9"/>
      <c r="AA496" s="9"/>
      <c r="AB496" s="9"/>
      <c r="AC496" s="9"/>
      <c r="AD496" s="9"/>
      <c r="AE496" s="9"/>
      <c r="AF496" s="9"/>
      <c r="AG496" s="9"/>
      <c r="AH496" s="9"/>
    </row>
    <row r="497" spans="1:34" x14ac:dyDescent="0.25">
      <c r="A497" s="9"/>
      <c r="B497" s="9"/>
      <c r="C497" s="9"/>
      <c r="D497" s="9"/>
      <c r="E497" s="1046"/>
      <c r="F497" s="9"/>
      <c r="G497" s="1046"/>
      <c r="H497" s="16"/>
      <c r="I497" s="9"/>
      <c r="J497" s="9"/>
      <c r="K497" s="9"/>
      <c r="L497" s="9"/>
      <c r="M497" s="9"/>
      <c r="N497" s="9"/>
      <c r="O497" s="9"/>
      <c r="P497" s="9"/>
      <c r="Q497" s="425"/>
      <c r="S497" s="9"/>
      <c r="T497" s="17"/>
      <c r="V497" s="9"/>
      <c r="W497" s="17"/>
      <c r="X497" s="9"/>
      <c r="Y497" s="9"/>
      <c r="Z497" s="9"/>
      <c r="AA497" s="9"/>
      <c r="AB497" s="9"/>
      <c r="AC497" s="9"/>
      <c r="AD497" s="9"/>
      <c r="AE497" s="9"/>
      <c r="AF497" s="9"/>
      <c r="AG497" s="9"/>
      <c r="AH497" s="9"/>
    </row>
    <row r="498" spans="1:34" x14ac:dyDescent="0.25">
      <c r="A498" s="9"/>
      <c r="B498" s="9"/>
      <c r="C498" s="9"/>
      <c r="D498" s="9"/>
      <c r="E498" s="1046"/>
      <c r="F498" s="9"/>
      <c r="G498" s="1046"/>
      <c r="H498" s="16"/>
      <c r="I498" s="9"/>
      <c r="J498" s="9"/>
      <c r="K498" s="9"/>
      <c r="L498" s="9"/>
      <c r="M498" s="9"/>
      <c r="N498" s="9"/>
      <c r="O498" s="9"/>
      <c r="P498" s="9"/>
      <c r="Q498" s="425"/>
      <c r="S498" s="9"/>
      <c r="T498" s="17"/>
      <c r="V498" s="9"/>
      <c r="W498" s="17"/>
      <c r="X498" s="9"/>
      <c r="Y498" s="9"/>
      <c r="Z498" s="9"/>
      <c r="AA498" s="9"/>
      <c r="AB498" s="9"/>
      <c r="AC498" s="9"/>
      <c r="AD498" s="9"/>
      <c r="AE498" s="9"/>
      <c r="AF498" s="9"/>
      <c r="AG498" s="9"/>
      <c r="AH498" s="9"/>
    </row>
    <row r="499" spans="1:34" x14ac:dyDescent="0.25">
      <c r="A499" s="9"/>
      <c r="B499" s="9"/>
      <c r="C499" s="9"/>
      <c r="D499" s="9"/>
      <c r="E499" s="1046"/>
      <c r="F499" s="9"/>
      <c r="G499" s="1046"/>
      <c r="H499" s="16"/>
      <c r="I499" s="9"/>
      <c r="J499" s="9"/>
      <c r="K499" s="9"/>
      <c r="L499" s="9"/>
      <c r="M499" s="9"/>
      <c r="N499" s="9"/>
      <c r="O499" s="9"/>
      <c r="P499" s="9"/>
      <c r="Q499" s="425"/>
      <c r="S499" s="9"/>
      <c r="T499" s="17"/>
      <c r="V499" s="9"/>
      <c r="W499" s="17"/>
      <c r="X499" s="9"/>
      <c r="Y499" s="9"/>
      <c r="Z499" s="9"/>
      <c r="AA499" s="9"/>
      <c r="AB499" s="9"/>
      <c r="AC499" s="9"/>
      <c r="AD499" s="9"/>
      <c r="AE499" s="9"/>
      <c r="AF499" s="9"/>
      <c r="AG499" s="9"/>
      <c r="AH499" s="9"/>
    </row>
    <row r="500" spans="1:34" x14ac:dyDescent="0.25">
      <c r="A500" s="9"/>
      <c r="B500" s="9"/>
      <c r="C500" s="9"/>
      <c r="D500" s="9"/>
      <c r="E500" s="1046"/>
      <c r="F500" s="9"/>
      <c r="G500" s="1046"/>
      <c r="H500" s="16"/>
      <c r="I500" s="9"/>
      <c r="J500" s="9"/>
      <c r="K500" s="9"/>
      <c r="L500" s="9"/>
      <c r="M500" s="9"/>
      <c r="N500" s="9"/>
      <c r="O500" s="9"/>
      <c r="P500" s="9"/>
      <c r="Q500" s="425"/>
      <c r="S500" s="9"/>
      <c r="T500" s="17"/>
      <c r="V500" s="9"/>
      <c r="W500" s="17"/>
      <c r="X500" s="9"/>
      <c r="Y500" s="9"/>
      <c r="Z500" s="9"/>
      <c r="AA500" s="9"/>
      <c r="AB500" s="9"/>
      <c r="AC500" s="9"/>
      <c r="AD500" s="9"/>
      <c r="AE500" s="9"/>
      <c r="AF500" s="9"/>
      <c r="AG500" s="9"/>
      <c r="AH500" s="9"/>
    </row>
    <row r="501" spans="1:34" x14ac:dyDescent="0.25">
      <c r="A501" s="9"/>
      <c r="B501" s="9"/>
      <c r="C501" s="9"/>
      <c r="D501" s="9"/>
      <c r="E501" s="1046"/>
      <c r="F501" s="9"/>
      <c r="G501" s="1046"/>
      <c r="H501" s="16"/>
      <c r="I501" s="9"/>
      <c r="J501" s="9"/>
      <c r="K501" s="9"/>
      <c r="L501" s="9"/>
      <c r="M501" s="9"/>
      <c r="N501" s="9"/>
      <c r="O501" s="9"/>
      <c r="P501" s="9"/>
      <c r="Q501" s="425"/>
      <c r="S501" s="9"/>
      <c r="T501" s="17"/>
      <c r="V501" s="9"/>
      <c r="W501" s="17"/>
      <c r="X501" s="9"/>
      <c r="Y501" s="9"/>
      <c r="Z501" s="9"/>
      <c r="AA501" s="9"/>
      <c r="AB501" s="9"/>
      <c r="AC501" s="9"/>
      <c r="AD501" s="9"/>
      <c r="AE501" s="9"/>
      <c r="AF501" s="9"/>
      <c r="AG501" s="9"/>
      <c r="AH501" s="9"/>
    </row>
    <row r="502" spans="1:34" x14ac:dyDescent="0.25">
      <c r="A502" s="9"/>
      <c r="B502" s="9"/>
      <c r="C502" s="9"/>
      <c r="D502" s="9"/>
      <c r="E502" s="1046"/>
      <c r="F502" s="9"/>
      <c r="G502" s="1046"/>
      <c r="H502" s="16"/>
      <c r="I502" s="9"/>
      <c r="J502" s="9"/>
      <c r="K502" s="9"/>
      <c r="L502" s="9"/>
      <c r="M502" s="9"/>
      <c r="N502" s="9"/>
      <c r="O502" s="9"/>
      <c r="P502" s="9"/>
      <c r="Q502" s="425"/>
      <c r="S502" s="9"/>
      <c r="T502" s="17"/>
      <c r="V502" s="9"/>
      <c r="W502" s="17"/>
      <c r="X502" s="9"/>
      <c r="Y502" s="9"/>
      <c r="Z502" s="9"/>
      <c r="AA502" s="9"/>
      <c r="AB502" s="9"/>
      <c r="AC502" s="9"/>
      <c r="AD502" s="9"/>
      <c r="AE502" s="9"/>
      <c r="AF502" s="9"/>
      <c r="AG502" s="9"/>
      <c r="AH502" s="9"/>
    </row>
    <row r="503" spans="1:34" x14ac:dyDescent="0.25">
      <c r="A503" s="9"/>
      <c r="B503" s="9"/>
      <c r="C503" s="9"/>
      <c r="D503" s="9"/>
      <c r="E503" s="1046"/>
      <c r="F503" s="9"/>
      <c r="G503" s="1046"/>
      <c r="H503" s="16"/>
      <c r="I503" s="9"/>
      <c r="J503" s="9"/>
      <c r="K503" s="9"/>
      <c r="L503" s="9"/>
      <c r="M503" s="9"/>
      <c r="N503" s="9"/>
      <c r="O503" s="9"/>
      <c r="P503" s="9"/>
      <c r="Q503" s="425"/>
      <c r="S503" s="9"/>
      <c r="T503" s="17"/>
      <c r="V503" s="9"/>
      <c r="W503" s="17"/>
      <c r="X503" s="9"/>
      <c r="Y503" s="9"/>
      <c r="Z503" s="9"/>
      <c r="AA503" s="9"/>
      <c r="AB503" s="9"/>
      <c r="AC503" s="9"/>
      <c r="AD503" s="9"/>
      <c r="AE503" s="9"/>
      <c r="AF503" s="9"/>
      <c r="AG503" s="9"/>
      <c r="AH503" s="9"/>
    </row>
    <row r="504" spans="1:34" x14ac:dyDescent="0.25">
      <c r="A504" s="9"/>
      <c r="B504" s="9"/>
      <c r="C504" s="9"/>
      <c r="D504" s="9"/>
      <c r="E504" s="1046"/>
      <c r="F504" s="9"/>
      <c r="G504" s="1046"/>
      <c r="H504" s="16"/>
      <c r="I504" s="9"/>
      <c r="J504" s="9"/>
      <c r="K504" s="9"/>
      <c r="L504" s="9"/>
      <c r="M504" s="9"/>
      <c r="N504" s="9"/>
      <c r="O504" s="9"/>
      <c r="P504" s="9"/>
      <c r="Q504" s="425"/>
      <c r="S504" s="9"/>
      <c r="T504" s="17"/>
      <c r="V504" s="9"/>
      <c r="W504" s="17"/>
      <c r="X504" s="9"/>
      <c r="Y504" s="9"/>
      <c r="Z504" s="9"/>
      <c r="AA504" s="9"/>
      <c r="AB504" s="9"/>
      <c r="AC504" s="9"/>
      <c r="AD504" s="9"/>
      <c r="AE504" s="9"/>
      <c r="AF504" s="9"/>
      <c r="AG504" s="9"/>
      <c r="AH504" s="9"/>
    </row>
    <row r="505" spans="1:34" x14ac:dyDescent="0.25">
      <c r="A505" s="9"/>
      <c r="B505" s="9"/>
      <c r="C505" s="9"/>
      <c r="D505" s="9"/>
      <c r="E505" s="1046"/>
      <c r="F505" s="9"/>
      <c r="G505" s="1046"/>
      <c r="H505" s="16"/>
      <c r="I505" s="9"/>
      <c r="J505" s="9"/>
      <c r="K505" s="9"/>
      <c r="L505" s="9"/>
      <c r="M505" s="9"/>
      <c r="N505" s="9"/>
      <c r="O505" s="9"/>
      <c r="P505" s="9"/>
      <c r="Q505" s="425"/>
      <c r="S505" s="9"/>
      <c r="T505" s="17"/>
      <c r="V505" s="9"/>
      <c r="W505" s="17"/>
      <c r="X505" s="9"/>
      <c r="Y505" s="9"/>
      <c r="Z505" s="9"/>
      <c r="AA505" s="9"/>
      <c r="AB505" s="9"/>
      <c r="AC505" s="9"/>
      <c r="AD505" s="9"/>
      <c r="AE505" s="9"/>
      <c r="AF505" s="9"/>
      <c r="AG505" s="9"/>
      <c r="AH505" s="9"/>
    </row>
    <row r="506" spans="1:34" x14ac:dyDescent="0.25">
      <c r="A506" s="9"/>
      <c r="B506" s="9"/>
      <c r="C506" s="9"/>
      <c r="D506" s="9"/>
      <c r="E506" s="1046"/>
      <c r="F506" s="9"/>
      <c r="G506" s="1046"/>
      <c r="H506" s="16"/>
      <c r="I506" s="9"/>
      <c r="J506" s="9"/>
      <c r="K506" s="9"/>
      <c r="L506" s="9"/>
      <c r="M506" s="9"/>
      <c r="N506" s="9"/>
      <c r="O506" s="9"/>
      <c r="P506" s="9"/>
      <c r="Q506" s="425"/>
      <c r="S506" s="9"/>
      <c r="T506" s="17"/>
      <c r="V506" s="9"/>
      <c r="W506" s="17"/>
      <c r="X506" s="9"/>
      <c r="Y506" s="9"/>
      <c r="Z506" s="9"/>
      <c r="AA506" s="9"/>
      <c r="AB506" s="9"/>
      <c r="AC506" s="9"/>
      <c r="AD506" s="9"/>
      <c r="AE506" s="9"/>
      <c r="AF506" s="9"/>
      <c r="AG506" s="9"/>
      <c r="AH506" s="9"/>
    </row>
    <row r="507" spans="1:34" x14ac:dyDescent="0.25">
      <c r="A507" s="9"/>
      <c r="B507" s="9"/>
      <c r="C507" s="9"/>
      <c r="D507" s="9"/>
      <c r="E507" s="1046"/>
      <c r="F507" s="9"/>
      <c r="G507" s="1046"/>
      <c r="H507" s="16"/>
      <c r="I507" s="9"/>
      <c r="J507" s="9"/>
      <c r="K507" s="9"/>
      <c r="L507" s="9"/>
      <c r="M507" s="9"/>
      <c r="N507" s="9"/>
      <c r="O507" s="9"/>
      <c r="P507" s="9"/>
      <c r="Q507" s="425"/>
      <c r="S507" s="9"/>
      <c r="T507" s="17"/>
      <c r="V507" s="9"/>
      <c r="W507" s="17"/>
      <c r="X507" s="9"/>
      <c r="Y507" s="9"/>
      <c r="Z507" s="9"/>
      <c r="AA507" s="9"/>
      <c r="AB507" s="9"/>
      <c r="AC507" s="9"/>
      <c r="AD507" s="9"/>
      <c r="AE507" s="9"/>
      <c r="AF507" s="9"/>
      <c r="AG507" s="9"/>
      <c r="AH507" s="9"/>
    </row>
    <row r="508" spans="1:34" x14ac:dyDescent="0.25">
      <c r="A508" s="9"/>
      <c r="B508" s="9"/>
      <c r="C508" s="9"/>
      <c r="D508" s="9"/>
      <c r="E508" s="1046"/>
      <c r="F508" s="9"/>
      <c r="G508" s="1046"/>
      <c r="H508" s="16"/>
      <c r="I508" s="9"/>
      <c r="J508" s="9"/>
      <c r="K508" s="9"/>
      <c r="L508" s="9"/>
      <c r="M508" s="9"/>
      <c r="N508" s="9"/>
      <c r="O508" s="9"/>
      <c r="P508" s="9"/>
      <c r="Q508" s="425"/>
      <c r="S508" s="9"/>
      <c r="T508" s="17"/>
      <c r="V508" s="9"/>
      <c r="W508" s="17"/>
      <c r="X508" s="9"/>
      <c r="Y508" s="9"/>
      <c r="Z508" s="9"/>
      <c r="AA508" s="9"/>
      <c r="AB508" s="9"/>
      <c r="AC508" s="9"/>
      <c r="AD508" s="9"/>
      <c r="AE508" s="9"/>
      <c r="AF508" s="9"/>
      <c r="AG508" s="9"/>
      <c r="AH508" s="9"/>
    </row>
    <row r="509" spans="1:34" x14ac:dyDescent="0.25">
      <c r="A509" s="9"/>
      <c r="B509" s="9"/>
      <c r="C509" s="9"/>
      <c r="D509" s="9"/>
      <c r="E509" s="1046"/>
      <c r="F509" s="9"/>
      <c r="G509" s="1046"/>
      <c r="H509" s="16"/>
      <c r="I509" s="9"/>
      <c r="J509" s="9"/>
      <c r="K509" s="9"/>
      <c r="L509" s="9"/>
      <c r="M509" s="9"/>
      <c r="N509" s="9"/>
      <c r="O509" s="9"/>
      <c r="P509" s="9"/>
      <c r="Q509" s="425"/>
      <c r="S509" s="9"/>
      <c r="T509" s="17"/>
      <c r="V509" s="9"/>
      <c r="W509" s="17"/>
      <c r="X509" s="9"/>
      <c r="Y509" s="9"/>
      <c r="Z509" s="9"/>
      <c r="AA509" s="9"/>
      <c r="AB509" s="9"/>
      <c r="AC509" s="9"/>
      <c r="AD509" s="9"/>
      <c r="AE509" s="9"/>
      <c r="AF509" s="9"/>
      <c r="AG509" s="9"/>
      <c r="AH509" s="9"/>
    </row>
    <row r="510" spans="1:34" x14ac:dyDescent="0.25">
      <c r="A510" s="9"/>
      <c r="B510" s="9"/>
      <c r="C510" s="9"/>
      <c r="D510" s="9"/>
      <c r="E510" s="1046"/>
      <c r="F510" s="9"/>
      <c r="G510" s="1046"/>
      <c r="H510" s="16"/>
      <c r="I510" s="9"/>
      <c r="J510" s="9"/>
      <c r="K510" s="9"/>
      <c r="L510" s="9"/>
      <c r="M510" s="9"/>
      <c r="N510" s="9"/>
      <c r="O510" s="9"/>
      <c r="P510" s="9"/>
      <c r="Q510" s="425"/>
      <c r="S510" s="9"/>
      <c r="T510" s="17"/>
      <c r="V510" s="9"/>
      <c r="W510" s="17"/>
      <c r="X510" s="9"/>
      <c r="Y510" s="9"/>
      <c r="Z510" s="9"/>
      <c r="AA510" s="9"/>
      <c r="AB510" s="9"/>
      <c r="AC510" s="9"/>
      <c r="AD510" s="9"/>
      <c r="AE510" s="9"/>
      <c r="AF510" s="9"/>
      <c r="AG510" s="9"/>
      <c r="AH510" s="9"/>
    </row>
    <row r="511" spans="1:34" x14ac:dyDescent="0.25">
      <c r="A511" s="9"/>
      <c r="B511" s="9"/>
      <c r="C511" s="9"/>
      <c r="D511" s="9"/>
      <c r="E511" s="1046"/>
      <c r="F511" s="9"/>
      <c r="G511" s="1046"/>
      <c r="H511" s="16"/>
      <c r="I511" s="9"/>
      <c r="J511" s="9"/>
      <c r="K511" s="9"/>
      <c r="L511" s="9"/>
      <c r="M511" s="9"/>
      <c r="N511" s="9"/>
      <c r="O511" s="9"/>
      <c r="P511" s="9"/>
      <c r="Q511" s="425"/>
      <c r="S511" s="9"/>
      <c r="T511" s="17"/>
      <c r="V511" s="9"/>
      <c r="W511" s="17"/>
      <c r="X511" s="9"/>
      <c r="Y511" s="9"/>
      <c r="Z511" s="9"/>
      <c r="AA511" s="9"/>
      <c r="AB511" s="9"/>
      <c r="AC511" s="9"/>
      <c r="AD511" s="9"/>
      <c r="AE511" s="9"/>
      <c r="AF511" s="9"/>
      <c r="AG511" s="9"/>
      <c r="AH511" s="9"/>
    </row>
    <row r="512" spans="1:34" x14ac:dyDescent="0.25">
      <c r="A512" s="9"/>
      <c r="B512" s="9"/>
      <c r="C512" s="9"/>
      <c r="D512" s="9"/>
      <c r="E512" s="1046"/>
      <c r="F512" s="9"/>
      <c r="G512" s="1046"/>
      <c r="H512" s="16"/>
      <c r="I512" s="9"/>
      <c r="J512" s="9"/>
      <c r="K512" s="9"/>
      <c r="L512" s="9"/>
      <c r="M512" s="9"/>
      <c r="N512" s="9"/>
      <c r="O512" s="9"/>
      <c r="P512" s="9"/>
      <c r="Q512" s="425"/>
      <c r="S512" s="9"/>
      <c r="T512" s="17"/>
      <c r="V512" s="9"/>
      <c r="W512" s="17"/>
      <c r="X512" s="9"/>
      <c r="Y512" s="9"/>
      <c r="Z512" s="9"/>
      <c r="AA512" s="9"/>
      <c r="AB512" s="9"/>
      <c r="AC512" s="9"/>
      <c r="AD512" s="9"/>
      <c r="AE512" s="9"/>
      <c r="AF512" s="9"/>
      <c r="AG512" s="9"/>
      <c r="AH512" s="9"/>
    </row>
    <row r="513" spans="1:34" x14ac:dyDescent="0.25">
      <c r="A513" s="9"/>
      <c r="B513" s="9"/>
      <c r="C513" s="9"/>
      <c r="D513" s="9"/>
      <c r="E513" s="1046"/>
      <c r="F513" s="9"/>
      <c r="G513" s="1046"/>
      <c r="H513" s="16"/>
      <c r="I513" s="9"/>
      <c r="J513" s="9"/>
      <c r="K513" s="9"/>
      <c r="L513" s="9"/>
      <c r="M513" s="9"/>
      <c r="N513" s="9"/>
      <c r="O513" s="9"/>
      <c r="P513" s="9"/>
      <c r="Q513" s="425"/>
      <c r="S513" s="9"/>
      <c r="T513" s="17"/>
      <c r="V513" s="9"/>
      <c r="W513" s="17"/>
      <c r="X513" s="9"/>
      <c r="Y513" s="9"/>
      <c r="Z513" s="9"/>
      <c r="AA513" s="9"/>
      <c r="AB513" s="9"/>
      <c r="AC513" s="9"/>
      <c r="AD513" s="9"/>
      <c r="AE513" s="9"/>
      <c r="AF513" s="9"/>
      <c r="AG513" s="9"/>
      <c r="AH513" s="9"/>
    </row>
    <row r="514" spans="1:34" x14ac:dyDescent="0.25">
      <c r="A514" s="9"/>
      <c r="B514" s="9"/>
      <c r="C514" s="9"/>
      <c r="D514" s="9"/>
      <c r="E514" s="1046"/>
      <c r="F514" s="9"/>
      <c r="G514" s="1046"/>
      <c r="H514" s="16"/>
      <c r="I514" s="9"/>
      <c r="J514" s="9"/>
      <c r="K514" s="9"/>
      <c r="L514" s="9"/>
      <c r="M514" s="9"/>
      <c r="N514" s="9"/>
      <c r="O514" s="9"/>
      <c r="P514" s="9"/>
      <c r="Q514" s="425"/>
      <c r="S514" s="9"/>
      <c r="T514" s="17"/>
      <c r="V514" s="9"/>
      <c r="W514" s="17"/>
      <c r="X514" s="9"/>
      <c r="Y514" s="9"/>
      <c r="Z514" s="9"/>
      <c r="AA514" s="9"/>
      <c r="AB514" s="9"/>
      <c r="AC514" s="9"/>
      <c r="AD514" s="9"/>
      <c r="AE514" s="9"/>
      <c r="AF514" s="9"/>
      <c r="AG514" s="9"/>
      <c r="AH514" s="9"/>
    </row>
    <row r="515" spans="1:34" x14ac:dyDescent="0.25">
      <c r="A515" s="9"/>
      <c r="B515" s="9"/>
      <c r="C515" s="9"/>
      <c r="D515" s="9"/>
      <c r="E515" s="1046"/>
      <c r="F515" s="9"/>
      <c r="G515" s="1046"/>
      <c r="H515" s="16"/>
      <c r="I515" s="9"/>
      <c r="J515" s="9"/>
      <c r="K515" s="9"/>
      <c r="L515" s="9"/>
      <c r="M515" s="9"/>
      <c r="N515" s="9"/>
      <c r="O515" s="9"/>
      <c r="P515" s="9"/>
      <c r="Q515" s="425"/>
      <c r="S515" s="9"/>
      <c r="T515" s="17"/>
      <c r="V515" s="9"/>
      <c r="W515" s="17"/>
      <c r="X515" s="9"/>
      <c r="Y515" s="9"/>
      <c r="Z515" s="9"/>
      <c r="AA515" s="9"/>
      <c r="AB515" s="9"/>
      <c r="AC515" s="9"/>
      <c r="AD515" s="9"/>
      <c r="AE515" s="9"/>
      <c r="AF515" s="9"/>
      <c r="AG515" s="9"/>
      <c r="AH515" s="9"/>
    </row>
    <row r="516" spans="1:34" x14ac:dyDescent="0.25">
      <c r="A516" s="9"/>
      <c r="B516" s="9"/>
      <c r="C516" s="9"/>
      <c r="D516" s="9"/>
      <c r="E516" s="1046"/>
      <c r="F516" s="9"/>
      <c r="G516" s="1046"/>
      <c r="H516" s="16"/>
      <c r="I516" s="9"/>
      <c r="J516" s="9"/>
      <c r="K516" s="9"/>
      <c r="L516" s="9"/>
      <c r="M516" s="9"/>
      <c r="N516" s="9"/>
      <c r="O516" s="9"/>
      <c r="P516" s="9"/>
      <c r="Q516" s="425"/>
      <c r="S516" s="9"/>
      <c r="T516" s="17"/>
      <c r="V516" s="9"/>
      <c r="W516" s="17"/>
      <c r="X516" s="9"/>
      <c r="Y516" s="9"/>
      <c r="Z516" s="9"/>
      <c r="AA516" s="9"/>
      <c r="AB516" s="9"/>
      <c r="AC516" s="9"/>
      <c r="AD516" s="9"/>
      <c r="AE516" s="9"/>
      <c r="AF516" s="9"/>
      <c r="AG516" s="9"/>
      <c r="AH516" s="9"/>
    </row>
    <row r="517" spans="1:34" x14ac:dyDescent="0.25">
      <c r="A517" s="9"/>
      <c r="B517" s="9"/>
      <c r="C517" s="9"/>
      <c r="D517" s="9"/>
      <c r="E517" s="1046"/>
      <c r="F517" s="9"/>
      <c r="G517" s="1046"/>
      <c r="H517" s="16"/>
      <c r="I517" s="9"/>
      <c r="J517" s="9"/>
      <c r="K517" s="9"/>
      <c r="L517" s="9"/>
      <c r="M517" s="9"/>
      <c r="N517" s="9"/>
      <c r="O517" s="9"/>
      <c r="P517" s="9"/>
      <c r="Q517" s="425"/>
      <c r="S517" s="9"/>
      <c r="T517" s="17"/>
      <c r="V517" s="9"/>
      <c r="W517" s="17"/>
      <c r="X517" s="9"/>
      <c r="Y517" s="9"/>
      <c r="Z517" s="9"/>
      <c r="AA517" s="9"/>
      <c r="AB517" s="9"/>
      <c r="AC517" s="9"/>
      <c r="AD517" s="9"/>
      <c r="AE517" s="9"/>
      <c r="AF517" s="9"/>
      <c r="AG517" s="9"/>
      <c r="AH517" s="9"/>
    </row>
    <row r="518" spans="1:34" x14ac:dyDescent="0.25">
      <c r="A518" s="9"/>
      <c r="B518" s="9"/>
      <c r="C518" s="9"/>
      <c r="D518" s="9"/>
      <c r="E518" s="1046"/>
      <c r="F518" s="9"/>
      <c r="G518" s="1046"/>
      <c r="H518" s="16"/>
      <c r="I518" s="9"/>
      <c r="J518" s="9"/>
      <c r="K518" s="9"/>
      <c r="L518" s="9"/>
      <c r="M518" s="9"/>
      <c r="N518" s="9"/>
      <c r="O518" s="9"/>
      <c r="P518" s="9"/>
      <c r="Q518" s="425"/>
      <c r="S518" s="9"/>
      <c r="T518" s="17"/>
      <c r="V518" s="9"/>
      <c r="W518" s="17"/>
      <c r="X518" s="9"/>
      <c r="Y518" s="9"/>
      <c r="Z518" s="9"/>
      <c r="AA518" s="9"/>
      <c r="AB518" s="9"/>
      <c r="AC518" s="9"/>
      <c r="AD518" s="9"/>
      <c r="AE518" s="9"/>
      <c r="AF518" s="9"/>
      <c r="AG518" s="9"/>
      <c r="AH518" s="9"/>
    </row>
    <row r="519" spans="1:34" x14ac:dyDescent="0.25">
      <c r="A519" s="9"/>
      <c r="B519" s="9"/>
      <c r="C519" s="9"/>
      <c r="D519" s="9"/>
      <c r="E519" s="1046"/>
      <c r="F519" s="9"/>
      <c r="G519" s="1046"/>
      <c r="H519" s="16"/>
      <c r="I519" s="9"/>
      <c r="J519" s="9"/>
      <c r="K519" s="9"/>
      <c r="L519" s="9"/>
      <c r="M519" s="9"/>
      <c r="N519" s="9"/>
      <c r="O519" s="9"/>
      <c r="P519" s="9"/>
      <c r="Q519" s="425"/>
      <c r="S519" s="9"/>
      <c r="T519" s="17"/>
      <c r="V519" s="9"/>
      <c r="W519" s="17"/>
      <c r="X519" s="9"/>
      <c r="Y519" s="9"/>
      <c r="Z519" s="9"/>
      <c r="AA519" s="9"/>
      <c r="AB519" s="9"/>
      <c r="AC519" s="9"/>
      <c r="AD519" s="9"/>
      <c r="AE519" s="9"/>
      <c r="AF519" s="9"/>
      <c r="AG519" s="9"/>
      <c r="AH519" s="9"/>
    </row>
    <row r="520" spans="1:34" x14ac:dyDescent="0.25">
      <c r="A520" s="9"/>
      <c r="B520" s="9"/>
      <c r="C520" s="9"/>
      <c r="D520" s="9"/>
      <c r="E520" s="1046"/>
      <c r="F520" s="9"/>
      <c r="G520" s="1046"/>
      <c r="H520" s="16"/>
      <c r="I520" s="9"/>
      <c r="J520" s="9"/>
      <c r="K520" s="9"/>
      <c r="L520" s="9"/>
      <c r="M520" s="9"/>
      <c r="N520" s="9"/>
      <c r="O520" s="9"/>
      <c r="P520" s="9"/>
      <c r="Q520" s="425"/>
      <c r="S520" s="9"/>
      <c r="T520" s="17"/>
      <c r="V520" s="9"/>
      <c r="W520" s="17"/>
      <c r="X520" s="9"/>
      <c r="Y520" s="9"/>
      <c r="Z520" s="9"/>
      <c r="AA520" s="9"/>
      <c r="AB520" s="9"/>
      <c r="AC520" s="9"/>
      <c r="AD520" s="9"/>
      <c r="AE520" s="9"/>
      <c r="AF520" s="9"/>
      <c r="AG520" s="9"/>
      <c r="AH520" s="9"/>
    </row>
    <row r="521" spans="1:34" x14ac:dyDescent="0.25">
      <c r="A521" s="9"/>
      <c r="B521" s="9"/>
      <c r="C521" s="9"/>
      <c r="D521" s="9"/>
      <c r="E521" s="1046"/>
      <c r="F521" s="9"/>
      <c r="G521" s="1046"/>
      <c r="H521" s="16"/>
      <c r="I521" s="9"/>
      <c r="J521" s="9"/>
      <c r="K521" s="9"/>
      <c r="L521" s="9"/>
      <c r="M521" s="9"/>
      <c r="N521" s="9"/>
      <c r="O521" s="9"/>
      <c r="P521" s="9"/>
      <c r="Q521" s="425"/>
      <c r="S521" s="9"/>
      <c r="T521" s="17"/>
      <c r="V521" s="9"/>
      <c r="W521" s="17"/>
      <c r="X521" s="9"/>
      <c r="Y521" s="9"/>
      <c r="Z521" s="9"/>
      <c r="AA521" s="9"/>
      <c r="AB521" s="9"/>
      <c r="AC521" s="9"/>
      <c r="AD521" s="9"/>
      <c r="AE521" s="9"/>
      <c r="AF521" s="9"/>
      <c r="AG521" s="9"/>
      <c r="AH521" s="9"/>
    </row>
    <row r="522" spans="1:34" x14ac:dyDescent="0.25">
      <c r="A522" s="9"/>
      <c r="B522" s="9"/>
      <c r="C522" s="9"/>
      <c r="D522" s="9"/>
      <c r="E522" s="1046"/>
      <c r="F522" s="9"/>
      <c r="G522" s="1046"/>
      <c r="H522" s="16"/>
      <c r="I522" s="9"/>
      <c r="J522" s="9"/>
      <c r="K522" s="9"/>
      <c r="L522" s="9"/>
      <c r="M522" s="9"/>
      <c r="N522" s="9"/>
      <c r="O522" s="9"/>
      <c r="P522" s="9"/>
      <c r="Q522" s="425"/>
      <c r="S522" s="9"/>
      <c r="T522" s="17"/>
      <c r="V522" s="9"/>
      <c r="W522" s="17"/>
      <c r="X522" s="9"/>
      <c r="Y522" s="9"/>
      <c r="Z522" s="9"/>
      <c r="AA522" s="9"/>
      <c r="AB522" s="9"/>
      <c r="AC522" s="9"/>
      <c r="AD522" s="9"/>
      <c r="AE522" s="9"/>
      <c r="AF522" s="9"/>
      <c r="AG522" s="9"/>
      <c r="AH522" s="9"/>
    </row>
    <row r="523" spans="1:34" x14ac:dyDescent="0.25">
      <c r="A523" s="9"/>
      <c r="B523" s="9"/>
      <c r="C523" s="9"/>
      <c r="D523" s="9"/>
      <c r="E523" s="1046"/>
      <c r="F523" s="9"/>
      <c r="G523" s="1046"/>
      <c r="H523" s="16"/>
      <c r="I523" s="9"/>
      <c r="J523" s="9"/>
      <c r="K523" s="9"/>
      <c r="L523" s="9"/>
      <c r="M523" s="9"/>
      <c r="N523" s="9"/>
      <c r="O523" s="9"/>
      <c r="P523" s="9"/>
      <c r="Q523" s="425"/>
      <c r="S523" s="9"/>
      <c r="T523" s="17"/>
      <c r="V523" s="9"/>
      <c r="W523" s="17"/>
      <c r="X523" s="9"/>
      <c r="Y523" s="9"/>
      <c r="Z523" s="9"/>
      <c r="AA523" s="9"/>
      <c r="AB523" s="9"/>
      <c r="AC523" s="9"/>
      <c r="AD523" s="9"/>
      <c r="AE523" s="9"/>
      <c r="AF523" s="9"/>
      <c r="AG523" s="9"/>
      <c r="AH523" s="9"/>
    </row>
    <row r="524" spans="1:34" x14ac:dyDescent="0.25">
      <c r="A524" s="9"/>
      <c r="B524" s="9"/>
      <c r="C524" s="9"/>
      <c r="D524" s="9"/>
      <c r="E524" s="1046"/>
      <c r="F524" s="9"/>
      <c r="G524" s="1046"/>
      <c r="H524" s="16"/>
      <c r="I524" s="9"/>
      <c r="J524" s="9"/>
      <c r="K524" s="9"/>
      <c r="L524" s="9"/>
      <c r="M524" s="9"/>
      <c r="N524" s="9"/>
      <c r="O524" s="9"/>
      <c r="P524" s="9"/>
      <c r="Q524" s="425"/>
      <c r="S524" s="9"/>
      <c r="T524" s="17"/>
      <c r="V524" s="9"/>
      <c r="W524" s="17"/>
      <c r="X524" s="9"/>
      <c r="Y524" s="9"/>
      <c r="Z524" s="9"/>
      <c r="AA524" s="9"/>
      <c r="AB524" s="9"/>
      <c r="AC524" s="9"/>
      <c r="AD524" s="9"/>
      <c r="AE524" s="9"/>
      <c r="AF524" s="9"/>
      <c r="AG524" s="9"/>
      <c r="AH524" s="9"/>
    </row>
    <row r="525" spans="1:34" x14ac:dyDescent="0.25">
      <c r="A525" s="9"/>
      <c r="B525" s="9"/>
      <c r="C525" s="9"/>
      <c r="D525" s="9"/>
      <c r="E525" s="1046"/>
      <c r="F525" s="9"/>
      <c r="G525" s="1046"/>
      <c r="H525" s="16"/>
      <c r="I525" s="9"/>
      <c r="J525" s="9"/>
      <c r="K525" s="9"/>
      <c r="L525" s="9"/>
      <c r="M525" s="9"/>
      <c r="N525" s="9"/>
      <c r="O525" s="9"/>
      <c r="P525" s="9"/>
      <c r="Q525" s="425"/>
      <c r="S525" s="9"/>
      <c r="T525" s="17"/>
      <c r="V525" s="9"/>
      <c r="W525" s="17"/>
      <c r="X525" s="9"/>
      <c r="Y525" s="9"/>
      <c r="Z525" s="9"/>
      <c r="AA525" s="9"/>
      <c r="AB525" s="9"/>
      <c r="AC525" s="9"/>
      <c r="AD525" s="9"/>
      <c r="AE525" s="9"/>
      <c r="AF525" s="9"/>
      <c r="AG525" s="9"/>
      <c r="AH525" s="9"/>
    </row>
    <row r="526" spans="1:34" x14ac:dyDescent="0.25">
      <c r="A526" s="9"/>
      <c r="B526" s="9"/>
      <c r="C526" s="9"/>
      <c r="D526" s="9"/>
      <c r="E526" s="1046"/>
      <c r="F526" s="9"/>
      <c r="G526" s="1046"/>
      <c r="H526" s="16"/>
      <c r="I526" s="9"/>
      <c r="J526" s="9"/>
      <c r="K526" s="9"/>
      <c r="L526" s="9"/>
      <c r="M526" s="9"/>
      <c r="N526" s="9"/>
      <c r="O526" s="9"/>
      <c r="P526" s="9"/>
      <c r="Q526" s="425"/>
      <c r="S526" s="9"/>
      <c r="T526" s="17"/>
      <c r="V526" s="9"/>
      <c r="W526" s="17"/>
      <c r="X526" s="9"/>
      <c r="Y526" s="9"/>
      <c r="Z526" s="9"/>
      <c r="AA526" s="9"/>
      <c r="AB526" s="9"/>
      <c r="AC526" s="9"/>
      <c r="AD526" s="9"/>
      <c r="AE526" s="9"/>
      <c r="AF526" s="9"/>
      <c r="AG526" s="9"/>
      <c r="AH526" s="9"/>
    </row>
    <row r="527" spans="1:34" x14ac:dyDescent="0.25">
      <c r="A527" s="9"/>
      <c r="B527" s="9"/>
      <c r="C527" s="9"/>
      <c r="D527" s="9"/>
      <c r="E527" s="1046"/>
      <c r="F527" s="9"/>
      <c r="G527" s="1046"/>
      <c r="H527" s="16"/>
      <c r="I527" s="9"/>
      <c r="J527" s="9"/>
      <c r="K527" s="9"/>
      <c r="L527" s="9"/>
      <c r="M527" s="9"/>
      <c r="N527" s="9"/>
      <c r="O527" s="9"/>
      <c r="P527" s="9"/>
      <c r="Q527" s="425"/>
      <c r="S527" s="9"/>
      <c r="T527" s="17"/>
      <c r="V527" s="9"/>
      <c r="W527" s="17"/>
      <c r="X527" s="9"/>
      <c r="Y527" s="9"/>
      <c r="Z527" s="9"/>
      <c r="AA527" s="9"/>
      <c r="AB527" s="9"/>
      <c r="AC527" s="9"/>
      <c r="AD527" s="9"/>
      <c r="AE527" s="9"/>
      <c r="AF527" s="9"/>
      <c r="AG527" s="9"/>
      <c r="AH527" s="9"/>
    </row>
    <row r="528" spans="1:34" x14ac:dyDescent="0.25">
      <c r="A528" s="9"/>
      <c r="B528" s="9"/>
      <c r="C528" s="9"/>
      <c r="D528" s="9"/>
      <c r="E528" s="1046"/>
      <c r="F528" s="9"/>
      <c r="G528" s="1046"/>
      <c r="H528" s="16"/>
      <c r="I528" s="9"/>
      <c r="J528" s="9"/>
      <c r="K528" s="9"/>
      <c r="L528" s="9"/>
      <c r="M528" s="9"/>
      <c r="N528" s="9"/>
      <c r="O528" s="9"/>
      <c r="P528" s="9"/>
      <c r="Q528" s="425"/>
      <c r="S528" s="9"/>
      <c r="T528" s="17"/>
      <c r="V528" s="9"/>
      <c r="W528" s="17"/>
      <c r="X528" s="9"/>
      <c r="Y528" s="9"/>
      <c r="Z528" s="9"/>
      <c r="AA528" s="9"/>
      <c r="AB528" s="9"/>
      <c r="AC528" s="9"/>
      <c r="AD528" s="9"/>
      <c r="AE528" s="9"/>
      <c r="AF528" s="9"/>
      <c r="AG528" s="9"/>
      <c r="AH528" s="9"/>
    </row>
    <row r="529" spans="1:34" x14ac:dyDescent="0.25">
      <c r="A529" s="9"/>
      <c r="B529" s="9"/>
      <c r="C529" s="9"/>
      <c r="D529" s="9"/>
      <c r="E529" s="1046"/>
      <c r="F529" s="9"/>
      <c r="G529" s="1046"/>
      <c r="H529" s="16"/>
      <c r="I529" s="9"/>
      <c r="J529" s="9"/>
      <c r="K529" s="9"/>
      <c r="L529" s="9"/>
      <c r="M529" s="9"/>
      <c r="N529" s="9"/>
      <c r="O529" s="9"/>
      <c r="P529" s="9"/>
      <c r="Q529" s="425"/>
      <c r="S529" s="9"/>
      <c r="T529" s="17"/>
      <c r="V529" s="9"/>
      <c r="W529" s="17"/>
      <c r="X529" s="9"/>
      <c r="Y529" s="9"/>
      <c r="Z529" s="9"/>
      <c r="AA529" s="9"/>
      <c r="AB529" s="9"/>
      <c r="AC529" s="9"/>
      <c r="AD529" s="9"/>
      <c r="AE529" s="9"/>
      <c r="AF529" s="9"/>
      <c r="AG529" s="9"/>
      <c r="AH529" s="9"/>
    </row>
    <row r="530" spans="1:34" x14ac:dyDescent="0.25">
      <c r="A530" s="9"/>
      <c r="B530" s="9"/>
      <c r="C530" s="9"/>
      <c r="D530" s="9"/>
      <c r="E530" s="1046"/>
      <c r="F530" s="9"/>
      <c r="G530" s="1046"/>
      <c r="H530" s="16"/>
      <c r="I530" s="9"/>
      <c r="J530" s="9"/>
      <c r="K530" s="9"/>
      <c r="L530" s="9"/>
      <c r="M530" s="9"/>
      <c r="N530" s="9"/>
      <c r="O530" s="9"/>
      <c r="P530" s="9"/>
      <c r="Q530" s="425"/>
      <c r="S530" s="9"/>
      <c r="T530" s="17"/>
      <c r="V530" s="9"/>
      <c r="W530" s="17"/>
      <c r="X530" s="9"/>
      <c r="Y530" s="9"/>
      <c r="Z530" s="9"/>
      <c r="AA530" s="9"/>
      <c r="AB530" s="9"/>
      <c r="AC530" s="9"/>
      <c r="AD530" s="9"/>
      <c r="AE530" s="9"/>
      <c r="AF530" s="9"/>
      <c r="AG530" s="9"/>
      <c r="AH530" s="9"/>
    </row>
    <row r="531" spans="1:34" x14ac:dyDescent="0.25">
      <c r="A531" s="9"/>
      <c r="B531" s="9"/>
      <c r="C531" s="9"/>
      <c r="D531" s="9"/>
      <c r="E531" s="1046"/>
      <c r="F531" s="9"/>
      <c r="G531" s="1046"/>
      <c r="H531" s="16"/>
      <c r="I531" s="9"/>
      <c r="J531" s="9"/>
      <c r="K531" s="9"/>
      <c r="L531" s="9"/>
      <c r="M531" s="9"/>
      <c r="N531" s="9"/>
      <c r="O531" s="9"/>
      <c r="P531" s="9"/>
      <c r="Q531" s="425"/>
      <c r="S531" s="9"/>
      <c r="T531" s="17"/>
      <c r="V531" s="9"/>
      <c r="W531" s="17"/>
      <c r="X531" s="9"/>
      <c r="Y531" s="9"/>
      <c r="Z531" s="9"/>
      <c r="AA531" s="9"/>
      <c r="AB531" s="9"/>
      <c r="AC531" s="9"/>
      <c r="AD531" s="9"/>
      <c r="AE531" s="9"/>
      <c r="AF531" s="9"/>
      <c r="AG531" s="9"/>
      <c r="AH531" s="9"/>
    </row>
    <row r="532" spans="1:34" x14ac:dyDescent="0.25">
      <c r="A532" s="9"/>
      <c r="B532" s="9"/>
      <c r="C532" s="9"/>
      <c r="D532" s="9"/>
      <c r="E532" s="1046"/>
      <c r="F532" s="9"/>
      <c r="G532" s="1046"/>
      <c r="H532" s="16"/>
      <c r="I532" s="9"/>
      <c r="J532" s="9"/>
      <c r="K532" s="9"/>
      <c r="L532" s="9"/>
      <c r="M532" s="9"/>
      <c r="N532" s="9"/>
      <c r="O532" s="9"/>
      <c r="P532" s="9"/>
      <c r="Q532" s="425"/>
      <c r="S532" s="9"/>
      <c r="T532" s="17"/>
      <c r="V532" s="9"/>
      <c r="W532" s="17"/>
      <c r="X532" s="9"/>
      <c r="Y532" s="9"/>
      <c r="Z532" s="9"/>
      <c r="AA532" s="9"/>
      <c r="AB532" s="9"/>
      <c r="AC532" s="9"/>
      <c r="AD532" s="9"/>
      <c r="AE532" s="9"/>
      <c r="AF532" s="9"/>
      <c r="AG532" s="9"/>
      <c r="AH532" s="9"/>
    </row>
    <row r="533" spans="1:34" x14ac:dyDescent="0.25">
      <c r="A533" s="9"/>
      <c r="B533" s="9"/>
      <c r="C533" s="9"/>
      <c r="D533" s="9"/>
      <c r="E533" s="1046"/>
      <c r="F533" s="9"/>
      <c r="G533" s="1046"/>
      <c r="H533" s="16"/>
      <c r="I533" s="9"/>
      <c r="J533" s="9"/>
      <c r="K533" s="9"/>
      <c r="L533" s="9"/>
      <c r="M533" s="9"/>
      <c r="N533" s="9"/>
      <c r="O533" s="9"/>
      <c r="P533" s="9"/>
      <c r="Q533" s="425"/>
      <c r="S533" s="9"/>
      <c r="T533" s="17"/>
      <c r="V533" s="9"/>
      <c r="W533" s="17"/>
      <c r="X533" s="9"/>
      <c r="Y533" s="9"/>
      <c r="Z533" s="9"/>
      <c r="AA533" s="9"/>
      <c r="AB533" s="9"/>
      <c r="AC533" s="9"/>
      <c r="AD533" s="9"/>
      <c r="AE533" s="9"/>
      <c r="AF533" s="9"/>
      <c r="AG533" s="9"/>
      <c r="AH533" s="9"/>
    </row>
    <row r="534" spans="1:34" x14ac:dyDescent="0.25">
      <c r="A534" s="9"/>
      <c r="B534" s="9"/>
      <c r="C534" s="9"/>
      <c r="D534" s="9"/>
      <c r="E534" s="1046"/>
      <c r="F534" s="9"/>
      <c r="G534" s="1046"/>
      <c r="H534" s="16"/>
      <c r="I534" s="9"/>
      <c r="J534" s="9"/>
      <c r="K534" s="9"/>
      <c r="L534" s="9"/>
      <c r="M534" s="9"/>
      <c r="N534" s="9"/>
      <c r="O534" s="9"/>
      <c r="P534" s="9"/>
      <c r="Q534" s="425"/>
      <c r="S534" s="9"/>
      <c r="T534" s="17"/>
      <c r="V534" s="9"/>
      <c r="W534" s="17"/>
      <c r="X534" s="9"/>
      <c r="Y534" s="9"/>
      <c r="Z534" s="9"/>
      <c r="AA534" s="9"/>
      <c r="AB534" s="9"/>
      <c r="AC534" s="9"/>
      <c r="AD534" s="9"/>
      <c r="AE534" s="9"/>
      <c r="AF534" s="9"/>
      <c r="AG534" s="9"/>
      <c r="AH534" s="9"/>
    </row>
    <row r="535" spans="1:34" x14ac:dyDescent="0.25">
      <c r="A535" s="9"/>
      <c r="B535" s="9"/>
      <c r="C535" s="9"/>
      <c r="D535" s="9"/>
      <c r="E535" s="1046"/>
      <c r="F535" s="9"/>
      <c r="G535" s="1046"/>
      <c r="H535" s="16"/>
      <c r="I535" s="9"/>
      <c r="J535" s="9"/>
      <c r="K535" s="9"/>
      <c r="L535" s="9"/>
      <c r="M535" s="9"/>
      <c r="N535" s="9"/>
      <c r="O535" s="9"/>
      <c r="P535" s="9"/>
      <c r="Q535" s="425"/>
      <c r="S535" s="9"/>
      <c r="T535" s="17"/>
      <c r="V535" s="9"/>
      <c r="W535" s="17"/>
      <c r="X535" s="9"/>
      <c r="Y535" s="9"/>
      <c r="Z535" s="9"/>
      <c r="AA535" s="9"/>
      <c r="AB535" s="9"/>
      <c r="AC535" s="9"/>
      <c r="AD535" s="9"/>
      <c r="AE535" s="9"/>
      <c r="AF535" s="9"/>
      <c r="AG535" s="9"/>
      <c r="AH535" s="9"/>
    </row>
    <row r="536" spans="1:34" x14ac:dyDescent="0.25">
      <c r="A536" s="9"/>
      <c r="B536" s="9"/>
      <c r="C536" s="9"/>
      <c r="D536" s="9"/>
      <c r="E536" s="1046"/>
      <c r="F536" s="9"/>
      <c r="G536" s="1046"/>
      <c r="H536" s="16"/>
      <c r="I536" s="9"/>
      <c r="J536" s="9"/>
      <c r="K536" s="9"/>
      <c r="L536" s="9"/>
      <c r="M536" s="9"/>
      <c r="N536" s="9"/>
      <c r="O536" s="9"/>
      <c r="P536" s="9"/>
      <c r="Q536" s="425"/>
      <c r="S536" s="9"/>
      <c r="T536" s="17"/>
      <c r="V536" s="9"/>
      <c r="W536" s="17"/>
      <c r="X536" s="9"/>
      <c r="Y536" s="9"/>
      <c r="Z536" s="9"/>
      <c r="AA536" s="9"/>
      <c r="AB536" s="9"/>
      <c r="AC536" s="9"/>
      <c r="AD536" s="9"/>
      <c r="AE536" s="9"/>
      <c r="AF536" s="9"/>
      <c r="AG536" s="9"/>
      <c r="AH536" s="9"/>
    </row>
    <row r="537" spans="1:34" x14ac:dyDescent="0.25">
      <c r="A537" s="9"/>
      <c r="B537" s="9"/>
      <c r="C537" s="9"/>
      <c r="D537" s="9"/>
      <c r="E537" s="1046"/>
      <c r="F537" s="9"/>
      <c r="G537" s="1046"/>
      <c r="H537" s="16"/>
      <c r="I537" s="9"/>
      <c r="J537" s="9"/>
      <c r="K537" s="9"/>
      <c r="L537" s="9"/>
      <c r="M537" s="9"/>
      <c r="N537" s="9"/>
      <c r="O537" s="9"/>
      <c r="P537" s="9"/>
      <c r="Q537" s="425"/>
      <c r="S537" s="9"/>
      <c r="T537" s="17"/>
      <c r="V537" s="9"/>
      <c r="W537" s="17"/>
      <c r="X537" s="9"/>
      <c r="Y537" s="9"/>
      <c r="Z537" s="9"/>
      <c r="AA537" s="9"/>
      <c r="AB537" s="9"/>
      <c r="AC537" s="9"/>
      <c r="AD537" s="9"/>
      <c r="AE537" s="9"/>
      <c r="AF537" s="9"/>
      <c r="AG537" s="9"/>
      <c r="AH537" s="9"/>
    </row>
    <row r="538" spans="1:34" x14ac:dyDescent="0.25">
      <c r="A538" s="9"/>
      <c r="B538" s="9"/>
      <c r="C538" s="9"/>
      <c r="D538" s="9"/>
      <c r="E538" s="1046"/>
      <c r="F538" s="9"/>
      <c r="G538" s="1046"/>
      <c r="H538" s="16"/>
      <c r="I538" s="9"/>
      <c r="J538" s="9"/>
      <c r="K538" s="9"/>
      <c r="L538" s="9"/>
      <c r="M538" s="9"/>
      <c r="N538" s="9"/>
      <c r="O538" s="9"/>
      <c r="P538" s="9"/>
      <c r="Q538" s="425"/>
      <c r="S538" s="9"/>
      <c r="T538" s="17"/>
      <c r="V538" s="9"/>
      <c r="W538" s="17"/>
      <c r="X538" s="9"/>
      <c r="Y538" s="9"/>
      <c r="Z538" s="9"/>
      <c r="AA538" s="9"/>
      <c r="AB538" s="9"/>
      <c r="AC538" s="9"/>
      <c r="AD538" s="9"/>
      <c r="AE538" s="9"/>
      <c r="AF538" s="9"/>
      <c r="AG538" s="9"/>
      <c r="AH538" s="9"/>
    </row>
    <row r="539" spans="1:34" x14ac:dyDescent="0.25">
      <c r="A539" s="9"/>
      <c r="B539" s="9"/>
      <c r="C539" s="9"/>
      <c r="D539" s="9"/>
      <c r="E539" s="1046"/>
      <c r="F539" s="9"/>
      <c r="G539" s="1046"/>
      <c r="H539" s="16"/>
      <c r="I539" s="9"/>
      <c r="J539" s="9"/>
      <c r="K539" s="9"/>
      <c r="L539" s="9"/>
      <c r="M539" s="9"/>
      <c r="N539" s="9"/>
      <c r="O539" s="9"/>
      <c r="P539" s="9"/>
      <c r="Q539" s="425"/>
      <c r="S539" s="9"/>
      <c r="T539" s="17"/>
      <c r="V539" s="9"/>
      <c r="W539" s="17"/>
      <c r="X539" s="9"/>
      <c r="Y539" s="9"/>
      <c r="Z539" s="9"/>
      <c r="AA539" s="9"/>
      <c r="AB539" s="9"/>
      <c r="AC539" s="9"/>
      <c r="AD539" s="9"/>
      <c r="AE539" s="9"/>
      <c r="AF539" s="9"/>
      <c r="AG539" s="9"/>
      <c r="AH539" s="9"/>
    </row>
    <row r="540" spans="1:34" x14ac:dyDescent="0.25">
      <c r="A540" s="9"/>
      <c r="B540" s="9"/>
      <c r="C540" s="9"/>
      <c r="D540" s="9"/>
      <c r="E540" s="1046"/>
      <c r="F540" s="9"/>
      <c r="G540" s="1046"/>
      <c r="H540" s="16"/>
      <c r="I540" s="9"/>
      <c r="J540" s="9"/>
      <c r="K540" s="9"/>
      <c r="L540" s="9"/>
      <c r="M540" s="9"/>
      <c r="N540" s="9"/>
      <c r="O540" s="9"/>
      <c r="P540" s="9"/>
      <c r="Q540" s="425"/>
      <c r="S540" s="9"/>
      <c r="T540" s="17"/>
      <c r="V540" s="9"/>
      <c r="W540" s="17"/>
      <c r="X540" s="9"/>
      <c r="Y540" s="9"/>
      <c r="Z540" s="9"/>
      <c r="AA540" s="9"/>
      <c r="AB540" s="9"/>
      <c r="AC540" s="9"/>
      <c r="AD540" s="9"/>
      <c r="AE540" s="9"/>
      <c r="AF540" s="9"/>
      <c r="AG540" s="9"/>
      <c r="AH540" s="9"/>
    </row>
    <row r="541" spans="1:34" x14ac:dyDescent="0.25">
      <c r="A541" s="9"/>
      <c r="B541" s="9"/>
      <c r="C541" s="9"/>
      <c r="D541" s="9"/>
      <c r="E541" s="1046"/>
      <c r="F541" s="9"/>
      <c r="G541" s="1046"/>
      <c r="H541" s="16"/>
      <c r="I541" s="9"/>
      <c r="J541" s="9"/>
      <c r="K541" s="9"/>
      <c r="L541" s="9"/>
      <c r="M541" s="9"/>
      <c r="N541" s="9"/>
      <c r="O541" s="9"/>
      <c r="P541" s="9"/>
      <c r="Q541" s="425"/>
      <c r="S541" s="9"/>
      <c r="T541" s="17"/>
      <c r="V541" s="9"/>
      <c r="W541" s="17"/>
      <c r="X541" s="9"/>
      <c r="Y541" s="9"/>
      <c r="Z541" s="9"/>
      <c r="AA541" s="9"/>
      <c r="AB541" s="9"/>
      <c r="AC541" s="9"/>
      <c r="AD541" s="9"/>
      <c r="AE541" s="9"/>
      <c r="AF541" s="9"/>
      <c r="AG541" s="9"/>
      <c r="AH541" s="9"/>
    </row>
    <row r="542" spans="1:34" x14ac:dyDescent="0.25">
      <c r="A542" s="9"/>
      <c r="B542" s="9"/>
      <c r="C542" s="9"/>
      <c r="D542" s="9"/>
      <c r="E542" s="1046"/>
      <c r="F542" s="9"/>
      <c r="G542" s="1046"/>
      <c r="H542" s="16"/>
      <c r="I542" s="9"/>
      <c r="J542" s="9"/>
      <c r="K542" s="9"/>
      <c r="L542" s="9"/>
      <c r="M542" s="9"/>
      <c r="N542" s="9"/>
      <c r="O542" s="9"/>
      <c r="P542" s="9"/>
      <c r="Q542" s="425"/>
      <c r="S542" s="9"/>
      <c r="T542" s="17"/>
      <c r="V542" s="9"/>
      <c r="W542" s="17"/>
      <c r="X542" s="9"/>
      <c r="Y542" s="9"/>
      <c r="Z542" s="9"/>
      <c r="AA542" s="9"/>
      <c r="AB542" s="9"/>
      <c r="AC542" s="9"/>
      <c r="AD542" s="9"/>
      <c r="AE542" s="9"/>
      <c r="AF542" s="9"/>
      <c r="AG542" s="9"/>
      <c r="AH542" s="9"/>
    </row>
    <row r="543" spans="1:34" x14ac:dyDescent="0.25">
      <c r="A543" s="9"/>
      <c r="B543" s="9"/>
      <c r="C543" s="9"/>
      <c r="D543" s="9"/>
      <c r="E543" s="1046"/>
      <c r="F543" s="9"/>
      <c r="G543" s="1046"/>
      <c r="H543" s="16"/>
      <c r="I543" s="9"/>
      <c r="J543" s="9"/>
      <c r="K543" s="9"/>
      <c r="L543" s="9"/>
      <c r="M543" s="9"/>
      <c r="N543" s="9"/>
      <c r="O543" s="9"/>
      <c r="P543" s="9"/>
      <c r="Q543" s="425"/>
      <c r="S543" s="9"/>
      <c r="T543" s="17"/>
      <c r="V543" s="9"/>
      <c r="W543" s="17"/>
      <c r="X543" s="9"/>
      <c r="Y543" s="9"/>
      <c r="Z543" s="9"/>
      <c r="AA543" s="9"/>
      <c r="AB543" s="9"/>
      <c r="AC543" s="9"/>
      <c r="AD543" s="9"/>
      <c r="AE543" s="9"/>
      <c r="AF543" s="9"/>
      <c r="AG543" s="9"/>
      <c r="AH543" s="9"/>
    </row>
    <row r="544" spans="1:34" x14ac:dyDescent="0.25">
      <c r="A544" s="9"/>
      <c r="B544" s="9"/>
      <c r="C544" s="9"/>
      <c r="D544" s="9"/>
      <c r="E544" s="1046"/>
      <c r="F544" s="9"/>
      <c r="G544" s="1046"/>
      <c r="H544" s="16"/>
      <c r="I544" s="9"/>
      <c r="J544" s="9"/>
      <c r="K544" s="9"/>
      <c r="L544" s="9"/>
      <c r="M544" s="9"/>
      <c r="N544" s="9"/>
      <c r="O544" s="9"/>
      <c r="P544" s="9"/>
      <c r="Q544" s="425"/>
      <c r="S544" s="9"/>
      <c r="T544" s="17"/>
      <c r="V544" s="9"/>
      <c r="W544" s="17"/>
      <c r="X544" s="9"/>
      <c r="Y544" s="9"/>
      <c r="Z544" s="9"/>
      <c r="AA544" s="9"/>
      <c r="AB544" s="9"/>
      <c r="AC544" s="9"/>
      <c r="AD544" s="9"/>
      <c r="AE544" s="9"/>
      <c r="AF544" s="9"/>
      <c r="AG544" s="9"/>
      <c r="AH544" s="9"/>
    </row>
    <row r="545" spans="1:34" x14ac:dyDescent="0.25">
      <c r="A545" s="9"/>
      <c r="B545" s="9"/>
      <c r="C545" s="9"/>
      <c r="D545" s="9"/>
      <c r="E545" s="1046"/>
      <c r="F545" s="9"/>
      <c r="G545" s="1046"/>
      <c r="H545" s="16"/>
      <c r="I545" s="9"/>
      <c r="J545" s="9"/>
      <c r="K545" s="9"/>
      <c r="L545" s="9"/>
      <c r="M545" s="9"/>
      <c r="N545" s="9"/>
      <c r="O545" s="9"/>
      <c r="P545" s="9"/>
      <c r="Q545" s="425"/>
      <c r="S545" s="9"/>
      <c r="T545" s="17"/>
      <c r="V545" s="9"/>
      <c r="W545" s="17"/>
      <c r="X545" s="9"/>
      <c r="Y545" s="9"/>
      <c r="Z545" s="9"/>
      <c r="AA545" s="9"/>
      <c r="AB545" s="9"/>
      <c r="AC545" s="9"/>
      <c r="AD545" s="9"/>
      <c r="AE545" s="9"/>
      <c r="AF545" s="9"/>
      <c r="AG545" s="9"/>
      <c r="AH545" s="9"/>
    </row>
    <row r="546" spans="1:34" x14ac:dyDescent="0.25">
      <c r="A546" s="9"/>
      <c r="B546" s="9"/>
      <c r="C546" s="9"/>
      <c r="D546" s="9"/>
      <c r="E546" s="1046"/>
      <c r="F546" s="9"/>
      <c r="G546" s="1046"/>
      <c r="H546" s="16"/>
      <c r="I546" s="9"/>
      <c r="J546" s="9"/>
      <c r="K546" s="9"/>
      <c r="L546" s="9"/>
      <c r="M546" s="9"/>
      <c r="N546" s="9"/>
      <c r="O546" s="9"/>
      <c r="P546" s="9"/>
      <c r="Q546" s="425"/>
      <c r="S546" s="9"/>
      <c r="T546" s="17"/>
      <c r="V546" s="9"/>
      <c r="W546" s="17"/>
      <c r="X546" s="9"/>
      <c r="Y546" s="9"/>
      <c r="Z546" s="9"/>
      <c r="AA546" s="9"/>
      <c r="AB546" s="9"/>
      <c r="AC546" s="9"/>
      <c r="AD546" s="9"/>
      <c r="AE546" s="9"/>
      <c r="AF546" s="9"/>
      <c r="AG546" s="9"/>
      <c r="AH546" s="9"/>
    </row>
    <row r="547" spans="1:34" x14ac:dyDescent="0.25">
      <c r="A547" s="9"/>
      <c r="B547" s="9"/>
      <c r="C547" s="9"/>
      <c r="D547" s="9"/>
      <c r="E547" s="1046"/>
      <c r="F547" s="9"/>
      <c r="G547" s="1046"/>
      <c r="H547" s="16"/>
      <c r="I547" s="9"/>
      <c r="J547" s="9"/>
      <c r="K547" s="9"/>
      <c r="L547" s="9"/>
      <c r="M547" s="9"/>
      <c r="N547" s="9"/>
      <c r="O547" s="9"/>
      <c r="P547" s="9"/>
      <c r="Q547" s="425"/>
      <c r="S547" s="9"/>
      <c r="T547" s="17"/>
      <c r="V547" s="9"/>
      <c r="W547" s="17"/>
      <c r="X547" s="9"/>
      <c r="Y547" s="9"/>
      <c r="Z547" s="9"/>
      <c r="AA547" s="9"/>
      <c r="AB547" s="9"/>
      <c r="AC547" s="9"/>
      <c r="AD547" s="9"/>
      <c r="AE547" s="9"/>
      <c r="AF547" s="9"/>
      <c r="AG547" s="9"/>
      <c r="AH547" s="9"/>
    </row>
    <row r="548" spans="1:34" x14ac:dyDescent="0.25">
      <c r="A548" s="9"/>
      <c r="B548" s="9"/>
      <c r="C548" s="9"/>
      <c r="D548" s="9"/>
      <c r="E548" s="1046"/>
      <c r="F548" s="9"/>
      <c r="G548" s="1046"/>
      <c r="H548" s="16"/>
      <c r="I548" s="9"/>
      <c r="J548" s="9"/>
      <c r="K548" s="9"/>
      <c r="L548" s="9"/>
      <c r="M548" s="9"/>
      <c r="N548" s="9"/>
      <c r="O548" s="9"/>
      <c r="P548" s="9"/>
      <c r="Q548" s="425"/>
      <c r="S548" s="9"/>
      <c r="T548" s="17"/>
      <c r="V548" s="9"/>
      <c r="W548" s="17"/>
      <c r="X548" s="9"/>
      <c r="Y548" s="9"/>
      <c r="Z548" s="9"/>
      <c r="AA548" s="9"/>
      <c r="AB548" s="9"/>
      <c r="AC548" s="9"/>
      <c r="AD548" s="9"/>
      <c r="AE548" s="9"/>
      <c r="AF548" s="9"/>
      <c r="AG548" s="9"/>
      <c r="AH548" s="9"/>
    </row>
    <row r="549" spans="1:34" x14ac:dyDescent="0.25">
      <c r="A549" s="9"/>
      <c r="B549" s="9"/>
      <c r="C549" s="9"/>
      <c r="D549" s="9"/>
      <c r="E549" s="1046"/>
      <c r="F549" s="9"/>
      <c r="G549" s="1046"/>
      <c r="H549" s="16"/>
      <c r="I549" s="9"/>
      <c r="J549" s="9"/>
      <c r="K549" s="9"/>
      <c r="L549" s="9"/>
      <c r="M549" s="9"/>
      <c r="N549" s="9"/>
      <c r="O549" s="9"/>
      <c r="P549" s="9"/>
      <c r="Q549" s="425"/>
      <c r="S549" s="9"/>
      <c r="T549" s="17"/>
      <c r="V549" s="9"/>
      <c r="W549" s="17"/>
      <c r="X549" s="9"/>
      <c r="Y549" s="9"/>
      <c r="Z549" s="9"/>
      <c r="AA549" s="9"/>
      <c r="AB549" s="9"/>
      <c r="AC549" s="9"/>
      <c r="AD549" s="9"/>
      <c r="AE549" s="9"/>
      <c r="AF549" s="9"/>
      <c r="AG549" s="9"/>
      <c r="AH549" s="9"/>
    </row>
    <row r="550" spans="1:34" x14ac:dyDescent="0.25">
      <c r="A550" s="9"/>
      <c r="B550" s="9"/>
      <c r="C550" s="9"/>
      <c r="D550" s="9"/>
      <c r="E550" s="1046"/>
      <c r="F550" s="9"/>
      <c r="G550" s="1046"/>
      <c r="H550" s="16"/>
      <c r="I550" s="9"/>
      <c r="J550" s="9"/>
      <c r="K550" s="9"/>
      <c r="L550" s="9"/>
      <c r="M550" s="9"/>
      <c r="N550" s="9"/>
      <c r="O550" s="9"/>
      <c r="P550" s="9"/>
      <c r="Q550" s="425"/>
      <c r="S550" s="9"/>
      <c r="T550" s="17"/>
      <c r="V550" s="9"/>
      <c r="W550" s="17"/>
      <c r="X550" s="9"/>
      <c r="Y550" s="9"/>
      <c r="Z550" s="9"/>
      <c r="AA550" s="9"/>
      <c r="AB550" s="9"/>
      <c r="AC550" s="9"/>
      <c r="AD550" s="9"/>
      <c r="AE550" s="9"/>
      <c r="AF550" s="9"/>
      <c r="AG550" s="9"/>
      <c r="AH550" s="9"/>
    </row>
    <row r="551" spans="1:34" x14ac:dyDescent="0.25">
      <c r="A551" s="9"/>
      <c r="B551" s="9"/>
      <c r="C551" s="9"/>
      <c r="D551" s="9"/>
      <c r="E551" s="1046"/>
      <c r="F551" s="9"/>
      <c r="G551" s="1046"/>
      <c r="H551" s="16"/>
      <c r="I551" s="9"/>
      <c r="J551" s="9"/>
      <c r="K551" s="9"/>
      <c r="L551" s="9"/>
      <c r="M551" s="9"/>
      <c r="N551" s="9"/>
      <c r="O551" s="9"/>
      <c r="P551" s="9"/>
      <c r="Q551" s="425"/>
      <c r="S551" s="9"/>
      <c r="T551" s="17"/>
      <c r="V551" s="9"/>
      <c r="W551" s="17"/>
      <c r="X551" s="9"/>
      <c r="Y551" s="9"/>
      <c r="Z551" s="9"/>
      <c r="AA551" s="9"/>
      <c r="AB551" s="9"/>
      <c r="AC551" s="9"/>
      <c r="AD551" s="9"/>
      <c r="AE551" s="9"/>
      <c r="AF551" s="9"/>
      <c r="AG551" s="9"/>
      <c r="AH551" s="9"/>
    </row>
    <row r="552" spans="1:34" x14ac:dyDescent="0.25">
      <c r="A552" s="9"/>
      <c r="B552" s="9"/>
      <c r="C552" s="9"/>
      <c r="D552" s="9"/>
      <c r="E552" s="1046"/>
      <c r="F552" s="9"/>
      <c r="G552" s="1046"/>
      <c r="H552" s="16"/>
      <c r="I552" s="9"/>
      <c r="J552" s="9"/>
      <c r="K552" s="9"/>
      <c r="L552" s="9"/>
      <c r="M552" s="9"/>
      <c r="N552" s="9"/>
      <c r="O552" s="9"/>
      <c r="P552" s="9"/>
      <c r="Q552" s="425"/>
      <c r="S552" s="9"/>
      <c r="T552" s="17"/>
      <c r="V552" s="9"/>
      <c r="W552" s="17"/>
      <c r="X552" s="9"/>
      <c r="Y552" s="9"/>
      <c r="Z552" s="9"/>
      <c r="AA552" s="9"/>
      <c r="AB552" s="9"/>
      <c r="AC552" s="9"/>
      <c r="AD552" s="9"/>
      <c r="AE552" s="9"/>
      <c r="AF552" s="9"/>
      <c r="AG552" s="9"/>
      <c r="AH552" s="9"/>
    </row>
    <row r="553" spans="1:34" x14ac:dyDescent="0.25">
      <c r="A553" s="9"/>
      <c r="B553" s="9"/>
      <c r="C553" s="9"/>
      <c r="D553" s="9"/>
      <c r="E553" s="1046"/>
      <c r="F553" s="9"/>
      <c r="G553" s="1046"/>
      <c r="H553" s="16"/>
      <c r="I553" s="9"/>
      <c r="J553" s="9"/>
      <c r="K553" s="9"/>
      <c r="L553" s="9"/>
      <c r="M553" s="9"/>
      <c r="N553" s="9"/>
      <c r="O553" s="9"/>
      <c r="P553" s="9"/>
      <c r="Q553" s="425"/>
      <c r="S553" s="9"/>
      <c r="T553" s="17"/>
      <c r="V553" s="9"/>
      <c r="W553" s="17"/>
      <c r="X553" s="9"/>
      <c r="Y553" s="9"/>
      <c r="Z553" s="9"/>
      <c r="AA553" s="9"/>
      <c r="AB553" s="9"/>
      <c r="AC553" s="9"/>
      <c r="AD553" s="9"/>
      <c r="AE553" s="9"/>
      <c r="AF553" s="9"/>
      <c r="AG553" s="9"/>
      <c r="AH553" s="9"/>
    </row>
    <row r="554" spans="1:34" x14ac:dyDescent="0.25">
      <c r="A554" s="9"/>
      <c r="B554" s="9"/>
      <c r="C554" s="9"/>
      <c r="D554" s="9"/>
      <c r="E554" s="1046"/>
      <c r="F554" s="9"/>
      <c r="G554" s="1046"/>
      <c r="H554" s="16"/>
      <c r="I554" s="9"/>
      <c r="J554" s="9"/>
      <c r="K554" s="9"/>
      <c r="L554" s="9"/>
      <c r="M554" s="9"/>
      <c r="N554" s="9"/>
      <c r="O554" s="9"/>
      <c r="P554" s="9"/>
      <c r="Q554" s="425"/>
      <c r="S554" s="9"/>
      <c r="T554" s="17"/>
      <c r="V554" s="9"/>
      <c r="W554" s="17"/>
      <c r="X554" s="9"/>
      <c r="Y554" s="9"/>
      <c r="Z554" s="9"/>
      <c r="AA554" s="9"/>
      <c r="AB554" s="9"/>
      <c r="AC554" s="9"/>
      <c r="AD554" s="9"/>
      <c r="AE554" s="9"/>
      <c r="AF554" s="9"/>
      <c r="AG554" s="9"/>
      <c r="AH554" s="9"/>
    </row>
    <row r="555" spans="1:34" x14ac:dyDescent="0.25">
      <c r="A555" s="9"/>
      <c r="B555" s="9"/>
      <c r="C555" s="9"/>
      <c r="D555" s="9"/>
      <c r="E555" s="1046"/>
      <c r="F555" s="9"/>
      <c r="G555" s="1046"/>
      <c r="H555" s="16"/>
      <c r="I555" s="9"/>
      <c r="J555" s="9"/>
      <c r="K555" s="9"/>
      <c r="L555" s="9"/>
      <c r="M555" s="9"/>
      <c r="N555" s="9"/>
      <c r="O555" s="9"/>
      <c r="P555" s="9"/>
      <c r="Q555" s="425"/>
      <c r="S555" s="9"/>
      <c r="T555" s="17"/>
      <c r="V555" s="9"/>
      <c r="W555" s="17"/>
      <c r="X555" s="9"/>
      <c r="Y555" s="9"/>
      <c r="Z555" s="9"/>
      <c r="AA555" s="9"/>
      <c r="AB555" s="9"/>
      <c r="AC555" s="9"/>
      <c r="AD555" s="9"/>
      <c r="AE555" s="9"/>
      <c r="AF555" s="9"/>
      <c r="AG555" s="9"/>
      <c r="AH555" s="9"/>
    </row>
    <row r="556" spans="1:34" x14ac:dyDescent="0.25">
      <c r="A556" s="9"/>
      <c r="B556" s="9"/>
      <c r="C556" s="9"/>
      <c r="D556" s="9"/>
      <c r="E556" s="1046"/>
      <c r="F556" s="9"/>
      <c r="G556" s="1046"/>
      <c r="H556" s="16"/>
      <c r="I556" s="9"/>
      <c r="J556" s="9"/>
      <c r="K556" s="9"/>
      <c r="L556" s="9"/>
      <c r="M556" s="9"/>
      <c r="N556" s="9"/>
      <c r="O556" s="9"/>
      <c r="P556" s="9"/>
      <c r="Q556" s="425"/>
      <c r="S556" s="9"/>
      <c r="T556" s="17"/>
      <c r="V556" s="9"/>
      <c r="W556" s="17"/>
      <c r="X556" s="9"/>
      <c r="Y556" s="9"/>
      <c r="Z556" s="9"/>
      <c r="AA556" s="9"/>
      <c r="AB556" s="9"/>
      <c r="AC556" s="9"/>
      <c r="AD556" s="9"/>
      <c r="AE556" s="9"/>
      <c r="AF556" s="9"/>
      <c r="AG556" s="9"/>
      <c r="AH556" s="9"/>
    </row>
    <row r="557" spans="1:34" x14ac:dyDescent="0.25">
      <c r="A557" s="9"/>
      <c r="B557" s="9"/>
      <c r="C557" s="9"/>
      <c r="D557" s="9"/>
      <c r="E557" s="1046"/>
      <c r="F557" s="9"/>
      <c r="G557" s="1046"/>
      <c r="H557" s="16"/>
      <c r="I557" s="9"/>
      <c r="J557" s="9"/>
      <c r="K557" s="9"/>
      <c r="L557" s="9"/>
      <c r="M557" s="9"/>
      <c r="N557" s="9"/>
      <c r="O557" s="9"/>
      <c r="P557" s="9"/>
      <c r="Q557" s="425"/>
      <c r="S557" s="9"/>
      <c r="T557" s="17"/>
      <c r="V557" s="9"/>
      <c r="W557" s="17"/>
      <c r="X557" s="9"/>
      <c r="Y557" s="9"/>
      <c r="Z557" s="9"/>
      <c r="AA557" s="9"/>
      <c r="AB557" s="9"/>
      <c r="AC557" s="9"/>
      <c r="AD557" s="9"/>
      <c r="AE557" s="9"/>
      <c r="AF557" s="9"/>
      <c r="AG557" s="9"/>
      <c r="AH557" s="9"/>
    </row>
    <row r="558" spans="1:34" x14ac:dyDescent="0.25">
      <c r="A558" s="9"/>
      <c r="B558" s="9"/>
      <c r="C558" s="9"/>
      <c r="D558" s="9"/>
      <c r="E558" s="1046"/>
      <c r="F558" s="9"/>
      <c r="G558" s="1046"/>
      <c r="H558" s="16"/>
      <c r="I558" s="9"/>
      <c r="J558" s="9"/>
      <c r="K558" s="9"/>
      <c r="L558" s="9"/>
      <c r="M558" s="9"/>
      <c r="N558" s="9"/>
      <c r="O558" s="9"/>
      <c r="P558" s="9"/>
      <c r="Q558" s="425"/>
      <c r="S558" s="9"/>
      <c r="T558" s="17"/>
      <c r="V558" s="9"/>
      <c r="W558" s="17"/>
      <c r="X558" s="9"/>
      <c r="Y558" s="9"/>
      <c r="Z558" s="9"/>
      <c r="AA558" s="9"/>
      <c r="AB558" s="9"/>
      <c r="AC558" s="9"/>
      <c r="AD558" s="9"/>
      <c r="AE558" s="9"/>
      <c r="AF558" s="9"/>
      <c r="AG558" s="9"/>
      <c r="AH558" s="9"/>
    </row>
    <row r="559" spans="1:34" x14ac:dyDescent="0.25">
      <c r="A559" s="9"/>
      <c r="B559" s="9"/>
      <c r="C559" s="9"/>
      <c r="D559" s="9"/>
      <c r="E559" s="1046"/>
      <c r="F559" s="9"/>
      <c r="G559" s="1046"/>
      <c r="H559" s="16"/>
      <c r="I559" s="9"/>
      <c r="J559" s="9"/>
      <c r="K559" s="9"/>
      <c r="L559" s="9"/>
      <c r="M559" s="9"/>
      <c r="N559" s="9"/>
      <c r="O559" s="9"/>
      <c r="P559" s="9"/>
      <c r="Q559" s="425"/>
      <c r="S559" s="9"/>
      <c r="T559" s="17"/>
      <c r="V559" s="9"/>
      <c r="W559" s="17"/>
      <c r="X559" s="9"/>
      <c r="Y559" s="9"/>
      <c r="Z559" s="9"/>
      <c r="AA559" s="9"/>
      <c r="AB559" s="9"/>
      <c r="AC559" s="9"/>
      <c r="AD559" s="9"/>
      <c r="AE559" s="9"/>
      <c r="AF559" s="9"/>
      <c r="AG559" s="9"/>
      <c r="AH559" s="9"/>
    </row>
    <row r="560" spans="1:34" x14ac:dyDescent="0.25">
      <c r="A560" s="9"/>
      <c r="B560" s="9"/>
      <c r="C560" s="9"/>
      <c r="D560" s="9"/>
      <c r="E560" s="1046"/>
      <c r="F560" s="9"/>
      <c r="G560" s="1046"/>
      <c r="H560" s="16"/>
      <c r="I560" s="9"/>
      <c r="J560" s="9"/>
      <c r="K560" s="9"/>
      <c r="L560" s="9"/>
      <c r="M560" s="9"/>
      <c r="N560" s="9"/>
      <c r="O560" s="9"/>
      <c r="P560" s="9"/>
      <c r="Q560" s="425"/>
      <c r="S560" s="9"/>
      <c r="T560" s="17"/>
      <c r="V560" s="9"/>
      <c r="W560" s="17"/>
      <c r="X560" s="9"/>
      <c r="Y560" s="9"/>
      <c r="Z560" s="9"/>
      <c r="AA560" s="9"/>
      <c r="AB560" s="9"/>
      <c r="AC560" s="9"/>
      <c r="AD560" s="9"/>
      <c r="AE560" s="9"/>
      <c r="AF560" s="9"/>
      <c r="AG560" s="9"/>
      <c r="AH560" s="9"/>
    </row>
    <row r="561" spans="1:34" x14ac:dyDescent="0.25">
      <c r="A561" s="9"/>
      <c r="B561" s="9"/>
      <c r="C561" s="9"/>
      <c r="D561" s="9"/>
      <c r="E561" s="1046"/>
      <c r="F561" s="9"/>
      <c r="G561" s="1046"/>
      <c r="H561" s="16"/>
      <c r="I561" s="9"/>
      <c r="J561" s="9"/>
      <c r="K561" s="9"/>
      <c r="L561" s="9"/>
      <c r="M561" s="9"/>
      <c r="N561" s="9"/>
      <c r="O561" s="9"/>
      <c r="P561" s="9"/>
      <c r="Q561" s="425"/>
      <c r="S561" s="9"/>
      <c r="T561" s="17"/>
      <c r="V561" s="9"/>
      <c r="W561" s="17"/>
      <c r="X561" s="9"/>
      <c r="Y561" s="9"/>
      <c r="Z561" s="9"/>
      <c r="AA561" s="9"/>
      <c r="AB561" s="9"/>
      <c r="AC561" s="9"/>
      <c r="AD561" s="9"/>
      <c r="AE561" s="9"/>
      <c r="AF561" s="9"/>
      <c r="AG561" s="9"/>
      <c r="AH561" s="9"/>
    </row>
    <row r="562" spans="1:34" x14ac:dyDescent="0.25">
      <c r="A562" s="9"/>
      <c r="B562" s="9"/>
      <c r="C562" s="9"/>
      <c r="D562" s="9"/>
      <c r="E562" s="1046"/>
      <c r="F562" s="9"/>
      <c r="G562" s="1046"/>
      <c r="H562" s="16"/>
      <c r="I562" s="9"/>
      <c r="J562" s="9"/>
      <c r="K562" s="9"/>
      <c r="L562" s="9"/>
      <c r="M562" s="9"/>
      <c r="N562" s="9"/>
      <c r="O562" s="9"/>
      <c r="P562" s="9"/>
      <c r="Q562" s="425"/>
      <c r="S562" s="9"/>
      <c r="T562" s="17"/>
      <c r="V562" s="9"/>
      <c r="W562" s="17"/>
      <c r="X562" s="9"/>
      <c r="Y562" s="9"/>
      <c r="Z562" s="9"/>
      <c r="AA562" s="9"/>
      <c r="AB562" s="9"/>
      <c r="AC562" s="9"/>
      <c r="AD562" s="9"/>
      <c r="AE562" s="9"/>
      <c r="AF562" s="9"/>
      <c r="AG562" s="9"/>
      <c r="AH562" s="9"/>
    </row>
    <row r="563" spans="1:34" x14ac:dyDescent="0.25">
      <c r="A563" s="9"/>
      <c r="B563" s="9"/>
      <c r="C563" s="9"/>
      <c r="D563" s="9"/>
      <c r="E563" s="1046"/>
      <c r="F563" s="9"/>
      <c r="G563" s="1046"/>
      <c r="H563" s="16"/>
      <c r="I563" s="9"/>
      <c r="J563" s="9"/>
      <c r="K563" s="9"/>
      <c r="L563" s="9"/>
      <c r="M563" s="9"/>
      <c r="N563" s="9"/>
      <c r="O563" s="9"/>
      <c r="P563" s="9"/>
      <c r="Q563" s="425"/>
      <c r="S563" s="9"/>
      <c r="T563" s="17"/>
      <c r="V563" s="9"/>
      <c r="W563" s="17"/>
      <c r="X563" s="9"/>
      <c r="Y563" s="9"/>
      <c r="Z563" s="9"/>
      <c r="AA563" s="9"/>
      <c r="AB563" s="9"/>
      <c r="AC563" s="9"/>
      <c r="AD563" s="9"/>
      <c r="AE563" s="9"/>
      <c r="AF563" s="9"/>
      <c r="AG563" s="9"/>
      <c r="AH563" s="9"/>
    </row>
    <row r="564" spans="1:34" x14ac:dyDescent="0.25">
      <c r="A564" s="9"/>
      <c r="B564" s="9"/>
      <c r="C564" s="9"/>
      <c r="D564" s="9"/>
      <c r="E564" s="1046"/>
      <c r="F564" s="9"/>
      <c r="G564" s="1046"/>
      <c r="H564" s="16"/>
      <c r="I564" s="9"/>
      <c r="J564" s="9"/>
      <c r="K564" s="9"/>
      <c r="L564" s="9"/>
      <c r="M564" s="9"/>
      <c r="N564" s="9"/>
      <c r="O564" s="9"/>
      <c r="P564" s="9"/>
      <c r="Q564" s="425"/>
      <c r="S564" s="9"/>
      <c r="T564" s="17"/>
      <c r="V564" s="9"/>
      <c r="W564" s="17"/>
      <c r="X564" s="9"/>
      <c r="Y564" s="9"/>
      <c r="Z564" s="9"/>
      <c r="AA564" s="9"/>
      <c r="AB564" s="9"/>
      <c r="AC564" s="9"/>
      <c r="AD564" s="9"/>
      <c r="AE564" s="9"/>
      <c r="AF564" s="9"/>
      <c r="AG564" s="9"/>
      <c r="AH564" s="9"/>
    </row>
    <row r="565" spans="1:34" x14ac:dyDescent="0.25">
      <c r="A565" s="9"/>
      <c r="B565" s="9"/>
      <c r="C565" s="9"/>
      <c r="D565" s="9"/>
      <c r="E565" s="1046"/>
      <c r="F565" s="9"/>
      <c r="G565" s="1046"/>
      <c r="H565" s="16"/>
      <c r="I565" s="9"/>
      <c r="J565" s="9"/>
      <c r="K565" s="9"/>
      <c r="L565" s="9"/>
      <c r="M565" s="9"/>
      <c r="N565" s="9"/>
      <c r="O565" s="9"/>
      <c r="P565" s="9"/>
      <c r="Q565" s="425"/>
      <c r="S565" s="9"/>
      <c r="T565" s="17"/>
      <c r="V565" s="9"/>
      <c r="W565" s="17"/>
      <c r="X565" s="9"/>
      <c r="Y565" s="9"/>
      <c r="Z565" s="9"/>
      <c r="AA565" s="9"/>
      <c r="AB565" s="9"/>
      <c r="AC565" s="9"/>
      <c r="AD565" s="9"/>
      <c r="AE565" s="9"/>
      <c r="AF565" s="9"/>
      <c r="AG565" s="9"/>
      <c r="AH565" s="9"/>
    </row>
    <row r="566" spans="1:34" x14ac:dyDescent="0.25">
      <c r="A566" s="9"/>
      <c r="B566" s="9"/>
      <c r="C566" s="9"/>
      <c r="D566" s="9"/>
      <c r="E566" s="1046"/>
      <c r="F566" s="9"/>
      <c r="G566" s="1046"/>
      <c r="H566" s="16"/>
      <c r="I566" s="9"/>
      <c r="J566" s="9"/>
      <c r="K566" s="9"/>
      <c r="L566" s="9"/>
      <c r="M566" s="9"/>
      <c r="N566" s="9"/>
      <c r="O566" s="9"/>
      <c r="P566" s="9"/>
      <c r="Q566" s="425"/>
      <c r="S566" s="9"/>
      <c r="T566" s="17"/>
      <c r="V566" s="9"/>
      <c r="W566" s="17"/>
      <c r="X566" s="9"/>
      <c r="Y566" s="9"/>
      <c r="Z566" s="9"/>
      <c r="AA566" s="9"/>
      <c r="AB566" s="9"/>
      <c r="AC566" s="9"/>
      <c r="AD566" s="9"/>
      <c r="AE566" s="9"/>
      <c r="AF566" s="9"/>
      <c r="AG566" s="9"/>
      <c r="AH566" s="9"/>
    </row>
    <row r="567" spans="1:34" x14ac:dyDescent="0.25">
      <c r="A567" s="9"/>
      <c r="B567" s="9"/>
      <c r="C567" s="9"/>
      <c r="D567" s="9"/>
      <c r="E567" s="1046"/>
      <c r="F567" s="9"/>
      <c r="G567" s="1046"/>
      <c r="H567" s="16"/>
      <c r="I567" s="9"/>
      <c r="J567" s="9"/>
      <c r="K567" s="9"/>
      <c r="L567" s="9"/>
      <c r="M567" s="9"/>
      <c r="N567" s="9"/>
      <c r="O567" s="9"/>
      <c r="P567" s="9"/>
      <c r="Q567" s="425"/>
      <c r="S567" s="9"/>
      <c r="T567" s="17"/>
      <c r="V567" s="9"/>
      <c r="W567" s="17"/>
      <c r="X567" s="9"/>
      <c r="Y567" s="9"/>
      <c r="Z567" s="9"/>
      <c r="AA567" s="9"/>
      <c r="AB567" s="9"/>
      <c r="AC567" s="9"/>
      <c r="AD567" s="9"/>
      <c r="AE567" s="9"/>
      <c r="AF567" s="9"/>
      <c r="AG567" s="9"/>
      <c r="AH567" s="9"/>
    </row>
    <row r="568" spans="1:34" x14ac:dyDescent="0.25">
      <c r="A568" s="9"/>
      <c r="B568" s="9"/>
      <c r="C568" s="9"/>
      <c r="D568" s="9"/>
      <c r="E568" s="1046"/>
      <c r="F568" s="9"/>
      <c r="G568" s="1046"/>
      <c r="H568" s="16"/>
      <c r="I568" s="9"/>
      <c r="J568" s="9"/>
      <c r="K568" s="9"/>
      <c r="L568" s="9"/>
      <c r="M568" s="9"/>
      <c r="N568" s="9"/>
      <c r="O568" s="9"/>
      <c r="P568" s="9"/>
      <c r="Q568" s="425"/>
      <c r="S568" s="9"/>
      <c r="T568" s="17"/>
      <c r="V568" s="9"/>
      <c r="W568" s="17"/>
      <c r="X568" s="9"/>
      <c r="Y568" s="9"/>
      <c r="Z568" s="9"/>
      <c r="AA568" s="9"/>
      <c r="AB568" s="9"/>
      <c r="AC568" s="9"/>
      <c r="AD568" s="9"/>
      <c r="AE568" s="9"/>
      <c r="AF568" s="9"/>
      <c r="AG568" s="9"/>
      <c r="AH568" s="9"/>
    </row>
    <row r="569" spans="1:34" x14ac:dyDescent="0.25">
      <c r="A569" s="9"/>
      <c r="B569" s="9"/>
      <c r="C569" s="9"/>
      <c r="D569" s="9"/>
      <c r="E569" s="1046"/>
      <c r="F569" s="9"/>
      <c r="G569" s="1046"/>
      <c r="H569" s="16"/>
      <c r="I569" s="9"/>
      <c r="J569" s="9"/>
      <c r="K569" s="9"/>
      <c r="L569" s="9"/>
      <c r="M569" s="9"/>
      <c r="N569" s="9"/>
      <c r="O569" s="9"/>
      <c r="P569" s="9"/>
      <c r="Q569" s="425"/>
      <c r="S569" s="9"/>
      <c r="T569" s="17"/>
      <c r="V569" s="9"/>
      <c r="W569" s="17"/>
      <c r="X569" s="9"/>
      <c r="Y569" s="9"/>
      <c r="Z569" s="9"/>
      <c r="AA569" s="9"/>
      <c r="AB569" s="9"/>
      <c r="AC569" s="9"/>
      <c r="AD569" s="9"/>
      <c r="AE569" s="9"/>
      <c r="AF569" s="9"/>
      <c r="AG569" s="9"/>
      <c r="AH569" s="9"/>
    </row>
    <row r="570" spans="1:34" x14ac:dyDescent="0.25">
      <c r="A570" s="9"/>
      <c r="B570" s="9"/>
      <c r="C570" s="9"/>
      <c r="D570" s="9"/>
      <c r="E570" s="1046"/>
      <c r="F570" s="9"/>
      <c r="G570" s="1046"/>
      <c r="H570" s="16"/>
      <c r="I570" s="9"/>
      <c r="J570" s="9"/>
      <c r="K570" s="9"/>
      <c r="L570" s="9"/>
      <c r="M570" s="9"/>
      <c r="N570" s="9"/>
      <c r="O570" s="9"/>
      <c r="P570" s="9"/>
      <c r="Q570" s="425"/>
      <c r="S570" s="9"/>
      <c r="T570" s="17"/>
      <c r="V570" s="9"/>
      <c r="W570" s="17"/>
      <c r="X570" s="9"/>
      <c r="Y570" s="9"/>
      <c r="Z570" s="9"/>
      <c r="AA570" s="9"/>
      <c r="AB570" s="9"/>
      <c r="AC570" s="9"/>
      <c r="AD570" s="9"/>
      <c r="AE570" s="9"/>
      <c r="AF570" s="9"/>
      <c r="AG570" s="9"/>
      <c r="AH570" s="9"/>
    </row>
    <row r="571" spans="1:34" x14ac:dyDescent="0.25">
      <c r="A571" s="9"/>
      <c r="B571" s="9"/>
      <c r="C571" s="9"/>
      <c r="D571" s="9"/>
      <c r="E571" s="1046"/>
      <c r="F571" s="9"/>
      <c r="G571" s="1046"/>
      <c r="H571" s="16"/>
      <c r="I571" s="9"/>
      <c r="J571" s="9"/>
      <c r="K571" s="9"/>
      <c r="L571" s="9"/>
      <c r="M571" s="9"/>
      <c r="N571" s="9"/>
      <c r="O571" s="9"/>
      <c r="P571" s="9"/>
      <c r="Q571" s="425"/>
      <c r="S571" s="9"/>
      <c r="T571" s="17"/>
      <c r="V571" s="9"/>
      <c r="W571" s="17"/>
      <c r="X571" s="9"/>
      <c r="Y571" s="9"/>
      <c r="Z571" s="9"/>
      <c r="AA571" s="9"/>
      <c r="AB571" s="9"/>
      <c r="AC571" s="9"/>
      <c r="AD571" s="9"/>
      <c r="AE571" s="9"/>
      <c r="AF571" s="9"/>
      <c r="AG571" s="9"/>
      <c r="AH571" s="9"/>
    </row>
    <row r="572" spans="1:34" x14ac:dyDescent="0.25">
      <c r="A572" s="9"/>
      <c r="B572" s="9"/>
      <c r="C572" s="9"/>
      <c r="D572" s="9"/>
      <c r="E572" s="1046"/>
      <c r="F572" s="9"/>
      <c r="G572" s="1046"/>
      <c r="H572" s="16"/>
      <c r="I572" s="9"/>
      <c r="J572" s="9"/>
      <c r="K572" s="9"/>
      <c r="L572" s="9"/>
      <c r="M572" s="9"/>
      <c r="N572" s="9"/>
      <c r="O572" s="9"/>
      <c r="P572" s="9"/>
      <c r="Q572" s="425"/>
      <c r="S572" s="9"/>
      <c r="T572" s="17"/>
      <c r="V572" s="9"/>
      <c r="W572" s="17"/>
      <c r="X572" s="9"/>
      <c r="Y572" s="9"/>
      <c r="Z572" s="9"/>
      <c r="AA572" s="9"/>
      <c r="AB572" s="9"/>
      <c r="AC572" s="9"/>
      <c r="AD572" s="9"/>
      <c r="AE572" s="9"/>
      <c r="AF572" s="9"/>
      <c r="AG572" s="9"/>
      <c r="AH572" s="9"/>
    </row>
    <row r="573" spans="1:34" x14ac:dyDescent="0.25">
      <c r="A573" s="9"/>
      <c r="B573" s="9"/>
      <c r="C573" s="9"/>
      <c r="D573" s="9"/>
      <c r="E573" s="1046"/>
      <c r="F573" s="9"/>
      <c r="G573" s="1046"/>
      <c r="H573" s="16"/>
      <c r="I573" s="9"/>
      <c r="J573" s="9"/>
      <c r="K573" s="9"/>
      <c r="L573" s="9"/>
      <c r="M573" s="9"/>
      <c r="N573" s="9"/>
      <c r="O573" s="9"/>
      <c r="P573" s="9"/>
      <c r="Q573" s="425"/>
      <c r="S573" s="9"/>
      <c r="T573" s="17"/>
      <c r="V573" s="9"/>
      <c r="W573" s="17"/>
      <c r="X573" s="9"/>
      <c r="Y573" s="9"/>
      <c r="Z573" s="9"/>
      <c r="AA573" s="9"/>
      <c r="AB573" s="9"/>
      <c r="AC573" s="9"/>
      <c r="AD573" s="9"/>
      <c r="AE573" s="9"/>
      <c r="AF573" s="9"/>
      <c r="AG573" s="9"/>
      <c r="AH573" s="9"/>
    </row>
    <row r="574" spans="1:34" x14ac:dyDescent="0.25">
      <c r="A574" s="9"/>
      <c r="B574" s="9"/>
      <c r="C574" s="9"/>
      <c r="D574" s="9"/>
      <c r="E574" s="1046"/>
      <c r="F574" s="9"/>
      <c r="G574" s="1046"/>
      <c r="H574" s="16"/>
      <c r="I574" s="9"/>
      <c r="J574" s="9"/>
      <c r="K574" s="9"/>
      <c r="L574" s="9"/>
      <c r="M574" s="9"/>
      <c r="N574" s="9"/>
      <c r="O574" s="9"/>
      <c r="P574" s="9"/>
      <c r="Q574" s="425"/>
      <c r="S574" s="9"/>
      <c r="T574" s="17"/>
      <c r="V574" s="9"/>
      <c r="W574" s="17"/>
      <c r="X574" s="9"/>
      <c r="Y574" s="9"/>
      <c r="Z574" s="9"/>
      <c r="AA574" s="9"/>
      <c r="AB574" s="9"/>
      <c r="AC574" s="9"/>
      <c r="AD574" s="9"/>
      <c r="AE574" s="9"/>
      <c r="AF574" s="9"/>
      <c r="AG574" s="9"/>
      <c r="AH574" s="9"/>
    </row>
    <row r="575" spans="1:34" x14ac:dyDescent="0.25">
      <c r="A575" s="9"/>
      <c r="B575" s="9"/>
      <c r="C575" s="9"/>
      <c r="D575" s="9"/>
      <c r="E575" s="1046"/>
      <c r="F575" s="9"/>
      <c r="G575" s="1046"/>
      <c r="H575" s="16"/>
      <c r="I575" s="9"/>
      <c r="J575" s="9"/>
      <c r="K575" s="9"/>
      <c r="L575" s="9"/>
      <c r="M575" s="9"/>
      <c r="N575" s="9"/>
      <c r="O575" s="9"/>
      <c r="P575" s="9"/>
      <c r="Q575" s="425"/>
      <c r="S575" s="9"/>
      <c r="T575" s="17"/>
      <c r="V575" s="9"/>
      <c r="W575" s="17"/>
      <c r="X575" s="9"/>
      <c r="Y575" s="9"/>
      <c r="Z575" s="9"/>
      <c r="AA575" s="9"/>
      <c r="AB575" s="9"/>
      <c r="AC575" s="9"/>
      <c r="AD575" s="9"/>
      <c r="AE575" s="9"/>
      <c r="AF575" s="9"/>
      <c r="AG575" s="9"/>
      <c r="AH575" s="9"/>
    </row>
    <row r="576" spans="1:34" x14ac:dyDescent="0.25">
      <c r="A576" s="9"/>
      <c r="B576" s="9"/>
      <c r="C576" s="9"/>
      <c r="D576" s="9"/>
      <c r="E576" s="1046"/>
      <c r="F576" s="9"/>
      <c r="G576" s="1046"/>
      <c r="H576" s="16"/>
      <c r="I576" s="9"/>
      <c r="J576" s="9"/>
      <c r="K576" s="9"/>
      <c r="L576" s="9"/>
      <c r="M576" s="9"/>
      <c r="N576" s="9"/>
      <c r="O576" s="9"/>
      <c r="P576" s="9"/>
      <c r="Q576" s="425"/>
      <c r="S576" s="9"/>
      <c r="T576" s="17"/>
      <c r="V576" s="9"/>
      <c r="W576" s="17"/>
      <c r="X576" s="9"/>
      <c r="Y576" s="9"/>
      <c r="Z576" s="9"/>
      <c r="AA576" s="9"/>
      <c r="AB576" s="9"/>
      <c r="AC576" s="9"/>
      <c r="AD576" s="9"/>
      <c r="AE576" s="9"/>
      <c r="AF576" s="9"/>
      <c r="AG576" s="9"/>
      <c r="AH576" s="9"/>
    </row>
    <row r="577" spans="1:34" x14ac:dyDescent="0.25">
      <c r="A577" s="9"/>
      <c r="B577" s="9"/>
      <c r="C577" s="9"/>
      <c r="D577" s="9"/>
      <c r="E577" s="1046"/>
      <c r="F577" s="9"/>
      <c r="G577" s="1046"/>
      <c r="H577" s="16"/>
      <c r="I577" s="9"/>
      <c r="J577" s="9"/>
      <c r="K577" s="9"/>
      <c r="L577" s="9"/>
      <c r="M577" s="9"/>
      <c r="N577" s="9"/>
      <c r="O577" s="9"/>
      <c r="P577" s="9"/>
      <c r="Q577" s="425"/>
      <c r="S577" s="9"/>
      <c r="T577" s="17"/>
      <c r="V577" s="9"/>
      <c r="W577" s="17"/>
      <c r="X577" s="9"/>
      <c r="Y577" s="9"/>
      <c r="Z577" s="9"/>
      <c r="AA577" s="9"/>
      <c r="AB577" s="9"/>
      <c r="AC577" s="9"/>
      <c r="AD577" s="9"/>
      <c r="AE577" s="9"/>
      <c r="AF577" s="9"/>
      <c r="AG577" s="9"/>
      <c r="AH577" s="9"/>
    </row>
    <row r="578" spans="1:34" x14ac:dyDescent="0.25">
      <c r="A578" s="9"/>
      <c r="B578" s="9"/>
      <c r="C578" s="9"/>
      <c r="D578" s="9"/>
      <c r="E578" s="1046"/>
      <c r="F578" s="9"/>
      <c r="G578" s="1046"/>
      <c r="H578" s="16"/>
      <c r="I578" s="9"/>
      <c r="J578" s="9"/>
      <c r="K578" s="9"/>
      <c r="L578" s="9"/>
      <c r="M578" s="9"/>
      <c r="N578" s="9"/>
      <c r="O578" s="9"/>
      <c r="P578" s="9"/>
      <c r="Q578" s="425"/>
      <c r="S578" s="9"/>
      <c r="T578" s="17"/>
      <c r="V578" s="9"/>
      <c r="W578" s="17"/>
      <c r="X578" s="9"/>
      <c r="Y578" s="9"/>
      <c r="Z578" s="9"/>
      <c r="AA578" s="9"/>
      <c r="AB578" s="9"/>
      <c r="AC578" s="9"/>
      <c r="AD578" s="9"/>
      <c r="AE578" s="9"/>
      <c r="AF578" s="9"/>
      <c r="AG578" s="9"/>
      <c r="AH578" s="9"/>
    </row>
    <row r="579" spans="1:34" x14ac:dyDescent="0.25">
      <c r="A579" s="9"/>
      <c r="B579" s="9"/>
      <c r="C579" s="9"/>
      <c r="D579" s="9"/>
      <c r="E579" s="1046"/>
      <c r="F579" s="9"/>
      <c r="G579" s="1046"/>
      <c r="H579" s="16"/>
      <c r="I579" s="9"/>
      <c r="J579" s="9"/>
      <c r="K579" s="9"/>
      <c r="L579" s="9"/>
      <c r="M579" s="9"/>
      <c r="N579" s="9"/>
      <c r="O579" s="9"/>
      <c r="P579" s="9"/>
      <c r="Q579" s="425"/>
      <c r="S579" s="9"/>
      <c r="T579" s="17"/>
      <c r="V579" s="9"/>
      <c r="W579" s="17"/>
      <c r="X579" s="9"/>
      <c r="Y579" s="9"/>
      <c r="Z579" s="9"/>
      <c r="AA579" s="9"/>
      <c r="AB579" s="9"/>
      <c r="AC579" s="9"/>
      <c r="AD579" s="9"/>
      <c r="AE579" s="9"/>
      <c r="AF579" s="9"/>
      <c r="AG579" s="9"/>
      <c r="AH579" s="9"/>
    </row>
    <row r="580" spans="1:34" x14ac:dyDescent="0.25">
      <c r="A580" s="9"/>
      <c r="B580" s="9"/>
      <c r="C580" s="9"/>
      <c r="D580" s="9"/>
      <c r="E580" s="1046"/>
      <c r="F580" s="9"/>
      <c r="G580" s="1046"/>
      <c r="H580" s="16"/>
      <c r="I580" s="9"/>
      <c r="J580" s="9"/>
      <c r="K580" s="9"/>
      <c r="L580" s="9"/>
      <c r="M580" s="9"/>
      <c r="N580" s="9"/>
      <c r="O580" s="9"/>
      <c r="P580" s="9"/>
      <c r="Q580" s="425"/>
      <c r="S580" s="9"/>
      <c r="T580" s="17"/>
      <c r="V580" s="9"/>
      <c r="W580" s="17"/>
      <c r="X580" s="9"/>
      <c r="Y580" s="9"/>
      <c r="Z580" s="9"/>
      <c r="AA580" s="9"/>
      <c r="AB580" s="9"/>
      <c r="AC580" s="9"/>
      <c r="AD580" s="9"/>
      <c r="AE580" s="9"/>
      <c r="AF580" s="9"/>
      <c r="AG580" s="9"/>
      <c r="AH580" s="9"/>
    </row>
    <row r="581" spans="1:34" x14ac:dyDescent="0.25">
      <c r="A581" s="9"/>
      <c r="B581" s="9"/>
      <c r="C581" s="9"/>
      <c r="D581" s="9"/>
      <c r="E581" s="1046"/>
      <c r="F581" s="9"/>
      <c r="G581" s="1046"/>
      <c r="H581" s="16"/>
      <c r="I581" s="9"/>
      <c r="J581" s="9"/>
      <c r="K581" s="9"/>
      <c r="L581" s="9"/>
      <c r="M581" s="9"/>
      <c r="N581" s="9"/>
      <c r="O581" s="9"/>
      <c r="P581" s="9"/>
      <c r="Q581" s="425"/>
      <c r="S581" s="9"/>
      <c r="T581" s="17"/>
      <c r="V581" s="9"/>
      <c r="W581" s="17"/>
      <c r="X581" s="9"/>
      <c r="Y581" s="9"/>
      <c r="Z581" s="9"/>
      <c r="AA581" s="9"/>
      <c r="AB581" s="9"/>
      <c r="AC581" s="9"/>
      <c r="AD581" s="9"/>
      <c r="AE581" s="9"/>
      <c r="AF581" s="9"/>
      <c r="AG581" s="9"/>
      <c r="AH581" s="9"/>
    </row>
    <row r="582" spans="1:34" x14ac:dyDescent="0.25">
      <c r="A582" s="9"/>
      <c r="B582" s="9"/>
      <c r="C582" s="9"/>
      <c r="D582" s="9"/>
      <c r="E582" s="1046"/>
      <c r="F582" s="9"/>
      <c r="G582" s="1046"/>
      <c r="H582" s="16"/>
      <c r="I582" s="9"/>
      <c r="J582" s="9"/>
      <c r="K582" s="9"/>
      <c r="L582" s="9"/>
      <c r="M582" s="9"/>
      <c r="N582" s="9"/>
      <c r="O582" s="9"/>
      <c r="P582" s="9"/>
      <c r="Q582" s="425"/>
      <c r="S582" s="9"/>
      <c r="T582" s="17"/>
      <c r="V582" s="9"/>
      <c r="W582" s="17"/>
      <c r="X582" s="9"/>
      <c r="Y582" s="9"/>
      <c r="Z582" s="9"/>
      <c r="AA582" s="9"/>
      <c r="AB582" s="9"/>
      <c r="AC582" s="9"/>
      <c r="AD582" s="9"/>
      <c r="AE582" s="9"/>
      <c r="AF582" s="9"/>
      <c r="AG582" s="9"/>
      <c r="AH582" s="9"/>
    </row>
    <row r="583" spans="1:34" x14ac:dyDescent="0.25">
      <c r="A583" s="9"/>
      <c r="B583" s="9"/>
      <c r="C583" s="9"/>
      <c r="D583" s="9"/>
      <c r="E583" s="1046"/>
      <c r="F583" s="9"/>
      <c r="G583" s="1046"/>
      <c r="H583" s="16"/>
      <c r="I583" s="9"/>
      <c r="J583" s="9"/>
      <c r="K583" s="9"/>
      <c r="L583" s="9"/>
      <c r="M583" s="9"/>
      <c r="N583" s="9"/>
      <c r="O583" s="9"/>
      <c r="P583" s="9"/>
      <c r="Q583" s="425"/>
      <c r="S583" s="9"/>
      <c r="T583" s="17"/>
      <c r="V583" s="9"/>
      <c r="W583" s="17"/>
      <c r="X583" s="9"/>
      <c r="Y583" s="9"/>
      <c r="Z583" s="9"/>
      <c r="AA583" s="9"/>
      <c r="AB583" s="9"/>
      <c r="AC583" s="9"/>
      <c r="AD583" s="9"/>
      <c r="AE583" s="9"/>
      <c r="AF583" s="9"/>
      <c r="AG583" s="9"/>
      <c r="AH583" s="9"/>
    </row>
    <row r="584" spans="1:34" x14ac:dyDescent="0.25">
      <c r="A584" s="9"/>
      <c r="B584" s="9"/>
      <c r="C584" s="9"/>
      <c r="D584" s="9"/>
      <c r="E584" s="1046"/>
      <c r="F584" s="9"/>
      <c r="G584" s="1046"/>
      <c r="H584" s="16"/>
      <c r="I584" s="9"/>
      <c r="J584" s="9"/>
      <c r="K584" s="9"/>
      <c r="L584" s="9"/>
      <c r="M584" s="9"/>
      <c r="N584" s="9"/>
      <c r="O584" s="9"/>
      <c r="P584" s="9"/>
      <c r="Q584" s="425"/>
      <c r="S584" s="9"/>
      <c r="T584" s="17"/>
      <c r="V584" s="9"/>
      <c r="W584" s="17"/>
      <c r="X584" s="9"/>
      <c r="Y584" s="9"/>
      <c r="Z584" s="9"/>
      <c r="AA584" s="9"/>
      <c r="AB584" s="9"/>
      <c r="AC584" s="9"/>
      <c r="AD584" s="9"/>
      <c r="AE584" s="9"/>
      <c r="AF584" s="9"/>
      <c r="AG584" s="9"/>
      <c r="AH584" s="9"/>
    </row>
    <row r="585" spans="1:34" x14ac:dyDescent="0.25">
      <c r="A585" s="9"/>
      <c r="B585" s="9"/>
      <c r="C585" s="9"/>
      <c r="D585" s="9"/>
      <c r="E585" s="1046"/>
      <c r="F585" s="9"/>
      <c r="G585" s="1046"/>
      <c r="H585" s="16"/>
      <c r="I585" s="9"/>
      <c r="J585" s="9"/>
      <c r="K585" s="9"/>
      <c r="L585" s="9"/>
      <c r="M585" s="9"/>
      <c r="N585" s="9"/>
      <c r="O585" s="9"/>
      <c r="P585" s="9"/>
      <c r="Q585" s="425"/>
      <c r="S585" s="9"/>
      <c r="T585" s="17"/>
      <c r="V585" s="9"/>
      <c r="W585" s="17"/>
      <c r="X585" s="9"/>
      <c r="Y585" s="9"/>
      <c r="Z585" s="9"/>
      <c r="AA585" s="9"/>
      <c r="AB585" s="9"/>
      <c r="AC585" s="9"/>
      <c r="AD585" s="9"/>
      <c r="AE585" s="9"/>
      <c r="AF585" s="9"/>
      <c r="AG585" s="9"/>
      <c r="AH585" s="9"/>
    </row>
    <row r="586" spans="1:34" x14ac:dyDescent="0.25">
      <c r="A586" s="9"/>
      <c r="B586" s="9"/>
      <c r="C586" s="9"/>
      <c r="D586" s="9"/>
      <c r="E586" s="1046"/>
      <c r="F586" s="9"/>
      <c r="G586" s="1046"/>
      <c r="H586" s="16"/>
      <c r="I586" s="9"/>
      <c r="J586" s="9"/>
      <c r="K586" s="9"/>
      <c r="L586" s="9"/>
      <c r="M586" s="9"/>
      <c r="N586" s="9"/>
      <c r="O586" s="9"/>
      <c r="P586" s="9"/>
      <c r="Q586" s="425"/>
      <c r="S586" s="9"/>
      <c r="T586" s="17"/>
      <c r="V586" s="9"/>
      <c r="W586" s="17"/>
      <c r="X586" s="9"/>
      <c r="Y586" s="9"/>
      <c r="Z586" s="9"/>
      <c r="AA586" s="9"/>
      <c r="AB586" s="9"/>
      <c r="AC586" s="9"/>
      <c r="AD586" s="9"/>
      <c r="AE586" s="9"/>
      <c r="AF586" s="9"/>
      <c r="AG586" s="9"/>
      <c r="AH586" s="9"/>
    </row>
    <row r="587" spans="1:34" x14ac:dyDescent="0.25">
      <c r="A587" s="9"/>
      <c r="B587" s="9"/>
      <c r="C587" s="9"/>
      <c r="D587" s="9"/>
      <c r="E587" s="1046"/>
      <c r="F587" s="9"/>
      <c r="G587" s="1046"/>
      <c r="H587" s="16"/>
      <c r="I587" s="9"/>
      <c r="J587" s="9"/>
      <c r="K587" s="9"/>
      <c r="L587" s="9"/>
      <c r="M587" s="9"/>
      <c r="N587" s="9"/>
      <c r="O587" s="9"/>
      <c r="P587" s="9"/>
      <c r="Q587" s="425"/>
      <c r="S587" s="9"/>
      <c r="T587" s="17"/>
      <c r="V587" s="9"/>
      <c r="W587" s="17"/>
      <c r="X587" s="9"/>
      <c r="Y587" s="9"/>
      <c r="Z587" s="9"/>
      <c r="AA587" s="9"/>
      <c r="AB587" s="9"/>
      <c r="AC587" s="9"/>
      <c r="AD587" s="9"/>
      <c r="AE587" s="9"/>
      <c r="AF587" s="9"/>
      <c r="AG587" s="9"/>
      <c r="AH587" s="9"/>
    </row>
    <row r="588" spans="1:34" x14ac:dyDescent="0.25">
      <c r="A588" s="9"/>
      <c r="B588" s="9"/>
      <c r="C588" s="9"/>
      <c r="D588" s="9"/>
      <c r="E588" s="1046"/>
      <c r="F588" s="9"/>
      <c r="G588" s="1046"/>
      <c r="H588" s="16"/>
      <c r="I588" s="9"/>
      <c r="J588" s="9"/>
      <c r="K588" s="9"/>
      <c r="L588" s="9"/>
      <c r="M588" s="9"/>
      <c r="N588" s="9"/>
      <c r="O588" s="9"/>
      <c r="P588" s="9"/>
      <c r="Q588" s="425"/>
      <c r="S588" s="9"/>
      <c r="T588" s="17"/>
      <c r="V588" s="9"/>
      <c r="W588" s="17"/>
      <c r="X588" s="9"/>
      <c r="Y588" s="9"/>
      <c r="Z588" s="9"/>
      <c r="AA588" s="9"/>
      <c r="AB588" s="9"/>
      <c r="AC588" s="9"/>
      <c r="AD588" s="9"/>
      <c r="AE588" s="9"/>
      <c r="AF588" s="9"/>
      <c r="AG588" s="9"/>
      <c r="AH588" s="9"/>
    </row>
    <row r="589" spans="1:34" x14ac:dyDescent="0.25">
      <c r="A589" s="9"/>
      <c r="B589" s="9"/>
      <c r="C589" s="9"/>
      <c r="D589" s="9"/>
      <c r="E589" s="1046"/>
      <c r="F589" s="9"/>
      <c r="G589" s="1046"/>
      <c r="H589" s="16"/>
      <c r="I589" s="9"/>
      <c r="J589" s="9"/>
      <c r="K589" s="9"/>
      <c r="L589" s="9"/>
      <c r="M589" s="9"/>
      <c r="N589" s="9"/>
      <c r="O589" s="9"/>
      <c r="P589" s="9"/>
      <c r="Q589" s="425"/>
      <c r="S589" s="9"/>
      <c r="T589" s="17"/>
      <c r="V589" s="9"/>
      <c r="W589" s="17"/>
      <c r="X589" s="9"/>
      <c r="Y589" s="9"/>
      <c r="Z589" s="9"/>
      <c r="AA589" s="9"/>
      <c r="AB589" s="9"/>
      <c r="AC589" s="9"/>
      <c r="AD589" s="9"/>
      <c r="AE589" s="9"/>
      <c r="AF589" s="9"/>
      <c r="AG589" s="9"/>
      <c r="AH589" s="9"/>
    </row>
    <row r="590" spans="1:34" x14ac:dyDescent="0.25">
      <c r="A590" s="9"/>
      <c r="B590" s="9"/>
      <c r="C590" s="9"/>
      <c r="D590" s="9"/>
      <c r="E590" s="1046"/>
      <c r="F590" s="9"/>
      <c r="G590" s="1046"/>
      <c r="H590" s="16"/>
      <c r="I590" s="9"/>
      <c r="J590" s="9"/>
      <c r="K590" s="9"/>
      <c r="L590" s="9"/>
      <c r="M590" s="9"/>
      <c r="N590" s="9"/>
      <c r="O590" s="9"/>
      <c r="P590" s="9"/>
      <c r="Q590" s="425"/>
      <c r="S590" s="9"/>
      <c r="T590" s="17"/>
      <c r="V590" s="9"/>
      <c r="W590" s="17"/>
      <c r="X590" s="9"/>
      <c r="Y590" s="9"/>
      <c r="Z590" s="9"/>
      <c r="AA590" s="9"/>
      <c r="AB590" s="9"/>
      <c r="AC590" s="9"/>
      <c r="AD590" s="9"/>
      <c r="AE590" s="9"/>
      <c r="AF590" s="9"/>
      <c r="AG590" s="9"/>
      <c r="AH590" s="9"/>
    </row>
    <row r="591" spans="1:34" x14ac:dyDescent="0.25">
      <c r="A591" s="9"/>
      <c r="B591" s="9"/>
      <c r="C591" s="9"/>
      <c r="D591" s="9"/>
      <c r="E591" s="1046"/>
      <c r="F591" s="9"/>
      <c r="G591" s="1046"/>
      <c r="H591" s="16"/>
      <c r="I591" s="9"/>
      <c r="J591" s="9"/>
      <c r="K591" s="9"/>
      <c r="L591" s="9"/>
      <c r="M591" s="9"/>
      <c r="N591" s="9"/>
      <c r="O591" s="9"/>
      <c r="P591" s="9"/>
      <c r="Q591" s="425"/>
      <c r="S591" s="9"/>
      <c r="T591" s="17"/>
      <c r="V591" s="9"/>
      <c r="W591" s="17"/>
      <c r="X591" s="9"/>
      <c r="Y591" s="9"/>
      <c r="Z591" s="9"/>
      <c r="AA591" s="9"/>
      <c r="AB591" s="9"/>
      <c r="AC591" s="9"/>
      <c r="AD591" s="9"/>
      <c r="AE591" s="9"/>
      <c r="AF591" s="9"/>
      <c r="AG591" s="9"/>
      <c r="AH591" s="9"/>
    </row>
    <row r="592" spans="1:34" x14ac:dyDescent="0.25">
      <c r="A592" s="9"/>
      <c r="B592" s="9"/>
      <c r="C592" s="9"/>
      <c r="D592" s="9"/>
      <c r="E592" s="1046"/>
      <c r="F592" s="9"/>
      <c r="G592" s="1046"/>
      <c r="H592" s="16"/>
      <c r="I592" s="9"/>
      <c r="J592" s="9"/>
      <c r="K592" s="9"/>
      <c r="L592" s="9"/>
      <c r="M592" s="9"/>
      <c r="N592" s="9"/>
      <c r="O592" s="9"/>
      <c r="P592" s="9"/>
      <c r="Q592" s="425"/>
      <c r="S592" s="9"/>
      <c r="T592" s="17"/>
      <c r="V592" s="9"/>
      <c r="W592" s="17"/>
      <c r="X592" s="9"/>
      <c r="Y592" s="9"/>
      <c r="Z592" s="9"/>
      <c r="AA592" s="9"/>
      <c r="AB592" s="9"/>
      <c r="AC592" s="9"/>
      <c r="AD592" s="9"/>
      <c r="AE592" s="9"/>
      <c r="AF592" s="9"/>
      <c r="AG592" s="9"/>
      <c r="AH592" s="9"/>
    </row>
    <row r="593" spans="1:34" x14ac:dyDescent="0.25">
      <c r="A593" s="9"/>
      <c r="B593" s="9"/>
      <c r="C593" s="9"/>
      <c r="D593" s="9"/>
      <c r="E593" s="1046"/>
      <c r="F593" s="9"/>
      <c r="G593" s="1046"/>
      <c r="H593" s="16"/>
      <c r="I593" s="9"/>
      <c r="J593" s="9"/>
      <c r="K593" s="9"/>
      <c r="L593" s="9"/>
      <c r="M593" s="9"/>
      <c r="N593" s="9"/>
      <c r="O593" s="9"/>
      <c r="P593" s="9"/>
      <c r="Q593" s="425"/>
      <c r="S593" s="9"/>
      <c r="T593" s="17"/>
      <c r="V593" s="9"/>
      <c r="W593" s="17"/>
      <c r="X593" s="9"/>
      <c r="Y593" s="9"/>
      <c r="Z593" s="9"/>
      <c r="AA593" s="9"/>
      <c r="AB593" s="9"/>
      <c r="AC593" s="9"/>
      <c r="AD593" s="9"/>
      <c r="AE593" s="9"/>
      <c r="AF593" s="9"/>
      <c r="AG593" s="9"/>
      <c r="AH593" s="9"/>
    </row>
    <row r="594" spans="1:34" x14ac:dyDescent="0.25">
      <c r="A594" s="9"/>
      <c r="B594" s="9"/>
      <c r="C594" s="9"/>
      <c r="D594" s="9"/>
      <c r="E594" s="1046"/>
      <c r="F594" s="9"/>
      <c r="G594" s="1046"/>
      <c r="H594" s="16"/>
      <c r="I594" s="9"/>
      <c r="J594" s="9"/>
      <c r="K594" s="9"/>
      <c r="L594" s="9"/>
      <c r="M594" s="9"/>
      <c r="N594" s="9"/>
      <c r="O594" s="9"/>
      <c r="P594" s="9"/>
      <c r="Q594" s="425"/>
      <c r="S594" s="9"/>
      <c r="T594" s="17"/>
      <c r="V594" s="9"/>
      <c r="W594" s="17"/>
      <c r="X594" s="9"/>
      <c r="Y594" s="9"/>
      <c r="Z594" s="9"/>
      <c r="AA594" s="9"/>
      <c r="AB594" s="9"/>
      <c r="AC594" s="9"/>
      <c r="AD594" s="9"/>
      <c r="AE594" s="9"/>
      <c r="AF594" s="9"/>
      <c r="AG594" s="9"/>
      <c r="AH594" s="9"/>
    </row>
    <row r="595" spans="1:34" x14ac:dyDescent="0.25">
      <c r="A595" s="9"/>
      <c r="B595" s="9"/>
      <c r="C595" s="9"/>
      <c r="D595" s="9"/>
      <c r="E595" s="1046"/>
      <c r="F595" s="9"/>
      <c r="G595" s="1046"/>
      <c r="H595" s="16"/>
      <c r="I595" s="9"/>
      <c r="J595" s="9"/>
      <c r="K595" s="9"/>
      <c r="L595" s="9"/>
      <c r="M595" s="9"/>
      <c r="N595" s="9"/>
      <c r="O595" s="9"/>
      <c r="P595" s="9"/>
      <c r="Q595" s="425"/>
      <c r="S595" s="9"/>
      <c r="T595" s="17"/>
      <c r="V595" s="9"/>
      <c r="W595" s="17"/>
      <c r="X595" s="9"/>
      <c r="Y595" s="9"/>
      <c r="Z595" s="9"/>
      <c r="AA595" s="9"/>
      <c r="AB595" s="9"/>
      <c r="AC595" s="9"/>
      <c r="AD595" s="9"/>
      <c r="AE595" s="9"/>
      <c r="AF595" s="9"/>
      <c r="AG595" s="9"/>
      <c r="AH595" s="9"/>
    </row>
    <row r="596" spans="1:34" x14ac:dyDescent="0.25">
      <c r="A596" s="9"/>
      <c r="B596" s="9"/>
      <c r="C596" s="9"/>
      <c r="D596" s="9"/>
      <c r="E596" s="1046"/>
      <c r="F596" s="9"/>
      <c r="G596" s="1046"/>
      <c r="H596" s="16"/>
      <c r="I596" s="9"/>
      <c r="J596" s="9"/>
      <c r="K596" s="9"/>
      <c r="L596" s="9"/>
      <c r="M596" s="9"/>
      <c r="N596" s="9"/>
      <c r="O596" s="9"/>
      <c r="P596" s="9"/>
      <c r="Q596" s="425"/>
      <c r="S596" s="9"/>
      <c r="T596" s="17"/>
      <c r="V596" s="9"/>
      <c r="W596" s="17"/>
      <c r="X596" s="9"/>
      <c r="Y596" s="9"/>
      <c r="Z596" s="9"/>
      <c r="AA596" s="9"/>
      <c r="AB596" s="9"/>
      <c r="AC596" s="9"/>
      <c r="AD596" s="9"/>
      <c r="AE596" s="9"/>
      <c r="AF596" s="9"/>
      <c r="AG596" s="9"/>
      <c r="AH596" s="9"/>
    </row>
    <row r="597" spans="1:34" x14ac:dyDescent="0.25">
      <c r="A597" s="9"/>
      <c r="B597" s="9"/>
      <c r="C597" s="9"/>
      <c r="D597" s="9"/>
      <c r="E597" s="1046"/>
      <c r="F597" s="9"/>
      <c r="G597" s="1046"/>
      <c r="H597" s="16"/>
      <c r="I597" s="9"/>
      <c r="J597" s="9"/>
      <c r="K597" s="9"/>
      <c r="L597" s="9"/>
      <c r="M597" s="9"/>
      <c r="N597" s="9"/>
      <c r="O597" s="9"/>
      <c r="P597" s="9"/>
      <c r="Q597" s="425"/>
      <c r="S597" s="9"/>
      <c r="T597" s="17"/>
      <c r="V597" s="9"/>
      <c r="W597" s="17"/>
      <c r="X597" s="9"/>
      <c r="Y597" s="9"/>
      <c r="Z597" s="9"/>
      <c r="AA597" s="9"/>
      <c r="AB597" s="9"/>
      <c r="AC597" s="9"/>
      <c r="AD597" s="9"/>
      <c r="AE597" s="9"/>
      <c r="AF597" s="9"/>
      <c r="AG597" s="9"/>
      <c r="AH597" s="9"/>
    </row>
    <row r="598" spans="1:34" x14ac:dyDescent="0.25">
      <c r="A598" s="9"/>
      <c r="B598" s="9"/>
      <c r="C598" s="9"/>
      <c r="D598" s="9"/>
      <c r="E598" s="1046"/>
      <c r="F598" s="9"/>
      <c r="G598" s="1046"/>
      <c r="H598" s="16"/>
      <c r="I598" s="9"/>
      <c r="J598" s="9"/>
      <c r="K598" s="9"/>
      <c r="L598" s="9"/>
      <c r="M598" s="9"/>
      <c r="N598" s="9"/>
      <c r="O598" s="9"/>
      <c r="P598" s="9"/>
      <c r="Q598" s="425"/>
      <c r="S598" s="9"/>
      <c r="T598" s="17"/>
      <c r="V598" s="9"/>
      <c r="W598" s="17"/>
      <c r="X598" s="9"/>
      <c r="Y598" s="9"/>
      <c r="Z598" s="9"/>
      <c r="AA598" s="9"/>
      <c r="AB598" s="9"/>
      <c r="AC598" s="9"/>
      <c r="AD598" s="9"/>
      <c r="AE598" s="9"/>
      <c r="AF598" s="9"/>
      <c r="AG598" s="9"/>
      <c r="AH598" s="9"/>
    </row>
    <row r="599" spans="1:34" x14ac:dyDescent="0.25">
      <c r="A599" s="9"/>
      <c r="B599" s="9"/>
      <c r="C599" s="9"/>
      <c r="D599" s="9"/>
      <c r="E599" s="1046"/>
      <c r="F599" s="9"/>
      <c r="G599" s="1046"/>
      <c r="H599" s="16"/>
      <c r="I599" s="9"/>
      <c r="J599" s="9"/>
      <c r="K599" s="9"/>
      <c r="L599" s="9"/>
      <c r="M599" s="9"/>
      <c r="N599" s="9"/>
      <c r="O599" s="9"/>
      <c r="P599" s="9"/>
      <c r="Q599" s="425"/>
      <c r="S599" s="9"/>
      <c r="T599" s="17"/>
      <c r="V599" s="9"/>
      <c r="W599" s="17"/>
      <c r="X599" s="9"/>
      <c r="Y599" s="9"/>
      <c r="Z599" s="9"/>
      <c r="AA599" s="9"/>
      <c r="AB599" s="9"/>
      <c r="AC599" s="9"/>
      <c r="AD599" s="9"/>
      <c r="AE599" s="9"/>
      <c r="AF599" s="9"/>
      <c r="AG599" s="9"/>
      <c r="AH599" s="9"/>
    </row>
    <row r="600" spans="1:34" x14ac:dyDescent="0.25">
      <c r="A600" s="9"/>
      <c r="B600" s="9"/>
      <c r="C600" s="9"/>
      <c r="D600" s="9"/>
      <c r="E600" s="1046"/>
      <c r="F600" s="9"/>
      <c r="G600" s="1046"/>
      <c r="H600" s="16"/>
      <c r="I600" s="9"/>
      <c r="J600" s="9"/>
      <c r="K600" s="9"/>
      <c r="L600" s="9"/>
      <c r="M600" s="9"/>
      <c r="N600" s="9"/>
      <c r="O600" s="9"/>
      <c r="P600" s="9"/>
      <c r="Q600" s="425"/>
      <c r="S600" s="9"/>
      <c r="T600" s="17"/>
      <c r="V600" s="9"/>
      <c r="W600" s="17"/>
      <c r="X600" s="9"/>
      <c r="Y600" s="9"/>
      <c r="Z600" s="9"/>
      <c r="AA600" s="9"/>
      <c r="AB600" s="9"/>
      <c r="AC600" s="9"/>
      <c r="AD600" s="9"/>
      <c r="AE600" s="9"/>
      <c r="AF600" s="9"/>
      <c r="AG600" s="9"/>
      <c r="AH600" s="9"/>
    </row>
    <row r="601" spans="1:34" x14ac:dyDescent="0.25">
      <c r="A601" s="9"/>
      <c r="B601" s="9"/>
      <c r="C601" s="9"/>
      <c r="D601" s="9"/>
      <c r="E601" s="1046"/>
      <c r="F601" s="9"/>
      <c r="G601" s="1046"/>
      <c r="H601" s="16"/>
      <c r="I601" s="9"/>
      <c r="J601" s="9"/>
      <c r="K601" s="9"/>
      <c r="L601" s="9"/>
      <c r="M601" s="9"/>
      <c r="N601" s="9"/>
      <c r="O601" s="9"/>
      <c r="P601" s="9"/>
      <c r="Q601" s="425"/>
      <c r="S601" s="9"/>
      <c r="T601" s="17"/>
      <c r="V601" s="9"/>
      <c r="W601" s="17"/>
      <c r="X601" s="9"/>
      <c r="Y601" s="9"/>
      <c r="Z601" s="9"/>
      <c r="AA601" s="9"/>
      <c r="AB601" s="9"/>
      <c r="AC601" s="9"/>
      <c r="AD601" s="9"/>
      <c r="AE601" s="9"/>
      <c r="AF601" s="9"/>
      <c r="AG601" s="9"/>
      <c r="AH601" s="9"/>
    </row>
    <row r="602" spans="1:34" x14ac:dyDescent="0.25">
      <c r="A602" s="9"/>
      <c r="B602" s="9"/>
      <c r="C602" s="9"/>
      <c r="D602" s="9"/>
      <c r="E602" s="1046"/>
      <c r="F602" s="9"/>
      <c r="G602" s="1046"/>
      <c r="H602" s="16"/>
      <c r="I602" s="9"/>
      <c r="J602" s="9"/>
      <c r="K602" s="9"/>
      <c r="L602" s="9"/>
      <c r="M602" s="9"/>
      <c r="N602" s="9"/>
      <c r="O602" s="9"/>
      <c r="P602" s="9"/>
      <c r="Q602" s="425"/>
      <c r="S602" s="9"/>
      <c r="T602" s="17"/>
      <c r="V602" s="9"/>
      <c r="W602" s="17"/>
      <c r="X602" s="9"/>
      <c r="Y602" s="9"/>
      <c r="Z602" s="9"/>
      <c r="AA602" s="9"/>
      <c r="AB602" s="9"/>
      <c r="AC602" s="9"/>
      <c r="AD602" s="9"/>
      <c r="AE602" s="9"/>
      <c r="AF602" s="9"/>
      <c r="AG602" s="9"/>
      <c r="AH602" s="9"/>
    </row>
    <row r="603" spans="1:34" x14ac:dyDescent="0.25">
      <c r="A603" s="9"/>
      <c r="B603" s="9"/>
      <c r="C603" s="9"/>
      <c r="D603" s="9"/>
      <c r="E603" s="1046"/>
      <c r="F603" s="9"/>
      <c r="G603" s="1046"/>
      <c r="H603" s="16"/>
      <c r="I603" s="9"/>
      <c r="J603" s="9"/>
      <c r="K603" s="9"/>
      <c r="L603" s="9"/>
      <c r="M603" s="9"/>
      <c r="N603" s="9"/>
      <c r="O603" s="9"/>
      <c r="P603" s="9"/>
      <c r="Q603" s="425"/>
      <c r="S603" s="9"/>
      <c r="T603" s="17"/>
      <c r="V603" s="9"/>
      <c r="W603" s="17"/>
      <c r="X603" s="9"/>
      <c r="Y603" s="9"/>
      <c r="Z603" s="9"/>
      <c r="AA603" s="9"/>
      <c r="AB603" s="9"/>
      <c r="AC603" s="9"/>
      <c r="AD603" s="9"/>
      <c r="AE603" s="9"/>
      <c r="AF603" s="9"/>
      <c r="AG603" s="9"/>
      <c r="AH603" s="9"/>
    </row>
    <row r="604" spans="1:34" x14ac:dyDescent="0.25">
      <c r="A604" s="9"/>
      <c r="B604" s="9"/>
      <c r="C604" s="9"/>
      <c r="D604" s="9"/>
      <c r="E604" s="1046"/>
      <c r="F604" s="9"/>
      <c r="G604" s="1046"/>
      <c r="H604" s="16"/>
      <c r="I604" s="9"/>
      <c r="J604" s="9"/>
      <c r="K604" s="9"/>
      <c r="L604" s="9"/>
      <c r="M604" s="9"/>
      <c r="N604" s="9"/>
      <c r="O604" s="9"/>
      <c r="P604" s="9"/>
      <c r="Q604" s="425"/>
      <c r="S604" s="9"/>
      <c r="T604" s="17"/>
      <c r="V604" s="9"/>
      <c r="W604" s="17"/>
      <c r="X604" s="9"/>
      <c r="Y604" s="9"/>
      <c r="Z604" s="9"/>
      <c r="AA604" s="9"/>
      <c r="AB604" s="9"/>
      <c r="AC604" s="9"/>
      <c r="AD604" s="9"/>
      <c r="AE604" s="9"/>
      <c r="AF604" s="9"/>
      <c r="AG604" s="9"/>
      <c r="AH604" s="9"/>
    </row>
    <row r="605" spans="1:34" x14ac:dyDescent="0.25">
      <c r="A605" s="9"/>
      <c r="B605" s="9"/>
      <c r="C605" s="9"/>
      <c r="D605" s="9"/>
      <c r="E605" s="1046"/>
      <c r="F605" s="9"/>
      <c r="G605" s="1046"/>
      <c r="H605" s="16"/>
      <c r="I605" s="9"/>
      <c r="J605" s="9"/>
      <c r="K605" s="9"/>
      <c r="L605" s="9"/>
      <c r="M605" s="9"/>
      <c r="N605" s="9"/>
      <c r="O605" s="9"/>
      <c r="P605" s="9"/>
      <c r="Q605" s="425"/>
      <c r="S605" s="9"/>
      <c r="T605" s="17"/>
      <c r="V605" s="9"/>
      <c r="W605" s="17"/>
      <c r="X605" s="9"/>
      <c r="Y605" s="9"/>
      <c r="Z605" s="9"/>
      <c r="AA605" s="9"/>
      <c r="AB605" s="9"/>
      <c r="AC605" s="9"/>
      <c r="AD605" s="9"/>
      <c r="AE605" s="9"/>
      <c r="AF605" s="9"/>
      <c r="AG605" s="9"/>
      <c r="AH605" s="9"/>
    </row>
    <row r="606" spans="1:34" x14ac:dyDescent="0.25">
      <c r="A606" s="9"/>
      <c r="B606" s="9"/>
      <c r="C606" s="9"/>
      <c r="D606" s="9"/>
      <c r="E606" s="1046"/>
      <c r="F606" s="9"/>
      <c r="G606" s="1046"/>
      <c r="H606" s="16"/>
      <c r="I606" s="9"/>
      <c r="J606" s="9"/>
      <c r="K606" s="9"/>
      <c r="L606" s="9"/>
      <c r="M606" s="9"/>
      <c r="N606" s="9"/>
      <c r="O606" s="9"/>
      <c r="P606" s="9"/>
      <c r="Q606" s="425"/>
      <c r="S606" s="9"/>
      <c r="T606" s="17"/>
      <c r="V606" s="9"/>
      <c r="W606" s="17"/>
      <c r="X606" s="9"/>
      <c r="Y606" s="9"/>
      <c r="Z606" s="9"/>
      <c r="AA606" s="9"/>
      <c r="AB606" s="9"/>
      <c r="AC606" s="9"/>
      <c r="AD606" s="9"/>
      <c r="AE606" s="9"/>
      <c r="AF606" s="9"/>
      <c r="AG606" s="9"/>
      <c r="AH606" s="9"/>
    </row>
    <row r="607" spans="1:34" x14ac:dyDescent="0.25">
      <c r="A607" s="9"/>
      <c r="B607" s="9"/>
      <c r="C607" s="9"/>
      <c r="D607" s="9"/>
      <c r="E607" s="1046"/>
      <c r="F607" s="9"/>
      <c r="G607" s="1046"/>
      <c r="H607" s="16"/>
      <c r="I607" s="9"/>
      <c r="J607" s="9"/>
      <c r="K607" s="9"/>
      <c r="L607" s="9"/>
      <c r="M607" s="9"/>
      <c r="N607" s="9"/>
      <c r="O607" s="9"/>
      <c r="P607" s="9"/>
      <c r="Q607" s="425"/>
      <c r="S607" s="9"/>
      <c r="T607" s="17"/>
      <c r="V607" s="9"/>
      <c r="W607" s="17"/>
      <c r="X607" s="9"/>
      <c r="Y607" s="9"/>
      <c r="Z607" s="9"/>
      <c r="AA607" s="9"/>
      <c r="AB607" s="9"/>
      <c r="AC607" s="9"/>
      <c r="AD607" s="9"/>
      <c r="AE607" s="9"/>
      <c r="AF607" s="9"/>
      <c r="AG607" s="9"/>
      <c r="AH607" s="9"/>
    </row>
    <row r="608" spans="1:34" x14ac:dyDescent="0.25">
      <c r="A608" s="9"/>
      <c r="B608" s="9"/>
      <c r="C608" s="9"/>
      <c r="D608" s="9"/>
      <c r="E608" s="1046"/>
      <c r="F608" s="9"/>
      <c r="G608" s="1046"/>
      <c r="H608" s="16"/>
      <c r="I608" s="9"/>
      <c r="J608" s="9"/>
      <c r="K608" s="9"/>
      <c r="L608" s="9"/>
      <c r="M608" s="9"/>
      <c r="N608" s="9"/>
      <c r="O608" s="9"/>
      <c r="P608" s="9"/>
      <c r="Q608" s="425"/>
      <c r="S608" s="9"/>
      <c r="T608" s="17"/>
      <c r="V608" s="9"/>
      <c r="W608" s="17"/>
      <c r="X608" s="9"/>
      <c r="Y608" s="9"/>
      <c r="Z608" s="9"/>
      <c r="AA608" s="9"/>
      <c r="AB608" s="9"/>
      <c r="AC608" s="9"/>
      <c r="AD608" s="9"/>
      <c r="AE608" s="9"/>
      <c r="AF608" s="9"/>
      <c r="AG608" s="9"/>
      <c r="AH608" s="9"/>
    </row>
    <row r="609" spans="1:34" x14ac:dyDescent="0.25">
      <c r="A609" s="9"/>
      <c r="B609" s="9"/>
      <c r="C609" s="9"/>
      <c r="D609" s="9"/>
      <c r="E609" s="1046"/>
      <c r="F609" s="9"/>
      <c r="G609" s="1046"/>
      <c r="H609" s="16"/>
      <c r="I609" s="9"/>
      <c r="J609" s="9"/>
      <c r="K609" s="9"/>
      <c r="L609" s="9"/>
      <c r="M609" s="9"/>
      <c r="N609" s="9"/>
      <c r="O609" s="9"/>
      <c r="P609" s="9"/>
      <c r="Q609" s="425"/>
      <c r="S609" s="9"/>
      <c r="T609" s="17"/>
      <c r="V609" s="9"/>
      <c r="W609" s="17"/>
      <c r="X609" s="9"/>
      <c r="Y609" s="9"/>
      <c r="Z609" s="9"/>
      <c r="AA609" s="9"/>
      <c r="AB609" s="9"/>
      <c r="AC609" s="9"/>
      <c r="AD609" s="9"/>
      <c r="AE609" s="9"/>
      <c r="AF609" s="9"/>
      <c r="AG609" s="9"/>
      <c r="AH609" s="9"/>
    </row>
    <row r="610" spans="1:34" x14ac:dyDescent="0.25">
      <c r="A610" s="9"/>
      <c r="B610" s="9"/>
      <c r="C610" s="9"/>
      <c r="D610" s="9"/>
      <c r="E610" s="1046"/>
      <c r="F610" s="9"/>
      <c r="G610" s="1046"/>
      <c r="H610" s="16"/>
      <c r="I610" s="9"/>
      <c r="J610" s="9"/>
      <c r="K610" s="9"/>
      <c r="L610" s="9"/>
      <c r="M610" s="9"/>
      <c r="N610" s="9"/>
      <c r="O610" s="9"/>
      <c r="P610" s="9"/>
      <c r="Q610" s="425"/>
      <c r="S610" s="9"/>
      <c r="T610" s="17"/>
      <c r="V610" s="9"/>
      <c r="W610" s="17"/>
      <c r="X610" s="9"/>
      <c r="Y610" s="9"/>
      <c r="Z610" s="9"/>
      <c r="AA610" s="9"/>
      <c r="AB610" s="9"/>
      <c r="AC610" s="9"/>
      <c r="AD610" s="9"/>
      <c r="AE610" s="9"/>
      <c r="AF610" s="9"/>
      <c r="AG610" s="9"/>
      <c r="AH610" s="9"/>
    </row>
    <row r="611" spans="1:34" x14ac:dyDescent="0.25">
      <c r="A611" s="9"/>
      <c r="B611" s="9"/>
      <c r="C611" s="9"/>
      <c r="D611" s="9"/>
      <c r="E611" s="1046"/>
      <c r="F611" s="9"/>
      <c r="G611" s="1046"/>
      <c r="H611" s="16"/>
      <c r="I611" s="9"/>
      <c r="J611" s="9"/>
      <c r="K611" s="9"/>
      <c r="L611" s="9"/>
      <c r="M611" s="9"/>
      <c r="N611" s="9"/>
      <c r="O611" s="9"/>
      <c r="P611" s="9"/>
      <c r="Q611" s="425"/>
      <c r="S611" s="9"/>
      <c r="T611" s="17"/>
      <c r="V611" s="9"/>
      <c r="W611" s="17"/>
      <c r="X611" s="9"/>
      <c r="Y611" s="9"/>
      <c r="Z611" s="9"/>
      <c r="AA611" s="9"/>
      <c r="AB611" s="9"/>
      <c r="AC611" s="9"/>
      <c r="AD611" s="9"/>
      <c r="AE611" s="9"/>
      <c r="AF611" s="9"/>
      <c r="AG611" s="9"/>
      <c r="AH611" s="9"/>
    </row>
    <row r="612" spans="1:34" x14ac:dyDescent="0.25">
      <c r="A612" s="9"/>
      <c r="B612" s="9"/>
      <c r="C612" s="9"/>
      <c r="D612" s="9"/>
      <c r="E612" s="1046"/>
      <c r="F612" s="9"/>
      <c r="G612" s="1046"/>
      <c r="H612" s="16"/>
      <c r="I612" s="9"/>
      <c r="J612" s="9"/>
      <c r="K612" s="9"/>
      <c r="L612" s="9"/>
      <c r="M612" s="9"/>
      <c r="N612" s="9"/>
      <c r="O612" s="9"/>
      <c r="P612" s="9"/>
      <c r="Q612" s="425"/>
      <c r="S612" s="9"/>
      <c r="T612" s="17"/>
      <c r="V612" s="9"/>
      <c r="W612" s="17"/>
      <c r="X612" s="9"/>
      <c r="Y612" s="9"/>
      <c r="Z612" s="9"/>
      <c r="AA612" s="9"/>
      <c r="AB612" s="9"/>
      <c r="AC612" s="9"/>
      <c r="AD612" s="9"/>
      <c r="AE612" s="9"/>
      <c r="AF612" s="9"/>
      <c r="AG612" s="9"/>
      <c r="AH612" s="9"/>
    </row>
    <row r="613" spans="1:34" x14ac:dyDescent="0.25">
      <c r="A613" s="9"/>
      <c r="B613" s="9"/>
      <c r="C613" s="9"/>
      <c r="D613" s="9"/>
      <c r="E613" s="1046"/>
      <c r="F613" s="9"/>
      <c r="G613" s="1046"/>
      <c r="H613" s="16"/>
      <c r="I613" s="9"/>
      <c r="J613" s="9"/>
      <c r="K613" s="9"/>
      <c r="L613" s="9"/>
      <c r="M613" s="9"/>
      <c r="N613" s="9"/>
      <c r="O613" s="9"/>
      <c r="P613" s="9"/>
      <c r="Q613" s="425"/>
      <c r="S613" s="9"/>
      <c r="T613" s="17"/>
      <c r="V613" s="9"/>
      <c r="W613" s="17"/>
      <c r="X613" s="9"/>
      <c r="Y613" s="9"/>
      <c r="Z613" s="9"/>
      <c r="AA613" s="9"/>
      <c r="AB613" s="9"/>
      <c r="AC613" s="9"/>
      <c r="AD613" s="9"/>
      <c r="AE613" s="9"/>
      <c r="AF613" s="9"/>
      <c r="AG613" s="9"/>
      <c r="AH613" s="9"/>
    </row>
    <row r="614" spans="1:34" x14ac:dyDescent="0.25">
      <c r="A614" s="9"/>
      <c r="B614" s="9"/>
      <c r="C614" s="9"/>
      <c r="D614" s="9"/>
      <c r="E614" s="1046"/>
      <c r="F614" s="9"/>
      <c r="G614" s="1046"/>
      <c r="H614" s="16"/>
      <c r="I614" s="9"/>
      <c r="J614" s="9"/>
      <c r="K614" s="9"/>
      <c r="L614" s="9"/>
      <c r="M614" s="9"/>
      <c r="N614" s="9"/>
      <c r="O614" s="9"/>
      <c r="P614" s="9"/>
      <c r="Q614" s="425"/>
      <c r="S614" s="9"/>
      <c r="T614" s="17"/>
      <c r="V614" s="9"/>
      <c r="W614" s="17"/>
      <c r="X614" s="9"/>
      <c r="Y614" s="9"/>
      <c r="Z614" s="9"/>
      <c r="AA614" s="9"/>
      <c r="AB614" s="9"/>
      <c r="AC614" s="9"/>
      <c r="AD614" s="9"/>
      <c r="AE614" s="9"/>
      <c r="AF614" s="9"/>
      <c r="AG614" s="9"/>
      <c r="AH614" s="9"/>
    </row>
    <row r="615" spans="1:34" x14ac:dyDescent="0.25">
      <c r="A615" s="9"/>
      <c r="B615" s="9"/>
      <c r="C615" s="9"/>
      <c r="D615" s="9"/>
      <c r="E615" s="1046"/>
      <c r="F615" s="9"/>
      <c r="G615" s="1046"/>
      <c r="H615" s="16"/>
      <c r="I615" s="9"/>
      <c r="J615" s="9"/>
      <c r="K615" s="9"/>
      <c r="L615" s="9"/>
      <c r="M615" s="9"/>
      <c r="N615" s="9"/>
      <c r="O615" s="9"/>
      <c r="P615" s="9"/>
      <c r="Q615" s="425"/>
      <c r="S615" s="9"/>
      <c r="T615" s="17"/>
      <c r="V615" s="9"/>
      <c r="W615" s="17"/>
      <c r="X615" s="9"/>
      <c r="Y615" s="9"/>
      <c r="Z615" s="9"/>
      <c r="AA615" s="9"/>
      <c r="AB615" s="9"/>
      <c r="AC615" s="9"/>
      <c r="AD615" s="9"/>
      <c r="AE615" s="9"/>
      <c r="AF615" s="9"/>
      <c r="AG615" s="9"/>
      <c r="AH615" s="9"/>
    </row>
    <row r="616" spans="1:34" x14ac:dyDescent="0.25">
      <c r="A616" s="9"/>
      <c r="B616" s="9"/>
      <c r="C616" s="9"/>
      <c r="D616" s="9"/>
      <c r="E616" s="1046"/>
      <c r="F616" s="9"/>
      <c r="G616" s="1046"/>
      <c r="H616" s="16"/>
      <c r="I616" s="9"/>
      <c r="J616" s="9"/>
      <c r="K616" s="9"/>
      <c r="L616" s="9"/>
      <c r="M616" s="9"/>
      <c r="N616" s="9"/>
      <c r="O616" s="9"/>
      <c r="P616" s="9"/>
      <c r="Q616" s="425"/>
      <c r="S616" s="9"/>
      <c r="T616" s="17"/>
      <c r="V616" s="9"/>
      <c r="W616" s="17"/>
      <c r="X616" s="9"/>
      <c r="Y616" s="9"/>
      <c r="Z616" s="9"/>
      <c r="AA616" s="9"/>
      <c r="AB616" s="9"/>
      <c r="AC616" s="9"/>
      <c r="AD616" s="9"/>
      <c r="AE616" s="9"/>
      <c r="AF616" s="9"/>
      <c r="AG616" s="9"/>
      <c r="AH616" s="9"/>
    </row>
    <row r="617" spans="1:34" x14ac:dyDescent="0.25">
      <c r="A617" s="9"/>
      <c r="B617" s="9"/>
      <c r="C617" s="9"/>
      <c r="D617" s="9"/>
      <c r="E617" s="1046"/>
      <c r="F617" s="9"/>
      <c r="G617" s="1046"/>
      <c r="H617" s="16"/>
      <c r="I617" s="9"/>
      <c r="J617" s="9"/>
      <c r="K617" s="9"/>
      <c r="L617" s="9"/>
      <c r="M617" s="9"/>
      <c r="N617" s="9"/>
      <c r="O617" s="9"/>
      <c r="P617" s="9"/>
      <c r="Q617" s="425"/>
      <c r="S617" s="9"/>
      <c r="T617" s="17"/>
      <c r="V617" s="9"/>
      <c r="W617" s="17"/>
      <c r="X617" s="9"/>
      <c r="Y617" s="9"/>
      <c r="Z617" s="9"/>
      <c r="AA617" s="9"/>
      <c r="AB617" s="9"/>
      <c r="AC617" s="9"/>
      <c r="AD617" s="9"/>
      <c r="AE617" s="9"/>
      <c r="AF617" s="9"/>
      <c r="AG617" s="9"/>
      <c r="AH617" s="9"/>
    </row>
    <row r="618" spans="1:34" x14ac:dyDescent="0.25">
      <c r="A618" s="9"/>
      <c r="B618" s="9"/>
      <c r="C618" s="9"/>
      <c r="D618" s="9"/>
      <c r="E618" s="1046"/>
      <c r="F618" s="9"/>
      <c r="G618" s="1046"/>
      <c r="H618" s="16"/>
      <c r="I618" s="9"/>
      <c r="J618" s="9"/>
      <c r="K618" s="9"/>
      <c r="L618" s="9"/>
      <c r="M618" s="9"/>
      <c r="N618" s="9"/>
      <c r="O618" s="9"/>
      <c r="P618" s="9"/>
      <c r="Q618" s="425"/>
      <c r="S618" s="9"/>
      <c r="T618" s="17"/>
      <c r="V618" s="9"/>
      <c r="W618" s="17"/>
      <c r="X618" s="9"/>
      <c r="Y618" s="9"/>
      <c r="Z618" s="9"/>
      <c r="AA618" s="9"/>
      <c r="AB618" s="9"/>
      <c r="AC618" s="9"/>
      <c r="AD618" s="9"/>
      <c r="AE618" s="9"/>
      <c r="AF618" s="9"/>
      <c r="AG618" s="9"/>
      <c r="AH618" s="9"/>
    </row>
    <row r="619" spans="1:34" x14ac:dyDescent="0.25">
      <c r="A619" s="9"/>
      <c r="B619" s="9"/>
      <c r="C619" s="9"/>
      <c r="D619" s="9"/>
      <c r="E619" s="1046"/>
      <c r="F619" s="9"/>
      <c r="G619" s="1046"/>
      <c r="H619" s="16"/>
      <c r="I619" s="9"/>
      <c r="J619" s="9"/>
      <c r="K619" s="9"/>
      <c r="L619" s="9"/>
      <c r="M619" s="9"/>
      <c r="N619" s="9"/>
      <c r="O619" s="9"/>
      <c r="P619" s="9"/>
      <c r="Q619" s="425"/>
      <c r="S619" s="9"/>
      <c r="T619" s="17"/>
      <c r="V619" s="9"/>
      <c r="W619" s="17"/>
      <c r="X619" s="9"/>
      <c r="Y619" s="9"/>
      <c r="Z619" s="9"/>
      <c r="AA619" s="9"/>
      <c r="AB619" s="9"/>
      <c r="AC619" s="9"/>
      <c r="AD619" s="9"/>
      <c r="AE619" s="9"/>
      <c r="AF619" s="9"/>
      <c r="AG619" s="9"/>
      <c r="AH619" s="9"/>
    </row>
    <row r="620" spans="1:34" x14ac:dyDescent="0.25">
      <c r="A620" s="9"/>
      <c r="B620" s="9"/>
      <c r="C620" s="9"/>
      <c r="D620" s="9"/>
      <c r="E620" s="1046"/>
      <c r="F620" s="9"/>
      <c r="G620" s="1046"/>
      <c r="H620" s="16"/>
      <c r="I620" s="9"/>
      <c r="J620" s="9"/>
      <c r="K620" s="9"/>
      <c r="L620" s="9"/>
      <c r="M620" s="9"/>
      <c r="N620" s="9"/>
      <c r="O620" s="9"/>
      <c r="P620" s="9"/>
      <c r="Q620" s="425"/>
      <c r="S620" s="9"/>
      <c r="T620" s="17"/>
      <c r="V620" s="9"/>
      <c r="W620" s="17"/>
      <c r="X620" s="9"/>
      <c r="Y620" s="9"/>
      <c r="Z620" s="9"/>
      <c r="AA620" s="9"/>
      <c r="AB620" s="9"/>
      <c r="AC620" s="9"/>
      <c r="AD620" s="9"/>
      <c r="AE620" s="9"/>
      <c r="AF620" s="9"/>
      <c r="AG620" s="9"/>
      <c r="AH620" s="9"/>
    </row>
    <row r="621" spans="1:34" x14ac:dyDescent="0.25">
      <c r="A621" s="9"/>
      <c r="B621" s="9"/>
      <c r="C621" s="9"/>
      <c r="D621" s="9"/>
      <c r="E621" s="1046"/>
      <c r="F621" s="9"/>
      <c r="G621" s="1046"/>
      <c r="H621" s="16"/>
      <c r="I621" s="9"/>
      <c r="J621" s="9"/>
      <c r="K621" s="9"/>
      <c r="L621" s="9"/>
      <c r="M621" s="9"/>
      <c r="N621" s="9"/>
      <c r="O621" s="9"/>
      <c r="P621" s="9"/>
      <c r="Q621" s="425"/>
      <c r="S621" s="9"/>
      <c r="T621" s="17"/>
      <c r="V621" s="9"/>
      <c r="W621" s="17"/>
      <c r="X621" s="9"/>
      <c r="Y621" s="9"/>
      <c r="Z621" s="9"/>
      <c r="AA621" s="9"/>
      <c r="AB621" s="9"/>
      <c r="AC621" s="9"/>
      <c r="AD621" s="9"/>
      <c r="AE621" s="9"/>
      <c r="AF621" s="9"/>
      <c r="AG621" s="9"/>
      <c r="AH621" s="9"/>
    </row>
    <row r="622" spans="1:34" x14ac:dyDescent="0.25">
      <c r="A622" s="9"/>
      <c r="B622" s="9"/>
      <c r="C622" s="9"/>
      <c r="D622" s="9"/>
      <c r="E622" s="1046"/>
      <c r="F622" s="9"/>
      <c r="G622" s="1046"/>
      <c r="H622" s="16"/>
      <c r="I622" s="9"/>
      <c r="J622" s="9"/>
      <c r="K622" s="9"/>
      <c r="L622" s="9"/>
      <c r="M622" s="9"/>
      <c r="N622" s="9"/>
      <c r="O622" s="9"/>
      <c r="P622" s="9"/>
      <c r="Q622" s="425"/>
      <c r="S622" s="9"/>
      <c r="T622" s="17"/>
      <c r="V622" s="9"/>
      <c r="W622" s="17"/>
      <c r="X622" s="9"/>
      <c r="Y622" s="9"/>
      <c r="Z622" s="9"/>
      <c r="AA622" s="9"/>
      <c r="AB622" s="9"/>
      <c r="AC622" s="9"/>
      <c r="AD622" s="9"/>
      <c r="AE622" s="9"/>
      <c r="AF622" s="9"/>
      <c r="AG622" s="9"/>
      <c r="AH622" s="9"/>
    </row>
    <row r="623" spans="1:34" x14ac:dyDescent="0.25">
      <c r="A623" s="9"/>
      <c r="B623" s="9"/>
      <c r="C623" s="9"/>
      <c r="D623" s="9"/>
      <c r="E623" s="1046"/>
      <c r="F623" s="9"/>
      <c r="G623" s="1046"/>
      <c r="H623" s="16"/>
      <c r="I623" s="9"/>
      <c r="J623" s="9"/>
      <c r="K623" s="9"/>
      <c r="L623" s="9"/>
      <c r="M623" s="9"/>
      <c r="N623" s="9"/>
      <c r="O623" s="9"/>
      <c r="P623" s="9"/>
      <c r="Q623" s="425"/>
      <c r="S623" s="9"/>
      <c r="T623" s="17"/>
      <c r="V623" s="9"/>
      <c r="W623" s="17"/>
      <c r="X623" s="9"/>
      <c r="Y623" s="9"/>
      <c r="Z623" s="9"/>
      <c r="AA623" s="9"/>
      <c r="AB623" s="9"/>
      <c r="AC623" s="9"/>
      <c r="AD623" s="9"/>
      <c r="AE623" s="9"/>
      <c r="AF623" s="9"/>
      <c r="AG623" s="9"/>
      <c r="AH623" s="9"/>
    </row>
    <row r="624" spans="1:34" x14ac:dyDescent="0.25">
      <c r="A624" s="9"/>
      <c r="B624" s="9"/>
      <c r="C624" s="9"/>
      <c r="D624" s="9"/>
      <c r="E624" s="1046"/>
      <c r="F624" s="9"/>
      <c r="G624" s="1046"/>
      <c r="H624" s="16"/>
      <c r="I624" s="9"/>
      <c r="J624" s="9"/>
      <c r="K624" s="9"/>
      <c r="L624" s="9"/>
      <c r="M624" s="9"/>
      <c r="N624" s="9"/>
      <c r="O624" s="9"/>
      <c r="P624" s="9"/>
      <c r="Q624" s="425"/>
      <c r="S624" s="9"/>
      <c r="T624" s="17"/>
      <c r="V624" s="9"/>
      <c r="W624" s="17"/>
      <c r="X624" s="9"/>
      <c r="Y624" s="9"/>
      <c r="Z624" s="9"/>
      <c r="AA624" s="9"/>
      <c r="AB624" s="9"/>
      <c r="AC624" s="9"/>
      <c r="AD624" s="9"/>
      <c r="AE624" s="9"/>
      <c r="AF624" s="9"/>
      <c r="AG624" s="9"/>
      <c r="AH624" s="9"/>
    </row>
    <row r="625" spans="1:34" x14ac:dyDescent="0.25">
      <c r="A625" s="9"/>
      <c r="B625" s="9"/>
      <c r="C625" s="9"/>
      <c r="D625" s="9"/>
      <c r="E625" s="1046"/>
      <c r="F625" s="9"/>
      <c r="G625" s="1046"/>
      <c r="H625" s="16"/>
      <c r="I625" s="9"/>
      <c r="J625" s="9"/>
      <c r="K625" s="9"/>
      <c r="L625" s="9"/>
      <c r="M625" s="9"/>
      <c r="N625" s="9"/>
      <c r="O625" s="9"/>
      <c r="P625" s="9"/>
      <c r="Q625" s="425"/>
      <c r="S625" s="9"/>
      <c r="T625" s="17"/>
      <c r="V625" s="9"/>
      <c r="W625" s="17"/>
      <c r="X625" s="9"/>
      <c r="Y625" s="9"/>
      <c r="Z625" s="9"/>
      <c r="AA625" s="9"/>
      <c r="AB625" s="9"/>
      <c r="AC625" s="9"/>
      <c r="AD625" s="9"/>
      <c r="AE625" s="9"/>
      <c r="AF625" s="9"/>
      <c r="AG625" s="9"/>
      <c r="AH625" s="9"/>
    </row>
    <row r="626" spans="1:34" x14ac:dyDescent="0.25">
      <c r="A626" s="9"/>
      <c r="B626" s="9"/>
      <c r="C626" s="9"/>
      <c r="D626" s="9"/>
      <c r="E626" s="1046"/>
      <c r="F626" s="9"/>
      <c r="G626" s="1046"/>
      <c r="H626" s="16"/>
      <c r="I626" s="9"/>
      <c r="J626" s="9"/>
      <c r="K626" s="9"/>
      <c r="L626" s="9"/>
      <c r="M626" s="9"/>
      <c r="N626" s="9"/>
      <c r="O626" s="9"/>
      <c r="P626" s="9"/>
      <c r="Q626" s="425"/>
      <c r="S626" s="9"/>
      <c r="T626" s="17"/>
      <c r="V626" s="9"/>
      <c r="W626" s="17"/>
      <c r="X626" s="9"/>
      <c r="Y626" s="9"/>
      <c r="Z626" s="9"/>
      <c r="AA626" s="9"/>
      <c r="AB626" s="9"/>
      <c r="AC626" s="9"/>
      <c r="AD626" s="9"/>
      <c r="AE626" s="9"/>
      <c r="AF626" s="9"/>
      <c r="AG626" s="9"/>
      <c r="AH626" s="9"/>
    </row>
    <row r="627" spans="1:34" x14ac:dyDescent="0.25">
      <c r="A627" s="9"/>
      <c r="B627" s="9"/>
      <c r="C627" s="9"/>
      <c r="D627" s="9"/>
      <c r="E627" s="1046"/>
      <c r="F627" s="9"/>
      <c r="G627" s="1046"/>
      <c r="H627" s="16"/>
      <c r="I627" s="9"/>
      <c r="J627" s="9"/>
      <c r="K627" s="9"/>
      <c r="L627" s="9"/>
      <c r="M627" s="9"/>
      <c r="N627" s="9"/>
      <c r="O627" s="9"/>
      <c r="P627" s="9"/>
      <c r="Q627" s="425"/>
      <c r="S627" s="9"/>
      <c r="T627" s="17"/>
      <c r="V627" s="9"/>
      <c r="W627" s="17"/>
      <c r="X627" s="9"/>
      <c r="Y627" s="9"/>
      <c r="Z627" s="9"/>
      <c r="AA627" s="9"/>
      <c r="AB627" s="9"/>
      <c r="AC627" s="9"/>
      <c r="AD627" s="9"/>
      <c r="AE627" s="9"/>
      <c r="AF627" s="9"/>
      <c r="AG627" s="9"/>
      <c r="AH627" s="9"/>
    </row>
    <row r="628" spans="1:34" x14ac:dyDescent="0.25">
      <c r="A628" s="9"/>
      <c r="B628" s="9"/>
      <c r="C628" s="9"/>
      <c r="D628" s="9"/>
      <c r="E628" s="1046"/>
      <c r="F628" s="9"/>
      <c r="G628" s="1046"/>
      <c r="H628" s="16"/>
      <c r="I628" s="9"/>
      <c r="J628" s="9"/>
      <c r="K628" s="9"/>
      <c r="L628" s="9"/>
      <c r="M628" s="9"/>
      <c r="N628" s="9"/>
      <c r="O628" s="9"/>
      <c r="P628" s="9"/>
      <c r="Q628" s="425"/>
      <c r="S628" s="9"/>
      <c r="T628" s="17"/>
      <c r="V628" s="9"/>
      <c r="W628" s="17"/>
      <c r="X628" s="9"/>
      <c r="Y628" s="9"/>
      <c r="Z628" s="9"/>
      <c r="AA628" s="9"/>
      <c r="AB628" s="9"/>
      <c r="AC628" s="9"/>
      <c r="AD628" s="9"/>
      <c r="AE628" s="9"/>
      <c r="AF628" s="9"/>
      <c r="AG628" s="9"/>
      <c r="AH628" s="9"/>
    </row>
    <row r="629" spans="1:34" x14ac:dyDescent="0.25">
      <c r="A629" s="9"/>
      <c r="B629" s="9"/>
      <c r="C629" s="9"/>
      <c r="D629" s="9"/>
      <c r="E629" s="1046"/>
      <c r="F629" s="9"/>
      <c r="G629" s="1046"/>
      <c r="H629" s="16"/>
      <c r="I629" s="9"/>
      <c r="J629" s="9"/>
      <c r="K629" s="9"/>
      <c r="L629" s="9"/>
      <c r="M629" s="9"/>
      <c r="N629" s="9"/>
      <c r="O629" s="9"/>
      <c r="P629" s="9"/>
      <c r="Q629" s="425"/>
      <c r="S629" s="9"/>
      <c r="T629" s="17"/>
      <c r="V629" s="9"/>
      <c r="W629" s="17"/>
      <c r="X629" s="9"/>
      <c r="Y629" s="9"/>
      <c r="Z629" s="9"/>
      <c r="AA629" s="9"/>
      <c r="AB629" s="9"/>
      <c r="AC629" s="9"/>
      <c r="AD629" s="9"/>
      <c r="AE629" s="9"/>
      <c r="AF629" s="9"/>
      <c r="AG629" s="9"/>
      <c r="AH629" s="9"/>
    </row>
    <row r="630" spans="1:34" x14ac:dyDescent="0.25">
      <c r="A630" s="9"/>
      <c r="B630" s="9"/>
      <c r="C630" s="9"/>
      <c r="D630" s="9"/>
      <c r="E630" s="1046"/>
      <c r="F630" s="9"/>
      <c r="G630" s="1046"/>
      <c r="H630" s="16"/>
      <c r="I630" s="9"/>
      <c r="J630" s="9"/>
      <c r="K630" s="9"/>
      <c r="L630" s="9"/>
      <c r="M630" s="9"/>
      <c r="N630" s="9"/>
      <c r="O630" s="9"/>
      <c r="P630" s="9"/>
      <c r="Q630" s="425"/>
      <c r="S630" s="9"/>
      <c r="T630" s="17"/>
      <c r="V630" s="9"/>
      <c r="W630" s="17"/>
      <c r="X630" s="9"/>
      <c r="Y630" s="9"/>
      <c r="Z630" s="9"/>
      <c r="AA630" s="9"/>
      <c r="AB630" s="9"/>
      <c r="AC630" s="9"/>
      <c r="AD630" s="9"/>
      <c r="AE630" s="9"/>
      <c r="AF630" s="9"/>
      <c r="AG630" s="9"/>
      <c r="AH630" s="9"/>
    </row>
    <row r="631" spans="1:34" x14ac:dyDescent="0.25">
      <c r="A631" s="9"/>
      <c r="B631" s="9"/>
      <c r="C631" s="9"/>
      <c r="D631" s="9"/>
      <c r="E631" s="1046"/>
      <c r="F631" s="9"/>
      <c r="G631" s="1046"/>
      <c r="H631" s="16"/>
      <c r="I631" s="9"/>
      <c r="J631" s="9"/>
      <c r="K631" s="9"/>
      <c r="L631" s="9"/>
      <c r="M631" s="9"/>
      <c r="N631" s="9"/>
      <c r="O631" s="9"/>
      <c r="P631" s="9"/>
      <c r="Q631" s="425"/>
      <c r="S631" s="9"/>
      <c r="T631" s="17"/>
      <c r="V631" s="9"/>
      <c r="W631" s="17"/>
      <c r="X631" s="9"/>
      <c r="Y631" s="9"/>
      <c r="Z631" s="9"/>
      <c r="AA631" s="9"/>
      <c r="AB631" s="9"/>
      <c r="AC631" s="9"/>
      <c r="AD631" s="9"/>
      <c r="AE631" s="9"/>
      <c r="AF631" s="9"/>
      <c r="AG631" s="9"/>
      <c r="AH631" s="9"/>
    </row>
    <row r="632" spans="1:34" x14ac:dyDescent="0.25">
      <c r="A632" s="9"/>
      <c r="B632" s="9"/>
      <c r="C632" s="9"/>
      <c r="D632" s="9"/>
      <c r="E632" s="1046"/>
      <c r="F632" s="9"/>
      <c r="G632" s="1046"/>
      <c r="H632" s="16"/>
      <c r="I632" s="9"/>
      <c r="J632" s="9"/>
      <c r="K632" s="9"/>
      <c r="L632" s="9"/>
      <c r="M632" s="9"/>
      <c r="N632" s="9"/>
      <c r="O632" s="9"/>
      <c r="P632" s="9"/>
      <c r="Q632" s="425"/>
      <c r="S632" s="9"/>
      <c r="T632" s="17"/>
      <c r="V632" s="9"/>
      <c r="W632" s="17"/>
      <c r="X632" s="9"/>
      <c r="Y632" s="9"/>
      <c r="Z632" s="9"/>
      <c r="AA632" s="9"/>
      <c r="AB632" s="9"/>
      <c r="AC632" s="9"/>
      <c r="AD632" s="9"/>
      <c r="AE632" s="9"/>
      <c r="AF632" s="9"/>
      <c r="AG632" s="9"/>
      <c r="AH632" s="9"/>
    </row>
    <row r="633" spans="1:34" x14ac:dyDescent="0.25">
      <c r="A633" s="9"/>
      <c r="B633" s="9"/>
      <c r="C633" s="9"/>
      <c r="D633" s="9"/>
      <c r="E633" s="1046"/>
      <c r="F633" s="9"/>
      <c r="G633" s="1046"/>
      <c r="H633" s="16"/>
      <c r="I633" s="9"/>
      <c r="J633" s="9"/>
      <c r="K633" s="9"/>
      <c r="L633" s="9"/>
      <c r="M633" s="9"/>
      <c r="N633" s="9"/>
      <c r="O633" s="9"/>
      <c r="P633" s="9"/>
      <c r="Q633" s="425"/>
      <c r="S633" s="9"/>
      <c r="T633" s="17"/>
      <c r="V633" s="9"/>
      <c r="W633" s="17"/>
      <c r="X633" s="9"/>
      <c r="Y633" s="9"/>
      <c r="Z633" s="9"/>
      <c r="AA633" s="9"/>
      <c r="AB633" s="9"/>
      <c r="AC633" s="9"/>
      <c r="AD633" s="9"/>
      <c r="AE633" s="9"/>
      <c r="AF633" s="9"/>
      <c r="AG633" s="9"/>
      <c r="AH633" s="9"/>
    </row>
    <row r="634" spans="1:34" x14ac:dyDescent="0.25">
      <c r="A634" s="9"/>
      <c r="B634" s="9"/>
      <c r="C634" s="9"/>
      <c r="D634" s="9"/>
      <c r="E634" s="1046"/>
      <c r="F634" s="9"/>
      <c r="G634" s="1046"/>
      <c r="H634" s="16"/>
      <c r="I634" s="9"/>
      <c r="J634" s="9"/>
      <c r="K634" s="9"/>
      <c r="L634" s="9"/>
      <c r="M634" s="9"/>
      <c r="N634" s="9"/>
      <c r="O634" s="9"/>
      <c r="P634" s="9"/>
      <c r="Q634" s="425"/>
      <c r="S634" s="9"/>
      <c r="T634" s="17"/>
      <c r="V634" s="9"/>
      <c r="W634" s="17"/>
      <c r="X634" s="9"/>
      <c r="Y634" s="9"/>
      <c r="Z634" s="9"/>
      <c r="AA634" s="9"/>
      <c r="AB634" s="9"/>
      <c r="AC634" s="9"/>
      <c r="AD634" s="9"/>
      <c r="AE634" s="9"/>
      <c r="AF634" s="9"/>
      <c r="AG634" s="9"/>
      <c r="AH634" s="9"/>
    </row>
    <row r="635" spans="1:34" x14ac:dyDescent="0.25">
      <c r="A635" s="9"/>
      <c r="B635" s="9"/>
      <c r="C635" s="9"/>
      <c r="D635" s="9"/>
      <c r="E635" s="1046"/>
      <c r="F635" s="9"/>
      <c r="G635" s="1046"/>
      <c r="H635" s="16"/>
      <c r="I635" s="9"/>
      <c r="J635" s="9"/>
      <c r="K635" s="9"/>
      <c r="L635" s="9"/>
      <c r="M635" s="9"/>
      <c r="N635" s="9"/>
      <c r="O635" s="9"/>
      <c r="P635" s="9"/>
      <c r="Q635" s="425"/>
      <c r="S635" s="9"/>
      <c r="T635" s="17"/>
      <c r="V635" s="9"/>
      <c r="W635" s="17"/>
      <c r="X635" s="9"/>
      <c r="Y635" s="9"/>
      <c r="Z635" s="9"/>
      <c r="AA635" s="9"/>
      <c r="AB635" s="9"/>
      <c r="AC635" s="9"/>
      <c r="AD635" s="9"/>
      <c r="AE635" s="9"/>
      <c r="AF635" s="9"/>
      <c r="AG635" s="9"/>
      <c r="AH635" s="9"/>
    </row>
    <row r="636" spans="1:34" x14ac:dyDescent="0.25">
      <c r="A636" s="9"/>
      <c r="B636" s="9"/>
      <c r="C636" s="9"/>
      <c r="D636" s="9"/>
      <c r="E636" s="1046"/>
      <c r="F636" s="9"/>
      <c r="G636" s="1046"/>
      <c r="H636" s="16"/>
      <c r="I636" s="9"/>
      <c r="J636" s="9"/>
      <c r="K636" s="9"/>
      <c r="L636" s="9"/>
      <c r="M636" s="9"/>
      <c r="N636" s="9"/>
      <c r="O636" s="9"/>
      <c r="P636" s="9"/>
      <c r="Q636" s="425"/>
      <c r="S636" s="9"/>
      <c r="T636" s="17"/>
      <c r="V636" s="9"/>
      <c r="W636" s="17"/>
      <c r="X636" s="9"/>
      <c r="Y636" s="9"/>
      <c r="Z636" s="9"/>
      <c r="AA636" s="9"/>
      <c r="AB636" s="9"/>
      <c r="AC636" s="9"/>
      <c r="AD636" s="9"/>
      <c r="AE636" s="9"/>
      <c r="AF636" s="9"/>
      <c r="AG636" s="9"/>
      <c r="AH636" s="9"/>
    </row>
    <row r="637" spans="1:34" x14ac:dyDescent="0.25">
      <c r="A637" s="9"/>
      <c r="B637" s="9"/>
      <c r="C637" s="9"/>
      <c r="D637" s="9"/>
      <c r="E637" s="1046"/>
      <c r="F637" s="9"/>
      <c r="G637" s="1046"/>
      <c r="H637" s="16"/>
      <c r="I637" s="9"/>
      <c r="J637" s="9"/>
      <c r="K637" s="9"/>
      <c r="L637" s="9"/>
      <c r="M637" s="9"/>
      <c r="N637" s="9"/>
      <c r="O637" s="9"/>
      <c r="P637" s="9"/>
      <c r="Q637" s="425"/>
      <c r="S637" s="9"/>
      <c r="T637" s="17"/>
      <c r="V637" s="9"/>
      <c r="W637" s="17"/>
      <c r="X637" s="9"/>
      <c r="Y637" s="9"/>
      <c r="Z637" s="9"/>
      <c r="AA637" s="9"/>
      <c r="AB637" s="9"/>
      <c r="AC637" s="9"/>
      <c r="AD637" s="9"/>
      <c r="AE637" s="9"/>
      <c r="AF637" s="9"/>
      <c r="AG637" s="9"/>
      <c r="AH637" s="9"/>
    </row>
    <row r="638" spans="1:34" x14ac:dyDescent="0.25">
      <c r="A638" s="9"/>
      <c r="B638" s="9"/>
      <c r="C638" s="9"/>
      <c r="D638" s="9"/>
      <c r="E638" s="1046"/>
      <c r="F638" s="9"/>
      <c r="G638" s="1046"/>
      <c r="H638" s="16"/>
      <c r="I638" s="9"/>
      <c r="J638" s="9"/>
      <c r="K638" s="9"/>
      <c r="L638" s="9"/>
      <c r="M638" s="9"/>
      <c r="N638" s="9"/>
      <c r="O638" s="9"/>
      <c r="P638" s="9"/>
      <c r="Q638" s="425"/>
      <c r="S638" s="9"/>
      <c r="T638" s="17"/>
      <c r="V638" s="9"/>
      <c r="W638" s="17"/>
      <c r="X638" s="9"/>
      <c r="Y638" s="9"/>
      <c r="Z638" s="9"/>
      <c r="AA638" s="9"/>
      <c r="AB638" s="9"/>
      <c r="AC638" s="9"/>
      <c r="AD638" s="9"/>
      <c r="AE638" s="9"/>
      <c r="AF638" s="9"/>
      <c r="AG638" s="9"/>
      <c r="AH638" s="9"/>
    </row>
    <row r="639" spans="1:34" x14ac:dyDescent="0.25">
      <c r="A639" s="9"/>
      <c r="B639" s="9"/>
      <c r="C639" s="9"/>
      <c r="D639" s="9"/>
      <c r="E639" s="1046"/>
      <c r="F639" s="9"/>
      <c r="G639" s="1046"/>
      <c r="H639" s="16"/>
      <c r="I639" s="9"/>
      <c r="J639" s="9"/>
      <c r="K639" s="9"/>
      <c r="L639" s="9"/>
      <c r="M639" s="9"/>
      <c r="N639" s="9"/>
      <c r="O639" s="9"/>
      <c r="P639" s="9"/>
      <c r="Q639" s="425"/>
      <c r="S639" s="9"/>
      <c r="T639" s="17"/>
      <c r="V639" s="9"/>
      <c r="W639" s="17"/>
      <c r="X639" s="9"/>
      <c r="Y639" s="9"/>
      <c r="Z639" s="9"/>
      <c r="AA639" s="9"/>
      <c r="AB639" s="9"/>
      <c r="AC639" s="9"/>
      <c r="AD639" s="9"/>
      <c r="AE639" s="9"/>
      <c r="AF639" s="9"/>
      <c r="AG639" s="9"/>
      <c r="AH639" s="9"/>
    </row>
    <row r="640" spans="1:34" x14ac:dyDescent="0.25">
      <c r="A640" s="9"/>
      <c r="B640" s="9"/>
      <c r="C640" s="9"/>
      <c r="D640" s="9"/>
      <c r="E640" s="1046"/>
      <c r="F640" s="9"/>
      <c r="G640" s="1046"/>
      <c r="H640" s="16"/>
      <c r="I640" s="9"/>
      <c r="J640" s="9"/>
      <c r="K640" s="9"/>
      <c r="L640" s="9"/>
      <c r="M640" s="9"/>
      <c r="N640" s="9"/>
      <c r="O640" s="9"/>
      <c r="P640" s="9"/>
      <c r="Q640" s="425"/>
      <c r="S640" s="9"/>
      <c r="T640" s="17"/>
      <c r="V640" s="9"/>
      <c r="W640" s="17"/>
      <c r="X640" s="9"/>
      <c r="Y640" s="9"/>
      <c r="Z640" s="9"/>
      <c r="AA640" s="9"/>
      <c r="AB640" s="9"/>
      <c r="AC640" s="9"/>
      <c r="AD640" s="9"/>
      <c r="AE640" s="9"/>
      <c r="AF640" s="9"/>
      <c r="AG640" s="9"/>
      <c r="AH640" s="9"/>
    </row>
    <row r="641" spans="1:34" x14ac:dyDescent="0.25">
      <c r="A641" s="9"/>
      <c r="B641" s="9"/>
      <c r="C641" s="9"/>
      <c r="D641" s="9"/>
      <c r="E641" s="1046"/>
      <c r="F641" s="9"/>
      <c r="G641" s="1046"/>
      <c r="H641" s="16"/>
      <c r="I641" s="9"/>
      <c r="J641" s="9"/>
      <c r="K641" s="9"/>
      <c r="L641" s="9"/>
      <c r="M641" s="9"/>
      <c r="N641" s="9"/>
      <c r="O641" s="9"/>
      <c r="P641" s="9"/>
      <c r="Q641" s="425"/>
      <c r="S641" s="9"/>
      <c r="T641" s="17"/>
      <c r="V641" s="9"/>
      <c r="W641" s="17"/>
      <c r="X641" s="9"/>
      <c r="Y641" s="9"/>
      <c r="Z641" s="9"/>
      <c r="AA641" s="9"/>
      <c r="AB641" s="9"/>
      <c r="AC641" s="9"/>
      <c r="AD641" s="9"/>
      <c r="AE641" s="9"/>
      <c r="AF641" s="9"/>
      <c r="AG641" s="9"/>
      <c r="AH641" s="9"/>
    </row>
    <row r="642" spans="1:34" x14ac:dyDescent="0.25">
      <c r="A642" s="9"/>
      <c r="B642" s="9"/>
      <c r="C642" s="9"/>
      <c r="D642" s="9"/>
      <c r="E642" s="1046"/>
      <c r="F642" s="9"/>
      <c r="G642" s="1046"/>
      <c r="H642" s="16"/>
      <c r="I642" s="9"/>
      <c r="J642" s="9"/>
      <c r="K642" s="9"/>
      <c r="L642" s="9"/>
      <c r="M642" s="9"/>
      <c r="N642" s="9"/>
      <c r="O642" s="9"/>
      <c r="P642" s="9"/>
      <c r="Q642" s="425"/>
      <c r="S642" s="9"/>
      <c r="T642" s="17"/>
      <c r="V642" s="9"/>
      <c r="W642" s="17"/>
      <c r="X642" s="9"/>
      <c r="Y642" s="9"/>
      <c r="Z642" s="9"/>
      <c r="AA642" s="9"/>
      <c r="AB642" s="9"/>
      <c r="AC642" s="9"/>
      <c r="AD642" s="9"/>
      <c r="AE642" s="9"/>
      <c r="AF642" s="9"/>
      <c r="AG642" s="9"/>
      <c r="AH642" s="9"/>
    </row>
    <row r="643" spans="1:34" x14ac:dyDescent="0.25">
      <c r="A643" s="9"/>
      <c r="B643" s="9"/>
      <c r="C643" s="9"/>
      <c r="D643" s="9"/>
      <c r="E643" s="1046"/>
      <c r="F643" s="9"/>
      <c r="G643" s="1046"/>
      <c r="H643" s="16"/>
      <c r="I643" s="9"/>
      <c r="J643" s="9"/>
      <c r="K643" s="9"/>
      <c r="L643" s="9"/>
      <c r="M643" s="9"/>
      <c r="N643" s="9"/>
      <c r="O643" s="9"/>
      <c r="P643" s="9"/>
      <c r="Q643" s="425"/>
      <c r="S643" s="9"/>
      <c r="T643" s="17"/>
      <c r="V643" s="9"/>
      <c r="W643" s="17"/>
      <c r="X643" s="9"/>
      <c r="Y643" s="9"/>
      <c r="Z643" s="9"/>
      <c r="AA643" s="9"/>
      <c r="AB643" s="9"/>
      <c r="AC643" s="9"/>
      <c r="AD643" s="9"/>
      <c r="AE643" s="9"/>
      <c r="AF643" s="9"/>
      <c r="AG643" s="9"/>
      <c r="AH643" s="9"/>
    </row>
    <row r="644" spans="1:34" x14ac:dyDescent="0.25">
      <c r="A644" s="9"/>
      <c r="B644" s="9"/>
      <c r="C644" s="9"/>
      <c r="D644" s="9"/>
      <c r="E644" s="1046"/>
      <c r="F644" s="9"/>
      <c r="G644" s="1046"/>
      <c r="H644" s="16"/>
      <c r="I644" s="9"/>
      <c r="J644" s="9"/>
      <c r="K644" s="9"/>
      <c r="L644" s="9"/>
      <c r="M644" s="9"/>
      <c r="N644" s="9"/>
      <c r="O644" s="9"/>
      <c r="P644" s="9"/>
      <c r="Q644" s="425"/>
      <c r="S644" s="9"/>
      <c r="T644" s="17"/>
      <c r="V644" s="9"/>
      <c r="W644" s="17"/>
      <c r="X644" s="9"/>
      <c r="Y644" s="9"/>
      <c r="Z644" s="9"/>
      <c r="AA644" s="9"/>
      <c r="AB644" s="9"/>
      <c r="AC644" s="9"/>
      <c r="AD644" s="9"/>
      <c r="AE644" s="9"/>
      <c r="AF644" s="9"/>
      <c r="AG644" s="9"/>
      <c r="AH644" s="9"/>
    </row>
    <row r="645" spans="1:34" x14ac:dyDescent="0.25">
      <c r="A645" s="9"/>
      <c r="B645" s="9"/>
      <c r="C645" s="9"/>
      <c r="D645" s="9"/>
      <c r="E645" s="1046"/>
      <c r="F645" s="9"/>
      <c r="G645" s="1046"/>
      <c r="H645" s="16"/>
      <c r="I645" s="9"/>
      <c r="J645" s="9"/>
      <c r="K645" s="9"/>
      <c r="L645" s="9"/>
      <c r="M645" s="9"/>
      <c r="N645" s="9"/>
      <c r="O645" s="9"/>
      <c r="P645" s="9"/>
      <c r="Q645" s="425"/>
      <c r="S645" s="9"/>
      <c r="T645" s="17"/>
      <c r="V645" s="9"/>
      <c r="W645" s="17"/>
      <c r="X645" s="9"/>
      <c r="Y645" s="9"/>
      <c r="Z645" s="9"/>
      <c r="AA645" s="9"/>
      <c r="AB645" s="9"/>
      <c r="AC645" s="9"/>
      <c r="AD645" s="9"/>
      <c r="AE645" s="9"/>
      <c r="AF645" s="9"/>
      <c r="AG645" s="9"/>
      <c r="AH645" s="9"/>
    </row>
    <row r="646" spans="1:34" x14ac:dyDescent="0.25">
      <c r="A646" s="9"/>
      <c r="B646" s="9"/>
      <c r="C646" s="9"/>
      <c r="D646" s="9"/>
      <c r="E646" s="1046"/>
      <c r="F646" s="9"/>
      <c r="G646" s="1046"/>
      <c r="H646" s="16"/>
      <c r="I646" s="9"/>
      <c r="J646" s="9"/>
      <c r="K646" s="9"/>
      <c r="L646" s="9"/>
      <c r="M646" s="9"/>
      <c r="N646" s="9"/>
      <c r="O646" s="9"/>
      <c r="P646" s="9"/>
      <c r="Q646" s="425"/>
      <c r="S646" s="9"/>
      <c r="T646" s="17"/>
      <c r="V646" s="9"/>
      <c r="W646" s="17"/>
      <c r="X646" s="9"/>
      <c r="Y646" s="9"/>
      <c r="Z646" s="9"/>
      <c r="AA646" s="9"/>
      <c r="AB646" s="9"/>
      <c r="AC646" s="9"/>
      <c r="AD646" s="9"/>
      <c r="AE646" s="9"/>
      <c r="AF646" s="9"/>
      <c r="AG646" s="9"/>
      <c r="AH646" s="9"/>
    </row>
    <row r="647" spans="1:34" x14ac:dyDescent="0.25">
      <c r="A647" s="9"/>
      <c r="B647" s="9"/>
      <c r="C647" s="9"/>
      <c r="D647" s="9"/>
      <c r="E647" s="1046"/>
      <c r="F647" s="9"/>
      <c r="G647" s="1046"/>
      <c r="H647" s="16"/>
      <c r="I647" s="9"/>
      <c r="J647" s="9"/>
      <c r="K647" s="9"/>
      <c r="L647" s="9"/>
      <c r="M647" s="9"/>
      <c r="N647" s="9"/>
      <c r="O647" s="9"/>
      <c r="P647" s="9"/>
      <c r="Q647" s="425"/>
      <c r="S647" s="9"/>
      <c r="T647" s="17"/>
      <c r="V647" s="9"/>
      <c r="W647" s="17"/>
      <c r="X647" s="9"/>
      <c r="Y647" s="9"/>
      <c r="Z647" s="9"/>
      <c r="AA647" s="9"/>
      <c r="AB647" s="9"/>
      <c r="AC647" s="9"/>
      <c r="AD647" s="9"/>
      <c r="AE647" s="9"/>
      <c r="AF647" s="9"/>
      <c r="AG647" s="9"/>
      <c r="AH647" s="9"/>
    </row>
    <row r="648" spans="1:34" x14ac:dyDescent="0.25">
      <c r="A648" s="9"/>
      <c r="B648" s="9"/>
      <c r="C648" s="9"/>
      <c r="D648" s="9"/>
      <c r="E648" s="1046"/>
      <c r="F648" s="9"/>
      <c r="G648" s="1046"/>
      <c r="H648" s="16"/>
      <c r="I648" s="9"/>
      <c r="J648" s="9"/>
      <c r="K648" s="9"/>
      <c r="L648" s="9"/>
      <c r="M648" s="9"/>
      <c r="N648" s="9"/>
      <c r="O648" s="9"/>
      <c r="P648" s="9"/>
      <c r="Q648" s="425"/>
      <c r="S648" s="9"/>
      <c r="T648" s="17"/>
      <c r="V648" s="9"/>
      <c r="W648" s="17"/>
      <c r="X648" s="9"/>
      <c r="Y648" s="9"/>
      <c r="Z648" s="9"/>
      <c r="AA648" s="9"/>
      <c r="AB648" s="9"/>
      <c r="AC648" s="9"/>
      <c r="AD648" s="9"/>
      <c r="AE648" s="9"/>
      <c r="AF648" s="9"/>
      <c r="AG648" s="9"/>
      <c r="AH648" s="9"/>
    </row>
    <row r="649" spans="1:34" x14ac:dyDescent="0.25">
      <c r="A649" s="9"/>
      <c r="B649" s="9"/>
      <c r="C649" s="9"/>
      <c r="D649" s="9"/>
      <c r="E649" s="1046"/>
      <c r="F649" s="9"/>
      <c r="G649" s="1046"/>
      <c r="H649" s="16"/>
      <c r="I649" s="9"/>
      <c r="J649" s="9"/>
      <c r="K649" s="9"/>
      <c r="L649" s="9"/>
      <c r="M649" s="9"/>
      <c r="N649" s="9"/>
      <c r="O649" s="9"/>
      <c r="P649" s="9"/>
      <c r="Q649" s="425"/>
      <c r="S649" s="9"/>
      <c r="T649" s="17"/>
      <c r="V649" s="9"/>
      <c r="W649" s="17"/>
      <c r="X649" s="9"/>
      <c r="Y649" s="9"/>
      <c r="Z649" s="9"/>
      <c r="AA649" s="9"/>
      <c r="AB649" s="9"/>
      <c r="AC649" s="9"/>
      <c r="AD649" s="9"/>
      <c r="AE649" s="9"/>
      <c r="AF649" s="9"/>
      <c r="AG649" s="9"/>
      <c r="AH649" s="9"/>
    </row>
    <row r="650" spans="1:34" x14ac:dyDescent="0.25">
      <c r="A650" s="9"/>
      <c r="B650" s="9"/>
      <c r="C650" s="9"/>
      <c r="D650" s="9"/>
      <c r="E650" s="1046"/>
      <c r="F650" s="9"/>
      <c r="G650" s="1046"/>
      <c r="H650" s="16"/>
      <c r="I650" s="9"/>
      <c r="J650" s="9"/>
      <c r="K650" s="9"/>
      <c r="L650" s="9"/>
      <c r="M650" s="9"/>
      <c r="N650" s="9"/>
      <c r="O650" s="9"/>
      <c r="P650" s="9"/>
      <c r="Q650" s="425"/>
      <c r="S650" s="9"/>
      <c r="T650" s="17"/>
      <c r="V650" s="9"/>
      <c r="W650" s="17"/>
      <c r="X650" s="9"/>
      <c r="Y650" s="9"/>
      <c r="Z650" s="9"/>
      <c r="AA650" s="9"/>
      <c r="AB650" s="9"/>
      <c r="AC650" s="9"/>
      <c r="AD650" s="9"/>
      <c r="AE650" s="9"/>
      <c r="AF650" s="9"/>
      <c r="AG650" s="9"/>
      <c r="AH650" s="9"/>
    </row>
    <row r="651" spans="1:34" x14ac:dyDescent="0.25">
      <c r="A651" s="9"/>
      <c r="B651" s="9"/>
      <c r="C651" s="9"/>
      <c r="D651" s="9"/>
      <c r="E651" s="1046"/>
      <c r="F651" s="9"/>
      <c r="G651" s="1046"/>
      <c r="H651" s="16"/>
      <c r="I651" s="9"/>
      <c r="J651" s="9"/>
      <c r="K651" s="9"/>
      <c r="L651" s="9"/>
      <c r="M651" s="9"/>
      <c r="N651" s="9"/>
      <c r="O651" s="9"/>
      <c r="P651" s="9"/>
      <c r="Q651" s="425"/>
      <c r="S651" s="9"/>
      <c r="T651" s="17"/>
      <c r="V651" s="9"/>
      <c r="W651" s="17"/>
      <c r="X651" s="9"/>
      <c r="Y651" s="9"/>
      <c r="Z651" s="9"/>
      <c r="AA651" s="9"/>
      <c r="AB651" s="9"/>
      <c r="AC651" s="9"/>
      <c r="AD651" s="9"/>
      <c r="AE651" s="9"/>
      <c r="AF651" s="9"/>
      <c r="AG651" s="9"/>
      <c r="AH651" s="9"/>
    </row>
    <row r="652" spans="1:34" x14ac:dyDescent="0.25">
      <c r="A652" s="9"/>
      <c r="B652" s="9"/>
      <c r="C652" s="9"/>
      <c r="D652" s="9"/>
      <c r="E652" s="1046"/>
      <c r="F652" s="9"/>
      <c r="G652" s="1046"/>
      <c r="H652" s="16"/>
      <c r="I652" s="9"/>
      <c r="J652" s="9"/>
      <c r="K652" s="9"/>
      <c r="L652" s="9"/>
      <c r="M652" s="9"/>
      <c r="N652" s="9"/>
      <c r="O652" s="9"/>
      <c r="P652" s="9"/>
      <c r="Q652" s="425"/>
      <c r="S652" s="9"/>
      <c r="T652" s="17"/>
      <c r="V652" s="9"/>
      <c r="W652" s="17"/>
      <c r="X652" s="9"/>
      <c r="Y652" s="9"/>
      <c r="Z652" s="9"/>
      <c r="AA652" s="9"/>
      <c r="AB652" s="9"/>
      <c r="AC652" s="9"/>
      <c r="AD652" s="9"/>
      <c r="AE652" s="9"/>
      <c r="AF652" s="9"/>
      <c r="AG652" s="9"/>
      <c r="AH652" s="9"/>
    </row>
    <row r="653" spans="1:34" x14ac:dyDescent="0.25">
      <c r="A653" s="9"/>
      <c r="B653" s="9"/>
      <c r="C653" s="9"/>
      <c r="D653" s="9"/>
      <c r="E653" s="1046"/>
      <c r="F653" s="9"/>
      <c r="G653" s="1046"/>
      <c r="H653" s="16"/>
      <c r="I653" s="9"/>
      <c r="J653" s="9"/>
      <c r="K653" s="9"/>
      <c r="L653" s="9"/>
      <c r="M653" s="9"/>
      <c r="N653" s="9"/>
      <c r="O653" s="9"/>
      <c r="P653" s="9"/>
      <c r="Q653" s="425"/>
      <c r="S653" s="9"/>
      <c r="T653" s="17"/>
      <c r="V653" s="9"/>
      <c r="W653" s="17"/>
      <c r="X653" s="9"/>
      <c r="Y653" s="9"/>
      <c r="Z653" s="9"/>
      <c r="AA653" s="9"/>
      <c r="AB653" s="9"/>
      <c r="AC653" s="9"/>
      <c r="AD653" s="9"/>
      <c r="AE653" s="9"/>
      <c r="AF653" s="9"/>
      <c r="AG653" s="9"/>
      <c r="AH653" s="9"/>
    </row>
    <row r="654" spans="1:34" x14ac:dyDescent="0.25">
      <c r="A654" s="9"/>
      <c r="B654" s="9"/>
      <c r="C654" s="9"/>
      <c r="D654" s="9"/>
      <c r="E654" s="1046"/>
      <c r="F654" s="9"/>
      <c r="G654" s="1046"/>
      <c r="H654" s="16"/>
      <c r="I654" s="9"/>
      <c r="J654" s="9"/>
      <c r="K654" s="9"/>
      <c r="L654" s="9"/>
      <c r="M654" s="9"/>
      <c r="N654" s="9"/>
      <c r="O654" s="9"/>
      <c r="P654" s="9"/>
      <c r="Q654" s="425"/>
      <c r="S654" s="9"/>
      <c r="T654" s="17"/>
      <c r="V654" s="9"/>
      <c r="W654" s="17"/>
      <c r="X654" s="9"/>
      <c r="Y654" s="9"/>
      <c r="Z654" s="9"/>
      <c r="AA654" s="9"/>
      <c r="AB654" s="9"/>
      <c r="AC654" s="9"/>
      <c r="AD654" s="9"/>
      <c r="AE654" s="9"/>
      <c r="AF654" s="9"/>
      <c r="AG654" s="9"/>
      <c r="AH654" s="9"/>
    </row>
    <row r="655" spans="1:34" x14ac:dyDescent="0.25">
      <c r="A655" s="9"/>
      <c r="B655" s="9"/>
      <c r="C655" s="9"/>
      <c r="D655" s="9"/>
      <c r="E655" s="1046"/>
      <c r="F655" s="9"/>
      <c r="G655" s="1046"/>
      <c r="H655" s="16"/>
      <c r="I655" s="9"/>
      <c r="J655" s="9"/>
      <c r="K655" s="9"/>
      <c r="L655" s="9"/>
      <c r="M655" s="9"/>
      <c r="N655" s="9"/>
      <c r="O655" s="9"/>
      <c r="P655" s="9"/>
      <c r="Q655" s="425"/>
      <c r="S655" s="9"/>
      <c r="T655" s="17"/>
      <c r="V655" s="9"/>
      <c r="W655" s="17"/>
      <c r="X655" s="9"/>
      <c r="Y655" s="9"/>
      <c r="Z655" s="9"/>
      <c r="AA655" s="9"/>
      <c r="AB655" s="9"/>
      <c r="AC655" s="9"/>
      <c r="AD655" s="9"/>
      <c r="AE655" s="9"/>
      <c r="AF655" s="9"/>
      <c r="AG655" s="9"/>
      <c r="AH655" s="9"/>
    </row>
    <row r="656" spans="1:34" x14ac:dyDescent="0.25">
      <c r="A656" s="9"/>
      <c r="B656" s="9"/>
      <c r="C656" s="9"/>
      <c r="D656" s="9"/>
      <c r="E656" s="1046"/>
      <c r="F656" s="9"/>
      <c r="G656" s="1046"/>
      <c r="H656" s="16"/>
      <c r="I656" s="9"/>
      <c r="J656" s="9"/>
      <c r="K656" s="9"/>
      <c r="L656" s="9"/>
      <c r="M656" s="9"/>
      <c r="N656" s="9"/>
      <c r="O656" s="9"/>
      <c r="P656" s="9"/>
      <c r="Q656" s="425"/>
      <c r="S656" s="9"/>
      <c r="T656" s="17"/>
      <c r="V656" s="9"/>
      <c r="W656" s="17"/>
      <c r="X656" s="9"/>
      <c r="Y656" s="9"/>
      <c r="Z656" s="9"/>
      <c r="AA656" s="9"/>
      <c r="AB656" s="9"/>
      <c r="AC656" s="9"/>
      <c r="AD656" s="9"/>
      <c r="AE656" s="9"/>
      <c r="AF656" s="9"/>
      <c r="AG656" s="9"/>
      <c r="AH656" s="9"/>
    </row>
    <row r="657" spans="1:34" x14ac:dyDescent="0.25">
      <c r="A657" s="9"/>
      <c r="B657" s="9"/>
      <c r="C657" s="9"/>
      <c r="D657" s="9"/>
      <c r="E657" s="1046"/>
      <c r="F657" s="9"/>
      <c r="G657" s="1046"/>
      <c r="H657" s="16"/>
      <c r="I657" s="9"/>
      <c r="J657" s="9"/>
      <c r="K657" s="9"/>
      <c r="L657" s="9"/>
      <c r="M657" s="9"/>
      <c r="N657" s="9"/>
      <c r="O657" s="9"/>
      <c r="P657" s="9"/>
      <c r="Q657" s="425"/>
      <c r="S657" s="9"/>
      <c r="T657" s="17"/>
      <c r="V657" s="9"/>
      <c r="W657" s="17"/>
      <c r="X657" s="9"/>
      <c r="Y657" s="9"/>
      <c r="Z657" s="9"/>
      <c r="AA657" s="9"/>
      <c r="AB657" s="9"/>
      <c r="AC657" s="9"/>
      <c r="AD657" s="9"/>
      <c r="AE657" s="9"/>
      <c r="AF657" s="9"/>
      <c r="AG657" s="9"/>
      <c r="AH657" s="9"/>
    </row>
    <row r="658" spans="1:34" x14ac:dyDescent="0.25">
      <c r="A658" s="9"/>
      <c r="B658" s="9"/>
      <c r="C658" s="9"/>
      <c r="D658" s="9"/>
      <c r="E658" s="1046"/>
      <c r="F658" s="9"/>
      <c r="G658" s="1046"/>
      <c r="H658" s="16"/>
      <c r="I658" s="9"/>
      <c r="J658" s="9"/>
      <c r="K658" s="9"/>
      <c r="L658" s="9"/>
      <c r="M658" s="9"/>
      <c r="N658" s="9"/>
      <c r="O658" s="9"/>
      <c r="P658" s="9"/>
      <c r="Q658" s="425"/>
      <c r="S658" s="9"/>
      <c r="T658" s="17"/>
      <c r="V658" s="9"/>
      <c r="W658" s="17"/>
      <c r="X658" s="9"/>
      <c r="Y658" s="9"/>
      <c r="Z658" s="9"/>
      <c r="AA658" s="9"/>
      <c r="AB658" s="9"/>
      <c r="AC658" s="9"/>
      <c r="AD658" s="9"/>
      <c r="AE658" s="9"/>
      <c r="AF658" s="9"/>
      <c r="AG658" s="9"/>
      <c r="AH658" s="9"/>
    </row>
    <row r="659" spans="1:34" x14ac:dyDescent="0.25">
      <c r="A659" s="9"/>
      <c r="B659" s="9"/>
      <c r="C659" s="9"/>
      <c r="D659" s="9"/>
      <c r="E659" s="1046"/>
      <c r="F659" s="9"/>
      <c r="G659" s="1046"/>
      <c r="H659" s="16"/>
      <c r="I659" s="9"/>
      <c r="J659" s="9"/>
      <c r="K659" s="9"/>
      <c r="L659" s="9"/>
      <c r="M659" s="9"/>
      <c r="N659" s="9"/>
      <c r="O659" s="9"/>
      <c r="P659" s="9"/>
      <c r="Q659" s="425"/>
      <c r="S659" s="9"/>
      <c r="T659" s="17"/>
      <c r="V659" s="9"/>
      <c r="W659" s="17"/>
      <c r="X659" s="9"/>
      <c r="Y659" s="9"/>
      <c r="Z659" s="9"/>
      <c r="AA659" s="9"/>
      <c r="AB659" s="9"/>
      <c r="AC659" s="9"/>
      <c r="AD659" s="9"/>
      <c r="AE659" s="9"/>
      <c r="AF659" s="9"/>
      <c r="AG659" s="9"/>
      <c r="AH659" s="9"/>
    </row>
    <row r="660" spans="1:34" x14ac:dyDescent="0.25">
      <c r="A660" s="9"/>
      <c r="B660" s="9"/>
      <c r="C660" s="9"/>
      <c r="D660" s="9"/>
      <c r="E660" s="1046"/>
      <c r="F660" s="9"/>
      <c r="G660" s="1046"/>
      <c r="H660" s="16"/>
      <c r="I660" s="9"/>
      <c r="J660" s="9"/>
      <c r="K660" s="9"/>
      <c r="L660" s="9"/>
      <c r="M660" s="9"/>
      <c r="N660" s="9"/>
      <c r="O660" s="9"/>
      <c r="P660" s="9"/>
      <c r="Q660" s="425"/>
      <c r="S660" s="9"/>
      <c r="T660" s="17"/>
      <c r="V660" s="9"/>
      <c r="W660" s="17"/>
      <c r="X660" s="9"/>
      <c r="Y660" s="9"/>
      <c r="Z660" s="9"/>
      <c r="AA660" s="9"/>
      <c r="AB660" s="9"/>
      <c r="AC660" s="9"/>
      <c r="AD660" s="9"/>
      <c r="AE660" s="9"/>
      <c r="AF660" s="9"/>
      <c r="AG660" s="9"/>
      <c r="AH660" s="9"/>
    </row>
    <row r="661" spans="1:34" x14ac:dyDescent="0.25">
      <c r="A661" s="9"/>
      <c r="B661" s="9"/>
      <c r="C661" s="9"/>
      <c r="D661" s="9"/>
      <c r="E661" s="1046"/>
      <c r="F661" s="9"/>
      <c r="G661" s="1046"/>
      <c r="H661" s="16"/>
      <c r="I661" s="9"/>
      <c r="J661" s="9"/>
      <c r="K661" s="9"/>
      <c r="L661" s="9"/>
      <c r="M661" s="9"/>
      <c r="N661" s="9"/>
      <c r="O661" s="9"/>
      <c r="P661" s="9"/>
      <c r="Q661" s="425"/>
      <c r="S661" s="9"/>
      <c r="T661" s="17"/>
      <c r="V661" s="9"/>
      <c r="W661" s="17"/>
      <c r="X661" s="9"/>
      <c r="Y661" s="9"/>
      <c r="Z661" s="9"/>
      <c r="AA661" s="9"/>
      <c r="AB661" s="9"/>
      <c r="AC661" s="9"/>
      <c r="AD661" s="9"/>
      <c r="AE661" s="9"/>
      <c r="AF661" s="9"/>
      <c r="AG661" s="9"/>
      <c r="AH661" s="9"/>
    </row>
    <row r="662" spans="1:34" x14ac:dyDescent="0.25">
      <c r="A662" s="9"/>
      <c r="B662" s="9"/>
      <c r="C662" s="9"/>
      <c r="D662" s="9"/>
      <c r="E662" s="1046"/>
      <c r="F662" s="9"/>
      <c r="G662" s="1046"/>
      <c r="H662" s="16"/>
      <c r="I662" s="9"/>
      <c r="J662" s="9"/>
      <c r="K662" s="9"/>
      <c r="L662" s="9"/>
      <c r="M662" s="9"/>
      <c r="N662" s="9"/>
      <c r="O662" s="9"/>
      <c r="P662" s="9"/>
      <c r="Q662" s="425"/>
      <c r="S662" s="9"/>
      <c r="T662" s="17"/>
      <c r="V662" s="9"/>
      <c r="W662" s="17"/>
      <c r="X662" s="9"/>
      <c r="Y662" s="9"/>
      <c r="Z662" s="9"/>
      <c r="AA662" s="9"/>
      <c r="AB662" s="9"/>
      <c r="AC662" s="9"/>
      <c r="AD662" s="9"/>
      <c r="AE662" s="9"/>
      <c r="AF662" s="9"/>
      <c r="AG662" s="9"/>
      <c r="AH662" s="9"/>
    </row>
    <row r="663" spans="1:34" x14ac:dyDescent="0.25">
      <c r="A663" s="9"/>
      <c r="B663" s="9"/>
      <c r="C663" s="9"/>
      <c r="D663" s="9"/>
      <c r="E663" s="1046"/>
      <c r="F663" s="9"/>
      <c r="G663" s="1046"/>
      <c r="H663" s="16"/>
      <c r="I663" s="9"/>
      <c r="J663" s="9"/>
      <c r="K663" s="9"/>
      <c r="L663" s="9"/>
      <c r="M663" s="9"/>
      <c r="N663" s="9"/>
      <c r="O663" s="9"/>
      <c r="P663" s="9"/>
      <c r="Q663" s="425"/>
      <c r="S663" s="9"/>
      <c r="T663" s="17"/>
      <c r="V663" s="9"/>
      <c r="W663" s="17"/>
      <c r="X663" s="9"/>
      <c r="Y663" s="9"/>
      <c r="Z663" s="9"/>
      <c r="AA663" s="9"/>
      <c r="AB663" s="9"/>
      <c r="AC663" s="9"/>
      <c r="AD663" s="9"/>
      <c r="AE663" s="9"/>
      <c r="AF663" s="9"/>
      <c r="AG663" s="9"/>
      <c r="AH663" s="9"/>
    </row>
    <row r="664" spans="1:34" x14ac:dyDescent="0.25">
      <c r="A664" s="9"/>
      <c r="B664" s="9"/>
      <c r="C664" s="9"/>
      <c r="D664" s="9"/>
      <c r="E664" s="1046"/>
      <c r="F664" s="9"/>
      <c r="G664" s="1046"/>
      <c r="H664" s="16"/>
      <c r="I664" s="9"/>
      <c r="J664" s="9"/>
      <c r="K664" s="9"/>
      <c r="L664" s="9"/>
      <c r="M664" s="9"/>
      <c r="N664" s="9"/>
      <c r="O664" s="9"/>
      <c r="P664" s="9"/>
      <c r="Q664" s="425"/>
      <c r="S664" s="9"/>
      <c r="T664" s="17"/>
      <c r="V664" s="9"/>
      <c r="W664" s="17"/>
      <c r="X664" s="9"/>
      <c r="Y664" s="9"/>
      <c r="Z664" s="9"/>
      <c r="AA664" s="9"/>
      <c r="AB664" s="9"/>
      <c r="AC664" s="9"/>
      <c r="AD664" s="9"/>
      <c r="AE664" s="9"/>
      <c r="AF664" s="9"/>
      <c r="AG664" s="9"/>
      <c r="AH664" s="9"/>
    </row>
    <row r="665" spans="1:34" x14ac:dyDescent="0.25">
      <c r="A665" s="9"/>
      <c r="B665" s="9"/>
      <c r="C665" s="9"/>
      <c r="D665" s="9"/>
      <c r="E665" s="1046"/>
      <c r="F665" s="9"/>
      <c r="G665" s="1046"/>
      <c r="H665" s="16"/>
      <c r="I665" s="9"/>
      <c r="J665" s="9"/>
      <c r="K665" s="9"/>
      <c r="L665" s="9"/>
      <c r="M665" s="9"/>
      <c r="N665" s="9"/>
      <c r="O665" s="9"/>
      <c r="P665" s="9"/>
      <c r="Q665" s="425"/>
      <c r="S665" s="9"/>
      <c r="T665" s="17"/>
      <c r="V665" s="9"/>
      <c r="W665" s="17"/>
      <c r="X665" s="9"/>
      <c r="Y665" s="9"/>
      <c r="Z665" s="9"/>
      <c r="AA665" s="9"/>
      <c r="AB665" s="9"/>
      <c r="AC665" s="9"/>
      <c r="AD665" s="9"/>
      <c r="AE665" s="9"/>
      <c r="AF665" s="9"/>
      <c r="AG665" s="9"/>
      <c r="AH665" s="9"/>
    </row>
    <row r="666" spans="1:34" x14ac:dyDescent="0.25">
      <c r="A666" s="9"/>
      <c r="B666" s="9"/>
      <c r="C666" s="9"/>
      <c r="D666" s="9"/>
      <c r="E666" s="1046"/>
      <c r="F666" s="9"/>
      <c r="G666" s="1046"/>
      <c r="H666" s="16"/>
      <c r="I666" s="9"/>
      <c r="J666" s="9"/>
      <c r="K666" s="9"/>
      <c r="L666" s="9"/>
      <c r="M666" s="9"/>
      <c r="N666" s="9"/>
      <c r="O666" s="9"/>
      <c r="P666" s="9"/>
      <c r="Q666" s="425"/>
      <c r="S666" s="9"/>
      <c r="T666" s="17"/>
      <c r="V666" s="9"/>
      <c r="W666" s="17"/>
      <c r="X666" s="9"/>
      <c r="Y666" s="9"/>
      <c r="Z666" s="9"/>
      <c r="AA666" s="9"/>
      <c r="AB666" s="9"/>
      <c r="AC666" s="9"/>
      <c r="AD666" s="9"/>
      <c r="AE666" s="9"/>
      <c r="AF666" s="9"/>
      <c r="AG666" s="9"/>
      <c r="AH666" s="9"/>
    </row>
    <row r="667" spans="1:34" x14ac:dyDescent="0.25">
      <c r="A667" s="9"/>
      <c r="B667" s="9"/>
      <c r="C667" s="9"/>
      <c r="D667" s="9"/>
      <c r="E667" s="1046"/>
      <c r="F667" s="9"/>
      <c r="G667" s="1046"/>
      <c r="H667" s="16"/>
      <c r="I667" s="9"/>
      <c r="J667" s="9"/>
      <c r="K667" s="9"/>
      <c r="L667" s="9"/>
      <c r="M667" s="9"/>
      <c r="N667" s="9"/>
      <c r="O667" s="9"/>
      <c r="P667" s="9"/>
      <c r="Q667" s="425"/>
      <c r="S667" s="9"/>
      <c r="T667" s="17"/>
      <c r="V667" s="9"/>
      <c r="W667" s="17"/>
      <c r="X667" s="9"/>
      <c r="Y667" s="9"/>
      <c r="Z667" s="9"/>
      <c r="AA667" s="9"/>
      <c r="AB667" s="9"/>
      <c r="AC667" s="9"/>
      <c r="AD667" s="9"/>
      <c r="AE667" s="9"/>
      <c r="AF667" s="9"/>
      <c r="AG667" s="9"/>
      <c r="AH667" s="9"/>
    </row>
    <row r="668" spans="1:34" x14ac:dyDescent="0.25">
      <c r="A668" s="9"/>
      <c r="B668" s="9"/>
      <c r="C668" s="9"/>
      <c r="D668" s="9"/>
      <c r="E668" s="1046"/>
      <c r="F668" s="9"/>
      <c r="G668" s="1046"/>
      <c r="H668" s="16"/>
      <c r="I668" s="9"/>
      <c r="J668" s="9"/>
      <c r="K668" s="9"/>
      <c r="L668" s="9"/>
      <c r="M668" s="9"/>
      <c r="N668" s="9"/>
      <c r="O668" s="9"/>
      <c r="P668" s="9"/>
      <c r="Q668" s="425"/>
      <c r="S668" s="9"/>
      <c r="T668" s="17"/>
      <c r="V668" s="9"/>
      <c r="W668" s="17"/>
      <c r="X668" s="9"/>
      <c r="Y668" s="9"/>
      <c r="Z668" s="9"/>
      <c r="AA668" s="9"/>
      <c r="AB668" s="9"/>
      <c r="AC668" s="9"/>
      <c r="AD668" s="9"/>
      <c r="AE668" s="9"/>
      <c r="AF668" s="9"/>
      <c r="AG668" s="9"/>
      <c r="AH668" s="9"/>
    </row>
    <row r="669" spans="1:34" x14ac:dyDescent="0.25">
      <c r="A669" s="9"/>
      <c r="B669" s="9"/>
      <c r="C669" s="9"/>
      <c r="D669" s="9"/>
      <c r="E669" s="1046"/>
      <c r="F669" s="9"/>
      <c r="G669" s="1046"/>
      <c r="H669" s="16"/>
      <c r="I669" s="9"/>
      <c r="J669" s="9"/>
      <c r="K669" s="9"/>
      <c r="L669" s="9"/>
      <c r="M669" s="9"/>
      <c r="N669" s="9"/>
      <c r="O669" s="9"/>
      <c r="P669" s="9"/>
      <c r="Q669" s="425"/>
      <c r="S669" s="9"/>
      <c r="T669" s="17"/>
      <c r="V669" s="9"/>
      <c r="W669" s="17"/>
      <c r="X669" s="9"/>
      <c r="Y669" s="9"/>
      <c r="Z669" s="9"/>
      <c r="AA669" s="9"/>
      <c r="AB669" s="9"/>
      <c r="AC669" s="9"/>
      <c r="AD669" s="9"/>
      <c r="AE669" s="9"/>
      <c r="AF669" s="9"/>
      <c r="AG669" s="9"/>
      <c r="AH669" s="9"/>
    </row>
    <row r="670" spans="1:34" x14ac:dyDescent="0.25">
      <c r="A670" s="9"/>
      <c r="B670" s="9"/>
      <c r="C670" s="9"/>
      <c r="D670" s="9"/>
      <c r="E670" s="1046"/>
      <c r="F670" s="9"/>
      <c r="G670" s="1046"/>
      <c r="H670" s="16"/>
      <c r="I670" s="9"/>
      <c r="J670" s="9"/>
      <c r="K670" s="9"/>
      <c r="L670" s="9"/>
      <c r="M670" s="9"/>
      <c r="N670" s="9"/>
      <c r="O670" s="9"/>
      <c r="P670" s="9"/>
      <c r="Q670" s="425"/>
      <c r="S670" s="9"/>
      <c r="T670" s="17"/>
      <c r="V670" s="9"/>
      <c r="W670" s="17"/>
      <c r="X670" s="9"/>
      <c r="Y670" s="9"/>
      <c r="Z670" s="9"/>
      <c r="AA670" s="9"/>
      <c r="AB670" s="9"/>
      <c r="AC670" s="9"/>
      <c r="AD670" s="9"/>
      <c r="AE670" s="9"/>
      <c r="AF670" s="9"/>
      <c r="AG670" s="9"/>
      <c r="AH670" s="9"/>
    </row>
    <row r="671" spans="1:34" x14ac:dyDescent="0.25">
      <c r="A671" s="9"/>
      <c r="B671" s="9"/>
      <c r="C671" s="9"/>
      <c r="D671" s="9"/>
      <c r="E671" s="1046"/>
      <c r="F671" s="9"/>
      <c r="G671" s="1046"/>
      <c r="H671" s="16"/>
      <c r="I671" s="9"/>
      <c r="J671" s="9"/>
      <c r="K671" s="9"/>
      <c r="L671" s="9"/>
      <c r="M671" s="9"/>
      <c r="N671" s="9"/>
      <c r="O671" s="9"/>
      <c r="P671" s="9"/>
      <c r="Q671" s="425"/>
      <c r="S671" s="9"/>
      <c r="T671" s="17"/>
      <c r="V671" s="9"/>
      <c r="W671" s="17"/>
      <c r="X671" s="9"/>
      <c r="Y671" s="9"/>
      <c r="Z671" s="9"/>
      <c r="AA671" s="9"/>
      <c r="AB671" s="9"/>
      <c r="AC671" s="9"/>
      <c r="AD671" s="9"/>
      <c r="AE671" s="9"/>
      <c r="AF671" s="9"/>
      <c r="AG671" s="9"/>
      <c r="AH671" s="9"/>
    </row>
    <row r="672" spans="1:34" x14ac:dyDescent="0.25">
      <c r="A672" s="9"/>
      <c r="B672" s="9"/>
      <c r="C672" s="9"/>
      <c r="D672" s="9"/>
      <c r="E672" s="1046"/>
      <c r="F672" s="9"/>
      <c r="G672" s="1046"/>
      <c r="H672" s="16"/>
      <c r="I672" s="9"/>
      <c r="J672" s="9"/>
      <c r="K672" s="9"/>
      <c r="L672" s="9"/>
      <c r="M672" s="9"/>
      <c r="N672" s="9"/>
      <c r="O672" s="9"/>
      <c r="P672" s="9"/>
      <c r="Q672" s="425"/>
      <c r="S672" s="9"/>
      <c r="T672" s="17"/>
      <c r="V672" s="9"/>
      <c r="W672" s="17"/>
      <c r="X672" s="9"/>
      <c r="Y672" s="9"/>
      <c r="Z672" s="9"/>
      <c r="AA672" s="9"/>
      <c r="AB672" s="9"/>
      <c r="AC672" s="9"/>
      <c r="AD672" s="9"/>
      <c r="AE672" s="9"/>
      <c r="AF672" s="9"/>
      <c r="AG672" s="9"/>
      <c r="AH672" s="9"/>
    </row>
    <row r="673" spans="1:34" x14ac:dyDescent="0.25">
      <c r="A673" s="9"/>
      <c r="B673" s="9"/>
      <c r="C673" s="9"/>
      <c r="D673" s="9"/>
      <c r="E673" s="1046"/>
      <c r="F673" s="9"/>
      <c r="G673" s="1046"/>
      <c r="H673" s="16"/>
      <c r="I673" s="9"/>
      <c r="J673" s="9"/>
      <c r="K673" s="9"/>
      <c r="L673" s="9"/>
      <c r="M673" s="9"/>
      <c r="N673" s="9"/>
      <c r="O673" s="9"/>
      <c r="P673" s="9"/>
      <c r="Q673" s="425"/>
      <c r="S673" s="9"/>
      <c r="T673" s="17"/>
      <c r="V673" s="9"/>
      <c r="W673" s="17"/>
      <c r="X673" s="9"/>
      <c r="Y673" s="9"/>
      <c r="Z673" s="9"/>
      <c r="AA673" s="9"/>
      <c r="AB673" s="9"/>
      <c r="AC673" s="9"/>
      <c r="AD673" s="9"/>
      <c r="AE673" s="9"/>
      <c r="AF673" s="9"/>
      <c r="AG673" s="9"/>
      <c r="AH673" s="9"/>
    </row>
    <row r="674" spans="1:34" x14ac:dyDescent="0.25">
      <c r="A674" s="9"/>
      <c r="B674" s="9"/>
      <c r="C674" s="9"/>
      <c r="D674" s="9"/>
      <c r="E674" s="1046"/>
      <c r="F674" s="9"/>
      <c r="G674" s="1046"/>
      <c r="H674" s="16"/>
      <c r="I674" s="9"/>
      <c r="J674" s="9"/>
      <c r="K674" s="9"/>
      <c r="L674" s="9"/>
      <c r="M674" s="9"/>
      <c r="N674" s="9"/>
      <c r="O674" s="9"/>
      <c r="P674" s="9"/>
      <c r="Q674" s="425"/>
      <c r="S674" s="9"/>
      <c r="T674" s="17"/>
      <c r="V674" s="9"/>
      <c r="W674" s="17"/>
      <c r="X674" s="9"/>
      <c r="Y674" s="9"/>
      <c r="Z674" s="9"/>
      <c r="AA674" s="9"/>
      <c r="AB674" s="9"/>
      <c r="AC674" s="9"/>
      <c r="AD674" s="9"/>
      <c r="AE674" s="9"/>
      <c r="AF674" s="9"/>
      <c r="AG674" s="9"/>
      <c r="AH674" s="9"/>
    </row>
    <row r="675" spans="1:34" x14ac:dyDescent="0.25">
      <c r="A675" s="9"/>
      <c r="B675" s="9"/>
      <c r="C675" s="9"/>
      <c r="D675" s="9"/>
      <c r="E675" s="1046"/>
      <c r="F675" s="9"/>
      <c r="G675" s="1046"/>
      <c r="H675" s="16"/>
      <c r="I675" s="9"/>
      <c r="J675" s="9"/>
      <c r="K675" s="9"/>
      <c r="L675" s="9"/>
      <c r="M675" s="9"/>
      <c r="N675" s="9"/>
      <c r="O675" s="9"/>
      <c r="P675" s="9"/>
      <c r="Q675" s="425"/>
      <c r="S675" s="9"/>
      <c r="T675" s="17"/>
      <c r="V675" s="9"/>
      <c r="W675" s="17"/>
      <c r="X675" s="9"/>
      <c r="Y675" s="9"/>
      <c r="Z675" s="9"/>
      <c r="AA675" s="9"/>
      <c r="AB675" s="9"/>
      <c r="AC675" s="9"/>
      <c r="AD675" s="9"/>
      <c r="AE675" s="9"/>
      <c r="AF675" s="9"/>
      <c r="AG675" s="9"/>
      <c r="AH675" s="9"/>
    </row>
    <row r="676" spans="1:34" x14ac:dyDescent="0.25">
      <c r="A676" s="9"/>
      <c r="B676" s="9"/>
      <c r="C676" s="9"/>
      <c r="D676" s="9"/>
      <c r="E676" s="1046"/>
      <c r="F676" s="9"/>
      <c r="G676" s="1046"/>
      <c r="H676" s="16"/>
      <c r="I676" s="9"/>
      <c r="J676" s="9"/>
      <c r="K676" s="9"/>
      <c r="L676" s="9"/>
      <c r="M676" s="9"/>
      <c r="N676" s="9"/>
      <c r="O676" s="9"/>
      <c r="P676" s="9"/>
      <c r="Q676" s="425"/>
      <c r="S676" s="9"/>
      <c r="T676" s="17"/>
      <c r="V676" s="9"/>
      <c r="W676" s="17"/>
      <c r="X676" s="9"/>
      <c r="Y676" s="9"/>
      <c r="Z676" s="9"/>
      <c r="AA676" s="9"/>
      <c r="AB676" s="9"/>
      <c r="AC676" s="9"/>
      <c r="AD676" s="9"/>
      <c r="AE676" s="9"/>
      <c r="AF676" s="9"/>
      <c r="AG676" s="9"/>
      <c r="AH676" s="9"/>
    </row>
    <row r="677" spans="1:34" x14ac:dyDescent="0.25">
      <c r="A677" s="9"/>
      <c r="B677" s="9"/>
      <c r="C677" s="9"/>
      <c r="D677" s="9"/>
      <c r="E677" s="1046"/>
      <c r="F677" s="9"/>
      <c r="G677" s="1046"/>
      <c r="H677" s="16"/>
      <c r="I677" s="9"/>
      <c r="J677" s="9"/>
      <c r="K677" s="9"/>
      <c r="L677" s="9"/>
      <c r="M677" s="9"/>
      <c r="N677" s="9"/>
      <c r="O677" s="9"/>
      <c r="P677" s="9"/>
      <c r="Q677" s="425"/>
      <c r="S677" s="9"/>
      <c r="T677" s="17"/>
      <c r="V677" s="9"/>
      <c r="W677" s="17"/>
      <c r="X677" s="9"/>
      <c r="Y677" s="9"/>
      <c r="Z677" s="9"/>
      <c r="AA677" s="9"/>
      <c r="AB677" s="9"/>
      <c r="AC677" s="9"/>
      <c r="AD677" s="9"/>
      <c r="AE677" s="9"/>
      <c r="AF677" s="9"/>
      <c r="AG677" s="9"/>
      <c r="AH677" s="9"/>
    </row>
    <row r="678" spans="1:34" x14ac:dyDescent="0.25">
      <c r="A678" s="9"/>
      <c r="B678" s="9"/>
      <c r="C678" s="9"/>
      <c r="D678" s="9"/>
      <c r="E678" s="1046"/>
      <c r="F678" s="9"/>
      <c r="G678" s="1046"/>
      <c r="H678" s="16"/>
      <c r="I678" s="9"/>
      <c r="J678" s="9"/>
      <c r="K678" s="9"/>
      <c r="L678" s="9"/>
      <c r="M678" s="9"/>
      <c r="N678" s="9"/>
      <c r="O678" s="9"/>
      <c r="P678" s="9"/>
      <c r="Q678" s="425"/>
      <c r="S678" s="9"/>
      <c r="T678" s="17"/>
      <c r="V678" s="9"/>
      <c r="W678" s="17"/>
      <c r="X678" s="9"/>
      <c r="Y678" s="9"/>
      <c r="Z678" s="9"/>
      <c r="AA678" s="9"/>
      <c r="AB678" s="9"/>
      <c r="AC678" s="9"/>
      <c r="AD678" s="9"/>
      <c r="AE678" s="9"/>
      <c r="AF678" s="9"/>
      <c r="AG678" s="9"/>
      <c r="AH678" s="9"/>
    </row>
    <row r="679" spans="1:34" x14ac:dyDescent="0.25">
      <c r="A679" s="9"/>
      <c r="B679" s="9"/>
      <c r="C679" s="9"/>
      <c r="D679" s="9"/>
      <c r="E679" s="1046"/>
      <c r="F679" s="9"/>
      <c r="G679" s="1046"/>
      <c r="H679" s="16"/>
      <c r="I679" s="9"/>
      <c r="J679" s="9"/>
      <c r="K679" s="9"/>
      <c r="L679" s="9"/>
      <c r="M679" s="9"/>
      <c r="N679" s="9"/>
      <c r="O679" s="9"/>
      <c r="P679" s="9"/>
      <c r="Q679" s="425"/>
      <c r="S679" s="9"/>
      <c r="T679" s="17"/>
      <c r="V679" s="9"/>
      <c r="W679" s="17"/>
      <c r="X679" s="9"/>
      <c r="Y679" s="9"/>
      <c r="Z679" s="9"/>
      <c r="AA679" s="9"/>
      <c r="AB679" s="9"/>
      <c r="AC679" s="9"/>
      <c r="AD679" s="9"/>
      <c r="AE679" s="9"/>
      <c r="AF679" s="9"/>
      <c r="AG679" s="9"/>
      <c r="AH679" s="9"/>
    </row>
    <row r="680" spans="1:34" x14ac:dyDescent="0.25">
      <c r="A680" s="9"/>
      <c r="B680" s="9"/>
      <c r="C680" s="9"/>
      <c r="D680" s="9"/>
      <c r="E680" s="1046"/>
      <c r="F680" s="9"/>
      <c r="G680" s="1046"/>
      <c r="H680" s="16"/>
      <c r="I680" s="9"/>
      <c r="J680" s="9"/>
      <c r="K680" s="9"/>
      <c r="L680" s="9"/>
      <c r="M680" s="9"/>
      <c r="N680" s="9"/>
      <c r="O680" s="9"/>
      <c r="P680" s="9"/>
      <c r="Q680" s="425"/>
      <c r="S680" s="9"/>
      <c r="T680" s="17"/>
      <c r="V680" s="9"/>
      <c r="W680" s="17"/>
      <c r="X680" s="9"/>
      <c r="Y680" s="9"/>
      <c r="Z680" s="9"/>
      <c r="AA680" s="9"/>
      <c r="AB680" s="9"/>
      <c r="AC680" s="9"/>
      <c r="AD680" s="9"/>
      <c r="AE680" s="9"/>
      <c r="AF680" s="9"/>
      <c r="AG680" s="9"/>
      <c r="AH680" s="9"/>
    </row>
    <row r="681" spans="1:34" x14ac:dyDescent="0.25">
      <c r="A681" s="9"/>
      <c r="B681" s="9"/>
      <c r="C681" s="9"/>
      <c r="D681" s="9"/>
      <c r="E681" s="1046"/>
      <c r="F681" s="9"/>
      <c r="G681" s="1046"/>
      <c r="H681" s="16"/>
      <c r="I681" s="9"/>
      <c r="J681" s="9"/>
      <c r="K681" s="9"/>
      <c r="L681" s="9"/>
      <c r="M681" s="9"/>
      <c r="N681" s="9"/>
      <c r="O681" s="9"/>
      <c r="P681" s="9"/>
      <c r="Q681" s="425"/>
      <c r="S681" s="9"/>
      <c r="T681" s="17"/>
      <c r="V681" s="9"/>
      <c r="W681" s="17"/>
      <c r="X681" s="9"/>
      <c r="Y681" s="9"/>
      <c r="Z681" s="9"/>
      <c r="AA681" s="9"/>
      <c r="AB681" s="9"/>
      <c r="AC681" s="9"/>
      <c r="AD681" s="9"/>
      <c r="AE681" s="9"/>
      <c r="AF681" s="9"/>
      <c r="AG681" s="9"/>
      <c r="AH681" s="9"/>
    </row>
    <row r="682" spans="1:34" x14ac:dyDescent="0.25">
      <c r="A682" s="9"/>
      <c r="B682" s="9"/>
      <c r="C682" s="9"/>
      <c r="D682" s="9"/>
      <c r="E682" s="1046"/>
      <c r="F682" s="9"/>
      <c r="G682" s="1046"/>
      <c r="H682" s="16"/>
      <c r="I682" s="9"/>
      <c r="J682" s="9"/>
      <c r="K682" s="9"/>
      <c r="L682" s="9"/>
      <c r="M682" s="9"/>
      <c r="N682" s="9"/>
      <c r="O682" s="9"/>
      <c r="P682" s="9"/>
      <c r="Q682" s="425"/>
      <c r="S682" s="9"/>
      <c r="T682" s="17"/>
      <c r="V682" s="9"/>
      <c r="W682" s="17"/>
      <c r="X682" s="9"/>
      <c r="Y682" s="9"/>
      <c r="Z682" s="9"/>
      <c r="AA682" s="9"/>
      <c r="AB682" s="9"/>
      <c r="AC682" s="9"/>
      <c r="AD682" s="9"/>
      <c r="AE682" s="9"/>
      <c r="AF682" s="9"/>
      <c r="AG682" s="9"/>
      <c r="AH682" s="9"/>
    </row>
    <row r="683" spans="1:34" x14ac:dyDescent="0.25">
      <c r="A683" s="9"/>
      <c r="B683" s="9"/>
      <c r="C683" s="9"/>
      <c r="D683" s="9"/>
      <c r="E683" s="1046"/>
      <c r="F683" s="9"/>
      <c r="G683" s="1046"/>
      <c r="H683" s="16"/>
      <c r="I683" s="9"/>
      <c r="J683" s="9"/>
      <c r="K683" s="9"/>
      <c r="L683" s="9"/>
      <c r="M683" s="9"/>
      <c r="N683" s="9"/>
      <c r="O683" s="9"/>
      <c r="P683" s="9"/>
      <c r="Q683" s="425"/>
      <c r="S683" s="9"/>
      <c r="T683" s="17"/>
      <c r="V683" s="9"/>
      <c r="W683" s="17"/>
      <c r="X683" s="9"/>
      <c r="Y683" s="9"/>
      <c r="Z683" s="9"/>
      <c r="AA683" s="9"/>
      <c r="AB683" s="9"/>
      <c r="AC683" s="9"/>
      <c r="AD683" s="9"/>
      <c r="AE683" s="9"/>
      <c r="AF683" s="9"/>
      <c r="AG683" s="9"/>
      <c r="AH683" s="9"/>
    </row>
    <row r="684" spans="1:34" x14ac:dyDescent="0.25">
      <c r="A684" s="9"/>
      <c r="B684" s="9"/>
      <c r="C684" s="9"/>
      <c r="D684" s="9"/>
      <c r="E684" s="1046"/>
      <c r="F684" s="9"/>
      <c r="G684" s="1046"/>
      <c r="H684" s="16"/>
      <c r="I684" s="9"/>
      <c r="J684" s="9"/>
      <c r="K684" s="9"/>
      <c r="L684" s="9"/>
      <c r="M684" s="9"/>
      <c r="N684" s="9"/>
      <c r="O684" s="9"/>
      <c r="P684" s="9"/>
      <c r="Q684" s="425"/>
      <c r="S684" s="9"/>
      <c r="T684" s="17"/>
      <c r="V684" s="9"/>
      <c r="W684" s="17"/>
      <c r="X684" s="9"/>
      <c r="Y684" s="9"/>
      <c r="Z684" s="9"/>
      <c r="AA684" s="9"/>
      <c r="AB684" s="9"/>
      <c r="AC684" s="9"/>
      <c r="AD684" s="9"/>
      <c r="AE684" s="9"/>
      <c r="AF684" s="9"/>
      <c r="AG684" s="9"/>
      <c r="AH684" s="9"/>
    </row>
    <row r="685" spans="1:34" x14ac:dyDescent="0.25">
      <c r="A685" s="9"/>
      <c r="B685" s="9"/>
      <c r="C685" s="9"/>
      <c r="D685" s="9"/>
      <c r="E685" s="1046"/>
      <c r="F685" s="9"/>
      <c r="G685" s="1046"/>
      <c r="H685" s="16"/>
      <c r="I685" s="9"/>
      <c r="J685" s="9"/>
      <c r="K685" s="9"/>
      <c r="L685" s="9"/>
      <c r="M685" s="9"/>
      <c r="N685" s="9"/>
      <c r="O685" s="9"/>
      <c r="P685" s="9"/>
      <c r="Q685" s="425"/>
      <c r="S685" s="9"/>
      <c r="T685" s="17"/>
      <c r="V685" s="9"/>
      <c r="W685" s="17"/>
      <c r="X685" s="9"/>
      <c r="Y685" s="9"/>
      <c r="Z685" s="9"/>
      <c r="AA685" s="9"/>
      <c r="AB685" s="9"/>
      <c r="AC685" s="9"/>
      <c r="AD685" s="9"/>
      <c r="AE685" s="9"/>
      <c r="AF685" s="9"/>
      <c r="AG685" s="9"/>
      <c r="AH685" s="9"/>
    </row>
    <row r="686" spans="1:34" x14ac:dyDescent="0.25">
      <c r="A686" s="9"/>
      <c r="B686" s="9"/>
      <c r="C686" s="9"/>
      <c r="D686" s="9"/>
      <c r="E686" s="1046"/>
      <c r="F686" s="9"/>
      <c r="G686" s="1046"/>
      <c r="H686" s="16"/>
      <c r="I686" s="9"/>
      <c r="J686" s="9"/>
      <c r="K686" s="9"/>
      <c r="L686" s="9"/>
      <c r="M686" s="9"/>
      <c r="N686" s="9"/>
      <c r="O686" s="9"/>
      <c r="P686" s="9"/>
      <c r="Q686" s="425"/>
      <c r="S686" s="9"/>
      <c r="T686" s="17"/>
      <c r="V686" s="9"/>
      <c r="W686" s="17"/>
      <c r="X686" s="9"/>
      <c r="Y686" s="9"/>
      <c r="Z686" s="9"/>
      <c r="AA686" s="9"/>
      <c r="AB686" s="9"/>
      <c r="AC686" s="9"/>
      <c r="AD686" s="9"/>
      <c r="AE686" s="9"/>
      <c r="AF686" s="9"/>
      <c r="AG686" s="9"/>
      <c r="AH686" s="9"/>
    </row>
    <row r="687" spans="1:34" x14ac:dyDescent="0.25">
      <c r="A687" s="9"/>
      <c r="B687" s="9"/>
      <c r="C687" s="9"/>
      <c r="D687" s="9"/>
      <c r="E687" s="1046"/>
      <c r="F687" s="9"/>
      <c r="G687" s="1046"/>
      <c r="H687" s="16"/>
      <c r="I687" s="9"/>
      <c r="J687" s="9"/>
      <c r="K687" s="9"/>
      <c r="L687" s="9"/>
      <c r="M687" s="9"/>
      <c r="N687" s="9"/>
      <c r="O687" s="9"/>
      <c r="P687" s="9"/>
      <c r="Q687" s="425"/>
      <c r="S687" s="9"/>
      <c r="T687" s="17"/>
      <c r="V687" s="9"/>
      <c r="W687" s="17"/>
      <c r="X687" s="9"/>
      <c r="Y687" s="9"/>
      <c r="Z687" s="9"/>
      <c r="AA687" s="9"/>
      <c r="AB687" s="9"/>
      <c r="AC687" s="9"/>
      <c r="AD687" s="9"/>
      <c r="AE687" s="9"/>
      <c r="AF687" s="9"/>
      <c r="AG687" s="9"/>
      <c r="AH687" s="9"/>
    </row>
    <row r="688" spans="1:34" x14ac:dyDescent="0.25">
      <c r="A688" s="9"/>
      <c r="B688" s="9"/>
      <c r="C688" s="9"/>
      <c r="D688" s="9"/>
      <c r="E688" s="1046"/>
      <c r="F688" s="9"/>
      <c r="G688" s="1046"/>
      <c r="H688" s="16"/>
      <c r="I688" s="9"/>
      <c r="J688" s="9"/>
      <c r="K688" s="9"/>
      <c r="L688" s="9"/>
      <c r="M688" s="9"/>
      <c r="N688" s="9"/>
      <c r="O688" s="9"/>
      <c r="P688" s="9"/>
      <c r="Q688" s="425"/>
      <c r="S688" s="9"/>
      <c r="T688" s="17"/>
      <c r="V688" s="9"/>
      <c r="W688" s="17"/>
      <c r="X688" s="9"/>
      <c r="Y688" s="9"/>
      <c r="Z688" s="9"/>
      <c r="AA688" s="9"/>
      <c r="AB688" s="9"/>
      <c r="AC688" s="9"/>
      <c r="AD688" s="9"/>
      <c r="AE688" s="9"/>
      <c r="AF688" s="9"/>
      <c r="AG688" s="9"/>
      <c r="AH688" s="9"/>
    </row>
    <row r="689" spans="1:34" x14ac:dyDescent="0.25">
      <c r="A689" s="9"/>
      <c r="B689" s="9"/>
      <c r="C689" s="9"/>
      <c r="D689" s="9"/>
      <c r="E689" s="1046"/>
      <c r="F689" s="9"/>
      <c r="G689" s="1046"/>
      <c r="H689" s="16"/>
      <c r="I689" s="9"/>
      <c r="J689" s="9"/>
      <c r="K689" s="9"/>
      <c r="L689" s="9"/>
      <c r="M689" s="9"/>
      <c r="N689" s="9"/>
      <c r="O689" s="9"/>
      <c r="P689" s="9"/>
      <c r="Q689" s="425"/>
      <c r="S689" s="9"/>
      <c r="T689" s="17"/>
      <c r="V689" s="9"/>
      <c r="W689" s="17"/>
      <c r="X689" s="9"/>
      <c r="Y689" s="9"/>
      <c r="Z689" s="9"/>
      <c r="AA689" s="9"/>
      <c r="AB689" s="9"/>
      <c r="AC689" s="9"/>
      <c r="AD689" s="9"/>
      <c r="AE689" s="9"/>
      <c r="AF689" s="9"/>
      <c r="AG689" s="9"/>
      <c r="AH689" s="9"/>
    </row>
    <row r="690" spans="1:34" x14ac:dyDescent="0.25">
      <c r="A690" s="9"/>
      <c r="B690" s="9"/>
      <c r="C690" s="9"/>
      <c r="D690" s="9"/>
      <c r="E690" s="1046"/>
      <c r="F690" s="9"/>
      <c r="G690" s="1046"/>
      <c r="H690" s="16"/>
      <c r="I690" s="9"/>
      <c r="J690" s="9"/>
      <c r="K690" s="9"/>
      <c r="L690" s="9"/>
      <c r="M690" s="9"/>
      <c r="N690" s="9"/>
      <c r="O690" s="9"/>
      <c r="P690" s="9"/>
      <c r="Q690" s="425"/>
      <c r="S690" s="9"/>
      <c r="T690" s="17"/>
      <c r="V690" s="9"/>
      <c r="W690" s="17"/>
      <c r="X690" s="9"/>
      <c r="Y690" s="9"/>
      <c r="Z690" s="9"/>
      <c r="AA690" s="9"/>
      <c r="AB690" s="9"/>
      <c r="AC690" s="9"/>
      <c r="AD690" s="9"/>
      <c r="AE690" s="9"/>
      <c r="AF690" s="9"/>
      <c r="AG690" s="9"/>
      <c r="AH690" s="9"/>
    </row>
    <row r="691" spans="1:34" x14ac:dyDescent="0.25">
      <c r="A691" s="9"/>
      <c r="B691" s="9"/>
      <c r="C691" s="9"/>
      <c r="D691" s="9"/>
      <c r="E691" s="1046"/>
      <c r="F691" s="9"/>
      <c r="G691" s="1046"/>
      <c r="H691" s="16"/>
      <c r="I691" s="9"/>
      <c r="J691" s="9"/>
      <c r="K691" s="9"/>
      <c r="L691" s="9"/>
      <c r="M691" s="9"/>
      <c r="N691" s="9"/>
      <c r="O691" s="9"/>
      <c r="P691" s="9"/>
      <c r="Q691" s="425"/>
      <c r="S691" s="9"/>
      <c r="T691" s="17"/>
      <c r="V691" s="9"/>
      <c r="W691" s="17"/>
      <c r="X691" s="9"/>
      <c r="Y691" s="9"/>
      <c r="Z691" s="9"/>
      <c r="AA691" s="9"/>
      <c r="AB691" s="9"/>
      <c r="AC691" s="9"/>
      <c r="AD691" s="9"/>
      <c r="AE691" s="9"/>
      <c r="AF691" s="9"/>
      <c r="AG691" s="9"/>
      <c r="AH691" s="9"/>
    </row>
    <row r="692" spans="1:34" x14ac:dyDescent="0.25">
      <c r="A692" s="9"/>
      <c r="B692" s="9"/>
      <c r="C692" s="9"/>
      <c r="D692" s="9"/>
      <c r="E692" s="1046"/>
      <c r="F692" s="9"/>
      <c r="G692" s="1046"/>
      <c r="H692" s="16"/>
      <c r="I692" s="9"/>
      <c r="J692" s="9"/>
      <c r="K692" s="9"/>
      <c r="L692" s="9"/>
      <c r="M692" s="9"/>
      <c r="N692" s="9"/>
      <c r="O692" s="9"/>
      <c r="P692" s="9"/>
      <c r="Q692" s="425"/>
      <c r="S692" s="9"/>
      <c r="T692" s="17"/>
      <c r="V692" s="9"/>
      <c r="W692" s="17"/>
      <c r="X692" s="9"/>
      <c r="Y692" s="9"/>
      <c r="Z692" s="9"/>
      <c r="AA692" s="9"/>
      <c r="AB692" s="9"/>
      <c r="AC692" s="9"/>
      <c r="AD692" s="9"/>
      <c r="AE692" s="9"/>
      <c r="AF692" s="9"/>
      <c r="AG692" s="9"/>
      <c r="AH692" s="9"/>
    </row>
    <row r="693" spans="1:34" x14ac:dyDescent="0.25">
      <c r="A693" s="9"/>
      <c r="B693" s="9"/>
      <c r="C693" s="9"/>
      <c r="D693" s="9"/>
      <c r="E693" s="1046"/>
      <c r="F693" s="9"/>
      <c r="G693" s="1046"/>
      <c r="H693" s="16"/>
      <c r="I693" s="9"/>
      <c r="J693" s="9"/>
      <c r="K693" s="9"/>
      <c r="L693" s="9"/>
      <c r="M693" s="9"/>
      <c r="N693" s="9"/>
      <c r="O693" s="9"/>
      <c r="P693" s="9"/>
      <c r="Q693" s="425"/>
      <c r="S693" s="9"/>
      <c r="T693" s="17"/>
      <c r="V693" s="9"/>
      <c r="W693" s="17"/>
      <c r="X693" s="9"/>
      <c r="Y693" s="9"/>
      <c r="Z693" s="9"/>
      <c r="AA693" s="9"/>
      <c r="AB693" s="9"/>
      <c r="AC693" s="9"/>
      <c r="AD693" s="9"/>
      <c r="AE693" s="9"/>
      <c r="AF693" s="9"/>
      <c r="AG693" s="9"/>
      <c r="AH693" s="9"/>
    </row>
    <row r="694" spans="1:34" x14ac:dyDescent="0.25">
      <c r="A694" s="9"/>
      <c r="B694" s="9"/>
      <c r="C694" s="9"/>
      <c r="D694" s="9"/>
      <c r="E694" s="1046"/>
      <c r="F694" s="9"/>
      <c r="G694" s="1046"/>
      <c r="H694" s="16"/>
      <c r="I694" s="9"/>
      <c r="J694" s="9"/>
      <c r="K694" s="9"/>
      <c r="L694" s="9"/>
      <c r="M694" s="9"/>
      <c r="N694" s="9"/>
      <c r="O694" s="9"/>
      <c r="P694" s="9"/>
      <c r="Q694" s="425"/>
      <c r="S694" s="9"/>
      <c r="T694" s="17"/>
      <c r="V694" s="9"/>
      <c r="W694" s="17"/>
      <c r="X694" s="9"/>
      <c r="Y694" s="9"/>
      <c r="Z694" s="9"/>
      <c r="AA694" s="9"/>
      <c r="AB694" s="9"/>
      <c r="AC694" s="9"/>
      <c r="AD694" s="9"/>
      <c r="AE694" s="9"/>
      <c r="AF694" s="9"/>
      <c r="AG694" s="9"/>
      <c r="AH694" s="9"/>
    </row>
    <row r="695" spans="1:34" x14ac:dyDescent="0.25">
      <c r="A695" s="9"/>
      <c r="B695" s="9"/>
      <c r="C695" s="9"/>
      <c r="D695" s="9"/>
      <c r="E695" s="1046"/>
      <c r="F695" s="9"/>
      <c r="G695" s="1046"/>
      <c r="H695" s="16"/>
      <c r="I695" s="9"/>
      <c r="J695" s="9"/>
      <c r="K695" s="9"/>
      <c r="L695" s="9"/>
      <c r="M695" s="9"/>
      <c r="N695" s="9"/>
      <c r="O695" s="9"/>
      <c r="P695" s="9"/>
      <c r="Q695" s="425"/>
      <c r="S695" s="9"/>
      <c r="T695" s="17"/>
      <c r="V695" s="9"/>
      <c r="W695" s="17"/>
      <c r="X695" s="9"/>
      <c r="Y695" s="9"/>
      <c r="Z695" s="9"/>
      <c r="AA695" s="9"/>
      <c r="AB695" s="9"/>
      <c r="AC695" s="9"/>
      <c r="AD695" s="9"/>
      <c r="AE695" s="9"/>
      <c r="AF695" s="9"/>
      <c r="AG695" s="9"/>
      <c r="AH695" s="9"/>
    </row>
    <row r="696" spans="1:34" x14ac:dyDescent="0.25">
      <c r="A696" s="9"/>
      <c r="B696" s="9"/>
      <c r="C696" s="9"/>
      <c r="D696" s="9"/>
      <c r="E696" s="1046"/>
      <c r="F696" s="9"/>
      <c r="G696" s="1046"/>
      <c r="H696" s="16"/>
      <c r="I696" s="9"/>
      <c r="J696" s="9"/>
      <c r="K696" s="9"/>
      <c r="L696" s="9"/>
      <c r="M696" s="9"/>
      <c r="N696" s="9"/>
      <c r="O696" s="9"/>
      <c r="P696" s="9"/>
      <c r="Q696" s="425"/>
      <c r="S696" s="9"/>
      <c r="T696" s="17"/>
      <c r="V696" s="9"/>
      <c r="W696" s="17"/>
      <c r="X696" s="9"/>
      <c r="Y696" s="9"/>
      <c r="Z696" s="9"/>
      <c r="AA696" s="9"/>
      <c r="AB696" s="9"/>
      <c r="AC696" s="9"/>
      <c r="AD696" s="9"/>
      <c r="AE696" s="9"/>
      <c r="AF696" s="9"/>
      <c r="AG696" s="9"/>
      <c r="AH696" s="9"/>
    </row>
    <row r="697" spans="1:34" x14ac:dyDescent="0.25">
      <c r="A697" s="9"/>
      <c r="B697" s="9"/>
      <c r="C697" s="9"/>
      <c r="D697" s="9"/>
      <c r="E697" s="1046"/>
      <c r="F697" s="9"/>
      <c r="G697" s="1046"/>
      <c r="H697" s="16"/>
      <c r="I697" s="9"/>
      <c r="J697" s="9"/>
      <c r="K697" s="9"/>
      <c r="L697" s="9"/>
      <c r="M697" s="9"/>
      <c r="N697" s="9"/>
      <c r="O697" s="9"/>
      <c r="P697" s="9"/>
      <c r="Q697" s="425"/>
      <c r="S697" s="9"/>
      <c r="T697" s="17"/>
      <c r="V697" s="9"/>
      <c r="W697" s="17"/>
      <c r="X697" s="9"/>
      <c r="Y697" s="9"/>
      <c r="Z697" s="9"/>
      <c r="AA697" s="9"/>
      <c r="AB697" s="9"/>
      <c r="AC697" s="9"/>
      <c r="AD697" s="9"/>
      <c r="AE697" s="9"/>
      <c r="AF697" s="9"/>
      <c r="AG697" s="9"/>
      <c r="AH697" s="9"/>
    </row>
    <row r="698" spans="1:34" x14ac:dyDescent="0.25">
      <c r="A698" s="9"/>
      <c r="B698" s="9"/>
      <c r="C698" s="9"/>
      <c r="D698" s="9"/>
      <c r="E698" s="1046"/>
      <c r="F698" s="9"/>
      <c r="G698" s="1046"/>
      <c r="H698" s="16"/>
      <c r="I698" s="9"/>
      <c r="J698" s="9"/>
      <c r="K698" s="9"/>
      <c r="L698" s="9"/>
      <c r="M698" s="9"/>
      <c r="N698" s="9"/>
      <c r="O698" s="9"/>
      <c r="P698" s="9"/>
      <c r="Q698" s="425"/>
      <c r="S698" s="9"/>
      <c r="T698" s="17"/>
      <c r="V698" s="9"/>
      <c r="W698" s="17"/>
      <c r="X698" s="9"/>
      <c r="Y698" s="9"/>
      <c r="Z698" s="9"/>
      <c r="AA698" s="9"/>
      <c r="AB698" s="9"/>
      <c r="AC698" s="9"/>
      <c r="AD698" s="9"/>
      <c r="AE698" s="9"/>
      <c r="AF698" s="9"/>
      <c r="AG698" s="9"/>
      <c r="AH698" s="9"/>
    </row>
    <row r="699" spans="1:34" x14ac:dyDescent="0.25">
      <c r="A699" s="9"/>
      <c r="B699" s="9"/>
      <c r="C699" s="9"/>
      <c r="D699" s="9"/>
      <c r="E699" s="1046"/>
      <c r="F699" s="9"/>
      <c r="G699" s="1046"/>
      <c r="H699" s="16"/>
      <c r="I699" s="9"/>
      <c r="J699" s="9"/>
      <c r="K699" s="9"/>
      <c r="L699" s="9"/>
      <c r="M699" s="9"/>
      <c r="N699" s="9"/>
      <c r="O699" s="9"/>
      <c r="P699" s="9"/>
      <c r="Q699" s="425"/>
      <c r="S699" s="9"/>
      <c r="T699" s="17"/>
      <c r="V699" s="9"/>
      <c r="W699" s="17"/>
      <c r="X699" s="9"/>
      <c r="Y699" s="9"/>
      <c r="Z699" s="9"/>
      <c r="AA699" s="9"/>
      <c r="AB699" s="9"/>
      <c r="AC699" s="9"/>
      <c r="AD699" s="9"/>
      <c r="AE699" s="9"/>
      <c r="AF699" s="9"/>
      <c r="AG699" s="9"/>
      <c r="AH699" s="9"/>
    </row>
    <row r="700" spans="1:34" x14ac:dyDescent="0.25">
      <c r="A700" s="9"/>
      <c r="B700" s="9"/>
      <c r="C700" s="9"/>
      <c r="D700" s="9"/>
      <c r="E700" s="1046"/>
      <c r="F700" s="9"/>
      <c r="G700" s="1046"/>
      <c r="H700" s="16"/>
      <c r="I700" s="9"/>
      <c r="J700" s="9"/>
      <c r="K700" s="9"/>
      <c r="L700" s="9"/>
      <c r="M700" s="9"/>
      <c r="N700" s="9"/>
      <c r="O700" s="9"/>
      <c r="P700" s="9"/>
      <c r="Q700" s="425"/>
      <c r="S700" s="9"/>
      <c r="T700" s="17"/>
      <c r="V700" s="9"/>
      <c r="W700" s="17"/>
      <c r="X700" s="9"/>
      <c r="Y700" s="9"/>
      <c r="Z700" s="9"/>
      <c r="AA700" s="9"/>
      <c r="AB700" s="9"/>
      <c r="AC700" s="9"/>
      <c r="AD700" s="9"/>
      <c r="AE700" s="9"/>
      <c r="AF700" s="9"/>
      <c r="AG700" s="9"/>
      <c r="AH700" s="9"/>
    </row>
    <row r="701" spans="1:34" x14ac:dyDescent="0.25">
      <c r="A701" s="9"/>
      <c r="B701" s="9"/>
      <c r="C701" s="9"/>
      <c r="D701" s="9"/>
      <c r="E701" s="1046"/>
      <c r="F701" s="9"/>
      <c r="G701" s="1046"/>
      <c r="H701" s="16"/>
      <c r="I701" s="9"/>
      <c r="J701" s="9"/>
      <c r="K701" s="9"/>
      <c r="L701" s="9"/>
      <c r="M701" s="9"/>
      <c r="N701" s="9"/>
      <c r="O701" s="9"/>
      <c r="P701" s="9"/>
      <c r="Q701" s="425"/>
      <c r="S701" s="9"/>
      <c r="T701" s="17"/>
      <c r="V701" s="9"/>
      <c r="W701" s="17"/>
      <c r="X701" s="9"/>
      <c r="Y701" s="9"/>
      <c r="Z701" s="9"/>
      <c r="AA701" s="9"/>
      <c r="AB701" s="9"/>
      <c r="AC701" s="9"/>
      <c r="AD701" s="9"/>
      <c r="AE701" s="9"/>
      <c r="AF701" s="9"/>
      <c r="AG701" s="9"/>
      <c r="AH701" s="9"/>
    </row>
    <row r="702" spans="1:34" x14ac:dyDescent="0.25">
      <c r="A702" s="9"/>
      <c r="B702" s="9"/>
      <c r="C702" s="9"/>
      <c r="D702" s="9"/>
      <c r="E702" s="1046"/>
      <c r="F702" s="9"/>
      <c r="G702" s="1046"/>
      <c r="H702" s="16"/>
      <c r="I702" s="9"/>
      <c r="J702" s="9"/>
      <c r="K702" s="9"/>
      <c r="L702" s="9"/>
      <c r="M702" s="9"/>
      <c r="N702" s="9"/>
      <c r="O702" s="9"/>
      <c r="P702" s="9"/>
      <c r="Q702" s="425"/>
      <c r="S702" s="9"/>
      <c r="T702" s="17"/>
      <c r="V702" s="9"/>
      <c r="W702" s="17"/>
      <c r="X702" s="9"/>
      <c r="Y702" s="9"/>
      <c r="Z702" s="9"/>
      <c r="AA702" s="9"/>
      <c r="AB702" s="9"/>
      <c r="AC702" s="9"/>
      <c r="AD702" s="9"/>
      <c r="AE702" s="9"/>
      <c r="AF702" s="9"/>
      <c r="AG702" s="9"/>
      <c r="AH702" s="9"/>
    </row>
    <row r="703" spans="1:34" x14ac:dyDescent="0.25">
      <c r="A703" s="9"/>
      <c r="B703" s="9"/>
      <c r="C703" s="9"/>
      <c r="D703" s="9"/>
      <c r="E703" s="1046"/>
      <c r="F703" s="9"/>
      <c r="G703" s="1046"/>
      <c r="H703" s="16"/>
      <c r="I703" s="9"/>
      <c r="J703" s="9"/>
      <c r="K703" s="9"/>
      <c r="L703" s="9"/>
      <c r="M703" s="9"/>
      <c r="N703" s="9"/>
      <c r="O703" s="9"/>
      <c r="P703" s="9"/>
      <c r="Q703" s="425"/>
      <c r="S703" s="9"/>
      <c r="T703" s="17"/>
      <c r="V703" s="9"/>
      <c r="W703" s="17"/>
      <c r="X703" s="9"/>
      <c r="Y703" s="9"/>
      <c r="Z703" s="9"/>
      <c r="AA703" s="9"/>
      <c r="AB703" s="9"/>
      <c r="AC703" s="9"/>
      <c r="AD703" s="9"/>
      <c r="AE703" s="9"/>
      <c r="AF703" s="9"/>
      <c r="AG703" s="9"/>
      <c r="AH703" s="9"/>
    </row>
    <row r="704" spans="1:34" x14ac:dyDescent="0.25">
      <c r="A704" s="9"/>
      <c r="B704" s="9"/>
      <c r="C704" s="9"/>
      <c r="D704" s="9"/>
      <c r="E704" s="1046"/>
      <c r="F704" s="9"/>
      <c r="G704" s="1046"/>
      <c r="H704" s="16"/>
      <c r="I704" s="9"/>
      <c r="J704" s="9"/>
      <c r="K704" s="9"/>
      <c r="L704" s="9"/>
      <c r="M704" s="9"/>
      <c r="N704" s="9"/>
      <c r="O704" s="9"/>
      <c r="P704" s="9"/>
      <c r="Q704" s="425"/>
      <c r="S704" s="9"/>
      <c r="T704" s="17"/>
      <c r="V704" s="9"/>
      <c r="W704" s="17"/>
      <c r="X704" s="9"/>
      <c r="Y704" s="9"/>
      <c r="Z704" s="9"/>
      <c r="AA704" s="9"/>
      <c r="AB704" s="9"/>
      <c r="AC704" s="9"/>
      <c r="AD704" s="9"/>
      <c r="AE704" s="9"/>
      <c r="AF704" s="9"/>
      <c r="AG704" s="9"/>
      <c r="AH704" s="9"/>
    </row>
    <row r="705" spans="1:34" x14ac:dyDescent="0.25">
      <c r="A705" s="9"/>
      <c r="B705" s="9"/>
      <c r="C705" s="9"/>
      <c r="D705" s="9"/>
      <c r="E705" s="1046"/>
      <c r="F705" s="9"/>
      <c r="G705" s="1046"/>
      <c r="H705" s="16"/>
      <c r="I705" s="9"/>
      <c r="J705" s="9"/>
      <c r="K705" s="9"/>
      <c r="L705" s="9"/>
      <c r="M705" s="9"/>
      <c r="N705" s="9"/>
      <c r="O705" s="9"/>
      <c r="P705" s="9"/>
      <c r="Q705" s="425"/>
      <c r="S705" s="9"/>
      <c r="T705" s="17"/>
      <c r="V705" s="9"/>
      <c r="W705" s="17"/>
      <c r="X705" s="9"/>
      <c r="Y705" s="9"/>
      <c r="Z705" s="9"/>
      <c r="AA705" s="9"/>
      <c r="AB705" s="9"/>
      <c r="AC705" s="9"/>
      <c r="AD705" s="9"/>
      <c r="AE705" s="9"/>
      <c r="AF705" s="9"/>
      <c r="AG705" s="9"/>
      <c r="AH705" s="9"/>
    </row>
    <row r="706" spans="1:34" x14ac:dyDescent="0.25">
      <c r="A706" s="9"/>
      <c r="B706" s="9"/>
      <c r="C706" s="9"/>
      <c r="D706" s="9"/>
      <c r="E706" s="1046"/>
      <c r="F706" s="9"/>
      <c r="G706" s="1046"/>
      <c r="H706" s="16"/>
      <c r="I706" s="9"/>
      <c r="J706" s="9"/>
      <c r="K706" s="9"/>
      <c r="L706" s="9"/>
      <c r="M706" s="9"/>
      <c r="N706" s="9"/>
      <c r="O706" s="9"/>
      <c r="P706" s="9"/>
      <c r="Q706" s="425"/>
      <c r="S706" s="9"/>
      <c r="T706" s="17"/>
      <c r="V706" s="9"/>
      <c r="W706" s="17"/>
      <c r="X706" s="9"/>
      <c r="Y706" s="9"/>
      <c r="Z706" s="9"/>
      <c r="AA706" s="9"/>
      <c r="AB706" s="9"/>
      <c r="AC706" s="9"/>
      <c r="AD706" s="9"/>
      <c r="AE706" s="9"/>
      <c r="AF706" s="9"/>
      <c r="AG706" s="9"/>
      <c r="AH706" s="9"/>
    </row>
    <row r="707" spans="1:34" x14ac:dyDescent="0.25">
      <c r="A707" s="9"/>
      <c r="B707" s="9"/>
      <c r="C707" s="9"/>
      <c r="D707" s="9"/>
      <c r="E707" s="1046"/>
      <c r="F707" s="9"/>
      <c r="G707" s="1046"/>
      <c r="H707" s="16"/>
      <c r="I707" s="9"/>
      <c r="J707" s="9"/>
      <c r="K707" s="9"/>
      <c r="L707" s="9"/>
      <c r="M707" s="9"/>
      <c r="N707" s="9"/>
      <c r="O707" s="9"/>
      <c r="P707" s="9"/>
      <c r="Q707" s="425"/>
      <c r="S707" s="9"/>
      <c r="T707" s="17"/>
      <c r="V707" s="9"/>
      <c r="W707" s="17"/>
      <c r="X707" s="9"/>
      <c r="Y707" s="9"/>
      <c r="Z707" s="9"/>
      <c r="AA707" s="9"/>
      <c r="AB707" s="9"/>
      <c r="AC707" s="9"/>
      <c r="AD707" s="9"/>
      <c r="AE707" s="9"/>
      <c r="AF707" s="9"/>
      <c r="AG707" s="9"/>
      <c r="AH707" s="9"/>
    </row>
    <row r="708" spans="1:34" x14ac:dyDescent="0.25">
      <c r="A708" s="9"/>
      <c r="B708" s="9"/>
      <c r="C708" s="9"/>
      <c r="D708" s="9"/>
      <c r="E708" s="1046"/>
      <c r="F708" s="9"/>
      <c r="G708" s="1046"/>
      <c r="H708" s="16"/>
      <c r="I708" s="9"/>
      <c r="J708" s="9"/>
      <c r="K708" s="9"/>
      <c r="L708" s="9"/>
      <c r="M708" s="9"/>
      <c r="N708" s="9"/>
      <c r="O708" s="9"/>
      <c r="P708" s="9"/>
      <c r="Q708" s="425"/>
      <c r="S708" s="9"/>
      <c r="T708" s="17"/>
      <c r="V708" s="9"/>
      <c r="W708" s="17"/>
      <c r="X708" s="9"/>
      <c r="Y708" s="9"/>
      <c r="Z708" s="9"/>
      <c r="AA708" s="9"/>
      <c r="AB708" s="9"/>
      <c r="AC708" s="9"/>
      <c r="AD708" s="9"/>
      <c r="AE708" s="9"/>
      <c r="AF708" s="9"/>
      <c r="AG708" s="9"/>
      <c r="AH708" s="9"/>
    </row>
    <row r="709" spans="1:34" x14ac:dyDescent="0.25">
      <c r="A709" s="9"/>
      <c r="B709" s="9"/>
      <c r="C709" s="9"/>
      <c r="D709" s="9"/>
      <c r="E709" s="1046"/>
      <c r="F709" s="9"/>
      <c r="G709" s="1046"/>
      <c r="H709" s="16"/>
      <c r="I709" s="9"/>
      <c r="J709" s="9"/>
      <c r="K709" s="9"/>
      <c r="L709" s="9"/>
      <c r="M709" s="9"/>
      <c r="N709" s="9"/>
      <c r="O709" s="9"/>
      <c r="P709" s="9"/>
      <c r="Q709" s="425"/>
      <c r="S709" s="9"/>
      <c r="T709" s="17"/>
      <c r="V709" s="9"/>
      <c r="W709" s="17"/>
      <c r="X709" s="9"/>
      <c r="Y709" s="9"/>
      <c r="Z709" s="9"/>
      <c r="AA709" s="9"/>
      <c r="AB709" s="9"/>
      <c r="AC709" s="9"/>
      <c r="AD709" s="9"/>
      <c r="AE709" s="9"/>
      <c r="AF709" s="9"/>
      <c r="AG709" s="9"/>
      <c r="AH709" s="9"/>
    </row>
    <row r="710" spans="1:34" x14ac:dyDescent="0.25">
      <c r="A710" s="9"/>
      <c r="B710" s="9"/>
      <c r="C710" s="9"/>
      <c r="D710" s="9"/>
      <c r="E710" s="1046"/>
      <c r="F710" s="9"/>
      <c r="G710" s="1046"/>
      <c r="H710" s="16"/>
      <c r="I710" s="9"/>
      <c r="J710" s="9"/>
      <c r="K710" s="9"/>
      <c r="L710" s="9"/>
      <c r="M710" s="9"/>
      <c r="N710" s="9"/>
      <c r="O710" s="9"/>
      <c r="P710" s="9"/>
      <c r="Q710" s="425"/>
      <c r="S710" s="9"/>
      <c r="T710" s="17"/>
      <c r="V710" s="9"/>
      <c r="W710" s="17"/>
      <c r="X710" s="9"/>
      <c r="Y710" s="9"/>
      <c r="Z710" s="9"/>
      <c r="AA710" s="9"/>
      <c r="AB710" s="9"/>
      <c r="AC710" s="9"/>
      <c r="AD710" s="9"/>
      <c r="AE710" s="9"/>
      <c r="AF710" s="9"/>
      <c r="AG710" s="9"/>
      <c r="AH710" s="9"/>
    </row>
    <row r="711" spans="1:34" x14ac:dyDescent="0.25">
      <c r="A711" s="9"/>
      <c r="B711" s="9"/>
      <c r="C711" s="9"/>
      <c r="D711" s="9"/>
      <c r="E711" s="1046"/>
      <c r="F711" s="9"/>
      <c r="G711" s="1046"/>
      <c r="H711" s="16"/>
      <c r="I711" s="9"/>
      <c r="J711" s="9"/>
      <c r="K711" s="9"/>
      <c r="L711" s="9"/>
      <c r="M711" s="9"/>
      <c r="N711" s="9"/>
      <c r="O711" s="9"/>
      <c r="P711" s="9"/>
      <c r="Q711" s="425"/>
      <c r="S711" s="9"/>
      <c r="T711" s="17"/>
      <c r="V711" s="9"/>
      <c r="W711" s="17"/>
      <c r="X711" s="9"/>
      <c r="Y711" s="9"/>
      <c r="Z711" s="9"/>
      <c r="AA711" s="9"/>
      <c r="AB711" s="9"/>
      <c r="AC711" s="9"/>
      <c r="AD711" s="9"/>
      <c r="AE711" s="9"/>
      <c r="AF711" s="9"/>
      <c r="AG711" s="9"/>
      <c r="AH711" s="9"/>
    </row>
    <row r="712" spans="1:34" x14ac:dyDescent="0.25">
      <c r="A712" s="9"/>
      <c r="B712" s="9"/>
      <c r="C712" s="9"/>
      <c r="D712" s="9"/>
      <c r="E712" s="1046"/>
      <c r="F712" s="9"/>
      <c r="G712" s="1046"/>
      <c r="H712" s="16"/>
      <c r="I712" s="9"/>
      <c r="J712" s="9"/>
      <c r="K712" s="9"/>
      <c r="L712" s="9"/>
      <c r="M712" s="9"/>
      <c r="N712" s="9"/>
      <c r="O712" s="9"/>
      <c r="P712" s="9"/>
      <c r="Q712" s="425"/>
      <c r="S712" s="9"/>
      <c r="T712" s="17"/>
      <c r="V712" s="9"/>
      <c r="W712" s="17"/>
      <c r="X712" s="9"/>
      <c r="Y712" s="9"/>
      <c r="Z712" s="9"/>
      <c r="AA712" s="9"/>
      <c r="AB712" s="9"/>
      <c r="AC712" s="9"/>
      <c r="AD712" s="9"/>
      <c r="AE712" s="9"/>
      <c r="AF712" s="9"/>
      <c r="AG712" s="9"/>
      <c r="AH712" s="9"/>
    </row>
    <row r="713" spans="1:34" x14ac:dyDescent="0.25">
      <c r="A713" s="9"/>
      <c r="B713" s="9"/>
      <c r="C713" s="9"/>
      <c r="D713" s="9"/>
      <c r="E713" s="1046"/>
      <c r="F713" s="9"/>
      <c r="G713" s="1046"/>
      <c r="H713" s="16"/>
      <c r="I713" s="9"/>
      <c r="J713" s="9"/>
      <c r="K713" s="9"/>
      <c r="L713" s="9"/>
      <c r="M713" s="9"/>
      <c r="N713" s="9"/>
      <c r="O713" s="9"/>
      <c r="P713" s="9"/>
      <c r="Q713" s="425"/>
      <c r="S713" s="9"/>
      <c r="T713" s="17"/>
      <c r="V713" s="9"/>
      <c r="W713" s="17"/>
      <c r="X713" s="9"/>
      <c r="Y713" s="9"/>
      <c r="Z713" s="9"/>
      <c r="AA713" s="9"/>
      <c r="AB713" s="9"/>
      <c r="AC713" s="9"/>
      <c r="AD713" s="9"/>
      <c r="AE713" s="9"/>
      <c r="AF713" s="9"/>
      <c r="AG713" s="9"/>
      <c r="AH713" s="9"/>
    </row>
    <row r="714" spans="1:34" x14ac:dyDescent="0.25">
      <c r="A714" s="9"/>
      <c r="B714" s="9"/>
      <c r="C714" s="9"/>
      <c r="D714" s="9"/>
      <c r="E714" s="1046"/>
      <c r="F714" s="9"/>
      <c r="G714" s="1046"/>
      <c r="H714" s="16"/>
      <c r="I714" s="9"/>
      <c r="J714" s="9"/>
      <c r="K714" s="9"/>
      <c r="L714" s="9"/>
      <c r="M714" s="9"/>
      <c r="N714" s="9"/>
      <c r="O714" s="9"/>
      <c r="P714" s="9"/>
      <c r="Q714" s="425"/>
      <c r="S714" s="9"/>
      <c r="T714" s="17"/>
      <c r="V714" s="9"/>
      <c r="W714" s="17"/>
      <c r="X714" s="9"/>
      <c r="Y714" s="9"/>
      <c r="Z714" s="9"/>
      <c r="AA714" s="9"/>
      <c r="AB714" s="9"/>
      <c r="AC714" s="9"/>
      <c r="AD714" s="9"/>
      <c r="AE714" s="9"/>
      <c r="AF714" s="9"/>
      <c r="AG714" s="9"/>
      <c r="AH714" s="9"/>
    </row>
    <row r="715" spans="1:34" x14ac:dyDescent="0.25">
      <c r="A715" s="9"/>
      <c r="B715" s="9"/>
      <c r="C715" s="9"/>
      <c r="D715" s="9"/>
      <c r="E715" s="1046"/>
      <c r="F715" s="9"/>
      <c r="G715" s="1046"/>
      <c r="H715" s="16"/>
      <c r="I715" s="9"/>
      <c r="J715" s="9"/>
      <c r="K715" s="9"/>
      <c r="L715" s="9"/>
      <c r="M715" s="9"/>
      <c r="N715" s="9"/>
      <c r="O715" s="9"/>
      <c r="P715" s="9"/>
      <c r="Q715" s="425"/>
      <c r="S715" s="9"/>
      <c r="T715" s="17"/>
      <c r="V715" s="9"/>
      <c r="W715" s="17"/>
      <c r="X715" s="9"/>
      <c r="Y715" s="9"/>
      <c r="Z715" s="9"/>
      <c r="AA715" s="9"/>
      <c r="AB715" s="9"/>
      <c r="AC715" s="9"/>
      <c r="AD715" s="9"/>
      <c r="AE715" s="9"/>
      <c r="AF715" s="9"/>
      <c r="AG715" s="9"/>
      <c r="AH715" s="9"/>
    </row>
    <row r="716" spans="1:34" x14ac:dyDescent="0.25">
      <c r="A716" s="9"/>
      <c r="B716" s="9"/>
      <c r="C716" s="9"/>
      <c r="D716" s="9"/>
      <c r="E716" s="1046"/>
      <c r="F716" s="9"/>
      <c r="G716" s="1046"/>
      <c r="H716" s="16"/>
      <c r="I716" s="9"/>
      <c r="J716" s="9"/>
      <c r="K716" s="9"/>
      <c r="L716" s="9"/>
      <c r="M716" s="9"/>
      <c r="N716" s="9"/>
      <c r="O716" s="9"/>
      <c r="P716" s="9"/>
      <c r="Q716" s="425"/>
      <c r="S716" s="9"/>
      <c r="T716" s="17"/>
      <c r="V716" s="9"/>
      <c r="W716" s="17"/>
      <c r="X716" s="9"/>
      <c r="Y716" s="9"/>
      <c r="Z716" s="9"/>
      <c r="AA716" s="9"/>
      <c r="AB716" s="9"/>
      <c r="AC716" s="9"/>
      <c r="AD716" s="9"/>
      <c r="AE716" s="9"/>
      <c r="AF716" s="9"/>
      <c r="AG716" s="9"/>
      <c r="AH716" s="9"/>
    </row>
    <row r="717" spans="1:34" x14ac:dyDescent="0.25">
      <c r="A717" s="9"/>
      <c r="B717" s="9"/>
      <c r="C717" s="9"/>
      <c r="D717" s="9"/>
      <c r="E717" s="1046"/>
      <c r="F717" s="9"/>
      <c r="G717" s="1046"/>
      <c r="H717" s="16"/>
      <c r="I717" s="9"/>
      <c r="J717" s="9"/>
      <c r="K717" s="9"/>
      <c r="L717" s="9"/>
      <c r="M717" s="9"/>
      <c r="N717" s="9"/>
      <c r="O717" s="9"/>
      <c r="P717" s="9"/>
      <c r="Q717" s="425"/>
      <c r="S717" s="9"/>
      <c r="T717" s="17"/>
      <c r="V717" s="9"/>
      <c r="W717" s="17"/>
      <c r="X717" s="9"/>
      <c r="Y717" s="9"/>
      <c r="Z717" s="9"/>
      <c r="AA717" s="9"/>
      <c r="AB717" s="9"/>
      <c r="AC717" s="9"/>
      <c r="AD717" s="9"/>
      <c r="AE717" s="9"/>
      <c r="AF717" s="9"/>
      <c r="AG717" s="9"/>
      <c r="AH717" s="9"/>
    </row>
    <row r="718" spans="1:34" x14ac:dyDescent="0.25">
      <c r="A718" s="9"/>
      <c r="B718" s="9"/>
      <c r="C718" s="9"/>
      <c r="D718" s="9"/>
      <c r="E718" s="1046"/>
      <c r="F718" s="9"/>
      <c r="G718" s="1046"/>
      <c r="H718" s="16"/>
      <c r="I718" s="9"/>
      <c r="J718" s="9"/>
      <c r="K718" s="9"/>
      <c r="L718" s="9"/>
      <c r="M718" s="9"/>
      <c r="N718" s="9"/>
      <c r="O718" s="9"/>
      <c r="P718" s="9"/>
      <c r="Q718" s="425"/>
      <c r="S718" s="9"/>
      <c r="T718" s="17"/>
      <c r="V718" s="9"/>
      <c r="W718" s="17"/>
      <c r="X718" s="9"/>
      <c r="Y718" s="9"/>
      <c r="Z718" s="9"/>
      <c r="AA718" s="9"/>
      <c r="AB718" s="9"/>
      <c r="AC718" s="9"/>
      <c r="AD718" s="9"/>
      <c r="AE718" s="9"/>
      <c r="AF718" s="9"/>
      <c r="AG718" s="9"/>
      <c r="AH718" s="9"/>
    </row>
    <row r="719" spans="1:34" x14ac:dyDescent="0.25">
      <c r="A719" s="9"/>
      <c r="B719" s="9"/>
      <c r="C719" s="9"/>
      <c r="D719" s="9"/>
      <c r="E719" s="1046"/>
      <c r="F719" s="9"/>
      <c r="G719" s="1046"/>
      <c r="H719" s="16"/>
      <c r="I719" s="9"/>
      <c r="J719" s="9"/>
      <c r="K719" s="9"/>
      <c r="L719" s="9"/>
      <c r="M719" s="9"/>
      <c r="N719" s="9"/>
      <c r="O719" s="9"/>
      <c r="P719" s="9"/>
      <c r="Q719" s="425"/>
      <c r="S719" s="9"/>
      <c r="T719" s="17"/>
      <c r="V719" s="9"/>
      <c r="W719" s="17"/>
      <c r="X719" s="9"/>
      <c r="Y719" s="9"/>
      <c r="Z719" s="9"/>
      <c r="AA719" s="9"/>
      <c r="AB719" s="9"/>
      <c r="AC719" s="9"/>
      <c r="AD719" s="9"/>
      <c r="AE719" s="9"/>
      <c r="AF719" s="9"/>
      <c r="AG719" s="9"/>
      <c r="AH719" s="9"/>
    </row>
    <row r="720" spans="1:34" x14ac:dyDescent="0.25">
      <c r="A720" s="9"/>
      <c r="B720" s="9"/>
      <c r="C720" s="9"/>
      <c r="D720" s="9"/>
      <c r="E720" s="1046"/>
      <c r="F720" s="9"/>
      <c r="G720" s="1046"/>
      <c r="H720" s="16"/>
      <c r="I720" s="9"/>
      <c r="J720" s="9"/>
      <c r="K720" s="9"/>
      <c r="L720" s="9"/>
      <c r="M720" s="9"/>
      <c r="N720" s="9"/>
      <c r="O720" s="9"/>
      <c r="P720" s="9"/>
      <c r="Q720" s="425"/>
      <c r="S720" s="9"/>
      <c r="T720" s="17"/>
      <c r="V720" s="9"/>
      <c r="W720" s="17"/>
      <c r="X720" s="9"/>
      <c r="Y720" s="9"/>
      <c r="Z720" s="9"/>
      <c r="AA720" s="9"/>
      <c r="AB720" s="9"/>
      <c r="AC720" s="9"/>
      <c r="AD720" s="9"/>
      <c r="AE720" s="9"/>
      <c r="AF720" s="9"/>
      <c r="AG720" s="9"/>
      <c r="AH720" s="9"/>
    </row>
    <row r="721" spans="1:34" x14ac:dyDescent="0.25">
      <c r="A721" s="9"/>
      <c r="B721" s="9"/>
      <c r="C721" s="9"/>
      <c r="D721" s="9"/>
      <c r="E721" s="1046"/>
      <c r="F721" s="9"/>
      <c r="G721" s="1046"/>
      <c r="H721" s="16"/>
      <c r="I721" s="9"/>
      <c r="J721" s="9"/>
      <c r="K721" s="9"/>
      <c r="L721" s="9"/>
      <c r="M721" s="9"/>
      <c r="N721" s="9"/>
      <c r="O721" s="9"/>
      <c r="P721" s="9"/>
      <c r="Q721" s="425"/>
      <c r="S721" s="9"/>
      <c r="T721" s="17"/>
      <c r="V721" s="9"/>
      <c r="W721" s="17"/>
      <c r="X721" s="9"/>
      <c r="Y721" s="9"/>
      <c r="Z721" s="9"/>
      <c r="AA721" s="9"/>
      <c r="AB721" s="9"/>
      <c r="AC721" s="9"/>
      <c r="AD721" s="9"/>
      <c r="AE721" s="9"/>
      <c r="AF721" s="9"/>
      <c r="AG721" s="9"/>
      <c r="AH721" s="9"/>
    </row>
    <row r="722" spans="1:34" x14ac:dyDescent="0.25">
      <c r="A722" s="9"/>
      <c r="B722" s="9"/>
      <c r="C722" s="9"/>
      <c r="D722" s="9"/>
      <c r="E722" s="1046"/>
      <c r="F722" s="9"/>
      <c r="G722" s="1046"/>
      <c r="H722" s="16"/>
      <c r="I722" s="9"/>
      <c r="J722" s="9"/>
      <c r="K722" s="9"/>
      <c r="L722" s="9"/>
      <c r="M722" s="9"/>
      <c r="N722" s="9"/>
      <c r="O722" s="9"/>
      <c r="P722" s="9"/>
      <c r="Q722" s="425"/>
      <c r="S722" s="9"/>
      <c r="T722" s="17"/>
      <c r="V722" s="9"/>
      <c r="W722" s="17"/>
      <c r="X722" s="9"/>
      <c r="Y722" s="9"/>
      <c r="Z722" s="9"/>
      <c r="AA722" s="9"/>
      <c r="AB722" s="9"/>
      <c r="AC722" s="9"/>
      <c r="AD722" s="9"/>
      <c r="AE722" s="9"/>
      <c r="AF722" s="9"/>
      <c r="AG722" s="9"/>
      <c r="AH722" s="9"/>
    </row>
    <row r="723" spans="1:34" x14ac:dyDescent="0.25">
      <c r="A723" s="9"/>
      <c r="B723" s="9"/>
      <c r="C723" s="9"/>
      <c r="D723" s="9"/>
      <c r="E723" s="1046"/>
      <c r="F723" s="9"/>
      <c r="G723" s="1046"/>
      <c r="H723" s="16"/>
      <c r="I723" s="9"/>
      <c r="J723" s="9"/>
      <c r="K723" s="9"/>
      <c r="L723" s="9"/>
      <c r="M723" s="9"/>
      <c r="N723" s="9"/>
      <c r="O723" s="9"/>
      <c r="P723" s="9"/>
      <c r="Q723" s="425"/>
      <c r="S723" s="9"/>
      <c r="T723" s="17"/>
      <c r="V723" s="9"/>
      <c r="W723" s="17"/>
      <c r="X723" s="9"/>
      <c r="Y723" s="9"/>
      <c r="Z723" s="9"/>
      <c r="AA723" s="9"/>
      <c r="AB723" s="9"/>
      <c r="AC723" s="9"/>
      <c r="AD723" s="9"/>
      <c r="AE723" s="9"/>
      <c r="AF723" s="9"/>
      <c r="AG723" s="9"/>
      <c r="AH723" s="9"/>
    </row>
    <row r="724" spans="1:34" x14ac:dyDescent="0.25">
      <c r="A724" s="9"/>
      <c r="B724" s="9"/>
      <c r="C724" s="9"/>
      <c r="D724" s="9"/>
      <c r="E724" s="1046"/>
      <c r="F724" s="9"/>
      <c r="G724" s="1046"/>
      <c r="H724" s="16"/>
      <c r="I724" s="9"/>
      <c r="J724" s="9"/>
      <c r="K724" s="9"/>
      <c r="L724" s="9"/>
      <c r="M724" s="9"/>
      <c r="N724" s="9"/>
      <c r="O724" s="9"/>
      <c r="P724" s="9"/>
      <c r="Q724" s="425"/>
      <c r="S724" s="9"/>
      <c r="T724" s="17"/>
      <c r="V724" s="9"/>
      <c r="W724" s="17"/>
      <c r="X724" s="9"/>
      <c r="Y724" s="9"/>
      <c r="Z724" s="9"/>
      <c r="AA724" s="9"/>
      <c r="AB724" s="9"/>
      <c r="AC724" s="9"/>
      <c r="AD724" s="9"/>
      <c r="AE724" s="9"/>
      <c r="AF724" s="9"/>
      <c r="AG724" s="9"/>
      <c r="AH724" s="9"/>
    </row>
    <row r="725" spans="1:34" x14ac:dyDescent="0.25">
      <c r="A725" s="9"/>
      <c r="B725" s="9"/>
      <c r="C725" s="9"/>
      <c r="D725" s="9"/>
      <c r="E725" s="1046"/>
      <c r="F725" s="9"/>
      <c r="G725" s="1046"/>
      <c r="H725" s="16"/>
      <c r="I725" s="9"/>
      <c r="J725" s="9"/>
      <c r="K725" s="9"/>
      <c r="L725" s="9"/>
      <c r="M725" s="9"/>
      <c r="N725" s="9"/>
      <c r="O725" s="9"/>
      <c r="P725" s="9"/>
      <c r="Q725" s="425"/>
      <c r="S725" s="9"/>
      <c r="T725" s="17"/>
      <c r="V725" s="9"/>
      <c r="W725" s="17"/>
      <c r="X725" s="9"/>
      <c r="Y725" s="9"/>
      <c r="Z725" s="9"/>
      <c r="AA725" s="9"/>
      <c r="AB725" s="9"/>
      <c r="AC725" s="9"/>
      <c r="AD725" s="9"/>
      <c r="AE725" s="9"/>
      <c r="AF725" s="9"/>
      <c r="AG725" s="9"/>
      <c r="AH725" s="9"/>
    </row>
    <row r="726" spans="1:34" x14ac:dyDescent="0.25">
      <c r="A726" s="9"/>
      <c r="B726" s="9"/>
      <c r="C726" s="9"/>
      <c r="D726" s="9"/>
      <c r="E726" s="1046"/>
      <c r="F726" s="9"/>
      <c r="G726" s="1046"/>
      <c r="H726" s="16"/>
      <c r="I726" s="9"/>
      <c r="J726" s="9"/>
      <c r="K726" s="9"/>
      <c r="L726" s="9"/>
      <c r="M726" s="9"/>
      <c r="N726" s="9"/>
      <c r="O726" s="9"/>
      <c r="P726" s="9"/>
      <c r="Q726" s="425"/>
      <c r="S726" s="9"/>
      <c r="T726" s="17"/>
      <c r="V726" s="9"/>
      <c r="W726" s="17"/>
      <c r="X726" s="9"/>
      <c r="Y726" s="9"/>
      <c r="Z726" s="9"/>
      <c r="AA726" s="9"/>
      <c r="AB726" s="9"/>
      <c r="AC726" s="9"/>
      <c r="AD726" s="9"/>
      <c r="AE726" s="9"/>
      <c r="AF726" s="9"/>
      <c r="AG726" s="9"/>
      <c r="AH726" s="9"/>
    </row>
    <row r="727" spans="1:34" x14ac:dyDescent="0.25">
      <c r="A727" s="9"/>
      <c r="B727" s="9"/>
      <c r="C727" s="9"/>
      <c r="D727" s="9"/>
      <c r="E727" s="1046"/>
      <c r="F727" s="9"/>
      <c r="G727" s="1046"/>
      <c r="H727" s="16"/>
      <c r="I727" s="9"/>
      <c r="J727" s="9"/>
      <c r="K727" s="9"/>
      <c r="L727" s="9"/>
      <c r="M727" s="9"/>
      <c r="N727" s="9"/>
      <c r="O727" s="9"/>
      <c r="P727" s="9"/>
      <c r="Q727" s="425"/>
      <c r="S727" s="9"/>
      <c r="T727" s="17"/>
      <c r="V727" s="9"/>
      <c r="W727" s="17"/>
      <c r="X727" s="9"/>
      <c r="Y727" s="9"/>
      <c r="Z727" s="9"/>
      <c r="AA727" s="9"/>
      <c r="AB727" s="9"/>
      <c r="AC727" s="9"/>
      <c r="AD727" s="9"/>
      <c r="AE727" s="9"/>
      <c r="AF727" s="9"/>
      <c r="AG727" s="9"/>
      <c r="AH727" s="9"/>
    </row>
    <row r="728" spans="1:34" x14ac:dyDescent="0.25">
      <c r="A728" s="9"/>
      <c r="B728" s="9"/>
      <c r="C728" s="9"/>
      <c r="D728" s="9"/>
      <c r="E728" s="1046"/>
      <c r="F728" s="9"/>
      <c r="G728" s="1046"/>
      <c r="H728" s="16"/>
      <c r="I728" s="9"/>
      <c r="J728" s="9"/>
      <c r="K728" s="9"/>
      <c r="L728" s="9"/>
      <c r="M728" s="9"/>
      <c r="N728" s="9"/>
      <c r="O728" s="9"/>
      <c r="P728" s="9"/>
      <c r="Q728" s="425"/>
      <c r="S728" s="9"/>
      <c r="T728" s="17"/>
      <c r="V728" s="9"/>
      <c r="W728" s="17"/>
      <c r="X728" s="9"/>
      <c r="Y728" s="9"/>
      <c r="Z728" s="9"/>
      <c r="AA728" s="9"/>
      <c r="AB728" s="9"/>
      <c r="AC728" s="9"/>
      <c r="AD728" s="9"/>
      <c r="AE728" s="9"/>
      <c r="AF728" s="9"/>
      <c r="AG728" s="9"/>
      <c r="AH728" s="9"/>
    </row>
    <row r="729" spans="1:34" x14ac:dyDescent="0.25">
      <c r="A729" s="9"/>
      <c r="B729" s="9"/>
      <c r="C729" s="9"/>
      <c r="D729" s="9"/>
      <c r="E729" s="1046"/>
      <c r="F729" s="9"/>
      <c r="G729" s="1046"/>
      <c r="H729" s="16"/>
      <c r="I729" s="9"/>
      <c r="J729" s="9"/>
      <c r="K729" s="9"/>
      <c r="L729" s="9"/>
      <c r="M729" s="9"/>
      <c r="N729" s="9"/>
      <c r="O729" s="9"/>
      <c r="P729" s="9"/>
      <c r="Q729" s="425"/>
      <c r="S729" s="9"/>
      <c r="T729" s="17"/>
      <c r="V729" s="9"/>
      <c r="W729" s="17"/>
      <c r="X729" s="9"/>
      <c r="Y729" s="9"/>
      <c r="Z729" s="9"/>
      <c r="AA729" s="9"/>
      <c r="AB729" s="9"/>
      <c r="AC729" s="9"/>
      <c r="AD729" s="9"/>
      <c r="AE729" s="9"/>
      <c r="AF729" s="9"/>
      <c r="AG729" s="9"/>
      <c r="AH729" s="9"/>
    </row>
    <row r="730" spans="1:34" x14ac:dyDescent="0.25">
      <c r="A730" s="9"/>
      <c r="B730" s="9"/>
      <c r="C730" s="9"/>
      <c r="D730" s="9"/>
      <c r="E730" s="1046"/>
      <c r="F730" s="9"/>
      <c r="G730" s="1046"/>
      <c r="H730" s="16"/>
      <c r="I730" s="9"/>
      <c r="J730" s="9"/>
      <c r="K730" s="9"/>
      <c r="L730" s="9"/>
      <c r="M730" s="9"/>
      <c r="N730" s="9"/>
      <c r="O730" s="9"/>
      <c r="P730" s="9"/>
      <c r="Q730" s="425"/>
      <c r="S730" s="9"/>
      <c r="T730" s="17"/>
      <c r="V730" s="9"/>
      <c r="W730" s="17"/>
      <c r="X730" s="9"/>
      <c r="Y730" s="9"/>
      <c r="Z730" s="9"/>
      <c r="AA730" s="9"/>
      <c r="AB730" s="9"/>
      <c r="AC730" s="9"/>
      <c r="AD730" s="9"/>
      <c r="AE730" s="9"/>
      <c r="AF730" s="9"/>
      <c r="AG730" s="9"/>
      <c r="AH730" s="9"/>
    </row>
    <row r="731" spans="1:34" x14ac:dyDescent="0.25">
      <c r="A731" s="9"/>
      <c r="B731" s="9"/>
      <c r="C731" s="9"/>
      <c r="D731" s="9"/>
      <c r="E731" s="1046"/>
      <c r="F731" s="9"/>
      <c r="G731" s="1046"/>
      <c r="H731" s="16"/>
      <c r="I731" s="9"/>
      <c r="J731" s="9"/>
      <c r="K731" s="9"/>
      <c r="L731" s="9"/>
      <c r="M731" s="9"/>
      <c r="N731" s="9"/>
      <c r="O731" s="9"/>
      <c r="P731" s="9"/>
      <c r="Q731" s="425"/>
      <c r="S731" s="9"/>
      <c r="T731" s="17"/>
      <c r="V731" s="9"/>
      <c r="W731" s="17"/>
      <c r="X731" s="9"/>
      <c r="Y731" s="9"/>
      <c r="Z731" s="9"/>
      <c r="AA731" s="9"/>
      <c r="AB731" s="9"/>
      <c r="AC731" s="9"/>
      <c r="AD731" s="9"/>
      <c r="AE731" s="9"/>
      <c r="AF731" s="9"/>
      <c r="AG731" s="9"/>
      <c r="AH731" s="9"/>
    </row>
    <row r="732" spans="1:34" x14ac:dyDescent="0.25">
      <c r="A732" s="9"/>
      <c r="B732" s="9"/>
      <c r="C732" s="9"/>
      <c r="D732" s="9"/>
      <c r="E732" s="1046"/>
      <c r="F732" s="9"/>
      <c r="G732" s="1046"/>
      <c r="H732" s="16"/>
      <c r="I732" s="9"/>
      <c r="J732" s="9"/>
      <c r="K732" s="9"/>
      <c r="L732" s="9"/>
      <c r="M732" s="9"/>
      <c r="N732" s="9"/>
      <c r="O732" s="9"/>
      <c r="P732" s="9"/>
      <c r="Q732" s="425"/>
      <c r="S732" s="9"/>
      <c r="T732" s="17"/>
      <c r="V732" s="9"/>
      <c r="W732" s="17"/>
      <c r="X732" s="9"/>
      <c r="Y732" s="9"/>
      <c r="Z732" s="9"/>
      <c r="AA732" s="9"/>
      <c r="AB732" s="9"/>
      <c r="AC732" s="9"/>
      <c r="AD732" s="9"/>
      <c r="AE732" s="9"/>
      <c r="AF732" s="9"/>
      <c r="AG732" s="9"/>
      <c r="AH732" s="9"/>
    </row>
    <row r="733" spans="1:34" x14ac:dyDescent="0.25">
      <c r="A733" s="9"/>
      <c r="B733" s="9"/>
      <c r="C733" s="9"/>
      <c r="D733" s="9"/>
      <c r="E733" s="1046"/>
      <c r="F733" s="9"/>
      <c r="G733" s="1046"/>
      <c r="H733" s="16"/>
      <c r="I733" s="9"/>
      <c r="J733" s="9"/>
      <c r="K733" s="9"/>
      <c r="L733" s="9"/>
      <c r="M733" s="9"/>
      <c r="N733" s="9"/>
      <c r="O733" s="9"/>
      <c r="P733" s="9"/>
      <c r="Q733" s="425"/>
      <c r="S733" s="9"/>
      <c r="T733" s="17"/>
      <c r="V733" s="9"/>
      <c r="W733" s="17"/>
      <c r="X733" s="9"/>
      <c r="Y733" s="9"/>
      <c r="Z733" s="9"/>
      <c r="AA733" s="9"/>
      <c r="AB733" s="9"/>
      <c r="AC733" s="9"/>
      <c r="AD733" s="9"/>
      <c r="AE733" s="9"/>
      <c r="AF733" s="9"/>
      <c r="AG733" s="9"/>
      <c r="AH733" s="9"/>
    </row>
    <row r="734" spans="1:34" x14ac:dyDescent="0.25">
      <c r="A734" s="9"/>
      <c r="B734" s="9"/>
      <c r="C734" s="9"/>
      <c r="D734" s="9"/>
      <c r="E734" s="1046"/>
      <c r="F734" s="9"/>
      <c r="G734" s="1046"/>
      <c r="H734" s="16"/>
      <c r="I734" s="9"/>
      <c r="J734" s="9"/>
      <c r="K734" s="9"/>
      <c r="L734" s="9"/>
      <c r="M734" s="9"/>
      <c r="N734" s="9"/>
      <c r="O734" s="9"/>
      <c r="P734" s="9"/>
      <c r="Q734" s="425"/>
      <c r="S734" s="9"/>
      <c r="T734" s="17"/>
      <c r="V734" s="9"/>
      <c r="W734" s="17"/>
      <c r="X734" s="9"/>
      <c r="Y734" s="9"/>
      <c r="Z734" s="9"/>
      <c r="AA734" s="9"/>
      <c r="AB734" s="9"/>
      <c r="AC734" s="9"/>
      <c r="AD734" s="9"/>
      <c r="AE734" s="9"/>
      <c r="AF734" s="9"/>
      <c r="AG734" s="9"/>
      <c r="AH734" s="9"/>
    </row>
    <row r="735" spans="1:34" x14ac:dyDescent="0.25">
      <c r="A735" s="9"/>
      <c r="B735" s="9"/>
      <c r="C735" s="9"/>
      <c r="D735" s="9"/>
      <c r="E735" s="1046"/>
      <c r="F735" s="9"/>
      <c r="G735" s="1046"/>
      <c r="H735" s="16"/>
      <c r="I735" s="9"/>
      <c r="J735" s="9"/>
      <c r="K735" s="9"/>
      <c r="L735" s="9"/>
      <c r="M735" s="9"/>
      <c r="N735" s="9"/>
      <c r="O735" s="9"/>
      <c r="P735" s="9"/>
      <c r="Q735" s="425"/>
      <c r="S735" s="9"/>
      <c r="T735" s="17"/>
      <c r="V735" s="9"/>
      <c r="W735" s="17"/>
      <c r="X735" s="9"/>
      <c r="Y735" s="9"/>
      <c r="Z735" s="9"/>
      <c r="AA735" s="9"/>
      <c r="AB735" s="9"/>
      <c r="AC735" s="9"/>
      <c r="AD735" s="9"/>
      <c r="AE735" s="9"/>
      <c r="AF735" s="9"/>
      <c r="AG735" s="9"/>
      <c r="AH735" s="9"/>
    </row>
    <row r="736" spans="1:34" x14ac:dyDescent="0.25">
      <c r="A736" s="9"/>
      <c r="B736" s="9"/>
      <c r="C736" s="9"/>
      <c r="D736" s="9"/>
      <c r="E736" s="1046"/>
      <c r="F736" s="9"/>
      <c r="G736" s="1046"/>
      <c r="H736" s="16"/>
      <c r="I736" s="9"/>
      <c r="J736" s="9"/>
      <c r="K736" s="9"/>
      <c r="L736" s="9"/>
      <c r="M736" s="9"/>
      <c r="N736" s="9"/>
      <c r="O736" s="9"/>
      <c r="P736" s="9"/>
      <c r="Q736" s="425"/>
      <c r="S736" s="9"/>
      <c r="T736" s="17"/>
      <c r="V736" s="9"/>
      <c r="W736" s="17"/>
      <c r="X736" s="9"/>
      <c r="Y736" s="9"/>
      <c r="Z736" s="9"/>
      <c r="AA736" s="9"/>
      <c r="AB736" s="9"/>
      <c r="AC736" s="9"/>
      <c r="AD736" s="9"/>
      <c r="AE736" s="9"/>
      <c r="AF736" s="9"/>
      <c r="AG736" s="9"/>
      <c r="AH736" s="9"/>
    </row>
    <row r="737" spans="1:34" x14ac:dyDescent="0.25">
      <c r="A737" s="9"/>
      <c r="B737" s="9"/>
      <c r="C737" s="9"/>
      <c r="D737" s="9"/>
      <c r="E737" s="1046"/>
      <c r="F737" s="9"/>
      <c r="G737" s="1046"/>
      <c r="H737" s="16"/>
      <c r="I737" s="9"/>
      <c r="J737" s="9"/>
      <c r="K737" s="9"/>
      <c r="L737" s="9"/>
      <c r="M737" s="9"/>
      <c r="N737" s="9"/>
      <c r="O737" s="9"/>
      <c r="P737" s="9"/>
      <c r="Q737" s="425"/>
      <c r="S737" s="9"/>
      <c r="T737" s="17"/>
      <c r="V737" s="9"/>
      <c r="W737" s="17"/>
      <c r="X737" s="9"/>
      <c r="Y737" s="9"/>
      <c r="Z737" s="9"/>
      <c r="AA737" s="9"/>
      <c r="AB737" s="9"/>
      <c r="AC737" s="9"/>
      <c r="AD737" s="9"/>
      <c r="AE737" s="9"/>
      <c r="AF737" s="9"/>
      <c r="AG737" s="9"/>
      <c r="AH737" s="9"/>
    </row>
    <row r="738" spans="1:34" x14ac:dyDescent="0.25">
      <c r="A738" s="9"/>
      <c r="B738" s="9"/>
      <c r="C738" s="9"/>
      <c r="D738" s="9"/>
      <c r="E738" s="1046"/>
      <c r="F738" s="9"/>
      <c r="G738" s="1046"/>
      <c r="H738" s="16"/>
      <c r="I738" s="9"/>
      <c r="J738" s="9"/>
      <c r="K738" s="9"/>
      <c r="L738" s="9"/>
      <c r="M738" s="9"/>
      <c r="N738" s="9"/>
      <c r="O738" s="9"/>
      <c r="P738" s="9"/>
      <c r="Q738" s="425"/>
      <c r="S738" s="9"/>
      <c r="T738" s="17"/>
      <c r="V738" s="9"/>
      <c r="W738" s="17"/>
      <c r="X738" s="9"/>
      <c r="Y738" s="9"/>
      <c r="Z738" s="9"/>
      <c r="AA738" s="9"/>
      <c r="AB738" s="9"/>
      <c r="AC738" s="9"/>
      <c r="AD738" s="9"/>
      <c r="AE738" s="9"/>
      <c r="AF738" s="9"/>
      <c r="AG738" s="9"/>
      <c r="AH738" s="9"/>
    </row>
    <row r="739" spans="1:34" x14ac:dyDescent="0.25">
      <c r="A739" s="9"/>
      <c r="B739" s="9"/>
      <c r="C739" s="9"/>
      <c r="D739" s="9"/>
      <c r="E739" s="1046"/>
      <c r="F739" s="9"/>
      <c r="G739" s="1046"/>
      <c r="H739" s="16"/>
      <c r="I739" s="9"/>
      <c r="J739" s="9"/>
      <c r="K739" s="9"/>
      <c r="L739" s="9"/>
      <c r="M739" s="9"/>
      <c r="N739" s="9"/>
      <c r="O739" s="9"/>
      <c r="P739" s="9"/>
      <c r="Q739" s="425"/>
      <c r="S739" s="9"/>
      <c r="T739" s="17"/>
      <c r="V739" s="9"/>
      <c r="W739" s="17"/>
      <c r="X739" s="9"/>
      <c r="Y739" s="9"/>
      <c r="Z739" s="9"/>
      <c r="AA739" s="9"/>
      <c r="AB739" s="9"/>
      <c r="AC739" s="9"/>
      <c r="AD739" s="9"/>
      <c r="AE739" s="9"/>
      <c r="AF739" s="9"/>
      <c r="AG739" s="9"/>
      <c r="AH739" s="9"/>
    </row>
    <row r="740" spans="1:34" x14ac:dyDescent="0.25">
      <c r="A740" s="9"/>
      <c r="B740" s="9"/>
      <c r="C740" s="9"/>
      <c r="D740" s="9"/>
      <c r="E740" s="1046"/>
      <c r="F740" s="9"/>
      <c r="G740" s="1046"/>
      <c r="H740" s="16"/>
      <c r="I740" s="9"/>
      <c r="J740" s="9"/>
      <c r="K740" s="9"/>
      <c r="L740" s="9"/>
      <c r="M740" s="9"/>
      <c r="N740" s="9"/>
      <c r="O740" s="9"/>
      <c r="P740" s="9"/>
      <c r="Q740" s="425"/>
      <c r="S740" s="9"/>
      <c r="T740" s="17"/>
      <c r="V740" s="9"/>
      <c r="W740" s="17"/>
      <c r="X740" s="9"/>
      <c r="Y740" s="9"/>
      <c r="Z740" s="9"/>
      <c r="AA740" s="9"/>
      <c r="AB740" s="9"/>
      <c r="AC740" s="9"/>
      <c r="AD740" s="9"/>
      <c r="AE740" s="9"/>
      <c r="AF740" s="9"/>
      <c r="AG740" s="9"/>
      <c r="AH740" s="9"/>
    </row>
    <row r="741" spans="1:34" x14ac:dyDescent="0.25">
      <c r="A741" s="9"/>
      <c r="B741" s="9"/>
      <c r="C741" s="9"/>
      <c r="D741" s="9"/>
      <c r="E741" s="1046"/>
      <c r="F741" s="9"/>
      <c r="G741" s="1046"/>
      <c r="H741" s="16"/>
      <c r="I741" s="9"/>
      <c r="J741" s="9"/>
      <c r="K741" s="9"/>
      <c r="L741" s="9"/>
      <c r="M741" s="9"/>
      <c r="N741" s="9"/>
      <c r="O741" s="9"/>
      <c r="P741" s="9"/>
      <c r="Q741" s="425"/>
      <c r="S741" s="9"/>
      <c r="T741" s="17"/>
      <c r="V741" s="9"/>
      <c r="W741" s="17"/>
      <c r="X741" s="9"/>
      <c r="Y741" s="9"/>
      <c r="Z741" s="9"/>
      <c r="AA741" s="9"/>
      <c r="AB741" s="9"/>
      <c r="AC741" s="9"/>
      <c r="AD741" s="9"/>
      <c r="AE741" s="9"/>
      <c r="AF741" s="9"/>
      <c r="AG741" s="9"/>
      <c r="AH741" s="9"/>
    </row>
    <row r="742" spans="1:34" x14ac:dyDescent="0.25">
      <c r="A742" s="9"/>
      <c r="B742" s="9"/>
      <c r="C742" s="9"/>
      <c r="D742" s="9"/>
      <c r="E742" s="1046"/>
      <c r="F742" s="9"/>
      <c r="G742" s="1046"/>
      <c r="H742" s="16"/>
      <c r="I742" s="9"/>
      <c r="J742" s="9"/>
      <c r="K742" s="9"/>
      <c r="L742" s="9"/>
      <c r="M742" s="9"/>
      <c r="N742" s="9"/>
      <c r="O742" s="9"/>
      <c r="P742" s="9"/>
      <c r="Q742" s="425"/>
      <c r="S742" s="9"/>
      <c r="T742" s="17"/>
      <c r="V742" s="9"/>
      <c r="W742" s="17"/>
      <c r="X742" s="9"/>
      <c r="Y742" s="9"/>
      <c r="Z742" s="9"/>
      <c r="AA742" s="9"/>
      <c r="AB742" s="9"/>
      <c r="AC742" s="9"/>
      <c r="AD742" s="9"/>
      <c r="AE742" s="9"/>
      <c r="AF742" s="9"/>
      <c r="AG742" s="9"/>
      <c r="AH742" s="9"/>
    </row>
    <row r="743" spans="1:34" x14ac:dyDescent="0.25">
      <c r="A743" s="9"/>
      <c r="B743" s="9"/>
      <c r="C743" s="9"/>
      <c r="D743" s="9"/>
      <c r="E743" s="1046"/>
      <c r="F743" s="9"/>
      <c r="G743" s="1046"/>
      <c r="H743" s="16"/>
      <c r="I743" s="9"/>
      <c r="J743" s="9"/>
      <c r="K743" s="9"/>
      <c r="L743" s="9"/>
      <c r="M743" s="9"/>
      <c r="N743" s="9"/>
      <c r="O743" s="9"/>
      <c r="P743" s="9"/>
      <c r="Q743" s="425"/>
      <c r="S743" s="9"/>
      <c r="T743" s="17"/>
      <c r="V743" s="9"/>
      <c r="W743" s="17"/>
      <c r="X743" s="9"/>
      <c r="Y743" s="9"/>
      <c r="Z743" s="9"/>
      <c r="AA743" s="9"/>
      <c r="AB743" s="9"/>
      <c r="AC743" s="9"/>
      <c r="AD743" s="9"/>
      <c r="AE743" s="9"/>
      <c r="AF743" s="9"/>
      <c r="AG743" s="9"/>
      <c r="AH743" s="9"/>
    </row>
    <row r="744" spans="1:34" x14ac:dyDescent="0.25">
      <c r="A744" s="9"/>
      <c r="B744" s="9"/>
      <c r="C744" s="9"/>
      <c r="D744" s="9"/>
      <c r="E744" s="1046"/>
      <c r="F744" s="9"/>
      <c r="G744" s="1046"/>
      <c r="H744" s="16"/>
      <c r="I744" s="9"/>
      <c r="J744" s="9"/>
      <c r="K744" s="9"/>
      <c r="L744" s="9"/>
      <c r="M744" s="9"/>
      <c r="N744" s="9"/>
      <c r="O744" s="9"/>
      <c r="P744" s="9"/>
      <c r="Q744" s="425"/>
      <c r="S744" s="9"/>
      <c r="T744" s="17"/>
      <c r="V744" s="9"/>
      <c r="W744" s="17"/>
      <c r="X744" s="9"/>
      <c r="Y744" s="9"/>
      <c r="Z744" s="9"/>
      <c r="AA744" s="9"/>
      <c r="AB744" s="9"/>
      <c r="AC744" s="9"/>
      <c r="AD744" s="9"/>
      <c r="AE744" s="9"/>
      <c r="AF744" s="9"/>
      <c r="AG744" s="9"/>
      <c r="AH744" s="9"/>
    </row>
    <row r="745" spans="1:34" x14ac:dyDescent="0.25">
      <c r="A745" s="9"/>
      <c r="B745" s="9"/>
      <c r="C745" s="9"/>
      <c r="D745" s="9"/>
      <c r="E745" s="1046"/>
      <c r="F745" s="9"/>
      <c r="G745" s="1046"/>
      <c r="H745" s="16"/>
      <c r="I745" s="9"/>
      <c r="J745" s="9"/>
      <c r="K745" s="9"/>
      <c r="L745" s="9"/>
      <c r="M745" s="9"/>
      <c r="N745" s="9"/>
      <c r="O745" s="9"/>
      <c r="P745" s="9"/>
      <c r="Q745" s="425"/>
      <c r="S745" s="9"/>
      <c r="T745" s="17"/>
      <c r="V745" s="9"/>
      <c r="W745" s="17"/>
      <c r="X745" s="9"/>
      <c r="Y745" s="9"/>
      <c r="Z745" s="9"/>
      <c r="AA745" s="9"/>
      <c r="AB745" s="9"/>
      <c r="AC745" s="9"/>
      <c r="AD745" s="9"/>
      <c r="AE745" s="9"/>
      <c r="AF745" s="9"/>
      <c r="AG745" s="9"/>
      <c r="AH745" s="9"/>
    </row>
    <row r="746" spans="1:34" x14ac:dyDescent="0.25">
      <c r="A746" s="9"/>
      <c r="B746" s="9"/>
      <c r="C746" s="9"/>
      <c r="D746" s="9"/>
      <c r="E746" s="1046"/>
      <c r="F746" s="9"/>
      <c r="G746" s="1046"/>
      <c r="H746" s="16"/>
      <c r="I746" s="9"/>
      <c r="J746" s="9"/>
      <c r="K746" s="9"/>
      <c r="L746" s="9"/>
      <c r="M746" s="9"/>
      <c r="N746" s="9"/>
      <c r="O746" s="9"/>
      <c r="P746" s="9"/>
      <c r="Q746" s="425"/>
      <c r="S746" s="9"/>
      <c r="T746" s="17"/>
      <c r="V746" s="9"/>
      <c r="W746" s="17"/>
      <c r="X746" s="9"/>
      <c r="Y746" s="9"/>
      <c r="Z746" s="9"/>
      <c r="AA746" s="9"/>
      <c r="AB746" s="9"/>
      <c r="AC746" s="9"/>
      <c r="AD746" s="9"/>
      <c r="AE746" s="9"/>
      <c r="AF746" s="9"/>
      <c r="AG746" s="9"/>
      <c r="AH746" s="9"/>
    </row>
    <row r="747" spans="1:34" x14ac:dyDescent="0.25">
      <c r="A747" s="9"/>
      <c r="B747" s="9"/>
      <c r="C747" s="9"/>
      <c r="D747" s="9"/>
      <c r="E747" s="1046"/>
      <c r="F747" s="9"/>
      <c r="G747" s="1046"/>
      <c r="H747" s="16"/>
      <c r="I747" s="9"/>
      <c r="J747" s="9"/>
      <c r="K747" s="9"/>
      <c r="L747" s="9"/>
      <c r="M747" s="9"/>
      <c r="N747" s="9"/>
      <c r="O747" s="9"/>
      <c r="P747" s="9"/>
      <c r="Q747" s="425"/>
      <c r="S747" s="9"/>
      <c r="T747" s="17"/>
      <c r="V747" s="9"/>
      <c r="W747" s="17"/>
      <c r="X747" s="9"/>
      <c r="Y747" s="9"/>
      <c r="Z747" s="9"/>
      <c r="AA747" s="9"/>
      <c r="AB747" s="9"/>
      <c r="AC747" s="9"/>
      <c r="AD747" s="9"/>
      <c r="AE747" s="9"/>
      <c r="AF747" s="9"/>
      <c r="AG747" s="9"/>
      <c r="AH747" s="9"/>
    </row>
    <row r="748" spans="1:34" x14ac:dyDescent="0.25">
      <c r="A748" s="9"/>
      <c r="B748" s="9"/>
      <c r="C748" s="9"/>
      <c r="D748" s="9"/>
      <c r="E748" s="1046"/>
      <c r="F748" s="9"/>
      <c r="G748" s="1046"/>
      <c r="H748" s="16"/>
      <c r="I748" s="9"/>
      <c r="J748" s="9"/>
      <c r="K748" s="9"/>
      <c r="L748" s="9"/>
      <c r="M748" s="9"/>
      <c r="N748" s="9"/>
      <c r="O748" s="9"/>
      <c r="P748" s="9"/>
      <c r="Q748" s="425"/>
      <c r="S748" s="9"/>
      <c r="T748" s="17"/>
      <c r="V748" s="9"/>
      <c r="W748" s="17"/>
      <c r="X748" s="9"/>
      <c r="Y748" s="9"/>
      <c r="Z748" s="9"/>
      <c r="AA748" s="9"/>
      <c r="AB748" s="9"/>
      <c r="AC748" s="9"/>
      <c r="AD748" s="9"/>
      <c r="AE748" s="9"/>
      <c r="AF748" s="9"/>
      <c r="AG748" s="9"/>
      <c r="AH748" s="9"/>
    </row>
    <row r="749" spans="1:34" x14ac:dyDescent="0.25">
      <c r="A749" s="9"/>
      <c r="B749" s="9"/>
      <c r="C749" s="9"/>
      <c r="D749" s="9"/>
      <c r="E749" s="1046"/>
      <c r="F749" s="9"/>
      <c r="G749" s="1046"/>
      <c r="H749" s="16"/>
      <c r="I749" s="9"/>
      <c r="J749" s="9"/>
      <c r="K749" s="9"/>
      <c r="L749" s="9"/>
      <c r="M749" s="9"/>
      <c r="N749" s="9"/>
      <c r="O749" s="9"/>
      <c r="P749" s="9"/>
      <c r="Q749" s="425"/>
      <c r="S749" s="9"/>
      <c r="T749" s="17"/>
      <c r="V749" s="9"/>
      <c r="W749" s="17"/>
      <c r="X749" s="9"/>
      <c r="Y749" s="9"/>
      <c r="Z749" s="9"/>
      <c r="AA749" s="9"/>
      <c r="AB749" s="9"/>
      <c r="AC749" s="9"/>
      <c r="AD749" s="9"/>
      <c r="AE749" s="9"/>
      <c r="AF749" s="9"/>
      <c r="AG749" s="9"/>
      <c r="AH749" s="9"/>
    </row>
    <row r="750" spans="1:34" x14ac:dyDescent="0.25">
      <c r="A750" s="9"/>
      <c r="B750" s="9"/>
      <c r="C750" s="9"/>
      <c r="D750" s="9"/>
      <c r="E750" s="1046"/>
      <c r="F750" s="9"/>
      <c r="G750" s="1046"/>
      <c r="H750" s="16"/>
      <c r="I750" s="9"/>
      <c r="J750" s="9"/>
      <c r="K750" s="9"/>
      <c r="L750" s="9"/>
      <c r="M750" s="9"/>
      <c r="N750" s="9"/>
      <c r="O750" s="9"/>
      <c r="P750" s="9"/>
      <c r="Q750" s="425"/>
      <c r="S750" s="9"/>
      <c r="T750" s="17"/>
      <c r="V750" s="9"/>
      <c r="W750" s="17"/>
      <c r="X750" s="9"/>
      <c r="Y750" s="9"/>
      <c r="Z750" s="9"/>
      <c r="AA750" s="9"/>
      <c r="AB750" s="9"/>
      <c r="AC750" s="9"/>
      <c r="AD750" s="9"/>
      <c r="AE750" s="9"/>
      <c r="AF750" s="9"/>
      <c r="AG750" s="9"/>
      <c r="AH750" s="9"/>
    </row>
    <row r="751" spans="1:34" x14ac:dyDescent="0.25">
      <c r="A751" s="9"/>
      <c r="B751" s="9"/>
      <c r="C751" s="9"/>
      <c r="D751" s="9"/>
      <c r="E751" s="1046"/>
      <c r="F751" s="9"/>
      <c r="G751" s="1046"/>
      <c r="H751" s="16"/>
      <c r="I751" s="9"/>
      <c r="J751" s="9"/>
      <c r="K751" s="9"/>
      <c r="L751" s="9"/>
      <c r="M751" s="9"/>
      <c r="N751" s="9"/>
      <c r="O751" s="9"/>
      <c r="P751" s="9"/>
      <c r="Q751" s="425"/>
      <c r="S751" s="9"/>
      <c r="T751" s="17"/>
      <c r="V751" s="9"/>
      <c r="W751" s="17"/>
      <c r="X751" s="9"/>
      <c r="Y751" s="9"/>
      <c r="Z751" s="9"/>
      <c r="AA751" s="9"/>
      <c r="AB751" s="9"/>
      <c r="AC751" s="9"/>
      <c r="AD751" s="9"/>
      <c r="AE751" s="9"/>
      <c r="AF751" s="9"/>
      <c r="AG751" s="9"/>
      <c r="AH751" s="9"/>
    </row>
    <row r="752" spans="1:34" x14ac:dyDescent="0.25">
      <c r="A752" s="9"/>
      <c r="B752" s="9"/>
      <c r="C752" s="9"/>
      <c r="D752" s="9"/>
      <c r="E752" s="1046"/>
      <c r="F752" s="9"/>
      <c r="G752" s="1046"/>
      <c r="H752" s="16"/>
      <c r="I752" s="9"/>
      <c r="J752" s="9"/>
      <c r="K752" s="9"/>
      <c r="L752" s="9"/>
      <c r="M752" s="9"/>
      <c r="N752" s="9"/>
      <c r="O752" s="9"/>
      <c r="P752" s="9"/>
      <c r="Q752" s="425"/>
      <c r="S752" s="9"/>
      <c r="T752" s="17"/>
      <c r="V752" s="9"/>
      <c r="W752" s="17"/>
      <c r="X752" s="9"/>
      <c r="Y752" s="9"/>
      <c r="Z752" s="9"/>
      <c r="AA752" s="9"/>
      <c r="AB752" s="9"/>
      <c r="AC752" s="9"/>
      <c r="AD752" s="9"/>
      <c r="AE752" s="9"/>
      <c r="AF752" s="9"/>
      <c r="AG752" s="9"/>
      <c r="AH752" s="9"/>
    </row>
    <row r="753" spans="1:34" x14ac:dyDescent="0.25">
      <c r="A753" s="9"/>
      <c r="B753" s="9"/>
      <c r="C753" s="9"/>
      <c r="D753" s="9"/>
      <c r="E753" s="1046"/>
      <c r="F753" s="9"/>
      <c r="G753" s="1046"/>
      <c r="H753" s="16"/>
      <c r="I753" s="9"/>
      <c r="J753" s="9"/>
      <c r="K753" s="9"/>
      <c r="L753" s="9"/>
      <c r="M753" s="9"/>
      <c r="N753" s="9"/>
      <c r="O753" s="9"/>
      <c r="P753" s="9"/>
      <c r="Q753" s="425"/>
      <c r="S753" s="9"/>
      <c r="T753" s="17"/>
      <c r="V753" s="9"/>
      <c r="W753" s="17"/>
      <c r="X753" s="9"/>
      <c r="Y753" s="9"/>
      <c r="Z753" s="9"/>
      <c r="AA753" s="9"/>
      <c r="AB753" s="9"/>
      <c r="AC753" s="9"/>
      <c r="AD753" s="9"/>
      <c r="AE753" s="9"/>
      <c r="AF753" s="9"/>
      <c r="AG753" s="9"/>
      <c r="AH753" s="9"/>
    </row>
    <row r="754" spans="1:34" x14ac:dyDescent="0.25">
      <c r="A754" s="9"/>
      <c r="B754" s="9"/>
      <c r="C754" s="9"/>
      <c r="D754" s="9"/>
      <c r="E754" s="1046"/>
      <c r="F754" s="9"/>
      <c r="G754" s="1046"/>
      <c r="H754" s="16"/>
      <c r="I754" s="9"/>
      <c r="J754" s="9"/>
      <c r="K754" s="9"/>
      <c r="L754" s="9"/>
      <c r="M754" s="9"/>
      <c r="N754" s="9"/>
      <c r="O754" s="9"/>
      <c r="P754" s="9"/>
      <c r="Q754" s="425"/>
      <c r="S754" s="9"/>
      <c r="T754" s="17"/>
      <c r="V754" s="9"/>
      <c r="W754" s="17"/>
      <c r="X754" s="9"/>
      <c r="Y754" s="9"/>
      <c r="Z754" s="9"/>
      <c r="AA754" s="9"/>
      <c r="AB754" s="9"/>
      <c r="AC754" s="9"/>
      <c r="AD754" s="9"/>
      <c r="AE754" s="9"/>
      <c r="AF754" s="9"/>
      <c r="AG754" s="9"/>
      <c r="AH754" s="9"/>
    </row>
    <row r="755" spans="1:34" x14ac:dyDescent="0.25">
      <c r="A755" s="9"/>
      <c r="B755" s="9"/>
      <c r="C755" s="9"/>
      <c r="D755" s="9"/>
      <c r="E755" s="1046"/>
      <c r="F755" s="9"/>
      <c r="G755" s="1046"/>
      <c r="H755" s="16"/>
      <c r="I755" s="9"/>
      <c r="J755" s="9"/>
      <c r="K755" s="9"/>
      <c r="L755" s="9"/>
      <c r="M755" s="9"/>
      <c r="N755" s="9"/>
      <c r="O755" s="9"/>
      <c r="P755" s="9"/>
      <c r="Q755" s="425"/>
      <c r="S755" s="9"/>
      <c r="T755" s="17"/>
      <c r="V755" s="9"/>
      <c r="W755" s="17"/>
      <c r="X755" s="9"/>
      <c r="Y755" s="9"/>
      <c r="Z755" s="9"/>
      <c r="AA755" s="9"/>
      <c r="AB755" s="9"/>
      <c r="AC755" s="9"/>
      <c r="AD755" s="9"/>
      <c r="AE755" s="9"/>
      <c r="AF755" s="9"/>
      <c r="AG755" s="9"/>
      <c r="AH755" s="9"/>
    </row>
    <row r="756" spans="1:34" x14ac:dyDescent="0.25">
      <c r="A756" s="9"/>
      <c r="B756" s="9"/>
      <c r="C756" s="9"/>
      <c r="D756" s="9"/>
      <c r="E756" s="1046"/>
      <c r="F756" s="9"/>
      <c r="G756" s="1046"/>
      <c r="H756" s="16"/>
      <c r="I756" s="9"/>
      <c r="J756" s="9"/>
      <c r="K756" s="9"/>
      <c r="L756" s="9"/>
      <c r="M756" s="9"/>
      <c r="N756" s="9"/>
      <c r="O756" s="9"/>
      <c r="P756" s="9"/>
      <c r="Q756" s="425"/>
      <c r="S756" s="9"/>
      <c r="T756" s="17"/>
      <c r="V756" s="9"/>
      <c r="W756" s="17"/>
      <c r="X756" s="9"/>
      <c r="Y756" s="9"/>
      <c r="Z756" s="9"/>
      <c r="AA756" s="9"/>
      <c r="AB756" s="9"/>
      <c r="AC756" s="9"/>
      <c r="AD756" s="9"/>
      <c r="AE756" s="9"/>
      <c r="AF756" s="9"/>
      <c r="AG756" s="9"/>
      <c r="AH756" s="9"/>
    </row>
    <row r="757" spans="1:34" x14ac:dyDescent="0.25">
      <c r="A757" s="9"/>
      <c r="B757" s="9"/>
      <c r="C757" s="9"/>
      <c r="D757" s="9"/>
      <c r="E757" s="1046"/>
      <c r="F757" s="9"/>
      <c r="G757" s="1046"/>
      <c r="H757" s="16"/>
      <c r="I757" s="9"/>
      <c r="J757" s="9"/>
      <c r="K757" s="9"/>
      <c r="L757" s="9"/>
      <c r="M757" s="9"/>
      <c r="N757" s="9"/>
      <c r="O757" s="9"/>
      <c r="P757" s="9"/>
      <c r="Q757" s="425"/>
      <c r="S757" s="9"/>
      <c r="T757" s="17"/>
      <c r="V757" s="9"/>
      <c r="W757" s="17"/>
      <c r="X757" s="9"/>
      <c r="Y757" s="9"/>
      <c r="Z757" s="9"/>
      <c r="AA757" s="9"/>
      <c r="AB757" s="9"/>
      <c r="AC757" s="9"/>
      <c r="AD757" s="9"/>
      <c r="AE757" s="9"/>
      <c r="AF757" s="9"/>
      <c r="AG757" s="9"/>
      <c r="AH757" s="9"/>
    </row>
    <row r="758" spans="1:34" x14ac:dyDescent="0.25">
      <c r="A758" s="9"/>
      <c r="B758" s="9"/>
      <c r="C758" s="9"/>
      <c r="D758" s="9"/>
      <c r="E758" s="1046"/>
      <c r="F758" s="9"/>
      <c r="G758" s="1046"/>
      <c r="H758" s="16"/>
      <c r="I758" s="9"/>
      <c r="J758" s="9"/>
      <c r="K758" s="9"/>
      <c r="L758" s="9"/>
      <c r="M758" s="9"/>
      <c r="N758" s="9"/>
      <c r="O758" s="9"/>
      <c r="P758" s="9"/>
      <c r="Q758" s="425"/>
      <c r="S758" s="9"/>
      <c r="T758" s="17"/>
      <c r="V758" s="9"/>
      <c r="W758" s="17"/>
      <c r="X758" s="9"/>
      <c r="Y758" s="9"/>
      <c r="Z758" s="9"/>
      <c r="AA758" s="9"/>
      <c r="AB758" s="9"/>
      <c r="AC758" s="9"/>
      <c r="AD758" s="9"/>
      <c r="AE758" s="9"/>
      <c r="AF758" s="9"/>
      <c r="AG758" s="9"/>
      <c r="AH758" s="9"/>
    </row>
    <row r="759" spans="1:34" x14ac:dyDescent="0.25">
      <c r="A759" s="9"/>
      <c r="B759" s="9"/>
      <c r="C759" s="9"/>
      <c r="D759" s="9"/>
      <c r="E759" s="1046"/>
      <c r="F759" s="9"/>
      <c r="G759" s="1046"/>
      <c r="H759" s="16"/>
      <c r="I759" s="9"/>
      <c r="J759" s="9"/>
      <c r="K759" s="9"/>
      <c r="L759" s="9"/>
      <c r="M759" s="9"/>
      <c r="N759" s="9"/>
      <c r="O759" s="9"/>
      <c r="P759" s="9"/>
      <c r="Q759" s="425"/>
      <c r="S759" s="9"/>
      <c r="T759" s="17"/>
      <c r="V759" s="9"/>
      <c r="W759" s="17"/>
      <c r="X759" s="9"/>
      <c r="Y759" s="9"/>
      <c r="Z759" s="9"/>
      <c r="AA759" s="9"/>
      <c r="AB759" s="9"/>
      <c r="AC759" s="9"/>
      <c r="AD759" s="9"/>
      <c r="AE759" s="9"/>
      <c r="AF759" s="9"/>
      <c r="AG759" s="9"/>
      <c r="AH759" s="9"/>
    </row>
    <row r="760" spans="1:34" x14ac:dyDescent="0.25">
      <c r="A760" s="9"/>
      <c r="B760" s="9"/>
      <c r="C760" s="9"/>
      <c r="D760" s="9"/>
      <c r="E760" s="1046"/>
      <c r="F760" s="9"/>
      <c r="G760" s="1046"/>
      <c r="H760" s="16"/>
      <c r="I760" s="9"/>
      <c r="J760" s="9"/>
      <c r="K760" s="9"/>
      <c r="L760" s="9"/>
      <c r="M760" s="9"/>
      <c r="N760" s="9"/>
      <c r="O760" s="9"/>
      <c r="P760" s="9"/>
      <c r="Q760" s="425"/>
      <c r="S760" s="9"/>
      <c r="T760" s="17"/>
      <c r="V760" s="9"/>
      <c r="W760" s="17"/>
      <c r="X760" s="9"/>
      <c r="Y760" s="9"/>
      <c r="Z760" s="9"/>
      <c r="AA760" s="9"/>
      <c r="AB760" s="9"/>
      <c r="AC760" s="9"/>
      <c r="AD760" s="9"/>
      <c r="AE760" s="9"/>
      <c r="AF760" s="9"/>
      <c r="AG760" s="9"/>
      <c r="AH760" s="9"/>
    </row>
    <row r="761" spans="1:34" x14ac:dyDescent="0.25">
      <c r="A761" s="9"/>
      <c r="B761" s="9"/>
      <c r="C761" s="9"/>
      <c r="D761" s="9"/>
      <c r="E761" s="1046"/>
      <c r="F761" s="9"/>
      <c r="G761" s="1046"/>
      <c r="H761" s="16"/>
      <c r="I761" s="9"/>
      <c r="J761" s="9"/>
      <c r="K761" s="9"/>
      <c r="L761" s="9"/>
      <c r="M761" s="9"/>
      <c r="N761" s="9"/>
      <c r="O761" s="9"/>
      <c r="P761" s="9"/>
      <c r="Q761" s="425"/>
      <c r="S761" s="9"/>
      <c r="T761" s="17"/>
      <c r="V761" s="9"/>
      <c r="W761" s="17"/>
      <c r="X761" s="9"/>
      <c r="Y761" s="9"/>
      <c r="Z761" s="9"/>
      <c r="AA761" s="9"/>
      <c r="AB761" s="9"/>
      <c r="AC761" s="9"/>
      <c r="AD761" s="9"/>
      <c r="AE761" s="9"/>
      <c r="AF761" s="9"/>
      <c r="AG761" s="9"/>
      <c r="AH761" s="9"/>
    </row>
    <row r="762" spans="1:34" x14ac:dyDescent="0.25">
      <c r="A762" s="9"/>
      <c r="B762" s="9"/>
      <c r="C762" s="9"/>
      <c r="D762" s="9"/>
      <c r="E762" s="1046"/>
      <c r="F762" s="9"/>
      <c r="G762" s="1046"/>
      <c r="H762" s="16"/>
      <c r="I762" s="9"/>
      <c r="J762" s="9"/>
      <c r="K762" s="9"/>
      <c r="L762" s="9"/>
      <c r="M762" s="9"/>
      <c r="N762" s="9"/>
      <c r="O762" s="9"/>
      <c r="P762" s="9"/>
      <c r="Q762" s="425"/>
      <c r="S762" s="9"/>
      <c r="T762" s="17"/>
      <c r="V762" s="9"/>
      <c r="W762" s="17"/>
      <c r="X762" s="9"/>
      <c r="Y762" s="9"/>
      <c r="Z762" s="9"/>
      <c r="AA762" s="9"/>
      <c r="AB762" s="9"/>
      <c r="AC762" s="9"/>
      <c r="AD762" s="9"/>
      <c r="AE762" s="9"/>
      <c r="AF762" s="9"/>
      <c r="AG762" s="9"/>
      <c r="AH762" s="9"/>
    </row>
    <row r="763" spans="1:34" x14ac:dyDescent="0.25">
      <c r="A763" s="9"/>
      <c r="B763" s="9"/>
      <c r="C763" s="9"/>
      <c r="D763" s="9"/>
      <c r="E763" s="1046"/>
      <c r="F763" s="9"/>
      <c r="G763" s="1046"/>
      <c r="H763" s="16"/>
      <c r="I763" s="9"/>
      <c r="J763" s="9"/>
      <c r="K763" s="9"/>
      <c r="L763" s="9"/>
      <c r="M763" s="9"/>
      <c r="N763" s="9"/>
      <c r="O763" s="9"/>
      <c r="P763" s="9"/>
      <c r="Q763" s="425"/>
      <c r="S763" s="9"/>
      <c r="T763" s="17"/>
      <c r="V763" s="9"/>
      <c r="W763" s="17"/>
      <c r="X763" s="9"/>
      <c r="Y763" s="9"/>
      <c r="Z763" s="9"/>
      <c r="AA763" s="9"/>
      <c r="AB763" s="9"/>
      <c r="AC763" s="9"/>
      <c r="AD763" s="9"/>
      <c r="AE763" s="9"/>
      <c r="AF763" s="9"/>
      <c r="AG763" s="9"/>
      <c r="AH763" s="9"/>
    </row>
    <row r="764" spans="1:34" x14ac:dyDescent="0.25">
      <c r="A764" s="9"/>
      <c r="B764" s="9"/>
      <c r="C764" s="9"/>
      <c r="D764" s="9"/>
      <c r="E764" s="1046"/>
      <c r="F764" s="9"/>
      <c r="G764" s="1046"/>
      <c r="H764" s="16"/>
      <c r="I764" s="9"/>
      <c r="J764" s="9"/>
      <c r="K764" s="9"/>
      <c r="L764" s="9"/>
      <c r="M764" s="9"/>
      <c r="N764" s="9"/>
      <c r="O764" s="9"/>
      <c r="P764" s="9"/>
      <c r="Q764" s="425"/>
      <c r="S764" s="9"/>
      <c r="T764" s="17"/>
      <c r="V764" s="9"/>
      <c r="W764" s="17"/>
      <c r="X764" s="9"/>
      <c r="Y764" s="9"/>
      <c r="Z764" s="9"/>
      <c r="AA764" s="9"/>
      <c r="AB764" s="9"/>
      <c r="AC764" s="9"/>
      <c r="AD764" s="9"/>
      <c r="AE764" s="9"/>
      <c r="AF764" s="9"/>
      <c r="AG764" s="9"/>
      <c r="AH764" s="9"/>
    </row>
    <row r="765" spans="1:34" x14ac:dyDescent="0.25">
      <c r="A765" s="9"/>
      <c r="B765" s="9"/>
      <c r="C765" s="9"/>
      <c r="D765" s="9"/>
      <c r="E765" s="1046"/>
      <c r="F765" s="9"/>
      <c r="G765" s="1046"/>
      <c r="H765" s="16"/>
      <c r="I765" s="9"/>
      <c r="J765" s="9"/>
      <c r="K765" s="9"/>
      <c r="L765" s="9"/>
      <c r="M765" s="9"/>
      <c r="N765" s="9"/>
      <c r="O765" s="9"/>
      <c r="P765" s="9"/>
      <c r="Q765" s="425"/>
      <c r="S765" s="9"/>
      <c r="T765" s="17"/>
      <c r="V765" s="9"/>
      <c r="W765" s="17"/>
      <c r="X765" s="9"/>
      <c r="Y765" s="9"/>
      <c r="Z765" s="9"/>
      <c r="AA765" s="9"/>
      <c r="AB765" s="9"/>
      <c r="AC765" s="9"/>
      <c r="AD765" s="9"/>
      <c r="AE765" s="9"/>
      <c r="AF765" s="9"/>
      <c r="AG765" s="9"/>
      <c r="AH765" s="9"/>
    </row>
    <row r="766" spans="1:34" x14ac:dyDescent="0.25">
      <c r="A766" s="9"/>
      <c r="B766" s="9"/>
      <c r="C766" s="9"/>
      <c r="D766" s="9"/>
      <c r="E766" s="1046"/>
      <c r="F766" s="9"/>
      <c r="G766" s="1046"/>
      <c r="H766" s="16"/>
      <c r="I766" s="9"/>
      <c r="J766" s="9"/>
      <c r="K766" s="9"/>
      <c r="L766" s="9"/>
      <c r="M766" s="9"/>
      <c r="N766" s="9"/>
      <c r="O766" s="9"/>
      <c r="P766" s="9"/>
      <c r="Q766" s="425"/>
      <c r="S766" s="9"/>
      <c r="T766" s="17"/>
      <c r="V766" s="9"/>
      <c r="W766" s="17"/>
      <c r="X766" s="9"/>
      <c r="Y766" s="9"/>
      <c r="Z766" s="9"/>
      <c r="AA766" s="9"/>
      <c r="AB766" s="9"/>
      <c r="AC766" s="9"/>
      <c r="AD766" s="9"/>
      <c r="AE766" s="9"/>
      <c r="AF766" s="9"/>
      <c r="AG766" s="9"/>
      <c r="AH766" s="9"/>
    </row>
    <row r="767" spans="1:34" x14ac:dyDescent="0.25">
      <c r="A767" s="9"/>
      <c r="B767" s="9"/>
      <c r="C767" s="9"/>
      <c r="D767" s="9"/>
      <c r="E767" s="1046"/>
      <c r="F767" s="9"/>
      <c r="G767" s="1046"/>
      <c r="H767" s="16"/>
      <c r="I767" s="9"/>
      <c r="J767" s="9"/>
      <c r="K767" s="9"/>
      <c r="L767" s="9"/>
      <c r="M767" s="9"/>
      <c r="N767" s="9"/>
      <c r="O767" s="9"/>
      <c r="P767" s="9"/>
      <c r="Q767" s="425"/>
      <c r="S767" s="9"/>
      <c r="T767" s="17"/>
      <c r="V767" s="9"/>
      <c r="W767" s="17"/>
      <c r="X767" s="9"/>
      <c r="Y767" s="9"/>
      <c r="Z767" s="9"/>
      <c r="AA767" s="9"/>
      <c r="AB767" s="9"/>
      <c r="AC767" s="9"/>
      <c r="AD767" s="9"/>
      <c r="AE767" s="9"/>
      <c r="AF767" s="9"/>
      <c r="AG767" s="9"/>
      <c r="AH767" s="9"/>
    </row>
    <row r="768" spans="1:34" x14ac:dyDescent="0.25">
      <c r="A768" s="9"/>
      <c r="B768" s="9"/>
      <c r="C768" s="9"/>
      <c r="D768" s="9"/>
      <c r="E768" s="1046"/>
      <c r="F768" s="9"/>
      <c r="G768" s="1046"/>
      <c r="H768" s="16"/>
      <c r="I768" s="9"/>
      <c r="J768" s="9"/>
      <c r="K768" s="9"/>
      <c r="L768" s="9"/>
      <c r="M768" s="9"/>
      <c r="N768" s="9"/>
      <c r="O768" s="9"/>
      <c r="P768" s="9"/>
      <c r="Q768" s="425"/>
      <c r="S768" s="9"/>
      <c r="T768" s="17"/>
      <c r="V768" s="9"/>
      <c r="W768" s="17"/>
      <c r="X768" s="9"/>
      <c r="Y768" s="9"/>
      <c r="Z768" s="9"/>
      <c r="AA768" s="9"/>
      <c r="AB768" s="9"/>
      <c r="AC768" s="9"/>
      <c r="AD768" s="9"/>
      <c r="AE768" s="9"/>
      <c r="AF768" s="9"/>
      <c r="AG768" s="9"/>
      <c r="AH768" s="9"/>
    </row>
    <row r="769" spans="1:34" x14ac:dyDescent="0.25">
      <c r="A769" s="9"/>
      <c r="B769" s="9"/>
      <c r="C769" s="9"/>
      <c r="D769" s="9"/>
      <c r="E769" s="1046"/>
      <c r="F769" s="9"/>
      <c r="G769" s="1046"/>
      <c r="H769" s="16"/>
      <c r="I769" s="9"/>
      <c r="J769" s="9"/>
      <c r="K769" s="9"/>
      <c r="L769" s="9"/>
      <c r="M769" s="9"/>
      <c r="N769" s="9"/>
      <c r="O769" s="9"/>
      <c r="P769" s="9"/>
      <c r="Q769" s="425"/>
      <c r="S769" s="9"/>
      <c r="T769" s="17"/>
      <c r="V769" s="9"/>
      <c r="W769" s="17"/>
      <c r="X769" s="9"/>
      <c r="Y769" s="9"/>
      <c r="Z769" s="9"/>
      <c r="AA769" s="9"/>
      <c r="AB769" s="9"/>
      <c r="AC769" s="9"/>
      <c r="AD769" s="9"/>
      <c r="AE769" s="9"/>
      <c r="AF769" s="9"/>
      <c r="AG769" s="9"/>
      <c r="AH769" s="9"/>
    </row>
    <row r="770" spans="1:34" x14ac:dyDescent="0.25">
      <c r="A770" s="9"/>
      <c r="B770" s="9"/>
      <c r="C770" s="9"/>
      <c r="D770" s="9"/>
      <c r="E770" s="1046"/>
      <c r="F770" s="9"/>
      <c r="G770" s="1046"/>
      <c r="H770" s="16"/>
      <c r="I770" s="9"/>
      <c r="J770" s="9"/>
      <c r="K770" s="9"/>
      <c r="L770" s="9"/>
      <c r="M770" s="9"/>
      <c r="N770" s="9"/>
      <c r="O770" s="9"/>
      <c r="P770" s="9"/>
      <c r="Q770" s="425"/>
      <c r="S770" s="9"/>
      <c r="T770" s="17"/>
      <c r="V770" s="9"/>
      <c r="W770" s="17"/>
      <c r="X770" s="9"/>
      <c r="Y770" s="9"/>
      <c r="Z770" s="9"/>
      <c r="AA770" s="9"/>
      <c r="AB770" s="9"/>
      <c r="AC770" s="9"/>
      <c r="AD770" s="9"/>
      <c r="AE770" s="9"/>
      <c r="AF770" s="9"/>
      <c r="AG770" s="9"/>
      <c r="AH770" s="9"/>
    </row>
    <row r="771" spans="1:34" x14ac:dyDescent="0.25">
      <c r="A771" s="9"/>
      <c r="B771" s="9"/>
      <c r="C771" s="9"/>
      <c r="D771" s="9"/>
      <c r="E771" s="1046"/>
      <c r="F771" s="9"/>
      <c r="G771" s="1046"/>
      <c r="H771" s="16"/>
      <c r="I771" s="9"/>
      <c r="J771" s="9"/>
      <c r="K771" s="9"/>
      <c r="L771" s="9"/>
      <c r="M771" s="9"/>
      <c r="N771" s="9"/>
      <c r="O771" s="9"/>
      <c r="P771" s="9"/>
      <c r="Q771" s="425"/>
      <c r="S771" s="9"/>
      <c r="T771" s="17"/>
      <c r="V771" s="9"/>
      <c r="W771" s="17"/>
      <c r="X771" s="9"/>
      <c r="Y771" s="9"/>
      <c r="Z771" s="9"/>
      <c r="AA771" s="9"/>
      <c r="AB771" s="9"/>
      <c r="AC771" s="9"/>
      <c r="AD771" s="9"/>
      <c r="AE771" s="9"/>
      <c r="AF771" s="9"/>
      <c r="AG771" s="9"/>
      <c r="AH771" s="9"/>
    </row>
    <row r="772" spans="1:34" x14ac:dyDescent="0.25">
      <c r="A772" s="9"/>
      <c r="B772" s="9"/>
      <c r="C772" s="9"/>
      <c r="D772" s="9"/>
      <c r="E772" s="1046"/>
      <c r="F772" s="9"/>
      <c r="G772" s="1046"/>
      <c r="H772" s="16"/>
      <c r="I772" s="9"/>
      <c r="J772" s="9"/>
      <c r="K772" s="9"/>
      <c r="L772" s="9"/>
      <c r="M772" s="9"/>
      <c r="N772" s="9"/>
      <c r="O772" s="9"/>
      <c r="P772" s="9"/>
      <c r="Q772" s="425"/>
      <c r="S772" s="9"/>
      <c r="T772" s="17"/>
      <c r="V772" s="9"/>
      <c r="W772" s="17"/>
      <c r="X772" s="9"/>
      <c r="Y772" s="9"/>
      <c r="Z772" s="9"/>
      <c r="AA772" s="9"/>
      <c r="AB772" s="9"/>
      <c r="AC772" s="9"/>
      <c r="AD772" s="9"/>
      <c r="AE772" s="9"/>
      <c r="AF772" s="9"/>
      <c r="AG772" s="9"/>
      <c r="AH772" s="9"/>
    </row>
    <row r="773" spans="1:34" x14ac:dyDescent="0.25">
      <c r="A773" s="9"/>
      <c r="B773" s="9"/>
      <c r="C773" s="9"/>
      <c r="D773" s="9"/>
      <c r="E773" s="1046"/>
      <c r="F773" s="9"/>
      <c r="G773" s="1046"/>
      <c r="H773" s="16"/>
      <c r="I773" s="9"/>
      <c r="J773" s="9"/>
      <c r="K773" s="9"/>
      <c r="L773" s="9"/>
      <c r="M773" s="9"/>
      <c r="N773" s="9"/>
      <c r="O773" s="9"/>
      <c r="P773" s="9"/>
      <c r="Q773" s="425"/>
      <c r="S773" s="9"/>
      <c r="T773" s="17"/>
      <c r="V773" s="9"/>
      <c r="W773" s="17"/>
      <c r="X773" s="9"/>
      <c r="Y773" s="9"/>
      <c r="Z773" s="9"/>
      <c r="AA773" s="9"/>
      <c r="AB773" s="9"/>
      <c r="AC773" s="9"/>
      <c r="AD773" s="9"/>
      <c r="AE773" s="9"/>
      <c r="AF773" s="9"/>
      <c r="AG773" s="9"/>
      <c r="AH773" s="9"/>
    </row>
    <row r="774" spans="1:34" x14ac:dyDescent="0.25">
      <c r="A774" s="9"/>
      <c r="B774" s="9"/>
      <c r="C774" s="9"/>
      <c r="D774" s="9"/>
      <c r="E774" s="1046"/>
      <c r="F774" s="9"/>
      <c r="G774" s="1046"/>
      <c r="H774" s="16"/>
      <c r="I774" s="9"/>
      <c r="J774" s="9"/>
      <c r="K774" s="9"/>
      <c r="L774" s="9"/>
      <c r="M774" s="9"/>
      <c r="N774" s="9"/>
      <c r="O774" s="9"/>
      <c r="P774" s="9"/>
      <c r="Q774" s="425"/>
      <c r="S774" s="9"/>
      <c r="T774" s="17"/>
      <c r="V774" s="9"/>
      <c r="W774" s="17"/>
      <c r="X774" s="9"/>
      <c r="Y774" s="9"/>
      <c r="Z774" s="9"/>
      <c r="AA774" s="9"/>
      <c r="AB774" s="9"/>
      <c r="AC774" s="9"/>
      <c r="AD774" s="9"/>
      <c r="AE774" s="9"/>
      <c r="AF774" s="9"/>
      <c r="AG774" s="9"/>
      <c r="AH774" s="9"/>
    </row>
    <row r="775" spans="1:34" x14ac:dyDescent="0.25">
      <c r="A775" s="9"/>
      <c r="B775" s="9"/>
      <c r="C775" s="9"/>
      <c r="D775" s="9"/>
      <c r="E775" s="1046"/>
      <c r="F775" s="9"/>
      <c r="G775" s="1046"/>
      <c r="H775" s="16"/>
      <c r="I775" s="9"/>
      <c r="J775" s="9"/>
      <c r="K775" s="9"/>
      <c r="L775" s="9"/>
      <c r="M775" s="9"/>
      <c r="N775" s="9"/>
      <c r="O775" s="9"/>
      <c r="P775" s="9"/>
      <c r="Q775" s="425"/>
      <c r="S775" s="9"/>
      <c r="T775" s="17"/>
      <c r="V775" s="9"/>
      <c r="W775" s="17"/>
      <c r="X775" s="9"/>
      <c r="Y775" s="9"/>
      <c r="Z775" s="9"/>
      <c r="AA775" s="9"/>
      <c r="AB775" s="9"/>
      <c r="AC775" s="9"/>
      <c r="AD775" s="9"/>
      <c r="AE775" s="9"/>
      <c r="AF775" s="9"/>
      <c r="AG775" s="9"/>
      <c r="AH775" s="9"/>
    </row>
    <row r="776" spans="1:34" x14ac:dyDescent="0.25">
      <c r="A776" s="9"/>
      <c r="B776" s="9"/>
      <c r="C776" s="9"/>
      <c r="D776" s="9"/>
      <c r="E776" s="1046"/>
      <c r="F776" s="9"/>
      <c r="G776" s="1046"/>
      <c r="H776" s="16"/>
      <c r="I776" s="9"/>
      <c r="J776" s="9"/>
      <c r="K776" s="9"/>
      <c r="L776" s="9"/>
      <c r="M776" s="9"/>
      <c r="N776" s="9"/>
      <c r="O776" s="9"/>
      <c r="P776" s="9"/>
      <c r="Q776" s="425"/>
      <c r="S776" s="9"/>
      <c r="T776" s="17"/>
      <c r="V776" s="9"/>
      <c r="W776" s="17"/>
      <c r="X776" s="9"/>
      <c r="Y776" s="9"/>
      <c r="Z776" s="9"/>
      <c r="AA776" s="9"/>
      <c r="AB776" s="9"/>
      <c r="AC776" s="9"/>
      <c r="AD776" s="9"/>
      <c r="AE776" s="9"/>
      <c r="AF776" s="9"/>
      <c r="AG776" s="9"/>
      <c r="AH776" s="9"/>
    </row>
    <row r="777" spans="1:34" x14ac:dyDescent="0.25">
      <c r="A777" s="9"/>
      <c r="B777" s="9"/>
      <c r="C777" s="9"/>
      <c r="D777" s="9"/>
      <c r="E777" s="1046"/>
      <c r="F777" s="9"/>
      <c r="G777" s="1046"/>
      <c r="H777" s="16"/>
      <c r="I777" s="9"/>
      <c r="J777" s="9"/>
      <c r="K777" s="9"/>
      <c r="L777" s="9"/>
      <c r="M777" s="9"/>
      <c r="N777" s="9"/>
      <c r="O777" s="9"/>
      <c r="P777" s="9"/>
      <c r="Q777" s="425"/>
      <c r="S777" s="9"/>
      <c r="T777" s="17"/>
      <c r="V777" s="9"/>
      <c r="W777" s="17"/>
      <c r="X777" s="9"/>
      <c r="Y777" s="9"/>
      <c r="Z777" s="9"/>
      <c r="AA777" s="9"/>
      <c r="AB777" s="9"/>
      <c r="AC777" s="9"/>
      <c r="AD777" s="9"/>
      <c r="AE777" s="9"/>
      <c r="AF777" s="9"/>
      <c r="AG777" s="9"/>
      <c r="AH777" s="9"/>
    </row>
    <row r="778" spans="1:34" x14ac:dyDescent="0.25">
      <c r="A778" s="9"/>
      <c r="B778" s="9"/>
      <c r="C778" s="9"/>
      <c r="D778" s="9"/>
      <c r="E778" s="1046"/>
      <c r="F778" s="9"/>
      <c r="G778" s="1046"/>
      <c r="H778" s="16"/>
      <c r="I778" s="9"/>
      <c r="J778" s="9"/>
      <c r="K778" s="9"/>
      <c r="L778" s="9"/>
      <c r="M778" s="9"/>
      <c r="N778" s="9"/>
      <c r="O778" s="9"/>
      <c r="P778" s="9"/>
      <c r="Q778" s="425"/>
      <c r="S778" s="9"/>
      <c r="T778" s="17"/>
      <c r="V778" s="9"/>
      <c r="W778" s="17"/>
      <c r="X778" s="9"/>
      <c r="Y778" s="9"/>
      <c r="Z778" s="9"/>
      <c r="AA778" s="9"/>
      <c r="AB778" s="9"/>
      <c r="AC778" s="9"/>
      <c r="AD778" s="9"/>
      <c r="AE778" s="9"/>
      <c r="AF778" s="9"/>
      <c r="AG778" s="9"/>
      <c r="AH778" s="9"/>
    </row>
    <row r="779" spans="1:34" x14ac:dyDescent="0.25">
      <c r="A779" s="9"/>
      <c r="B779" s="9"/>
      <c r="C779" s="9"/>
      <c r="D779" s="9"/>
      <c r="E779" s="1046"/>
      <c r="F779" s="9"/>
      <c r="G779" s="1046"/>
      <c r="H779" s="16"/>
      <c r="I779" s="9"/>
      <c r="J779" s="9"/>
      <c r="K779" s="9"/>
      <c r="L779" s="9"/>
      <c r="M779" s="9"/>
      <c r="N779" s="9"/>
      <c r="O779" s="9"/>
      <c r="P779" s="9"/>
      <c r="Q779" s="425"/>
      <c r="S779" s="9"/>
      <c r="T779" s="17"/>
      <c r="V779" s="9"/>
      <c r="W779" s="17"/>
      <c r="X779" s="9"/>
      <c r="Y779" s="9"/>
      <c r="Z779" s="9"/>
      <c r="AA779" s="9"/>
      <c r="AB779" s="9"/>
      <c r="AC779" s="9"/>
      <c r="AD779" s="9"/>
      <c r="AE779" s="9"/>
      <c r="AF779" s="9"/>
      <c r="AG779" s="9"/>
      <c r="AH779" s="9"/>
    </row>
    <row r="780" spans="1:34" x14ac:dyDescent="0.25">
      <c r="A780" s="9"/>
      <c r="B780" s="9"/>
      <c r="C780" s="9"/>
      <c r="D780" s="9"/>
      <c r="E780" s="1046"/>
      <c r="F780" s="9"/>
      <c r="G780" s="1046"/>
      <c r="H780" s="16"/>
      <c r="I780" s="9"/>
      <c r="J780" s="9"/>
      <c r="K780" s="9"/>
      <c r="L780" s="9"/>
      <c r="M780" s="9"/>
      <c r="N780" s="9"/>
      <c r="O780" s="9"/>
      <c r="P780" s="9"/>
      <c r="Q780" s="425"/>
      <c r="S780" s="9"/>
      <c r="T780" s="17"/>
      <c r="V780" s="9"/>
      <c r="W780" s="17"/>
      <c r="X780" s="9"/>
      <c r="Y780" s="9"/>
      <c r="Z780" s="9"/>
      <c r="AA780" s="9"/>
      <c r="AB780" s="9"/>
      <c r="AC780" s="9"/>
      <c r="AD780" s="9"/>
      <c r="AE780" s="9"/>
      <c r="AF780" s="9"/>
      <c r="AG780" s="9"/>
      <c r="AH780" s="9"/>
    </row>
    <row r="781" spans="1:34" x14ac:dyDescent="0.25">
      <c r="A781" s="9"/>
      <c r="B781" s="9"/>
      <c r="C781" s="9"/>
      <c r="D781" s="9"/>
      <c r="E781" s="1046"/>
      <c r="F781" s="9"/>
      <c r="G781" s="1046"/>
      <c r="H781" s="16"/>
      <c r="I781" s="9"/>
      <c r="J781" s="9"/>
      <c r="K781" s="9"/>
      <c r="L781" s="9"/>
      <c r="M781" s="9"/>
      <c r="N781" s="9"/>
      <c r="O781" s="9"/>
      <c r="P781" s="9"/>
      <c r="Q781" s="425"/>
      <c r="S781" s="9"/>
      <c r="T781" s="17"/>
      <c r="V781" s="9"/>
      <c r="W781" s="17"/>
      <c r="X781" s="9"/>
      <c r="Y781" s="9"/>
      <c r="Z781" s="9"/>
      <c r="AA781" s="9"/>
      <c r="AB781" s="9"/>
      <c r="AC781" s="9"/>
      <c r="AD781" s="9"/>
      <c r="AE781" s="9"/>
      <c r="AF781" s="9"/>
      <c r="AG781" s="9"/>
      <c r="AH781" s="9"/>
    </row>
    <row r="782" spans="1:34" x14ac:dyDescent="0.25">
      <c r="A782" s="9"/>
      <c r="B782" s="9"/>
      <c r="C782" s="9"/>
      <c r="D782" s="9"/>
      <c r="E782" s="1046"/>
      <c r="F782" s="9"/>
      <c r="G782" s="1046"/>
      <c r="H782" s="16"/>
      <c r="I782" s="9"/>
      <c r="J782" s="9"/>
      <c r="K782" s="9"/>
      <c r="L782" s="9"/>
      <c r="M782" s="9"/>
      <c r="N782" s="9"/>
      <c r="O782" s="9"/>
      <c r="P782" s="9"/>
      <c r="Q782" s="425"/>
      <c r="S782" s="9"/>
      <c r="T782" s="17"/>
      <c r="V782" s="9"/>
      <c r="W782" s="17"/>
      <c r="X782" s="9"/>
      <c r="Y782" s="9"/>
      <c r="Z782" s="9"/>
      <c r="AA782" s="9"/>
      <c r="AB782" s="9"/>
      <c r="AC782" s="9"/>
      <c r="AD782" s="9"/>
      <c r="AE782" s="9"/>
      <c r="AF782" s="9"/>
      <c r="AG782" s="9"/>
      <c r="AH782" s="9"/>
    </row>
    <row r="783" spans="1:34" x14ac:dyDescent="0.25">
      <c r="A783" s="9"/>
      <c r="B783" s="9"/>
      <c r="C783" s="9"/>
      <c r="D783" s="9"/>
      <c r="E783" s="1046"/>
      <c r="F783" s="9"/>
      <c r="G783" s="1046"/>
      <c r="H783" s="16"/>
      <c r="I783" s="9"/>
      <c r="J783" s="9"/>
      <c r="K783" s="9"/>
      <c r="L783" s="9"/>
      <c r="M783" s="9"/>
      <c r="N783" s="9"/>
      <c r="O783" s="9"/>
      <c r="P783" s="9"/>
      <c r="Q783" s="425"/>
      <c r="S783" s="9"/>
      <c r="T783" s="17"/>
      <c r="V783" s="9"/>
      <c r="W783" s="17"/>
      <c r="X783" s="9"/>
      <c r="Y783" s="9"/>
      <c r="Z783" s="9"/>
      <c r="AA783" s="9"/>
      <c r="AB783" s="9"/>
      <c r="AC783" s="9"/>
      <c r="AD783" s="9"/>
      <c r="AE783" s="9"/>
      <c r="AF783" s="9"/>
      <c r="AG783" s="9"/>
      <c r="AH783" s="9"/>
    </row>
    <row r="784" spans="1:34" x14ac:dyDescent="0.25">
      <c r="A784" s="9"/>
      <c r="B784" s="9"/>
      <c r="C784" s="9"/>
      <c r="D784" s="9"/>
      <c r="E784" s="1046"/>
      <c r="F784" s="9"/>
      <c r="G784" s="1046"/>
      <c r="H784" s="16"/>
      <c r="I784" s="9"/>
      <c r="J784" s="9"/>
      <c r="K784" s="9"/>
      <c r="L784" s="9"/>
      <c r="M784" s="9"/>
      <c r="N784" s="9"/>
      <c r="O784" s="9"/>
      <c r="P784" s="9"/>
      <c r="Q784" s="425"/>
      <c r="S784" s="9"/>
      <c r="T784" s="17"/>
      <c r="V784" s="9"/>
      <c r="W784" s="17"/>
      <c r="X784" s="9"/>
      <c r="Y784" s="9"/>
      <c r="Z784" s="9"/>
      <c r="AA784" s="9"/>
      <c r="AB784" s="9"/>
      <c r="AC784" s="9"/>
      <c r="AD784" s="9"/>
      <c r="AE784" s="9"/>
      <c r="AF784" s="9"/>
      <c r="AG784" s="9"/>
      <c r="AH784" s="9"/>
    </row>
    <row r="785" spans="1:34" x14ac:dyDescent="0.25">
      <c r="A785" s="9"/>
      <c r="B785" s="9"/>
      <c r="C785" s="9"/>
      <c r="D785" s="9"/>
      <c r="E785" s="1046"/>
      <c r="F785" s="9"/>
      <c r="G785" s="1046"/>
      <c r="H785" s="16"/>
      <c r="I785" s="9"/>
      <c r="J785" s="9"/>
      <c r="K785" s="9"/>
      <c r="L785" s="9"/>
      <c r="M785" s="9"/>
      <c r="N785" s="9"/>
      <c r="O785" s="9"/>
      <c r="P785" s="9"/>
      <c r="Q785" s="425"/>
      <c r="S785" s="9"/>
      <c r="T785" s="17"/>
      <c r="V785" s="9"/>
      <c r="W785" s="17"/>
      <c r="X785" s="9"/>
      <c r="Y785" s="9"/>
      <c r="Z785" s="9"/>
      <c r="AA785" s="9"/>
      <c r="AB785" s="9"/>
      <c r="AC785" s="9"/>
      <c r="AD785" s="9"/>
      <c r="AE785" s="9"/>
      <c r="AF785" s="9"/>
      <c r="AG785" s="9"/>
      <c r="AH785" s="9"/>
    </row>
    <row r="786" spans="1:34" x14ac:dyDescent="0.25">
      <c r="A786" s="9"/>
      <c r="B786" s="9"/>
      <c r="C786" s="9"/>
      <c r="D786" s="9"/>
      <c r="E786" s="1046"/>
      <c r="F786" s="9"/>
      <c r="G786" s="1046"/>
      <c r="H786" s="16"/>
      <c r="I786" s="9"/>
      <c r="J786" s="9"/>
      <c r="K786" s="9"/>
      <c r="L786" s="9"/>
      <c r="M786" s="9"/>
      <c r="N786" s="9"/>
      <c r="O786" s="9"/>
      <c r="P786" s="9"/>
      <c r="Q786" s="425"/>
      <c r="S786" s="9"/>
      <c r="T786" s="17"/>
      <c r="V786" s="9"/>
      <c r="W786" s="17"/>
      <c r="X786" s="9"/>
      <c r="Y786" s="9"/>
      <c r="Z786" s="9"/>
      <c r="AA786" s="9"/>
      <c r="AB786" s="9"/>
      <c r="AC786" s="9"/>
      <c r="AD786" s="9"/>
      <c r="AE786" s="9"/>
      <c r="AF786" s="9"/>
      <c r="AG786" s="9"/>
      <c r="AH786" s="9"/>
    </row>
    <row r="787" spans="1:34" x14ac:dyDescent="0.25">
      <c r="A787" s="9"/>
      <c r="B787" s="9"/>
      <c r="C787" s="9"/>
      <c r="D787" s="9"/>
      <c r="E787" s="1046"/>
      <c r="F787" s="9"/>
      <c r="G787" s="1046"/>
      <c r="H787" s="16"/>
      <c r="I787" s="9"/>
      <c r="J787" s="9"/>
      <c r="K787" s="9"/>
      <c r="L787" s="9"/>
      <c r="M787" s="9"/>
      <c r="N787" s="9"/>
      <c r="O787" s="9"/>
      <c r="P787" s="9"/>
      <c r="Q787" s="425"/>
      <c r="S787" s="9"/>
      <c r="T787" s="17"/>
      <c r="V787" s="9"/>
      <c r="W787" s="17"/>
      <c r="X787" s="9"/>
      <c r="Y787" s="9"/>
      <c r="Z787" s="9"/>
      <c r="AA787" s="9"/>
      <c r="AB787" s="9"/>
      <c r="AC787" s="9"/>
      <c r="AD787" s="9"/>
      <c r="AE787" s="9"/>
      <c r="AF787" s="9"/>
      <c r="AG787" s="9"/>
      <c r="AH787" s="9"/>
    </row>
    <row r="788" spans="1:34" x14ac:dyDescent="0.25">
      <c r="A788" s="9"/>
      <c r="B788" s="9"/>
      <c r="C788" s="9"/>
      <c r="D788" s="9"/>
      <c r="E788" s="1046"/>
      <c r="F788" s="9"/>
      <c r="G788" s="1046"/>
      <c r="H788" s="16"/>
      <c r="I788" s="9"/>
      <c r="J788" s="9"/>
      <c r="K788" s="9"/>
      <c r="L788" s="9"/>
      <c r="M788" s="9"/>
      <c r="N788" s="9"/>
      <c r="O788" s="9"/>
      <c r="P788" s="9"/>
      <c r="Q788" s="425"/>
      <c r="S788" s="9"/>
      <c r="T788" s="17"/>
      <c r="V788" s="9"/>
      <c r="W788" s="17"/>
      <c r="X788" s="9"/>
      <c r="Y788" s="9"/>
      <c r="Z788" s="9"/>
      <c r="AA788" s="9"/>
      <c r="AB788" s="9"/>
      <c r="AC788" s="9"/>
      <c r="AD788" s="9"/>
      <c r="AE788" s="9"/>
      <c r="AF788" s="9"/>
      <c r="AG788" s="9"/>
      <c r="AH788" s="9"/>
    </row>
    <row r="789" spans="1:34" x14ac:dyDescent="0.25">
      <c r="A789" s="9"/>
      <c r="B789" s="9"/>
      <c r="C789" s="9"/>
      <c r="D789" s="9"/>
      <c r="E789" s="1046"/>
      <c r="F789" s="9"/>
      <c r="G789" s="1046"/>
      <c r="H789" s="16"/>
      <c r="I789" s="9"/>
      <c r="J789" s="9"/>
      <c r="K789" s="9"/>
      <c r="L789" s="9"/>
      <c r="M789" s="9"/>
      <c r="N789" s="9"/>
      <c r="O789" s="9"/>
      <c r="P789" s="9"/>
      <c r="Q789" s="425"/>
      <c r="S789" s="9"/>
      <c r="T789" s="17"/>
      <c r="V789" s="9"/>
      <c r="W789" s="17"/>
      <c r="X789" s="9"/>
      <c r="Y789" s="9"/>
      <c r="Z789" s="9"/>
      <c r="AA789" s="9"/>
      <c r="AB789" s="9"/>
      <c r="AC789" s="9"/>
      <c r="AD789" s="9"/>
      <c r="AE789" s="9"/>
      <c r="AF789" s="9"/>
      <c r="AG789" s="9"/>
      <c r="AH789" s="9"/>
    </row>
    <row r="790" spans="1:34" x14ac:dyDescent="0.25">
      <c r="A790" s="9"/>
      <c r="B790" s="9"/>
      <c r="C790" s="9"/>
      <c r="D790" s="9"/>
      <c r="E790" s="1046"/>
      <c r="F790" s="9"/>
      <c r="G790" s="1046"/>
      <c r="H790" s="16"/>
      <c r="I790" s="9"/>
      <c r="J790" s="9"/>
      <c r="K790" s="9"/>
      <c r="L790" s="9"/>
      <c r="M790" s="9"/>
      <c r="N790" s="9"/>
      <c r="O790" s="9"/>
      <c r="P790" s="9"/>
      <c r="Q790" s="425"/>
      <c r="S790" s="9"/>
      <c r="T790" s="17"/>
      <c r="V790" s="9"/>
      <c r="W790" s="17"/>
      <c r="X790" s="9"/>
      <c r="Y790" s="9"/>
      <c r="Z790" s="9"/>
      <c r="AA790" s="9"/>
      <c r="AB790" s="9"/>
      <c r="AC790" s="9"/>
      <c r="AD790" s="9"/>
      <c r="AE790" s="9"/>
      <c r="AF790" s="9"/>
      <c r="AG790" s="9"/>
      <c r="AH790" s="9"/>
    </row>
    <row r="791" spans="1:34" x14ac:dyDescent="0.25">
      <c r="A791" s="9"/>
      <c r="B791" s="9"/>
      <c r="C791" s="9"/>
      <c r="D791" s="9"/>
      <c r="E791" s="1046"/>
      <c r="F791" s="9"/>
      <c r="G791" s="1046"/>
      <c r="H791" s="16"/>
      <c r="I791" s="9"/>
      <c r="J791" s="9"/>
      <c r="K791" s="9"/>
      <c r="L791" s="9"/>
      <c r="M791" s="9"/>
      <c r="N791" s="9"/>
      <c r="O791" s="9"/>
      <c r="P791" s="9"/>
      <c r="Q791" s="425"/>
      <c r="S791" s="9"/>
      <c r="T791" s="17"/>
      <c r="V791" s="9"/>
      <c r="W791" s="17"/>
      <c r="X791" s="9"/>
      <c r="Y791" s="9"/>
      <c r="Z791" s="9"/>
      <c r="AA791" s="9"/>
      <c r="AB791" s="9"/>
      <c r="AC791" s="9"/>
      <c r="AD791" s="9"/>
      <c r="AE791" s="9"/>
      <c r="AF791" s="9"/>
      <c r="AG791" s="9"/>
      <c r="AH791" s="9"/>
    </row>
    <row r="792" spans="1:34" x14ac:dyDescent="0.25">
      <c r="A792" s="9"/>
      <c r="B792" s="9"/>
      <c r="C792" s="9"/>
      <c r="D792" s="9"/>
      <c r="E792" s="1046"/>
      <c r="F792" s="9"/>
      <c r="G792" s="1046"/>
      <c r="H792" s="16"/>
      <c r="I792" s="9"/>
      <c r="J792" s="9"/>
      <c r="K792" s="9"/>
      <c r="L792" s="9"/>
      <c r="M792" s="9"/>
      <c r="N792" s="9"/>
      <c r="O792" s="9"/>
      <c r="P792" s="9"/>
      <c r="Q792" s="425"/>
      <c r="S792" s="9"/>
      <c r="T792" s="17"/>
      <c r="V792" s="9"/>
      <c r="W792" s="17"/>
      <c r="X792" s="9"/>
      <c r="Y792" s="9"/>
      <c r="Z792" s="9"/>
      <c r="AA792" s="9"/>
      <c r="AB792" s="9"/>
      <c r="AC792" s="9"/>
      <c r="AD792" s="9"/>
      <c r="AE792" s="9"/>
      <c r="AF792" s="9"/>
      <c r="AG792" s="9"/>
      <c r="AH792" s="9"/>
    </row>
    <row r="793" spans="1:34" x14ac:dyDescent="0.25">
      <c r="A793" s="9"/>
      <c r="B793" s="9"/>
      <c r="C793" s="9"/>
      <c r="D793" s="9"/>
      <c r="E793" s="1046"/>
      <c r="F793" s="9"/>
      <c r="G793" s="1046"/>
      <c r="H793" s="16"/>
      <c r="I793" s="9"/>
      <c r="J793" s="9"/>
      <c r="K793" s="9"/>
      <c r="L793" s="9"/>
      <c r="M793" s="9"/>
      <c r="N793" s="9"/>
      <c r="O793" s="9"/>
      <c r="P793" s="9"/>
      <c r="Q793" s="425"/>
      <c r="S793" s="9"/>
      <c r="T793" s="17"/>
      <c r="V793" s="9"/>
      <c r="W793" s="17"/>
      <c r="X793" s="9"/>
      <c r="Y793" s="9"/>
      <c r="Z793" s="9"/>
      <c r="AA793" s="9"/>
      <c r="AB793" s="9"/>
      <c r="AC793" s="9"/>
      <c r="AD793" s="9"/>
      <c r="AE793" s="9"/>
      <c r="AF793" s="9"/>
      <c r="AG793" s="9"/>
      <c r="AH793" s="9"/>
    </row>
    <row r="794" spans="1:34" x14ac:dyDescent="0.25">
      <c r="A794" s="9"/>
      <c r="B794" s="9"/>
      <c r="C794" s="9"/>
      <c r="D794" s="9"/>
      <c r="E794" s="1046"/>
      <c r="F794" s="9"/>
      <c r="G794" s="1046"/>
      <c r="H794" s="16"/>
      <c r="I794" s="9"/>
      <c r="J794" s="9"/>
      <c r="K794" s="9"/>
      <c r="L794" s="9"/>
      <c r="M794" s="9"/>
      <c r="N794" s="9"/>
      <c r="O794" s="9"/>
      <c r="P794" s="9"/>
      <c r="Q794" s="425"/>
      <c r="S794" s="9"/>
      <c r="T794" s="17"/>
      <c r="V794" s="9"/>
      <c r="W794" s="17"/>
      <c r="X794" s="9"/>
      <c r="Y794" s="9"/>
      <c r="Z794" s="9"/>
      <c r="AA794" s="9"/>
      <c r="AB794" s="9"/>
      <c r="AC794" s="9"/>
      <c r="AD794" s="9"/>
      <c r="AE794" s="9"/>
      <c r="AF794" s="9"/>
      <c r="AG794" s="9"/>
      <c r="AH794" s="9"/>
    </row>
    <row r="795" spans="1:34" x14ac:dyDescent="0.25">
      <c r="A795" s="9"/>
      <c r="B795" s="9"/>
      <c r="C795" s="9"/>
      <c r="D795" s="9"/>
      <c r="E795" s="1046"/>
      <c r="F795" s="9"/>
      <c r="G795" s="1046"/>
      <c r="H795" s="16"/>
      <c r="I795" s="9"/>
      <c r="J795" s="9"/>
      <c r="K795" s="9"/>
      <c r="L795" s="9"/>
      <c r="M795" s="9"/>
      <c r="N795" s="9"/>
      <c r="O795" s="9"/>
      <c r="P795" s="9"/>
      <c r="Q795" s="425"/>
      <c r="S795" s="9"/>
      <c r="T795" s="17"/>
      <c r="V795" s="9"/>
      <c r="W795" s="17"/>
      <c r="X795" s="9"/>
      <c r="Y795" s="9"/>
      <c r="Z795" s="9"/>
      <c r="AA795" s="9"/>
      <c r="AB795" s="9"/>
      <c r="AC795" s="9"/>
      <c r="AD795" s="9"/>
      <c r="AE795" s="9"/>
      <c r="AF795" s="9"/>
      <c r="AG795" s="9"/>
      <c r="AH795" s="9"/>
    </row>
    <row r="796" spans="1:34" x14ac:dyDescent="0.25">
      <c r="A796" s="9"/>
      <c r="B796" s="9"/>
      <c r="C796" s="9"/>
      <c r="D796" s="9"/>
      <c r="E796" s="1046"/>
      <c r="F796" s="9"/>
      <c r="G796" s="1046"/>
      <c r="H796" s="16"/>
      <c r="I796" s="9"/>
      <c r="J796" s="9"/>
      <c r="K796" s="9"/>
      <c r="L796" s="9"/>
      <c r="M796" s="9"/>
      <c r="N796" s="9"/>
      <c r="O796" s="9"/>
      <c r="P796" s="9"/>
      <c r="Q796" s="425"/>
      <c r="S796" s="9"/>
      <c r="T796" s="17"/>
      <c r="V796" s="9"/>
      <c r="W796" s="17"/>
      <c r="X796" s="9"/>
      <c r="Y796" s="9"/>
      <c r="Z796" s="9"/>
      <c r="AA796" s="9"/>
      <c r="AB796" s="9"/>
      <c r="AC796" s="9"/>
      <c r="AD796" s="9"/>
      <c r="AE796" s="9"/>
      <c r="AF796" s="9"/>
      <c r="AG796" s="9"/>
      <c r="AH796" s="9"/>
    </row>
    <row r="797" spans="1:34" x14ac:dyDescent="0.25">
      <c r="A797" s="9"/>
      <c r="B797" s="9"/>
      <c r="C797" s="9"/>
      <c r="D797" s="9"/>
      <c r="E797" s="1046"/>
      <c r="F797" s="9"/>
      <c r="G797" s="1046"/>
      <c r="H797" s="16"/>
      <c r="I797" s="9"/>
      <c r="J797" s="9"/>
      <c r="K797" s="9"/>
      <c r="L797" s="9"/>
      <c r="M797" s="9"/>
      <c r="N797" s="9"/>
      <c r="O797" s="9"/>
      <c r="P797" s="9"/>
      <c r="Q797" s="425"/>
      <c r="S797" s="9"/>
      <c r="T797" s="17"/>
      <c r="V797" s="9"/>
      <c r="W797" s="17"/>
      <c r="X797" s="9"/>
      <c r="Y797" s="9"/>
      <c r="Z797" s="9"/>
      <c r="AA797" s="9"/>
      <c r="AB797" s="9"/>
      <c r="AC797" s="9"/>
      <c r="AD797" s="9"/>
      <c r="AE797" s="9"/>
      <c r="AF797" s="9"/>
      <c r="AG797" s="9"/>
      <c r="AH797" s="9"/>
    </row>
    <row r="798" spans="1:34" x14ac:dyDescent="0.25">
      <c r="A798" s="9"/>
      <c r="B798" s="9"/>
      <c r="C798" s="9"/>
      <c r="D798" s="9"/>
      <c r="E798" s="1046"/>
      <c r="F798" s="9"/>
      <c r="G798" s="1046"/>
      <c r="H798" s="16"/>
      <c r="I798" s="9"/>
      <c r="J798" s="9"/>
      <c r="K798" s="9"/>
      <c r="L798" s="9"/>
      <c r="M798" s="9"/>
      <c r="N798" s="9"/>
      <c r="O798" s="9"/>
      <c r="P798" s="9"/>
      <c r="Q798" s="425"/>
      <c r="S798" s="9"/>
      <c r="T798" s="17"/>
      <c r="V798" s="9"/>
      <c r="W798" s="17"/>
      <c r="X798" s="9"/>
      <c r="Y798" s="9"/>
      <c r="Z798" s="9"/>
      <c r="AA798" s="9"/>
      <c r="AB798" s="9"/>
      <c r="AC798" s="9"/>
      <c r="AD798" s="9"/>
      <c r="AE798" s="9"/>
      <c r="AF798" s="9"/>
      <c r="AG798" s="9"/>
      <c r="AH798" s="9"/>
    </row>
    <row r="799" spans="1:34" x14ac:dyDescent="0.25">
      <c r="A799" s="9"/>
      <c r="B799" s="9"/>
      <c r="C799" s="9"/>
      <c r="D799" s="9"/>
      <c r="E799" s="1046"/>
      <c r="F799" s="9"/>
      <c r="G799" s="1046"/>
      <c r="H799" s="16"/>
      <c r="I799" s="9"/>
      <c r="J799" s="9"/>
      <c r="K799" s="9"/>
      <c r="L799" s="9"/>
      <c r="M799" s="9"/>
      <c r="N799" s="9"/>
      <c r="O799" s="9"/>
      <c r="P799" s="9"/>
      <c r="Q799" s="425"/>
      <c r="S799" s="9"/>
      <c r="T799" s="17"/>
      <c r="V799" s="9"/>
      <c r="W799" s="17"/>
      <c r="X799" s="9"/>
      <c r="Y799" s="9"/>
      <c r="Z799" s="9"/>
      <c r="AA799" s="9"/>
      <c r="AB799" s="9"/>
      <c r="AC799" s="9"/>
      <c r="AD799" s="9"/>
      <c r="AE799" s="9"/>
      <c r="AF799" s="9"/>
      <c r="AG799" s="9"/>
      <c r="AH799" s="9"/>
    </row>
    <row r="800" spans="1:34" x14ac:dyDescent="0.25">
      <c r="A800" s="9"/>
      <c r="B800" s="9"/>
      <c r="C800" s="9"/>
      <c r="D800" s="9"/>
      <c r="E800" s="1046"/>
      <c r="F800" s="9"/>
      <c r="G800" s="1046"/>
      <c r="H800" s="16"/>
      <c r="I800" s="9"/>
      <c r="J800" s="9"/>
      <c r="K800" s="9"/>
      <c r="L800" s="9"/>
      <c r="M800" s="9"/>
      <c r="N800" s="9"/>
      <c r="O800" s="9"/>
      <c r="P800" s="9"/>
      <c r="Q800" s="425"/>
      <c r="S800" s="9"/>
      <c r="T800" s="17"/>
      <c r="V800" s="9"/>
      <c r="W800" s="17"/>
      <c r="X800" s="9"/>
      <c r="Y800" s="9"/>
      <c r="Z800" s="9"/>
      <c r="AA800" s="9"/>
      <c r="AB800" s="9"/>
      <c r="AC800" s="9"/>
      <c r="AD800" s="9"/>
      <c r="AE800" s="9"/>
      <c r="AF800" s="9"/>
      <c r="AG800" s="9"/>
      <c r="AH800" s="9"/>
    </row>
    <row r="801" spans="1:34" x14ac:dyDescent="0.25">
      <c r="A801" s="9"/>
      <c r="B801" s="9"/>
      <c r="C801" s="9"/>
      <c r="D801" s="9"/>
      <c r="E801" s="1046"/>
      <c r="F801" s="9"/>
      <c r="G801" s="1046"/>
      <c r="H801" s="16"/>
      <c r="I801" s="9"/>
      <c r="J801" s="9"/>
      <c r="K801" s="9"/>
      <c r="L801" s="9"/>
      <c r="M801" s="9"/>
      <c r="N801" s="9"/>
      <c r="O801" s="9"/>
      <c r="P801" s="9"/>
      <c r="Q801" s="425"/>
      <c r="S801" s="9"/>
      <c r="T801" s="17"/>
      <c r="V801" s="9"/>
      <c r="W801" s="17"/>
      <c r="X801" s="9"/>
      <c r="Y801" s="9"/>
      <c r="Z801" s="9"/>
      <c r="AA801" s="9"/>
      <c r="AB801" s="9"/>
      <c r="AC801" s="9"/>
      <c r="AD801" s="9"/>
      <c r="AE801" s="9"/>
      <c r="AF801" s="9"/>
      <c r="AG801" s="9"/>
      <c r="AH801" s="9"/>
    </row>
    <row r="802" spans="1:34" x14ac:dyDescent="0.25">
      <c r="A802" s="9"/>
      <c r="B802" s="9"/>
      <c r="C802" s="9"/>
      <c r="D802" s="9"/>
      <c r="E802" s="1046"/>
      <c r="F802" s="9"/>
      <c r="G802" s="1046"/>
      <c r="H802" s="16"/>
      <c r="I802" s="9"/>
      <c r="J802" s="9"/>
      <c r="K802" s="9"/>
      <c r="L802" s="9"/>
      <c r="M802" s="9"/>
      <c r="N802" s="9"/>
      <c r="O802" s="9"/>
      <c r="P802" s="9"/>
      <c r="Q802" s="425"/>
      <c r="S802" s="9"/>
      <c r="T802" s="17"/>
      <c r="V802" s="9"/>
      <c r="W802" s="17"/>
      <c r="X802" s="9"/>
      <c r="Y802" s="9"/>
      <c r="Z802" s="9"/>
      <c r="AA802" s="9"/>
      <c r="AB802" s="9"/>
      <c r="AC802" s="9"/>
      <c r="AD802" s="9"/>
      <c r="AE802" s="9"/>
      <c r="AF802" s="9"/>
      <c r="AG802" s="9"/>
      <c r="AH802" s="9"/>
    </row>
    <row r="803" spans="1:34" x14ac:dyDescent="0.25">
      <c r="A803" s="9"/>
      <c r="B803" s="9"/>
      <c r="C803" s="9"/>
      <c r="D803" s="9"/>
      <c r="E803" s="1046"/>
      <c r="F803" s="9"/>
      <c r="G803" s="1046"/>
      <c r="H803" s="16"/>
      <c r="I803" s="9"/>
      <c r="J803" s="9"/>
      <c r="K803" s="9"/>
      <c r="L803" s="9"/>
      <c r="M803" s="9"/>
      <c r="N803" s="9"/>
      <c r="O803" s="9"/>
      <c r="P803" s="9"/>
      <c r="Q803" s="425"/>
      <c r="S803" s="9"/>
      <c r="T803" s="17"/>
      <c r="V803" s="9"/>
      <c r="W803" s="17"/>
      <c r="X803" s="9"/>
      <c r="Y803" s="9"/>
      <c r="Z803" s="9"/>
      <c r="AA803" s="9"/>
      <c r="AB803" s="9"/>
      <c r="AC803" s="9"/>
      <c r="AD803" s="9"/>
      <c r="AE803" s="9"/>
      <c r="AF803" s="9"/>
      <c r="AG803" s="9"/>
      <c r="AH803" s="9"/>
    </row>
    <row r="804" spans="1:34" x14ac:dyDescent="0.25">
      <c r="A804" s="9"/>
      <c r="B804" s="9"/>
      <c r="C804" s="9"/>
      <c r="D804" s="9"/>
      <c r="E804" s="1046"/>
      <c r="F804" s="9"/>
      <c r="G804" s="1046"/>
      <c r="H804" s="16"/>
      <c r="I804" s="9"/>
      <c r="J804" s="9"/>
      <c r="K804" s="9"/>
      <c r="L804" s="9"/>
      <c r="M804" s="9"/>
      <c r="N804" s="9"/>
      <c r="O804" s="9"/>
      <c r="P804" s="9"/>
      <c r="Q804" s="425"/>
      <c r="S804" s="9"/>
      <c r="T804" s="17"/>
      <c r="V804" s="9"/>
      <c r="W804" s="17"/>
      <c r="X804" s="9"/>
      <c r="Y804" s="9"/>
      <c r="Z804" s="9"/>
      <c r="AA804" s="9"/>
      <c r="AB804" s="9"/>
      <c r="AC804" s="9"/>
      <c r="AD804" s="9"/>
      <c r="AE804" s="9"/>
      <c r="AF804" s="9"/>
      <c r="AG804" s="9"/>
      <c r="AH804" s="9"/>
    </row>
    <row r="805" spans="1:34" x14ac:dyDescent="0.25">
      <c r="A805" s="9"/>
      <c r="B805" s="9"/>
      <c r="C805" s="9"/>
      <c r="D805" s="9"/>
      <c r="E805" s="1046"/>
      <c r="F805" s="9"/>
      <c r="G805" s="1046"/>
      <c r="H805" s="16"/>
      <c r="I805" s="9"/>
      <c r="J805" s="9"/>
      <c r="K805" s="9"/>
      <c r="L805" s="9"/>
      <c r="M805" s="9"/>
      <c r="N805" s="9"/>
      <c r="O805" s="9"/>
      <c r="P805" s="9"/>
      <c r="Q805" s="425"/>
      <c r="S805" s="9"/>
      <c r="T805" s="17"/>
      <c r="V805" s="9"/>
      <c r="W805" s="17"/>
      <c r="X805" s="9"/>
      <c r="Y805" s="9"/>
      <c r="Z805" s="9"/>
      <c r="AA805" s="9"/>
      <c r="AB805" s="9"/>
      <c r="AC805" s="9"/>
      <c r="AD805" s="9"/>
      <c r="AE805" s="9"/>
      <c r="AF805" s="9"/>
      <c r="AG805" s="9"/>
      <c r="AH805" s="9"/>
    </row>
    <row r="806" spans="1:34" x14ac:dyDescent="0.25">
      <c r="A806" s="9"/>
      <c r="B806" s="9"/>
      <c r="C806" s="9"/>
      <c r="D806" s="9"/>
      <c r="E806" s="1046"/>
      <c r="F806" s="9"/>
      <c r="G806" s="1046"/>
      <c r="H806" s="16"/>
      <c r="I806" s="9"/>
      <c r="J806" s="9"/>
      <c r="K806" s="9"/>
      <c r="L806" s="9"/>
      <c r="M806" s="9"/>
      <c r="N806" s="9"/>
      <c r="O806" s="9"/>
      <c r="P806" s="9"/>
      <c r="Q806" s="425"/>
      <c r="S806" s="9"/>
      <c r="T806" s="17"/>
      <c r="V806" s="9"/>
      <c r="W806" s="17"/>
      <c r="X806" s="9"/>
      <c r="Y806" s="9"/>
      <c r="Z806" s="9"/>
      <c r="AA806" s="9"/>
      <c r="AB806" s="9"/>
      <c r="AC806" s="9"/>
      <c r="AD806" s="9"/>
      <c r="AE806" s="9"/>
      <c r="AF806" s="9"/>
      <c r="AG806" s="9"/>
      <c r="AH806" s="9"/>
    </row>
    <row r="807" spans="1:34" x14ac:dyDescent="0.25">
      <c r="A807" s="9"/>
      <c r="B807" s="9"/>
      <c r="C807" s="9"/>
      <c r="D807" s="9"/>
      <c r="E807" s="1046"/>
      <c r="F807" s="9"/>
      <c r="G807" s="1046"/>
      <c r="H807" s="16"/>
      <c r="I807" s="9"/>
      <c r="J807" s="9"/>
      <c r="K807" s="9"/>
      <c r="L807" s="9"/>
      <c r="M807" s="9"/>
      <c r="N807" s="9"/>
      <c r="O807" s="9"/>
      <c r="P807" s="9"/>
      <c r="Q807" s="425"/>
      <c r="S807" s="9"/>
      <c r="T807" s="17"/>
      <c r="V807" s="9"/>
      <c r="W807" s="17"/>
      <c r="X807" s="9"/>
      <c r="Y807" s="9"/>
      <c r="Z807" s="9"/>
      <c r="AA807" s="9"/>
      <c r="AB807" s="9"/>
      <c r="AC807" s="9"/>
      <c r="AD807" s="9"/>
      <c r="AE807" s="9"/>
      <c r="AF807" s="9"/>
      <c r="AG807" s="9"/>
      <c r="AH807" s="9"/>
    </row>
    <row r="808" spans="1:34" x14ac:dyDescent="0.25">
      <c r="A808" s="9"/>
      <c r="B808" s="9"/>
      <c r="C808" s="9"/>
      <c r="D808" s="9"/>
      <c r="E808" s="1046"/>
      <c r="F808" s="9"/>
      <c r="G808" s="1046"/>
      <c r="H808" s="16"/>
      <c r="I808" s="9"/>
      <c r="J808" s="9"/>
      <c r="K808" s="9"/>
      <c r="L808" s="9"/>
      <c r="M808" s="9"/>
      <c r="N808" s="9"/>
      <c r="O808" s="9"/>
      <c r="P808" s="9"/>
      <c r="Q808" s="425"/>
      <c r="S808" s="9"/>
      <c r="T808" s="17"/>
      <c r="V808" s="9"/>
      <c r="W808" s="17"/>
      <c r="X808" s="9"/>
      <c r="Y808" s="9"/>
      <c r="Z808" s="9"/>
      <c r="AA808" s="9"/>
      <c r="AB808" s="9"/>
      <c r="AC808" s="9"/>
      <c r="AD808" s="9"/>
      <c r="AE808" s="9"/>
      <c r="AF808" s="9"/>
      <c r="AG808" s="9"/>
      <c r="AH808" s="9"/>
    </row>
    <row r="809" spans="1:34" x14ac:dyDescent="0.25">
      <c r="A809" s="9"/>
      <c r="B809" s="9"/>
      <c r="C809" s="9"/>
      <c r="D809" s="9"/>
      <c r="E809" s="1046"/>
      <c r="F809" s="9"/>
      <c r="G809" s="1046"/>
      <c r="H809" s="16"/>
      <c r="I809" s="9"/>
      <c r="J809" s="9"/>
      <c r="K809" s="9"/>
      <c r="L809" s="9"/>
      <c r="M809" s="9"/>
      <c r="N809" s="9"/>
      <c r="O809" s="9"/>
      <c r="P809" s="9"/>
      <c r="Q809" s="425"/>
      <c r="S809" s="9"/>
      <c r="T809" s="17"/>
      <c r="V809" s="9"/>
      <c r="W809" s="17"/>
      <c r="X809" s="9"/>
      <c r="Y809" s="9"/>
      <c r="Z809" s="9"/>
      <c r="AA809" s="9"/>
      <c r="AB809" s="9"/>
      <c r="AC809" s="9"/>
      <c r="AD809" s="9"/>
      <c r="AE809" s="9"/>
      <c r="AF809" s="9"/>
      <c r="AG809" s="9"/>
      <c r="AH809" s="9"/>
    </row>
    <row r="810" spans="1:34" x14ac:dyDescent="0.25">
      <c r="A810" s="9"/>
      <c r="B810" s="9"/>
      <c r="C810" s="9"/>
      <c r="D810" s="9"/>
      <c r="E810" s="1046"/>
      <c r="F810" s="9"/>
      <c r="G810" s="1046"/>
      <c r="H810" s="16"/>
      <c r="I810" s="9"/>
      <c r="J810" s="9"/>
      <c r="K810" s="9"/>
      <c r="L810" s="9"/>
      <c r="M810" s="9"/>
      <c r="N810" s="9"/>
      <c r="O810" s="9"/>
      <c r="P810" s="9"/>
      <c r="Q810" s="425"/>
      <c r="S810" s="9"/>
      <c r="T810" s="17"/>
      <c r="V810" s="9"/>
      <c r="W810" s="17"/>
      <c r="X810" s="9"/>
      <c r="Y810" s="9"/>
      <c r="Z810" s="9"/>
      <c r="AA810" s="9"/>
      <c r="AB810" s="9"/>
      <c r="AC810" s="9"/>
      <c r="AD810" s="9"/>
      <c r="AE810" s="9"/>
      <c r="AF810" s="9"/>
      <c r="AG810" s="9"/>
      <c r="AH810" s="9"/>
    </row>
    <row r="811" spans="1:34" x14ac:dyDescent="0.25">
      <c r="A811" s="9"/>
      <c r="B811" s="9"/>
      <c r="C811" s="9"/>
      <c r="D811" s="9"/>
      <c r="E811" s="1046"/>
      <c r="F811" s="9"/>
      <c r="G811" s="1046"/>
      <c r="H811" s="16"/>
      <c r="I811" s="9"/>
      <c r="J811" s="9"/>
      <c r="K811" s="9"/>
      <c r="L811" s="9"/>
      <c r="M811" s="9"/>
      <c r="N811" s="9"/>
      <c r="O811" s="9"/>
      <c r="P811" s="9"/>
      <c r="Q811" s="425"/>
      <c r="S811" s="9"/>
      <c r="T811" s="17"/>
      <c r="V811" s="9"/>
      <c r="W811" s="17"/>
      <c r="X811" s="9"/>
      <c r="Y811" s="9"/>
      <c r="Z811" s="9"/>
      <c r="AA811" s="9"/>
      <c r="AB811" s="9"/>
      <c r="AC811" s="9"/>
      <c r="AD811" s="9"/>
      <c r="AE811" s="9"/>
      <c r="AF811" s="9"/>
      <c r="AG811" s="9"/>
      <c r="AH811" s="9"/>
    </row>
    <row r="812" spans="1:34" x14ac:dyDescent="0.25">
      <c r="A812" s="9"/>
      <c r="B812" s="9"/>
      <c r="C812" s="9"/>
      <c r="D812" s="9"/>
      <c r="E812" s="1046"/>
      <c r="F812" s="9"/>
      <c r="G812" s="1046"/>
      <c r="H812" s="16"/>
      <c r="I812" s="9"/>
      <c r="J812" s="9"/>
      <c r="K812" s="9"/>
      <c r="L812" s="9"/>
      <c r="M812" s="9"/>
      <c r="N812" s="9"/>
      <c r="O812" s="9"/>
      <c r="P812" s="9"/>
      <c r="Q812" s="425"/>
      <c r="S812" s="9"/>
      <c r="T812" s="17"/>
      <c r="V812" s="9"/>
      <c r="W812" s="17"/>
      <c r="X812" s="9"/>
      <c r="Y812" s="9"/>
      <c r="Z812" s="9"/>
      <c r="AA812" s="9"/>
      <c r="AB812" s="9"/>
      <c r="AC812" s="9"/>
      <c r="AD812" s="9"/>
      <c r="AE812" s="9"/>
      <c r="AF812" s="9"/>
      <c r="AG812" s="9"/>
      <c r="AH812" s="9"/>
    </row>
    <row r="813" spans="1:34" x14ac:dyDescent="0.25">
      <c r="A813" s="9"/>
      <c r="B813" s="9"/>
      <c r="C813" s="9"/>
      <c r="D813" s="9"/>
      <c r="E813" s="1046"/>
      <c r="F813" s="9"/>
      <c r="G813" s="1046"/>
      <c r="H813" s="16"/>
      <c r="I813" s="9"/>
      <c r="J813" s="9"/>
      <c r="K813" s="9"/>
      <c r="L813" s="9"/>
      <c r="M813" s="9"/>
      <c r="N813" s="9"/>
      <c r="O813" s="9"/>
      <c r="P813" s="9"/>
      <c r="Q813" s="425"/>
      <c r="S813" s="9"/>
      <c r="T813" s="17"/>
      <c r="V813" s="9"/>
      <c r="W813" s="17"/>
      <c r="X813" s="9"/>
      <c r="Y813" s="9"/>
      <c r="Z813" s="9"/>
      <c r="AA813" s="9"/>
      <c r="AB813" s="9"/>
      <c r="AC813" s="9"/>
      <c r="AD813" s="9"/>
      <c r="AE813" s="9"/>
      <c r="AF813" s="9"/>
      <c r="AG813" s="9"/>
      <c r="AH813" s="9"/>
    </row>
    <row r="814" spans="1:34" x14ac:dyDescent="0.25">
      <c r="A814" s="9"/>
      <c r="B814" s="9"/>
      <c r="C814" s="9"/>
      <c r="D814" s="9"/>
      <c r="E814" s="1046"/>
      <c r="F814" s="9"/>
      <c r="G814" s="1046"/>
      <c r="H814" s="16"/>
      <c r="I814" s="9"/>
      <c r="J814" s="9"/>
      <c r="K814" s="9"/>
      <c r="L814" s="9"/>
      <c r="M814" s="9"/>
      <c r="N814" s="9"/>
      <c r="O814" s="9"/>
      <c r="P814" s="9"/>
      <c r="Q814" s="425"/>
      <c r="S814" s="9"/>
      <c r="T814" s="17"/>
      <c r="V814" s="9"/>
      <c r="W814" s="17"/>
      <c r="X814" s="9"/>
      <c r="Y814" s="9"/>
      <c r="Z814" s="9"/>
      <c r="AA814" s="9"/>
      <c r="AB814" s="9"/>
      <c r="AC814" s="9"/>
      <c r="AD814" s="9"/>
      <c r="AE814" s="9"/>
      <c r="AF814" s="9"/>
      <c r="AG814" s="9"/>
      <c r="AH814" s="9"/>
    </row>
    <row r="815" spans="1:34" x14ac:dyDescent="0.25">
      <c r="A815" s="9"/>
      <c r="B815" s="9"/>
      <c r="C815" s="9"/>
      <c r="D815" s="9"/>
      <c r="E815" s="1046"/>
      <c r="F815" s="9"/>
      <c r="G815" s="1046"/>
      <c r="H815" s="16"/>
      <c r="I815" s="9"/>
      <c r="J815" s="9"/>
      <c r="K815" s="9"/>
      <c r="L815" s="9"/>
      <c r="M815" s="9"/>
      <c r="N815" s="9"/>
      <c r="O815" s="9"/>
      <c r="P815" s="9"/>
      <c r="Q815" s="425"/>
      <c r="S815" s="9"/>
      <c r="T815" s="17"/>
      <c r="V815" s="9"/>
      <c r="W815" s="17"/>
      <c r="X815" s="9"/>
      <c r="Y815" s="9"/>
      <c r="Z815" s="9"/>
      <c r="AA815" s="9"/>
      <c r="AB815" s="9"/>
      <c r="AC815" s="9"/>
      <c r="AD815" s="9"/>
      <c r="AE815" s="9"/>
      <c r="AF815" s="9"/>
      <c r="AG815" s="9"/>
      <c r="AH815" s="9"/>
    </row>
    <row r="816" spans="1:34" x14ac:dyDescent="0.25">
      <c r="A816" s="9"/>
      <c r="B816" s="9"/>
      <c r="C816" s="9"/>
      <c r="D816" s="9"/>
      <c r="E816" s="1046"/>
      <c r="F816" s="9"/>
      <c r="G816" s="1046"/>
      <c r="H816" s="16"/>
      <c r="I816" s="9"/>
      <c r="J816" s="9"/>
      <c r="K816" s="9"/>
      <c r="L816" s="9"/>
      <c r="M816" s="9"/>
      <c r="N816" s="9"/>
      <c r="O816" s="9"/>
      <c r="P816" s="9"/>
      <c r="Q816" s="425"/>
      <c r="S816" s="9"/>
      <c r="T816" s="17"/>
      <c r="V816" s="9"/>
      <c r="W816" s="17"/>
      <c r="X816" s="9"/>
      <c r="Y816" s="9"/>
      <c r="Z816" s="9"/>
      <c r="AA816" s="9"/>
      <c r="AB816" s="9"/>
      <c r="AC816" s="9"/>
      <c r="AD816" s="9"/>
      <c r="AE816" s="9"/>
      <c r="AF816" s="9"/>
      <c r="AG816" s="9"/>
      <c r="AH816" s="9"/>
    </row>
    <row r="817" spans="1:34" x14ac:dyDescent="0.25">
      <c r="A817" s="9"/>
      <c r="B817" s="9"/>
      <c r="C817" s="9"/>
      <c r="D817" s="9"/>
      <c r="E817" s="1046"/>
      <c r="F817" s="9"/>
      <c r="G817" s="1046"/>
      <c r="H817" s="16"/>
      <c r="I817" s="9"/>
      <c r="J817" s="9"/>
      <c r="K817" s="9"/>
      <c r="L817" s="9"/>
      <c r="M817" s="9"/>
      <c r="N817" s="9"/>
      <c r="O817" s="9"/>
      <c r="P817" s="9"/>
      <c r="Q817" s="425"/>
      <c r="S817" s="9"/>
      <c r="T817" s="17"/>
      <c r="V817" s="9"/>
      <c r="W817" s="17"/>
      <c r="X817" s="9"/>
      <c r="Y817" s="9"/>
      <c r="Z817" s="9"/>
      <c r="AA817" s="9"/>
      <c r="AB817" s="9"/>
      <c r="AC817" s="9"/>
      <c r="AD817" s="9"/>
      <c r="AE817" s="9"/>
      <c r="AF817" s="9"/>
      <c r="AG817" s="9"/>
      <c r="AH817" s="9"/>
    </row>
    <row r="818" spans="1:34" x14ac:dyDescent="0.25">
      <c r="A818" s="9"/>
      <c r="B818" s="9"/>
      <c r="C818" s="9"/>
      <c r="D818" s="9"/>
      <c r="E818" s="1046"/>
      <c r="F818" s="9"/>
      <c r="G818" s="1046"/>
      <c r="H818" s="16"/>
      <c r="I818" s="9"/>
      <c r="J818" s="9"/>
      <c r="K818" s="9"/>
      <c r="L818" s="9"/>
      <c r="M818" s="9"/>
      <c r="N818" s="9"/>
      <c r="O818" s="9"/>
      <c r="P818" s="9"/>
      <c r="Q818" s="425"/>
      <c r="S818" s="9"/>
      <c r="T818" s="17"/>
      <c r="V818" s="9"/>
      <c r="W818" s="17"/>
      <c r="X818" s="9"/>
      <c r="Y818" s="9"/>
      <c r="Z818" s="9"/>
      <c r="AA818" s="9"/>
      <c r="AB818" s="9"/>
      <c r="AC818" s="9"/>
      <c r="AD818" s="9"/>
      <c r="AE818" s="9"/>
      <c r="AF818" s="9"/>
      <c r="AG818" s="9"/>
      <c r="AH818" s="9"/>
    </row>
    <row r="819" spans="1:34" x14ac:dyDescent="0.25">
      <c r="A819" s="9"/>
      <c r="B819" s="9"/>
      <c r="C819" s="9"/>
      <c r="D819" s="9"/>
      <c r="E819" s="1046"/>
      <c r="F819" s="9"/>
      <c r="G819" s="1046"/>
      <c r="H819" s="16"/>
      <c r="I819" s="9"/>
      <c r="J819" s="9"/>
      <c r="K819" s="9"/>
      <c r="L819" s="9"/>
      <c r="M819" s="9"/>
      <c r="N819" s="9"/>
      <c r="O819" s="9"/>
      <c r="P819" s="9"/>
      <c r="Q819" s="425"/>
      <c r="S819" s="9"/>
      <c r="T819" s="17"/>
      <c r="V819" s="9"/>
      <c r="W819" s="17"/>
      <c r="X819" s="9"/>
      <c r="Y819" s="9"/>
      <c r="Z819" s="9"/>
      <c r="AA819" s="9"/>
      <c r="AB819" s="9"/>
      <c r="AC819" s="9"/>
      <c r="AD819" s="9"/>
      <c r="AE819" s="9"/>
      <c r="AF819" s="9"/>
      <c r="AG819" s="9"/>
      <c r="AH819" s="9"/>
    </row>
    <row r="820" spans="1:34" x14ac:dyDescent="0.25">
      <c r="A820" s="9"/>
      <c r="B820" s="9"/>
      <c r="C820" s="9"/>
      <c r="D820" s="9"/>
      <c r="E820" s="1046"/>
      <c r="F820" s="9"/>
      <c r="G820" s="1046"/>
      <c r="H820" s="16"/>
      <c r="I820" s="9"/>
      <c r="J820" s="9"/>
      <c r="K820" s="9"/>
      <c r="L820" s="9"/>
      <c r="M820" s="9"/>
      <c r="N820" s="9"/>
      <c r="O820" s="9"/>
      <c r="P820" s="9"/>
      <c r="Q820" s="425"/>
      <c r="S820" s="9"/>
      <c r="T820" s="17"/>
      <c r="V820" s="9"/>
      <c r="W820" s="17"/>
      <c r="X820" s="9"/>
      <c r="Y820" s="9"/>
      <c r="Z820" s="9"/>
      <c r="AA820" s="9"/>
      <c r="AB820" s="9"/>
      <c r="AC820" s="9"/>
      <c r="AD820" s="9"/>
      <c r="AE820" s="9"/>
      <c r="AF820" s="9"/>
      <c r="AG820" s="9"/>
      <c r="AH820" s="9"/>
    </row>
    <row r="821" spans="1:34" x14ac:dyDescent="0.25">
      <c r="A821" s="9"/>
      <c r="B821" s="9"/>
      <c r="C821" s="9"/>
      <c r="D821" s="9"/>
      <c r="E821" s="1046"/>
      <c r="F821" s="9"/>
      <c r="G821" s="1046"/>
      <c r="H821" s="16"/>
      <c r="I821" s="9"/>
      <c r="J821" s="9"/>
      <c r="K821" s="9"/>
      <c r="L821" s="9"/>
      <c r="M821" s="9"/>
      <c r="N821" s="9"/>
      <c r="O821" s="9"/>
      <c r="P821" s="9"/>
      <c r="Q821" s="425"/>
      <c r="S821" s="9"/>
      <c r="T821" s="17"/>
      <c r="V821" s="9"/>
      <c r="W821" s="17"/>
      <c r="X821" s="9"/>
      <c r="Y821" s="9"/>
      <c r="Z821" s="9"/>
      <c r="AA821" s="9"/>
      <c r="AB821" s="9"/>
      <c r="AC821" s="9"/>
      <c r="AD821" s="9"/>
      <c r="AE821" s="9"/>
      <c r="AF821" s="9"/>
      <c r="AG821" s="9"/>
      <c r="AH821" s="9"/>
    </row>
    <row r="822" spans="1:34" x14ac:dyDescent="0.25">
      <c r="A822" s="9"/>
      <c r="B822" s="9"/>
      <c r="C822" s="9"/>
      <c r="D822" s="9"/>
      <c r="E822" s="1046"/>
      <c r="F822" s="9"/>
      <c r="G822" s="1046"/>
      <c r="H822" s="16"/>
      <c r="I822" s="9"/>
      <c r="J822" s="9"/>
      <c r="K822" s="9"/>
      <c r="L822" s="9"/>
      <c r="M822" s="9"/>
      <c r="N822" s="9"/>
      <c r="O822" s="9"/>
      <c r="P822" s="9"/>
      <c r="Q822" s="425"/>
      <c r="S822" s="9"/>
      <c r="T822" s="17"/>
      <c r="V822" s="9"/>
      <c r="W822" s="17"/>
      <c r="X822" s="9"/>
      <c r="Y822" s="9"/>
      <c r="Z822" s="9"/>
      <c r="AA822" s="9"/>
      <c r="AB822" s="9"/>
      <c r="AC822" s="9"/>
      <c r="AD822" s="9"/>
      <c r="AE822" s="9"/>
      <c r="AF822" s="9"/>
      <c r="AG822" s="9"/>
      <c r="AH822" s="9"/>
    </row>
    <row r="823" spans="1:34" x14ac:dyDescent="0.25">
      <c r="A823" s="9"/>
      <c r="B823" s="9"/>
      <c r="C823" s="9"/>
      <c r="D823" s="9"/>
      <c r="E823" s="1046"/>
      <c r="F823" s="9"/>
      <c r="G823" s="1046"/>
      <c r="H823" s="16"/>
      <c r="I823" s="9"/>
      <c r="J823" s="9"/>
      <c r="K823" s="9"/>
      <c r="L823" s="9"/>
      <c r="M823" s="9"/>
      <c r="N823" s="9"/>
      <c r="O823" s="9"/>
      <c r="P823" s="9"/>
      <c r="Q823" s="425"/>
      <c r="S823" s="9"/>
      <c r="T823" s="17"/>
      <c r="V823" s="9"/>
      <c r="W823" s="17"/>
      <c r="X823" s="9"/>
      <c r="Y823" s="9"/>
      <c r="Z823" s="9"/>
      <c r="AA823" s="9"/>
      <c r="AB823" s="9"/>
      <c r="AC823" s="9"/>
      <c r="AD823" s="9"/>
      <c r="AE823" s="9"/>
      <c r="AF823" s="9"/>
      <c r="AG823" s="9"/>
      <c r="AH823" s="9"/>
    </row>
    <row r="824" spans="1:34" x14ac:dyDescent="0.25">
      <c r="A824" s="9"/>
      <c r="B824" s="9"/>
      <c r="C824" s="9"/>
      <c r="D824" s="9"/>
      <c r="E824" s="1046"/>
      <c r="F824" s="9"/>
      <c r="G824" s="1046"/>
      <c r="H824" s="16"/>
      <c r="I824" s="9"/>
      <c r="J824" s="9"/>
      <c r="K824" s="9"/>
      <c r="L824" s="9"/>
      <c r="M824" s="9"/>
      <c r="N824" s="9"/>
      <c r="O824" s="9"/>
      <c r="P824" s="9"/>
      <c r="Q824" s="425"/>
      <c r="S824" s="9"/>
      <c r="T824" s="17"/>
      <c r="V824" s="9"/>
      <c r="W824" s="17"/>
      <c r="X824" s="9"/>
      <c r="Y824" s="9"/>
      <c r="Z824" s="9"/>
      <c r="AA824" s="9"/>
      <c r="AB824" s="9"/>
      <c r="AC824" s="9"/>
      <c r="AD824" s="9"/>
      <c r="AE824" s="9"/>
      <c r="AF824" s="9"/>
      <c r="AG824" s="9"/>
      <c r="AH824" s="9"/>
    </row>
    <row r="825" spans="1:34" x14ac:dyDescent="0.25">
      <c r="A825" s="9"/>
      <c r="B825" s="9"/>
      <c r="C825" s="9"/>
      <c r="D825" s="9"/>
      <c r="E825" s="1046"/>
      <c r="F825" s="9"/>
      <c r="G825" s="1046"/>
      <c r="H825" s="16"/>
      <c r="I825" s="9"/>
      <c r="J825" s="9"/>
      <c r="K825" s="9"/>
      <c r="L825" s="9"/>
      <c r="M825" s="9"/>
      <c r="N825" s="9"/>
      <c r="O825" s="9"/>
      <c r="P825" s="9"/>
      <c r="Q825" s="425"/>
      <c r="S825" s="9"/>
      <c r="T825" s="17"/>
      <c r="V825" s="9"/>
      <c r="W825" s="17"/>
      <c r="X825" s="9"/>
      <c r="Y825" s="9"/>
      <c r="Z825" s="9"/>
      <c r="AA825" s="9"/>
      <c r="AB825" s="9"/>
      <c r="AC825" s="9"/>
      <c r="AD825" s="9"/>
      <c r="AE825" s="9"/>
      <c r="AF825" s="9"/>
      <c r="AG825" s="9"/>
      <c r="AH825" s="9"/>
    </row>
    <row r="826" spans="1:34" x14ac:dyDescent="0.25">
      <c r="A826" s="9"/>
      <c r="B826" s="9"/>
      <c r="C826" s="9"/>
      <c r="D826" s="9"/>
      <c r="E826" s="1046"/>
      <c r="F826" s="9"/>
      <c r="G826" s="1046"/>
      <c r="H826" s="16"/>
      <c r="I826" s="9"/>
      <c r="J826" s="9"/>
      <c r="K826" s="9"/>
      <c r="L826" s="9"/>
      <c r="M826" s="9"/>
      <c r="N826" s="9"/>
      <c r="O826" s="9"/>
      <c r="P826" s="9"/>
      <c r="Q826" s="425"/>
      <c r="S826" s="9"/>
      <c r="T826" s="17"/>
      <c r="V826" s="9"/>
      <c r="W826" s="17"/>
      <c r="X826" s="9"/>
      <c r="Y826" s="9"/>
      <c r="Z826" s="9"/>
      <c r="AA826" s="9"/>
      <c r="AB826" s="9"/>
      <c r="AC826" s="9"/>
      <c r="AD826" s="9"/>
      <c r="AE826" s="9"/>
      <c r="AF826" s="9"/>
      <c r="AG826" s="9"/>
      <c r="AH826" s="9"/>
    </row>
    <row r="827" spans="1:34" x14ac:dyDescent="0.25">
      <c r="A827" s="9"/>
      <c r="B827" s="9"/>
      <c r="C827" s="9"/>
      <c r="D827" s="9"/>
      <c r="E827" s="1046"/>
      <c r="F827" s="9"/>
      <c r="G827" s="1046"/>
      <c r="H827" s="16"/>
      <c r="I827" s="9"/>
      <c r="J827" s="9"/>
      <c r="K827" s="9"/>
      <c r="L827" s="9"/>
      <c r="M827" s="9"/>
      <c r="N827" s="9"/>
      <c r="O827" s="9"/>
      <c r="P827" s="9"/>
      <c r="Q827" s="425"/>
      <c r="S827" s="9"/>
      <c r="T827" s="17"/>
      <c r="V827" s="9"/>
      <c r="W827" s="17"/>
      <c r="X827" s="9"/>
      <c r="Y827" s="9"/>
      <c r="Z827" s="9"/>
      <c r="AA827" s="9"/>
      <c r="AB827" s="9"/>
      <c r="AC827" s="9"/>
      <c r="AD827" s="9"/>
      <c r="AE827" s="9"/>
      <c r="AF827" s="9"/>
      <c r="AG827" s="9"/>
      <c r="AH827" s="9"/>
    </row>
    <row r="828" spans="1:34" x14ac:dyDescent="0.25">
      <c r="A828" s="9"/>
      <c r="B828" s="9"/>
      <c r="C828" s="9"/>
      <c r="D828" s="9"/>
      <c r="E828" s="1046"/>
      <c r="F828" s="9"/>
      <c r="G828" s="1046"/>
      <c r="H828" s="16"/>
      <c r="I828" s="9"/>
      <c r="J828" s="9"/>
      <c r="K828" s="9"/>
      <c r="L828" s="9"/>
      <c r="M828" s="9"/>
      <c r="N828" s="9"/>
      <c r="O828" s="9"/>
      <c r="P828" s="9"/>
      <c r="Q828" s="425"/>
      <c r="S828" s="9"/>
      <c r="T828" s="17"/>
      <c r="V828" s="9"/>
      <c r="W828" s="17"/>
      <c r="X828" s="9"/>
      <c r="Y828" s="9"/>
      <c r="Z828" s="9"/>
      <c r="AA828" s="9"/>
      <c r="AB828" s="9"/>
      <c r="AC828" s="9"/>
      <c r="AD828" s="9"/>
      <c r="AE828" s="9"/>
      <c r="AF828" s="9"/>
      <c r="AG828" s="9"/>
      <c r="AH828" s="9"/>
    </row>
    <row r="829" spans="1:34" x14ac:dyDescent="0.25">
      <c r="A829" s="9"/>
      <c r="B829" s="9"/>
      <c r="C829" s="9"/>
      <c r="D829" s="9"/>
      <c r="E829" s="1046"/>
      <c r="F829" s="9"/>
      <c r="G829" s="1046"/>
      <c r="H829" s="16"/>
      <c r="I829" s="9"/>
      <c r="J829" s="9"/>
      <c r="K829" s="9"/>
      <c r="L829" s="9"/>
      <c r="M829" s="9"/>
      <c r="N829" s="9"/>
      <c r="O829" s="9"/>
      <c r="P829" s="9"/>
      <c r="Q829" s="425"/>
      <c r="S829" s="9"/>
      <c r="T829" s="17"/>
      <c r="V829" s="9"/>
      <c r="W829" s="17"/>
      <c r="X829" s="9"/>
      <c r="Y829" s="9"/>
      <c r="Z829" s="9"/>
      <c r="AA829" s="9"/>
      <c r="AB829" s="9"/>
      <c r="AC829" s="9"/>
      <c r="AD829" s="9"/>
      <c r="AE829" s="9"/>
      <c r="AF829" s="9"/>
      <c r="AG829" s="9"/>
      <c r="AH829" s="9"/>
    </row>
    <row r="830" spans="1:34" x14ac:dyDescent="0.25">
      <c r="A830" s="9"/>
      <c r="B830" s="9"/>
      <c r="C830" s="9"/>
      <c r="D830" s="9"/>
      <c r="E830" s="1046"/>
      <c r="F830" s="9"/>
      <c r="G830" s="1046"/>
      <c r="H830" s="16"/>
      <c r="I830" s="9"/>
      <c r="J830" s="9"/>
      <c r="K830" s="9"/>
      <c r="L830" s="9"/>
      <c r="M830" s="9"/>
      <c r="N830" s="9"/>
      <c r="O830" s="9"/>
      <c r="P830" s="9"/>
      <c r="Q830" s="425"/>
      <c r="S830" s="9"/>
      <c r="T830" s="17"/>
      <c r="V830" s="9"/>
      <c r="W830" s="17"/>
      <c r="X830" s="9"/>
      <c r="Y830" s="9"/>
      <c r="Z830" s="9"/>
      <c r="AA830" s="9"/>
      <c r="AB830" s="9"/>
      <c r="AC830" s="9"/>
      <c r="AD830" s="9"/>
      <c r="AE830" s="9"/>
      <c r="AF830" s="9"/>
      <c r="AG830" s="9"/>
      <c r="AH830" s="9"/>
    </row>
    <row r="831" spans="1:34" x14ac:dyDescent="0.25">
      <c r="A831" s="9"/>
      <c r="B831" s="9"/>
      <c r="C831" s="9"/>
      <c r="D831" s="9"/>
      <c r="E831" s="1046"/>
      <c r="F831" s="9"/>
      <c r="G831" s="1046"/>
      <c r="H831" s="16"/>
      <c r="I831" s="9"/>
      <c r="J831" s="9"/>
      <c r="K831" s="9"/>
      <c r="L831" s="9"/>
      <c r="M831" s="9"/>
      <c r="N831" s="9"/>
      <c r="O831" s="9"/>
      <c r="P831" s="9"/>
      <c r="Q831" s="425"/>
      <c r="S831" s="9"/>
      <c r="T831" s="17"/>
      <c r="V831" s="9"/>
      <c r="W831" s="17"/>
      <c r="X831" s="9"/>
      <c r="Y831" s="9"/>
      <c r="Z831" s="9"/>
      <c r="AA831" s="9"/>
      <c r="AB831" s="9"/>
      <c r="AC831" s="9"/>
      <c r="AD831" s="9"/>
      <c r="AE831" s="9"/>
      <c r="AF831" s="9"/>
      <c r="AG831" s="9"/>
      <c r="AH831" s="9"/>
    </row>
    <row r="832" spans="1:34" x14ac:dyDescent="0.25">
      <c r="A832" s="9"/>
      <c r="B832" s="9"/>
      <c r="C832" s="9"/>
      <c r="D832" s="9"/>
      <c r="E832" s="1046"/>
      <c r="F832" s="9"/>
      <c r="G832" s="1046"/>
      <c r="H832" s="16"/>
      <c r="I832" s="9"/>
      <c r="J832" s="9"/>
      <c r="K832" s="9"/>
      <c r="L832" s="9"/>
      <c r="M832" s="9"/>
      <c r="N832" s="9"/>
      <c r="O832" s="9"/>
      <c r="P832" s="9"/>
      <c r="Q832" s="425"/>
      <c r="S832" s="9"/>
      <c r="T832" s="17"/>
      <c r="V832" s="9"/>
      <c r="W832" s="17"/>
      <c r="X832" s="9"/>
      <c r="Y832" s="9"/>
      <c r="Z832" s="9"/>
      <c r="AA832" s="9"/>
      <c r="AB832" s="9"/>
      <c r="AC832" s="9"/>
      <c r="AD832" s="9"/>
      <c r="AE832" s="9"/>
      <c r="AF832" s="9"/>
      <c r="AG832" s="9"/>
      <c r="AH832" s="9"/>
    </row>
    <row r="833" spans="1:34" x14ac:dyDescent="0.25">
      <c r="A833" s="9"/>
      <c r="B833" s="9"/>
      <c r="C833" s="9"/>
      <c r="D833" s="9"/>
      <c r="E833" s="1046"/>
      <c r="F833" s="9"/>
      <c r="G833" s="1046"/>
      <c r="H833" s="16"/>
      <c r="I833" s="9"/>
      <c r="J833" s="9"/>
      <c r="K833" s="9"/>
      <c r="L833" s="9"/>
      <c r="M833" s="9"/>
      <c r="N833" s="9"/>
      <c r="O833" s="9"/>
      <c r="P833" s="9"/>
      <c r="Q833" s="425"/>
      <c r="S833" s="9"/>
      <c r="T833" s="17"/>
      <c r="V833" s="9"/>
      <c r="W833" s="17"/>
      <c r="X833" s="9"/>
      <c r="Y833" s="9"/>
      <c r="Z833" s="9"/>
      <c r="AA833" s="9"/>
      <c r="AB833" s="9"/>
      <c r="AC833" s="9"/>
      <c r="AD833" s="9"/>
      <c r="AE833" s="9"/>
      <c r="AF833" s="9"/>
      <c r="AG833" s="9"/>
      <c r="AH833" s="9"/>
    </row>
    <row r="834" spans="1:34" x14ac:dyDescent="0.25">
      <c r="A834" s="9"/>
      <c r="B834" s="9"/>
      <c r="C834" s="9"/>
      <c r="D834" s="9"/>
      <c r="E834" s="1046"/>
      <c r="F834" s="9"/>
      <c r="G834" s="1046"/>
      <c r="H834" s="16"/>
      <c r="I834" s="9"/>
      <c r="J834" s="9"/>
      <c r="K834" s="9"/>
      <c r="L834" s="9"/>
      <c r="M834" s="9"/>
      <c r="N834" s="9"/>
      <c r="O834" s="9"/>
      <c r="P834" s="9"/>
      <c r="Q834" s="425"/>
      <c r="S834" s="9"/>
      <c r="T834" s="17"/>
      <c r="V834" s="9"/>
      <c r="W834" s="17"/>
      <c r="X834" s="9"/>
      <c r="Y834" s="9"/>
      <c r="Z834" s="9"/>
      <c r="AA834" s="9"/>
      <c r="AB834" s="9"/>
      <c r="AC834" s="9"/>
      <c r="AD834" s="9"/>
      <c r="AE834" s="9"/>
      <c r="AF834" s="9"/>
      <c r="AG834" s="9"/>
      <c r="AH834" s="9"/>
    </row>
    <row r="835" spans="1:34" x14ac:dyDescent="0.25">
      <c r="A835" s="9"/>
      <c r="B835" s="9"/>
      <c r="C835" s="9"/>
      <c r="D835" s="9"/>
      <c r="E835" s="1046"/>
      <c r="F835" s="9"/>
      <c r="G835" s="1046"/>
      <c r="H835" s="16"/>
      <c r="I835" s="9"/>
      <c r="J835" s="9"/>
      <c r="K835" s="9"/>
      <c r="L835" s="9"/>
      <c r="M835" s="9"/>
      <c r="N835" s="9"/>
      <c r="O835" s="9"/>
      <c r="P835" s="9"/>
      <c r="Q835" s="425"/>
      <c r="S835" s="9"/>
      <c r="T835" s="17"/>
      <c r="V835" s="9"/>
      <c r="W835" s="17"/>
      <c r="X835" s="9"/>
      <c r="Y835" s="9"/>
      <c r="Z835" s="9"/>
      <c r="AA835" s="9"/>
      <c r="AB835" s="9"/>
      <c r="AC835" s="9"/>
      <c r="AD835" s="9"/>
      <c r="AE835" s="9"/>
      <c r="AF835" s="9"/>
      <c r="AG835" s="9"/>
      <c r="AH835" s="9"/>
    </row>
    <row r="836" spans="1:34" x14ac:dyDescent="0.25">
      <c r="A836" s="9"/>
      <c r="B836" s="9"/>
      <c r="C836" s="9"/>
      <c r="D836" s="9"/>
      <c r="E836" s="1046"/>
      <c r="F836" s="9"/>
      <c r="G836" s="1046"/>
      <c r="H836" s="16"/>
      <c r="I836" s="9"/>
      <c r="J836" s="9"/>
      <c r="K836" s="9"/>
      <c r="L836" s="9"/>
      <c r="M836" s="9"/>
      <c r="N836" s="9"/>
      <c r="O836" s="9"/>
      <c r="P836" s="9"/>
      <c r="Q836" s="425"/>
      <c r="S836" s="9"/>
      <c r="T836" s="17"/>
      <c r="V836" s="9"/>
      <c r="W836" s="17"/>
      <c r="X836" s="9"/>
      <c r="Y836" s="9"/>
      <c r="Z836" s="9"/>
      <c r="AA836" s="9"/>
      <c r="AB836" s="9"/>
      <c r="AC836" s="9"/>
      <c r="AD836" s="9"/>
      <c r="AE836" s="9"/>
      <c r="AF836" s="9"/>
      <c r="AG836" s="9"/>
      <c r="AH836" s="9"/>
    </row>
    <row r="837" spans="1:34" x14ac:dyDescent="0.25">
      <c r="A837" s="9"/>
      <c r="B837" s="9"/>
      <c r="C837" s="9"/>
      <c r="D837" s="9"/>
      <c r="E837" s="1046"/>
      <c r="F837" s="9"/>
      <c r="G837" s="1046"/>
      <c r="H837" s="16"/>
      <c r="I837" s="9"/>
      <c r="J837" s="9"/>
      <c r="K837" s="9"/>
      <c r="L837" s="9"/>
      <c r="M837" s="9"/>
      <c r="N837" s="9"/>
      <c r="O837" s="9"/>
      <c r="P837" s="9"/>
      <c r="Q837" s="425"/>
      <c r="S837" s="9"/>
      <c r="T837" s="17"/>
      <c r="V837" s="9"/>
      <c r="W837" s="17"/>
      <c r="X837" s="9"/>
      <c r="Y837" s="9"/>
      <c r="Z837" s="9"/>
      <c r="AA837" s="9"/>
      <c r="AB837" s="9"/>
      <c r="AC837" s="9"/>
      <c r="AD837" s="9"/>
      <c r="AE837" s="9"/>
      <c r="AF837" s="9"/>
      <c r="AG837" s="9"/>
      <c r="AH837" s="9"/>
    </row>
    <row r="838" spans="1:34" x14ac:dyDescent="0.25">
      <c r="A838" s="9"/>
      <c r="B838" s="9"/>
      <c r="C838" s="9"/>
      <c r="D838" s="9"/>
      <c r="E838" s="1046"/>
      <c r="F838" s="9"/>
      <c r="G838" s="1046"/>
      <c r="H838" s="16"/>
      <c r="I838" s="9"/>
      <c r="J838" s="9"/>
      <c r="K838" s="9"/>
      <c r="L838" s="9"/>
      <c r="M838" s="9"/>
      <c r="N838" s="9"/>
      <c r="O838" s="9"/>
      <c r="P838" s="9"/>
      <c r="Q838" s="425"/>
      <c r="S838" s="9"/>
      <c r="T838" s="17"/>
      <c r="V838" s="9"/>
      <c r="W838" s="17"/>
      <c r="X838" s="9"/>
      <c r="Y838" s="9"/>
      <c r="Z838" s="9"/>
      <c r="AA838" s="9"/>
      <c r="AB838" s="9"/>
      <c r="AC838" s="9"/>
      <c r="AD838" s="9"/>
      <c r="AE838" s="9"/>
      <c r="AF838" s="9"/>
      <c r="AG838" s="9"/>
      <c r="AH838" s="9"/>
    </row>
    <row r="839" spans="1:34" x14ac:dyDescent="0.25">
      <c r="A839" s="9"/>
      <c r="B839" s="9"/>
      <c r="C839" s="9"/>
      <c r="D839" s="9"/>
      <c r="E839" s="1046"/>
      <c r="F839" s="9"/>
      <c r="G839" s="1046"/>
      <c r="H839" s="16"/>
      <c r="I839" s="9"/>
      <c r="J839" s="9"/>
      <c r="K839" s="9"/>
      <c r="L839" s="9"/>
      <c r="M839" s="9"/>
      <c r="N839" s="9"/>
      <c r="O839" s="9"/>
      <c r="P839" s="9"/>
      <c r="Q839" s="425"/>
      <c r="S839" s="9"/>
      <c r="T839" s="17"/>
      <c r="V839" s="9"/>
      <c r="W839" s="17"/>
      <c r="X839" s="9"/>
      <c r="Y839" s="9"/>
      <c r="Z839" s="9"/>
      <c r="AA839" s="9"/>
      <c r="AB839" s="9"/>
      <c r="AC839" s="9"/>
      <c r="AD839" s="9"/>
      <c r="AE839" s="9"/>
      <c r="AF839" s="9"/>
      <c r="AG839" s="9"/>
      <c r="AH839" s="9"/>
    </row>
    <row r="840" spans="1:34" x14ac:dyDescent="0.25">
      <c r="A840" s="9"/>
      <c r="B840" s="9"/>
      <c r="C840" s="9"/>
      <c r="D840" s="9"/>
      <c r="E840" s="1046"/>
      <c r="F840" s="9"/>
      <c r="G840" s="1046"/>
      <c r="H840" s="16"/>
      <c r="I840" s="9"/>
      <c r="J840" s="9"/>
      <c r="K840" s="9"/>
      <c r="L840" s="9"/>
      <c r="M840" s="9"/>
      <c r="N840" s="9"/>
      <c r="O840" s="9"/>
      <c r="P840" s="9"/>
      <c r="Q840" s="425"/>
      <c r="S840" s="9"/>
      <c r="T840" s="17"/>
      <c r="V840" s="9"/>
      <c r="W840" s="17"/>
      <c r="X840" s="9"/>
      <c r="Y840" s="9"/>
      <c r="Z840" s="9"/>
      <c r="AA840" s="9"/>
      <c r="AB840" s="9"/>
      <c r="AC840" s="9"/>
      <c r="AD840" s="9"/>
      <c r="AE840" s="9"/>
      <c r="AF840" s="9"/>
      <c r="AG840" s="9"/>
      <c r="AH840" s="9"/>
    </row>
    <row r="841" spans="1:34" x14ac:dyDescent="0.25">
      <c r="A841" s="9"/>
      <c r="B841" s="9"/>
      <c r="C841" s="9"/>
      <c r="D841" s="9"/>
      <c r="E841" s="1046"/>
      <c r="F841" s="9"/>
      <c r="G841" s="1046"/>
      <c r="H841" s="16"/>
      <c r="I841" s="9"/>
      <c r="J841" s="9"/>
      <c r="K841" s="9"/>
      <c r="L841" s="9"/>
      <c r="M841" s="9"/>
      <c r="N841" s="9"/>
      <c r="O841" s="9"/>
      <c r="P841" s="9"/>
      <c r="Q841" s="425"/>
      <c r="S841" s="9"/>
      <c r="T841" s="17"/>
      <c r="V841" s="9"/>
      <c r="W841" s="17"/>
      <c r="X841" s="9"/>
      <c r="Y841" s="9"/>
      <c r="Z841" s="9"/>
      <c r="AA841" s="9"/>
      <c r="AB841" s="9"/>
      <c r="AC841" s="9"/>
      <c r="AD841" s="9"/>
      <c r="AE841" s="9"/>
      <c r="AF841" s="9"/>
      <c r="AG841" s="9"/>
      <c r="AH841" s="9"/>
    </row>
    <row r="842" spans="1:34" x14ac:dyDescent="0.25">
      <c r="A842" s="9"/>
      <c r="B842" s="9"/>
      <c r="C842" s="9"/>
      <c r="D842" s="9"/>
      <c r="E842" s="1046"/>
      <c r="F842" s="9"/>
      <c r="G842" s="1046"/>
      <c r="H842" s="16"/>
      <c r="I842" s="9"/>
      <c r="J842" s="9"/>
      <c r="K842" s="9"/>
      <c r="L842" s="9"/>
      <c r="M842" s="9"/>
      <c r="N842" s="9"/>
      <c r="O842" s="9"/>
      <c r="P842" s="9"/>
      <c r="Q842" s="425"/>
      <c r="S842" s="9"/>
      <c r="T842" s="17"/>
      <c r="V842" s="9"/>
      <c r="W842" s="17"/>
      <c r="X842" s="9"/>
      <c r="Y842" s="9"/>
      <c r="Z842" s="9"/>
      <c r="AA842" s="9"/>
      <c r="AB842" s="9"/>
      <c r="AC842" s="9"/>
      <c r="AD842" s="9"/>
      <c r="AE842" s="9"/>
      <c r="AF842" s="9"/>
      <c r="AG842" s="9"/>
      <c r="AH842" s="9"/>
    </row>
    <row r="843" spans="1:34" x14ac:dyDescent="0.25">
      <c r="A843" s="9"/>
      <c r="B843" s="9"/>
      <c r="C843" s="9"/>
      <c r="D843" s="9"/>
      <c r="E843" s="1046"/>
      <c r="F843" s="9"/>
      <c r="G843" s="1046"/>
      <c r="H843" s="16"/>
      <c r="I843" s="9"/>
      <c r="J843" s="9"/>
      <c r="K843" s="9"/>
      <c r="L843" s="9"/>
      <c r="M843" s="9"/>
      <c r="N843" s="9"/>
      <c r="O843" s="9"/>
      <c r="P843" s="9"/>
      <c r="Q843" s="425"/>
      <c r="S843" s="9"/>
      <c r="T843" s="17"/>
      <c r="V843" s="9"/>
      <c r="W843" s="17"/>
      <c r="X843" s="9"/>
      <c r="Y843" s="9"/>
      <c r="Z843" s="9"/>
      <c r="AA843" s="9"/>
      <c r="AB843" s="9"/>
      <c r="AC843" s="9"/>
      <c r="AD843" s="9"/>
      <c r="AE843" s="9"/>
      <c r="AF843" s="9"/>
      <c r="AG843" s="9"/>
      <c r="AH843" s="9"/>
    </row>
    <row r="844" spans="1:34" x14ac:dyDescent="0.25">
      <c r="A844" s="9"/>
      <c r="B844" s="9"/>
      <c r="C844" s="9"/>
      <c r="D844" s="9"/>
      <c r="E844" s="1046"/>
      <c r="F844" s="9"/>
      <c r="G844" s="1046"/>
      <c r="H844" s="16"/>
      <c r="I844" s="9"/>
      <c r="J844" s="9"/>
      <c r="K844" s="9"/>
      <c r="L844" s="9"/>
      <c r="M844" s="9"/>
      <c r="N844" s="9"/>
      <c r="O844" s="9"/>
      <c r="P844" s="9"/>
      <c r="Q844" s="425"/>
      <c r="S844" s="9"/>
      <c r="T844" s="17"/>
      <c r="V844" s="9"/>
      <c r="W844" s="17"/>
      <c r="X844" s="9"/>
      <c r="Y844" s="9"/>
      <c r="Z844" s="9"/>
      <c r="AA844" s="9"/>
      <c r="AB844" s="9"/>
      <c r="AC844" s="9"/>
      <c r="AD844" s="9"/>
      <c r="AE844" s="9"/>
      <c r="AF844" s="9"/>
      <c r="AG844" s="9"/>
      <c r="AH844" s="9"/>
    </row>
    <row r="845" spans="1:34" x14ac:dyDescent="0.25">
      <c r="A845" s="9"/>
      <c r="B845" s="9"/>
      <c r="C845" s="9"/>
      <c r="D845" s="9"/>
      <c r="E845" s="1046"/>
      <c r="F845" s="9"/>
      <c r="G845" s="1046"/>
      <c r="H845" s="16"/>
      <c r="I845" s="9"/>
      <c r="J845" s="9"/>
      <c r="K845" s="9"/>
      <c r="L845" s="9"/>
      <c r="M845" s="9"/>
      <c r="N845" s="9"/>
      <c r="O845" s="9"/>
      <c r="P845" s="9"/>
      <c r="Q845" s="425"/>
      <c r="S845" s="9"/>
      <c r="T845" s="17"/>
      <c r="V845" s="9"/>
      <c r="W845" s="17"/>
      <c r="X845" s="9"/>
      <c r="Y845" s="9"/>
      <c r="Z845" s="9"/>
      <c r="AA845" s="9"/>
      <c r="AB845" s="9"/>
      <c r="AC845" s="9"/>
      <c r="AD845" s="9"/>
      <c r="AE845" s="9"/>
      <c r="AF845" s="9"/>
      <c r="AG845" s="9"/>
      <c r="AH845" s="9"/>
    </row>
    <row r="846" spans="1:34" x14ac:dyDescent="0.25">
      <c r="A846" s="9"/>
      <c r="B846" s="9"/>
      <c r="C846" s="9"/>
      <c r="D846" s="9"/>
      <c r="E846" s="1046"/>
      <c r="F846" s="9"/>
      <c r="G846" s="1046"/>
      <c r="H846" s="16"/>
      <c r="I846" s="9"/>
      <c r="J846" s="9"/>
      <c r="K846" s="9"/>
      <c r="L846" s="9"/>
      <c r="M846" s="9"/>
      <c r="N846" s="9"/>
      <c r="O846" s="9"/>
      <c r="P846" s="9"/>
      <c r="Q846" s="425"/>
      <c r="S846" s="9"/>
      <c r="T846" s="17"/>
      <c r="V846" s="9"/>
      <c r="W846" s="17"/>
      <c r="X846" s="9"/>
      <c r="Y846" s="9"/>
      <c r="Z846" s="9"/>
      <c r="AA846" s="9"/>
      <c r="AB846" s="9"/>
      <c r="AC846" s="9"/>
      <c r="AD846" s="9"/>
      <c r="AE846" s="9"/>
      <c r="AF846" s="9"/>
      <c r="AG846" s="9"/>
      <c r="AH846" s="9"/>
    </row>
    <row r="847" spans="1:34" x14ac:dyDescent="0.25">
      <c r="A847" s="9"/>
      <c r="B847" s="9"/>
      <c r="C847" s="9"/>
      <c r="D847" s="9"/>
      <c r="E847" s="1046"/>
      <c r="F847" s="9"/>
      <c r="G847" s="1046"/>
      <c r="H847" s="16"/>
      <c r="I847" s="9"/>
      <c r="J847" s="9"/>
      <c r="K847" s="9"/>
      <c r="L847" s="9"/>
      <c r="M847" s="9"/>
      <c r="N847" s="9"/>
      <c r="O847" s="9"/>
      <c r="P847" s="9"/>
      <c r="Q847" s="425"/>
      <c r="S847" s="9"/>
      <c r="T847" s="17"/>
      <c r="V847" s="9"/>
      <c r="W847" s="17"/>
      <c r="X847" s="9"/>
      <c r="Y847" s="9"/>
      <c r="Z847" s="9"/>
      <c r="AA847" s="9"/>
      <c r="AB847" s="9"/>
      <c r="AC847" s="9"/>
      <c r="AD847" s="9"/>
      <c r="AE847" s="9"/>
      <c r="AF847" s="9"/>
      <c r="AG847" s="9"/>
      <c r="AH847" s="9"/>
    </row>
    <row r="848" spans="1:34" x14ac:dyDescent="0.25">
      <c r="A848" s="9"/>
      <c r="B848" s="9"/>
      <c r="C848" s="9"/>
      <c r="D848" s="9"/>
      <c r="E848" s="1046"/>
      <c r="F848" s="9"/>
      <c r="G848" s="1046"/>
      <c r="H848" s="16"/>
      <c r="I848" s="9"/>
      <c r="J848" s="9"/>
      <c r="K848" s="9"/>
      <c r="L848" s="9"/>
      <c r="M848" s="9"/>
      <c r="N848" s="9"/>
      <c r="O848" s="9"/>
      <c r="P848" s="9"/>
      <c r="Q848" s="425"/>
      <c r="S848" s="9"/>
      <c r="T848" s="17"/>
      <c r="V848" s="9"/>
      <c r="W848" s="17"/>
      <c r="X848" s="9"/>
      <c r="Y848" s="9"/>
      <c r="Z848" s="9"/>
      <c r="AA848" s="9"/>
      <c r="AB848" s="9"/>
      <c r="AC848" s="9"/>
      <c r="AD848" s="9"/>
      <c r="AE848" s="9"/>
      <c r="AF848" s="9"/>
      <c r="AG848" s="9"/>
      <c r="AH848" s="9"/>
    </row>
    <row r="849" spans="1:34" x14ac:dyDescent="0.25">
      <c r="A849" s="9"/>
      <c r="B849" s="9"/>
      <c r="C849" s="9"/>
      <c r="D849" s="9"/>
      <c r="E849" s="1046"/>
      <c r="F849" s="9"/>
      <c r="G849" s="1046"/>
      <c r="H849" s="16"/>
      <c r="I849" s="9"/>
      <c r="J849" s="9"/>
      <c r="K849" s="9"/>
      <c r="L849" s="9"/>
      <c r="M849" s="9"/>
      <c r="N849" s="9"/>
      <c r="O849" s="9"/>
      <c r="P849" s="9"/>
      <c r="Q849" s="425"/>
      <c r="S849" s="9"/>
      <c r="T849" s="17"/>
      <c r="V849" s="9"/>
      <c r="W849" s="17"/>
      <c r="X849" s="9"/>
      <c r="Y849" s="9"/>
      <c r="Z849" s="9"/>
      <c r="AA849" s="9"/>
      <c r="AB849" s="9"/>
      <c r="AC849" s="9"/>
      <c r="AD849" s="9"/>
      <c r="AE849" s="9"/>
      <c r="AF849" s="9"/>
      <c r="AG849" s="9"/>
      <c r="AH849" s="9"/>
    </row>
    <row r="850" spans="1:34" x14ac:dyDescent="0.25">
      <c r="A850" s="9"/>
      <c r="B850" s="9"/>
      <c r="C850" s="9"/>
      <c r="D850" s="9"/>
      <c r="E850" s="1046"/>
      <c r="F850" s="9"/>
      <c r="G850" s="1046"/>
      <c r="H850" s="16"/>
      <c r="I850" s="9"/>
      <c r="J850" s="9"/>
      <c r="K850" s="9"/>
      <c r="L850" s="9"/>
      <c r="M850" s="9"/>
      <c r="N850" s="9"/>
      <c r="O850" s="9"/>
      <c r="P850" s="9"/>
      <c r="Q850" s="425"/>
      <c r="S850" s="9"/>
      <c r="T850" s="17"/>
      <c r="V850" s="9"/>
      <c r="W850" s="17"/>
      <c r="X850" s="9"/>
      <c r="Y850" s="9"/>
      <c r="Z850" s="9"/>
      <c r="AA850" s="9"/>
      <c r="AB850" s="9"/>
      <c r="AC850" s="9"/>
      <c r="AD850" s="9"/>
      <c r="AE850" s="9"/>
      <c r="AF850" s="9"/>
      <c r="AG850" s="9"/>
      <c r="AH850" s="9"/>
    </row>
    <row r="851" spans="1:34" x14ac:dyDescent="0.25">
      <c r="A851" s="9"/>
      <c r="B851" s="9"/>
      <c r="C851" s="9"/>
      <c r="D851" s="9"/>
      <c r="E851" s="1046"/>
      <c r="F851" s="9"/>
      <c r="G851" s="1046"/>
      <c r="H851" s="16"/>
      <c r="I851" s="9"/>
      <c r="J851" s="9"/>
      <c r="K851" s="9"/>
      <c r="L851" s="9"/>
      <c r="M851" s="9"/>
      <c r="N851" s="9"/>
      <c r="O851" s="9"/>
      <c r="P851" s="9"/>
      <c r="Q851" s="425"/>
      <c r="S851" s="9"/>
      <c r="T851" s="17"/>
      <c r="V851" s="9"/>
      <c r="W851" s="17"/>
      <c r="X851" s="9"/>
      <c r="Y851" s="9"/>
      <c r="Z851" s="9"/>
      <c r="AA851" s="9"/>
      <c r="AB851" s="9"/>
      <c r="AC851" s="9"/>
      <c r="AD851" s="9"/>
      <c r="AE851" s="9"/>
      <c r="AF851" s="9"/>
      <c r="AG851" s="9"/>
      <c r="AH851" s="9"/>
    </row>
    <row r="852" spans="1:34" x14ac:dyDescent="0.25">
      <c r="A852" s="9"/>
      <c r="B852" s="9"/>
      <c r="C852" s="9"/>
      <c r="D852" s="9"/>
      <c r="E852" s="1046"/>
      <c r="F852" s="9"/>
      <c r="G852" s="1046"/>
      <c r="H852" s="16"/>
      <c r="I852" s="9"/>
      <c r="J852" s="9"/>
      <c r="K852" s="9"/>
      <c r="L852" s="9"/>
      <c r="M852" s="9"/>
      <c r="N852" s="9"/>
      <c r="O852" s="9"/>
      <c r="P852" s="9"/>
      <c r="Q852" s="425"/>
      <c r="S852" s="9"/>
      <c r="T852" s="17"/>
      <c r="V852" s="9"/>
      <c r="W852" s="17"/>
      <c r="X852" s="9"/>
      <c r="Y852" s="9"/>
      <c r="Z852" s="9"/>
      <c r="AA852" s="9"/>
      <c r="AB852" s="9"/>
      <c r="AC852" s="9"/>
      <c r="AD852" s="9"/>
      <c r="AE852" s="9"/>
      <c r="AF852" s="9"/>
      <c r="AG852" s="9"/>
      <c r="AH852" s="9"/>
    </row>
    <row r="853" spans="1:34" x14ac:dyDescent="0.25">
      <c r="A853" s="9"/>
      <c r="B853" s="9"/>
      <c r="C853" s="9"/>
      <c r="D853" s="9"/>
      <c r="E853" s="1046"/>
      <c r="F853" s="9"/>
      <c r="G853" s="1046"/>
      <c r="H853" s="16"/>
      <c r="I853" s="9"/>
      <c r="J853" s="9"/>
      <c r="K853" s="9"/>
      <c r="L853" s="9"/>
      <c r="M853" s="9"/>
      <c r="N853" s="9"/>
      <c r="O853" s="9"/>
      <c r="P853" s="9"/>
      <c r="Q853" s="425"/>
      <c r="S853" s="9"/>
      <c r="T853" s="17"/>
      <c r="V853" s="9"/>
      <c r="W853" s="17"/>
      <c r="X853" s="9"/>
      <c r="Y853" s="9"/>
      <c r="Z853" s="9"/>
      <c r="AA853" s="9"/>
      <c r="AB853" s="9"/>
      <c r="AC853" s="9"/>
      <c r="AD853" s="9"/>
      <c r="AE853" s="9"/>
      <c r="AF853" s="9"/>
      <c r="AG853" s="9"/>
      <c r="AH853" s="9"/>
    </row>
    <row r="854" spans="1:34" x14ac:dyDescent="0.25">
      <c r="A854" s="9"/>
      <c r="B854" s="9"/>
      <c r="C854" s="9"/>
      <c r="D854" s="9"/>
      <c r="E854" s="1046"/>
      <c r="F854" s="9"/>
      <c r="G854" s="1046"/>
      <c r="H854" s="16"/>
      <c r="I854" s="9"/>
      <c r="J854" s="9"/>
      <c r="K854" s="9"/>
      <c r="L854" s="9"/>
      <c r="M854" s="9"/>
      <c r="N854" s="9"/>
      <c r="O854" s="9"/>
      <c r="P854" s="9"/>
      <c r="Q854" s="425"/>
      <c r="S854" s="9"/>
      <c r="T854" s="17"/>
      <c r="V854" s="9"/>
      <c r="W854" s="17"/>
      <c r="X854" s="9"/>
      <c r="Y854" s="9"/>
      <c r="Z854" s="9"/>
      <c r="AA854" s="9"/>
      <c r="AB854" s="9"/>
      <c r="AC854" s="9"/>
      <c r="AD854" s="9"/>
      <c r="AE854" s="9"/>
      <c r="AF854" s="9"/>
      <c r="AG854" s="9"/>
      <c r="AH854" s="9"/>
    </row>
    <row r="855" spans="1:34" x14ac:dyDescent="0.25">
      <c r="A855" s="9"/>
      <c r="B855" s="9"/>
      <c r="C855" s="9"/>
      <c r="D855" s="9"/>
      <c r="E855" s="1046"/>
      <c r="F855" s="9"/>
      <c r="G855" s="1046"/>
      <c r="H855" s="16"/>
      <c r="I855" s="9"/>
      <c r="J855" s="9"/>
      <c r="K855" s="9"/>
      <c r="L855" s="9"/>
      <c r="M855" s="9"/>
      <c r="N855" s="9"/>
      <c r="O855" s="9"/>
      <c r="P855" s="9"/>
      <c r="Q855" s="425"/>
      <c r="S855" s="9"/>
      <c r="T855" s="17"/>
      <c r="V855" s="9"/>
      <c r="W855" s="17"/>
      <c r="X855" s="9"/>
      <c r="Y855" s="9"/>
      <c r="Z855" s="9"/>
      <c r="AA855" s="9"/>
      <c r="AB855" s="9"/>
      <c r="AC855" s="9"/>
      <c r="AD855" s="9"/>
      <c r="AE855" s="9"/>
      <c r="AF855" s="9"/>
      <c r="AG855" s="9"/>
      <c r="AH855" s="9"/>
    </row>
    <row r="856" spans="1:34" x14ac:dyDescent="0.25">
      <c r="A856" s="9"/>
      <c r="B856" s="9"/>
      <c r="C856" s="9"/>
      <c r="D856" s="9"/>
      <c r="E856" s="1046"/>
      <c r="F856" s="9"/>
      <c r="G856" s="1046"/>
      <c r="H856" s="16"/>
      <c r="I856" s="9"/>
      <c r="J856" s="9"/>
      <c r="K856" s="9"/>
      <c r="L856" s="9"/>
      <c r="M856" s="9"/>
      <c r="N856" s="9"/>
      <c r="O856" s="9"/>
      <c r="P856" s="9"/>
      <c r="Q856" s="425"/>
      <c r="S856" s="9"/>
      <c r="T856" s="17"/>
      <c r="V856" s="9"/>
      <c r="W856" s="17"/>
      <c r="X856" s="9"/>
      <c r="Y856" s="9"/>
      <c r="Z856" s="9"/>
      <c r="AA856" s="9"/>
      <c r="AB856" s="9"/>
      <c r="AC856" s="9"/>
      <c r="AD856" s="9"/>
      <c r="AE856" s="9"/>
      <c r="AF856" s="9"/>
      <c r="AG856" s="9"/>
      <c r="AH856" s="9"/>
    </row>
    <row r="857" spans="1:34" x14ac:dyDescent="0.25">
      <c r="A857" s="9"/>
      <c r="B857" s="9"/>
      <c r="C857" s="9"/>
      <c r="D857" s="9"/>
      <c r="E857" s="1046"/>
      <c r="F857" s="9"/>
      <c r="G857" s="1046"/>
      <c r="H857" s="16"/>
      <c r="I857" s="9"/>
      <c r="J857" s="9"/>
      <c r="K857" s="9"/>
      <c r="L857" s="9"/>
      <c r="M857" s="9"/>
      <c r="N857" s="9"/>
      <c r="O857" s="9"/>
      <c r="P857" s="9"/>
      <c r="Q857" s="425"/>
      <c r="S857" s="9"/>
      <c r="T857" s="17"/>
      <c r="V857" s="9"/>
      <c r="W857" s="17"/>
      <c r="X857" s="9"/>
      <c r="Y857" s="9"/>
      <c r="Z857" s="9"/>
      <c r="AA857" s="9"/>
      <c r="AB857" s="9"/>
      <c r="AC857" s="9"/>
      <c r="AD857" s="9"/>
      <c r="AE857" s="9"/>
      <c r="AF857" s="9"/>
      <c r="AG857" s="9"/>
      <c r="AH857" s="9"/>
    </row>
    <row r="858" spans="1:34" x14ac:dyDescent="0.25">
      <c r="A858" s="9"/>
      <c r="B858" s="9"/>
      <c r="C858" s="9"/>
      <c r="D858" s="9"/>
      <c r="E858" s="1046"/>
      <c r="F858" s="9"/>
      <c r="G858" s="1046"/>
      <c r="H858" s="16"/>
      <c r="I858" s="9"/>
      <c r="J858" s="9"/>
      <c r="K858" s="9"/>
      <c r="L858" s="9"/>
      <c r="M858" s="9"/>
      <c r="N858" s="9"/>
      <c r="O858" s="9"/>
      <c r="P858" s="9"/>
      <c r="Q858" s="425"/>
      <c r="S858" s="9"/>
      <c r="T858" s="17"/>
      <c r="V858" s="9"/>
      <c r="W858" s="17"/>
      <c r="X858" s="9"/>
      <c r="Y858" s="9"/>
      <c r="Z858" s="9"/>
      <c r="AA858" s="9"/>
      <c r="AB858" s="9"/>
      <c r="AC858" s="9"/>
      <c r="AD858" s="9"/>
      <c r="AE858" s="9"/>
      <c r="AF858" s="9"/>
      <c r="AG858" s="9"/>
      <c r="AH858" s="9"/>
    </row>
    <row r="859" spans="1:34" x14ac:dyDescent="0.25">
      <c r="A859" s="9"/>
      <c r="B859" s="9"/>
      <c r="C859" s="9"/>
      <c r="D859" s="9"/>
      <c r="E859" s="1046"/>
      <c r="F859" s="9"/>
      <c r="G859" s="1046"/>
      <c r="H859" s="16"/>
      <c r="I859" s="9"/>
      <c r="J859" s="9"/>
      <c r="K859" s="9"/>
      <c r="L859" s="9"/>
      <c r="M859" s="9"/>
      <c r="N859" s="9"/>
      <c r="O859" s="9"/>
      <c r="P859" s="9"/>
      <c r="Q859" s="425"/>
      <c r="S859" s="9"/>
      <c r="T859" s="17"/>
      <c r="V859" s="9"/>
      <c r="W859" s="17"/>
      <c r="X859" s="9"/>
      <c r="Y859" s="9"/>
      <c r="Z859" s="9"/>
      <c r="AA859" s="9"/>
      <c r="AB859" s="9"/>
      <c r="AC859" s="9"/>
      <c r="AD859" s="9"/>
      <c r="AE859" s="9"/>
      <c r="AF859" s="9"/>
      <c r="AG859" s="9"/>
      <c r="AH859" s="9"/>
    </row>
    <row r="860" spans="1:34" x14ac:dyDescent="0.25">
      <c r="A860" s="9"/>
      <c r="B860" s="9"/>
      <c r="C860" s="9"/>
      <c r="D860" s="9"/>
      <c r="E860" s="1046"/>
      <c r="F860" s="9"/>
      <c r="G860" s="1046"/>
      <c r="H860" s="16"/>
      <c r="I860" s="9"/>
      <c r="J860" s="9"/>
      <c r="K860" s="9"/>
      <c r="L860" s="9"/>
      <c r="M860" s="9"/>
      <c r="N860" s="9"/>
      <c r="O860" s="9"/>
      <c r="P860" s="9"/>
      <c r="Q860" s="425"/>
      <c r="S860" s="9"/>
      <c r="T860" s="17"/>
      <c r="V860" s="9"/>
      <c r="W860" s="17"/>
      <c r="X860" s="9"/>
      <c r="Y860" s="9"/>
      <c r="Z860" s="9"/>
      <c r="AA860" s="9"/>
      <c r="AB860" s="9"/>
      <c r="AC860" s="9"/>
      <c r="AD860" s="9"/>
      <c r="AE860" s="9"/>
      <c r="AF860" s="9"/>
      <c r="AG860" s="9"/>
      <c r="AH860" s="9"/>
    </row>
    <row r="861" spans="1:34" x14ac:dyDescent="0.25">
      <c r="A861" s="9"/>
      <c r="B861" s="9"/>
      <c r="C861" s="9"/>
      <c r="D861" s="9"/>
      <c r="E861" s="1046"/>
      <c r="F861" s="9"/>
      <c r="G861" s="1046"/>
      <c r="H861" s="16"/>
      <c r="I861" s="9"/>
      <c r="J861" s="9"/>
      <c r="K861" s="9"/>
      <c r="L861" s="9"/>
      <c r="M861" s="9"/>
      <c r="N861" s="9"/>
      <c r="O861" s="9"/>
      <c r="P861" s="9"/>
      <c r="Q861" s="425"/>
      <c r="S861" s="9"/>
      <c r="T861" s="17"/>
      <c r="V861" s="9"/>
      <c r="W861" s="17"/>
      <c r="X861" s="9"/>
      <c r="Y861" s="9"/>
      <c r="Z861" s="9"/>
      <c r="AA861" s="9"/>
      <c r="AB861" s="9"/>
      <c r="AC861" s="9"/>
      <c r="AD861" s="9"/>
      <c r="AE861" s="9"/>
      <c r="AF861" s="9"/>
      <c r="AG861" s="9"/>
      <c r="AH861" s="9"/>
    </row>
    <row r="862" spans="1:34" x14ac:dyDescent="0.25">
      <c r="A862" s="9"/>
      <c r="B862" s="9"/>
      <c r="C862" s="9"/>
      <c r="D862" s="9"/>
      <c r="E862" s="1046"/>
      <c r="F862" s="9"/>
      <c r="G862" s="1046"/>
      <c r="H862" s="16"/>
      <c r="I862" s="9"/>
      <c r="J862" s="9"/>
      <c r="K862" s="9"/>
      <c r="L862" s="9"/>
      <c r="M862" s="9"/>
      <c r="N862" s="9"/>
      <c r="O862" s="9"/>
      <c r="P862" s="9"/>
      <c r="Q862" s="425"/>
      <c r="S862" s="9"/>
      <c r="T862" s="17"/>
      <c r="V862" s="9"/>
      <c r="W862" s="17"/>
      <c r="X862" s="9"/>
      <c r="Y862" s="9"/>
      <c r="Z862" s="9"/>
      <c r="AA862" s="9"/>
      <c r="AB862" s="9"/>
      <c r="AC862" s="9"/>
      <c r="AD862" s="9"/>
      <c r="AE862" s="9"/>
      <c r="AF862" s="9"/>
      <c r="AG862" s="9"/>
      <c r="AH862" s="9"/>
    </row>
    <row r="863" spans="1:34" x14ac:dyDescent="0.25">
      <c r="A863" s="9"/>
      <c r="B863" s="9"/>
      <c r="C863" s="9"/>
      <c r="D863" s="9"/>
      <c r="E863" s="1046"/>
      <c r="F863" s="9"/>
      <c r="G863" s="1046"/>
      <c r="H863" s="16"/>
      <c r="I863" s="9"/>
      <c r="J863" s="9"/>
      <c r="K863" s="9"/>
      <c r="L863" s="9"/>
      <c r="M863" s="9"/>
      <c r="N863" s="9"/>
      <c r="O863" s="9"/>
      <c r="P863" s="9"/>
      <c r="Q863" s="425"/>
      <c r="S863" s="9"/>
      <c r="T863" s="17"/>
      <c r="V863" s="9"/>
      <c r="W863" s="17"/>
      <c r="X863" s="9"/>
      <c r="Y863" s="9"/>
      <c r="Z863" s="9"/>
      <c r="AA863" s="9"/>
      <c r="AB863" s="9"/>
      <c r="AC863" s="9"/>
      <c r="AD863" s="9"/>
      <c r="AE863" s="9"/>
      <c r="AF863" s="9"/>
      <c r="AG863" s="9"/>
      <c r="AH863" s="9"/>
    </row>
    <row r="864" spans="1:34" x14ac:dyDescent="0.25">
      <c r="A864" s="9"/>
      <c r="B864" s="9"/>
      <c r="C864" s="9"/>
      <c r="D864" s="9"/>
      <c r="E864" s="1046"/>
      <c r="F864" s="9"/>
      <c r="G864" s="1046"/>
      <c r="H864" s="16"/>
      <c r="I864" s="9"/>
      <c r="J864" s="9"/>
      <c r="K864" s="9"/>
      <c r="L864" s="9"/>
      <c r="M864" s="9"/>
      <c r="N864" s="9"/>
      <c r="O864" s="9"/>
      <c r="P864" s="9"/>
      <c r="Q864" s="425"/>
      <c r="S864" s="9"/>
      <c r="T864" s="17"/>
      <c r="V864" s="9"/>
      <c r="W864" s="17"/>
      <c r="X864" s="9"/>
      <c r="Y864" s="9"/>
      <c r="Z864" s="9"/>
      <c r="AA864" s="9"/>
      <c r="AB864" s="9"/>
      <c r="AC864" s="9"/>
      <c r="AD864" s="9"/>
      <c r="AE864" s="9"/>
      <c r="AF864" s="9"/>
      <c r="AG864" s="9"/>
      <c r="AH864" s="9"/>
    </row>
    <row r="865" spans="1:34" x14ac:dyDescent="0.25">
      <c r="A865" s="9"/>
      <c r="B865" s="9"/>
      <c r="C865" s="9"/>
      <c r="D865" s="9"/>
      <c r="E865" s="1046"/>
      <c r="F865" s="9"/>
      <c r="G865" s="1046"/>
      <c r="H865" s="16"/>
      <c r="I865" s="9"/>
      <c r="J865" s="9"/>
      <c r="K865" s="9"/>
      <c r="L865" s="9"/>
      <c r="M865" s="9"/>
      <c r="N865" s="9"/>
      <c r="O865" s="9"/>
      <c r="P865" s="9"/>
      <c r="Q865" s="425"/>
      <c r="S865" s="9"/>
      <c r="T865" s="17"/>
      <c r="V865" s="9"/>
      <c r="W865" s="17"/>
      <c r="X865" s="9"/>
      <c r="Y865" s="9"/>
      <c r="Z865" s="9"/>
      <c r="AA865" s="9"/>
      <c r="AB865" s="9"/>
      <c r="AC865" s="9"/>
      <c r="AD865" s="9"/>
      <c r="AE865" s="9"/>
      <c r="AF865" s="9"/>
      <c r="AG865" s="9"/>
      <c r="AH865" s="9"/>
    </row>
    <row r="866" spans="1:34" x14ac:dyDescent="0.25">
      <c r="A866" s="9"/>
      <c r="B866" s="9"/>
      <c r="C866" s="9"/>
      <c r="D866" s="9"/>
      <c r="E866" s="1046"/>
      <c r="F866" s="9"/>
      <c r="G866" s="1046"/>
      <c r="H866" s="16"/>
      <c r="I866" s="9"/>
      <c r="J866" s="9"/>
      <c r="K866" s="9"/>
      <c r="L866" s="9"/>
      <c r="M866" s="9"/>
      <c r="N866" s="9"/>
      <c r="O866" s="9"/>
      <c r="P866" s="9"/>
      <c r="Q866" s="425"/>
      <c r="S866" s="9"/>
      <c r="T866" s="17"/>
      <c r="V866" s="9"/>
      <c r="W866" s="17"/>
      <c r="X866" s="9"/>
      <c r="Y866" s="9"/>
      <c r="Z866" s="9"/>
      <c r="AA866" s="9"/>
      <c r="AB866" s="9"/>
      <c r="AC866" s="9"/>
      <c r="AD866" s="9"/>
      <c r="AE866" s="9"/>
      <c r="AF866" s="9"/>
      <c r="AG866" s="9"/>
      <c r="AH866" s="9"/>
    </row>
    <row r="867" spans="1:34" x14ac:dyDescent="0.25">
      <c r="A867" s="9"/>
      <c r="B867" s="9"/>
      <c r="C867" s="9"/>
      <c r="D867" s="9"/>
      <c r="E867" s="1046"/>
      <c r="F867" s="9"/>
      <c r="G867" s="1046"/>
      <c r="H867" s="16"/>
      <c r="I867" s="9"/>
      <c r="J867" s="9"/>
      <c r="K867" s="9"/>
      <c r="L867" s="9"/>
      <c r="M867" s="9"/>
      <c r="N867" s="9"/>
      <c r="O867" s="9"/>
      <c r="P867" s="9"/>
      <c r="Q867" s="425"/>
      <c r="S867" s="9"/>
      <c r="T867" s="17"/>
      <c r="V867" s="9"/>
      <c r="W867" s="17"/>
      <c r="X867" s="9"/>
      <c r="Y867" s="9"/>
      <c r="Z867" s="9"/>
      <c r="AA867" s="9"/>
      <c r="AB867" s="9"/>
      <c r="AC867" s="9"/>
      <c r="AD867" s="9"/>
      <c r="AE867" s="9"/>
      <c r="AF867" s="9"/>
      <c r="AG867" s="9"/>
      <c r="AH867" s="9"/>
    </row>
    <row r="868" spans="1:34" x14ac:dyDescent="0.25">
      <c r="A868" s="9"/>
      <c r="B868" s="9"/>
      <c r="C868" s="9"/>
      <c r="D868" s="9"/>
      <c r="E868" s="1046"/>
      <c r="F868" s="9"/>
      <c r="G868" s="1046"/>
      <c r="H868" s="16"/>
      <c r="I868" s="9"/>
      <c r="J868" s="9"/>
      <c r="K868" s="9"/>
      <c r="L868" s="9"/>
      <c r="M868" s="9"/>
      <c r="N868" s="9"/>
      <c r="O868" s="9"/>
      <c r="P868" s="9"/>
      <c r="Q868" s="425"/>
      <c r="S868" s="9"/>
      <c r="T868" s="17"/>
      <c r="V868" s="9"/>
      <c r="W868" s="17"/>
      <c r="X868" s="9"/>
      <c r="Y868" s="9"/>
      <c r="Z868" s="9"/>
      <c r="AA868" s="9"/>
      <c r="AB868" s="9"/>
      <c r="AC868" s="9"/>
      <c r="AD868" s="9"/>
      <c r="AE868" s="9"/>
      <c r="AF868" s="9"/>
      <c r="AG868" s="9"/>
      <c r="AH868" s="9"/>
    </row>
    <row r="869" spans="1:34" x14ac:dyDescent="0.25">
      <c r="A869" s="9"/>
      <c r="B869" s="9"/>
      <c r="C869" s="9"/>
      <c r="D869" s="9"/>
      <c r="E869" s="1046"/>
      <c r="F869" s="9"/>
      <c r="G869" s="1046"/>
      <c r="H869" s="16"/>
      <c r="I869" s="9"/>
      <c r="J869" s="9"/>
      <c r="K869" s="9"/>
      <c r="L869" s="9"/>
      <c r="M869" s="9"/>
      <c r="N869" s="9"/>
      <c r="O869" s="9"/>
      <c r="P869" s="9"/>
      <c r="Q869" s="425"/>
      <c r="S869" s="9"/>
      <c r="T869" s="17"/>
      <c r="V869" s="9"/>
      <c r="W869" s="17"/>
      <c r="X869" s="9"/>
      <c r="Y869" s="9"/>
      <c r="Z869" s="9"/>
      <c r="AA869" s="9"/>
      <c r="AB869" s="9"/>
      <c r="AC869" s="9"/>
      <c r="AD869" s="9"/>
      <c r="AE869" s="9"/>
      <c r="AF869" s="9"/>
      <c r="AG869" s="9"/>
      <c r="AH869" s="9"/>
    </row>
    <row r="870" spans="1:34" x14ac:dyDescent="0.25">
      <c r="A870" s="9"/>
      <c r="B870" s="9"/>
      <c r="C870" s="9"/>
      <c r="D870" s="9"/>
      <c r="E870" s="1046"/>
      <c r="F870" s="9"/>
      <c r="G870" s="1046"/>
      <c r="H870" s="16"/>
      <c r="I870" s="9"/>
      <c r="J870" s="9"/>
      <c r="K870" s="9"/>
      <c r="L870" s="9"/>
      <c r="M870" s="9"/>
      <c r="N870" s="9"/>
      <c r="O870" s="9"/>
      <c r="P870" s="9"/>
      <c r="Q870" s="425"/>
      <c r="S870" s="9"/>
      <c r="T870" s="17"/>
      <c r="V870" s="9"/>
      <c r="W870" s="17"/>
      <c r="X870" s="9"/>
      <c r="Y870" s="9"/>
      <c r="Z870" s="9"/>
      <c r="AA870" s="9"/>
      <c r="AB870" s="9"/>
      <c r="AC870" s="9"/>
      <c r="AD870" s="9"/>
      <c r="AE870" s="9"/>
      <c r="AF870" s="9"/>
      <c r="AG870" s="9"/>
      <c r="AH870" s="9"/>
    </row>
    <row r="871" spans="1:34" x14ac:dyDescent="0.25">
      <c r="A871" s="9"/>
      <c r="B871" s="9"/>
      <c r="C871" s="9"/>
      <c r="D871" s="9"/>
      <c r="E871" s="1046"/>
      <c r="F871" s="9"/>
      <c r="G871" s="1046"/>
      <c r="H871" s="16"/>
      <c r="I871" s="9"/>
      <c r="J871" s="9"/>
      <c r="K871" s="9"/>
      <c r="L871" s="9"/>
      <c r="M871" s="9"/>
      <c r="N871" s="9"/>
      <c r="O871" s="9"/>
      <c r="P871" s="9"/>
      <c r="Q871" s="425"/>
      <c r="S871" s="9"/>
      <c r="T871" s="17"/>
      <c r="V871" s="9"/>
      <c r="W871" s="17"/>
      <c r="X871" s="9"/>
      <c r="Y871" s="9"/>
      <c r="Z871" s="9"/>
      <c r="AA871" s="9"/>
      <c r="AB871" s="9"/>
      <c r="AC871" s="9"/>
      <c r="AD871" s="9"/>
      <c r="AE871" s="9"/>
      <c r="AF871" s="9"/>
      <c r="AG871" s="9"/>
      <c r="AH871" s="9"/>
    </row>
    <row r="872" spans="1:34" x14ac:dyDescent="0.25">
      <c r="A872" s="9"/>
      <c r="B872" s="9"/>
      <c r="C872" s="9"/>
      <c r="D872" s="9"/>
      <c r="E872" s="1046"/>
      <c r="F872" s="9"/>
      <c r="G872" s="1046"/>
      <c r="H872" s="16"/>
      <c r="I872" s="9"/>
      <c r="J872" s="9"/>
      <c r="K872" s="9"/>
      <c r="L872" s="9"/>
      <c r="M872" s="9"/>
      <c r="N872" s="9"/>
      <c r="O872" s="9"/>
      <c r="P872" s="9"/>
      <c r="Q872" s="425"/>
      <c r="S872" s="9"/>
      <c r="T872" s="17"/>
      <c r="V872" s="9"/>
      <c r="W872" s="17"/>
      <c r="X872" s="9"/>
      <c r="Y872" s="9"/>
      <c r="Z872" s="9"/>
      <c r="AA872" s="9"/>
      <c r="AB872" s="9"/>
      <c r="AC872" s="9"/>
      <c r="AD872" s="9"/>
      <c r="AE872" s="9"/>
      <c r="AF872" s="9"/>
      <c r="AG872" s="9"/>
      <c r="AH872" s="9"/>
    </row>
    <row r="873" spans="1:34" x14ac:dyDescent="0.25">
      <c r="A873" s="9"/>
      <c r="B873" s="9"/>
      <c r="C873" s="9"/>
      <c r="D873" s="9"/>
      <c r="E873" s="1046"/>
      <c r="F873" s="9"/>
      <c r="G873" s="1046"/>
      <c r="H873" s="16"/>
      <c r="I873" s="9"/>
      <c r="J873" s="9"/>
      <c r="K873" s="9"/>
      <c r="L873" s="9"/>
      <c r="M873" s="9"/>
      <c r="N873" s="9"/>
      <c r="O873" s="9"/>
      <c r="P873" s="9"/>
      <c r="Q873" s="425"/>
      <c r="S873" s="9"/>
      <c r="T873" s="17"/>
      <c r="V873" s="9"/>
      <c r="W873" s="17"/>
      <c r="X873" s="9"/>
      <c r="Y873" s="9"/>
      <c r="Z873" s="9"/>
      <c r="AA873" s="9"/>
      <c r="AB873" s="9"/>
      <c r="AC873" s="9"/>
      <c r="AD873" s="9"/>
      <c r="AE873" s="9"/>
      <c r="AF873" s="9"/>
      <c r="AG873" s="9"/>
      <c r="AH873" s="9"/>
    </row>
    <row r="874" spans="1:34" x14ac:dyDescent="0.25">
      <c r="A874" s="9"/>
      <c r="B874" s="9"/>
      <c r="C874" s="9"/>
      <c r="D874" s="9"/>
      <c r="E874" s="1046"/>
      <c r="F874" s="9"/>
      <c r="G874" s="1046"/>
      <c r="H874" s="16"/>
      <c r="I874" s="9"/>
      <c r="J874" s="9"/>
      <c r="K874" s="9"/>
      <c r="L874" s="9"/>
      <c r="M874" s="9"/>
      <c r="N874" s="9"/>
      <c r="O874" s="9"/>
      <c r="P874" s="9"/>
      <c r="Q874" s="425"/>
      <c r="S874" s="9"/>
      <c r="T874" s="17"/>
      <c r="V874" s="9"/>
      <c r="W874" s="17"/>
      <c r="X874" s="9"/>
      <c r="Y874" s="9"/>
      <c r="Z874" s="9"/>
      <c r="AA874" s="9"/>
      <c r="AB874" s="9"/>
      <c r="AC874" s="9"/>
      <c r="AD874" s="9"/>
      <c r="AE874" s="9"/>
      <c r="AF874" s="9"/>
      <c r="AG874" s="9"/>
      <c r="AH874" s="9"/>
    </row>
    <row r="875" spans="1:34" x14ac:dyDescent="0.25">
      <c r="A875" s="9"/>
      <c r="B875" s="9"/>
      <c r="C875" s="9"/>
      <c r="D875" s="9"/>
      <c r="E875" s="1046"/>
      <c r="F875" s="9"/>
      <c r="G875" s="1046"/>
      <c r="H875" s="16"/>
      <c r="I875" s="9"/>
      <c r="J875" s="9"/>
      <c r="K875" s="9"/>
      <c r="L875" s="9"/>
      <c r="M875" s="9"/>
      <c r="N875" s="9"/>
      <c r="O875" s="9"/>
      <c r="P875" s="9"/>
      <c r="Q875" s="425"/>
      <c r="S875" s="9"/>
      <c r="T875" s="17"/>
      <c r="V875" s="9"/>
      <c r="W875" s="17"/>
      <c r="X875" s="9"/>
      <c r="Y875" s="9"/>
      <c r="Z875" s="9"/>
      <c r="AA875" s="9"/>
      <c r="AB875" s="9"/>
      <c r="AC875" s="9"/>
      <c r="AD875" s="9"/>
      <c r="AE875" s="9"/>
      <c r="AF875" s="9"/>
      <c r="AG875" s="9"/>
      <c r="AH875" s="9"/>
    </row>
    <row r="876" spans="1:34" x14ac:dyDescent="0.25">
      <c r="A876" s="9"/>
      <c r="B876" s="9"/>
      <c r="C876" s="9"/>
      <c r="D876" s="9"/>
      <c r="E876" s="1046"/>
      <c r="F876" s="9"/>
      <c r="G876" s="1046"/>
      <c r="H876" s="16"/>
      <c r="I876" s="9"/>
      <c r="J876" s="9"/>
      <c r="K876" s="9"/>
      <c r="L876" s="9"/>
      <c r="M876" s="9"/>
      <c r="N876" s="9"/>
      <c r="O876" s="9"/>
      <c r="P876" s="9"/>
      <c r="Q876" s="425"/>
      <c r="S876" s="9"/>
      <c r="T876" s="17"/>
      <c r="V876" s="9"/>
      <c r="W876" s="17"/>
      <c r="X876" s="9"/>
      <c r="Y876" s="9"/>
      <c r="Z876" s="9"/>
      <c r="AA876" s="9"/>
      <c r="AB876" s="9"/>
      <c r="AC876" s="9"/>
      <c r="AD876" s="9"/>
      <c r="AE876" s="9"/>
      <c r="AF876" s="9"/>
      <c r="AG876" s="9"/>
      <c r="AH876" s="9"/>
    </row>
    <row r="877" spans="1:34" x14ac:dyDescent="0.25">
      <c r="A877" s="9"/>
      <c r="B877" s="9"/>
      <c r="C877" s="9"/>
      <c r="D877" s="9"/>
      <c r="E877" s="1046"/>
      <c r="F877" s="9"/>
      <c r="G877" s="1046"/>
      <c r="H877" s="16"/>
      <c r="I877" s="9"/>
      <c r="J877" s="9"/>
      <c r="K877" s="9"/>
      <c r="L877" s="9"/>
      <c r="M877" s="9"/>
      <c r="N877" s="9"/>
      <c r="O877" s="9"/>
      <c r="P877" s="9"/>
      <c r="Q877" s="425"/>
      <c r="S877" s="9"/>
      <c r="T877" s="17"/>
      <c r="V877" s="9"/>
      <c r="W877" s="17"/>
      <c r="X877" s="9"/>
      <c r="Y877" s="9"/>
      <c r="Z877" s="9"/>
      <c r="AA877" s="9"/>
      <c r="AB877" s="9"/>
      <c r="AC877" s="9"/>
      <c r="AD877" s="9"/>
      <c r="AE877" s="9"/>
      <c r="AF877" s="9"/>
      <c r="AG877" s="9"/>
      <c r="AH877" s="9"/>
    </row>
    <row r="878" spans="1:34" x14ac:dyDescent="0.25">
      <c r="A878" s="9"/>
      <c r="B878" s="9"/>
      <c r="C878" s="9"/>
      <c r="D878" s="9"/>
      <c r="E878" s="1046"/>
      <c r="F878" s="9"/>
      <c r="G878" s="1046"/>
      <c r="H878" s="16"/>
      <c r="I878" s="9"/>
      <c r="J878" s="9"/>
      <c r="K878" s="9"/>
      <c r="L878" s="9"/>
      <c r="M878" s="9"/>
      <c r="N878" s="9"/>
      <c r="O878" s="9"/>
      <c r="P878" s="9"/>
      <c r="Q878" s="425"/>
      <c r="S878" s="9"/>
      <c r="T878" s="17"/>
      <c r="V878" s="9"/>
      <c r="W878" s="17"/>
      <c r="X878" s="9"/>
      <c r="Y878" s="9"/>
      <c r="Z878" s="9"/>
      <c r="AA878" s="9"/>
      <c r="AB878" s="9"/>
      <c r="AC878" s="9"/>
      <c r="AD878" s="9"/>
      <c r="AE878" s="9"/>
      <c r="AF878" s="9"/>
      <c r="AG878" s="9"/>
      <c r="AH878" s="9"/>
    </row>
    <row r="879" spans="1:34" x14ac:dyDescent="0.25">
      <c r="A879" s="9"/>
      <c r="B879" s="9"/>
      <c r="C879" s="9"/>
      <c r="D879" s="9"/>
      <c r="E879" s="1046"/>
      <c r="F879" s="9"/>
      <c r="G879" s="1046"/>
      <c r="H879" s="16"/>
      <c r="I879" s="9"/>
      <c r="J879" s="9"/>
      <c r="K879" s="9"/>
      <c r="L879" s="9"/>
      <c r="M879" s="9"/>
      <c r="N879" s="9"/>
      <c r="O879" s="9"/>
      <c r="P879" s="9"/>
      <c r="Q879" s="425"/>
      <c r="S879" s="9"/>
      <c r="T879" s="17"/>
      <c r="V879" s="9"/>
      <c r="W879" s="17"/>
      <c r="X879" s="9"/>
      <c r="Y879" s="9"/>
      <c r="Z879" s="9"/>
      <c r="AA879" s="9"/>
      <c r="AB879" s="9"/>
      <c r="AC879" s="9"/>
      <c r="AD879" s="9"/>
      <c r="AE879" s="9"/>
      <c r="AF879" s="9"/>
      <c r="AG879" s="9"/>
      <c r="AH879" s="9"/>
    </row>
    <row r="880" spans="1:34" x14ac:dyDescent="0.25">
      <c r="A880" s="9"/>
      <c r="B880" s="9"/>
      <c r="C880" s="9"/>
      <c r="D880" s="9"/>
      <c r="E880" s="1046"/>
      <c r="F880" s="9"/>
      <c r="G880" s="1046"/>
      <c r="H880" s="16"/>
      <c r="I880" s="9"/>
      <c r="J880" s="9"/>
      <c r="K880" s="9"/>
      <c r="L880" s="9"/>
      <c r="M880" s="9"/>
      <c r="N880" s="9"/>
      <c r="O880" s="9"/>
      <c r="P880" s="9"/>
      <c r="Q880" s="425"/>
      <c r="S880" s="9"/>
      <c r="T880" s="17"/>
      <c r="V880" s="9"/>
      <c r="W880" s="17"/>
      <c r="X880" s="9"/>
      <c r="Y880" s="9"/>
      <c r="Z880" s="9"/>
      <c r="AA880" s="9"/>
      <c r="AB880" s="9"/>
      <c r="AC880" s="9"/>
      <c r="AD880" s="9"/>
      <c r="AE880" s="9"/>
      <c r="AF880" s="9"/>
      <c r="AG880" s="9"/>
      <c r="AH880" s="9"/>
    </row>
    <row r="881" spans="1:34" x14ac:dyDescent="0.25">
      <c r="A881" s="9"/>
      <c r="B881" s="9"/>
      <c r="C881" s="9"/>
      <c r="D881" s="9"/>
      <c r="E881" s="1046"/>
      <c r="F881" s="9"/>
      <c r="G881" s="1046"/>
      <c r="H881" s="16"/>
      <c r="I881" s="9"/>
      <c r="J881" s="9"/>
      <c r="K881" s="9"/>
      <c r="L881" s="9"/>
      <c r="M881" s="9"/>
      <c r="N881" s="9"/>
      <c r="O881" s="9"/>
      <c r="P881" s="9"/>
      <c r="Q881" s="425"/>
      <c r="S881" s="9"/>
      <c r="T881" s="17"/>
      <c r="V881" s="9"/>
      <c r="W881" s="17"/>
      <c r="X881" s="9"/>
      <c r="Y881" s="9"/>
      <c r="Z881" s="9"/>
      <c r="AA881" s="9"/>
      <c r="AB881" s="9"/>
      <c r="AC881" s="9"/>
      <c r="AD881" s="9"/>
      <c r="AE881" s="9"/>
      <c r="AF881" s="9"/>
      <c r="AG881" s="9"/>
      <c r="AH881" s="9"/>
    </row>
    <row r="882" spans="1:34" x14ac:dyDescent="0.25">
      <c r="A882" s="9"/>
      <c r="B882" s="9"/>
      <c r="C882" s="9"/>
      <c r="D882" s="9"/>
      <c r="E882" s="1046"/>
      <c r="F882" s="9"/>
      <c r="G882" s="1046"/>
      <c r="H882" s="16"/>
      <c r="I882" s="9"/>
      <c r="J882" s="9"/>
      <c r="K882" s="9"/>
      <c r="L882" s="9"/>
      <c r="M882" s="9"/>
      <c r="N882" s="9"/>
      <c r="O882" s="9"/>
      <c r="P882" s="9"/>
      <c r="Q882" s="425"/>
      <c r="S882" s="9"/>
      <c r="T882" s="17"/>
      <c r="V882" s="9"/>
      <c r="W882" s="17"/>
      <c r="X882" s="9"/>
      <c r="Y882" s="9"/>
      <c r="Z882" s="9"/>
      <c r="AA882" s="9"/>
      <c r="AB882" s="9"/>
      <c r="AC882" s="9"/>
      <c r="AD882" s="9"/>
      <c r="AE882" s="9"/>
      <c r="AF882" s="9"/>
      <c r="AG882" s="9"/>
      <c r="AH882" s="9"/>
    </row>
    <row r="883" spans="1:34" x14ac:dyDescent="0.25">
      <c r="A883" s="9"/>
      <c r="B883" s="9"/>
      <c r="C883" s="9"/>
      <c r="D883" s="9"/>
      <c r="E883" s="1046"/>
      <c r="F883" s="9"/>
      <c r="G883" s="1046"/>
      <c r="H883" s="16"/>
      <c r="I883" s="9"/>
      <c r="J883" s="9"/>
      <c r="K883" s="9"/>
      <c r="L883" s="9"/>
      <c r="M883" s="9"/>
      <c r="N883" s="9"/>
      <c r="O883" s="9"/>
      <c r="P883" s="9"/>
      <c r="Q883" s="425"/>
      <c r="S883" s="9"/>
      <c r="T883" s="17"/>
      <c r="V883" s="9"/>
      <c r="W883" s="17"/>
      <c r="X883" s="9"/>
      <c r="Y883" s="9"/>
      <c r="Z883" s="9"/>
      <c r="AA883" s="9"/>
      <c r="AB883" s="9"/>
      <c r="AC883" s="9"/>
      <c r="AD883" s="9"/>
      <c r="AE883" s="9"/>
      <c r="AF883" s="9"/>
      <c r="AG883" s="9"/>
      <c r="AH883" s="9"/>
    </row>
    <row r="884" spans="1:34" x14ac:dyDescent="0.25">
      <c r="A884" s="9"/>
      <c r="B884" s="9"/>
      <c r="C884" s="9"/>
      <c r="D884" s="9"/>
      <c r="E884" s="1046"/>
      <c r="F884" s="9"/>
      <c r="G884" s="1046"/>
      <c r="H884" s="16"/>
      <c r="I884" s="9"/>
      <c r="J884" s="9"/>
      <c r="K884" s="9"/>
      <c r="L884" s="9"/>
      <c r="M884" s="9"/>
      <c r="N884" s="9"/>
      <c r="O884" s="9"/>
      <c r="P884" s="9"/>
      <c r="Q884" s="425"/>
      <c r="S884" s="9"/>
      <c r="T884" s="17"/>
      <c r="V884" s="9"/>
      <c r="W884" s="17"/>
      <c r="X884" s="9"/>
      <c r="Y884" s="9"/>
      <c r="Z884" s="9"/>
      <c r="AA884" s="9"/>
      <c r="AB884" s="9"/>
      <c r="AC884" s="9"/>
      <c r="AD884" s="9"/>
      <c r="AE884" s="9"/>
      <c r="AF884" s="9"/>
      <c r="AG884" s="9"/>
      <c r="AH884" s="9"/>
    </row>
    <row r="885" spans="1:34" x14ac:dyDescent="0.25">
      <c r="A885" s="9"/>
      <c r="B885" s="9"/>
      <c r="C885" s="9"/>
      <c r="D885" s="9"/>
      <c r="E885" s="1046"/>
      <c r="F885" s="9"/>
      <c r="G885" s="1046"/>
      <c r="H885" s="16"/>
      <c r="I885" s="9"/>
      <c r="J885" s="9"/>
      <c r="K885" s="9"/>
      <c r="L885" s="9"/>
      <c r="M885" s="9"/>
      <c r="N885" s="9"/>
      <c r="O885" s="9"/>
      <c r="P885" s="9"/>
      <c r="Q885" s="425"/>
      <c r="S885" s="9"/>
      <c r="T885" s="17"/>
      <c r="V885" s="9"/>
      <c r="W885" s="17"/>
      <c r="X885" s="9"/>
      <c r="Y885" s="9"/>
      <c r="Z885" s="9"/>
      <c r="AA885" s="9"/>
      <c r="AB885" s="9"/>
      <c r="AC885" s="9"/>
      <c r="AD885" s="9"/>
      <c r="AE885" s="9"/>
      <c r="AF885" s="9"/>
      <c r="AG885" s="9"/>
      <c r="AH885" s="9"/>
    </row>
    <row r="886" spans="1:34" x14ac:dyDescent="0.25">
      <c r="A886" s="9"/>
      <c r="B886" s="9"/>
      <c r="C886" s="9"/>
      <c r="D886" s="9"/>
      <c r="E886" s="1046"/>
      <c r="F886" s="9"/>
      <c r="G886" s="1046"/>
      <c r="H886" s="16"/>
      <c r="I886" s="9"/>
      <c r="J886" s="9"/>
      <c r="K886" s="9"/>
      <c r="L886" s="9"/>
      <c r="M886" s="9"/>
      <c r="N886" s="9"/>
      <c r="O886" s="9"/>
      <c r="P886" s="9"/>
      <c r="Q886" s="425"/>
      <c r="S886" s="9"/>
      <c r="T886" s="17"/>
      <c r="V886" s="9"/>
      <c r="W886" s="17"/>
      <c r="X886" s="9"/>
      <c r="Y886" s="9"/>
      <c r="Z886" s="9"/>
      <c r="AA886" s="9"/>
      <c r="AB886" s="9"/>
      <c r="AC886" s="9"/>
      <c r="AD886" s="9"/>
      <c r="AE886" s="9"/>
      <c r="AF886" s="9"/>
      <c r="AG886" s="9"/>
      <c r="AH886" s="9"/>
    </row>
    <row r="887" spans="1:34" x14ac:dyDescent="0.25">
      <c r="A887" s="9"/>
      <c r="B887" s="9"/>
      <c r="C887" s="9"/>
      <c r="D887" s="9"/>
      <c r="E887" s="1046"/>
      <c r="F887" s="9"/>
      <c r="G887" s="1046"/>
      <c r="H887" s="16"/>
      <c r="I887" s="9"/>
      <c r="J887" s="9"/>
      <c r="K887" s="9"/>
      <c r="L887" s="9"/>
      <c r="M887" s="9"/>
      <c r="N887" s="9"/>
      <c r="O887" s="9"/>
      <c r="P887" s="9"/>
      <c r="Q887" s="425"/>
      <c r="S887" s="9"/>
      <c r="T887" s="17"/>
      <c r="V887" s="9"/>
      <c r="W887" s="17"/>
      <c r="X887" s="9"/>
      <c r="Y887" s="9"/>
      <c r="Z887" s="9"/>
      <c r="AA887" s="9"/>
      <c r="AB887" s="9"/>
      <c r="AC887" s="9"/>
      <c r="AD887" s="9"/>
      <c r="AE887" s="9"/>
      <c r="AF887" s="9"/>
      <c r="AG887" s="9"/>
      <c r="AH887" s="9"/>
    </row>
    <row r="888" spans="1:34" x14ac:dyDescent="0.25">
      <c r="A888" s="9"/>
      <c r="B888" s="9"/>
      <c r="C888" s="9"/>
      <c r="D888" s="9"/>
      <c r="E888" s="1046"/>
      <c r="F888" s="9"/>
      <c r="G888" s="1046"/>
      <c r="H888" s="16"/>
      <c r="I888" s="9"/>
      <c r="J888" s="9"/>
      <c r="K888" s="9"/>
      <c r="L888" s="9"/>
      <c r="M888" s="9"/>
      <c r="N888" s="9"/>
      <c r="O888" s="9"/>
      <c r="P888" s="9"/>
      <c r="Q888" s="425"/>
      <c r="S888" s="9"/>
      <c r="T888" s="17"/>
      <c r="V888" s="9"/>
      <c r="W888" s="17"/>
      <c r="X888" s="9"/>
      <c r="Y888" s="9"/>
      <c r="Z888" s="9"/>
      <c r="AA888" s="9"/>
      <c r="AB888" s="9"/>
      <c r="AC888" s="9"/>
      <c r="AD888" s="9"/>
      <c r="AE888" s="9"/>
      <c r="AF888" s="9"/>
      <c r="AG888" s="9"/>
      <c r="AH888" s="9"/>
    </row>
    <row r="889" spans="1:34" x14ac:dyDescent="0.25">
      <c r="A889" s="9"/>
      <c r="B889" s="9"/>
      <c r="C889" s="9"/>
      <c r="D889" s="9"/>
      <c r="E889" s="1046"/>
      <c r="F889" s="9"/>
      <c r="G889" s="1046"/>
      <c r="H889" s="16"/>
      <c r="I889" s="9"/>
      <c r="J889" s="9"/>
      <c r="K889" s="9"/>
      <c r="L889" s="9"/>
      <c r="M889" s="9"/>
      <c r="N889" s="9"/>
      <c r="O889" s="9"/>
      <c r="P889" s="9"/>
      <c r="Q889" s="425"/>
      <c r="S889" s="9"/>
      <c r="T889" s="17"/>
      <c r="V889" s="9"/>
      <c r="W889" s="17"/>
      <c r="X889" s="9"/>
      <c r="Y889" s="9"/>
      <c r="Z889" s="9"/>
      <c r="AA889" s="9"/>
      <c r="AB889" s="9"/>
      <c r="AC889" s="9"/>
      <c r="AD889" s="9"/>
      <c r="AE889" s="9"/>
      <c r="AF889" s="9"/>
      <c r="AG889" s="9"/>
      <c r="AH889" s="9"/>
    </row>
    <row r="890" spans="1:34" x14ac:dyDescent="0.25">
      <c r="A890" s="9"/>
      <c r="B890" s="9"/>
      <c r="C890" s="9"/>
      <c r="D890" s="9"/>
      <c r="E890" s="1046"/>
      <c r="F890" s="9"/>
      <c r="G890" s="1046"/>
      <c r="H890" s="16"/>
      <c r="I890" s="9"/>
      <c r="J890" s="9"/>
      <c r="K890" s="9"/>
      <c r="L890" s="9"/>
      <c r="M890" s="9"/>
      <c r="N890" s="9"/>
      <c r="O890" s="9"/>
      <c r="P890" s="9"/>
      <c r="Q890" s="425"/>
      <c r="S890" s="9"/>
      <c r="T890" s="17"/>
      <c r="V890" s="9"/>
      <c r="W890" s="17"/>
      <c r="X890" s="9"/>
      <c r="Y890" s="9"/>
      <c r="Z890" s="9"/>
      <c r="AA890" s="9"/>
      <c r="AB890" s="9"/>
      <c r="AC890" s="9"/>
      <c r="AD890" s="9"/>
      <c r="AE890" s="9"/>
      <c r="AF890" s="9"/>
      <c r="AG890" s="9"/>
      <c r="AH890" s="9"/>
    </row>
    <row r="891" spans="1:34" x14ac:dyDescent="0.25">
      <c r="A891" s="9"/>
      <c r="B891" s="9"/>
      <c r="C891" s="9"/>
      <c r="D891" s="9"/>
      <c r="E891" s="1046"/>
      <c r="F891" s="9"/>
      <c r="G891" s="1046"/>
      <c r="H891" s="16"/>
      <c r="I891" s="9"/>
      <c r="J891" s="9"/>
      <c r="K891" s="9"/>
      <c r="L891" s="9"/>
      <c r="M891" s="9"/>
      <c r="N891" s="9"/>
      <c r="O891" s="9"/>
      <c r="P891" s="9"/>
      <c r="Q891" s="425"/>
      <c r="S891" s="9"/>
      <c r="T891" s="17"/>
      <c r="V891" s="9"/>
      <c r="W891" s="17"/>
      <c r="X891" s="9"/>
      <c r="Y891" s="9"/>
      <c r="Z891" s="9"/>
      <c r="AA891" s="9"/>
      <c r="AB891" s="9"/>
      <c r="AC891" s="9"/>
      <c r="AD891" s="9"/>
      <c r="AE891" s="9"/>
      <c r="AF891" s="9"/>
      <c r="AG891" s="9"/>
      <c r="AH891" s="9"/>
    </row>
    <row r="892" spans="1:34" x14ac:dyDescent="0.25">
      <c r="A892" s="9"/>
      <c r="B892" s="9"/>
      <c r="C892" s="9"/>
      <c r="D892" s="9"/>
      <c r="E892" s="1046"/>
      <c r="F892" s="9"/>
      <c r="G892" s="1046"/>
      <c r="H892" s="16"/>
      <c r="I892" s="9"/>
      <c r="J892" s="9"/>
      <c r="K892" s="9"/>
      <c r="L892" s="9"/>
      <c r="M892" s="9"/>
      <c r="N892" s="9"/>
      <c r="O892" s="9"/>
      <c r="P892" s="9"/>
      <c r="Q892" s="425"/>
      <c r="S892" s="9"/>
      <c r="T892" s="17"/>
      <c r="V892" s="9"/>
      <c r="W892" s="17"/>
      <c r="X892" s="9"/>
      <c r="Y892" s="9"/>
      <c r="Z892" s="9"/>
      <c r="AA892" s="9"/>
      <c r="AB892" s="9"/>
      <c r="AC892" s="9"/>
      <c r="AD892" s="9"/>
      <c r="AE892" s="9"/>
      <c r="AF892" s="9"/>
      <c r="AG892" s="9"/>
      <c r="AH892" s="9"/>
    </row>
    <row r="893" spans="1:34" x14ac:dyDescent="0.25">
      <c r="A893" s="9"/>
      <c r="B893" s="9"/>
      <c r="C893" s="9"/>
      <c r="D893" s="9"/>
      <c r="E893" s="1046"/>
      <c r="F893" s="9"/>
      <c r="G893" s="1046"/>
      <c r="H893" s="16"/>
      <c r="I893" s="9"/>
      <c r="J893" s="9"/>
      <c r="K893" s="9"/>
      <c r="L893" s="9"/>
      <c r="M893" s="9"/>
      <c r="N893" s="9"/>
      <c r="O893" s="9"/>
      <c r="P893" s="9"/>
      <c r="Q893" s="425"/>
      <c r="S893" s="9"/>
      <c r="T893" s="17"/>
      <c r="V893" s="9"/>
      <c r="W893" s="17"/>
      <c r="X893" s="9"/>
      <c r="Y893" s="9"/>
      <c r="Z893" s="9"/>
      <c r="AA893" s="9"/>
      <c r="AB893" s="9"/>
      <c r="AC893" s="9"/>
      <c r="AD893" s="9"/>
      <c r="AE893" s="9"/>
      <c r="AF893" s="9"/>
      <c r="AG893" s="9"/>
      <c r="AH893" s="9"/>
    </row>
    <row r="894" spans="1:34" x14ac:dyDescent="0.25">
      <c r="A894" s="9"/>
      <c r="B894" s="9"/>
      <c r="C894" s="9"/>
      <c r="D894" s="9"/>
      <c r="E894" s="1046"/>
      <c r="F894" s="9"/>
      <c r="G894" s="1046"/>
      <c r="H894" s="16"/>
      <c r="I894" s="9"/>
      <c r="J894" s="9"/>
      <c r="K894" s="9"/>
      <c r="L894" s="9"/>
      <c r="M894" s="9"/>
      <c r="N894" s="9"/>
      <c r="O894" s="9"/>
      <c r="P894" s="9"/>
      <c r="Q894" s="425"/>
      <c r="S894" s="9"/>
      <c r="T894" s="17"/>
      <c r="V894" s="9"/>
      <c r="W894" s="17"/>
      <c r="X894" s="9"/>
      <c r="Y894" s="9"/>
      <c r="Z894" s="9"/>
      <c r="AA894" s="9"/>
      <c r="AB894" s="9"/>
      <c r="AC894" s="9"/>
      <c r="AD894" s="9"/>
      <c r="AE894" s="9"/>
      <c r="AF894" s="9"/>
      <c r="AG894" s="9"/>
      <c r="AH894" s="9"/>
    </row>
    <row r="895" spans="1:34" x14ac:dyDescent="0.25">
      <c r="A895" s="9"/>
      <c r="B895" s="9"/>
      <c r="C895" s="9"/>
      <c r="D895" s="9"/>
      <c r="E895" s="1046"/>
      <c r="F895" s="9"/>
      <c r="G895" s="1046"/>
      <c r="H895" s="16"/>
      <c r="I895" s="9"/>
      <c r="J895" s="9"/>
      <c r="K895" s="9"/>
      <c r="L895" s="9"/>
      <c r="M895" s="9"/>
      <c r="N895" s="9"/>
      <c r="O895" s="9"/>
      <c r="P895" s="9"/>
      <c r="Q895" s="425"/>
      <c r="S895" s="9"/>
      <c r="T895" s="17"/>
      <c r="V895" s="9"/>
      <c r="W895" s="17"/>
      <c r="X895" s="9"/>
      <c r="Y895" s="9"/>
      <c r="Z895" s="9"/>
      <c r="AA895" s="9"/>
      <c r="AB895" s="9"/>
      <c r="AC895" s="9"/>
      <c r="AD895" s="9"/>
      <c r="AE895" s="9"/>
      <c r="AF895" s="9"/>
      <c r="AG895" s="9"/>
      <c r="AH895" s="9"/>
    </row>
    <row r="896" spans="1:34" x14ac:dyDescent="0.25">
      <c r="A896" s="9"/>
      <c r="B896" s="9"/>
      <c r="C896" s="9"/>
      <c r="D896" s="9"/>
      <c r="E896" s="1046"/>
      <c r="F896" s="9"/>
      <c r="G896" s="1046"/>
      <c r="H896" s="16"/>
      <c r="I896" s="9"/>
      <c r="J896" s="9"/>
      <c r="K896" s="9"/>
      <c r="L896" s="9"/>
      <c r="M896" s="9"/>
      <c r="N896" s="9"/>
      <c r="O896" s="9"/>
      <c r="P896" s="9"/>
      <c r="Q896" s="425"/>
      <c r="S896" s="9"/>
      <c r="T896" s="17"/>
      <c r="V896" s="9"/>
      <c r="W896" s="17"/>
      <c r="X896" s="9"/>
      <c r="Y896" s="9"/>
      <c r="Z896" s="9"/>
      <c r="AA896" s="9"/>
      <c r="AB896" s="9"/>
      <c r="AC896" s="9"/>
      <c r="AD896" s="9"/>
      <c r="AE896" s="9"/>
      <c r="AF896" s="9"/>
      <c r="AG896" s="9"/>
      <c r="AH896" s="9"/>
    </row>
    <row r="897" spans="1:34" x14ac:dyDescent="0.25">
      <c r="A897" s="9"/>
      <c r="B897" s="9"/>
      <c r="C897" s="9"/>
      <c r="D897" s="9"/>
      <c r="E897" s="1046"/>
      <c r="F897" s="9"/>
      <c r="G897" s="1046"/>
      <c r="H897" s="16"/>
      <c r="I897" s="9"/>
      <c r="J897" s="9"/>
      <c r="K897" s="9"/>
      <c r="L897" s="9"/>
      <c r="M897" s="9"/>
      <c r="N897" s="9"/>
      <c r="O897" s="9"/>
      <c r="P897" s="9"/>
      <c r="Q897" s="425"/>
      <c r="S897" s="9"/>
      <c r="T897" s="17"/>
      <c r="V897" s="9"/>
      <c r="W897" s="17"/>
      <c r="X897" s="9"/>
      <c r="Y897" s="9"/>
      <c r="Z897" s="9"/>
      <c r="AA897" s="9"/>
      <c r="AB897" s="9"/>
      <c r="AC897" s="9"/>
      <c r="AD897" s="9"/>
      <c r="AE897" s="9"/>
      <c r="AF897" s="9"/>
      <c r="AG897" s="9"/>
      <c r="AH897" s="9"/>
    </row>
    <row r="898" spans="1:34" x14ac:dyDescent="0.25">
      <c r="A898" s="9"/>
      <c r="B898" s="9"/>
      <c r="C898" s="9"/>
      <c r="D898" s="9"/>
      <c r="E898" s="1046"/>
      <c r="F898" s="9"/>
      <c r="G898" s="1046"/>
      <c r="H898" s="16"/>
      <c r="I898" s="9"/>
      <c r="J898" s="9"/>
      <c r="K898" s="9"/>
      <c r="L898" s="9"/>
      <c r="M898" s="9"/>
      <c r="N898" s="9"/>
      <c r="O898" s="9"/>
      <c r="P898" s="9"/>
      <c r="Q898" s="425"/>
      <c r="S898" s="9"/>
      <c r="T898" s="17"/>
      <c r="V898" s="9"/>
      <c r="W898" s="17"/>
      <c r="X898" s="9"/>
      <c r="Y898" s="9"/>
      <c r="Z898" s="9"/>
      <c r="AA898" s="9"/>
      <c r="AB898" s="9"/>
      <c r="AC898" s="9"/>
      <c r="AD898" s="9"/>
      <c r="AE898" s="9"/>
      <c r="AF898" s="9"/>
      <c r="AG898" s="9"/>
      <c r="AH898" s="9"/>
    </row>
    <row r="899" spans="1:34" x14ac:dyDescent="0.25">
      <c r="A899" s="9"/>
      <c r="B899" s="9"/>
      <c r="C899" s="9"/>
      <c r="D899" s="9"/>
      <c r="E899" s="1046"/>
      <c r="F899" s="9"/>
      <c r="G899" s="1046"/>
      <c r="H899" s="16"/>
      <c r="I899" s="9"/>
      <c r="J899" s="9"/>
      <c r="K899" s="9"/>
      <c r="L899" s="9"/>
      <c r="M899" s="9"/>
      <c r="N899" s="9"/>
      <c r="O899" s="9"/>
      <c r="P899" s="9"/>
      <c r="Q899" s="425"/>
      <c r="S899" s="9"/>
      <c r="T899" s="17"/>
      <c r="V899" s="9"/>
      <c r="W899" s="17"/>
      <c r="X899" s="9"/>
      <c r="Y899" s="9"/>
      <c r="Z899" s="9"/>
      <c r="AA899" s="9"/>
      <c r="AB899" s="9"/>
      <c r="AC899" s="9"/>
      <c r="AD899" s="9"/>
      <c r="AE899" s="9"/>
      <c r="AF899" s="9"/>
      <c r="AG899" s="9"/>
      <c r="AH899" s="9"/>
    </row>
    <row r="900" spans="1:34" x14ac:dyDescent="0.25">
      <c r="A900" s="9"/>
      <c r="B900" s="9"/>
      <c r="C900" s="9"/>
      <c r="D900" s="9"/>
      <c r="E900" s="1046"/>
      <c r="F900" s="9"/>
      <c r="G900" s="1046"/>
      <c r="H900" s="16"/>
      <c r="I900" s="9"/>
      <c r="J900" s="9"/>
      <c r="K900" s="9"/>
      <c r="L900" s="9"/>
      <c r="M900" s="9"/>
      <c r="N900" s="9"/>
      <c r="O900" s="9"/>
      <c r="P900" s="9"/>
      <c r="Q900" s="425"/>
      <c r="S900" s="9"/>
      <c r="T900" s="17"/>
      <c r="V900" s="9"/>
      <c r="W900" s="17"/>
      <c r="X900" s="9"/>
      <c r="Y900" s="9"/>
      <c r="Z900" s="9"/>
      <c r="AA900" s="9"/>
      <c r="AB900" s="9"/>
      <c r="AC900" s="9"/>
      <c r="AD900" s="9"/>
      <c r="AE900" s="9"/>
      <c r="AF900" s="9"/>
      <c r="AG900" s="9"/>
      <c r="AH900" s="9"/>
    </row>
    <row r="901" spans="1:34" x14ac:dyDescent="0.25">
      <c r="A901" s="9"/>
      <c r="B901" s="9"/>
      <c r="C901" s="9"/>
      <c r="D901" s="9"/>
      <c r="E901" s="1046"/>
      <c r="F901" s="9"/>
      <c r="G901" s="1046"/>
      <c r="H901" s="16"/>
      <c r="I901" s="9"/>
      <c r="J901" s="9"/>
      <c r="K901" s="9"/>
      <c r="L901" s="9"/>
      <c r="M901" s="9"/>
      <c r="N901" s="9"/>
      <c r="O901" s="9"/>
      <c r="P901" s="9"/>
      <c r="Q901" s="425"/>
      <c r="S901" s="9"/>
      <c r="T901" s="17"/>
      <c r="V901" s="9"/>
      <c r="W901" s="17"/>
      <c r="X901" s="9"/>
      <c r="Y901" s="9"/>
      <c r="Z901" s="9"/>
      <c r="AA901" s="9"/>
      <c r="AB901" s="9"/>
      <c r="AC901" s="9"/>
      <c r="AD901" s="9"/>
      <c r="AE901" s="9"/>
      <c r="AF901" s="9"/>
      <c r="AG901" s="9"/>
      <c r="AH901" s="9"/>
    </row>
    <row r="902" spans="1:34" x14ac:dyDescent="0.25">
      <c r="A902" s="9"/>
      <c r="B902" s="9"/>
      <c r="C902" s="9"/>
      <c r="D902" s="9"/>
      <c r="E902" s="1046"/>
      <c r="F902" s="9"/>
      <c r="G902" s="1046"/>
      <c r="H902" s="16"/>
      <c r="I902" s="9"/>
      <c r="J902" s="9"/>
      <c r="K902" s="9"/>
      <c r="L902" s="9"/>
      <c r="M902" s="9"/>
      <c r="N902" s="9"/>
      <c r="O902" s="9"/>
      <c r="P902" s="9"/>
      <c r="Q902" s="425"/>
      <c r="S902" s="9"/>
      <c r="T902" s="17"/>
      <c r="V902" s="9"/>
      <c r="W902" s="17"/>
      <c r="X902" s="9"/>
      <c r="Y902" s="9"/>
      <c r="Z902" s="9"/>
      <c r="AA902" s="9"/>
      <c r="AB902" s="9"/>
      <c r="AC902" s="9"/>
      <c r="AD902" s="9"/>
      <c r="AE902" s="9"/>
      <c r="AF902" s="9"/>
      <c r="AG902" s="9"/>
      <c r="AH902" s="9"/>
    </row>
    <row r="903" spans="1:34" x14ac:dyDescent="0.25">
      <c r="A903" s="9"/>
      <c r="B903" s="9"/>
      <c r="C903" s="9"/>
      <c r="D903" s="9"/>
      <c r="E903" s="1046"/>
      <c r="F903" s="9"/>
      <c r="G903" s="1046"/>
      <c r="H903" s="16"/>
      <c r="I903" s="9"/>
      <c r="J903" s="9"/>
      <c r="K903" s="9"/>
      <c r="L903" s="9"/>
      <c r="M903" s="9"/>
      <c r="N903" s="9"/>
      <c r="O903" s="9"/>
      <c r="P903" s="9"/>
      <c r="Q903" s="425"/>
      <c r="S903" s="9"/>
      <c r="T903" s="17"/>
      <c r="V903" s="9"/>
      <c r="W903" s="17"/>
      <c r="X903" s="9"/>
      <c r="Y903" s="9"/>
      <c r="Z903" s="9"/>
      <c r="AA903" s="9"/>
      <c r="AB903" s="9"/>
      <c r="AC903" s="9"/>
      <c r="AD903" s="9"/>
      <c r="AE903" s="9"/>
      <c r="AF903" s="9"/>
      <c r="AG903" s="9"/>
      <c r="AH903" s="9"/>
    </row>
    <row r="904" spans="1:34" x14ac:dyDescent="0.25">
      <c r="A904" s="9"/>
      <c r="B904" s="9"/>
      <c r="C904" s="9"/>
      <c r="D904" s="9"/>
      <c r="E904" s="1046"/>
      <c r="F904" s="9"/>
      <c r="G904" s="1046"/>
      <c r="H904" s="16"/>
      <c r="I904" s="9"/>
      <c r="J904" s="9"/>
      <c r="K904" s="9"/>
      <c r="L904" s="9"/>
      <c r="M904" s="9"/>
      <c r="N904" s="9"/>
      <c r="O904" s="9"/>
      <c r="P904" s="9"/>
      <c r="Q904" s="425"/>
      <c r="S904" s="9"/>
      <c r="T904" s="17"/>
      <c r="V904" s="9"/>
      <c r="W904" s="17"/>
      <c r="X904" s="9"/>
      <c r="Y904" s="9"/>
      <c r="Z904" s="9"/>
      <c r="AA904" s="9"/>
      <c r="AB904" s="9"/>
      <c r="AC904" s="9"/>
      <c r="AD904" s="9"/>
      <c r="AE904" s="9"/>
      <c r="AF904" s="9"/>
      <c r="AG904" s="9"/>
      <c r="AH904" s="9"/>
    </row>
    <row r="905" spans="1:34" x14ac:dyDescent="0.25">
      <c r="A905" s="9"/>
      <c r="B905" s="9"/>
      <c r="C905" s="9"/>
      <c r="D905" s="9"/>
      <c r="E905" s="1046"/>
      <c r="F905" s="9"/>
      <c r="G905" s="1046"/>
      <c r="H905" s="16"/>
      <c r="I905" s="9"/>
      <c r="J905" s="9"/>
      <c r="K905" s="9"/>
      <c r="L905" s="9"/>
      <c r="M905" s="9"/>
      <c r="N905" s="9"/>
      <c r="O905" s="9"/>
      <c r="P905" s="9"/>
      <c r="Q905" s="425"/>
      <c r="S905" s="9"/>
      <c r="T905" s="17"/>
      <c r="V905" s="9"/>
      <c r="W905" s="17"/>
      <c r="X905" s="9"/>
      <c r="Y905" s="9"/>
      <c r="Z905" s="9"/>
      <c r="AA905" s="9"/>
      <c r="AB905" s="9"/>
      <c r="AC905" s="9"/>
      <c r="AD905" s="9"/>
      <c r="AE905" s="9"/>
      <c r="AF905" s="9"/>
      <c r="AG905" s="9"/>
      <c r="AH905" s="9"/>
    </row>
    <row r="906" spans="1:34" x14ac:dyDescent="0.25">
      <c r="A906" s="9"/>
      <c r="B906" s="9"/>
      <c r="C906" s="9"/>
      <c r="D906" s="9"/>
      <c r="E906" s="1046"/>
      <c r="F906" s="9"/>
      <c r="G906" s="1046"/>
      <c r="H906" s="16"/>
      <c r="I906" s="9"/>
      <c r="J906" s="9"/>
      <c r="K906" s="9"/>
      <c r="L906" s="9"/>
      <c r="M906" s="9"/>
      <c r="N906" s="9"/>
      <c r="O906" s="9"/>
      <c r="P906" s="9"/>
      <c r="Q906" s="425"/>
      <c r="S906" s="9"/>
      <c r="T906" s="17"/>
      <c r="V906" s="9"/>
      <c r="W906" s="17"/>
      <c r="X906" s="9"/>
      <c r="Y906" s="9"/>
      <c r="Z906" s="9"/>
      <c r="AA906" s="9"/>
      <c r="AB906" s="9"/>
      <c r="AC906" s="9"/>
      <c r="AD906" s="9"/>
      <c r="AE906" s="9"/>
      <c r="AF906" s="9"/>
      <c r="AG906" s="9"/>
      <c r="AH906" s="9"/>
    </row>
    <row r="907" spans="1:34" x14ac:dyDescent="0.25">
      <c r="A907" s="9"/>
      <c r="B907" s="9"/>
      <c r="C907" s="9"/>
      <c r="D907" s="9"/>
      <c r="E907" s="1046"/>
      <c r="F907" s="9"/>
      <c r="G907" s="1046"/>
      <c r="H907" s="16"/>
      <c r="I907" s="9"/>
      <c r="J907" s="9"/>
      <c r="K907" s="9"/>
      <c r="L907" s="9"/>
      <c r="M907" s="9"/>
      <c r="N907" s="9"/>
      <c r="O907" s="9"/>
      <c r="P907" s="9"/>
      <c r="Q907" s="425"/>
      <c r="S907" s="9"/>
      <c r="T907" s="17"/>
      <c r="V907" s="9"/>
      <c r="W907" s="17"/>
      <c r="X907" s="9"/>
      <c r="Y907" s="9"/>
      <c r="Z907" s="9"/>
      <c r="AA907" s="9"/>
      <c r="AB907" s="9"/>
      <c r="AC907" s="9"/>
      <c r="AD907" s="9"/>
      <c r="AE907" s="9"/>
      <c r="AF907" s="9"/>
      <c r="AG907" s="9"/>
      <c r="AH907" s="9"/>
    </row>
    <row r="908" spans="1:34" x14ac:dyDescent="0.25">
      <c r="A908" s="9"/>
      <c r="B908" s="9"/>
      <c r="C908" s="9"/>
      <c r="D908" s="9"/>
      <c r="E908" s="1046"/>
      <c r="F908" s="9"/>
      <c r="G908" s="1046"/>
      <c r="H908" s="16"/>
      <c r="I908" s="9"/>
      <c r="J908" s="9"/>
      <c r="K908" s="9"/>
      <c r="L908" s="9"/>
      <c r="M908" s="9"/>
      <c r="N908" s="9"/>
      <c r="O908" s="9"/>
      <c r="P908" s="9"/>
      <c r="Q908" s="425"/>
      <c r="S908" s="9"/>
      <c r="T908" s="17"/>
      <c r="V908" s="9"/>
      <c r="W908" s="17"/>
      <c r="X908" s="9"/>
      <c r="Y908" s="9"/>
      <c r="Z908" s="9"/>
      <c r="AA908" s="9"/>
      <c r="AB908" s="9"/>
      <c r="AC908" s="9"/>
      <c r="AD908" s="9"/>
      <c r="AE908" s="9"/>
      <c r="AF908" s="9"/>
      <c r="AG908" s="9"/>
      <c r="AH908" s="9"/>
    </row>
    <row r="909" spans="1:34" x14ac:dyDescent="0.25">
      <c r="A909" s="9"/>
      <c r="B909" s="9"/>
      <c r="C909" s="9"/>
      <c r="D909" s="9"/>
      <c r="E909" s="1046"/>
      <c r="F909" s="9"/>
      <c r="G909" s="1046"/>
      <c r="H909" s="16"/>
      <c r="I909" s="9"/>
      <c r="J909" s="9"/>
      <c r="K909" s="9"/>
      <c r="L909" s="9"/>
      <c r="M909" s="9"/>
      <c r="N909" s="9"/>
      <c r="O909" s="9"/>
      <c r="P909" s="9"/>
      <c r="Q909" s="425"/>
      <c r="S909" s="9"/>
      <c r="T909" s="17"/>
      <c r="V909" s="9"/>
      <c r="W909" s="17"/>
      <c r="X909" s="9"/>
      <c r="Y909" s="9"/>
      <c r="Z909" s="9"/>
      <c r="AA909" s="9"/>
      <c r="AB909" s="9"/>
      <c r="AC909" s="9"/>
      <c r="AD909" s="9"/>
      <c r="AE909" s="9"/>
      <c r="AF909" s="9"/>
      <c r="AG909" s="9"/>
      <c r="AH909" s="9"/>
    </row>
    <row r="910" spans="1:34" x14ac:dyDescent="0.25">
      <c r="A910" s="9"/>
      <c r="B910" s="9"/>
      <c r="C910" s="9"/>
      <c r="D910" s="9"/>
      <c r="E910" s="1046"/>
      <c r="F910" s="9"/>
      <c r="G910" s="1046"/>
      <c r="H910" s="16"/>
      <c r="I910" s="9"/>
      <c r="J910" s="9"/>
      <c r="K910" s="9"/>
      <c r="L910" s="9"/>
      <c r="M910" s="9"/>
      <c r="N910" s="9"/>
      <c r="O910" s="9"/>
      <c r="P910" s="9"/>
      <c r="Q910" s="425"/>
      <c r="S910" s="9"/>
      <c r="T910" s="17"/>
      <c r="V910" s="9"/>
      <c r="W910" s="17"/>
      <c r="X910" s="9"/>
      <c r="Y910" s="9"/>
      <c r="Z910" s="9"/>
      <c r="AA910" s="9"/>
      <c r="AB910" s="9"/>
      <c r="AC910" s="9"/>
      <c r="AD910" s="9"/>
      <c r="AE910" s="9"/>
      <c r="AF910" s="9"/>
      <c r="AG910" s="9"/>
      <c r="AH910" s="9"/>
    </row>
    <row r="911" spans="1:34" x14ac:dyDescent="0.25">
      <c r="A911" s="9"/>
      <c r="B911" s="9"/>
      <c r="C911" s="9"/>
      <c r="D911" s="9"/>
      <c r="E911" s="1046"/>
      <c r="F911" s="9"/>
      <c r="G911" s="1046"/>
      <c r="H911" s="16"/>
      <c r="I911" s="9"/>
      <c r="J911" s="9"/>
      <c r="K911" s="9"/>
      <c r="L911" s="9"/>
      <c r="M911" s="9"/>
      <c r="N911" s="9"/>
      <c r="O911" s="9"/>
      <c r="P911" s="9"/>
      <c r="Q911" s="425"/>
      <c r="S911" s="9"/>
      <c r="T911" s="17"/>
      <c r="V911" s="9"/>
      <c r="W911" s="17"/>
      <c r="X911" s="9"/>
      <c r="Y911" s="9"/>
      <c r="Z911" s="9"/>
      <c r="AA911" s="9"/>
      <c r="AB911" s="9"/>
      <c r="AC911" s="9"/>
      <c r="AD911" s="9"/>
      <c r="AE911" s="9"/>
      <c r="AF911" s="9"/>
      <c r="AG911" s="9"/>
      <c r="AH911" s="9"/>
    </row>
    <row r="912" spans="1:34" x14ac:dyDescent="0.25">
      <c r="A912" s="9"/>
      <c r="B912" s="9"/>
      <c r="C912" s="9"/>
      <c r="D912" s="9"/>
      <c r="E912" s="1046"/>
      <c r="F912" s="9"/>
      <c r="G912" s="1046"/>
      <c r="H912" s="16"/>
      <c r="I912" s="9"/>
      <c r="J912" s="9"/>
      <c r="K912" s="9"/>
      <c r="L912" s="9"/>
      <c r="M912" s="9"/>
      <c r="N912" s="9"/>
      <c r="O912" s="9"/>
      <c r="P912" s="9"/>
      <c r="Q912" s="425"/>
      <c r="S912" s="9"/>
      <c r="T912" s="17"/>
      <c r="V912" s="9"/>
      <c r="W912" s="17"/>
      <c r="X912" s="9"/>
      <c r="Y912" s="9"/>
      <c r="Z912" s="9"/>
      <c r="AA912" s="9"/>
      <c r="AB912" s="9"/>
      <c r="AC912" s="9"/>
      <c r="AD912" s="9"/>
      <c r="AE912" s="9"/>
      <c r="AF912" s="9"/>
      <c r="AG912" s="9"/>
      <c r="AH912" s="9"/>
    </row>
    <row r="913" spans="1:34" x14ac:dyDescent="0.25">
      <c r="A913" s="9"/>
      <c r="B913" s="9"/>
      <c r="C913" s="9"/>
      <c r="D913" s="9"/>
      <c r="E913" s="1046"/>
      <c r="F913" s="9"/>
      <c r="G913" s="1046"/>
      <c r="H913" s="16"/>
      <c r="I913" s="9"/>
      <c r="J913" s="9"/>
      <c r="K913" s="9"/>
      <c r="L913" s="9"/>
      <c r="M913" s="9"/>
      <c r="N913" s="9"/>
      <c r="O913" s="9"/>
      <c r="P913" s="9"/>
      <c r="Q913" s="425"/>
      <c r="S913" s="9"/>
      <c r="T913" s="17"/>
      <c r="V913" s="9"/>
      <c r="W913" s="17"/>
      <c r="X913" s="9"/>
      <c r="Y913" s="9"/>
      <c r="Z913" s="9"/>
      <c r="AA913" s="9"/>
      <c r="AB913" s="9"/>
      <c r="AC913" s="9"/>
      <c r="AD913" s="9"/>
      <c r="AE913" s="9"/>
      <c r="AF913" s="9"/>
      <c r="AG913" s="9"/>
      <c r="AH913" s="9"/>
    </row>
    <row r="914" spans="1:34" x14ac:dyDescent="0.25">
      <c r="A914" s="9"/>
      <c r="B914" s="9"/>
      <c r="C914" s="9"/>
      <c r="D914" s="9"/>
      <c r="E914" s="1046"/>
      <c r="F914" s="9"/>
      <c r="G914" s="1046"/>
      <c r="H914" s="16"/>
      <c r="I914" s="9"/>
      <c r="J914" s="9"/>
      <c r="K914" s="9"/>
      <c r="L914" s="9"/>
      <c r="M914" s="9"/>
      <c r="N914" s="9"/>
      <c r="O914" s="9"/>
      <c r="P914" s="9"/>
      <c r="Q914" s="425"/>
      <c r="S914" s="9"/>
      <c r="T914" s="17"/>
      <c r="V914" s="9"/>
      <c r="W914" s="17"/>
      <c r="X914" s="9"/>
      <c r="Y914" s="9"/>
      <c r="Z914" s="9"/>
      <c r="AA914" s="9"/>
      <c r="AB914" s="9"/>
      <c r="AC914" s="9"/>
      <c r="AD914" s="9"/>
      <c r="AE914" s="9"/>
      <c r="AF914" s="9"/>
      <c r="AG914" s="9"/>
      <c r="AH914" s="9"/>
    </row>
    <row r="915" spans="1:34" x14ac:dyDescent="0.25">
      <c r="A915" s="9"/>
      <c r="B915" s="9"/>
      <c r="C915" s="9"/>
      <c r="D915" s="9"/>
      <c r="E915" s="1046"/>
      <c r="F915" s="9"/>
      <c r="G915" s="1046"/>
      <c r="H915" s="16"/>
      <c r="I915" s="9"/>
      <c r="J915" s="9"/>
      <c r="K915" s="9"/>
      <c r="L915" s="9"/>
      <c r="M915" s="9"/>
      <c r="N915" s="9"/>
      <c r="O915" s="9"/>
      <c r="P915" s="9"/>
      <c r="Q915" s="425"/>
      <c r="S915" s="9"/>
      <c r="T915" s="17"/>
      <c r="V915" s="9"/>
      <c r="W915" s="17"/>
      <c r="X915" s="9"/>
      <c r="Y915" s="9"/>
      <c r="Z915" s="9"/>
      <c r="AA915" s="9"/>
      <c r="AB915" s="9"/>
      <c r="AC915" s="9"/>
      <c r="AD915" s="9"/>
      <c r="AE915" s="9"/>
      <c r="AF915" s="9"/>
      <c r="AG915" s="9"/>
      <c r="AH915" s="9"/>
    </row>
    <row r="916" spans="1:34" x14ac:dyDescent="0.25">
      <c r="A916" s="9"/>
      <c r="B916" s="9"/>
      <c r="C916" s="9"/>
      <c r="D916" s="9"/>
      <c r="E916" s="1046"/>
      <c r="F916" s="9"/>
      <c r="G916" s="1046"/>
      <c r="H916" s="16"/>
      <c r="I916" s="9"/>
      <c r="J916" s="9"/>
      <c r="K916" s="9"/>
      <c r="L916" s="9"/>
      <c r="M916" s="9"/>
      <c r="N916" s="9"/>
      <c r="O916" s="9"/>
      <c r="P916" s="9"/>
      <c r="Q916" s="425"/>
      <c r="S916" s="9"/>
      <c r="T916" s="17"/>
      <c r="V916" s="9"/>
      <c r="W916" s="17"/>
      <c r="X916" s="9"/>
      <c r="Y916" s="9"/>
      <c r="Z916" s="9"/>
      <c r="AA916" s="9"/>
      <c r="AB916" s="9"/>
      <c r="AC916" s="9"/>
      <c r="AD916" s="9"/>
      <c r="AE916" s="9"/>
      <c r="AF916" s="9"/>
      <c r="AG916" s="9"/>
      <c r="AH916" s="9"/>
    </row>
    <row r="917" spans="1:34" x14ac:dyDescent="0.25">
      <c r="A917" s="9"/>
      <c r="B917" s="9"/>
      <c r="C917" s="9"/>
      <c r="D917" s="9"/>
      <c r="E917" s="1046"/>
      <c r="F917" s="9"/>
      <c r="G917" s="1046"/>
      <c r="H917" s="16"/>
      <c r="I917" s="9"/>
      <c r="J917" s="9"/>
      <c r="K917" s="9"/>
      <c r="L917" s="9"/>
      <c r="M917" s="9"/>
      <c r="N917" s="9"/>
      <c r="O917" s="9"/>
      <c r="P917" s="9"/>
      <c r="Q917" s="425"/>
      <c r="S917" s="9"/>
      <c r="T917" s="17"/>
      <c r="V917" s="9"/>
      <c r="W917" s="17"/>
      <c r="X917" s="9"/>
      <c r="Y917" s="9"/>
      <c r="Z917" s="9"/>
      <c r="AA917" s="9"/>
      <c r="AB917" s="9"/>
      <c r="AC917" s="9"/>
      <c r="AD917" s="9"/>
      <c r="AE917" s="9"/>
      <c r="AF917" s="9"/>
      <c r="AG917" s="9"/>
      <c r="AH917" s="9"/>
    </row>
    <row r="918" spans="1:34" x14ac:dyDescent="0.25">
      <c r="A918" s="9"/>
      <c r="B918" s="9"/>
      <c r="C918" s="9"/>
      <c r="D918" s="9"/>
      <c r="E918" s="1046"/>
      <c r="F918" s="9"/>
      <c r="G918" s="1046"/>
      <c r="H918" s="16"/>
      <c r="I918" s="9"/>
      <c r="J918" s="9"/>
      <c r="K918" s="9"/>
      <c r="L918" s="9"/>
      <c r="M918" s="9"/>
      <c r="N918" s="9"/>
      <c r="O918" s="9"/>
      <c r="P918" s="9"/>
      <c r="Q918" s="425"/>
      <c r="S918" s="9"/>
      <c r="T918" s="17"/>
      <c r="V918" s="9"/>
      <c r="W918" s="17"/>
      <c r="X918" s="9"/>
      <c r="Y918" s="9"/>
      <c r="Z918" s="9"/>
      <c r="AA918" s="9"/>
      <c r="AB918" s="9"/>
      <c r="AC918" s="9"/>
      <c r="AD918" s="9"/>
      <c r="AE918" s="9"/>
      <c r="AF918" s="9"/>
      <c r="AG918" s="9"/>
      <c r="AH918" s="9"/>
    </row>
    <row r="919" spans="1:34" x14ac:dyDescent="0.25">
      <c r="A919" s="9"/>
      <c r="B919" s="9"/>
      <c r="C919" s="9"/>
      <c r="D919" s="9"/>
      <c r="E919" s="1046"/>
      <c r="F919" s="9"/>
      <c r="G919" s="1046"/>
      <c r="H919" s="16"/>
      <c r="I919" s="9"/>
      <c r="J919" s="9"/>
      <c r="K919" s="9"/>
      <c r="L919" s="9"/>
      <c r="M919" s="9"/>
      <c r="N919" s="9"/>
      <c r="O919" s="9"/>
      <c r="P919" s="9"/>
      <c r="Q919" s="425"/>
      <c r="S919" s="9"/>
      <c r="T919" s="17"/>
      <c r="V919" s="9"/>
      <c r="W919" s="17"/>
      <c r="X919" s="9"/>
      <c r="Y919" s="9"/>
      <c r="Z919" s="9"/>
      <c r="AA919" s="9"/>
      <c r="AB919" s="9"/>
      <c r="AC919" s="9"/>
      <c r="AD919" s="9"/>
      <c r="AE919" s="9"/>
      <c r="AF919" s="9"/>
      <c r="AG919" s="9"/>
      <c r="AH919" s="9"/>
    </row>
    <row r="920" spans="1:34" x14ac:dyDescent="0.25">
      <c r="A920" s="9"/>
      <c r="B920" s="9"/>
      <c r="C920" s="9"/>
      <c r="D920" s="9"/>
      <c r="E920" s="1046"/>
      <c r="F920" s="9"/>
      <c r="G920" s="1046"/>
      <c r="H920" s="16"/>
      <c r="I920" s="9"/>
      <c r="J920" s="9"/>
      <c r="K920" s="9"/>
      <c r="L920" s="9"/>
      <c r="M920" s="9"/>
      <c r="N920" s="9"/>
      <c r="O920" s="9"/>
      <c r="P920" s="9"/>
      <c r="Q920" s="425"/>
      <c r="S920" s="9"/>
      <c r="T920" s="17"/>
      <c r="V920" s="9"/>
      <c r="W920" s="17"/>
      <c r="X920" s="9"/>
      <c r="Y920" s="9"/>
      <c r="Z920" s="9"/>
      <c r="AA920" s="9"/>
      <c r="AB920" s="9"/>
      <c r="AC920" s="9"/>
      <c r="AD920" s="9"/>
      <c r="AE920" s="9"/>
      <c r="AF920" s="9"/>
      <c r="AG920" s="9"/>
      <c r="AH920" s="9"/>
    </row>
    <row r="921" spans="1:34" x14ac:dyDescent="0.25">
      <c r="A921" s="9"/>
      <c r="B921" s="9"/>
      <c r="C921" s="9"/>
      <c r="D921" s="9"/>
      <c r="E921" s="1046"/>
      <c r="F921" s="9"/>
      <c r="G921" s="1046"/>
      <c r="H921" s="16"/>
      <c r="I921" s="9"/>
      <c r="J921" s="9"/>
      <c r="K921" s="9"/>
      <c r="L921" s="9"/>
      <c r="M921" s="9"/>
      <c r="N921" s="9"/>
      <c r="O921" s="9"/>
      <c r="P921" s="9"/>
      <c r="Q921" s="425"/>
      <c r="S921" s="9"/>
      <c r="T921" s="17"/>
      <c r="V921" s="9"/>
      <c r="W921" s="17"/>
      <c r="X921" s="9"/>
      <c r="Y921" s="9"/>
      <c r="Z921" s="9"/>
      <c r="AA921" s="9"/>
      <c r="AB921" s="9"/>
      <c r="AC921" s="9"/>
      <c r="AD921" s="9"/>
      <c r="AE921" s="9"/>
      <c r="AF921" s="9"/>
      <c r="AG921" s="9"/>
      <c r="AH921" s="9"/>
    </row>
    <row r="922" spans="1:34" x14ac:dyDescent="0.25">
      <c r="A922" s="9"/>
      <c r="B922" s="9"/>
      <c r="C922" s="9"/>
      <c r="D922" s="9"/>
      <c r="E922" s="1046"/>
      <c r="F922" s="9"/>
      <c r="G922" s="1046"/>
      <c r="H922" s="16"/>
      <c r="I922" s="9"/>
      <c r="J922" s="9"/>
      <c r="K922" s="9"/>
      <c r="L922" s="9"/>
      <c r="M922" s="9"/>
      <c r="N922" s="9"/>
      <c r="O922" s="9"/>
      <c r="P922" s="9"/>
      <c r="Q922" s="425"/>
      <c r="S922" s="9"/>
      <c r="T922" s="17"/>
      <c r="V922" s="9"/>
      <c r="W922" s="17"/>
      <c r="X922" s="9"/>
      <c r="Y922" s="9"/>
      <c r="Z922" s="9"/>
      <c r="AA922" s="9"/>
      <c r="AB922" s="9"/>
      <c r="AC922" s="9"/>
      <c r="AD922" s="9"/>
      <c r="AE922" s="9"/>
      <c r="AF922" s="9"/>
      <c r="AG922" s="9"/>
      <c r="AH922" s="9"/>
    </row>
    <row r="923" spans="1:34" x14ac:dyDescent="0.25">
      <c r="A923" s="9"/>
      <c r="B923" s="9"/>
      <c r="C923" s="9"/>
      <c r="D923" s="9"/>
      <c r="E923" s="1046"/>
      <c r="F923" s="9"/>
      <c r="G923" s="1046"/>
      <c r="H923" s="16"/>
      <c r="I923" s="9"/>
      <c r="J923" s="9"/>
      <c r="K923" s="9"/>
      <c r="L923" s="9"/>
      <c r="M923" s="9"/>
      <c r="N923" s="9"/>
      <c r="O923" s="9"/>
      <c r="P923" s="9"/>
      <c r="Q923" s="425"/>
      <c r="S923" s="9"/>
      <c r="T923" s="17"/>
      <c r="V923" s="9"/>
      <c r="W923" s="17"/>
      <c r="X923" s="9"/>
      <c r="Y923" s="9"/>
      <c r="Z923" s="9"/>
      <c r="AA923" s="9"/>
      <c r="AB923" s="9"/>
      <c r="AC923" s="9"/>
      <c r="AD923" s="9"/>
      <c r="AE923" s="9"/>
      <c r="AF923" s="9"/>
      <c r="AG923" s="9"/>
      <c r="AH923" s="9"/>
    </row>
    <row r="924" spans="1:34" x14ac:dyDescent="0.25">
      <c r="A924" s="9"/>
      <c r="B924" s="9"/>
      <c r="C924" s="9"/>
      <c r="D924" s="9"/>
      <c r="E924" s="1046"/>
      <c r="F924" s="9"/>
      <c r="G924" s="1046"/>
      <c r="H924" s="16"/>
      <c r="I924" s="9"/>
      <c r="J924" s="9"/>
      <c r="K924" s="9"/>
      <c r="L924" s="9"/>
      <c r="M924" s="9"/>
      <c r="N924" s="9"/>
      <c r="O924" s="9"/>
      <c r="P924" s="9"/>
      <c r="Q924" s="425"/>
      <c r="S924" s="9"/>
      <c r="T924" s="17"/>
      <c r="V924" s="9"/>
      <c r="W924" s="17"/>
      <c r="X924" s="9"/>
      <c r="Y924" s="9"/>
      <c r="Z924" s="9"/>
      <c r="AA924" s="9"/>
      <c r="AB924" s="9"/>
      <c r="AC924" s="9"/>
      <c r="AD924" s="9"/>
      <c r="AE924" s="9"/>
      <c r="AF924" s="9"/>
      <c r="AG924" s="9"/>
      <c r="AH924" s="9"/>
    </row>
    <row r="925" spans="1:34" x14ac:dyDescent="0.25">
      <c r="A925" s="9"/>
      <c r="B925" s="9"/>
      <c r="C925" s="9"/>
      <c r="D925" s="9"/>
      <c r="E925" s="1046"/>
      <c r="F925" s="9"/>
      <c r="G925" s="1046"/>
      <c r="H925" s="16"/>
      <c r="I925" s="9"/>
      <c r="J925" s="9"/>
      <c r="K925" s="9"/>
      <c r="L925" s="9"/>
      <c r="M925" s="9"/>
      <c r="N925" s="9"/>
      <c r="O925" s="9"/>
      <c r="P925" s="9"/>
      <c r="Q925" s="425"/>
      <c r="S925" s="9"/>
      <c r="T925" s="17"/>
      <c r="V925" s="9"/>
      <c r="W925" s="17"/>
      <c r="X925" s="9"/>
      <c r="Y925" s="9"/>
      <c r="Z925" s="9"/>
      <c r="AA925" s="9"/>
      <c r="AB925" s="9"/>
      <c r="AC925" s="9"/>
      <c r="AD925" s="9"/>
      <c r="AE925" s="9"/>
      <c r="AF925" s="9"/>
      <c r="AG925" s="9"/>
      <c r="AH925" s="9"/>
    </row>
    <row r="926" spans="1:34" x14ac:dyDescent="0.25">
      <c r="A926" s="9"/>
      <c r="B926" s="9"/>
      <c r="C926" s="9"/>
      <c r="D926" s="9"/>
      <c r="E926" s="1046"/>
      <c r="F926" s="9"/>
      <c r="G926" s="1046"/>
      <c r="H926" s="16"/>
      <c r="I926" s="9"/>
      <c r="J926" s="9"/>
      <c r="K926" s="9"/>
      <c r="L926" s="9"/>
      <c r="M926" s="9"/>
      <c r="N926" s="9"/>
      <c r="O926" s="9"/>
      <c r="P926" s="9"/>
      <c r="Q926" s="425"/>
      <c r="S926" s="9"/>
      <c r="T926" s="17"/>
      <c r="V926" s="9"/>
      <c r="W926" s="17"/>
      <c r="X926" s="9"/>
      <c r="Y926" s="9"/>
      <c r="Z926" s="9"/>
      <c r="AA926" s="9"/>
      <c r="AB926" s="9"/>
      <c r="AC926" s="9"/>
      <c r="AD926" s="9"/>
      <c r="AE926" s="9"/>
      <c r="AF926" s="9"/>
      <c r="AG926" s="9"/>
      <c r="AH926" s="9"/>
    </row>
    <row r="927" spans="1:34" x14ac:dyDescent="0.25">
      <c r="A927" s="9"/>
      <c r="B927" s="9"/>
      <c r="C927" s="9"/>
      <c r="D927" s="9"/>
      <c r="E927" s="1046"/>
      <c r="F927" s="9"/>
      <c r="G927" s="1046"/>
      <c r="H927" s="16"/>
      <c r="I927" s="9"/>
      <c r="J927" s="9"/>
      <c r="K927" s="9"/>
      <c r="L927" s="9"/>
      <c r="M927" s="9"/>
      <c r="N927" s="9"/>
      <c r="O927" s="9"/>
      <c r="P927" s="9"/>
      <c r="Q927" s="425"/>
      <c r="S927" s="9"/>
      <c r="T927" s="17"/>
      <c r="V927" s="9"/>
      <c r="W927" s="17"/>
      <c r="X927" s="9"/>
      <c r="Y927" s="9"/>
      <c r="Z927" s="9"/>
      <c r="AA927" s="9"/>
      <c r="AB927" s="9"/>
      <c r="AC927" s="9"/>
      <c r="AD927" s="9"/>
      <c r="AE927" s="9"/>
      <c r="AF927" s="9"/>
      <c r="AG927" s="9"/>
      <c r="AH927" s="9"/>
    </row>
    <row r="928" spans="1:34" x14ac:dyDescent="0.25">
      <c r="A928" s="9"/>
      <c r="B928" s="9"/>
      <c r="C928" s="9"/>
      <c r="D928" s="9"/>
      <c r="E928" s="1046"/>
      <c r="F928" s="9"/>
      <c r="G928" s="1046"/>
      <c r="H928" s="16"/>
      <c r="I928" s="9"/>
      <c r="J928" s="9"/>
      <c r="K928" s="9"/>
      <c r="L928" s="9"/>
      <c r="M928" s="9"/>
      <c r="N928" s="9"/>
      <c r="O928" s="9"/>
      <c r="P928" s="9"/>
      <c r="Q928" s="425"/>
      <c r="S928" s="9"/>
      <c r="T928" s="17"/>
      <c r="V928" s="9"/>
      <c r="W928" s="17"/>
      <c r="X928" s="9"/>
      <c r="Y928" s="9"/>
      <c r="Z928" s="9"/>
      <c r="AA928" s="9"/>
      <c r="AB928" s="9"/>
      <c r="AC928" s="9"/>
      <c r="AD928" s="9"/>
      <c r="AE928" s="9"/>
      <c r="AF928" s="9"/>
      <c r="AG928" s="9"/>
      <c r="AH928" s="9"/>
    </row>
    <row r="929" spans="1:34" x14ac:dyDescent="0.25">
      <c r="A929" s="9"/>
      <c r="B929" s="9"/>
      <c r="C929" s="9"/>
      <c r="D929" s="9"/>
      <c r="E929" s="1046"/>
      <c r="F929" s="9"/>
      <c r="G929" s="1046"/>
      <c r="H929" s="16"/>
      <c r="I929" s="9"/>
      <c r="J929" s="9"/>
      <c r="K929" s="9"/>
      <c r="L929" s="9"/>
      <c r="M929" s="9"/>
      <c r="N929" s="9"/>
      <c r="O929" s="9"/>
      <c r="P929" s="9"/>
      <c r="Q929" s="425"/>
      <c r="S929" s="9"/>
      <c r="T929" s="17"/>
      <c r="V929" s="9"/>
      <c r="W929" s="17"/>
      <c r="X929" s="9"/>
      <c r="Y929" s="9"/>
      <c r="Z929" s="9"/>
      <c r="AA929" s="9"/>
      <c r="AB929" s="9"/>
      <c r="AC929" s="9"/>
      <c r="AD929" s="9"/>
      <c r="AE929" s="9"/>
      <c r="AF929" s="9"/>
      <c r="AG929" s="9"/>
      <c r="AH929" s="9"/>
    </row>
    <row r="930" spans="1:34" x14ac:dyDescent="0.25">
      <c r="A930" s="9"/>
      <c r="B930" s="9"/>
      <c r="C930" s="9"/>
      <c r="D930" s="9"/>
      <c r="E930" s="1046"/>
      <c r="F930" s="9"/>
      <c r="G930" s="1046"/>
      <c r="H930" s="16"/>
      <c r="I930" s="9"/>
      <c r="J930" s="9"/>
      <c r="K930" s="9"/>
      <c r="L930" s="9"/>
      <c r="M930" s="9"/>
      <c r="N930" s="9"/>
      <c r="O930" s="9"/>
      <c r="P930" s="9"/>
      <c r="Q930" s="425"/>
      <c r="S930" s="9"/>
      <c r="T930" s="17"/>
      <c r="V930" s="9"/>
      <c r="W930" s="17"/>
      <c r="X930" s="9"/>
      <c r="Y930" s="9"/>
      <c r="Z930" s="9"/>
      <c r="AA930" s="9"/>
      <c r="AB930" s="9"/>
      <c r="AC930" s="9"/>
      <c r="AD930" s="9"/>
      <c r="AE930" s="9"/>
      <c r="AF930" s="9"/>
      <c r="AG930" s="9"/>
      <c r="AH930" s="9"/>
    </row>
    <row r="931" spans="1:34" x14ac:dyDescent="0.25">
      <c r="A931" s="9"/>
      <c r="B931" s="9"/>
      <c r="C931" s="9"/>
      <c r="D931" s="9"/>
      <c r="E931" s="1046"/>
      <c r="F931" s="9"/>
      <c r="G931" s="1046"/>
      <c r="H931" s="16"/>
      <c r="I931" s="9"/>
      <c r="J931" s="9"/>
      <c r="K931" s="9"/>
      <c r="L931" s="9"/>
      <c r="M931" s="9"/>
      <c r="N931" s="9"/>
      <c r="O931" s="9"/>
      <c r="P931" s="9"/>
      <c r="Q931" s="425"/>
      <c r="S931" s="9"/>
      <c r="T931" s="17"/>
      <c r="V931" s="9"/>
      <c r="W931" s="17"/>
      <c r="X931" s="9"/>
      <c r="Y931" s="9"/>
      <c r="Z931" s="9"/>
      <c r="AA931" s="9"/>
      <c r="AB931" s="9"/>
      <c r="AC931" s="9"/>
      <c r="AD931" s="9"/>
      <c r="AE931" s="9"/>
      <c r="AF931" s="9"/>
      <c r="AG931" s="9"/>
      <c r="AH931" s="9"/>
    </row>
    <row r="932" spans="1:34" x14ac:dyDescent="0.25">
      <c r="A932" s="9"/>
      <c r="B932" s="9"/>
      <c r="C932" s="9"/>
      <c r="D932" s="9"/>
      <c r="E932" s="1046"/>
      <c r="F932" s="9"/>
      <c r="G932" s="1046"/>
      <c r="H932" s="16"/>
      <c r="I932" s="9"/>
      <c r="J932" s="9"/>
      <c r="K932" s="9"/>
      <c r="L932" s="9"/>
      <c r="M932" s="9"/>
      <c r="N932" s="9"/>
      <c r="O932" s="9"/>
      <c r="P932" s="9"/>
      <c r="Q932" s="425"/>
      <c r="S932" s="9"/>
      <c r="T932" s="17"/>
      <c r="V932" s="9"/>
      <c r="W932" s="17"/>
      <c r="X932" s="9"/>
      <c r="Y932" s="9"/>
      <c r="Z932" s="9"/>
      <c r="AA932" s="9"/>
      <c r="AB932" s="9"/>
      <c r="AC932" s="9"/>
      <c r="AD932" s="9"/>
      <c r="AE932" s="9"/>
      <c r="AF932" s="9"/>
      <c r="AG932" s="9"/>
      <c r="AH932" s="9"/>
    </row>
    <row r="933" spans="1:34" x14ac:dyDescent="0.25">
      <c r="A933" s="9"/>
      <c r="B933" s="9"/>
      <c r="C933" s="9"/>
      <c r="D933" s="9"/>
      <c r="E933" s="1046"/>
      <c r="F933" s="9"/>
      <c r="G933" s="1046"/>
      <c r="H933" s="16"/>
      <c r="I933" s="9"/>
      <c r="J933" s="9"/>
      <c r="K933" s="9"/>
      <c r="L933" s="9"/>
      <c r="M933" s="9"/>
      <c r="N933" s="9"/>
      <c r="O933" s="9"/>
      <c r="P933" s="9"/>
      <c r="Q933" s="425"/>
      <c r="S933" s="9"/>
      <c r="T933" s="17"/>
      <c r="V933" s="9"/>
      <c r="W933" s="17"/>
      <c r="X933" s="9"/>
      <c r="Y933" s="9"/>
      <c r="Z933" s="9"/>
      <c r="AA933" s="9"/>
      <c r="AB933" s="9"/>
      <c r="AC933" s="9"/>
      <c r="AD933" s="9"/>
      <c r="AE933" s="9"/>
      <c r="AF933" s="9"/>
      <c r="AG933" s="9"/>
      <c r="AH933" s="9"/>
    </row>
    <row r="934" spans="1:34" x14ac:dyDescent="0.25">
      <c r="A934" s="9"/>
      <c r="B934" s="9"/>
      <c r="C934" s="9"/>
      <c r="D934" s="9"/>
      <c r="E934" s="1046"/>
      <c r="F934" s="9"/>
      <c r="G934" s="1046"/>
      <c r="H934" s="16"/>
      <c r="I934" s="9"/>
      <c r="J934" s="9"/>
      <c r="K934" s="9"/>
      <c r="L934" s="9"/>
      <c r="M934" s="9"/>
      <c r="N934" s="9"/>
      <c r="O934" s="9"/>
      <c r="P934" s="9"/>
      <c r="Q934" s="425"/>
      <c r="S934" s="9"/>
      <c r="T934" s="17"/>
      <c r="V934" s="9"/>
      <c r="W934" s="17"/>
      <c r="X934" s="9"/>
      <c r="Y934" s="9"/>
      <c r="Z934" s="9"/>
      <c r="AA934" s="9"/>
      <c r="AB934" s="9"/>
      <c r="AC934" s="9"/>
      <c r="AD934" s="9"/>
      <c r="AE934" s="9"/>
      <c r="AF934" s="9"/>
      <c r="AG934" s="9"/>
      <c r="AH934" s="9"/>
    </row>
    <row r="935" spans="1:34" x14ac:dyDescent="0.25">
      <c r="A935" s="9"/>
      <c r="B935" s="9"/>
      <c r="C935" s="9"/>
      <c r="D935" s="9"/>
      <c r="E935" s="1046"/>
      <c r="F935" s="9"/>
      <c r="G935" s="1046"/>
      <c r="H935" s="16"/>
      <c r="I935" s="9"/>
      <c r="J935" s="9"/>
      <c r="K935" s="9"/>
      <c r="L935" s="9"/>
      <c r="M935" s="9"/>
      <c r="N935" s="9"/>
      <c r="O935" s="9"/>
      <c r="P935" s="9"/>
      <c r="Q935" s="425"/>
      <c r="S935" s="9"/>
      <c r="T935" s="17"/>
      <c r="V935" s="9"/>
      <c r="W935" s="17"/>
      <c r="X935" s="9"/>
      <c r="Y935" s="9"/>
      <c r="Z935" s="9"/>
      <c r="AA935" s="9"/>
      <c r="AB935" s="9"/>
      <c r="AC935" s="9"/>
      <c r="AD935" s="9"/>
      <c r="AE935" s="9"/>
      <c r="AF935" s="9"/>
      <c r="AG935" s="9"/>
      <c r="AH935" s="9"/>
    </row>
    <row r="936" spans="1:34" x14ac:dyDescent="0.25">
      <c r="A936" s="9"/>
      <c r="B936" s="9"/>
      <c r="C936" s="9"/>
      <c r="D936" s="9"/>
      <c r="E936" s="1046"/>
      <c r="F936" s="9"/>
      <c r="G936" s="1046"/>
      <c r="H936" s="16"/>
      <c r="I936" s="9"/>
      <c r="J936" s="9"/>
      <c r="K936" s="9"/>
      <c r="L936" s="9"/>
      <c r="M936" s="9"/>
      <c r="N936" s="9"/>
      <c r="O936" s="9"/>
      <c r="P936" s="9"/>
      <c r="Q936" s="425"/>
      <c r="S936" s="9"/>
      <c r="T936" s="17"/>
      <c r="V936" s="9"/>
      <c r="W936" s="17"/>
      <c r="X936" s="9"/>
      <c r="Y936" s="9"/>
      <c r="Z936" s="9"/>
      <c r="AA936" s="9"/>
      <c r="AB936" s="9"/>
      <c r="AC936" s="9"/>
      <c r="AD936" s="9"/>
      <c r="AE936" s="9"/>
      <c r="AF936" s="9"/>
      <c r="AG936" s="9"/>
      <c r="AH936" s="9"/>
    </row>
    <row r="937" spans="1:34" x14ac:dyDescent="0.25">
      <c r="A937" s="9"/>
      <c r="B937" s="9"/>
      <c r="C937" s="9"/>
      <c r="D937" s="9"/>
      <c r="E937" s="1046"/>
      <c r="F937" s="9"/>
      <c r="G937" s="1046"/>
      <c r="H937" s="16"/>
      <c r="I937" s="9"/>
      <c r="J937" s="9"/>
      <c r="K937" s="9"/>
      <c r="L937" s="9"/>
      <c r="M937" s="9"/>
      <c r="N937" s="9"/>
      <c r="O937" s="9"/>
      <c r="P937" s="9"/>
      <c r="Q937" s="425"/>
      <c r="S937" s="9"/>
      <c r="T937" s="17"/>
      <c r="V937" s="9"/>
      <c r="W937" s="17"/>
      <c r="X937" s="9"/>
      <c r="Y937" s="9"/>
      <c r="Z937" s="9"/>
      <c r="AA937" s="9"/>
      <c r="AB937" s="9"/>
      <c r="AC937" s="9"/>
      <c r="AD937" s="9"/>
      <c r="AE937" s="9"/>
      <c r="AF937" s="9"/>
      <c r="AG937" s="9"/>
      <c r="AH937" s="9"/>
    </row>
    <row r="938" spans="1:34" x14ac:dyDescent="0.25">
      <c r="A938" s="9"/>
      <c r="B938" s="9"/>
      <c r="C938" s="9"/>
      <c r="D938" s="9"/>
      <c r="E938" s="1046"/>
      <c r="F938" s="9"/>
      <c r="G938" s="1046"/>
      <c r="H938" s="16"/>
      <c r="I938" s="9"/>
      <c r="J938" s="9"/>
      <c r="K938" s="9"/>
      <c r="L938" s="9"/>
      <c r="M938" s="9"/>
      <c r="N938" s="9"/>
      <c r="O938" s="9"/>
      <c r="P938" s="9"/>
      <c r="Q938" s="425"/>
      <c r="S938" s="9"/>
      <c r="T938" s="17"/>
      <c r="V938" s="9"/>
      <c r="W938" s="17"/>
      <c r="X938" s="9"/>
      <c r="Y938" s="9"/>
      <c r="Z938" s="9"/>
      <c r="AA938" s="9"/>
      <c r="AB938" s="9"/>
      <c r="AC938" s="9"/>
      <c r="AD938" s="9"/>
      <c r="AE938" s="9"/>
      <c r="AF938" s="9"/>
      <c r="AG938" s="9"/>
      <c r="AH938" s="9"/>
    </row>
    <row r="939" spans="1:34" x14ac:dyDescent="0.25">
      <c r="A939" s="9"/>
      <c r="B939" s="9"/>
      <c r="C939" s="9"/>
      <c r="D939" s="9"/>
      <c r="E939" s="1046"/>
      <c r="F939" s="9"/>
      <c r="G939" s="1046"/>
      <c r="H939" s="16"/>
      <c r="I939" s="9"/>
      <c r="J939" s="9"/>
      <c r="K939" s="9"/>
      <c r="L939" s="9"/>
      <c r="M939" s="9"/>
      <c r="N939" s="9"/>
      <c r="O939" s="9"/>
      <c r="P939" s="9"/>
      <c r="Q939" s="425"/>
      <c r="S939" s="9"/>
      <c r="T939" s="17"/>
      <c r="V939" s="9"/>
      <c r="W939" s="17"/>
      <c r="X939" s="9"/>
      <c r="Y939" s="9"/>
      <c r="Z939" s="9"/>
      <c r="AA939" s="9"/>
      <c r="AB939" s="9"/>
      <c r="AC939" s="9"/>
      <c r="AD939" s="9"/>
      <c r="AE939" s="9"/>
      <c r="AF939" s="9"/>
      <c r="AG939" s="9"/>
      <c r="AH939" s="9"/>
    </row>
    <row r="940" spans="1:34" x14ac:dyDescent="0.25">
      <c r="A940" s="9"/>
      <c r="B940" s="9"/>
      <c r="C940" s="9"/>
      <c r="D940" s="9"/>
      <c r="E940" s="1046"/>
      <c r="F940" s="9"/>
      <c r="G940" s="1046"/>
      <c r="H940" s="16"/>
      <c r="I940" s="9"/>
      <c r="J940" s="9"/>
      <c r="K940" s="9"/>
      <c r="L940" s="9"/>
      <c r="M940" s="9"/>
      <c r="N940" s="9"/>
      <c r="O940" s="9"/>
      <c r="P940" s="9"/>
      <c r="Q940" s="425"/>
      <c r="S940" s="9"/>
      <c r="T940" s="17"/>
      <c r="V940" s="9"/>
      <c r="W940" s="17"/>
      <c r="X940" s="9"/>
      <c r="Y940" s="9"/>
      <c r="Z940" s="9"/>
      <c r="AA940" s="9"/>
      <c r="AB940" s="9"/>
      <c r="AC940" s="9"/>
      <c r="AD940" s="9"/>
      <c r="AE940" s="9"/>
      <c r="AF940" s="9"/>
      <c r="AG940" s="9"/>
      <c r="AH940" s="9"/>
    </row>
    <row r="941" spans="1:34" x14ac:dyDescent="0.25">
      <c r="A941" s="9"/>
      <c r="B941" s="9"/>
      <c r="C941" s="9"/>
      <c r="D941" s="9"/>
      <c r="E941" s="1046"/>
      <c r="F941" s="9"/>
      <c r="G941" s="1046"/>
      <c r="H941" s="16"/>
      <c r="I941" s="9"/>
      <c r="J941" s="9"/>
      <c r="K941" s="9"/>
      <c r="L941" s="9"/>
      <c r="M941" s="9"/>
      <c r="N941" s="9"/>
      <c r="O941" s="9"/>
      <c r="P941" s="9"/>
      <c r="Q941" s="425"/>
      <c r="S941" s="9"/>
      <c r="T941" s="17"/>
      <c r="V941" s="9"/>
      <c r="W941" s="17"/>
      <c r="X941" s="9"/>
      <c r="Y941" s="9"/>
      <c r="Z941" s="9"/>
      <c r="AA941" s="9"/>
      <c r="AB941" s="9"/>
      <c r="AC941" s="9"/>
      <c r="AD941" s="9"/>
      <c r="AE941" s="9"/>
      <c r="AF941" s="9"/>
      <c r="AG941" s="9"/>
      <c r="AH941" s="9"/>
    </row>
    <row r="942" spans="1:34" x14ac:dyDescent="0.25">
      <c r="A942" s="9"/>
      <c r="B942" s="9"/>
      <c r="C942" s="9"/>
      <c r="D942" s="9"/>
      <c r="E942" s="1046"/>
      <c r="F942" s="9"/>
      <c r="G942" s="1046"/>
      <c r="H942" s="16"/>
      <c r="I942" s="9"/>
      <c r="J942" s="9"/>
      <c r="K942" s="9"/>
      <c r="L942" s="9"/>
      <c r="M942" s="9"/>
      <c r="N942" s="9"/>
      <c r="O942" s="9"/>
      <c r="P942" s="9"/>
      <c r="Q942" s="425"/>
      <c r="S942" s="9"/>
      <c r="T942" s="17"/>
      <c r="V942" s="9"/>
      <c r="W942" s="17"/>
      <c r="X942" s="9"/>
      <c r="Y942" s="9"/>
      <c r="Z942" s="9"/>
      <c r="AA942" s="9"/>
      <c r="AB942" s="9"/>
      <c r="AC942" s="9"/>
      <c r="AD942" s="9"/>
      <c r="AE942" s="9"/>
      <c r="AF942" s="9"/>
      <c r="AG942" s="9"/>
      <c r="AH942" s="9"/>
    </row>
    <row r="943" spans="1:34" x14ac:dyDescent="0.25">
      <c r="A943" s="9"/>
      <c r="B943" s="9"/>
      <c r="C943" s="9"/>
      <c r="D943" s="9"/>
      <c r="E943" s="1046"/>
      <c r="F943" s="9"/>
      <c r="G943" s="1046"/>
      <c r="H943" s="16"/>
      <c r="I943" s="9"/>
      <c r="J943" s="9"/>
      <c r="K943" s="9"/>
      <c r="L943" s="9"/>
      <c r="M943" s="9"/>
      <c r="N943" s="9"/>
      <c r="O943" s="9"/>
      <c r="P943" s="9"/>
      <c r="Q943" s="425"/>
      <c r="S943" s="9"/>
      <c r="T943" s="17"/>
      <c r="V943" s="9"/>
      <c r="W943" s="17"/>
      <c r="X943" s="9"/>
      <c r="Y943" s="9"/>
      <c r="Z943" s="9"/>
      <c r="AA943" s="9"/>
      <c r="AB943" s="9"/>
      <c r="AC943" s="9"/>
      <c r="AD943" s="9"/>
      <c r="AE943" s="9"/>
      <c r="AF943" s="9"/>
      <c r="AG943" s="9"/>
      <c r="AH943" s="9"/>
    </row>
    <row r="944" spans="1:34" x14ac:dyDescent="0.25">
      <c r="A944" s="9"/>
      <c r="B944" s="9"/>
      <c r="C944" s="9"/>
      <c r="D944" s="9"/>
      <c r="E944" s="1046"/>
      <c r="F944" s="9"/>
      <c r="G944" s="1046"/>
      <c r="H944" s="16"/>
      <c r="I944" s="9"/>
      <c r="J944" s="9"/>
      <c r="K944" s="9"/>
      <c r="L944" s="9"/>
      <c r="M944" s="9"/>
      <c r="N944" s="9"/>
      <c r="O944" s="9"/>
      <c r="P944" s="9"/>
      <c r="Q944" s="425"/>
      <c r="S944" s="9"/>
      <c r="T944" s="17"/>
      <c r="V944" s="9"/>
      <c r="W944" s="17"/>
      <c r="X944" s="9"/>
      <c r="Y944" s="9"/>
      <c r="Z944" s="9"/>
      <c r="AA944" s="9"/>
      <c r="AB944" s="9"/>
      <c r="AC944" s="9"/>
      <c r="AD944" s="9"/>
      <c r="AE944" s="9"/>
      <c r="AF944" s="9"/>
      <c r="AG944" s="9"/>
      <c r="AH944" s="9"/>
    </row>
    <row r="945" spans="1:34" x14ac:dyDescent="0.25">
      <c r="A945" s="9"/>
      <c r="B945" s="9"/>
      <c r="C945" s="9"/>
      <c r="D945" s="9"/>
      <c r="E945" s="1046"/>
      <c r="F945" s="9"/>
      <c r="G945" s="1046"/>
      <c r="H945" s="16"/>
      <c r="I945" s="9"/>
      <c r="J945" s="9"/>
      <c r="K945" s="9"/>
      <c r="L945" s="9"/>
      <c r="M945" s="9"/>
      <c r="N945" s="9"/>
      <c r="O945" s="9"/>
      <c r="P945" s="9"/>
      <c r="Q945" s="425"/>
      <c r="S945" s="9"/>
      <c r="T945" s="17"/>
      <c r="V945" s="9"/>
      <c r="W945" s="17"/>
      <c r="X945" s="9"/>
      <c r="Y945" s="9"/>
      <c r="Z945" s="9"/>
      <c r="AA945" s="9"/>
      <c r="AB945" s="9"/>
      <c r="AC945" s="9"/>
      <c r="AD945" s="9"/>
      <c r="AE945" s="9"/>
      <c r="AF945" s="9"/>
      <c r="AG945" s="9"/>
      <c r="AH945" s="9"/>
    </row>
    <row r="946" spans="1:34" x14ac:dyDescent="0.25">
      <c r="A946" s="9"/>
      <c r="B946" s="9"/>
      <c r="C946" s="9"/>
      <c r="D946" s="9"/>
      <c r="E946" s="1046"/>
      <c r="F946" s="9"/>
      <c r="G946" s="1046"/>
      <c r="H946" s="16"/>
      <c r="I946" s="9"/>
      <c r="J946" s="9"/>
      <c r="K946" s="9"/>
      <c r="L946" s="9"/>
      <c r="M946" s="9"/>
      <c r="N946" s="9"/>
      <c r="O946" s="9"/>
      <c r="P946" s="9"/>
      <c r="Q946" s="425"/>
      <c r="S946" s="9"/>
      <c r="T946" s="17"/>
      <c r="V946" s="9"/>
      <c r="W946" s="17"/>
      <c r="X946" s="9"/>
      <c r="Y946" s="9"/>
      <c r="Z946" s="9"/>
      <c r="AA946" s="9"/>
      <c r="AB946" s="9"/>
      <c r="AC946" s="9"/>
      <c r="AD946" s="9"/>
      <c r="AE946" s="9"/>
      <c r="AF946" s="9"/>
      <c r="AG946" s="9"/>
      <c r="AH946" s="9"/>
    </row>
    <row r="947" spans="1:34" x14ac:dyDescent="0.25">
      <c r="A947" s="9"/>
      <c r="B947" s="9"/>
      <c r="C947" s="9"/>
      <c r="D947" s="9"/>
      <c r="E947" s="1046"/>
      <c r="F947" s="9"/>
      <c r="G947" s="1046"/>
      <c r="H947" s="16"/>
      <c r="I947" s="9"/>
      <c r="J947" s="9"/>
      <c r="K947" s="9"/>
      <c r="L947" s="9"/>
      <c r="M947" s="9"/>
      <c r="N947" s="9"/>
      <c r="O947" s="9"/>
      <c r="P947" s="9"/>
      <c r="Q947" s="425"/>
      <c r="S947" s="9"/>
      <c r="T947" s="17"/>
      <c r="V947" s="9"/>
      <c r="W947" s="17"/>
      <c r="X947" s="9"/>
      <c r="Y947" s="9"/>
      <c r="Z947" s="9"/>
      <c r="AA947" s="9"/>
      <c r="AB947" s="9"/>
      <c r="AC947" s="9"/>
      <c r="AD947" s="9"/>
      <c r="AE947" s="9"/>
      <c r="AF947" s="9"/>
      <c r="AG947" s="9"/>
      <c r="AH947" s="9"/>
    </row>
    <row r="948" spans="1:34" x14ac:dyDescent="0.25">
      <c r="A948" s="9"/>
      <c r="B948" s="9"/>
      <c r="C948" s="9"/>
      <c r="D948" s="9"/>
      <c r="E948" s="1046"/>
      <c r="F948" s="9"/>
      <c r="G948" s="1046"/>
      <c r="H948" s="16"/>
      <c r="I948" s="9"/>
      <c r="J948" s="9"/>
      <c r="K948" s="9"/>
      <c r="L948" s="9"/>
      <c r="M948" s="9"/>
      <c r="N948" s="9"/>
      <c r="O948" s="9"/>
      <c r="P948" s="9"/>
      <c r="Q948" s="425"/>
      <c r="S948" s="9"/>
      <c r="T948" s="17"/>
      <c r="V948" s="9"/>
      <c r="W948" s="17"/>
      <c r="X948" s="9"/>
      <c r="Y948" s="9"/>
      <c r="Z948" s="9"/>
      <c r="AA948" s="9"/>
      <c r="AB948" s="9"/>
      <c r="AC948" s="9"/>
      <c r="AD948" s="9"/>
      <c r="AE948" s="9"/>
      <c r="AF948" s="9"/>
      <c r="AG948" s="9"/>
      <c r="AH948" s="9"/>
    </row>
    <row r="949" spans="1:34" x14ac:dyDescent="0.25">
      <c r="A949" s="9"/>
      <c r="B949" s="9"/>
      <c r="C949" s="9"/>
      <c r="D949" s="9"/>
      <c r="E949" s="1046"/>
      <c r="F949" s="9"/>
      <c r="G949" s="1046"/>
      <c r="H949" s="16"/>
      <c r="I949" s="9"/>
      <c r="J949" s="9"/>
      <c r="K949" s="9"/>
      <c r="L949" s="9"/>
      <c r="M949" s="9"/>
      <c r="N949" s="9"/>
      <c r="O949" s="9"/>
      <c r="P949" s="9"/>
      <c r="Q949" s="425"/>
      <c r="S949" s="9"/>
      <c r="T949" s="17"/>
      <c r="V949" s="9"/>
      <c r="W949" s="17"/>
      <c r="X949" s="9"/>
      <c r="Y949" s="9"/>
      <c r="Z949" s="9"/>
      <c r="AA949" s="9"/>
      <c r="AB949" s="9"/>
      <c r="AC949" s="9"/>
      <c r="AD949" s="9"/>
      <c r="AE949" s="9"/>
      <c r="AF949" s="9"/>
      <c r="AG949" s="9"/>
      <c r="AH949" s="9"/>
    </row>
    <row r="950" spans="1:34" x14ac:dyDescent="0.25">
      <c r="A950" s="9"/>
      <c r="B950" s="9"/>
      <c r="C950" s="9"/>
      <c r="D950" s="9"/>
      <c r="E950" s="1046"/>
      <c r="F950" s="9"/>
      <c r="G950" s="1046"/>
      <c r="H950" s="16"/>
      <c r="I950" s="9"/>
      <c r="J950" s="9"/>
      <c r="K950" s="9"/>
      <c r="L950" s="9"/>
      <c r="M950" s="9"/>
      <c r="N950" s="9"/>
      <c r="O950" s="9"/>
      <c r="P950" s="9"/>
      <c r="Q950" s="425"/>
      <c r="S950" s="9"/>
      <c r="T950" s="17"/>
      <c r="V950" s="9"/>
      <c r="W950" s="17"/>
      <c r="X950" s="9"/>
      <c r="Y950" s="9"/>
      <c r="Z950" s="9"/>
      <c r="AA950" s="9"/>
      <c r="AB950" s="9"/>
      <c r="AC950" s="9"/>
      <c r="AD950" s="9"/>
      <c r="AE950" s="9"/>
      <c r="AF950" s="9"/>
      <c r="AG950" s="9"/>
      <c r="AH950" s="9"/>
    </row>
    <row r="951" spans="1:34" x14ac:dyDescent="0.25">
      <c r="A951" s="9"/>
      <c r="B951" s="9"/>
      <c r="C951" s="9"/>
      <c r="D951" s="9"/>
      <c r="E951" s="1046"/>
      <c r="F951" s="9"/>
      <c r="G951" s="1046"/>
      <c r="H951" s="16"/>
      <c r="I951" s="9"/>
      <c r="J951" s="9"/>
      <c r="K951" s="9"/>
      <c r="L951" s="9"/>
      <c r="M951" s="9"/>
      <c r="N951" s="9"/>
      <c r="O951" s="9"/>
      <c r="P951" s="9"/>
      <c r="Q951" s="425"/>
      <c r="S951" s="9"/>
      <c r="T951" s="17"/>
      <c r="V951" s="9"/>
      <c r="W951" s="17"/>
      <c r="X951" s="9"/>
      <c r="Y951" s="9"/>
      <c r="Z951" s="9"/>
      <c r="AA951" s="9"/>
      <c r="AB951" s="9"/>
      <c r="AC951" s="9"/>
      <c r="AD951" s="9"/>
      <c r="AE951" s="9"/>
      <c r="AF951" s="9"/>
      <c r="AG951" s="9"/>
      <c r="AH951" s="9"/>
    </row>
    <row r="952" spans="1:34" x14ac:dyDescent="0.25">
      <c r="A952" s="9"/>
      <c r="B952" s="9"/>
      <c r="C952" s="9"/>
      <c r="D952" s="9"/>
      <c r="E952" s="1046"/>
      <c r="F952" s="9"/>
      <c r="G952" s="1046"/>
      <c r="H952" s="16"/>
      <c r="I952" s="9"/>
      <c r="J952" s="9"/>
      <c r="K952" s="9"/>
      <c r="L952" s="9"/>
      <c r="M952" s="9"/>
      <c r="N952" s="9"/>
      <c r="O952" s="9"/>
      <c r="P952" s="9"/>
      <c r="Q952" s="425"/>
      <c r="S952" s="9"/>
      <c r="T952" s="17"/>
      <c r="V952" s="9"/>
      <c r="W952" s="17"/>
      <c r="X952" s="9"/>
      <c r="Y952" s="9"/>
      <c r="Z952" s="9"/>
      <c r="AA952" s="9"/>
      <c r="AB952" s="9"/>
      <c r="AC952" s="9"/>
      <c r="AD952" s="9"/>
      <c r="AE952" s="9"/>
      <c r="AF952" s="9"/>
      <c r="AG952" s="9"/>
      <c r="AH952" s="9"/>
    </row>
    <row r="953" spans="1:34" x14ac:dyDescent="0.25">
      <c r="A953" s="9"/>
      <c r="B953" s="9"/>
      <c r="C953" s="9"/>
      <c r="D953" s="9"/>
      <c r="E953" s="1046"/>
      <c r="F953" s="9"/>
      <c r="G953" s="1046"/>
      <c r="H953" s="16"/>
      <c r="I953" s="9"/>
      <c r="J953" s="9"/>
      <c r="K953" s="9"/>
      <c r="L953" s="9"/>
      <c r="M953" s="9"/>
      <c r="N953" s="9"/>
      <c r="O953" s="9"/>
      <c r="P953" s="9"/>
      <c r="Q953" s="425"/>
      <c r="S953" s="9"/>
      <c r="T953" s="17"/>
      <c r="V953" s="9"/>
      <c r="W953" s="17"/>
      <c r="X953" s="9"/>
      <c r="Y953" s="9"/>
      <c r="Z953" s="9"/>
      <c r="AA953" s="9"/>
      <c r="AB953" s="9"/>
      <c r="AC953" s="9"/>
      <c r="AD953" s="9"/>
      <c r="AE953" s="9"/>
      <c r="AF953" s="9"/>
      <c r="AG953" s="9"/>
      <c r="AH953" s="9"/>
    </row>
    <row r="954" spans="1:34" x14ac:dyDescent="0.25">
      <c r="A954" s="9"/>
      <c r="B954" s="9"/>
      <c r="C954" s="9"/>
      <c r="D954" s="9"/>
      <c r="E954" s="1046"/>
      <c r="F954" s="9"/>
      <c r="G954" s="1046"/>
      <c r="H954" s="16"/>
      <c r="I954" s="9"/>
      <c r="J954" s="9"/>
      <c r="K954" s="9"/>
      <c r="L954" s="9"/>
      <c r="M954" s="9"/>
      <c r="N954" s="9"/>
      <c r="O954" s="9"/>
      <c r="P954" s="9"/>
      <c r="Q954" s="425"/>
      <c r="S954" s="9"/>
      <c r="T954" s="17"/>
      <c r="V954" s="9"/>
      <c r="W954" s="17"/>
      <c r="X954" s="9"/>
      <c r="Y954" s="9"/>
      <c r="Z954" s="9"/>
      <c r="AA954" s="9"/>
      <c r="AB954" s="9"/>
      <c r="AC954" s="9"/>
      <c r="AD954" s="9"/>
      <c r="AE954" s="9"/>
      <c r="AF954" s="9"/>
      <c r="AG954" s="9"/>
      <c r="AH954" s="9"/>
    </row>
    <row r="955" spans="1:34" x14ac:dyDescent="0.25">
      <c r="A955" s="9"/>
      <c r="B955" s="9"/>
      <c r="C955" s="9"/>
      <c r="D955" s="9"/>
      <c r="E955" s="1046"/>
      <c r="F955" s="9"/>
      <c r="G955" s="1046"/>
      <c r="H955" s="16"/>
      <c r="I955" s="9"/>
      <c r="J955" s="9"/>
      <c r="K955" s="9"/>
      <c r="L955" s="9"/>
      <c r="M955" s="9"/>
      <c r="N955" s="9"/>
      <c r="O955" s="9"/>
      <c r="P955" s="9"/>
      <c r="Q955" s="425"/>
      <c r="S955" s="9"/>
      <c r="T955" s="17"/>
      <c r="V955" s="9"/>
      <c r="W955" s="17"/>
      <c r="X955" s="9"/>
      <c r="Y955" s="9"/>
      <c r="Z955" s="9"/>
      <c r="AA955" s="9"/>
      <c r="AB955" s="9"/>
      <c r="AC955" s="9"/>
      <c r="AD955" s="9"/>
      <c r="AE955" s="9"/>
      <c r="AF955" s="9"/>
      <c r="AG955" s="9"/>
      <c r="AH955" s="9"/>
    </row>
    <row r="956" spans="1:34" x14ac:dyDescent="0.25">
      <c r="A956" s="9"/>
      <c r="B956" s="9"/>
      <c r="C956" s="9"/>
      <c r="D956" s="9"/>
      <c r="E956" s="1046"/>
      <c r="F956" s="9"/>
      <c r="G956" s="1046"/>
      <c r="H956" s="16"/>
      <c r="I956" s="9"/>
      <c r="J956" s="9"/>
      <c r="K956" s="9"/>
      <c r="L956" s="9"/>
      <c r="M956" s="9"/>
      <c r="N956" s="9"/>
      <c r="O956" s="9"/>
      <c r="P956" s="9"/>
      <c r="Q956" s="425"/>
      <c r="S956" s="9"/>
      <c r="T956" s="17"/>
      <c r="V956" s="9"/>
      <c r="W956" s="17"/>
      <c r="X956" s="9"/>
      <c r="Y956" s="9"/>
      <c r="Z956" s="9"/>
      <c r="AA956" s="9"/>
      <c r="AB956" s="9"/>
      <c r="AC956" s="9"/>
      <c r="AD956" s="9"/>
      <c r="AE956" s="9"/>
      <c r="AF956" s="9"/>
      <c r="AG956" s="9"/>
      <c r="AH956" s="9"/>
    </row>
    <row r="957" spans="1:34" x14ac:dyDescent="0.25">
      <c r="A957" s="9"/>
      <c r="B957" s="9"/>
      <c r="C957" s="9"/>
      <c r="D957" s="9"/>
      <c r="E957" s="1046"/>
      <c r="F957" s="9"/>
      <c r="G957" s="1046"/>
      <c r="H957" s="16"/>
      <c r="I957" s="9"/>
      <c r="J957" s="9"/>
      <c r="K957" s="9"/>
      <c r="L957" s="9"/>
      <c r="M957" s="9"/>
      <c r="N957" s="9"/>
      <c r="O957" s="9"/>
      <c r="P957" s="9"/>
      <c r="Q957" s="425"/>
      <c r="S957" s="9"/>
      <c r="T957" s="17"/>
      <c r="V957" s="9"/>
      <c r="W957" s="17"/>
      <c r="X957" s="9"/>
      <c r="Y957" s="9"/>
      <c r="Z957" s="9"/>
      <c r="AA957" s="9"/>
      <c r="AB957" s="9"/>
      <c r="AC957" s="9"/>
      <c r="AD957" s="9"/>
      <c r="AE957" s="9"/>
      <c r="AF957" s="9"/>
      <c r="AG957" s="9"/>
      <c r="AH957" s="9"/>
    </row>
    <row r="958" spans="1:34" x14ac:dyDescent="0.25">
      <c r="A958" s="9"/>
      <c r="B958" s="9"/>
      <c r="C958" s="9"/>
      <c r="D958" s="9"/>
      <c r="E958" s="1046"/>
      <c r="F958" s="9"/>
      <c r="G958" s="1046"/>
      <c r="H958" s="16"/>
      <c r="I958" s="9"/>
      <c r="J958" s="9"/>
      <c r="K958" s="9"/>
      <c r="L958" s="9"/>
      <c r="M958" s="9"/>
      <c r="N958" s="9"/>
      <c r="O958" s="9"/>
      <c r="P958" s="9"/>
      <c r="Q958" s="425"/>
      <c r="S958" s="9"/>
      <c r="T958" s="17"/>
      <c r="V958" s="9"/>
      <c r="W958" s="17"/>
      <c r="X958" s="9"/>
      <c r="Y958" s="9"/>
      <c r="Z958" s="9"/>
      <c r="AA958" s="9"/>
      <c r="AB958" s="9"/>
      <c r="AC958" s="9"/>
      <c r="AD958" s="9"/>
      <c r="AE958" s="9"/>
      <c r="AF958" s="9"/>
      <c r="AG958" s="9"/>
      <c r="AH958" s="9"/>
    </row>
    <row r="959" spans="1:34" x14ac:dyDescent="0.25">
      <c r="A959" s="9"/>
      <c r="B959" s="9"/>
      <c r="C959" s="9"/>
      <c r="D959" s="9"/>
      <c r="E959" s="1046"/>
      <c r="F959" s="9"/>
      <c r="G959" s="1046"/>
      <c r="H959" s="16"/>
      <c r="I959" s="9"/>
      <c r="J959" s="9"/>
      <c r="K959" s="9"/>
      <c r="L959" s="9"/>
      <c r="M959" s="9"/>
      <c r="N959" s="9"/>
      <c r="O959" s="9"/>
      <c r="P959" s="9"/>
      <c r="Q959" s="425"/>
      <c r="S959" s="9"/>
      <c r="T959" s="17"/>
      <c r="V959" s="9"/>
      <c r="W959" s="17"/>
      <c r="X959" s="9"/>
      <c r="Y959" s="9"/>
      <c r="Z959" s="9"/>
      <c r="AA959" s="9"/>
      <c r="AB959" s="9"/>
      <c r="AC959" s="9"/>
      <c r="AD959" s="9"/>
      <c r="AE959" s="9"/>
      <c r="AF959" s="9"/>
      <c r="AG959" s="9"/>
      <c r="AH959" s="9"/>
    </row>
    <row r="960" spans="1:34" x14ac:dyDescent="0.25">
      <c r="A960" s="9"/>
      <c r="B960" s="9"/>
      <c r="C960" s="9"/>
      <c r="D960" s="9"/>
      <c r="E960" s="1046"/>
      <c r="F960" s="9"/>
      <c r="G960" s="1046"/>
      <c r="H960" s="16"/>
      <c r="I960" s="9"/>
      <c r="J960" s="9"/>
      <c r="K960" s="9"/>
      <c r="L960" s="9"/>
      <c r="M960" s="9"/>
      <c r="N960" s="9"/>
      <c r="O960" s="9"/>
      <c r="P960" s="9"/>
      <c r="Q960" s="425"/>
      <c r="S960" s="9"/>
      <c r="T960" s="17"/>
      <c r="V960" s="9"/>
      <c r="W960" s="17"/>
      <c r="X960" s="9"/>
      <c r="Y960" s="9"/>
      <c r="Z960" s="9"/>
      <c r="AA960" s="9"/>
      <c r="AB960" s="9"/>
      <c r="AC960" s="9"/>
      <c r="AD960" s="9"/>
      <c r="AE960" s="9"/>
      <c r="AF960" s="9"/>
      <c r="AG960" s="9"/>
      <c r="AH960" s="9"/>
    </row>
    <row r="961" spans="1:34" x14ac:dyDescent="0.25">
      <c r="A961" s="9"/>
      <c r="B961" s="9"/>
      <c r="C961" s="9"/>
      <c r="D961" s="9"/>
      <c r="E961" s="1046"/>
      <c r="F961" s="9"/>
      <c r="G961" s="1046"/>
      <c r="H961" s="16"/>
      <c r="I961" s="9"/>
      <c r="J961" s="9"/>
      <c r="K961" s="9"/>
      <c r="L961" s="9"/>
      <c r="M961" s="9"/>
      <c r="N961" s="9"/>
      <c r="O961" s="9"/>
      <c r="P961" s="9"/>
      <c r="Q961" s="425"/>
      <c r="S961" s="9"/>
      <c r="T961" s="17"/>
      <c r="V961" s="9"/>
      <c r="W961" s="17"/>
      <c r="X961" s="9"/>
      <c r="Y961" s="9"/>
      <c r="Z961" s="9"/>
      <c r="AA961" s="9"/>
      <c r="AB961" s="9"/>
      <c r="AC961" s="9"/>
      <c r="AD961" s="9"/>
      <c r="AE961" s="9"/>
      <c r="AF961" s="9"/>
      <c r="AG961" s="9"/>
      <c r="AH961" s="9"/>
    </row>
    <row r="962" spans="1:34" x14ac:dyDescent="0.25">
      <c r="A962" s="9"/>
      <c r="B962" s="9"/>
      <c r="C962" s="9"/>
      <c r="D962" s="9"/>
      <c r="E962" s="1046"/>
      <c r="F962" s="9"/>
      <c r="G962" s="1046"/>
      <c r="H962" s="16"/>
      <c r="I962" s="9"/>
      <c r="J962" s="9"/>
      <c r="K962" s="9"/>
      <c r="L962" s="9"/>
      <c r="M962" s="9"/>
      <c r="N962" s="9"/>
      <c r="O962" s="9"/>
      <c r="P962" s="9"/>
      <c r="Q962" s="425"/>
      <c r="S962" s="9"/>
      <c r="T962" s="17"/>
      <c r="V962" s="9"/>
      <c r="W962" s="17"/>
      <c r="X962" s="9"/>
      <c r="Y962" s="9"/>
      <c r="Z962" s="9"/>
      <c r="AA962" s="9"/>
      <c r="AB962" s="9"/>
      <c r="AC962" s="9"/>
      <c r="AD962" s="9"/>
      <c r="AE962" s="9"/>
      <c r="AF962" s="9"/>
      <c r="AG962" s="9"/>
      <c r="AH962" s="9"/>
    </row>
    <row r="963" spans="1:34" x14ac:dyDescent="0.25">
      <c r="A963" s="9"/>
      <c r="B963" s="9"/>
      <c r="C963" s="9"/>
      <c r="D963" s="9"/>
      <c r="E963" s="1046"/>
      <c r="F963" s="9"/>
      <c r="G963" s="1046"/>
      <c r="H963" s="16"/>
      <c r="I963" s="9"/>
      <c r="J963" s="9"/>
      <c r="K963" s="9"/>
      <c r="L963" s="9"/>
      <c r="M963" s="9"/>
      <c r="N963" s="9"/>
      <c r="O963" s="9"/>
      <c r="P963" s="9"/>
      <c r="Q963" s="425"/>
      <c r="S963" s="9"/>
      <c r="T963" s="17"/>
      <c r="V963" s="9"/>
      <c r="W963" s="17"/>
      <c r="X963" s="9"/>
      <c r="Y963" s="9"/>
      <c r="Z963" s="9"/>
      <c r="AA963" s="9"/>
      <c r="AB963" s="9"/>
      <c r="AC963" s="9"/>
      <c r="AD963" s="9"/>
      <c r="AE963" s="9"/>
      <c r="AF963" s="9"/>
      <c r="AG963" s="9"/>
      <c r="AH963" s="9"/>
    </row>
    <row r="964" spans="1:34" x14ac:dyDescent="0.25">
      <c r="A964" s="9"/>
      <c r="B964" s="9"/>
      <c r="C964" s="9"/>
      <c r="D964" s="9"/>
      <c r="E964" s="1046"/>
      <c r="F964" s="9"/>
      <c r="G964" s="1046"/>
      <c r="H964" s="16"/>
      <c r="I964" s="9"/>
      <c r="J964" s="9"/>
      <c r="K964" s="9"/>
      <c r="L964" s="9"/>
      <c r="M964" s="9"/>
      <c r="N964" s="9"/>
      <c r="O964" s="9"/>
      <c r="P964" s="9"/>
      <c r="Q964" s="425"/>
      <c r="S964" s="9"/>
      <c r="T964" s="17"/>
      <c r="V964" s="9"/>
      <c r="W964" s="17"/>
      <c r="X964" s="9"/>
      <c r="Y964" s="9"/>
      <c r="Z964" s="9"/>
      <c r="AA964" s="9"/>
      <c r="AB964" s="9"/>
      <c r="AC964" s="9"/>
      <c r="AD964" s="9"/>
      <c r="AE964" s="9"/>
      <c r="AF964" s="9"/>
      <c r="AG964" s="9"/>
      <c r="AH964" s="9"/>
    </row>
    <row r="965" spans="1:34" x14ac:dyDescent="0.25">
      <c r="A965" s="9"/>
      <c r="B965" s="9"/>
      <c r="C965" s="9"/>
      <c r="D965" s="9"/>
      <c r="E965" s="1046"/>
      <c r="F965" s="9"/>
      <c r="G965" s="1046"/>
      <c r="H965" s="16"/>
      <c r="I965" s="9"/>
      <c r="J965" s="9"/>
      <c r="K965" s="9"/>
      <c r="L965" s="9"/>
      <c r="M965" s="9"/>
      <c r="N965" s="9"/>
      <c r="O965" s="9"/>
      <c r="P965" s="9"/>
      <c r="Q965" s="425"/>
      <c r="S965" s="9"/>
      <c r="T965" s="17"/>
      <c r="V965" s="9"/>
      <c r="W965" s="17"/>
      <c r="X965" s="9"/>
      <c r="Y965" s="9"/>
      <c r="Z965" s="9"/>
      <c r="AA965" s="9"/>
      <c r="AB965" s="9"/>
      <c r="AC965" s="9"/>
      <c r="AD965" s="9"/>
      <c r="AE965" s="9"/>
      <c r="AF965" s="9"/>
      <c r="AG965" s="9"/>
      <c r="AH965" s="9"/>
    </row>
    <row r="966" spans="1:34" x14ac:dyDescent="0.25">
      <c r="A966" s="9"/>
      <c r="B966" s="9"/>
      <c r="C966" s="9"/>
      <c r="D966" s="9"/>
      <c r="E966" s="1046"/>
      <c r="F966" s="9"/>
      <c r="G966" s="1046"/>
      <c r="H966" s="16"/>
      <c r="I966" s="9"/>
      <c r="J966" s="9"/>
      <c r="K966" s="9"/>
      <c r="L966" s="9"/>
      <c r="M966" s="9"/>
      <c r="N966" s="9"/>
      <c r="O966" s="9"/>
      <c r="P966" s="9"/>
      <c r="Q966" s="425"/>
      <c r="S966" s="9"/>
      <c r="T966" s="17"/>
      <c r="V966" s="9"/>
      <c r="W966" s="17"/>
      <c r="X966" s="9"/>
      <c r="Y966" s="9"/>
      <c r="Z966" s="9"/>
      <c r="AA966" s="9"/>
      <c r="AB966" s="9"/>
      <c r="AC966" s="9"/>
      <c r="AD966" s="9"/>
      <c r="AE966" s="9"/>
      <c r="AF966" s="9"/>
      <c r="AG966" s="9"/>
      <c r="AH966" s="9"/>
    </row>
    <row r="967" spans="1:34" x14ac:dyDescent="0.25">
      <c r="A967" s="9"/>
      <c r="B967" s="9"/>
      <c r="C967" s="9"/>
      <c r="D967" s="9"/>
      <c r="E967" s="1046"/>
      <c r="F967" s="9"/>
      <c r="G967" s="1046"/>
      <c r="H967" s="16"/>
      <c r="I967" s="9"/>
      <c r="J967" s="9"/>
      <c r="K967" s="9"/>
      <c r="L967" s="9"/>
      <c r="M967" s="9"/>
      <c r="N967" s="9"/>
      <c r="O967" s="9"/>
      <c r="P967" s="9"/>
      <c r="Q967" s="425"/>
      <c r="S967" s="9"/>
      <c r="T967" s="17"/>
      <c r="V967" s="9"/>
      <c r="W967" s="17"/>
      <c r="X967" s="9"/>
      <c r="Y967" s="9"/>
      <c r="Z967" s="9"/>
      <c r="AA967" s="9"/>
      <c r="AB967" s="9"/>
      <c r="AC967" s="9"/>
      <c r="AD967" s="9"/>
      <c r="AE967" s="9"/>
      <c r="AF967" s="9"/>
      <c r="AG967" s="9"/>
      <c r="AH967" s="9"/>
    </row>
    <row r="968" spans="1:34" x14ac:dyDescent="0.25">
      <c r="A968" s="9"/>
      <c r="B968" s="9"/>
      <c r="C968" s="9"/>
      <c r="D968" s="9"/>
      <c r="E968" s="1046"/>
      <c r="F968" s="9"/>
      <c r="G968" s="1046"/>
      <c r="H968" s="16"/>
      <c r="I968" s="9"/>
      <c r="J968" s="9"/>
      <c r="K968" s="9"/>
      <c r="L968" s="9"/>
      <c r="M968" s="9"/>
      <c r="N968" s="9"/>
      <c r="O968" s="9"/>
      <c r="P968" s="9"/>
      <c r="Q968" s="425"/>
      <c r="S968" s="9"/>
      <c r="T968" s="17"/>
      <c r="V968" s="9"/>
      <c r="W968" s="17"/>
      <c r="X968" s="9"/>
      <c r="Y968" s="9"/>
      <c r="Z968" s="9"/>
      <c r="AA968" s="9"/>
      <c r="AB968" s="9"/>
      <c r="AC968" s="9"/>
      <c r="AD968" s="9"/>
      <c r="AE968" s="9"/>
      <c r="AF968" s="9"/>
      <c r="AG968" s="9"/>
      <c r="AH968" s="9"/>
    </row>
    <row r="969" spans="1:34" x14ac:dyDescent="0.25">
      <c r="A969" s="9"/>
      <c r="B969" s="9"/>
      <c r="C969" s="9"/>
      <c r="D969" s="9"/>
      <c r="E969" s="1046"/>
      <c r="F969" s="9"/>
      <c r="G969" s="1046"/>
      <c r="H969" s="16"/>
      <c r="I969" s="9"/>
      <c r="J969" s="9"/>
      <c r="K969" s="9"/>
      <c r="L969" s="9"/>
      <c r="M969" s="9"/>
      <c r="N969" s="9"/>
      <c r="O969" s="9"/>
      <c r="P969" s="9"/>
      <c r="Q969" s="425"/>
      <c r="S969" s="9"/>
      <c r="T969" s="17"/>
      <c r="V969" s="9"/>
      <c r="W969" s="17"/>
      <c r="X969" s="9"/>
      <c r="Y969" s="9"/>
      <c r="Z969" s="9"/>
      <c r="AA969" s="9"/>
      <c r="AB969" s="9"/>
      <c r="AC969" s="9"/>
      <c r="AD969" s="9"/>
      <c r="AE969" s="9"/>
      <c r="AF969" s="9"/>
      <c r="AG969" s="9"/>
      <c r="AH969" s="9"/>
    </row>
    <row r="970" spans="1:34" x14ac:dyDescent="0.25">
      <c r="A970" s="9"/>
      <c r="B970" s="9"/>
      <c r="C970" s="9"/>
      <c r="D970" s="9"/>
      <c r="E970" s="1046"/>
      <c r="F970" s="9"/>
      <c r="G970" s="1046"/>
      <c r="H970" s="16"/>
      <c r="I970" s="9"/>
      <c r="J970" s="9"/>
      <c r="K970" s="9"/>
      <c r="L970" s="9"/>
      <c r="M970" s="9"/>
      <c r="N970" s="9"/>
      <c r="O970" s="9"/>
      <c r="P970" s="9"/>
      <c r="Q970" s="425"/>
      <c r="S970" s="9"/>
      <c r="T970" s="17"/>
      <c r="V970" s="9"/>
      <c r="W970" s="17"/>
      <c r="X970" s="9"/>
      <c r="Y970" s="9"/>
      <c r="Z970" s="9"/>
      <c r="AA970" s="9"/>
      <c r="AB970" s="9"/>
      <c r="AC970" s="9"/>
      <c r="AD970" s="9"/>
      <c r="AE970" s="9"/>
      <c r="AF970" s="9"/>
      <c r="AG970" s="9"/>
      <c r="AH970" s="9"/>
    </row>
    <row r="971" spans="1:34" x14ac:dyDescent="0.25">
      <c r="A971" s="9"/>
      <c r="B971" s="9"/>
      <c r="C971" s="9"/>
      <c r="D971" s="9"/>
      <c r="E971" s="1046"/>
      <c r="F971" s="9"/>
      <c r="G971" s="1046"/>
      <c r="H971" s="16"/>
      <c r="I971" s="9"/>
      <c r="J971" s="9"/>
      <c r="K971" s="9"/>
      <c r="L971" s="9"/>
      <c r="M971" s="9"/>
      <c r="N971" s="9"/>
      <c r="O971" s="9"/>
      <c r="P971" s="9"/>
      <c r="Q971" s="425"/>
      <c r="S971" s="9"/>
      <c r="T971" s="17"/>
      <c r="V971" s="9"/>
      <c r="W971" s="17"/>
      <c r="X971" s="9"/>
      <c r="Y971" s="9"/>
      <c r="Z971" s="9"/>
      <c r="AA971" s="9"/>
      <c r="AB971" s="9"/>
      <c r="AC971" s="9"/>
      <c r="AD971" s="9"/>
      <c r="AE971" s="9"/>
      <c r="AF971" s="9"/>
      <c r="AG971" s="9"/>
      <c r="AH971" s="9"/>
    </row>
    <row r="972" spans="1:34" x14ac:dyDescent="0.25">
      <c r="A972" s="9"/>
      <c r="B972" s="9"/>
      <c r="C972" s="9"/>
      <c r="D972" s="9"/>
      <c r="E972" s="1046"/>
      <c r="F972" s="9"/>
      <c r="G972" s="1046"/>
      <c r="H972" s="16"/>
      <c r="I972" s="9"/>
      <c r="J972" s="9"/>
      <c r="K972" s="9"/>
      <c r="L972" s="9"/>
      <c r="M972" s="9"/>
      <c r="N972" s="9"/>
      <c r="O972" s="9"/>
      <c r="P972" s="9"/>
      <c r="Q972" s="425"/>
      <c r="S972" s="9"/>
      <c r="T972" s="17"/>
      <c r="V972" s="9"/>
      <c r="W972" s="17"/>
      <c r="X972" s="9"/>
      <c r="Y972" s="9"/>
      <c r="Z972" s="9"/>
      <c r="AA972" s="9"/>
      <c r="AB972" s="9"/>
      <c r="AC972" s="9"/>
      <c r="AD972" s="9"/>
      <c r="AE972" s="9"/>
      <c r="AF972" s="9"/>
      <c r="AG972" s="9"/>
      <c r="AH972" s="9"/>
    </row>
    <row r="973" spans="1:34" x14ac:dyDescent="0.25">
      <c r="A973" s="9"/>
      <c r="B973" s="9"/>
      <c r="C973" s="9"/>
      <c r="D973" s="9"/>
      <c r="E973" s="1046"/>
      <c r="F973" s="9"/>
      <c r="G973" s="1046"/>
      <c r="H973" s="16"/>
      <c r="I973" s="9"/>
      <c r="J973" s="9"/>
      <c r="K973" s="9"/>
      <c r="L973" s="9"/>
      <c r="M973" s="9"/>
      <c r="N973" s="9"/>
      <c r="O973" s="9"/>
      <c r="P973" s="9"/>
      <c r="Q973" s="425"/>
      <c r="S973" s="9"/>
      <c r="T973" s="17"/>
      <c r="V973" s="9"/>
      <c r="W973" s="17"/>
      <c r="X973" s="9"/>
      <c r="Y973" s="9"/>
      <c r="Z973" s="9"/>
      <c r="AA973" s="9"/>
      <c r="AB973" s="9"/>
      <c r="AC973" s="9"/>
      <c r="AD973" s="9"/>
      <c r="AE973" s="9"/>
      <c r="AF973" s="9"/>
      <c r="AG973" s="9"/>
      <c r="AH973" s="9"/>
    </row>
    <row r="974" spans="1:34" x14ac:dyDescent="0.25">
      <c r="A974" s="9"/>
      <c r="B974" s="9"/>
      <c r="C974" s="9"/>
      <c r="D974" s="9"/>
      <c r="E974" s="1046"/>
      <c r="F974" s="9"/>
      <c r="G974" s="1046"/>
      <c r="H974" s="16"/>
      <c r="I974" s="9"/>
      <c r="J974" s="9"/>
      <c r="K974" s="9"/>
      <c r="L974" s="9"/>
      <c r="M974" s="9"/>
      <c r="N974" s="9"/>
      <c r="O974" s="9"/>
      <c r="P974" s="9"/>
      <c r="Q974" s="425"/>
      <c r="S974" s="9"/>
      <c r="T974" s="17"/>
      <c r="V974" s="9"/>
      <c r="W974" s="17"/>
      <c r="X974" s="9"/>
      <c r="Y974" s="9"/>
      <c r="Z974" s="9"/>
      <c r="AA974" s="9"/>
      <c r="AB974" s="9"/>
      <c r="AC974" s="9"/>
      <c r="AD974" s="9"/>
      <c r="AE974" s="9"/>
      <c r="AF974" s="9"/>
      <c r="AG974" s="9"/>
      <c r="AH974" s="9"/>
    </row>
    <row r="975" spans="1:34" x14ac:dyDescent="0.25">
      <c r="A975" s="9"/>
      <c r="B975" s="9"/>
      <c r="C975" s="9"/>
      <c r="D975" s="9"/>
      <c r="E975" s="1046"/>
      <c r="F975" s="9"/>
      <c r="G975" s="1046"/>
      <c r="H975" s="16"/>
      <c r="I975" s="9"/>
      <c r="J975" s="9"/>
      <c r="K975" s="9"/>
      <c r="L975" s="9"/>
      <c r="M975" s="9"/>
      <c r="N975" s="9"/>
      <c r="O975" s="9"/>
      <c r="P975" s="9"/>
      <c r="Q975" s="425"/>
      <c r="S975" s="9"/>
      <c r="T975" s="17"/>
      <c r="V975" s="9"/>
      <c r="W975" s="17"/>
      <c r="X975" s="9"/>
      <c r="Y975" s="9"/>
      <c r="Z975" s="9"/>
      <c r="AA975" s="9"/>
      <c r="AB975" s="9"/>
      <c r="AC975" s="9"/>
      <c r="AD975" s="9"/>
      <c r="AE975" s="9"/>
      <c r="AF975" s="9"/>
      <c r="AG975" s="9"/>
      <c r="AH975" s="9"/>
    </row>
    <row r="976" spans="1:34" x14ac:dyDescent="0.25">
      <c r="A976" s="9"/>
      <c r="B976" s="9"/>
      <c r="C976" s="9"/>
      <c r="D976" s="9"/>
      <c r="E976" s="1046"/>
      <c r="F976" s="9"/>
      <c r="G976" s="1046"/>
      <c r="H976" s="16"/>
      <c r="I976" s="9"/>
      <c r="J976" s="9"/>
      <c r="K976" s="9"/>
      <c r="L976" s="9"/>
      <c r="M976" s="9"/>
      <c r="N976" s="9"/>
      <c r="O976" s="9"/>
      <c r="P976" s="9"/>
      <c r="Q976" s="425"/>
      <c r="S976" s="9"/>
      <c r="T976" s="17"/>
      <c r="V976" s="9"/>
      <c r="W976" s="17"/>
      <c r="X976" s="9"/>
      <c r="Y976" s="9"/>
      <c r="Z976" s="9"/>
      <c r="AA976" s="9"/>
      <c r="AB976" s="9"/>
      <c r="AC976" s="9"/>
      <c r="AD976" s="9"/>
      <c r="AE976" s="9"/>
      <c r="AF976" s="9"/>
      <c r="AG976" s="9"/>
      <c r="AH976" s="9"/>
    </row>
    <row r="977" spans="1:34" x14ac:dyDescent="0.25">
      <c r="A977" s="9"/>
      <c r="B977" s="9"/>
      <c r="C977" s="9"/>
      <c r="D977" s="9"/>
      <c r="E977" s="1046"/>
      <c r="F977" s="9"/>
      <c r="G977" s="1046"/>
      <c r="H977" s="16"/>
      <c r="I977" s="9"/>
      <c r="J977" s="9"/>
      <c r="K977" s="9"/>
      <c r="L977" s="9"/>
      <c r="M977" s="9"/>
      <c r="N977" s="9"/>
      <c r="O977" s="9"/>
      <c r="P977" s="9"/>
      <c r="Q977" s="425"/>
      <c r="S977" s="9"/>
      <c r="T977" s="17"/>
      <c r="V977" s="9"/>
      <c r="W977" s="17"/>
      <c r="X977" s="9"/>
      <c r="Y977" s="9"/>
      <c r="Z977" s="9"/>
      <c r="AA977" s="9"/>
      <c r="AB977" s="9"/>
      <c r="AC977" s="9"/>
      <c r="AD977" s="9"/>
      <c r="AE977" s="9"/>
      <c r="AF977" s="9"/>
      <c r="AG977" s="9"/>
      <c r="AH977" s="9"/>
    </row>
    <row r="978" spans="1:34" x14ac:dyDescent="0.25">
      <c r="A978" s="9"/>
      <c r="B978" s="9"/>
      <c r="C978" s="9"/>
      <c r="D978" s="9"/>
      <c r="E978" s="1046"/>
      <c r="F978" s="9"/>
      <c r="G978" s="1046"/>
      <c r="H978" s="16"/>
      <c r="I978" s="9"/>
      <c r="J978" s="9"/>
      <c r="K978" s="9"/>
      <c r="L978" s="9"/>
      <c r="M978" s="9"/>
      <c r="N978" s="9"/>
      <c r="O978" s="9"/>
      <c r="P978" s="9"/>
      <c r="Q978" s="425"/>
      <c r="S978" s="9"/>
      <c r="T978" s="17"/>
      <c r="V978" s="9"/>
      <c r="W978" s="17"/>
      <c r="X978" s="9"/>
      <c r="Y978" s="9"/>
      <c r="Z978" s="9"/>
      <c r="AA978" s="9"/>
      <c r="AB978" s="9"/>
      <c r="AC978" s="9"/>
      <c r="AD978" s="9"/>
      <c r="AE978" s="9"/>
      <c r="AF978" s="9"/>
      <c r="AG978" s="9"/>
      <c r="AH978" s="9"/>
    </row>
    <row r="979" spans="1:34" x14ac:dyDescent="0.25">
      <c r="A979" s="9"/>
      <c r="B979" s="9"/>
      <c r="C979" s="9"/>
      <c r="D979" s="9"/>
      <c r="E979" s="1046"/>
      <c r="F979" s="9"/>
      <c r="G979" s="1046"/>
      <c r="H979" s="16"/>
      <c r="I979" s="9"/>
      <c r="J979" s="9"/>
      <c r="K979" s="9"/>
      <c r="L979" s="9"/>
      <c r="M979" s="9"/>
      <c r="N979" s="9"/>
      <c r="O979" s="9"/>
      <c r="P979" s="9"/>
      <c r="Q979" s="425"/>
      <c r="S979" s="9"/>
      <c r="T979" s="17"/>
      <c r="V979" s="9"/>
      <c r="W979" s="17"/>
      <c r="X979" s="9"/>
      <c r="Y979" s="9"/>
      <c r="Z979" s="9"/>
      <c r="AA979" s="9"/>
      <c r="AB979" s="9"/>
      <c r="AC979" s="9"/>
      <c r="AD979" s="9"/>
      <c r="AE979" s="9"/>
      <c r="AF979" s="9"/>
      <c r="AG979" s="9"/>
      <c r="AH979" s="9"/>
    </row>
    <row r="980" spans="1:34" x14ac:dyDescent="0.25">
      <c r="A980" s="9"/>
      <c r="B980" s="9"/>
      <c r="C980" s="9"/>
      <c r="D980" s="9"/>
      <c r="E980" s="1046"/>
      <c r="F980" s="9"/>
      <c r="G980" s="1046"/>
      <c r="H980" s="16"/>
      <c r="I980" s="9"/>
      <c r="J980" s="9"/>
      <c r="K980" s="9"/>
      <c r="L980" s="9"/>
      <c r="M980" s="9"/>
      <c r="N980" s="9"/>
      <c r="O980" s="9"/>
      <c r="P980" s="9"/>
      <c r="Q980" s="425"/>
      <c r="S980" s="9"/>
      <c r="T980" s="17"/>
      <c r="V980" s="9"/>
      <c r="W980" s="17"/>
      <c r="X980" s="9"/>
      <c r="Y980" s="9"/>
      <c r="Z980" s="9"/>
      <c r="AA980" s="9"/>
      <c r="AB980" s="9"/>
      <c r="AC980" s="9"/>
      <c r="AD980" s="9"/>
      <c r="AE980" s="9"/>
      <c r="AF980" s="9"/>
      <c r="AG980" s="9"/>
      <c r="AH980" s="9"/>
    </row>
    <row r="981" spans="1:34" x14ac:dyDescent="0.25">
      <c r="A981" s="9"/>
      <c r="B981" s="9"/>
      <c r="C981" s="9"/>
      <c r="D981" s="9"/>
      <c r="E981" s="1046"/>
      <c r="F981" s="9"/>
      <c r="G981" s="1046"/>
      <c r="H981" s="16"/>
      <c r="I981" s="9"/>
      <c r="J981" s="9"/>
      <c r="K981" s="9"/>
      <c r="L981" s="9"/>
      <c r="M981" s="9"/>
      <c r="N981" s="9"/>
      <c r="O981" s="9"/>
      <c r="P981" s="9"/>
      <c r="Q981" s="425"/>
      <c r="S981" s="9"/>
      <c r="T981" s="17"/>
      <c r="V981" s="9"/>
      <c r="W981" s="17"/>
      <c r="X981" s="9"/>
      <c r="Y981" s="9"/>
      <c r="Z981" s="9"/>
      <c r="AA981" s="9"/>
      <c r="AB981" s="9"/>
      <c r="AC981" s="9"/>
      <c r="AD981" s="9"/>
      <c r="AE981" s="9"/>
      <c r="AF981" s="9"/>
      <c r="AG981" s="9"/>
      <c r="AH981" s="9"/>
    </row>
    <row r="982" spans="1:34" x14ac:dyDescent="0.25">
      <c r="A982" s="9"/>
      <c r="B982" s="9"/>
      <c r="C982" s="9"/>
      <c r="D982" s="9"/>
      <c r="E982" s="1046"/>
      <c r="F982" s="9"/>
      <c r="G982" s="1046"/>
      <c r="H982" s="16"/>
      <c r="I982" s="9"/>
      <c r="J982" s="9"/>
      <c r="K982" s="9"/>
      <c r="L982" s="9"/>
      <c r="M982" s="9"/>
      <c r="N982" s="9"/>
      <c r="O982" s="9"/>
      <c r="P982" s="9"/>
      <c r="Q982" s="425"/>
      <c r="S982" s="9"/>
      <c r="T982" s="17"/>
      <c r="V982" s="9"/>
      <c r="W982" s="17"/>
      <c r="X982" s="9"/>
      <c r="Y982" s="9"/>
      <c r="Z982" s="9"/>
      <c r="AA982" s="9"/>
      <c r="AB982" s="9"/>
      <c r="AC982" s="9"/>
      <c r="AD982" s="9"/>
      <c r="AE982" s="9"/>
      <c r="AF982" s="9"/>
      <c r="AG982" s="9"/>
      <c r="AH982" s="9"/>
    </row>
    <row r="983" spans="1:34" x14ac:dyDescent="0.25">
      <c r="A983" s="9"/>
      <c r="B983" s="9"/>
      <c r="C983" s="9"/>
      <c r="D983" s="9"/>
      <c r="E983" s="1046"/>
      <c r="F983" s="9"/>
      <c r="G983" s="1046"/>
      <c r="H983" s="16"/>
      <c r="I983" s="9"/>
      <c r="J983" s="9"/>
      <c r="K983" s="9"/>
      <c r="L983" s="9"/>
      <c r="M983" s="9"/>
      <c r="N983" s="9"/>
      <c r="O983" s="9"/>
      <c r="P983" s="9"/>
      <c r="Q983" s="425"/>
      <c r="S983" s="9"/>
      <c r="T983" s="17"/>
      <c r="V983" s="9"/>
      <c r="W983" s="17"/>
      <c r="X983" s="9"/>
      <c r="Y983" s="9"/>
      <c r="Z983" s="9"/>
      <c r="AA983" s="9"/>
      <c r="AB983" s="9"/>
      <c r="AC983" s="9"/>
      <c r="AD983" s="9"/>
      <c r="AE983" s="9"/>
      <c r="AF983" s="9"/>
      <c r="AG983" s="9"/>
      <c r="AH983" s="9"/>
    </row>
    <row r="984" spans="1:34" x14ac:dyDescent="0.25">
      <c r="A984" s="9"/>
      <c r="B984" s="9"/>
      <c r="C984" s="9"/>
      <c r="D984" s="9"/>
      <c r="E984" s="1046"/>
      <c r="F984" s="9"/>
      <c r="G984" s="1046"/>
      <c r="H984" s="16"/>
      <c r="I984" s="9"/>
      <c r="J984" s="9"/>
      <c r="K984" s="9"/>
      <c r="L984" s="9"/>
      <c r="M984" s="9"/>
      <c r="N984" s="9"/>
      <c r="O984" s="9"/>
      <c r="P984" s="9"/>
      <c r="Q984" s="425"/>
      <c r="S984" s="9"/>
      <c r="T984" s="17"/>
      <c r="V984" s="9"/>
      <c r="W984" s="17"/>
      <c r="X984" s="9"/>
      <c r="Y984" s="9"/>
      <c r="Z984" s="9"/>
      <c r="AA984" s="9"/>
      <c r="AB984" s="9"/>
      <c r="AC984" s="9"/>
      <c r="AD984" s="9"/>
      <c r="AE984" s="9"/>
      <c r="AF984" s="9"/>
      <c r="AG984" s="9"/>
      <c r="AH984" s="9"/>
    </row>
    <row r="985" spans="1:34" x14ac:dyDescent="0.25">
      <c r="A985" s="9"/>
      <c r="B985" s="9"/>
      <c r="C985" s="9"/>
      <c r="D985" s="9"/>
      <c r="E985" s="1046"/>
      <c r="F985" s="9"/>
      <c r="G985" s="1046"/>
      <c r="H985" s="16"/>
      <c r="I985" s="9"/>
      <c r="J985" s="9"/>
      <c r="K985" s="9"/>
      <c r="L985" s="9"/>
      <c r="M985" s="9"/>
      <c r="N985" s="9"/>
      <c r="O985" s="9"/>
      <c r="P985" s="9"/>
      <c r="Q985" s="425"/>
      <c r="S985" s="9"/>
      <c r="T985" s="17"/>
      <c r="V985" s="9"/>
      <c r="W985" s="17"/>
      <c r="X985" s="9"/>
      <c r="Y985" s="9"/>
      <c r="Z985" s="9"/>
      <c r="AA985" s="9"/>
      <c r="AB985" s="9"/>
      <c r="AC985" s="9"/>
      <c r="AD985" s="9"/>
      <c r="AE985" s="9"/>
      <c r="AF985" s="9"/>
      <c r="AG985" s="9"/>
      <c r="AH985" s="9"/>
    </row>
    <row r="986" spans="1:34" x14ac:dyDescent="0.25">
      <c r="A986" s="9"/>
      <c r="B986" s="9"/>
      <c r="C986" s="9"/>
      <c r="D986" s="9"/>
      <c r="E986" s="1046"/>
      <c r="F986" s="9"/>
      <c r="G986" s="1046"/>
      <c r="H986" s="16"/>
      <c r="I986" s="9"/>
      <c r="J986" s="9"/>
      <c r="K986" s="9"/>
      <c r="L986" s="9"/>
      <c r="M986" s="9"/>
      <c r="N986" s="9"/>
      <c r="O986" s="9"/>
      <c r="P986" s="9"/>
      <c r="Q986" s="425"/>
      <c r="S986" s="9"/>
      <c r="T986" s="17"/>
      <c r="V986" s="9"/>
      <c r="W986" s="17"/>
      <c r="X986" s="9"/>
      <c r="Y986" s="9"/>
      <c r="Z986" s="9"/>
      <c r="AA986" s="9"/>
      <c r="AB986" s="9"/>
      <c r="AC986" s="9"/>
      <c r="AD986" s="9"/>
      <c r="AE986" s="9"/>
      <c r="AF986" s="9"/>
      <c r="AG986" s="9"/>
      <c r="AH986" s="9"/>
    </row>
    <row r="987" spans="1:34" x14ac:dyDescent="0.25">
      <c r="A987" s="9"/>
      <c r="B987" s="9"/>
      <c r="C987" s="9"/>
      <c r="D987" s="9"/>
      <c r="E987" s="1046"/>
      <c r="F987" s="9"/>
      <c r="G987" s="1046"/>
      <c r="H987" s="16"/>
      <c r="I987" s="9"/>
      <c r="J987" s="9"/>
      <c r="K987" s="9"/>
      <c r="L987" s="9"/>
      <c r="M987" s="9"/>
      <c r="N987" s="9"/>
      <c r="O987" s="9"/>
      <c r="P987" s="9"/>
      <c r="Q987" s="425"/>
      <c r="S987" s="9"/>
      <c r="T987" s="17"/>
      <c r="V987" s="9"/>
      <c r="W987" s="17"/>
      <c r="X987" s="9"/>
      <c r="Y987" s="9"/>
      <c r="Z987" s="9"/>
      <c r="AA987" s="9"/>
      <c r="AB987" s="9"/>
      <c r="AC987" s="9"/>
      <c r="AD987" s="9"/>
      <c r="AE987" s="9"/>
      <c r="AF987" s="9"/>
      <c r="AG987" s="9"/>
      <c r="AH987" s="9"/>
    </row>
    <row r="988" spans="1:34" x14ac:dyDescent="0.25">
      <c r="A988" s="9"/>
      <c r="B988" s="9"/>
      <c r="C988" s="9"/>
      <c r="D988" s="9"/>
      <c r="E988" s="1046"/>
      <c r="F988" s="9"/>
      <c r="G988" s="1046"/>
      <c r="H988" s="16"/>
      <c r="I988" s="9"/>
      <c r="J988" s="9"/>
      <c r="K988" s="9"/>
      <c r="L988" s="9"/>
      <c r="M988" s="9"/>
      <c r="N988" s="9"/>
      <c r="O988" s="9"/>
      <c r="P988" s="9"/>
      <c r="Q988" s="425"/>
      <c r="S988" s="9"/>
      <c r="T988" s="17"/>
      <c r="V988" s="9"/>
      <c r="W988" s="17"/>
      <c r="X988" s="9"/>
      <c r="Y988" s="9"/>
      <c r="Z988" s="9"/>
      <c r="AA988" s="9"/>
      <c r="AB988" s="9"/>
      <c r="AC988" s="9"/>
      <c r="AD988" s="9"/>
      <c r="AE988" s="9"/>
      <c r="AF988" s="9"/>
      <c r="AG988" s="9"/>
      <c r="AH988" s="9"/>
    </row>
    <row r="989" spans="1:34" x14ac:dyDescent="0.25">
      <c r="A989" s="9"/>
      <c r="B989" s="9"/>
      <c r="C989" s="9"/>
      <c r="D989" s="9"/>
      <c r="E989" s="1046"/>
      <c r="F989" s="9"/>
      <c r="G989" s="1046"/>
      <c r="H989" s="16"/>
      <c r="I989" s="9"/>
      <c r="J989" s="9"/>
      <c r="K989" s="9"/>
      <c r="L989" s="9"/>
      <c r="M989" s="9"/>
      <c r="N989" s="9"/>
      <c r="O989" s="9"/>
      <c r="P989" s="9"/>
      <c r="Q989" s="425"/>
      <c r="S989" s="9"/>
      <c r="T989" s="17"/>
      <c r="V989" s="9"/>
      <c r="W989" s="17"/>
      <c r="X989" s="9"/>
      <c r="Y989" s="9"/>
      <c r="Z989" s="9"/>
      <c r="AA989" s="9"/>
      <c r="AB989" s="9"/>
      <c r="AC989" s="9"/>
      <c r="AD989" s="9"/>
      <c r="AE989" s="9"/>
      <c r="AF989" s="9"/>
      <c r="AG989" s="9"/>
      <c r="AH989" s="9"/>
    </row>
    <row r="990" spans="1:34" x14ac:dyDescent="0.25">
      <c r="A990" s="9"/>
      <c r="B990" s="9"/>
      <c r="C990" s="9"/>
      <c r="D990" s="9"/>
      <c r="E990" s="1046"/>
      <c r="F990" s="9"/>
      <c r="G990" s="1046"/>
      <c r="H990" s="16"/>
      <c r="I990" s="9"/>
      <c r="J990" s="9"/>
      <c r="K990" s="9"/>
      <c r="L990" s="9"/>
      <c r="M990" s="9"/>
      <c r="N990" s="9"/>
      <c r="O990" s="9"/>
      <c r="P990" s="9"/>
      <c r="Q990" s="425"/>
      <c r="S990" s="9"/>
      <c r="T990" s="17"/>
      <c r="V990" s="9"/>
      <c r="W990" s="17"/>
      <c r="X990" s="9"/>
      <c r="Y990" s="9"/>
      <c r="Z990" s="9"/>
      <c r="AA990" s="9"/>
      <c r="AB990" s="9"/>
      <c r="AC990" s="9"/>
      <c r="AD990" s="9"/>
      <c r="AE990" s="9"/>
      <c r="AF990" s="9"/>
      <c r="AG990" s="9"/>
      <c r="AH990" s="9"/>
    </row>
    <row r="991" spans="1:34" x14ac:dyDescent="0.25">
      <c r="A991" s="9"/>
      <c r="B991" s="9"/>
      <c r="C991" s="9"/>
      <c r="D991" s="9"/>
      <c r="E991" s="1046"/>
      <c r="F991" s="9"/>
      <c r="G991" s="1046"/>
      <c r="H991" s="16"/>
      <c r="I991" s="9"/>
      <c r="J991" s="9"/>
      <c r="K991" s="9"/>
      <c r="L991" s="9"/>
      <c r="M991" s="9"/>
      <c r="N991" s="9"/>
      <c r="O991" s="9"/>
      <c r="P991" s="9"/>
      <c r="Q991" s="425"/>
      <c r="S991" s="9"/>
      <c r="T991" s="17"/>
      <c r="V991" s="9"/>
      <c r="W991" s="17"/>
      <c r="X991" s="9"/>
      <c r="Y991" s="9"/>
      <c r="Z991" s="9"/>
      <c r="AA991" s="9"/>
      <c r="AB991" s="9"/>
      <c r="AC991" s="9"/>
      <c r="AD991" s="9"/>
      <c r="AE991" s="9"/>
      <c r="AF991" s="9"/>
      <c r="AG991" s="9"/>
      <c r="AH991" s="9"/>
    </row>
    <row r="992" spans="1:34" x14ac:dyDescent="0.25">
      <c r="A992" s="9"/>
      <c r="B992" s="9"/>
      <c r="C992" s="9"/>
      <c r="D992" s="9"/>
      <c r="E992" s="1046"/>
      <c r="F992" s="9"/>
      <c r="G992" s="1046"/>
      <c r="H992" s="16"/>
      <c r="I992" s="9"/>
      <c r="J992" s="9"/>
      <c r="K992" s="9"/>
      <c r="L992" s="9"/>
      <c r="M992" s="9"/>
      <c r="N992" s="9"/>
      <c r="O992" s="9"/>
      <c r="P992" s="9"/>
      <c r="Q992" s="425"/>
      <c r="S992" s="9"/>
      <c r="T992" s="17"/>
      <c r="V992" s="9"/>
      <c r="W992" s="17"/>
      <c r="X992" s="9"/>
      <c r="Y992" s="9"/>
      <c r="Z992" s="9"/>
      <c r="AA992" s="9"/>
      <c r="AB992" s="9"/>
      <c r="AC992" s="9"/>
      <c r="AD992" s="9"/>
      <c r="AE992" s="9"/>
      <c r="AF992" s="9"/>
      <c r="AG992" s="9"/>
      <c r="AH992" s="9"/>
    </row>
    <row r="993" spans="1:34" x14ac:dyDescent="0.25">
      <c r="A993" s="9"/>
      <c r="B993" s="9"/>
      <c r="C993" s="9"/>
      <c r="D993" s="9"/>
      <c r="E993" s="1046"/>
      <c r="F993" s="9"/>
      <c r="G993" s="1046"/>
      <c r="H993" s="16"/>
      <c r="I993" s="9"/>
      <c r="J993" s="9"/>
      <c r="K993" s="9"/>
      <c r="L993" s="9"/>
      <c r="M993" s="9"/>
      <c r="N993" s="9"/>
      <c r="O993" s="9"/>
      <c r="P993" s="9"/>
      <c r="Q993" s="425"/>
      <c r="S993" s="9"/>
      <c r="T993" s="17"/>
      <c r="V993" s="9"/>
      <c r="W993" s="17"/>
      <c r="X993" s="9"/>
      <c r="Y993" s="9"/>
      <c r="Z993" s="9"/>
      <c r="AA993" s="9"/>
      <c r="AB993" s="9"/>
      <c r="AC993" s="9"/>
      <c r="AD993" s="9"/>
      <c r="AE993" s="9"/>
      <c r="AF993" s="9"/>
      <c r="AG993" s="9"/>
      <c r="AH993" s="9"/>
    </row>
    <row r="994" spans="1:34" x14ac:dyDescent="0.25">
      <c r="A994" s="9"/>
      <c r="B994" s="9"/>
      <c r="C994" s="9"/>
      <c r="D994" s="9"/>
      <c r="E994" s="1046"/>
      <c r="F994" s="9"/>
      <c r="G994" s="1046"/>
      <c r="H994" s="16"/>
      <c r="I994" s="9"/>
      <c r="J994" s="9"/>
      <c r="K994" s="9"/>
      <c r="L994" s="9"/>
      <c r="M994" s="9"/>
      <c r="N994" s="9"/>
      <c r="O994" s="9"/>
      <c r="P994" s="9"/>
      <c r="Q994" s="425"/>
      <c r="S994" s="9"/>
      <c r="T994" s="17"/>
      <c r="V994" s="9"/>
      <c r="W994" s="17"/>
      <c r="X994" s="9"/>
      <c r="Y994" s="9"/>
      <c r="Z994" s="9"/>
      <c r="AA994" s="9"/>
      <c r="AB994" s="9"/>
      <c r="AC994" s="9"/>
      <c r="AD994" s="9"/>
      <c r="AE994" s="9"/>
      <c r="AF994" s="9"/>
      <c r="AG994" s="9"/>
      <c r="AH994" s="9"/>
    </row>
    <row r="995" spans="1:34" x14ac:dyDescent="0.25">
      <c r="A995" s="9"/>
      <c r="B995" s="9"/>
      <c r="C995" s="9"/>
      <c r="D995" s="9"/>
      <c r="E995" s="1046"/>
      <c r="F995" s="9"/>
      <c r="G995" s="1046"/>
      <c r="H995" s="16"/>
      <c r="I995" s="9"/>
      <c r="J995" s="9"/>
      <c r="K995" s="9"/>
      <c r="L995" s="9"/>
      <c r="M995" s="9"/>
      <c r="N995" s="9"/>
      <c r="O995" s="9"/>
      <c r="P995" s="9"/>
      <c r="Q995" s="425"/>
      <c r="S995" s="9"/>
      <c r="T995" s="17"/>
      <c r="V995" s="9"/>
      <c r="W995" s="17"/>
      <c r="X995" s="9"/>
      <c r="Y995" s="9"/>
      <c r="Z995" s="9"/>
      <c r="AA995" s="9"/>
      <c r="AB995" s="9"/>
      <c r="AC995" s="9"/>
      <c r="AD995" s="9"/>
      <c r="AE995" s="9"/>
      <c r="AF995" s="9"/>
      <c r="AG995" s="9"/>
      <c r="AH995" s="9"/>
    </row>
    <row r="996" spans="1:34" x14ac:dyDescent="0.25">
      <c r="A996" s="9"/>
      <c r="B996" s="9"/>
      <c r="C996" s="9"/>
      <c r="D996" s="9"/>
      <c r="E996" s="1046"/>
      <c r="F996" s="9"/>
      <c r="G996" s="1046"/>
      <c r="H996" s="16"/>
      <c r="I996" s="9"/>
      <c r="J996" s="9"/>
      <c r="K996" s="9"/>
      <c r="L996" s="9"/>
      <c r="M996" s="9"/>
      <c r="N996" s="9"/>
      <c r="O996" s="9"/>
      <c r="P996" s="9"/>
      <c r="Q996" s="425"/>
      <c r="S996" s="9"/>
      <c r="T996" s="17"/>
      <c r="V996" s="9"/>
      <c r="W996" s="17"/>
      <c r="X996" s="9"/>
      <c r="Y996" s="9"/>
      <c r="Z996" s="9"/>
      <c r="AA996" s="9"/>
      <c r="AB996" s="9"/>
      <c r="AC996" s="9"/>
      <c r="AD996" s="9"/>
      <c r="AE996" s="9"/>
      <c r="AF996" s="9"/>
      <c r="AG996" s="9"/>
      <c r="AH996" s="9"/>
    </row>
    <row r="997" spans="1:34" x14ac:dyDescent="0.25">
      <c r="A997" s="9"/>
      <c r="B997" s="9"/>
      <c r="C997" s="9"/>
      <c r="D997" s="9"/>
      <c r="E997" s="1046"/>
      <c r="F997" s="9"/>
      <c r="G997" s="1046"/>
      <c r="H997" s="16"/>
      <c r="I997" s="9"/>
      <c r="J997" s="9"/>
      <c r="K997" s="9"/>
      <c r="L997" s="9"/>
      <c r="M997" s="9"/>
      <c r="N997" s="9"/>
      <c r="O997" s="9"/>
      <c r="P997" s="9"/>
      <c r="Q997" s="425"/>
      <c r="S997" s="9"/>
      <c r="T997" s="17"/>
      <c r="V997" s="9"/>
      <c r="W997" s="17"/>
      <c r="X997" s="9"/>
      <c r="Y997" s="9"/>
      <c r="Z997" s="9"/>
      <c r="AA997" s="9"/>
      <c r="AB997" s="9"/>
      <c r="AC997" s="9"/>
      <c r="AD997" s="9"/>
      <c r="AE997" s="9"/>
      <c r="AF997" s="9"/>
      <c r="AG997" s="9"/>
      <c r="AH997" s="9"/>
    </row>
    <row r="998" spans="1:34" x14ac:dyDescent="0.25">
      <c r="A998" s="9"/>
      <c r="B998" s="9"/>
      <c r="C998" s="9"/>
      <c r="D998" s="9"/>
      <c r="E998" s="1046"/>
      <c r="F998" s="9"/>
      <c r="G998" s="1046"/>
      <c r="H998" s="16"/>
      <c r="I998" s="9"/>
      <c r="J998" s="9"/>
      <c r="K998" s="9"/>
      <c r="L998" s="9"/>
      <c r="M998" s="9"/>
      <c r="N998" s="9"/>
      <c r="O998" s="9"/>
      <c r="P998" s="9"/>
      <c r="Q998" s="425"/>
      <c r="S998" s="9"/>
      <c r="T998" s="17"/>
      <c r="V998" s="9"/>
      <c r="W998" s="17"/>
      <c r="X998" s="9"/>
      <c r="Y998" s="9"/>
      <c r="Z998" s="9"/>
      <c r="AA998" s="9"/>
      <c r="AB998" s="9"/>
      <c r="AC998" s="9"/>
      <c r="AD998" s="9"/>
      <c r="AE998" s="9"/>
      <c r="AF998" s="9"/>
      <c r="AG998" s="9"/>
      <c r="AH998" s="9"/>
    </row>
    <row r="999" spans="1:34" x14ac:dyDescent="0.25">
      <c r="A999" s="9"/>
      <c r="B999" s="9"/>
      <c r="C999" s="9"/>
      <c r="D999" s="9"/>
      <c r="E999" s="1046"/>
      <c r="F999" s="9"/>
      <c r="G999" s="1046"/>
      <c r="H999" s="16"/>
      <c r="I999" s="9"/>
      <c r="J999" s="9"/>
      <c r="K999" s="9"/>
      <c r="L999" s="9"/>
      <c r="M999" s="9"/>
      <c r="N999" s="9"/>
      <c r="O999" s="9"/>
      <c r="P999" s="9"/>
      <c r="Q999" s="425"/>
      <c r="S999" s="9"/>
      <c r="T999" s="17"/>
      <c r="V999" s="9"/>
      <c r="W999" s="17"/>
      <c r="X999" s="9"/>
      <c r="Y999" s="9"/>
      <c r="Z999" s="9"/>
      <c r="AA999" s="9"/>
      <c r="AB999" s="9"/>
      <c r="AC999" s="9"/>
      <c r="AD999" s="9"/>
      <c r="AE999" s="9"/>
      <c r="AF999" s="9"/>
      <c r="AG999" s="9"/>
      <c r="AH999" s="9"/>
    </row>
    <row r="1000" spans="1:34" x14ac:dyDescent="0.25">
      <c r="A1000" s="9"/>
      <c r="B1000" s="9"/>
      <c r="C1000" s="9"/>
      <c r="D1000" s="9"/>
      <c r="E1000" s="1046"/>
      <c r="F1000" s="9"/>
      <c r="G1000" s="1046"/>
      <c r="H1000" s="16"/>
      <c r="I1000" s="9"/>
      <c r="J1000" s="9"/>
      <c r="K1000" s="9"/>
      <c r="L1000" s="9"/>
      <c r="M1000" s="9"/>
      <c r="N1000" s="9"/>
      <c r="O1000" s="9"/>
      <c r="P1000" s="9"/>
      <c r="Q1000" s="425"/>
      <c r="S1000" s="9"/>
      <c r="T1000" s="17"/>
      <c r="V1000" s="9"/>
      <c r="W1000" s="17"/>
      <c r="X1000" s="9"/>
      <c r="Y1000" s="9"/>
      <c r="Z1000" s="9"/>
      <c r="AA1000" s="9"/>
      <c r="AB1000" s="9"/>
      <c r="AC1000" s="9"/>
      <c r="AD1000" s="9"/>
      <c r="AE1000" s="9"/>
      <c r="AF1000" s="9"/>
      <c r="AG1000" s="9"/>
      <c r="AH1000" s="9"/>
    </row>
  </sheetData>
  <sheetProtection password="DEB6" sheet="1" objects="1" scenarios="1"/>
  <autoFilter ref="A39:Y68">
    <filterColumn colId="21">
      <filters>
        <filter val="Abierta - Vencida"/>
        <filter val="Abierta - en Desarrollo"/>
      </filters>
    </filterColumn>
  </autoFilter>
  <mergeCells count="31">
    <mergeCell ref="F67:F68"/>
    <mergeCell ref="G67:G68"/>
    <mergeCell ref="A67:A68"/>
    <mergeCell ref="B67:B68"/>
    <mergeCell ref="C67:C68"/>
    <mergeCell ref="D67:D68"/>
    <mergeCell ref="E67:E68"/>
    <mergeCell ref="M33:M35"/>
    <mergeCell ref="T38:W38"/>
    <mergeCell ref="H38:P38"/>
    <mergeCell ref="A38:G38"/>
    <mergeCell ref="Q38:S38"/>
    <mergeCell ref="A21:C24"/>
    <mergeCell ref="A26:C26"/>
    <mergeCell ref="L30:M30"/>
    <mergeCell ref="I31:M31"/>
    <mergeCell ref="I30:K30"/>
    <mergeCell ref="I29:K29"/>
    <mergeCell ref="L29:M29"/>
    <mergeCell ref="I28:K28"/>
    <mergeCell ref="I27:K27"/>
    <mergeCell ref="L27:M27"/>
    <mergeCell ref="L28:M28"/>
    <mergeCell ref="A27:C27"/>
    <mergeCell ref="I26:M26"/>
    <mergeCell ref="F26:G26"/>
    <mergeCell ref="P27:V27"/>
    <mergeCell ref="U22:W22"/>
    <mergeCell ref="U21:W21"/>
    <mergeCell ref="U24:W24"/>
    <mergeCell ref="D21:T24"/>
  </mergeCells>
  <conditionalFormatting sqref="X40:X67">
    <cfRule type="cellIs" dxfId="263" priority="1" operator="greaterThan">
      <formula>SI($P$40-$X$38)&gt;0</formula>
    </cfRule>
  </conditionalFormatting>
  <conditionalFormatting sqref="V40:V66">
    <cfRule type="cellIs" dxfId="262" priority="2" operator="equal">
      <formula>$J$6</formula>
    </cfRule>
  </conditionalFormatting>
  <conditionalFormatting sqref="V40:V66">
    <cfRule type="cellIs" dxfId="261" priority="3" operator="equal">
      <formula>$J$5</formula>
    </cfRule>
  </conditionalFormatting>
  <conditionalFormatting sqref="V40:V66">
    <cfRule type="cellIs" dxfId="260" priority="4" operator="equal">
      <formula>$J$4</formula>
    </cfRule>
  </conditionalFormatting>
  <conditionalFormatting sqref="X68">
    <cfRule type="cellIs" dxfId="259" priority="5" operator="greaterThan">
      <formula>SI($P$40-$X$38)&gt;0</formula>
    </cfRule>
  </conditionalFormatting>
  <conditionalFormatting sqref="V67">
    <cfRule type="cellIs" dxfId="258" priority="6" operator="equal">
      <formula>$J$6</formula>
    </cfRule>
  </conditionalFormatting>
  <conditionalFormatting sqref="V67">
    <cfRule type="cellIs" dxfId="257" priority="7" operator="equal">
      <formula>$J$5</formula>
    </cfRule>
  </conditionalFormatting>
  <conditionalFormatting sqref="V67">
    <cfRule type="cellIs" dxfId="256" priority="8" operator="equal">
      <formula>$J$4</formula>
    </cfRule>
  </conditionalFormatting>
  <conditionalFormatting sqref="V68">
    <cfRule type="cellIs" dxfId="255" priority="9" operator="equal">
      <formula>$J$6</formula>
    </cfRule>
  </conditionalFormatting>
  <conditionalFormatting sqref="V68">
    <cfRule type="cellIs" dxfId="254" priority="10" operator="equal">
      <formula>$J$5</formula>
    </cfRule>
  </conditionalFormatting>
  <conditionalFormatting sqref="V68">
    <cfRule type="cellIs" dxfId="253" priority="11" operator="equal">
      <formula>$J$4</formula>
    </cfRule>
  </conditionalFormatting>
  <dataValidations count="7">
    <dataValidation type="list" allowBlank="1" showInputMessage="1" showErrorMessage="1" prompt=" -  - " sqref="I41 I45 I56 I58 I60 I66:I68">
      <formula1>$H$2:$H$5</formula1>
    </dataValidation>
    <dataValidation type="list" allowBlank="1" showInputMessage="1" showErrorMessage="1" prompt=" -  - " sqref="F41 F45 F67">
      <formula1>$G$2:$G$3</formula1>
    </dataValidation>
    <dataValidation type="list" allowBlank="1" showInputMessage="1" showErrorMessage="1" prompt=" -  - " sqref="A27">
      <formula1>$C$2:$C$17</formula1>
    </dataValidation>
    <dataValidation type="list" allowBlank="1" showInputMessage="1" showErrorMessage="1" prompt=" -  - " sqref="J41 J45 J56 J58 J60 J66:J68">
      <formula1>$I$2:$I$8</formula1>
    </dataValidation>
    <dataValidation type="list" allowBlank="1" showInputMessage="1" showErrorMessage="1" prompt=" -  - " sqref="V41 V45 V56 V58 V60 V66:V68">
      <formula1>$J$3:$J$6</formula1>
    </dataValidation>
    <dataValidation type="list" allowBlank="1" showInputMessage="1" showErrorMessage="1" prompt=" -  - " sqref="C41 C45 C67">
      <formula1>$D$2:$D$14</formula1>
    </dataValidation>
    <dataValidation type="list" allowBlank="1" showInputMessage="1" showErrorMessage="1" prompt=" -  - " sqref="B41 B45 B67">
      <formula1>$F$2:$F$10</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3366"/>
  </sheetPr>
  <dimension ref="A1:AH1000"/>
  <sheetViews>
    <sheetView showGridLines="0" topLeftCell="A21" zoomScale="70" zoomScaleNormal="70" workbookViewId="0">
      <selection activeCell="A26" sqref="A26:C26"/>
    </sheetView>
  </sheetViews>
  <sheetFormatPr baseColWidth="10" defaultColWidth="15.140625" defaultRowHeight="15" customHeight="1" x14ac:dyDescent="0.25"/>
  <cols>
    <col min="1" max="1" width="8.42578125" customWidth="1"/>
    <col min="2" max="2" width="10" customWidth="1"/>
    <col min="3" max="3" width="17" customWidth="1"/>
    <col min="4" max="4" width="19.28515625" customWidth="1"/>
    <col min="5" max="5" width="37.5703125" style="1128" customWidth="1"/>
    <col min="6" max="6" width="24" customWidth="1"/>
    <col min="7" max="7" width="32.140625" style="1128" customWidth="1"/>
    <col min="8" max="8" width="31.7109375" style="1128" customWidth="1"/>
    <col min="9" max="9" width="13.42578125" customWidth="1"/>
    <col min="10" max="10" width="12.140625" customWidth="1"/>
    <col min="11" max="11" width="19.42578125" customWidth="1"/>
    <col min="12" max="14" width="17.85546875" customWidth="1"/>
    <col min="15" max="16" width="16.140625" customWidth="1"/>
    <col min="17" max="17" width="57.7109375" style="1128" customWidth="1"/>
    <col min="18" max="18" width="21.85546875" customWidth="1"/>
    <col min="19" max="19" width="17" customWidth="1"/>
    <col min="20" max="20" width="52" style="1128" customWidth="1"/>
    <col min="21" max="21" width="16.28515625" customWidth="1"/>
    <col min="22" max="22" width="20.28515625" customWidth="1"/>
    <col min="23" max="23" width="15.5703125" style="1342" customWidth="1"/>
    <col min="24" max="24" width="16" hidden="1" customWidth="1"/>
    <col min="25" max="25" width="17.85546875" customWidth="1"/>
    <col min="26" max="34" width="7.5703125" customWidth="1"/>
  </cols>
  <sheetData>
    <row r="1" spans="1:34" ht="12" hidden="1" customHeight="1" x14ac:dyDescent="0.35">
      <c r="A1" s="1"/>
      <c r="B1" s="2" t="s">
        <v>0</v>
      </c>
      <c r="C1" s="3" t="s">
        <v>1</v>
      </c>
      <c r="D1" s="3" t="s">
        <v>2</v>
      </c>
      <c r="E1" s="166"/>
      <c r="F1" s="5" t="s">
        <v>3</v>
      </c>
      <c r="G1" s="5" t="s">
        <v>4</v>
      </c>
      <c r="H1" s="5" t="s">
        <v>5</v>
      </c>
      <c r="I1" s="5" t="s">
        <v>6</v>
      </c>
      <c r="J1" s="5" t="s">
        <v>7</v>
      </c>
      <c r="K1" s="425"/>
      <c r="L1" s="7"/>
      <c r="M1" s="7"/>
      <c r="N1" s="7"/>
      <c r="O1" s="7"/>
      <c r="P1" s="7"/>
      <c r="Q1" s="425"/>
      <c r="R1" s="6"/>
      <c r="S1" s="6"/>
      <c r="T1" s="7"/>
      <c r="U1" s="7"/>
      <c r="V1" s="425"/>
      <c r="W1" s="7"/>
      <c r="X1" s="7"/>
      <c r="Y1" s="7"/>
      <c r="Z1" s="7"/>
      <c r="AA1" s="7"/>
      <c r="AB1" s="9"/>
      <c r="AC1" s="9"/>
      <c r="AD1" s="9"/>
      <c r="AE1" s="9"/>
      <c r="AF1" s="9"/>
      <c r="AG1" s="9"/>
      <c r="AH1" s="9"/>
    </row>
    <row r="2" spans="1:34" ht="24" hidden="1" customHeight="1" x14ac:dyDescent="0.35">
      <c r="A2" s="1"/>
      <c r="B2" s="10" t="s">
        <v>8</v>
      </c>
      <c r="C2" s="11" t="s">
        <v>9</v>
      </c>
      <c r="D2" s="11" t="s">
        <v>10</v>
      </c>
      <c r="E2" s="168"/>
      <c r="F2" s="11" t="s">
        <v>11</v>
      </c>
      <c r="G2" s="11" t="s">
        <v>12</v>
      </c>
      <c r="H2" s="11" t="s">
        <v>13</v>
      </c>
      <c r="I2" s="10" t="s">
        <v>14</v>
      </c>
      <c r="J2" s="10"/>
      <c r="K2" s="425"/>
      <c r="L2" s="7"/>
      <c r="M2" s="7"/>
      <c r="N2" s="7"/>
      <c r="O2" s="7"/>
      <c r="P2" s="7"/>
      <c r="Q2" s="425"/>
      <c r="R2" s="6"/>
      <c r="S2" s="6"/>
      <c r="T2" s="7"/>
      <c r="U2" s="7"/>
      <c r="V2" s="425"/>
      <c r="W2" s="7"/>
      <c r="X2" s="7"/>
      <c r="Y2" s="7"/>
      <c r="Z2" s="7"/>
      <c r="AA2" s="7"/>
      <c r="AB2" s="9"/>
      <c r="AC2" s="9"/>
      <c r="AD2" s="9"/>
      <c r="AE2" s="9"/>
      <c r="AF2" s="9"/>
      <c r="AG2" s="9"/>
      <c r="AH2" s="9"/>
    </row>
    <row r="3" spans="1:34" ht="24" hidden="1" customHeight="1" x14ac:dyDescent="0.35">
      <c r="A3" s="1"/>
      <c r="B3" s="10" t="s">
        <v>15</v>
      </c>
      <c r="C3" s="11" t="s">
        <v>16</v>
      </c>
      <c r="D3" s="11" t="s">
        <v>17</v>
      </c>
      <c r="E3" s="168"/>
      <c r="F3" s="11" t="s">
        <v>18</v>
      </c>
      <c r="G3" s="11" t="s">
        <v>19</v>
      </c>
      <c r="H3" s="11" t="s">
        <v>20</v>
      </c>
      <c r="I3" s="10" t="s">
        <v>21</v>
      </c>
      <c r="J3" s="10" t="s">
        <v>22</v>
      </c>
      <c r="K3" s="425"/>
      <c r="L3" s="7"/>
      <c r="M3" s="7"/>
      <c r="N3" s="7"/>
      <c r="O3" s="7"/>
      <c r="P3" s="7"/>
      <c r="Q3" s="425"/>
      <c r="R3" s="6"/>
      <c r="S3" s="6"/>
      <c r="T3" s="7"/>
      <c r="U3" s="7"/>
      <c r="V3" s="425"/>
      <c r="W3" s="7"/>
      <c r="X3" s="7"/>
      <c r="Y3" s="7"/>
      <c r="Z3" s="7"/>
      <c r="AA3" s="7"/>
      <c r="AB3" s="9"/>
      <c r="AC3" s="9"/>
      <c r="AD3" s="9"/>
      <c r="AE3" s="9"/>
      <c r="AF3" s="9"/>
      <c r="AG3" s="9"/>
      <c r="AH3" s="9"/>
    </row>
    <row r="4" spans="1:34" ht="12" hidden="1" customHeight="1" x14ac:dyDescent="0.35">
      <c r="A4" s="1"/>
      <c r="B4" s="10" t="s">
        <v>23</v>
      </c>
      <c r="C4" s="11" t="s">
        <v>24</v>
      </c>
      <c r="D4" s="11" t="s">
        <v>25</v>
      </c>
      <c r="E4" s="168"/>
      <c r="F4" s="11" t="s">
        <v>26</v>
      </c>
      <c r="G4" s="11"/>
      <c r="H4" s="11" t="s">
        <v>27</v>
      </c>
      <c r="I4" s="10" t="s">
        <v>28</v>
      </c>
      <c r="J4" s="10" t="s">
        <v>29</v>
      </c>
      <c r="K4" s="425"/>
      <c r="L4" s="7"/>
      <c r="M4" s="7"/>
      <c r="N4" s="7"/>
      <c r="O4" s="7"/>
      <c r="P4" s="7"/>
      <c r="Q4" s="425"/>
      <c r="R4" s="6"/>
      <c r="S4" s="6"/>
      <c r="T4" s="7"/>
      <c r="U4" s="7"/>
      <c r="V4" s="425"/>
      <c r="W4" s="7"/>
      <c r="X4" s="7"/>
      <c r="Y4" s="7"/>
      <c r="Z4" s="7"/>
      <c r="AA4" s="7"/>
      <c r="AB4" s="9"/>
      <c r="AC4" s="9"/>
      <c r="AD4" s="9"/>
      <c r="AE4" s="9"/>
      <c r="AF4" s="9"/>
      <c r="AG4" s="9"/>
      <c r="AH4" s="9"/>
    </row>
    <row r="5" spans="1:34" ht="12" hidden="1" customHeight="1" x14ac:dyDescent="0.35">
      <c r="A5" s="1"/>
      <c r="B5" s="10" t="s">
        <v>30</v>
      </c>
      <c r="C5" s="11" t="s">
        <v>31</v>
      </c>
      <c r="D5" s="11" t="s">
        <v>32</v>
      </c>
      <c r="E5" s="168"/>
      <c r="F5" s="11" t="s">
        <v>33</v>
      </c>
      <c r="G5" s="11"/>
      <c r="H5" s="11" t="s">
        <v>34</v>
      </c>
      <c r="I5" s="10" t="s">
        <v>35</v>
      </c>
      <c r="J5" s="10" t="s">
        <v>36</v>
      </c>
      <c r="K5" s="425"/>
      <c r="L5" s="7"/>
      <c r="M5" s="7"/>
      <c r="N5" s="7"/>
      <c r="O5" s="7"/>
      <c r="P5" s="7"/>
      <c r="Q5" s="425"/>
      <c r="R5" s="6"/>
      <c r="S5" s="6"/>
      <c r="T5" s="7"/>
      <c r="U5" s="7"/>
      <c r="V5" s="425"/>
      <c r="W5" s="7"/>
      <c r="X5" s="7"/>
      <c r="Y5" s="7"/>
      <c r="Z5" s="7"/>
      <c r="AA5" s="7"/>
      <c r="AB5" s="9"/>
      <c r="AC5" s="9"/>
      <c r="AD5" s="9"/>
      <c r="AE5" s="9"/>
      <c r="AF5" s="9"/>
      <c r="AG5" s="9"/>
      <c r="AH5" s="9"/>
    </row>
    <row r="6" spans="1:34" ht="12" hidden="1" customHeight="1" x14ac:dyDescent="0.35">
      <c r="A6" s="1"/>
      <c r="B6" s="10" t="s">
        <v>37</v>
      </c>
      <c r="C6" s="11" t="s">
        <v>38</v>
      </c>
      <c r="D6" s="11" t="s">
        <v>39</v>
      </c>
      <c r="E6" s="168"/>
      <c r="F6" s="11" t="s">
        <v>40</v>
      </c>
      <c r="G6" s="11"/>
      <c r="H6" s="11"/>
      <c r="I6" s="10" t="s">
        <v>41</v>
      </c>
      <c r="J6" s="10" t="s">
        <v>42</v>
      </c>
      <c r="K6" s="425"/>
      <c r="L6" s="7"/>
      <c r="M6" s="7"/>
      <c r="N6" s="7"/>
      <c r="O6" s="7"/>
      <c r="P6" s="7"/>
      <c r="Q6" s="425"/>
      <c r="R6" s="6"/>
      <c r="S6" s="6"/>
      <c r="T6" s="7"/>
      <c r="U6" s="7"/>
      <c r="V6" s="425"/>
      <c r="W6" s="7"/>
      <c r="X6" s="7"/>
      <c r="Y6" s="7"/>
      <c r="Z6" s="7"/>
      <c r="AA6" s="7"/>
      <c r="AB6" s="9"/>
      <c r="AC6" s="9"/>
      <c r="AD6" s="9"/>
      <c r="AE6" s="9"/>
      <c r="AF6" s="9"/>
      <c r="AG6" s="9"/>
      <c r="AH6" s="9"/>
    </row>
    <row r="7" spans="1:34" ht="12" hidden="1" customHeight="1" x14ac:dyDescent="0.35">
      <c r="A7" s="1"/>
      <c r="B7" s="10" t="s">
        <v>43</v>
      </c>
      <c r="C7" s="11" t="s">
        <v>44</v>
      </c>
      <c r="D7" s="11" t="s">
        <v>45</v>
      </c>
      <c r="E7" s="168"/>
      <c r="F7" s="11" t="s">
        <v>46</v>
      </c>
      <c r="G7" s="11"/>
      <c r="H7" s="11"/>
      <c r="I7" s="10" t="s">
        <v>47</v>
      </c>
      <c r="J7" s="10"/>
      <c r="K7" s="425"/>
      <c r="L7" s="7"/>
      <c r="M7" s="7"/>
      <c r="N7" s="7"/>
      <c r="O7" s="7"/>
      <c r="P7" s="7"/>
      <c r="Q7" s="425"/>
      <c r="R7" s="6"/>
      <c r="S7" s="6"/>
      <c r="T7" s="7"/>
      <c r="U7" s="7"/>
      <c r="V7" s="425"/>
      <c r="W7" s="7"/>
      <c r="X7" s="7"/>
      <c r="Y7" s="7"/>
      <c r="Z7" s="7"/>
      <c r="AA7" s="7"/>
      <c r="AB7" s="9"/>
      <c r="AC7" s="9"/>
      <c r="AD7" s="9"/>
      <c r="AE7" s="9"/>
      <c r="AF7" s="9"/>
      <c r="AG7" s="9"/>
      <c r="AH7" s="9"/>
    </row>
    <row r="8" spans="1:34" ht="12" hidden="1" customHeight="1" x14ac:dyDescent="0.35">
      <c r="A8" s="1"/>
      <c r="B8" s="10" t="s">
        <v>48</v>
      </c>
      <c r="C8" s="11" t="s">
        <v>49</v>
      </c>
      <c r="D8" s="11" t="s">
        <v>50</v>
      </c>
      <c r="E8" s="168"/>
      <c r="F8" s="11" t="s">
        <v>51</v>
      </c>
      <c r="G8" s="11"/>
      <c r="H8" s="11"/>
      <c r="I8" s="10" t="s">
        <v>52</v>
      </c>
      <c r="J8" s="10"/>
      <c r="K8" s="425"/>
      <c r="L8" s="7"/>
      <c r="M8" s="7"/>
      <c r="N8" s="7"/>
      <c r="O8" s="7"/>
      <c r="P8" s="7"/>
      <c r="Q8" s="425"/>
      <c r="R8" s="6"/>
      <c r="S8" s="6"/>
      <c r="T8" s="7"/>
      <c r="U8" s="7"/>
      <c r="V8" s="425"/>
      <c r="W8" s="7"/>
      <c r="X8" s="7"/>
      <c r="Y8" s="7"/>
      <c r="Z8" s="7"/>
      <c r="AA8" s="7"/>
      <c r="AB8" s="9"/>
      <c r="AC8" s="9"/>
      <c r="AD8" s="9"/>
      <c r="AE8" s="9"/>
      <c r="AF8" s="9"/>
      <c r="AG8" s="9"/>
      <c r="AH8" s="9"/>
    </row>
    <row r="9" spans="1:34" ht="12" hidden="1" customHeight="1" x14ac:dyDescent="0.35">
      <c r="A9" s="1"/>
      <c r="B9" s="10" t="s">
        <v>53</v>
      </c>
      <c r="C9" s="11" t="s">
        <v>54</v>
      </c>
      <c r="D9" s="11" t="s">
        <v>55</v>
      </c>
      <c r="E9" s="168"/>
      <c r="F9" s="11" t="s">
        <v>56</v>
      </c>
      <c r="G9" s="11"/>
      <c r="H9" s="11"/>
      <c r="I9" s="10"/>
      <c r="J9" s="10"/>
      <c r="K9" s="425"/>
      <c r="L9" s="7"/>
      <c r="M9" s="7"/>
      <c r="N9" s="7"/>
      <c r="O9" s="7"/>
      <c r="P9" s="7"/>
      <c r="Q9" s="425"/>
      <c r="R9" s="6"/>
      <c r="S9" s="6"/>
      <c r="T9" s="7"/>
      <c r="U9" s="7"/>
      <c r="V9" s="425"/>
      <c r="W9" s="7"/>
      <c r="X9" s="7"/>
      <c r="Y9" s="7"/>
      <c r="Z9" s="7"/>
      <c r="AA9" s="7"/>
      <c r="AB9" s="9"/>
      <c r="AC9" s="9"/>
      <c r="AD9" s="9"/>
      <c r="AE9" s="9"/>
      <c r="AF9" s="9"/>
      <c r="AG9" s="9"/>
      <c r="AH9" s="9"/>
    </row>
    <row r="10" spans="1:34" ht="12" hidden="1" customHeight="1" x14ac:dyDescent="0.35">
      <c r="A10" s="1"/>
      <c r="B10" s="10" t="s">
        <v>57</v>
      </c>
      <c r="C10" s="11" t="s">
        <v>58</v>
      </c>
      <c r="D10" s="11" t="s">
        <v>59</v>
      </c>
      <c r="E10" s="168"/>
      <c r="F10" s="11" t="s">
        <v>60</v>
      </c>
      <c r="G10" s="11"/>
      <c r="H10" s="11"/>
      <c r="I10" s="10"/>
      <c r="J10" s="10"/>
      <c r="K10" s="425"/>
      <c r="L10" s="7"/>
      <c r="M10" s="7"/>
      <c r="N10" s="7"/>
      <c r="O10" s="7"/>
      <c r="P10" s="7"/>
      <c r="Q10" s="425"/>
      <c r="R10" s="6"/>
      <c r="S10" s="6"/>
      <c r="T10" s="7"/>
      <c r="U10" s="7"/>
      <c r="V10" s="425"/>
      <c r="W10" s="7"/>
      <c r="X10" s="7"/>
      <c r="Y10" s="7"/>
      <c r="Z10" s="7"/>
      <c r="AA10" s="7"/>
      <c r="AB10" s="9"/>
      <c r="AC10" s="9"/>
      <c r="AD10" s="9"/>
      <c r="AE10" s="9"/>
      <c r="AF10" s="9"/>
      <c r="AG10" s="9"/>
      <c r="AH10" s="9"/>
    </row>
    <row r="11" spans="1:34" ht="12" hidden="1" customHeight="1" x14ac:dyDescent="0.35">
      <c r="A11" s="1"/>
      <c r="B11" s="10" t="s">
        <v>61</v>
      </c>
      <c r="C11" s="11" t="s">
        <v>62</v>
      </c>
      <c r="D11" s="11" t="s">
        <v>63</v>
      </c>
      <c r="E11" s="168"/>
      <c r="F11" s="13"/>
      <c r="G11" s="13"/>
      <c r="H11" s="13"/>
      <c r="I11" s="14"/>
      <c r="J11" s="6"/>
      <c r="K11" s="425"/>
      <c r="L11" s="7"/>
      <c r="M11" s="7"/>
      <c r="N11" s="7"/>
      <c r="O11" s="7"/>
      <c r="P11" s="7"/>
      <c r="Q11" s="425"/>
      <c r="R11" s="6"/>
      <c r="S11" s="6"/>
      <c r="T11" s="7"/>
      <c r="U11" s="7"/>
      <c r="V11" s="425"/>
      <c r="W11" s="7"/>
      <c r="X11" s="7"/>
      <c r="Y11" s="7"/>
      <c r="Z11" s="7"/>
      <c r="AA11" s="7"/>
      <c r="AB11" s="9"/>
      <c r="AC11" s="9"/>
      <c r="AD11" s="9"/>
      <c r="AE11" s="9"/>
      <c r="AF11" s="9"/>
      <c r="AG11" s="9"/>
      <c r="AH11" s="9"/>
    </row>
    <row r="12" spans="1:34" ht="12" hidden="1" customHeight="1" x14ac:dyDescent="0.35">
      <c r="A12" s="1"/>
      <c r="B12" s="10" t="s">
        <v>64</v>
      </c>
      <c r="C12" s="11" t="s">
        <v>65</v>
      </c>
      <c r="D12" s="11" t="s">
        <v>66</v>
      </c>
      <c r="E12" s="168"/>
      <c r="F12" s="13"/>
      <c r="G12" s="13"/>
      <c r="H12" s="13"/>
      <c r="I12" s="14"/>
      <c r="J12" s="6"/>
      <c r="K12" s="425"/>
      <c r="L12" s="7"/>
      <c r="M12" s="7"/>
      <c r="N12" s="7"/>
      <c r="O12" s="7"/>
      <c r="P12" s="7"/>
      <c r="Q12" s="425"/>
      <c r="R12" s="6"/>
      <c r="S12" s="6"/>
      <c r="T12" s="7"/>
      <c r="U12" s="7"/>
      <c r="V12" s="425"/>
      <c r="W12" s="7"/>
      <c r="X12" s="7"/>
      <c r="Y12" s="7"/>
      <c r="Z12" s="7"/>
      <c r="AA12" s="7"/>
      <c r="AB12" s="9"/>
      <c r="AC12" s="9"/>
      <c r="AD12" s="9"/>
      <c r="AE12" s="9"/>
      <c r="AF12" s="9"/>
      <c r="AG12" s="9"/>
      <c r="AH12" s="9"/>
    </row>
    <row r="13" spans="1:34" ht="12" hidden="1" customHeight="1" x14ac:dyDescent="0.35">
      <c r="A13" s="1"/>
      <c r="B13" s="10" t="s">
        <v>67</v>
      </c>
      <c r="C13" s="11" t="s">
        <v>68</v>
      </c>
      <c r="D13" s="11" t="s">
        <v>69</v>
      </c>
      <c r="E13" s="168"/>
      <c r="F13" s="13"/>
      <c r="G13" s="13"/>
      <c r="H13" s="13"/>
      <c r="I13" s="14"/>
      <c r="J13" s="6"/>
      <c r="K13" s="425"/>
      <c r="L13" s="7"/>
      <c r="M13" s="7"/>
      <c r="N13" s="7"/>
      <c r="O13" s="7"/>
      <c r="P13" s="7"/>
      <c r="Q13" s="425"/>
      <c r="R13" s="6"/>
      <c r="S13" s="6"/>
      <c r="T13" s="7"/>
      <c r="U13" s="7"/>
      <c r="V13" s="425"/>
      <c r="W13" s="7"/>
      <c r="X13" s="7"/>
      <c r="Y13" s="7"/>
      <c r="Z13" s="7"/>
      <c r="AA13" s="7"/>
      <c r="AB13" s="9"/>
      <c r="AC13" s="9"/>
      <c r="AD13" s="9"/>
      <c r="AE13" s="9"/>
      <c r="AF13" s="9"/>
      <c r="AG13" s="9"/>
      <c r="AH13" s="9"/>
    </row>
    <row r="14" spans="1:34" ht="12" hidden="1" customHeight="1" x14ac:dyDescent="0.35">
      <c r="A14" s="1"/>
      <c r="B14" s="10" t="s">
        <v>70</v>
      </c>
      <c r="C14" s="11" t="s">
        <v>71</v>
      </c>
      <c r="D14" s="11" t="s">
        <v>72</v>
      </c>
      <c r="E14" s="168"/>
      <c r="F14" s="13"/>
      <c r="G14" s="13"/>
      <c r="H14" s="13"/>
      <c r="I14" s="14"/>
      <c r="J14" s="6"/>
      <c r="K14" s="425"/>
      <c r="L14" s="7"/>
      <c r="M14" s="7"/>
      <c r="N14" s="7"/>
      <c r="O14" s="7"/>
      <c r="P14" s="7"/>
      <c r="Q14" s="425"/>
      <c r="R14" s="6"/>
      <c r="S14" s="6"/>
      <c r="T14" s="7"/>
      <c r="U14" s="7"/>
      <c r="V14" s="425"/>
      <c r="W14" s="7"/>
      <c r="X14" s="7"/>
      <c r="Y14" s="7"/>
      <c r="Z14" s="7"/>
      <c r="AA14" s="7"/>
      <c r="AB14" s="9"/>
      <c r="AC14" s="9"/>
      <c r="AD14" s="9"/>
      <c r="AE14" s="9"/>
      <c r="AF14" s="9"/>
      <c r="AG14" s="9"/>
      <c r="AH14" s="9"/>
    </row>
    <row r="15" spans="1:34" ht="12" hidden="1" customHeight="1" x14ac:dyDescent="0.35">
      <c r="A15" s="1"/>
      <c r="B15" s="10" t="s">
        <v>73</v>
      </c>
      <c r="C15" s="11" t="s">
        <v>74</v>
      </c>
      <c r="D15" s="11"/>
      <c r="E15" s="168"/>
      <c r="F15" s="13"/>
      <c r="G15" s="13"/>
      <c r="H15" s="13"/>
      <c r="I15" s="14"/>
      <c r="J15" s="6"/>
      <c r="K15" s="425"/>
      <c r="L15" s="7"/>
      <c r="M15" s="7"/>
      <c r="N15" s="7"/>
      <c r="O15" s="7"/>
      <c r="P15" s="7"/>
      <c r="Q15" s="425"/>
      <c r="R15" s="6"/>
      <c r="S15" s="6"/>
      <c r="T15" s="7"/>
      <c r="U15" s="7"/>
      <c r="V15" s="425"/>
      <c r="W15" s="7"/>
      <c r="X15" s="7"/>
      <c r="Y15" s="7"/>
      <c r="Z15" s="7"/>
      <c r="AA15" s="7"/>
      <c r="AB15" s="9"/>
      <c r="AC15" s="9"/>
      <c r="AD15" s="9"/>
      <c r="AE15" s="9"/>
      <c r="AF15" s="9"/>
      <c r="AG15" s="9"/>
      <c r="AH15" s="9"/>
    </row>
    <row r="16" spans="1:34" ht="12" hidden="1" customHeight="1" x14ac:dyDescent="0.35">
      <c r="A16" s="1"/>
      <c r="B16" s="10" t="s">
        <v>75</v>
      </c>
      <c r="C16" s="11" t="s">
        <v>76</v>
      </c>
      <c r="D16" s="11"/>
      <c r="E16" s="168"/>
      <c r="F16" s="13"/>
      <c r="G16" s="13"/>
      <c r="H16" s="13"/>
      <c r="I16" s="14"/>
      <c r="J16" s="6"/>
      <c r="K16" s="425"/>
      <c r="L16" s="7"/>
      <c r="M16" s="7"/>
      <c r="N16" s="7"/>
      <c r="O16" s="7"/>
      <c r="P16" s="7"/>
      <c r="Q16" s="425"/>
      <c r="R16" s="6"/>
      <c r="S16" s="6"/>
      <c r="T16" s="7"/>
      <c r="U16" s="7"/>
      <c r="V16" s="425"/>
      <c r="W16" s="7"/>
      <c r="X16" s="7"/>
      <c r="Y16" s="7"/>
      <c r="Z16" s="7"/>
      <c r="AA16" s="7"/>
      <c r="AB16" s="9"/>
      <c r="AC16" s="9"/>
      <c r="AD16" s="9"/>
      <c r="AE16" s="9"/>
      <c r="AF16" s="9"/>
      <c r="AG16" s="9"/>
      <c r="AH16" s="9"/>
    </row>
    <row r="17" spans="1:34" ht="12" hidden="1" customHeight="1" x14ac:dyDescent="0.35">
      <c r="A17" s="1"/>
      <c r="B17" s="10" t="s">
        <v>77</v>
      </c>
      <c r="C17" s="11" t="s">
        <v>78</v>
      </c>
      <c r="D17" s="11"/>
      <c r="E17" s="168"/>
      <c r="F17" s="13"/>
      <c r="G17" s="13"/>
      <c r="H17" s="7"/>
      <c r="I17" s="14"/>
      <c r="J17" s="6"/>
      <c r="K17" s="425"/>
      <c r="L17" s="7"/>
      <c r="M17" s="7"/>
      <c r="N17" s="7"/>
      <c r="O17" s="7"/>
      <c r="P17" s="7"/>
      <c r="Q17" s="425"/>
      <c r="R17" s="6"/>
      <c r="S17" s="6"/>
      <c r="T17" s="7"/>
      <c r="U17" s="7"/>
      <c r="V17" s="425"/>
      <c r="W17" s="7"/>
      <c r="X17" s="7"/>
      <c r="Y17" s="7"/>
      <c r="Z17" s="7"/>
      <c r="AA17" s="7"/>
      <c r="AB17" s="9"/>
      <c r="AC17" s="9"/>
      <c r="AD17" s="9"/>
      <c r="AE17" s="9"/>
      <c r="AF17" s="9"/>
      <c r="AG17" s="9"/>
      <c r="AH17" s="9"/>
    </row>
    <row r="18" spans="1:34" ht="12" hidden="1" customHeight="1" x14ac:dyDescent="0.35">
      <c r="A18" s="1"/>
      <c r="B18" s="7"/>
      <c r="C18" s="7"/>
      <c r="D18" s="7"/>
      <c r="E18" s="7"/>
      <c r="F18" s="7"/>
      <c r="G18" s="7"/>
      <c r="H18" s="7"/>
      <c r="I18" s="6"/>
      <c r="J18" s="6"/>
      <c r="K18" s="425"/>
      <c r="L18" s="7"/>
      <c r="M18" s="7"/>
      <c r="N18" s="7"/>
      <c r="O18" s="7"/>
      <c r="P18" s="7"/>
      <c r="Q18" s="425"/>
      <c r="R18" s="6"/>
      <c r="S18" s="6"/>
      <c r="T18" s="7"/>
      <c r="U18" s="7"/>
      <c r="V18" s="425"/>
      <c r="W18" s="7"/>
      <c r="X18" s="7"/>
      <c r="Y18" s="7"/>
      <c r="Z18" s="7"/>
      <c r="AA18" s="7"/>
      <c r="AB18" s="9"/>
      <c r="AC18" s="9"/>
      <c r="AD18" s="9"/>
      <c r="AE18" s="9"/>
      <c r="AF18" s="9"/>
      <c r="AG18" s="9"/>
      <c r="AH18" s="9"/>
    </row>
    <row r="19" spans="1:34" ht="12" hidden="1" customHeight="1" x14ac:dyDescent="0.35">
      <c r="A19" s="1"/>
      <c r="B19" s="7"/>
      <c r="C19" s="7"/>
      <c r="D19" s="7"/>
      <c r="E19" s="7"/>
      <c r="F19" s="7"/>
      <c r="G19" s="7"/>
      <c r="H19" s="7"/>
      <c r="I19" s="6"/>
      <c r="J19" s="6"/>
      <c r="K19" s="425"/>
      <c r="L19" s="7"/>
      <c r="M19" s="7"/>
      <c r="N19" s="7"/>
      <c r="O19" s="7"/>
      <c r="P19" s="7"/>
      <c r="Q19" s="425"/>
      <c r="R19" s="6"/>
      <c r="S19" s="6"/>
      <c r="T19" s="7"/>
      <c r="U19" s="7"/>
      <c r="V19" s="425"/>
      <c r="W19" s="7"/>
      <c r="X19" s="7"/>
      <c r="Y19" s="7"/>
      <c r="Z19" s="7"/>
      <c r="AA19" s="7"/>
      <c r="AB19" s="9"/>
      <c r="AC19" s="9"/>
      <c r="AD19" s="9"/>
      <c r="AE19" s="9"/>
      <c r="AF19" s="9"/>
      <c r="AG19" s="9"/>
      <c r="AH19" s="9"/>
    </row>
    <row r="20" spans="1:34" ht="12" hidden="1" customHeight="1" x14ac:dyDescent="0.35">
      <c r="A20" s="1"/>
      <c r="B20" s="7"/>
      <c r="C20" s="7"/>
      <c r="D20" s="7"/>
      <c r="E20" s="7"/>
      <c r="F20" s="7"/>
      <c r="G20" s="7"/>
      <c r="H20" s="7"/>
      <c r="I20" s="6"/>
      <c r="J20" s="6"/>
      <c r="K20" s="425"/>
      <c r="L20" s="7"/>
      <c r="M20" s="7"/>
      <c r="N20" s="7"/>
      <c r="O20" s="7"/>
      <c r="P20" s="7"/>
      <c r="Q20" s="425"/>
      <c r="R20" s="6"/>
      <c r="S20" s="6"/>
      <c r="T20" s="7"/>
      <c r="U20" s="7"/>
      <c r="V20" s="425"/>
      <c r="W20" s="7"/>
      <c r="X20" s="7"/>
      <c r="Y20" s="7"/>
      <c r="Z20" s="7"/>
      <c r="AA20" s="7"/>
      <c r="AB20" s="9"/>
      <c r="AC20" s="9"/>
      <c r="AD20" s="9"/>
      <c r="AE20" s="9"/>
      <c r="AF20" s="9"/>
      <c r="AG20" s="9"/>
      <c r="AH20" s="9"/>
    </row>
    <row r="21" spans="1:34" ht="37.5" customHeight="1" x14ac:dyDescent="0.25">
      <c r="A21" s="1461"/>
      <c r="B21" s="1391"/>
      <c r="C21" s="1384"/>
      <c r="D21" s="1448" t="s">
        <v>79</v>
      </c>
      <c r="E21" s="1449"/>
      <c r="F21" s="1391"/>
      <c r="G21" s="1449"/>
      <c r="H21" s="1449"/>
      <c r="I21" s="1391"/>
      <c r="J21" s="1391"/>
      <c r="K21" s="1391"/>
      <c r="L21" s="1391"/>
      <c r="M21" s="1391"/>
      <c r="N21" s="1391"/>
      <c r="O21" s="1391"/>
      <c r="P21" s="1391"/>
      <c r="Q21" s="1449"/>
      <c r="R21" s="1391"/>
      <c r="S21" s="1391"/>
      <c r="T21" s="1451"/>
      <c r="U21" s="1499" t="s">
        <v>80</v>
      </c>
      <c r="V21" s="1393"/>
      <c r="W21" s="1441"/>
      <c r="X21" s="7"/>
      <c r="Y21" s="7"/>
      <c r="Z21" s="7"/>
      <c r="AA21" s="7"/>
      <c r="AB21" s="9"/>
      <c r="AC21" s="9"/>
      <c r="AD21" s="9"/>
      <c r="AE21" s="9"/>
      <c r="AF21" s="9"/>
      <c r="AG21" s="9"/>
      <c r="AH21" s="9"/>
    </row>
    <row r="22" spans="1:34" ht="37.5" customHeight="1" x14ac:dyDescent="0.25">
      <c r="A22" s="1452"/>
      <c r="B22" s="1454"/>
      <c r="C22" s="1400"/>
      <c r="D22" s="1452"/>
      <c r="E22" s="1453"/>
      <c r="F22" s="1454"/>
      <c r="G22" s="1453"/>
      <c r="H22" s="1453"/>
      <c r="I22" s="1454"/>
      <c r="J22" s="1454"/>
      <c r="K22" s="1454"/>
      <c r="L22" s="1454"/>
      <c r="M22" s="1454"/>
      <c r="N22" s="1454"/>
      <c r="O22" s="1454"/>
      <c r="P22" s="1454"/>
      <c r="Q22" s="1453"/>
      <c r="R22" s="1454"/>
      <c r="S22" s="1454"/>
      <c r="T22" s="1456"/>
      <c r="U22" s="1513" t="s">
        <v>81</v>
      </c>
      <c r="V22" s="1363"/>
      <c r="W22" s="1514"/>
      <c r="X22" s="7"/>
      <c r="Y22" s="7"/>
      <c r="Z22" s="7"/>
      <c r="AA22" s="7"/>
      <c r="AB22" s="9"/>
      <c r="AC22" s="9"/>
      <c r="AD22" s="9"/>
      <c r="AE22" s="9"/>
      <c r="AF22" s="9"/>
      <c r="AG22" s="9"/>
      <c r="AH22" s="9"/>
    </row>
    <row r="23" spans="1:34" ht="37.5" customHeight="1" x14ac:dyDescent="0.25">
      <c r="A23" s="1452"/>
      <c r="B23" s="1454"/>
      <c r="C23" s="1400"/>
      <c r="D23" s="1452"/>
      <c r="E23" s="1453"/>
      <c r="F23" s="1454"/>
      <c r="G23" s="1453"/>
      <c r="H23" s="1453"/>
      <c r="I23" s="1454"/>
      <c r="J23" s="1454"/>
      <c r="K23" s="1454"/>
      <c r="L23" s="1454"/>
      <c r="M23" s="1454"/>
      <c r="N23" s="1454"/>
      <c r="O23" s="1454"/>
      <c r="P23" s="1454"/>
      <c r="Q23" s="1453"/>
      <c r="R23" s="1454"/>
      <c r="S23" s="1454"/>
      <c r="T23" s="1456"/>
      <c r="U23" s="456" t="s">
        <v>83</v>
      </c>
      <c r="V23" s="20"/>
      <c r="W23" s="1236"/>
      <c r="X23" s="7"/>
      <c r="Y23" s="7"/>
      <c r="Z23" s="7"/>
      <c r="AA23" s="7"/>
      <c r="AB23" s="9"/>
      <c r="AC23" s="9"/>
      <c r="AD23" s="9"/>
      <c r="AE23" s="9"/>
      <c r="AF23" s="9"/>
      <c r="AG23" s="9"/>
      <c r="AH23" s="9"/>
    </row>
    <row r="24" spans="1:34" ht="37.5" customHeight="1" x14ac:dyDescent="0.25">
      <c r="A24" s="1457"/>
      <c r="B24" s="1367"/>
      <c r="C24" s="1406"/>
      <c r="D24" s="1457"/>
      <c r="E24" s="1458"/>
      <c r="F24" s="1367"/>
      <c r="G24" s="1458"/>
      <c r="H24" s="1458"/>
      <c r="I24" s="1367"/>
      <c r="J24" s="1367"/>
      <c r="K24" s="1367"/>
      <c r="L24" s="1367"/>
      <c r="M24" s="1367"/>
      <c r="N24" s="1367"/>
      <c r="O24" s="1367"/>
      <c r="P24" s="1367"/>
      <c r="Q24" s="1458"/>
      <c r="R24" s="1367"/>
      <c r="S24" s="1367"/>
      <c r="T24" s="1460"/>
      <c r="U24" s="1515" t="s">
        <v>84</v>
      </c>
      <c r="V24" s="1396"/>
      <c r="W24" s="1516"/>
      <c r="X24" s="7"/>
      <c r="Y24" s="7"/>
      <c r="Z24" s="7"/>
      <c r="AA24" s="7"/>
      <c r="AB24" s="9"/>
      <c r="AC24" s="9"/>
      <c r="AD24" s="9"/>
      <c r="AE24" s="9"/>
      <c r="AF24" s="9"/>
      <c r="AG24" s="9"/>
      <c r="AH24" s="9"/>
    </row>
    <row r="25" spans="1:34" ht="36.75" customHeight="1" x14ac:dyDescent="0.25">
      <c r="A25" s="22"/>
      <c r="B25" s="23"/>
      <c r="C25" s="23"/>
      <c r="D25" s="23"/>
      <c r="E25" s="1052"/>
      <c r="F25" s="25"/>
      <c r="G25" s="1017"/>
      <c r="H25" s="1017"/>
      <c r="I25" s="25"/>
      <c r="J25" s="25"/>
      <c r="K25" s="25"/>
      <c r="L25" s="25"/>
      <c r="M25" s="25"/>
      <c r="N25" s="25"/>
      <c r="O25" s="25"/>
      <c r="P25" s="25"/>
      <c r="Q25" s="1017"/>
      <c r="R25" s="25"/>
      <c r="S25" s="25"/>
      <c r="T25" s="1017"/>
      <c r="U25" s="25"/>
      <c r="V25" s="27"/>
      <c r="W25" s="1237"/>
      <c r="X25" s="27"/>
      <c r="Y25" s="7"/>
      <c r="Z25" s="7"/>
      <c r="AA25" s="7"/>
      <c r="AB25" s="9"/>
      <c r="AC25" s="9"/>
      <c r="AD25" s="9"/>
      <c r="AE25" s="9"/>
      <c r="AF25" s="9"/>
      <c r="AG25" s="9"/>
      <c r="AH25" s="9"/>
    </row>
    <row r="26" spans="1:34" ht="63" customHeight="1" x14ac:dyDescent="0.25">
      <c r="A26" s="1509" t="s">
        <v>85</v>
      </c>
      <c r="B26" s="1389"/>
      <c r="C26" s="1378"/>
      <c r="D26" s="18"/>
      <c r="E26" s="1023"/>
      <c r="F26" s="1440" t="str">
        <f>CONCATENATE("INFORME DE SEGUIMIENTO DEL PROCESO ",A27)</f>
        <v>INFORME DE SEGUIMIENTO DEL PROCESO MEJORAMIENTO INTEGRAL Y CONTINUO</v>
      </c>
      <c r="G26" s="1441"/>
      <c r="H26" s="1085"/>
      <c r="I26" s="1442" t="s">
        <v>86</v>
      </c>
      <c r="J26" s="1389"/>
      <c r="K26" s="1389"/>
      <c r="L26" s="1389"/>
      <c r="M26" s="1378"/>
      <c r="N26" s="179"/>
      <c r="O26" s="25"/>
      <c r="P26" s="32"/>
      <c r="Q26" s="1131"/>
      <c r="R26" s="37"/>
      <c r="S26" s="37"/>
      <c r="T26" s="1023"/>
      <c r="U26" s="18"/>
      <c r="V26" s="216"/>
      <c r="W26" s="1023"/>
      <c r="X26" s="18"/>
      <c r="Y26" s="7"/>
      <c r="Z26" s="7"/>
      <c r="AA26" s="7"/>
      <c r="AB26" s="9"/>
      <c r="AC26" s="9"/>
      <c r="AD26" s="9"/>
      <c r="AE26" s="9"/>
      <c r="AF26" s="9"/>
      <c r="AG26" s="9"/>
      <c r="AH26" s="9"/>
    </row>
    <row r="27" spans="1:34" ht="60.75" customHeight="1" thickBot="1" x14ac:dyDescent="0.3">
      <c r="A27" s="1509" t="s">
        <v>24</v>
      </c>
      <c r="B27" s="1389"/>
      <c r="C27" s="1378"/>
      <c r="D27" s="18"/>
      <c r="E27" s="1023"/>
      <c r="F27" s="34" t="s">
        <v>87</v>
      </c>
      <c r="G27" s="1106">
        <f>+COUNTA(E40:E141)</f>
        <v>10</v>
      </c>
      <c r="H27" s="1086"/>
      <c r="I27" s="1443" t="s">
        <v>88</v>
      </c>
      <c r="J27" s="1393"/>
      <c r="K27" s="1382"/>
      <c r="L27" s="1444">
        <f>COUNTIF(I40:I139,"CORRECCIÓN")</f>
        <v>0</v>
      </c>
      <c r="M27" s="1382"/>
      <c r="N27" s="30"/>
      <c r="O27" s="18"/>
      <c r="P27" s="1497" t="s">
        <v>89</v>
      </c>
      <c r="Q27" s="1498"/>
      <c r="R27" s="1359"/>
      <c r="S27" s="1359"/>
      <c r="T27" s="1498"/>
      <c r="U27" s="1359"/>
      <c r="V27" s="1359"/>
      <c r="W27" s="1023"/>
      <c r="X27" s="18"/>
      <c r="Y27" s="7"/>
      <c r="Z27" s="7"/>
      <c r="AA27" s="7"/>
      <c r="AB27" s="9"/>
      <c r="AC27" s="9"/>
      <c r="AD27" s="9"/>
      <c r="AE27" s="9"/>
      <c r="AF27" s="9"/>
      <c r="AG27" s="9"/>
      <c r="AH27" s="9"/>
    </row>
    <row r="28" spans="1:34" ht="56.25" customHeight="1" thickBot="1" x14ac:dyDescent="0.4">
      <c r="A28" s="38"/>
      <c r="B28" s="18"/>
      <c r="C28" s="18"/>
      <c r="D28" s="39"/>
      <c r="E28" s="1023"/>
      <c r="F28" s="34" t="s">
        <v>90</v>
      </c>
      <c r="G28" s="1107">
        <f>+COUNTA(H40:H141)</f>
        <v>10</v>
      </c>
      <c r="H28" s="1086"/>
      <c r="I28" s="1432" t="s">
        <v>91</v>
      </c>
      <c r="J28" s="1363"/>
      <c r="K28" s="1369"/>
      <c r="L28" s="1433">
        <f>COUNTIF(I40:I139,"ACCIÓN PREVENTIVA")</f>
        <v>0</v>
      </c>
      <c r="M28" s="1369"/>
      <c r="N28" s="18"/>
      <c r="O28" s="18"/>
      <c r="P28" s="187" t="s">
        <v>92</v>
      </c>
      <c r="Q28" s="1132" t="s">
        <v>93</v>
      </c>
      <c r="R28" s="188" t="s">
        <v>94</v>
      </c>
      <c r="S28" s="189" t="s">
        <v>95</v>
      </c>
      <c r="T28" s="1018" t="s">
        <v>96</v>
      </c>
      <c r="U28" s="460" t="s">
        <v>97</v>
      </c>
      <c r="V28" s="460" t="s">
        <v>98</v>
      </c>
      <c r="W28" s="1023"/>
      <c r="X28" s="18"/>
      <c r="Y28" s="7"/>
      <c r="Z28" s="7"/>
      <c r="AA28" s="7"/>
      <c r="AB28" s="9"/>
      <c r="AC28" s="9"/>
      <c r="AD28" s="9"/>
      <c r="AE28" s="9"/>
      <c r="AF28" s="9"/>
      <c r="AG28" s="9"/>
      <c r="AH28" s="9"/>
    </row>
    <row r="29" spans="1:34" ht="53.25" customHeight="1" x14ac:dyDescent="0.35">
      <c r="A29" s="38"/>
      <c r="B29" s="18"/>
      <c r="C29" s="18"/>
      <c r="D29" s="46"/>
      <c r="E29" s="1023"/>
      <c r="F29" s="47" t="s">
        <v>99</v>
      </c>
      <c r="G29" s="1108">
        <f>+COUNTIF(V40:V141,"Cerrada")</f>
        <v>5</v>
      </c>
      <c r="H29" s="1022"/>
      <c r="I29" s="1432" t="s">
        <v>100</v>
      </c>
      <c r="J29" s="1363"/>
      <c r="K29" s="1369"/>
      <c r="L29" s="1433">
        <f>COUNTIF(I40:I139,"ACCIÓN CORRECTIVA")</f>
        <v>10</v>
      </c>
      <c r="M29" s="1369"/>
      <c r="N29" s="30"/>
      <c r="O29" s="18"/>
      <c r="P29" s="187">
        <v>2011</v>
      </c>
      <c r="Q29" s="1132">
        <v>0</v>
      </c>
      <c r="R29" s="187">
        <v>0</v>
      </c>
      <c r="S29" s="187">
        <v>0</v>
      </c>
      <c r="T29" s="1132">
        <f t="shared" ref="T29:T32" si="0">+Q29+R29+S29</f>
        <v>0</v>
      </c>
      <c r="U29" s="188">
        <v>0</v>
      </c>
      <c r="V29" s="188">
        <v>0</v>
      </c>
      <c r="W29" s="1023"/>
      <c r="X29" s="18"/>
      <c r="Y29" s="7"/>
      <c r="Z29" s="7"/>
      <c r="AA29" s="7"/>
      <c r="AB29" s="9"/>
      <c r="AC29" s="9"/>
      <c r="AD29" s="9"/>
      <c r="AE29" s="9"/>
      <c r="AF29" s="9"/>
      <c r="AG29" s="9"/>
      <c r="AH29" s="9"/>
    </row>
    <row r="30" spans="1:34" ht="48.75" customHeight="1" x14ac:dyDescent="0.35">
      <c r="A30" s="38"/>
      <c r="B30" s="18"/>
      <c r="C30" s="18"/>
      <c r="D30" s="39"/>
      <c r="E30" s="1023"/>
      <c r="F30" s="52" t="s">
        <v>101</v>
      </c>
      <c r="G30" s="1109">
        <f>+COUNTIF(V40:V141,"Cerrada Condicional")</f>
        <v>0</v>
      </c>
      <c r="H30" s="1086"/>
      <c r="I30" s="1434" t="s">
        <v>102</v>
      </c>
      <c r="J30" s="1435"/>
      <c r="K30" s="1380"/>
      <c r="L30" s="1431">
        <f>COUNTIF(I40:I139,"ACCIÓN DE MEJORA")</f>
        <v>0</v>
      </c>
      <c r="M30" s="1380"/>
      <c r="N30" s="18"/>
      <c r="O30" s="18"/>
      <c r="P30" s="191">
        <v>2012</v>
      </c>
      <c r="Q30" s="1020">
        <v>0</v>
      </c>
      <c r="R30" s="191">
        <v>20</v>
      </c>
      <c r="S30" s="191">
        <v>24</v>
      </c>
      <c r="T30" s="1020">
        <f t="shared" si="0"/>
        <v>44</v>
      </c>
      <c r="U30" s="60">
        <v>44</v>
      </c>
      <c r="V30" s="60">
        <v>44</v>
      </c>
      <c r="W30" s="1023"/>
      <c r="X30" s="18"/>
      <c r="Y30" s="7"/>
      <c r="Z30" s="7"/>
      <c r="AA30" s="7"/>
      <c r="AB30" s="9"/>
      <c r="AC30" s="9"/>
      <c r="AD30" s="9"/>
      <c r="AE30" s="9"/>
      <c r="AF30" s="9"/>
      <c r="AG30" s="9"/>
      <c r="AH30" s="9"/>
    </row>
    <row r="31" spans="1:34" ht="58.5" customHeight="1" x14ac:dyDescent="0.35">
      <c r="A31" s="38"/>
      <c r="B31" s="18"/>
      <c r="C31" s="18"/>
      <c r="D31" s="46"/>
      <c r="E31" s="1023"/>
      <c r="F31" s="34" t="s">
        <v>104</v>
      </c>
      <c r="G31" s="1106">
        <f>+COUNTIF(V40:V141,"Abierta - en Desarrollo")</f>
        <v>0</v>
      </c>
      <c r="H31" s="1086"/>
      <c r="I31" s="1430" t="s">
        <v>105</v>
      </c>
      <c r="J31" s="1389"/>
      <c r="K31" s="1389"/>
      <c r="L31" s="1389"/>
      <c r="M31" s="1378"/>
      <c r="N31" s="18"/>
      <c r="O31" s="18"/>
      <c r="P31" s="191">
        <v>2013</v>
      </c>
      <c r="Q31" s="1020">
        <v>0</v>
      </c>
      <c r="R31" s="191">
        <v>0</v>
      </c>
      <c r="S31" s="191">
        <v>0</v>
      </c>
      <c r="T31" s="1020">
        <f t="shared" si="0"/>
        <v>0</v>
      </c>
      <c r="U31" s="60">
        <v>0</v>
      </c>
      <c r="V31" s="60">
        <v>0</v>
      </c>
      <c r="W31" s="1023"/>
      <c r="X31" s="18"/>
      <c r="Y31" s="7"/>
      <c r="Z31" s="7"/>
      <c r="AA31" s="7"/>
      <c r="AB31" s="9"/>
      <c r="AC31" s="9"/>
      <c r="AD31" s="9"/>
      <c r="AE31" s="9"/>
      <c r="AF31" s="9"/>
      <c r="AG31" s="9"/>
      <c r="AH31" s="9"/>
    </row>
    <row r="32" spans="1:34" ht="63" customHeight="1" x14ac:dyDescent="0.35">
      <c r="A32" s="38"/>
      <c r="B32" s="18"/>
      <c r="C32" s="18"/>
      <c r="D32" s="39"/>
      <c r="E32" s="1023"/>
      <c r="F32" s="64" t="s">
        <v>106</v>
      </c>
      <c r="G32" s="1108">
        <f>+COUNTIF(V40:V141,"Abierta - Vencida")</f>
        <v>5</v>
      </c>
      <c r="H32" s="1086"/>
      <c r="I32" s="65" t="s">
        <v>14</v>
      </c>
      <c r="J32" s="66">
        <f>COUNTIF(J40:J141,"SGC")</f>
        <v>10</v>
      </c>
      <c r="K32" s="67" t="s">
        <v>35</v>
      </c>
      <c r="L32" s="68">
        <f>COUNTIF(J40:J141,"S&amp;SO")</f>
        <v>0</v>
      </c>
      <c r="M32" s="461" t="s">
        <v>96</v>
      </c>
      <c r="N32" s="18"/>
      <c r="O32" s="25"/>
      <c r="P32" s="462">
        <v>2014</v>
      </c>
      <c r="Q32" s="1176">
        <v>0</v>
      </c>
      <c r="R32" s="462">
        <v>0</v>
      </c>
      <c r="S32" s="462">
        <v>0</v>
      </c>
      <c r="T32" s="1176">
        <f t="shared" si="0"/>
        <v>0</v>
      </c>
      <c r="U32" s="463">
        <v>0</v>
      </c>
      <c r="V32" s="463">
        <v>0</v>
      </c>
      <c r="W32" s="1023"/>
      <c r="X32" s="18"/>
      <c r="Y32" s="7"/>
      <c r="Z32" s="7"/>
      <c r="AA32" s="7"/>
      <c r="AB32" s="9"/>
      <c r="AC32" s="9"/>
      <c r="AD32" s="9"/>
      <c r="AE32" s="9"/>
      <c r="AF32" s="9"/>
      <c r="AG32" s="9"/>
      <c r="AH32" s="9"/>
    </row>
    <row r="33" spans="1:34" ht="42.75" customHeight="1" x14ac:dyDescent="0.35">
      <c r="A33" s="38"/>
      <c r="B33" s="18"/>
      <c r="C33" s="18"/>
      <c r="D33" s="18"/>
      <c r="E33" s="1023"/>
      <c r="F33" s="70" t="s">
        <v>107</v>
      </c>
      <c r="G33" s="1110">
        <f>SUM(G31:G32)</f>
        <v>5</v>
      </c>
      <c r="H33" s="1086"/>
      <c r="I33" s="72" t="s">
        <v>52</v>
      </c>
      <c r="J33" s="73">
        <f>COUNTIF(J40:J141,"SCI")</f>
        <v>0</v>
      </c>
      <c r="K33" s="74" t="s">
        <v>28</v>
      </c>
      <c r="L33" s="75">
        <f>COUNTIF(J40:J141,"SGSI")</f>
        <v>0</v>
      </c>
      <c r="M33" s="1501">
        <f>+J32+J33+J34+J35+L32+L33+L34</f>
        <v>10</v>
      </c>
      <c r="N33" s="18"/>
      <c r="O33" s="25"/>
      <c r="P33" s="203" t="s">
        <v>108</v>
      </c>
      <c r="Q33" s="1021">
        <f t="shared" ref="Q33:V33" si="1">SUM(Q29:Q32)</f>
        <v>0</v>
      </c>
      <c r="R33" s="77">
        <f t="shared" si="1"/>
        <v>20</v>
      </c>
      <c r="S33" s="77">
        <f t="shared" si="1"/>
        <v>24</v>
      </c>
      <c r="T33" s="1021">
        <f t="shared" si="1"/>
        <v>44</v>
      </c>
      <c r="U33" s="77">
        <f t="shared" si="1"/>
        <v>44</v>
      </c>
      <c r="V33" s="77">
        <f t="shared" si="1"/>
        <v>44</v>
      </c>
      <c r="W33" s="1023"/>
      <c r="X33" s="18"/>
      <c r="Y33" s="7"/>
      <c r="Z33" s="7"/>
      <c r="AA33" s="7"/>
      <c r="AB33" s="9"/>
      <c r="AC33" s="9"/>
      <c r="AD33" s="9"/>
      <c r="AE33" s="9"/>
      <c r="AF33" s="9"/>
      <c r="AG33" s="9"/>
      <c r="AH33" s="9"/>
    </row>
    <row r="34" spans="1:34" ht="54.75" customHeight="1" x14ac:dyDescent="0.35">
      <c r="A34" s="38"/>
      <c r="B34" s="18"/>
      <c r="C34" s="18"/>
      <c r="D34" s="18"/>
      <c r="E34" s="1023"/>
      <c r="F34" s="34" t="s">
        <v>109</v>
      </c>
      <c r="G34" s="1107">
        <f>+COUNTA(Q40:Q141)</f>
        <v>10</v>
      </c>
      <c r="H34" s="1023"/>
      <c r="I34" s="72" t="s">
        <v>47</v>
      </c>
      <c r="J34" s="73">
        <f>COUNTIF(J40:J141,"SGA")</f>
        <v>0</v>
      </c>
      <c r="K34" s="79" t="s">
        <v>21</v>
      </c>
      <c r="L34" s="80">
        <f>COUNTIF(J40:J141,"SIGA")</f>
        <v>0</v>
      </c>
      <c r="M34" s="1467"/>
      <c r="N34" s="18"/>
      <c r="O34" s="25"/>
      <c r="P34" s="82"/>
      <c r="Q34" s="1022"/>
      <c r="R34" s="37"/>
      <c r="S34" s="37"/>
      <c r="T34" s="1023"/>
      <c r="U34" s="18"/>
      <c r="V34" s="216"/>
      <c r="W34" s="1023"/>
      <c r="X34" s="18"/>
      <c r="Y34" s="7"/>
      <c r="Z34" s="7"/>
      <c r="AA34" s="7"/>
      <c r="AB34" s="9"/>
      <c r="AC34" s="9"/>
      <c r="AD34" s="9"/>
      <c r="AE34" s="9"/>
      <c r="AF34" s="9"/>
      <c r="AG34" s="9"/>
      <c r="AH34" s="9"/>
    </row>
    <row r="35" spans="1:34" ht="42.75" customHeight="1" x14ac:dyDescent="0.35">
      <c r="A35" s="38"/>
      <c r="B35" s="18"/>
      <c r="C35" s="18"/>
      <c r="D35" s="30"/>
      <c r="E35" s="1087"/>
      <c r="F35" s="84" t="s">
        <v>110</v>
      </c>
      <c r="G35" s="1111">
        <f>+COUNTA(T40:T141)</f>
        <v>10</v>
      </c>
      <c r="H35" s="1023"/>
      <c r="I35" s="89" t="s">
        <v>41</v>
      </c>
      <c r="J35" s="80">
        <f>COUNTIF(J40:J141,"SRS")</f>
        <v>0</v>
      </c>
      <c r="K35" s="216"/>
      <c r="L35" s="18"/>
      <c r="M35" s="18"/>
      <c r="N35" s="18"/>
      <c r="O35" s="18"/>
      <c r="P35" s="18"/>
      <c r="Q35" s="1022"/>
      <c r="R35" s="81"/>
      <c r="S35" s="23"/>
      <c r="T35" s="1052"/>
      <c r="U35" s="32"/>
      <c r="V35" s="216"/>
      <c r="W35" s="1023"/>
      <c r="X35" s="18"/>
      <c r="Y35" s="7"/>
      <c r="Z35" s="7"/>
      <c r="AA35" s="7"/>
      <c r="AB35" s="9"/>
      <c r="AC35" s="9"/>
      <c r="AD35" s="9"/>
      <c r="AE35" s="9"/>
      <c r="AF35" s="9"/>
      <c r="AG35" s="9"/>
      <c r="AH35" s="9"/>
    </row>
    <row r="36" spans="1:34" ht="42.75" customHeight="1" x14ac:dyDescent="0.35">
      <c r="A36" s="38"/>
      <c r="B36" s="18"/>
      <c r="C36" s="18"/>
      <c r="D36" s="30"/>
      <c r="E36" s="1087"/>
      <c r="F36" s="30"/>
      <c r="G36" s="1087"/>
      <c r="H36" s="1023"/>
      <c r="I36" s="30"/>
      <c r="J36" s="30"/>
      <c r="K36" s="216"/>
      <c r="L36" s="18"/>
      <c r="M36" s="18"/>
      <c r="N36" s="18"/>
      <c r="O36" s="18"/>
      <c r="P36" s="18"/>
      <c r="Q36" s="1022"/>
      <c r="R36" s="81"/>
      <c r="S36" s="23"/>
      <c r="T36" s="1052"/>
      <c r="U36" s="32"/>
      <c r="V36" s="216"/>
      <c r="W36" s="1023"/>
      <c r="X36" s="18"/>
      <c r="Y36" s="7"/>
      <c r="Z36" s="7"/>
      <c r="AA36" s="7"/>
      <c r="AB36" s="9"/>
      <c r="AC36" s="9"/>
      <c r="AD36" s="9"/>
      <c r="AE36" s="9"/>
      <c r="AF36" s="9"/>
      <c r="AG36" s="9"/>
      <c r="AH36" s="9"/>
    </row>
    <row r="37" spans="1:34" ht="42.75" customHeight="1" x14ac:dyDescent="0.35">
      <c r="A37" s="38"/>
      <c r="B37" s="18"/>
      <c r="C37" s="18"/>
      <c r="D37" s="30"/>
      <c r="E37" s="1087"/>
      <c r="F37" s="30"/>
      <c r="G37" s="1087"/>
      <c r="H37" s="1087"/>
      <c r="I37" s="30"/>
      <c r="J37" s="30"/>
      <c r="K37" s="30"/>
      <c r="L37" s="30"/>
      <c r="M37" s="30"/>
      <c r="N37" s="18"/>
      <c r="O37" s="18"/>
      <c r="P37" s="18"/>
      <c r="Q37" s="1047"/>
      <c r="R37" s="31"/>
      <c r="S37" s="81"/>
      <c r="T37" s="1022"/>
      <c r="U37" s="82"/>
      <c r="V37" s="91"/>
      <c r="W37" s="1052"/>
      <c r="X37" s="32"/>
      <c r="Y37" s="7"/>
      <c r="Z37" s="7"/>
      <c r="AA37" s="7"/>
      <c r="AB37" s="9"/>
      <c r="AC37" s="9"/>
      <c r="AD37" s="9"/>
      <c r="AE37" s="9"/>
      <c r="AF37" s="9"/>
      <c r="AG37" s="9"/>
      <c r="AH37" s="9"/>
    </row>
    <row r="38" spans="1:34" ht="32.25" customHeight="1" x14ac:dyDescent="0.25">
      <c r="A38" s="1465" t="s">
        <v>114</v>
      </c>
      <c r="B38" s="1389"/>
      <c r="C38" s="1389"/>
      <c r="D38" s="1389"/>
      <c r="E38" s="1439"/>
      <c r="F38" s="1389"/>
      <c r="G38" s="1439"/>
      <c r="H38" s="1479" t="s">
        <v>116</v>
      </c>
      <c r="I38" s="1463"/>
      <c r="J38" s="1463"/>
      <c r="K38" s="1463"/>
      <c r="L38" s="1463"/>
      <c r="M38" s="1463"/>
      <c r="N38" s="1463"/>
      <c r="O38" s="1463"/>
      <c r="P38" s="1464"/>
      <c r="Q38" s="1510" t="s">
        <v>293</v>
      </c>
      <c r="R38" s="1391"/>
      <c r="S38" s="1384"/>
      <c r="T38" s="1511" t="s">
        <v>118</v>
      </c>
      <c r="U38" s="1389"/>
      <c r="V38" s="1389"/>
      <c r="W38" s="1512"/>
      <c r="X38" s="100" t="s">
        <v>119</v>
      </c>
      <c r="Y38" s="101"/>
      <c r="Z38" s="102"/>
      <c r="AA38" s="7"/>
      <c r="AB38" s="9"/>
      <c r="AC38" s="9"/>
      <c r="AD38" s="9"/>
      <c r="AE38" s="9"/>
      <c r="AF38" s="9"/>
      <c r="AG38" s="9"/>
      <c r="AH38" s="9"/>
    </row>
    <row r="39" spans="1:34" ht="69.75" customHeight="1" thickBot="1" x14ac:dyDescent="0.3">
      <c r="A39" s="103" t="s">
        <v>120</v>
      </c>
      <c r="B39" s="104" t="s">
        <v>3</v>
      </c>
      <c r="C39" s="104" t="s">
        <v>121</v>
      </c>
      <c r="D39" s="104" t="s">
        <v>122</v>
      </c>
      <c r="E39" s="1091" t="s">
        <v>123</v>
      </c>
      <c r="F39" s="104" t="s">
        <v>4</v>
      </c>
      <c r="G39" s="1112" t="s">
        <v>124</v>
      </c>
      <c r="H39" s="1088" t="s">
        <v>125</v>
      </c>
      <c r="I39" s="107" t="s">
        <v>5</v>
      </c>
      <c r="J39" s="107" t="s">
        <v>126</v>
      </c>
      <c r="K39" s="107" t="s">
        <v>127</v>
      </c>
      <c r="L39" s="108" t="s">
        <v>128</v>
      </c>
      <c r="M39" s="109" t="s">
        <v>129</v>
      </c>
      <c r="N39" s="109" t="s">
        <v>130</v>
      </c>
      <c r="O39" s="109" t="s">
        <v>131</v>
      </c>
      <c r="P39" s="110" t="s">
        <v>132</v>
      </c>
      <c r="Q39" s="111" t="s">
        <v>133</v>
      </c>
      <c r="R39" s="112" t="s">
        <v>134</v>
      </c>
      <c r="S39" s="113" t="s">
        <v>135</v>
      </c>
      <c r="T39" s="1053" t="s">
        <v>133</v>
      </c>
      <c r="U39" s="109" t="s">
        <v>134</v>
      </c>
      <c r="V39" s="109" t="s">
        <v>136</v>
      </c>
      <c r="W39" s="1238" t="s">
        <v>137</v>
      </c>
      <c r="X39" s="465"/>
      <c r="Y39" s="102"/>
      <c r="Z39" s="102"/>
      <c r="AA39" s="7"/>
      <c r="AB39" s="9"/>
      <c r="AC39" s="9"/>
      <c r="AD39" s="9"/>
      <c r="AE39" s="9"/>
      <c r="AF39" s="9"/>
      <c r="AG39" s="9"/>
      <c r="AH39" s="9"/>
    </row>
    <row r="40" spans="1:34" ht="149.25" hidden="1" customHeight="1" x14ac:dyDescent="0.25">
      <c r="A40" s="284">
        <v>1</v>
      </c>
      <c r="B40" s="342" t="s">
        <v>11</v>
      </c>
      <c r="C40" s="342" t="s">
        <v>17</v>
      </c>
      <c r="D40" s="466">
        <v>42580</v>
      </c>
      <c r="E40" s="119" t="s">
        <v>582</v>
      </c>
      <c r="F40" s="342" t="s">
        <v>12</v>
      </c>
      <c r="G40" s="119" t="s">
        <v>583</v>
      </c>
      <c r="H40" s="211" t="s">
        <v>449</v>
      </c>
      <c r="I40" s="117" t="s">
        <v>27</v>
      </c>
      <c r="J40" s="117" t="s">
        <v>14</v>
      </c>
      <c r="K40" s="467" t="s">
        <v>584</v>
      </c>
      <c r="L40" s="467" t="s">
        <v>585</v>
      </c>
      <c r="M40" s="467" t="s">
        <v>159</v>
      </c>
      <c r="N40" s="256">
        <v>42643</v>
      </c>
      <c r="O40" s="256">
        <v>42675</v>
      </c>
      <c r="P40" s="256">
        <v>42735</v>
      </c>
      <c r="Q40" s="119" t="s">
        <v>586</v>
      </c>
      <c r="R40" s="119" t="s">
        <v>452</v>
      </c>
      <c r="S40" s="1130">
        <v>42754</v>
      </c>
      <c r="T40" s="468" t="s">
        <v>587</v>
      </c>
      <c r="U40" s="469"/>
      <c r="V40" s="175" t="s">
        <v>36</v>
      </c>
      <c r="W40" s="467" t="s">
        <v>588</v>
      </c>
      <c r="X40" s="369" t="str">
        <f t="shared" ref="X40:X141" ca="1" si="2">+IF(P40="","",IF(TODAY()-P40&gt;0,"VENCIDA","EN DESARROLLO"))</f>
        <v>VENCIDA</v>
      </c>
      <c r="Y40" s="470"/>
      <c r="Z40" s="471"/>
      <c r="AA40" s="7"/>
      <c r="AB40" s="9"/>
      <c r="AC40" s="9"/>
      <c r="AD40" s="9"/>
      <c r="AE40" s="9"/>
      <c r="AF40" s="9"/>
      <c r="AG40" s="9"/>
      <c r="AH40" s="9"/>
    </row>
    <row r="41" spans="1:34" ht="207" customHeight="1" thickBot="1" x14ac:dyDescent="0.3">
      <c r="A41" s="321">
        <v>1</v>
      </c>
      <c r="B41" s="924" t="s">
        <v>11</v>
      </c>
      <c r="C41" s="924" t="s">
        <v>17</v>
      </c>
      <c r="D41" s="882">
        <v>42580</v>
      </c>
      <c r="E41" s="1169" t="s">
        <v>582</v>
      </c>
      <c r="F41" s="924" t="s">
        <v>12</v>
      </c>
      <c r="G41" s="1154" t="s">
        <v>589</v>
      </c>
      <c r="H41" s="1179" t="s">
        <v>456</v>
      </c>
      <c r="I41" s="322" t="s">
        <v>27</v>
      </c>
      <c r="J41" s="322" t="s">
        <v>14</v>
      </c>
      <c r="K41" s="491" t="s">
        <v>590</v>
      </c>
      <c r="L41" s="491" t="s">
        <v>585</v>
      </c>
      <c r="M41" s="491" t="s">
        <v>158</v>
      </c>
      <c r="N41" s="333">
        <v>42643</v>
      </c>
      <c r="O41" s="333">
        <v>42750</v>
      </c>
      <c r="P41" s="333">
        <v>42776</v>
      </c>
      <c r="Q41" s="1161" t="s">
        <v>2228</v>
      </c>
      <c r="R41" s="1180" t="s">
        <v>591</v>
      </c>
      <c r="S41" s="1181">
        <v>42831</v>
      </c>
      <c r="T41" s="1182" t="s">
        <v>2271</v>
      </c>
      <c r="U41" s="1117" t="s">
        <v>2229</v>
      </c>
      <c r="V41" s="244" t="s">
        <v>29</v>
      </c>
      <c r="W41" s="1154" t="s">
        <v>2401</v>
      </c>
      <c r="X41" s="139" t="str">
        <f t="shared" ca="1" si="2"/>
        <v>VENCIDA</v>
      </c>
      <c r="Y41" s="470"/>
      <c r="Z41" s="471"/>
      <c r="AA41" s="7"/>
      <c r="AB41" s="9"/>
      <c r="AC41" s="9"/>
      <c r="AD41" s="9"/>
      <c r="AE41" s="9"/>
      <c r="AF41" s="9"/>
      <c r="AG41" s="9"/>
      <c r="AH41" s="9"/>
    </row>
    <row r="42" spans="1:34" ht="190.5" hidden="1" customHeight="1" x14ac:dyDescent="0.25">
      <c r="A42" s="116">
        <v>2</v>
      </c>
      <c r="B42" s="117" t="s">
        <v>11</v>
      </c>
      <c r="C42" s="117" t="s">
        <v>17</v>
      </c>
      <c r="D42" s="118">
        <v>42580</v>
      </c>
      <c r="E42" s="119" t="s">
        <v>592</v>
      </c>
      <c r="F42" s="117" t="s">
        <v>12</v>
      </c>
      <c r="G42" s="119" t="s">
        <v>593</v>
      </c>
      <c r="H42" s="211" t="s">
        <v>449</v>
      </c>
      <c r="I42" s="117" t="s">
        <v>27</v>
      </c>
      <c r="J42" s="117" t="s">
        <v>14</v>
      </c>
      <c r="K42" s="467" t="s">
        <v>584</v>
      </c>
      <c r="L42" s="477" t="s">
        <v>594</v>
      </c>
      <c r="M42" s="467" t="s">
        <v>159</v>
      </c>
      <c r="N42" s="256">
        <v>42643</v>
      </c>
      <c r="O42" s="256">
        <v>42675</v>
      </c>
      <c r="P42" s="256">
        <v>42735</v>
      </c>
      <c r="Q42" s="119" t="s">
        <v>595</v>
      </c>
      <c r="R42" s="119" t="s">
        <v>452</v>
      </c>
      <c r="S42" s="122">
        <v>42754</v>
      </c>
      <c r="T42" s="468" t="s">
        <v>596</v>
      </c>
      <c r="U42" s="469"/>
      <c r="V42" s="175" t="s">
        <v>36</v>
      </c>
      <c r="W42" s="467" t="s">
        <v>597</v>
      </c>
      <c r="X42" s="175" t="str">
        <f t="shared" ca="1" si="2"/>
        <v>VENCIDA</v>
      </c>
      <c r="Y42" s="478"/>
      <c r="Z42" s="125"/>
      <c r="AA42" s="7"/>
      <c r="AB42" s="9"/>
      <c r="AC42" s="9"/>
      <c r="AD42" s="9"/>
      <c r="AE42" s="9"/>
      <c r="AF42" s="9"/>
      <c r="AG42" s="9"/>
      <c r="AH42" s="9"/>
    </row>
    <row r="43" spans="1:34" ht="242.25" customHeight="1" thickBot="1" x14ac:dyDescent="0.3">
      <c r="A43" s="479">
        <v>2</v>
      </c>
      <c r="B43" s="346" t="s">
        <v>11</v>
      </c>
      <c r="C43" s="346" t="s">
        <v>17</v>
      </c>
      <c r="D43" s="472">
        <v>42580</v>
      </c>
      <c r="E43" s="1127" t="s">
        <v>592</v>
      </c>
      <c r="F43" s="346" t="s">
        <v>12</v>
      </c>
      <c r="G43" s="1127" t="s">
        <v>593</v>
      </c>
      <c r="H43" s="1177" t="s">
        <v>598</v>
      </c>
      <c r="I43" s="137" t="s">
        <v>27</v>
      </c>
      <c r="J43" s="137" t="s">
        <v>14</v>
      </c>
      <c r="K43" s="474" t="s">
        <v>590</v>
      </c>
      <c r="L43" s="481" t="s">
        <v>594</v>
      </c>
      <c r="M43" s="474" t="s">
        <v>159</v>
      </c>
      <c r="N43" s="282">
        <v>42643</v>
      </c>
      <c r="O43" s="282">
        <v>42750</v>
      </c>
      <c r="P43" s="282">
        <v>42776</v>
      </c>
      <c r="Q43" s="1069" t="s">
        <v>2224</v>
      </c>
      <c r="R43" s="257" t="s">
        <v>608</v>
      </c>
      <c r="S43" s="475">
        <v>42831</v>
      </c>
      <c r="T43" s="1026" t="s">
        <v>2272</v>
      </c>
      <c r="U43" s="1185" t="s">
        <v>2229</v>
      </c>
      <c r="V43" s="366" t="s">
        <v>29</v>
      </c>
      <c r="W43" s="1026" t="s">
        <v>2402</v>
      </c>
      <c r="X43" s="139" t="str">
        <f t="shared" ca="1" si="2"/>
        <v>VENCIDA</v>
      </c>
      <c r="Y43" s="478"/>
      <c r="Z43" s="125"/>
      <c r="AA43" s="7"/>
      <c r="AB43" s="9"/>
      <c r="AC43" s="9"/>
      <c r="AD43" s="9"/>
      <c r="AE43" s="9"/>
      <c r="AF43" s="9"/>
      <c r="AG43" s="9"/>
      <c r="AH43" s="9"/>
    </row>
    <row r="44" spans="1:34" ht="84.75" hidden="1" customHeight="1" x14ac:dyDescent="0.25">
      <c r="A44" s="116">
        <v>3</v>
      </c>
      <c r="B44" s="117" t="s">
        <v>11</v>
      </c>
      <c r="C44" s="117" t="s">
        <v>17</v>
      </c>
      <c r="D44" s="118">
        <v>42580</v>
      </c>
      <c r="E44" s="119" t="s">
        <v>610</v>
      </c>
      <c r="F44" s="117" t="s">
        <v>12</v>
      </c>
      <c r="G44" s="119" t="s">
        <v>611</v>
      </c>
      <c r="H44" s="261" t="s">
        <v>449</v>
      </c>
      <c r="I44" s="144" t="s">
        <v>27</v>
      </c>
      <c r="J44" s="144" t="s">
        <v>14</v>
      </c>
      <c r="K44" s="483" t="s">
        <v>584</v>
      </c>
      <c r="L44" s="484" t="s">
        <v>594</v>
      </c>
      <c r="M44" s="483" t="s">
        <v>159</v>
      </c>
      <c r="N44" s="383">
        <v>42643</v>
      </c>
      <c r="O44" s="383">
        <v>42675</v>
      </c>
      <c r="P44" s="383">
        <v>42735</v>
      </c>
      <c r="Q44" s="145" t="s">
        <v>612</v>
      </c>
      <c r="R44" s="145" t="s">
        <v>452</v>
      </c>
      <c r="S44" s="143">
        <v>42754</v>
      </c>
      <c r="T44" s="486" t="s">
        <v>613</v>
      </c>
      <c r="U44" s="488"/>
      <c r="V44" s="369" t="s">
        <v>36</v>
      </c>
      <c r="W44" s="483" t="s">
        <v>621</v>
      </c>
      <c r="X44" s="175" t="str">
        <f t="shared" ca="1" si="2"/>
        <v>VENCIDA</v>
      </c>
      <c r="Y44" s="478"/>
      <c r="Z44" s="125"/>
      <c r="AA44" s="7"/>
      <c r="AB44" s="9"/>
      <c r="AC44" s="9"/>
      <c r="AD44" s="9"/>
      <c r="AE44" s="9"/>
      <c r="AF44" s="9"/>
      <c r="AG44" s="9"/>
      <c r="AH44" s="9"/>
    </row>
    <row r="45" spans="1:34" ht="180.75" customHeight="1" thickBot="1" x14ac:dyDescent="0.3">
      <c r="A45" s="489">
        <v>3</v>
      </c>
      <c r="B45" s="322" t="s">
        <v>11</v>
      </c>
      <c r="C45" s="322" t="s">
        <v>17</v>
      </c>
      <c r="D45" s="472">
        <v>42580</v>
      </c>
      <c r="E45" s="1154" t="s">
        <v>622</v>
      </c>
      <c r="F45" s="322" t="s">
        <v>12</v>
      </c>
      <c r="G45" s="1154" t="s">
        <v>624</v>
      </c>
      <c r="H45" s="1169" t="s">
        <v>625</v>
      </c>
      <c r="I45" s="239" t="s">
        <v>27</v>
      </c>
      <c r="J45" s="239" t="s">
        <v>14</v>
      </c>
      <c r="K45" s="491" t="s">
        <v>590</v>
      </c>
      <c r="L45" s="492" t="s">
        <v>594</v>
      </c>
      <c r="M45" s="491" t="s">
        <v>159</v>
      </c>
      <c r="N45" s="333">
        <v>42643</v>
      </c>
      <c r="O45" s="333">
        <v>42750</v>
      </c>
      <c r="P45" s="333">
        <v>42776</v>
      </c>
      <c r="Q45" s="1161" t="s">
        <v>2225</v>
      </c>
      <c r="R45" s="253" t="s">
        <v>591</v>
      </c>
      <c r="S45" s="475">
        <v>42831</v>
      </c>
      <c r="T45" s="1154" t="s">
        <v>2273</v>
      </c>
      <c r="U45" s="493"/>
      <c r="V45" s="244" t="s">
        <v>29</v>
      </c>
      <c r="W45" s="1154" t="s">
        <v>2403</v>
      </c>
      <c r="X45" s="244" t="str">
        <f t="shared" ca="1" si="2"/>
        <v>VENCIDA</v>
      </c>
      <c r="Y45" s="478"/>
      <c r="Z45" s="125"/>
      <c r="AA45" s="7"/>
      <c r="AB45" s="9"/>
      <c r="AC45" s="9"/>
      <c r="AD45" s="9"/>
      <c r="AE45" s="9"/>
      <c r="AF45" s="9"/>
      <c r="AG45" s="9"/>
      <c r="AH45" s="9"/>
    </row>
    <row r="46" spans="1:34" ht="81.75" hidden="1" customHeight="1" x14ac:dyDescent="0.25">
      <c r="A46" s="116">
        <v>4</v>
      </c>
      <c r="B46" s="117" t="s">
        <v>11</v>
      </c>
      <c r="C46" s="117" t="s">
        <v>17</v>
      </c>
      <c r="D46" s="466">
        <v>42580</v>
      </c>
      <c r="E46" s="119" t="s">
        <v>639</v>
      </c>
      <c r="F46" s="117" t="s">
        <v>12</v>
      </c>
      <c r="G46" s="119" t="s">
        <v>642</v>
      </c>
      <c r="H46" s="211" t="s">
        <v>646</v>
      </c>
      <c r="I46" s="117" t="s">
        <v>27</v>
      </c>
      <c r="J46" s="117" t="s">
        <v>14</v>
      </c>
      <c r="K46" s="467" t="s">
        <v>584</v>
      </c>
      <c r="L46" s="494" t="s">
        <v>443</v>
      </c>
      <c r="M46" s="467" t="s">
        <v>159</v>
      </c>
      <c r="N46" s="256">
        <v>42643</v>
      </c>
      <c r="O46" s="256">
        <v>42675</v>
      </c>
      <c r="P46" s="256">
        <v>42735</v>
      </c>
      <c r="Q46" s="119" t="s">
        <v>647</v>
      </c>
      <c r="R46" s="119" t="s">
        <v>452</v>
      </c>
      <c r="S46" s="122">
        <v>42754</v>
      </c>
      <c r="T46" s="468" t="s">
        <v>648</v>
      </c>
      <c r="U46" s="469"/>
      <c r="V46" s="244" t="s">
        <v>36</v>
      </c>
      <c r="W46" s="467" t="s">
        <v>651</v>
      </c>
      <c r="X46" s="175" t="str">
        <f t="shared" ca="1" si="2"/>
        <v>VENCIDA</v>
      </c>
      <c r="Y46" s="478"/>
      <c r="Z46" s="125"/>
      <c r="AA46" s="7"/>
      <c r="AB46" s="9"/>
      <c r="AC46" s="9"/>
      <c r="AD46" s="9"/>
      <c r="AE46" s="9"/>
      <c r="AF46" s="9"/>
      <c r="AG46" s="9"/>
      <c r="AH46" s="9"/>
    </row>
    <row r="47" spans="1:34" ht="183.75" customHeight="1" thickBot="1" x14ac:dyDescent="0.3">
      <c r="A47" s="479">
        <v>4</v>
      </c>
      <c r="B47" s="346" t="s">
        <v>11</v>
      </c>
      <c r="C47" s="346" t="s">
        <v>17</v>
      </c>
      <c r="D47" s="472">
        <v>42580</v>
      </c>
      <c r="E47" s="1127" t="s">
        <v>639</v>
      </c>
      <c r="F47" s="346" t="s">
        <v>12</v>
      </c>
      <c r="G47" s="1127" t="s">
        <v>642</v>
      </c>
      <c r="H47" s="1170" t="s">
        <v>655</v>
      </c>
      <c r="I47" s="137" t="s">
        <v>27</v>
      </c>
      <c r="J47" s="137" t="s">
        <v>14</v>
      </c>
      <c r="K47" s="474" t="s">
        <v>590</v>
      </c>
      <c r="L47" s="481" t="s">
        <v>443</v>
      </c>
      <c r="M47" s="474" t="s">
        <v>159</v>
      </c>
      <c r="N47" s="282">
        <v>42643</v>
      </c>
      <c r="O47" s="282">
        <v>42750</v>
      </c>
      <c r="P47" s="282">
        <v>42776</v>
      </c>
      <c r="Q47" s="1183" t="s">
        <v>2226</v>
      </c>
      <c r="R47" s="257" t="s">
        <v>591</v>
      </c>
      <c r="S47" s="475">
        <v>42831</v>
      </c>
      <c r="T47" s="1026" t="s">
        <v>2274</v>
      </c>
      <c r="U47" s="476"/>
      <c r="V47" s="244" t="s">
        <v>29</v>
      </c>
      <c r="W47" s="1026" t="s">
        <v>2233</v>
      </c>
      <c r="X47" s="139" t="str">
        <f t="shared" ca="1" si="2"/>
        <v>VENCIDA</v>
      </c>
      <c r="Y47" s="478"/>
      <c r="Z47" s="125"/>
      <c r="AA47" s="7"/>
      <c r="AB47" s="9"/>
      <c r="AC47" s="9"/>
      <c r="AD47" s="9"/>
      <c r="AE47" s="9"/>
      <c r="AF47" s="9"/>
      <c r="AG47" s="9"/>
      <c r="AH47" s="9"/>
    </row>
    <row r="48" spans="1:34" ht="84.75" hidden="1" customHeight="1" x14ac:dyDescent="0.25">
      <c r="A48" s="497">
        <v>5</v>
      </c>
      <c r="B48" s="117" t="s">
        <v>11</v>
      </c>
      <c r="C48" s="117" t="s">
        <v>17</v>
      </c>
      <c r="D48" s="118">
        <v>42580</v>
      </c>
      <c r="E48" s="119" t="s">
        <v>661</v>
      </c>
      <c r="F48" s="117" t="s">
        <v>12</v>
      </c>
      <c r="G48" s="119" t="s">
        <v>662</v>
      </c>
      <c r="H48" s="211" t="s">
        <v>449</v>
      </c>
      <c r="I48" s="117" t="s">
        <v>27</v>
      </c>
      <c r="J48" s="117" t="s">
        <v>14</v>
      </c>
      <c r="K48" s="467" t="s">
        <v>584</v>
      </c>
      <c r="L48" s="494" t="s">
        <v>594</v>
      </c>
      <c r="M48" s="467" t="s">
        <v>159</v>
      </c>
      <c r="N48" s="256">
        <v>42643</v>
      </c>
      <c r="O48" s="256">
        <v>42675</v>
      </c>
      <c r="P48" s="256">
        <v>42735</v>
      </c>
      <c r="Q48" s="119" t="s">
        <v>663</v>
      </c>
      <c r="R48" s="119" t="s">
        <v>452</v>
      </c>
      <c r="S48" s="122">
        <v>42754</v>
      </c>
      <c r="T48" s="468" t="s">
        <v>665</v>
      </c>
      <c r="U48" s="469"/>
      <c r="V48" s="244" t="s">
        <v>36</v>
      </c>
      <c r="W48" s="467" t="s">
        <v>670</v>
      </c>
      <c r="X48" s="175" t="str">
        <f t="shared" ca="1" si="2"/>
        <v>VENCIDA</v>
      </c>
      <c r="Y48" s="478"/>
      <c r="Z48" s="125"/>
      <c r="AA48" s="7"/>
      <c r="AB48" s="9"/>
      <c r="AC48" s="9"/>
      <c r="AD48" s="9"/>
      <c r="AE48" s="9"/>
      <c r="AF48" s="9"/>
      <c r="AG48" s="9"/>
      <c r="AH48" s="9"/>
    </row>
    <row r="49" spans="1:34" ht="183.75" customHeight="1" thickBot="1" x14ac:dyDescent="0.3">
      <c r="A49" s="498">
        <v>5</v>
      </c>
      <c r="B49" s="499" t="s">
        <v>11</v>
      </c>
      <c r="C49" s="499" t="s">
        <v>17</v>
      </c>
      <c r="D49" s="472">
        <v>42580</v>
      </c>
      <c r="E49" s="1178" t="s">
        <v>661</v>
      </c>
      <c r="F49" s="499" t="s">
        <v>12</v>
      </c>
      <c r="G49" s="1178" t="s">
        <v>662</v>
      </c>
      <c r="H49" s="1163" t="s">
        <v>685</v>
      </c>
      <c r="I49" s="501" t="s">
        <v>27</v>
      </c>
      <c r="J49" s="501" t="s">
        <v>14</v>
      </c>
      <c r="K49" s="503" t="s">
        <v>590</v>
      </c>
      <c r="L49" s="505" t="s">
        <v>594</v>
      </c>
      <c r="M49" s="503" t="s">
        <v>159</v>
      </c>
      <c r="N49" s="506">
        <v>42643</v>
      </c>
      <c r="O49" s="506">
        <v>42750</v>
      </c>
      <c r="P49" s="506">
        <v>42776</v>
      </c>
      <c r="Q49" s="1184" t="s">
        <v>2227</v>
      </c>
      <c r="R49" s="508" t="s">
        <v>591</v>
      </c>
      <c r="S49" s="475">
        <v>42831</v>
      </c>
      <c r="T49" s="1165" t="s">
        <v>2275</v>
      </c>
      <c r="U49" s="510"/>
      <c r="V49" s="512" t="s">
        <v>29</v>
      </c>
      <c r="W49" s="1165" t="s">
        <v>2404</v>
      </c>
      <c r="X49" s="139" t="str">
        <f t="shared" ca="1" si="2"/>
        <v>VENCIDA</v>
      </c>
      <c r="Y49" s="478"/>
      <c r="Z49" s="125"/>
      <c r="AA49" s="7"/>
      <c r="AB49" s="9"/>
      <c r="AC49" s="9"/>
      <c r="AD49" s="9"/>
      <c r="AE49" s="9"/>
      <c r="AF49" s="9"/>
      <c r="AG49" s="9"/>
      <c r="AH49" s="9"/>
    </row>
    <row r="50" spans="1:34" ht="33.75" hidden="1" customHeight="1" x14ac:dyDescent="0.25">
      <c r="A50" s="260">
        <v>6</v>
      </c>
      <c r="B50" s="127"/>
      <c r="C50" s="127"/>
      <c r="D50" s="127"/>
      <c r="E50" s="127"/>
      <c r="F50" s="127"/>
      <c r="G50" s="127"/>
      <c r="H50" s="129"/>
      <c r="I50" s="130"/>
      <c r="J50" s="130"/>
      <c r="K50" s="129"/>
      <c r="L50" s="129"/>
      <c r="M50" s="129"/>
      <c r="N50" s="327"/>
      <c r="O50" s="327"/>
      <c r="P50" s="327"/>
      <c r="Q50" s="129"/>
      <c r="R50" s="130"/>
      <c r="S50" s="130"/>
      <c r="T50" s="129"/>
      <c r="U50" s="129"/>
      <c r="V50" s="515"/>
      <c r="W50" s="129"/>
      <c r="X50" s="132" t="str">
        <f t="shared" ca="1" si="2"/>
        <v/>
      </c>
      <c r="Y50" s="478"/>
      <c r="Z50" s="125"/>
      <c r="AA50" s="7"/>
      <c r="AB50" s="9"/>
      <c r="AC50" s="9"/>
      <c r="AD50" s="9"/>
      <c r="AE50" s="9"/>
      <c r="AF50" s="9"/>
      <c r="AG50" s="9"/>
      <c r="AH50" s="9"/>
    </row>
    <row r="51" spans="1:34" ht="33.75" hidden="1" customHeight="1" x14ac:dyDescent="0.25">
      <c r="A51" s="289"/>
      <c r="B51" s="134"/>
      <c r="C51" s="134"/>
      <c r="D51" s="134"/>
      <c r="E51" s="134"/>
      <c r="F51" s="134"/>
      <c r="G51" s="134"/>
      <c r="H51" s="136"/>
      <c r="I51" s="137"/>
      <c r="J51" s="137"/>
      <c r="K51" s="136"/>
      <c r="L51" s="136"/>
      <c r="M51" s="136"/>
      <c r="N51" s="138"/>
      <c r="O51" s="137"/>
      <c r="P51" s="137"/>
      <c r="Q51" s="136"/>
      <c r="R51" s="137"/>
      <c r="S51" s="137"/>
      <c r="T51" s="136"/>
      <c r="U51" s="136"/>
      <c r="V51" s="474"/>
      <c r="W51" s="136"/>
      <c r="X51" s="140" t="str">
        <f t="shared" ca="1" si="2"/>
        <v/>
      </c>
      <c r="Y51" s="478"/>
      <c r="Z51" s="125"/>
      <c r="AA51" s="7"/>
      <c r="AB51" s="9"/>
      <c r="AC51" s="9"/>
      <c r="AD51" s="9"/>
      <c r="AE51" s="9"/>
      <c r="AF51" s="9"/>
      <c r="AG51" s="9"/>
      <c r="AH51" s="9"/>
    </row>
    <row r="52" spans="1:34" ht="28.5" hidden="1" customHeight="1" x14ac:dyDescent="0.25">
      <c r="A52" s="116">
        <v>7</v>
      </c>
      <c r="B52" s="117"/>
      <c r="C52" s="117"/>
      <c r="D52" s="118"/>
      <c r="E52" s="119"/>
      <c r="F52" s="117"/>
      <c r="G52" s="119"/>
      <c r="H52" s="120"/>
      <c r="I52" s="121"/>
      <c r="J52" s="121"/>
      <c r="K52" s="120"/>
      <c r="L52" s="120"/>
      <c r="M52" s="120"/>
      <c r="N52" s="122"/>
      <c r="O52" s="121"/>
      <c r="P52" s="121"/>
      <c r="Q52" s="120"/>
      <c r="R52" s="121"/>
      <c r="S52" s="121"/>
      <c r="T52" s="120"/>
      <c r="U52" s="120"/>
      <c r="V52" s="519"/>
      <c r="W52" s="120"/>
      <c r="X52" s="123" t="str">
        <f t="shared" ca="1" si="2"/>
        <v/>
      </c>
      <c r="Y52" s="478"/>
      <c r="Z52" s="125"/>
      <c r="AA52" s="7"/>
      <c r="AB52" s="9"/>
      <c r="AC52" s="9"/>
      <c r="AD52" s="9"/>
      <c r="AE52" s="9"/>
      <c r="AF52" s="9"/>
      <c r="AG52" s="9"/>
      <c r="AH52" s="9"/>
    </row>
    <row r="53" spans="1:34" ht="28.5" hidden="1" customHeight="1" x14ac:dyDescent="0.25">
      <c r="A53" s="260"/>
      <c r="B53" s="127"/>
      <c r="C53" s="127"/>
      <c r="D53" s="127"/>
      <c r="E53" s="127"/>
      <c r="F53" s="127"/>
      <c r="G53" s="127"/>
      <c r="H53" s="129"/>
      <c r="I53" s="130"/>
      <c r="J53" s="130"/>
      <c r="K53" s="129"/>
      <c r="L53" s="129"/>
      <c r="M53" s="129"/>
      <c r="N53" s="131"/>
      <c r="O53" s="130"/>
      <c r="P53" s="130"/>
      <c r="Q53" s="129"/>
      <c r="R53" s="130"/>
      <c r="S53" s="130"/>
      <c r="T53" s="129"/>
      <c r="U53" s="129"/>
      <c r="V53" s="515"/>
      <c r="W53" s="129"/>
      <c r="X53" s="132" t="str">
        <f t="shared" ca="1" si="2"/>
        <v/>
      </c>
      <c r="Y53" s="478"/>
      <c r="Z53" s="125"/>
      <c r="AA53" s="7"/>
      <c r="AB53" s="9"/>
      <c r="AC53" s="9"/>
      <c r="AD53" s="9"/>
      <c r="AE53" s="9"/>
      <c r="AF53" s="9"/>
      <c r="AG53" s="9"/>
      <c r="AH53" s="9"/>
    </row>
    <row r="54" spans="1:34" ht="28.5" hidden="1" customHeight="1" x14ac:dyDescent="0.25">
      <c r="A54" s="289"/>
      <c r="B54" s="134"/>
      <c r="C54" s="134"/>
      <c r="D54" s="134"/>
      <c r="E54" s="134"/>
      <c r="F54" s="134"/>
      <c r="G54" s="134"/>
      <c r="H54" s="136"/>
      <c r="I54" s="137"/>
      <c r="J54" s="137"/>
      <c r="K54" s="136"/>
      <c r="L54" s="136"/>
      <c r="M54" s="136"/>
      <c r="N54" s="138"/>
      <c r="O54" s="137"/>
      <c r="P54" s="137"/>
      <c r="Q54" s="136"/>
      <c r="R54" s="137"/>
      <c r="S54" s="137"/>
      <c r="T54" s="136"/>
      <c r="U54" s="136"/>
      <c r="V54" s="474"/>
      <c r="W54" s="136"/>
      <c r="X54" s="140" t="str">
        <f t="shared" ca="1" si="2"/>
        <v/>
      </c>
      <c r="Y54" s="478"/>
      <c r="Z54" s="125"/>
      <c r="AA54" s="7"/>
      <c r="AB54" s="9"/>
      <c r="AC54" s="9"/>
      <c r="AD54" s="9"/>
      <c r="AE54" s="9"/>
      <c r="AF54" s="9"/>
      <c r="AG54" s="9"/>
      <c r="AH54" s="9"/>
    </row>
    <row r="55" spans="1:34" ht="28.5" hidden="1" customHeight="1" x14ac:dyDescent="0.25">
      <c r="A55" s="116">
        <v>8</v>
      </c>
      <c r="B55" s="117"/>
      <c r="C55" s="117"/>
      <c r="D55" s="118"/>
      <c r="E55" s="119"/>
      <c r="F55" s="117"/>
      <c r="G55" s="119"/>
      <c r="H55" s="120"/>
      <c r="I55" s="121"/>
      <c r="J55" s="121"/>
      <c r="K55" s="120"/>
      <c r="L55" s="120"/>
      <c r="M55" s="120"/>
      <c r="N55" s="122"/>
      <c r="O55" s="121"/>
      <c r="P55" s="121"/>
      <c r="Q55" s="120"/>
      <c r="R55" s="121"/>
      <c r="S55" s="121"/>
      <c r="T55" s="120"/>
      <c r="U55" s="120"/>
      <c r="V55" s="519"/>
      <c r="W55" s="120"/>
      <c r="X55" s="141" t="str">
        <f t="shared" ca="1" si="2"/>
        <v/>
      </c>
      <c r="Y55" s="478"/>
      <c r="Z55" s="125"/>
      <c r="AA55" s="7"/>
      <c r="AB55" s="9"/>
      <c r="AC55" s="9"/>
      <c r="AD55" s="9"/>
      <c r="AE55" s="9"/>
      <c r="AF55" s="9"/>
      <c r="AG55" s="9"/>
      <c r="AH55" s="9"/>
    </row>
    <row r="56" spans="1:34" ht="28.5" hidden="1" customHeight="1" x14ac:dyDescent="0.25">
      <c r="A56" s="260"/>
      <c r="B56" s="520"/>
      <c r="C56" s="520"/>
      <c r="D56" s="520"/>
      <c r="E56" s="520"/>
      <c r="F56" s="520"/>
      <c r="G56" s="520"/>
      <c r="H56" s="129"/>
      <c r="I56" s="130"/>
      <c r="J56" s="130"/>
      <c r="K56" s="129"/>
      <c r="L56" s="129"/>
      <c r="M56" s="129"/>
      <c r="N56" s="131"/>
      <c r="O56" s="130"/>
      <c r="P56" s="130"/>
      <c r="Q56" s="129"/>
      <c r="R56" s="130"/>
      <c r="S56" s="130"/>
      <c r="T56" s="129"/>
      <c r="U56" s="129"/>
      <c r="V56" s="515"/>
      <c r="W56" s="129"/>
      <c r="X56" s="132" t="str">
        <f t="shared" ca="1" si="2"/>
        <v/>
      </c>
      <c r="Y56" s="478"/>
      <c r="Z56" s="125"/>
      <c r="AA56" s="7"/>
      <c r="AB56" s="9"/>
      <c r="AC56" s="9"/>
      <c r="AD56" s="9"/>
      <c r="AE56" s="9"/>
      <c r="AF56" s="9"/>
      <c r="AG56" s="9"/>
      <c r="AH56" s="9"/>
    </row>
    <row r="57" spans="1:34" ht="28.5" hidden="1" customHeight="1" x14ac:dyDescent="0.25">
      <c r="A57" s="289"/>
      <c r="B57" s="521"/>
      <c r="C57" s="521"/>
      <c r="D57" s="521"/>
      <c r="E57" s="521"/>
      <c r="F57" s="521"/>
      <c r="G57" s="521"/>
      <c r="H57" s="136"/>
      <c r="I57" s="137"/>
      <c r="J57" s="137"/>
      <c r="K57" s="136"/>
      <c r="L57" s="136"/>
      <c r="M57" s="136"/>
      <c r="N57" s="138"/>
      <c r="O57" s="137"/>
      <c r="P57" s="137"/>
      <c r="Q57" s="136"/>
      <c r="R57" s="137"/>
      <c r="S57" s="137"/>
      <c r="T57" s="136"/>
      <c r="U57" s="136"/>
      <c r="V57" s="474"/>
      <c r="W57" s="136"/>
      <c r="X57" s="141" t="str">
        <f t="shared" ca="1" si="2"/>
        <v/>
      </c>
      <c r="Y57" s="478"/>
      <c r="Z57" s="125"/>
      <c r="AA57" s="7"/>
      <c r="AB57" s="9"/>
      <c r="AC57" s="9"/>
      <c r="AD57" s="9"/>
      <c r="AE57" s="9"/>
      <c r="AF57" s="9"/>
      <c r="AG57" s="9"/>
      <c r="AH57" s="9"/>
    </row>
    <row r="58" spans="1:34" ht="28.5" hidden="1" customHeight="1" x14ac:dyDescent="0.25">
      <c r="A58" s="260">
        <v>9</v>
      </c>
      <c r="B58" s="144"/>
      <c r="C58" s="144"/>
      <c r="D58" s="143"/>
      <c r="E58" s="145"/>
      <c r="F58" s="144"/>
      <c r="G58" s="145"/>
      <c r="H58" s="167"/>
      <c r="I58" s="173"/>
      <c r="J58" s="173"/>
      <c r="K58" s="167"/>
      <c r="L58" s="167"/>
      <c r="M58" s="167"/>
      <c r="N58" s="174"/>
      <c r="O58" s="173"/>
      <c r="P58" s="173"/>
      <c r="Q58" s="167"/>
      <c r="R58" s="173"/>
      <c r="S58" s="173"/>
      <c r="T58" s="167"/>
      <c r="U58" s="167"/>
      <c r="V58" s="524"/>
      <c r="W58" s="167"/>
      <c r="X58" s="123" t="str">
        <f t="shared" ca="1" si="2"/>
        <v/>
      </c>
      <c r="Y58" s="478"/>
      <c r="Z58" s="125"/>
      <c r="AA58" s="7"/>
      <c r="AB58" s="9"/>
      <c r="AC58" s="9"/>
      <c r="AD58" s="9"/>
      <c r="AE58" s="9"/>
      <c r="AF58" s="9"/>
      <c r="AG58" s="9"/>
      <c r="AH58" s="9"/>
    </row>
    <row r="59" spans="1:34" ht="28.5" hidden="1" customHeight="1" x14ac:dyDescent="0.25">
      <c r="A59" s="260"/>
      <c r="B59" s="520"/>
      <c r="C59" s="520"/>
      <c r="D59" s="520"/>
      <c r="E59" s="520"/>
      <c r="F59" s="520"/>
      <c r="G59" s="520"/>
      <c r="H59" s="129"/>
      <c r="I59" s="130"/>
      <c r="J59" s="130"/>
      <c r="K59" s="129"/>
      <c r="L59" s="129"/>
      <c r="M59" s="129"/>
      <c r="N59" s="131"/>
      <c r="O59" s="130"/>
      <c r="P59" s="130"/>
      <c r="Q59" s="129"/>
      <c r="R59" s="130"/>
      <c r="S59" s="130"/>
      <c r="T59" s="129"/>
      <c r="U59" s="129"/>
      <c r="V59" s="515"/>
      <c r="W59" s="129"/>
      <c r="X59" s="132" t="str">
        <f t="shared" ca="1" si="2"/>
        <v/>
      </c>
      <c r="Y59" s="478"/>
      <c r="Z59" s="125"/>
      <c r="AA59" s="7"/>
      <c r="AB59" s="9"/>
      <c r="AC59" s="9"/>
      <c r="AD59" s="9"/>
      <c r="AE59" s="9"/>
      <c r="AF59" s="9"/>
      <c r="AG59" s="9"/>
      <c r="AH59" s="9"/>
    </row>
    <row r="60" spans="1:34" ht="28.5" hidden="1" customHeight="1" x14ac:dyDescent="0.25">
      <c r="A60" s="260"/>
      <c r="B60" s="520"/>
      <c r="C60" s="520"/>
      <c r="D60" s="520"/>
      <c r="E60" s="520"/>
      <c r="F60" s="520"/>
      <c r="G60" s="520"/>
      <c r="H60" s="177"/>
      <c r="I60" s="178"/>
      <c r="J60" s="178"/>
      <c r="K60" s="177"/>
      <c r="L60" s="177"/>
      <c r="M60" s="177"/>
      <c r="N60" s="318"/>
      <c r="O60" s="178"/>
      <c r="P60" s="178"/>
      <c r="Q60" s="177"/>
      <c r="R60" s="178"/>
      <c r="S60" s="178"/>
      <c r="T60" s="177"/>
      <c r="U60" s="177"/>
      <c r="V60" s="527"/>
      <c r="W60" s="177"/>
      <c r="X60" s="141" t="str">
        <f t="shared" ca="1" si="2"/>
        <v/>
      </c>
      <c r="Y60" s="478"/>
      <c r="Z60" s="125"/>
      <c r="AA60" s="7"/>
      <c r="AB60" s="9"/>
      <c r="AC60" s="9"/>
      <c r="AD60" s="9"/>
      <c r="AE60" s="9"/>
      <c r="AF60" s="9"/>
      <c r="AG60" s="9"/>
      <c r="AH60" s="9"/>
    </row>
    <row r="61" spans="1:34" ht="25.5" hidden="1" customHeight="1" x14ac:dyDescent="0.25">
      <c r="A61" s="116">
        <v>10</v>
      </c>
      <c r="B61" s="117"/>
      <c r="C61" s="117"/>
      <c r="D61" s="118"/>
      <c r="E61" s="119"/>
      <c r="F61" s="117"/>
      <c r="G61" s="119"/>
      <c r="H61" s="120"/>
      <c r="I61" s="121"/>
      <c r="J61" s="121"/>
      <c r="K61" s="120"/>
      <c r="L61" s="120"/>
      <c r="M61" s="120"/>
      <c r="N61" s="122"/>
      <c r="O61" s="121"/>
      <c r="P61" s="121"/>
      <c r="Q61" s="120"/>
      <c r="R61" s="121"/>
      <c r="S61" s="121"/>
      <c r="T61" s="120"/>
      <c r="U61" s="120"/>
      <c r="V61" s="519"/>
      <c r="W61" s="120"/>
      <c r="X61" s="123" t="str">
        <f t="shared" ca="1" si="2"/>
        <v/>
      </c>
      <c r="Y61" s="478"/>
      <c r="Z61" s="125"/>
      <c r="AA61" s="7"/>
      <c r="AB61" s="9"/>
      <c r="AC61" s="9"/>
      <c r="AD61" s="9"/>
      <c r="AE61" s="9"/>
      <c r="AF61" s="9"/>
      <c r="AG61" s="9"/>
      <c r="AH61" s="9"/>
    </row>
    <row r="62" spans="1:34" ht="25.5" hidden="1" customHeight="1" x14ac:dyDescent="0.25">
      <c r="A62" s="260"/>
      <c r="B62" s="520"/>
      <c r="C62" s="520"/>
      <c r="D62" s="520"/>
      <c r="E62" s="520"/>
      <c r="F62" s="520"/>
      <c r="G62" s="520"/>
      <c r="H62" s="129"/>
      <c r="I62" s="130"/>
      <c r="J62" s="130"/>
      <c r="K62" s="129"/>
      <c r="L62" s="129"/>
      <c r="M62" s="129"/>
      <c r="N62" s="131"/>
      <c r="O62" s="130"/>
      <c r="P62" s="130"/>
      <c r="Q62" s="129"/>
      <c r="R62" s="130"/>
      <c r="S62" s="130"/>
      <c r="T62" s="129"/>
      <c r="U62" s="129"/>
      <c r="V62" s="132"/>
      <c r="W62" s="129"/>
      <c r="X62" s="132" t="str">
        <f t="shared" ca="1" si="2"/>
        <v/>
      </c>
      <c r="Y62" s="478"/>
      <c r="Z62" s="125"/>
      <c r="AA62" s="7"/>
      <c r="AB62" s="9"/>
      <c r="AC62" s="9"/>
      <c r="AD62" s="9"/>
      <c r="AE62" s="9"/>
      <c r="AF62" s="9"/>
      <c r="AG62" s="9"/>
      <c r="AH62" s="9"/>
    </row>
    <row r="63" spans="1:34" ht="25.5" hidden="1" customHeight="1" x14ac:dyDescent="0.25">
      <c r="A63" s="289"/>
      <c r="B63" s="521"/>
      <c r="C63" s="521"/>
      <c r="D63" s="521"/>
      <c r="E63" s="521"/>
      <c r="F63" s="521"/>
      <c r="G63" s="521"/>
      <c r="H63" s="136"/>
      <c r="I63" s="137"/>
      <c r="J63" s="137"/>
      <c r="K63" s="136"/>
      <c r="L63" s="136"/>
      <c r="M63" s="136"/>
      <c r="N63" s="138"/>
      <c r="O63" s="137"/>
      <c r="P63" s="137"/>
      <c r="Q63" s="136"/>
      <c r="R63" s="137"/>
      <c r="S63" s="137"/>
      <c r="T63" s="136"/>
      <c r="U63" s="136"/>
      <c r="V63" s="139"/>
      <c r="W63" s="136"/>
      <c r="X63" s="141" t="str">
        <f t="shared" ca="1" si="2"/>
        <v/>
      </c>
      <c r="Y63" s="478"/>
      <c r="Z63" s="125"/>
      <c r="AA63" s="7"/>
      <c r="AB63" s="9"/>
      <c r="AC63" s="9"/>
      <c r="AD63" s="9"/>
      <c r="AE63" s="9"/>
      <c r="AF63" s="9"/>
      <c r="AG63" s="9"/>
      <c r="AH63" s="9"/>
    </row>
    <row r="64" spans="1:34" ht="25.5" hidden="1" customHeight="1" x14ac:dyDescent="0.25">
      <c r="A64" s="116">
        <v>11</v>
      </c>
      <c r="B64" s="117"/>
      <c r="C64" s="117"/>
      <c r="D64" s="118"/>
      <c r="E64" s="119"/>
      <c r="F64" s="117"/>
      <c r="G64" s="119"/>
      <c r="H64" s="120"/>
      <c r="I64" s="121"/>
      <c r="J64" s="121"/>
      <c r="K64" s="120"/>
      <c r="L64" s="120"/>
      <c r="M64" s="120"/>
      <c r="N64" s="122"/>
      <c r="O64" s="121"/>
      <c r="P64" s="121"/>
      <c r="Q64" s="120"/>
      <c r="R64" s="121"/>
      <c r="S64" s="121"/>
      <c r="T64" s="120"/>
      <c r="U64" s="120"/>
      <c r="V64" s="123"/>
      <c r="W64" s="120"/>
      <c r="X64" s="123" t="str">
        <f t="shared" ca="1" si="2"/>
        <v/>
      </c>
      <c r="Y64" s="478"/>
      <c r="Z64" s="125"/>
      <c r="AA64" s="7"/>
      <c r="AB64" s="9"/>
      <c r="AC64" s="9"/>
      <c r="AD64" s="9"/>
      <c r="AE64" s="9"/>
      <c r="AF64" s="9"/>
      <c r="AG64" s="9"/>
      <c r="AH64" s="9"/>
    </row>
    <row r="65" spans="1:34" ht="25.5" hidden="1" customHeight="1" x14ac:dyDescent="0.25">
      <c r="A65" s="260"/>
      <c r="B65" s="520"/>
      <c r="C65" s="520"/>
      <c r="D65" s="520"/>
      <c r="E65" s="520"/>
      <c r="F65" s="520"/>
      <c r="G65" s="520"/>
      <c r="H65" s="129"/>
      <c r="I65" s="130"/>
      <c r="J65" s="130"/>
      <c r="K65" s="129"/>
      <c r="L65" s="129"/>
      <c r="M65" s="129"/>
      <c r="N65" s="131"/>
      <c r="O65" s="130"/>
      <c r="P65" s="130"/>
      <c r="Q65" s="129"/>
      <c r="R65" s="130"/>
      <c r="S65" s="130"/>
      <c r="T65" s="129"/>
      <c r="U65" s="129"/>
      <c r="V65" s="132"/>
      <c r="W65" s="129"/>
      <c r="X65" s="132" t="str">
        <f t="shared" ca="1" si="2"/>
        <v/>
      </c>
      <c r="Y65" s="478"/>
      <c r="Z65" s="125"/>
      <c r="AA65" s="7"/>
      <c r="AB65" s="9"/>
      <c r="AC65" s="9"/>
      <c r="AD65" s="9"/>
      <c r="AE65" s="9"/>
      <c r="AF65" s="9"/>
      <c r="AG65" s="9"/>
      <c r="AH65" s="9"/>
    </row>
    <row r="66" spans="1:34" ht="25.5" hidden="1" customHeight="1" x14ac:dyDescent="0.25">
      <c r="A66" s="289"/>
      <c r="B66" s="521"/>
      <c r="C66" s="521"/>
      <c r="D66" s="521"/>
      <c r="E66" s="521"/>
      <c r="F66" s="521"/>
      <c r="G66" s="521"/>
      <c r="H66" s="136"/>
      <c r="I66" s="137"/>
      <c r="J66" s="137"/>
      <c r="K66" s="136"/>
      <c r="L66" s="136"/>
      <c r="M66" s="136"/>
      <c r="N66" s="138"/>
      <c r="O66" s="137"/>
      <c r="P66" s="137"/>
      <c r="Q66" s="136"/>
      <c r="R66" s="137"/>
      <c r="S66" s="137"/>
      <c r="T66" s="136"/>
      <c r="U66" s="136"/>
      <c r="V66" s="139"/>
      <c r="W66" s="136"/>
      <c r="X66" s="141" t="str">
        <f t="shared" ca="1" si="2"/>
        <v/>
      </c>
      <c r="Y66" s="478"/>
      <c r="Z66" s="125"/>
      <c r="AA66" s="7"/>
      <c r="AB66" s="9"/>
      <c r="AC66" s="9"/>
      <c r="AD66" s="9"/>
      <c r="AE66" s="9"/>
      <c r="AF66" s="9"/>
      <c r="AG66" s="9"/>
      <c r="AH66" s="9"/>
    </row>
    <row r="67" spans="1:34" ht="25.5" hidden="1" customHeight="1" x14ac:dyDescent="0.25">
      <c r="A67" s="116">
        <v>12</v>
      </c>
      <c r="B67" s="117"/>
      <c r="C67" s="117"/>
      <c r="D67" s="118"/>
      <c r="E67" s="119"/>
      <c r="F67" s="117"/>
      <c r="G67" s="119"/>
      <c r="H67" s="120"/>
      <c r="I67" s="121"/>
      <c r="J67" s="121"/>
      <c r="K67" s="120"/>
      <c r="L67" s="120"/>
      <c r="M67" s="120"/>
      <c r="N67" s="122"/>
      <c r="O67" s="121"/>
      <c r="P67" s="121"/>
      <c r="Q67" s="120"/>
      <c r="R67" s="121"/>
      <c r="S67" s="121"/>
      <c r="T67" s="120"/>
      <c r="U67" s="120"/>
      <c r="V67" s="123"/>
      <c r="W67" s="120"/>
      <c r="X67" s="123" t="str">
        <f t="shared" ca="1" si="2"/>
        <v/>
      </c>
      <c r="Y67" s="478"/>
      <c r="Z67" s="125"/>
      <c r="AA67" s="7"/>
      <c r="AB67" s="9"/>
      <c r="AC67" s="9"/>
      <c r="AD67" s="9"/>
      <c r="AE67" s="9"/>
      <c r="AF67" s="9"/>
      <c r="AG67" s="9"/>
      <c r="AH67" s="9"/>
    </row>
    <row r="68" spans="1:34" ht="25.5" hidden="1" customHeight="1" x14ac:dyDescent="0.25">
      <c r="A68" s="260"/>
      <c r="B68" s="520"/>
      <c r="C68" s="520"/>
      <c r="D68" s="520"/>
      <c r="E68" s="520"/>
      <c r="F68" s="520"/>
      <c r="G68" s="520"/>
      <c r="H68" s="129"/>
      <c r="I68" s="130"/>
      <c r="J68" s="130"/>
      <c r="K68" s="129"/>
      <c r="L68" s="129"/>
      <c r="M68" s="129"/>
      <c r="N68" s="131"/>
      <c r="O68" s="130"/>
      <c r="P68" s="130"/>
      <c r="Q68" s="129"/>
      <c r="R68" s="130"/>
      <c r="S68" s="130"/>
      <c r="T68" s="129"/>
      <c r="U68" s="129"/>
      <c r="V68" s="132"/>
      <c r="W68" s="129"/>
      <c r="X68" s="132" t="str">
        <f t="shared" ca="1" si="2"/>
        <v/>
      </c>
      <c r="Y68" s="478"/>
      <c r="Z68" s="125"/>
      <c r="AA68" s="7"/>
      <c r="AB68" s="9"/>
      <c r="AC68" s="9"/>
      <c r="AD68" s="9"/>
      <c r="AE68" s="9"/>
      <c r="AF68" s="9"/>
      <c r="AG68" s="9"/>
      <c r="AH68" s="9"/>
    </row>
    <row r="69" spans="1:34" ht="25.5" hidden="1" customHeight="1" x14ac:dyDescent="0.25">
      <c r="A69" s="289"/>
      <c r="B69" s="521"/>
      <c r="C69" s="521"/>
      <c r="D69" s="521"/>
      <c r="E69" s="521"/>
      <c r="F69" s="521"/>
      <c r="G69" s="521"/>
      <c r="H69" s="136"/>
      <c r="I69" s="137"/>
      <c r="J69" s="137"/>
      <c r="K69" s="136"/>
      <c r="L69" s="136"/>
      <c r="M69" s="136"/>
      <c r="N69" s="138"/>
      <c r="O69" s="137"/>
      <c r="P69" s="137"/>
      <c r="Q69" s="136"/>
      <c r="R69" s="137"/>
      <c r="S69" s="137"/>
      <c r="T69" s="136"/>
      <c r="U69" s="136"/>
      <c r="V69" s="139"/>
      <c r="W69" s="136"/>
      <c r="X69" s="141" t="str">
        <f t="shared" ca="1" si="2"/>
        <v/>
      </c>
      <c r="Y69" s="478"/>
      <c r="Z69" s="125"/>
      <c r="AA69" s="7"/>
      <c r="AB69" s="9"/>
      <c r="AC69" s="9"/>
      <c r="AD69" s="9"/>
      <c r="AE69" s="9"/>
      <c r="AF69" s="9"/>
      <c r="AG69" s="9"/>
      <c r="AH69" s="9"/>
    </row>
    <row r="70" spans="1:34" ht="25.5" hidden="1" customHeight="1" x14ac:dyDescent="0.25">
      <c r="A70" s="116">
        <v>13</v>
      </c>
      <c r="B70" s="117"/>
      <c r="C70" s="117"/>
      <c r="D70" s="118"/>
      <c r="E70" s="119"/>
      <c r="F70" s="117"/>
      <c r="G70" s="119"/>
      <c r="H70" s="120"/>
      <c r="I70" s="121"/>
      <c r="J70" s="121"/>
      <c r="K70" s="120"/>
      <c r="L70" s="120"/>
      <c r="M70" s="120"/>
      <c r="N70" s="122"/>
      <c r="O70" s="121"/>
      <c r="P70" s="121"/>
      <c r="Q70" s="120"/>
      <c r="R70" s="121"/>
      <c r="S70" s="121"/>
      <c r="T70" s="120"/>
      <c r="U70" s="120"/>
      <c r="V70" s="123"/>
      <c r="W70" s="120"/>
      <c r="X70" s="123" t="str">
        <f t="shared" ca="1" si="2"/>
        <v/>
      </c>
      <c r="Y70" s="478"/>
      <c r="Z70" s="125"/>
      <c r="AA70" s="7"/>
      <c r="AB70" s="9"/>
      <c r="AC70" s="9"/>
      <c r="AD70" s="9"/>
      <c r="AE70" s="9"/>
      <c r="AF70" s="9"/>
      <c r="AG70" s="9"/>
      <c r="AH70" s="9"/>
    </row>
    <row r="71" spans="1:34" ht="25.5" hidden="1" customHeight="1" x14ac:dyDescent="0.25">
      <c r="A71" s="260"/>
      <c r="B71" s="520"/>
      <c r="C71" s="520"/>
      <c r="D71" s="520"/>
      <c r="E71" s="520"/>
      <c r="F71" s="520"/>
      <c r="G71" s="520"/>
      <c r="H71" s="129"/>
      <c r="I71" s="130"/>
      <c r="J71" s="130"/>
      <c r="K71" s="129"/>
      <c r="L71" s="129"/>
      <c r="M71" s="129"/>
      <c r="N71" s="131"/>
      <c r="O71" s="130"/>
      <c r="P71" s="130"/>
      <c r="Q71" s="129"/>
      <c r="R71" s="130"/>
      <c r="S71" s="130"/>
      <c r="T71" s="129"/>
      <c r="U71" s="129"/>
      <c r="V71" s="132"/>
      <c r="W71" s="129"/>
      <c r="X71" s="132" t="str">
        <f t="shared" ca="1" si="2"/>
        <v/>
      </c>
      <c r="Y71" s="478"/>
      <c r="Z71" s="125"/>
      <c r="AA71" s="7"/>
      <c r="AB71" s="9"/>
      <c r="AC71" s="9"/>
      <c r="AD71" s="9"/>
      <c r="AE71" s="9"/>
      <c r="AF71" s="9"/>
      <c r="AG71" s="9"/>
      <c r="AH71" s="9"/>
    </row>
    <row r="72" spans="1:34" ht="25.5" hidden="1" customHeight="1" x14ac:dyDescent="0.25">
      <c r="A72" s="289"/>
      <c r="B72" s="521"/>
      <c r="C72" s="521"/>
      <c r="D72" s="521"/>
      <c r="E72" s="521"/>
      <c r="F72" s="521"/>
      <c r="G72" s="521"/>
      <c r="H72" s="136"/>
      <c r="I72" s="137"/>
      <c r="J72" s="137"/>
      <c r="K72" s="136"/>
      <c r="L72" s="136"/>
      <c r="M72" s="136"/>
      <c r="N72" s="138"/>
      <c r="O72" s="137"/>
      <c r="P72" s="137"/>
      <c r="Q72" s="136"/>
      <c r="R72" s="137"/>
      <c r="S72" s="137"/>
      <c r="T72" s="136"/>
      <c r="U72" s="136"/>
      <c r="V72" s="139"/>
      <c r="W72" s="136"/>
      <c r="X72" s="141" t="str">
        <f t="shared" ca="1" si="2"/>
        <v/>
      </c>
      <c r="Y72" s="478"/>
      <c r="Z72" s="125"/>
      <c r="AA72" s="7"/>
      <c r="AB72" s="9"/>
      <c r="AC72" s="9"/>
      <c r="AD72" s="9"/>
      <c r="AE72" s="9"/>
      <c r="AF72" s="9"/>
      <c r="AG72" s="9"/>
      <c r="AH72" s="9"/>
    </row>
    <row r="73" spans="1:34" ht="25.5" hidden="1" customHeight="1" x14ac:dyDescent="0.25">
      <c r="A73" s="116">
        <v>14</v>
      </c>
      <c r="B73" s="117"/>
      <c r="C73" s="117"/>
      <c r="D73" s="118"/>
      <c r="E73" s="119"/>
      <c r="F73" s="117"/>
      <c r="G73" s="119"/>
      <c r="H73" s="120"/>
      <c r="I73" s="121"/>
      <c r="J73" s="121"/>
      <c r="K73" s="120"/>
      <c r="L73" s="120"/>
      <c r="M73" s="120"/>
      <c r="N73" s="122"/>
      <c r="O73" s="121"/>
      <c r="P73" s="121"/>
      <c r="Q73" s="120"/>
      <c r="R73" s="121"/>
      <c r="S73" s="121"/>
      <c r="T73" s="120"/>
      <c r="U73" s="120"/>
      <c r="V73" s="123"/>
      <c r="W73" s="120"/>
      <c r="X73" s="123" t="str">
        <f t="shared" ca="1" si="2"/>
        <v/>
      </c>
      <c r="Y73" s="478"/>
      <c r="Z73" s="125"/>
      <c r="AA73" s="7"/>
      <c r="AB73" s="9"/>
      <c r="AC73" s="9"/>
      <c r="AD73" s="9"/>
      <c r="AE73" s="9"/>
      <c r="AF73" s="9"/>
      <c r="AG73" s="9"/>
      <c r="AH73" s="9"/>
    </row>
    <row r="74" spans="1:34" ht="25.5" hidden="1" customHeight="1" x14ac:dyDescent="0.25">
      <c r="A74" s="260"/>
      <c r="B74" s="520"/>
      <c r="C74" s="520"/>
      <c r="D74" s="520"/>
      <c r="E74" s="520"/>
      <c r="F74" s="520"/>
      <c r="G74" s="520"/>
      <c r="H74" s="129"/>
      <c r="I74" s="130"/>
      <c r="J74" s="130"/>
      <c r="K74" s="129"/>
      <c r="L74" s="129"/>
      <c r="M74" s="129"/>
      <c r="N74" s="131"/>
      <c r="O74" s="130"/>
      <c r="P74" s="130"/>
      <c r="Q74" s="129"/>
      <c r="R74" s="130"/>
      <c r="S74" s="130"/>
      <c r="T74" s="129"/>
      <c r="U74" s="129"/>
      <c r="V74" s="132"/>
      <c r="W74" s="129"/>
      <c r="X74" s="132" t="str">
        <f t="shared" ca="1" si="2"/>
        <v/>
      </c>
      <c r="Y74" s="478"/>
      <c r="Z74" s="125"/>
      <c r="AA74" s="7"/>
      <c r="AB74" s="9"/>
      <c r="AC74" s="9"/>
      <c r="AD74" s="9"/>
      <c r="AE74" s="9"/>
      <c r="AF74" s="9"/>
      <c r="AG74" s="9"/>
      <c r="AH74" s="9"/>
    </row>
    <row r="75" spans="1:34" ht="25.5" hidden="1" customHeight="1" x14ac:dyDescent="0.25">
      <c r="A75" s="289"/>
      <c r="B75" s="521"/>
      <c r="C75" s="521"/>
      <c r="D75" s="521"/>
      <c r="E75" s="521"/>
      <c r="F75" s="521"/>
      <c r="G75" s="521"/>
      <c r="H75" s="136"/>
      <c r="I75" s="137"/>
      <c r="J75" s="137"/>
      <c r="K75" s="136"/>
      <c r="L75" s="136"/>
      <c r="M75" s="136"/>
      <c r="N75" s="138"/>
      <c r="O75" s="137"/>
      <c r="P75" s="137"/>
      <c r="Q75" s="136"/>
      <c r="R75" s="137"/>
      <c r="S75" s="137"/>
      <c r="T75" s="136"/>
      <c r="U75" s="136"/>
      <c r="V75" s="139"/>
      <c r="W75" s="136"/>
      <c r="X75" s="141" t="str">
        <f t="shared" ca="1" si="2"/>
        <v/>
      </c>
      <c r="Y75" s="478"/>
      <c r="Z75" s="125"/>
      <c r="AA75" s="7"/>
      <c r="AB75" s="9"/>
      <c r="AC75" s="9"/>
      <c r="AD75" s="9"/>
      <c r="AE75" s="9"/>
      <c r="AF75" s="9"/>
      <c r="AG75" s="9"/>
      <c r="AH75" s="9"/>
    </row>
    <row r="76" spans="1:34" ht="25.5" hidden="1" customHeight="1" x14ac:dyDescent="0.25">
      <c r="A76" s="116">
        <v>15</v>
      </c>
      <c r="B76" s="117"/>
      <c r="C76" s="117"/>
      <c r="D76" s="117"/>
      <c r="E76" s="119"/>
      <c r="F76" s="117"/>
      <c r="G76" s="119"/>
      <c r="H76" s="120"/>
      <c r="I76" s="121"/>
      <c r="J76" s="121"/>
      <c r="K76" s="120"/>
      <c r="L76" s="120"/>
      <c r="M76" s="120"/>
      <c r="N76" s="122"/>
      <c r="O76" s="121"/>
      <c r="P76" s="121"/>
      <c r="Q76" s="120"/>
      <c r="R76" s="121"/>
      <c r="S76" s="121"/>
      <c r="T76" s="120"/>
      <c r="U76" s="120"/>
      <c r="V76" s="123"/>
      <c r="W76" s="120"/>
      <c r="X76" s="123" t="str">
        <f t="shared" ca="1" si="2"/>
        <v/>
      </c>
      <c r="Y76" s="478"/>
      <c r="Z76" s="125"/>
      <c r="AA76" s="7"/>
      <c r="AB76" s="9"/>
      <c r="AC76" s="9"/>
      <c r="AD76" s="9"/>
      <c r="AE76" s="9"/>
      <c r="AF76" s="9"/>
      <c r="AG76" s="9"/>
      <c r="AH76" s="9"/>
    </row>
    <row r="77" spans="1:34" ht="25.5" hidden="1" customHeight="1" x14ac:dyDescent="0.25">
      <c r="A77" s="260"/>
      <c r="B77" s="520"/>
      <c r="C77" s="520"/>
      <c r="D77" s="520"/>
      <c r="E77" s="520"/>
      <c r="F77" s="520"/>
      <c r="G77" s="520"/>
      <c r="H77" s="129"/>
      <c r="I77" s="130"/>
      <c r="J77" s="130"/>
      <c r="K77" s="129"/>
      <c r="L77" s="129"/>
      <c r="M77" s="129"/>
      <c r="N77" s="131"/>
      <c r="O77" s="130"/>
      <c r="P77" s="130"/>
      <c r="Q77" s="129"/>
      <c r="R77" s="130"/>
      <c r="S77" s="130"/>
      <c r="T77" s="129"/>
      <c r="U77" s="129"/>
      <c r="V77" s="132"/>
      <c r="W77" s="129"/>
      <c r="X77" s="132" t="str">
        <f t="shared" ca="1" si="2"/>
        <v/>
      </c>
      <c r="Y77" s="478"/>
      <c r="Z77" s="125"/>
      <c r="AA77" s="7"/>
      <c r="AB77" s="9"/>
      <c r="AC77" s="9"/>
      <c r="AD77" s="9"/>
      <c r="AE77" s="9"/>
      <c r="AF77" s="9"/>
      <c r="AG77" s="9"/>
      <c r="AH77" s="9"/>
    </row>
    <row r="78" spans="1:34" ht="25.5" hidden="1" customHeight="1" x14ac:dyDescent="0.25">
      <c r="A78" s="289"/>
      <c r="B78" s="521"/>
      <c r="C78" s="521"/>
      <c r="D78" s="521"/>
      <c r="E78" s="521"/>
      <c r="F78" s="521"/>
      <c r="G78" s="521"/>
      <c r="H78" s="136"/>
      <c r="I78" s="137"/>
      <c r="J78" s="137"/>
      <c r="K78" s="136"/>
      <c r="L78" s="136"/>
      <c r="M78" s="136"/>
      <c r="N78" s="138"/>
      <c r="O78" s="137"/>
      <c r="P78" s="137"/>
      <c r="Q78" s="136"/>
      <c r="R78" s="137"/>
      <c r="S78" s="137"/>
      <c r="T78" s="136"/>
      <c r="U78" s="136"/>
      <c r="V78" s="139"/>
      <c r="W78" s="136"/>
      <c r="X78" s="141" t="str">
        <f t="shared" ca="1" si="2"/>
        <v/>
      </c>
      <c r="Y78" s="478"/>
      <c r="Z78" s="125"/>
      <c r="AA78" s="7"/>
      <c r="AB78" s="9"/>
      <c r="AC78" s="9"/>
      <c r="AD78" s="9"/>
      <c r="AE78" s="9"/>
      <c r="AF78" s="9"/>
      <c r="AG78" s="9"/>
      <c r="AH78" s="9"/>
    </row>
    <row r="79" spans="1:34" ht="25.5" hidden="1" customHeight="1" x14ac:dyDescent="0.25">
      <c r="A79" s="116">
        <v>16</v>
      </c>
      <c r="B79" s="117"/>
      <c r="C79" s="117"/>
      <c r="D79" s="117"/>
      <c r="E79" s="119"/>
      <c r="F79" s="117"/>
      <c r="G79" s="119"/>
      <c r="H79" s="120"/>
      <c r="I79" s="121"/>
      <c r="J79" s="121"/>
      <c r="K79" s="120"/>
      <c r="L79" s="120"/>
      <c r="M79" s="120"/>
      <c r="N79" s="122"/>
      <c r="O79" s="121"/>
      <c r="P79" s="121"/>
      <c r="Q79" s="120"/>
      <c r="R79" s="121"/>
      <c r="S79" s="121"/>
      <c r="T79" s="120"/>
      <c r="U79" s="120"/>
      <c r="V79" s="123"/>
      <c r="W79" s="120"/>
      <c r="X79" s="123" t="str">
        <f t="shared" ca="1" si="2"/>
        <v/>
      </c>
      <c r="Y79" s="478"/>
      <c r="Z79" s="125"/>
      <c r="AA79" s="7"/>
      <c r="AB79" s="9"/>
      <c r="AC79" s="9"/>
      <c r="AD79" s="9"/>
      <c r="AE79" s="9"/>
      <c r="AF79" s="9"/>
      <c r="AG79" s="9"/>
      <c r="AH79" s="9"/>
    </row>
    <row r="80" spans="1:34" ht="25.5" hidden="1" customHeight="1" x14ac:dyDescent="0.25">
      <c r="A80" s="260"/>
      <c r="B80" s="520"/>
      <c r="C80" s="520"/>
      <c r="D80" s="520"/>
      <c r="E80" s="520"/>
      <c r="F80" s="520"/>
      <c r="G80" s="520"/>
      <c r="H80" s="129"/>
      <c r="I80" s="130"/>
      <c r="J80" s="130"/>
      <c r="K80" s="129"/>
      <c r="L80" s="129"/>
      <c r="M80" s="129"/>
      <c r="N80" s="131"/>
      <c r="O80" s="130"/>
      <c r="P80" s="130"/>
      <c r="Q80" s="129"/>
      <c r="R80" s="130"/>
      <c r="S80" s="130"/>
      <c r="T80" s="129"/>
      <c r="U80" s="129"/>
      <c r="V80" s="132"/>
      <c r="W80" s="129"/>
      <c r="X80" s="132" t="str">
        <f t="shared" ca="1" si="2"/>
        <v/>
      </c>
      <c r="Y80" s="478"/>
      <c r="Z80" s="125"/>
      <c r="AA80" s="7"/>
      <c r="AB80" s="9"/>
      <c r="AC80" s="9"/>
      <c r="AD80" s="9"/>
      <c r="AE80" s="9"/>
      <c r="AF80" s="9"/>
      <c r="AG80" s="9"/>
      <c r="AH80" s="9"/>
    </row>
    <row r="81" spans="1:34" ht="25.5" hidden="1" customHeight="1" x14ac:dyDescent="0.25">
      <c r="A81" s="289"/>
      <c r="B81" s="521"/>
      <c r="C81" s="521"/>
      <c r="D81" s="521"/>
      <c r="E81" s="521"/>
      <c r="F81" s="521"/>
      <c r="G81" s="521"/>
      <c r="H81" s="136"/>
      <c r="I81" s="137"/>
      <c r="J81" s="137"/>
      <c r="K81" s="136"/>
      <c r="L81" s="136"/>
      <c r="M81" s="136"/>
      <c r="N81" s="138"/>
      <c r="O81" s="137"/>
      <c r="P81" s="137"/>
      <c r="Q81" s="136"/>
      <c r="R81" s="137"/>
      <c r="S81" s="137"/>
      <c r="T81" s="136"/>
      <c r="U81" s="136"/>
      <c r="V81" s="139"/>
      <c r="W81" s="136"/>
      <c r="X81" s="141" t="str">
        <f t="shared" ca="1" si="2"/>
        <v/>
      </c>
      <c r="Y81" s="478"/>
      <c r="Z81" s="125"/>
      <c r="AA81" s="7"/>
      <c r="AB81" s="9"/>
      <c r="AC81" s="9"/>
      <c r="AD81" s="9"/>
      <c r="AE81" s="9"/>
      <c r="AF81" s="9"/>
      <c r="AG81" s="9"/>
      <c r="AH81" s="9"/>
    </row>
    <row r="82" spans="1:34" ht="25.5" hidden="1" customHeight="1" x14ac:dyDescent="0.25">
      <c r="A82" s="116">
        <v>17</v>
      </c>
      <c r="B82" s="117"/>
      <c r="C82" s="117"/>
      <c r="D82" s="117"/>
      <c r="E82" s="119"/>
      <c r="F82" s="117"/>
      <c r="G82" s="119"/>
      <c r="H82" s="120"/>
      <c r="I82" s="121"/>
      <c r="J82" s="121"/>
      <c r="K82" s="120"/>
      <c r="L82" s="120"/>
      <c r="M82" s="120"/>
      <c r="N82" s="122"/>
      <c r="O82" s="121"/>
      <c r="P82" s="121"/>
      <c r="Q82" s="120"/>
      <c r="R82" s="121"/>
      <c r="S82" s="121"/>
      <c r="T82" s="120"/>
      <c r="U82" s="120"/>
      <c r="V82" s="123"/>
      <c r="W82" s="120"/>
      <c r="X82" s="123" t="str">
        <f t="shared" ca="1" si="2"/>
        <v/>
      </c>
      <c r="Y82" s="478"/>
      <c r="Z82" s="125"/>
      <c r="AA82" s="7"/>
      <c r="AB82" s="9"/>
      <c r="AC82" s="9"/>
      <c r="AD82" s="9"/>
      <c r="AE82" s="9"/>
      <c r="AF82" s="9"/>
      <c r="AG82" s="9"/>
      <c r="AH82" s="9"/>
    </row>
    <row r="83" spans="1:34" ht="25.5" hidden="1" customHeight="1" x14ac:dyDescent="0.25">
      <c r="A83" s="260"/>
      <c r="B83" s="520"/>
      <c r="C83" s="520"/>
      <c r="D83" s="520"/>
      <c r="E83" s="520"/>
      <c r="F83" s="520"/>
      <c r="G83" s="520"/>
      <c r="H83" s="129"/>
      <c r="I83" s="130"/>
      <c r="J83" s="130"/>
      <c r="K83" s="129"/>
      <c r="L83" s="129"/>
      <c r="M83" s="129"/>
      <c r="N83" s="131"/>
      <c r="O83" s="130"/>
      <c r="P83" s="130"/>
      <c r="Q83" s="129"/>
      <c r="R83" s="130"/>
      <c r="S83" s="130"/>
      <c r="T83" s="129"/>
      <c r="U83" s="129"/>
      <c r="V83" s="132"/>
      <c r="W83" s="129"/>
      <c r="X83" s="132" t="str">
        <f t="shared" ca="1" si="2"/>
        <v/>
      </c>
      <c r="Y83" s="478"/>
      <c r="Z83" s="125"/>
      <c r="AA83" s="7"/>
      <c r="AB83" s="9"/>
      <c r="AC83" s="9"/>
      <c r="AD83" s="9"/>
      <c r="AE83" s="9"/>
      <c r="AF83" s="9"/>
      <c r="AG83" s="9"/>
      <c r="AH83" s="9"/>
    </row>
    <row r="84" spans="1:34" ht="25.5" hidden="1" customHeight="1" x14ac:dyDescent="0.25">
      <c r="A84" s="289"/>
      <c r="B84" s="521"/>
      <c r="C84" s="521"/>
      <c r="D84" s="521"/>
      <c r="E84" s="521"/>
      <c r="F84" s="521"/>
      <c r="G84" s="521"/>
      <c r="H84" s="136"/>
      <c r="I84" s="137"/>
      <c r="J84" s="137"/>
      <c r="K84" s="136"/>
      <c r="L84" s="136"/>
      <c r="M84" s="136"/>
      <c r="N84" s="138"/>
      <c r="O84" s="137"/>
      <c r="P84" s="137"/>
      <c r="Q84" s="136"/>
      <c r="R84" s="137"/>
      <c r="S84" s="137"/>
      <c r="T84" s="136"/>
      <c r="U84" s="136"/>
      <c r="V84" s="139"/>
      <c r="W84" s="136"/>
      <c r="X84" s="141" t="str">
        <f t="shared" ca="1" si="2"/>
        <v/>
      </c>
      <c r="Y84" s="478"/>
      <c r="Z84" s="125"/>
      <c r="AA84" s="7"/>
      <c r="AB84" s="9"/>
      <c r="AC84" s="9"/>
      <c r="AD84" s="9"/>
      <c r="AE84" s="9"/>
      <c r="AF84" s="9"/>
      <c r="AG84" s="9"/>
      <c r="AH84" s="9"/>
    </row>
    <row r="85" spans="1:34" ht="25.5" hidden="1" customHeight="1" x14ac:dyDescent="0.25">
      <c r="A85" s="116">
        <v>18</v>
      </c>
      <c r="B85" s="117"/>
      <c r="C85" s="117"/>
      <c r="D85" s="117"/>
      <c r="E85" s="119"/>
      <c r="F85" s="117"/>
      <c r="G85" s="119"/>
      <c r="H85" s="120"/>
      <c r="I85" s="121"/>
      <c r="J85" s="121"/>
      <c r="K85" s="120"/>
      <c r="L85" s="120"/>
      <c r="M85" s="120"/>
      <c r="N85" s="122"/>
      <c r="O85" s="121"/>
      <c r="P85" s="121"/>
      <c r="Q85" s="120"/>
      <c r="R85" s="121"/>
      <c r="S85" s="121"/>
      <c r="T85" s="120"/>
      <c r="U85" s="120"/>
      <c r="V85" s="123"/>
      <c r="W85" s="120"/>
      <c r="X85" s="123" t="str">
        <f t="shared" ca="1" si="2"/>
        <v/>
      </c>
      <c r="Y85" s="478"/>
      <c r="Z85" s="125"/>
      <c r="AA85" s="7"/>
      <c r="AB85" s="9"/>
      <c r="AC85" s="9"/>
      <c r="AD85" s="9"/>
      <c r="AE85" s="9"/>
      <c r="AF85" s="9"/>
      <c r="AG85" s="9"/>
      <c r="AH85" s="9"/>
    </row>
    <row r="86" spans="1:34" ht="25.5" hidden="1" customHeight="1" x14ac:dyDescent="0.25">
      <c r="A86" s="260"/>
      <c r="B86" s="520"/>
      <c r="C86" s="520"/>
      <c r="D86" s="520"/>
      <c r="E86" s="520"/>
      <c r="F86" s="520"/>
      <c r="G86" s="520"/>
      <c r="H86" s="129"/>
      <c r="I86" s="130"/>
      <c r="J86" s="130"/>
      <c r="K86" s="129"/>
      <c r="L86" s="129"/>
      <c r="M86" s="129"/>
      <c r="N86" s="131"/>
      <c r="O86" s="130"/>
      <c r="P86" s="130"/>
      <c r="Q86" s="129"/>
      <c r="R86" s="130"/>
      <c r="S86" s="130"/>
      <c r="T86" s="129"/>
      <c r="U86" s="129"/>
      <c r="V86" s="132"/>
      <c r="W86" s="129"/>
      <c r="X86" s="132" t="str">
        <f t="shared" ca="1" si="2"/>
        <v/>
      </c>
      <c r="Y86" s="478"/>
      <c r="Z86" s="125"/>
      <c r="AA86" s="7"/>
      <c r="AB86" s="9"/>
      <c r="AC86" s="9"/>
      <c r="AD86" s="9"/>
      <c r="AE86" s="9"/>
      <c r="AF86" s="9"/>
      <c r="AG86" s="9"/>
      <c r="AH86" s="9"/>
    </row>
    <row r="87" spans="1:34" ht="25.5" hidden="1" customHeight="1" x14ac:dyDescent="0.25">
      <c r="A87" s="289"/>
      <c r="B87" s="521"/>
      <c r="C87" s="521"/>
      <c r="D87" s="521"/>
      <c r="E87" s="521"/>
      <c r="F87" s="521"/>
      <c r="G87" s="521"/>
      <c r="H87" s="136"/>
      <c r="I87" s="137"/>
      <c r="J87" s="137"/>
      <c r="K87" s="136"/>
      <c r="L87" s="136"/>
      <c r="M87" s="136"/>
      <c r="N87" s="138"/>
      <c r="O87" s="137"/>
      <c r="P87" s="137"/>
      <c r="Q87" s="136"/>
      <c r="R87" s="137"/>
      <c r="S87" s="137"/>
      <c r="T87" s="136"/>
      <c r="U87" s="136"/>
      <c r="V87" s="139"/>
      <c r="W87" s="136"/>
      <c r="X87" s="141" t="str">
        <f t="shared" ca="1" si="2"/>
        <v/>
      </c>
      <c r="Y87" s="478"/>
      <c r="Z87" s="125"/>
      <c r="AA87" s="7"/>
      <c r="AB87" s="9"/>
      <c r="AC87" s="9"/>
      <c r="AD87" s="9"/>
      <c r="AE87" s="9"/>
      <c r="AF87" s="9"/>
      <c r="AG87" s="9"/>
      <c r="AH87" s="9"/>
    </row>
    <row r="88" spans="1:34" ht="25.5" hidden="1" customHeight="1" x14ac:dyDescent="0.25">
      <c r="A88" s="116">
        <v>19</v>
      </c>
      <c r="B88" s="117"/>
      <c r="C88" s="117"/>
      <c r="D88" s="117"/>
      <c r="E88" s="119"/>
      <c r="F88" s="117"/>
      <c r="G88" s="119"/>
      <c r="H88" s="120"/>
      <c r="I88" s="121"/>
      <c r="J88" s="121"/>
      <c r="K88" s="120"/>
      <c r="L88" s="120"/>
      <c r="M88" s="120"/>
      <c r="N88" s="122"/>
      <c r="O88" s="121"/>
      <c r="P88" s="121"/>
      <c r="Q88" s="120"/>
      <c r="R88" s="121"/>
      <c r="S88" s="121"/>
      <c r="T88" s="120"/>
      <c r="U88" s="120"/>
      <c r="V88" s="123"/>
      <c r="W88" s="120"/>
      <c r="X88" s="123" t="str">
        <f t="shared" ca="1" si="2"/>
        <v/>
      </c>
      <c r="Y88" s="478"/>
      <c r="Z88" s="125"/>
      <c r="AA88" s="7"/>
      <c r="AB88" s="9"/>
      <c r="AC88" s="9"/>
      <c r="AD88" s="9"/>
      <c r="AE88" s="9"/>
      <c r="AF88" s="9"/>
      <c r="AG88" s="9"/>
      <c r="AH88" s="9"/>
    </row>
    <row r="89" spans="1:34" ht="25.5" hidden="1" customHeight="1" x14ac:dyDescent="0.25">
      <c r="A89" s="260"/>
      <c r="B89" s="520"/>
      <c r="C89" s="520"/>
      <c r="D89" s="520"/>
      <c r="E89" s="520"/>
      <c r="F89" s="520"/>
      <c r="G89" s="520"/>
      <c r="H89" s="129"/>
      <c r="I89" s="130"/>
      <c r="J89" s="130"/>
      <c r="K89" s="129"/>
      <c r="L89" s="129"/>
      <c r="M89" s="129"/>
      <c r="N89" s="131"/>
      <c r="O89" s="130"/>
      <c r="P89" s="130"/>
      <c r="Q89" s="129"/>
      <c r="R89" s="130"/>
      <c r="S89" s="130"/>
      <c r="T89" s="129"/>
      <c r="U89" s="129"/>
      <c r="V89" s="132"/>
      <c r="W89" s="129"/>
      <c r="X89" s="132" t="str">
        <f t="shared" ca="1" si="2"/>
        <v/>
      </c>
      <c r="Y89" s="478"/>
      <c r="Z89" s="125"/>
      <c r="AA89" s="7"/>
      <c r="AB89" s="9"/>
      <c r="AC89" s="9"/>
      <c r="AD89" s="9"/>
      <c r="AE89" s="9"/>
      <c r="AF89" s="9"/>
      <c r="AG89" s="9"/>
      <c r="AH89" s="9"/>
    </row>
    <row r="90" spans="1:34" ht="25.5" hidden="1" customHeight="1" x14ac:dyDescent="0.25">
      <c r="A90" s="289"/>
      <c r="B90" s="521"/>
      <c r="C90" s="521"/>
      <c r="D90" s="521"/>
      <c r="E90" s="521"/>
      <c r="F90" s="521"/>
      <c r="G90" s="521"/>
      <c r="H90" s="136"/>
      <c r="I90" s="137"/>
      <c r="J90" s="137"/>
      <c r="K90" s="136"/>
      <c r="L90" s="136"/>
      <c r="M90" s="136"/>
      <c r="N90" s="138"/>
      <c r="O90" s="137"/>
      <c r="P90" s="137"/>
      <c r="Q90" s="136"/>
      <c r="R90" s="137"/>
      <c r="S90" s="137"/>
      <c r="T90" s="136"/>
      <c r="U90" s="136"/>
      <c r="V90" s="139"/>
      <c r="W90" s="136"/>
      <c r="X90" s="141" t="str">
        <f t="shared" ca="1" si="2"/>
        <v/>
      </c>
      <c r="Y90" s="478"/>
      <c r="Z90" s="125"/>
      <c r="AA90" s="7"/>
      <c r="AB90" s="9"/>
      <c r="AC90" s="9"/>
      <c r="AD90" s="9"/>
      <c r="AE90" s="9"/>
      <c r="AF90" s="9"/>
      <c r="AG90" s="9"/>
      <c r="AH90" s="9"/>
    </row>
    <row r="91" spans="1:34" ht="25.5" hidden="1" customHeight="1" x14ac:dyDescent="0.25">
      <c r="A91" s="116">
        <v>20</v>
      </c>
      <c r="B91" s="117"/>
      <c r="C91" s="117"/>
      <c r="D91" s="117"/>
      <c r="E91" s="119"/>
      <c r="F91" s="117"/>
      <c r="G91" s="119"/>
      <c r="H91" s="120"/>
      <c r="I91" s="121"/>
      <c r="J91" s="121"/>
      <c r="K91" s="120"/>
      <c r="L91" s="120"/>
      <c r="M91" s="120"/>
      <c r="N91" s="122"/>
      <c r="O91" s="121"/>
      <c r="P91" s="121"/>
      <c r="Q91" s="120"/>
      <c r="R91" s="121"/>
      <c r="S91" s="121"/>
      <c r="T91" s="120"/>
      <c r="U91" s="120"/>
      <c r="V91" s="123"/>
      <c r="W91" s="120"/>
      <c r="X91" s="123" t="str">
        <f t="shared" ca="1" si="2"/>
        <v/>
      </c>
      <c r="Y91" s="478"/>
      <c r="Z91" s="125"/>
      <c r="AA91" s="7"/>
      <c r="AB91" s="9"/>
      <c r="AC91" s="9"/>
      <c r="AD91" s="9"/>
      <c r="AE91" s="9"/>
      <c r="AF91" s="9"/>
      <c r="AG91" s="9"/>
      <c r="AH91" s="9"/>
    </row>
    <row r="92" spans="1:34" ht="25.5" hidden="1" customHeight="1" x14ac:dyDescent="0.25">
      <c r="A92" s="260"/>
      <c r="B92" s="520"/>
      <c r="C92" s="520"/>
      <c r="D92" s="520"/>
      <c r="E92" s="520"/>
      <c r="F92" s="520"/>
      <c r="G92" s="520"/>
      <c r="H92" s="129"/>
      <c r="I92" s="130"/>
      <c r="J92" s="130"/>
      <c r="K92" s="129"/>
      <c r="L92" s="129"/>
      <c r="M92" s="129"/>
      <c r="N92" s="131"/>
      <c r="O92" s="130"/>
      <c r="P92" s="130"/>
      <c r="Q92" s="129"/>
      <c r="R92" s="130"/>
      <c r="S92" s="130"/>
      <c r="T92" s="129"/>
      <c r="U92" s="129"/>
      <c r="V92" s="132"/>
      <c r="W92" s="129"/>
      <c r="X92" s="132" t="str">
        <f t="shared" ca="1" si="2"/>
        <v/>
      </c>
      <c r="Y92" s="478"/>
      <c r="Z92" s="125"/>
      <c r="AA92" s="7"/>
      <c r="AB92" s="9"/>
      <c r="AC92" s="9"/>
      <c r="AD92" s="9"/>
      <c r="AE92" s="9"/>
      <c r="AF92" s="9"/>
      <c r="AG92" s="9"/>
      <c r="AH92" s="9"/>
    </row>
    <row r="93" spans="1:34" ht="25.5" hidden="1" customHeight="1" x14ac:dyDescent="0.25">
      <c r="A93" s="289"/>
      <c r="B93" s="521"/>
      <c r="C93" s="521"/>
      <c r="D93" s="521"/>
      <c r="E93" s="521"/>
      <c r="F93" s="521"/>
      <c r="G93" s="521"/>
      <c r="H93" s="136"/>
      <c r="I93" s="137"/>
      <c r="J93" s="137"/>
      <c r="K93" s="136"/>
      <c r="L93" s="136"/>
      <c r="M93" s="136"/>
      <c r="N93" s="138"/>
      <c r="O93" s="137"/>
      <c r="P93" s="137"/>
      <c r="Q93" s="136"/>
      <c r="R93" s="137"/>
      <c r="S93" s="137"/>
      <c r="T93" s="136"/>
      <c r="U93" s="136"/>
      <c r="V93" s="139"/>
      <c r="W93" s="136"/>
      <c r="X93" s="141" t="str">
        <f t="shared" ca="1" si="2"/>
        <v/>
      </c>
      <c r="Y93" s="478"/>
      <c r="Z93" s="125"/>
      <c r="AA93" s="7"/>
      <c r="AB93" s="9"/>
      <c r="AC93" s="9"/>
      <c r="AD93" s="9"/>
      <c r="AE93" s="9"/>
      <c r="AF93" s="9"/>
      <c r="AG93" s="9"/>
      <c r="AH93" s="9"/>
    </row>
    <row r="94" spans="1:34" ht="25.5" hidden="1" customHeight="1" x14ac:dyDescent="0.25">
      <c r="A94" s="116">
        <v>21</v>
      </c>
      <c r="B94" s="117"/>
      <c r="C94" s="117"/>
      <c r="D94" s="117"/>
      <c r="E94" s="119"/>
      <c r="F94" s="117"/>
      <c r="G94" s="119"/>
      <c r="H94" s="120"/>
      <c r="I94" s="121"/>
      <c r="J94" s="121"/>
      <c r="K94" s="120"/>
      <c r="L94" s="120"/>
      <c r="M94" s="120"/>
      <c r="N94" s="122"/>
      <c r="O94" s="121"/>
      <c r="P94" s="121"/>
      <c r="Q94" s="120"/>
      <c r="R94" s="121"/>
      <c r="S94" s="121"/>
      <c r="T94" s="120"/>
      <c r="U94" s="120"/>
      <c r="V94" s="123"/>
      <c r="W94" s="120"/>
      <c r="X94" s="123" t="str">
        <f t="shared" ca="1" si="2"/>
        <v/>
      </c>
      <c r="Y94" s="478"/>
      <c r="Z94" s="125"/>
      <c r="AA94" s="7"/>
      <c r="AB94" s="9"/>
      <c r="AC94" s="9"/>
      <c r="AD94" s="9"/>
      <c r="AE94" s="9"/>
      <c r="AF94" s="9"/>
      <c r="AG94" s="9"/>
      <c r="AH94" s="9"/>
    </row>
    <row r="95" spans="1:34" ht="25.5" hidden="1" customHeight="1" x14ac:dyDescent="0.25">
      <c r="A95" s="260"/>
      <c r="B95" s="520"/>
      <c r="C95" s="520"/>
      <c r="D95" s="520"/>
      <c r="E95" s="520"/>
      <c r="F95" s="520"/>
      <c r="G95" s="520"/>
      <c r="H95" s="129"/>
      <c r="I95" s="130"/>
      <c r="J95" s="130"/>
      <c r="K95" s="129"/>
      <c r="L95" s="129"/>
      <c r="M95" s="129"/>
      <c r="N95" s="131"/>
      <c r="O95" s="130"/>
      <c r="P95" s="130"/>
      <c r="Q95" s="129"/>
      <c r="R95" s="130"/>
      <c r="S95" s="130"/>
      <c r="T95" s="129"/>
      <c r="U95" s="129"/>
      <c r="V95" s="132"/>
      <c r="W95" s="129"/>
      <c r="X95" s="132" t="str">
        <f t="shared" ca="1" si="2"/>
        <v/>
      </c>
      <c r="Y95" s="478"/>
      <c r="Z95" s="125"/>
      <c r="AA95" s="7"/>
      <c r="AB95" s="9"/>
      <c r="AC95" s="9"/>
      <c r="AD95" s="9"/>
      <c r="AE95" s="9"/>
      <c r="AF95" s="9"/>
      <c r="AG95" s="9"/>
      <c r="AH95" s="9"/>
    </row>
    <row r="96" spans="1:34" ht="25.5" hidden="1" customHeight="1" x14ac:dyDescent="0.25">
      <c r="A96" s="289"/>
      <c r="B96" s="521"/>
      <c r="C96" s="521"/>
      <c r="D96" s="521"/>
      <c r="E96" s="521"/>
      <c r="F96" s="521"/>
      <c r="G96" s="521"/>
      <c r="H96" s="136"/>
      <c r="I96" s="137"/>
      <c r="J96" s="137"/>
      <c r="K96" s="136"/>
      <c r="L96" s="136"/>
      <c r="M96" s="136"/>
      <c r="N96" s="138"/>
      <c r="O96" s="137"/>
      <c r="P96" s="137"/>
      <c r="Q96" s="136"/>
      <c r="R96" s="137"/>
      <c r="S96" s="137"/>
      <c r="T96" s="136"/>
      <c r="U96" s="136"/>
      <c r="V96" s="139"/>
      <c r="W96" s="136"/>
      <c r="X96" s="141" t="str">
        <f t="shared" ca="1" si="2"/>
        <v/>
      </c>
      <c r="Y96" s="478"/>
      <c r="Z96" s="125"/>
      <c r="AA96" s="7"/>
      <c r="AB96" s="9"/>
      <c r="AC96" s="9"/>
      <c r="AD96" s="9"/>
      <c r="AE96" s="9"/>
      <c r="AF96" s="9"/>
      <c r="AG96" s="9"/>
      <c r="AH96" s="9"/>
    </row>
    <row r="97" spans="1:34" ht="25.5" hidden="1" customHeight="1" x14ac:dyDescent="0.25">
      <c r="A97" s="116">
        <v>22</v>
      </c>
      <c r="B97" s="117"/>
      <c r="C97" s="117"/>
      <c r="D97" s="117"/>
      <c r="E97" s="119"/>
      <c r="F97" s="117"/>
      <c r="G97" s="119"/>
      <c r="H97" s="120"/>
      <c r="I97" s="121"/>
      <c r="J97" s="121"/>
      <c r="K97" s="120"/>
      <c r="L97" s="120"/>
      <c r="M97" s="120"/>
      <c r="N97" s="122"/>
      <c r="O97" s="121"/>
      <c r="P97" s="121"/>
      <c r="Q97" s="120"/>
      <c r="R97" s="121"/>
      <c r="S97" s="121"/>
      <c r="T97" s="120"/>
      <c r="U97" s="120"/>
      <c r="V97" s="123"/>
      <c r="W97" s="120"/>
      <c r="X97" s="123" t="str">
        <f t="shared" ca="1" si="2"/>
        <v/>
      </c>
      <c r="Y97" s="478"/>
      <c r="Z97" s="125"/>
      <c r="AA97" s="7"/>
      <c r="AB97" s="9"/>
      <c r="AC97" s="9"/>
      <c r="AD97" s="9"/>
      <c r="AE97" s="9"/>
      <c r="AF97" s="9"/>
      <c r="AG97" s="9"/>
      <c r="AH97" s="9"/>
    </row>
    <row r="98" spans="1:34" ht="25.5" hidden="1" customHeight="1" x14ac:dyDescent="0.25">
      <c r="A98" s="260"/>
      <c r="B98" s="520"/>
      <c r="C98" s="520"/>
      <c r="D98" s="520"/>
      <c r="E98" s="520"/>
      <c r="F98" s="520"/>
      <c r="G98" s="520"/>
      <c r="H98" s="129"/>
      <c r="I98" s="130"/>
      <c r="J98" s="130"/>
      <c r="K98" s="129"/>
      <c r="L98" s="129"/>
      <c r="M98" s="129"/>
      <c r="N98" s="131"/>
      <c r="O98" s="130"/>
      <c r="P98" s="130"/>
      <c r="Q98" s="129"/>
      <c r="R98" s="130"/>
      <c r="S98" s="130"/>
      <c r="T98" s="129"/>
      <c r="U98" s="129"/>
      <c r="V98" s="132"/>
      <c r="W98" s="129"/>
      <c r="X98" s="132" t="str">
        <f t="shared" ca="1" si="2"/>
        <v/>
      </c>
      <c r="Y98" s="478"/>
      <c r="Z98" s="125"/>
      <c r="AA98" s="7"/>
      <c r="AB98" s="9"/>
      <c r="AC98" s="9"/>
      <c r="AD98" s="9"/>
      <c r="AE98" s="9"/>
      <c r="AF98" s="9"/>
      <c r="AG98" s="9"/>
      <c r="AH98" s="9"/>
    </row>
    <row r="99" spans="1:34" ht="25.5" hidden="1" customHeight="1" x14ac:dyDescent="0.25">
      <c r="A99" s="289"/>
      <c r="B99" s="521"/>
      <c r="C99" s="521"/>
      <c r="D99" s="521"/>
      <c r="E99" s="521"/>
      <c r="F99" s="521"/>
      <c r="G99" s="521"/>
      <c r="H99" s="136"/>
      <c r="I99" s="137"/>
      <c r="J99" s="137"/>
      <c r="K99" s="136"/>
      <c r="L99" s="136"/>
      <c r="M99" s="136"/>
      <c r="N99" s="138"/>
      <c r="O99" s="137"/>
      <c r="P99" s="137"/>
      <c r="Q99" s="136"/>
      <c r="R99" s="137"/>
      <c r="S99" s="137"/>
      <c r="T99" s="136"/>
      <c r="U99" s="136"/>
      <c r="V99" s="139"/>
      <c r="W99" s="136"/>
      <c r="X99" s="141" t="str">
        <f t="shared" ca="1" si="2"/>
        <v/>
      </c>
      <c r="Y99" s="478"/>
      <c r="Z99" s="125"/>
      <c r="AA99" s="7"/>
      <c r="AB99" s="9"/>
      <c r="AC99" s="9"/>
      <c r="AD99" s="9"/>
      <c r="AE99" s="9"/>
      <c r="AF99" s="9"/>
      <c r="AG99" s="9"/>
      <c r="AH99" s="9"/>
    </row>
    <row r="100" spans="1:34" ht="25.5" hidden="1" customHeight="1" x14ac:dyDescent="0.25">
      <c r="A100" s="116">
        <v>23</v>
      </c>
      <c r="B100" s="117"/>
      <c r="C100" s="117"/>
      <c r="D100" s="117"/>
      <c r="E100" s="119"/>
      <c r="F100" s="117"/>
      <c r="G100" s="119"/>
      <c r="H100" s="120"/>
      <c r="I100" s="121"/>
      <c r="J100" s="121"/>
      <c r="K100" s="120"/>
      <c r="L100" s="120"/>
      <c r="M100" s="120"/>
      <c r="N100" s="122"/>
      <c r="O100" s="121"/>
      <c r="P100" s="121"/>
      <c r="Q100" s="120"/>
      <c r="R100" s="121"/>
      <c r="S100" s="121"/>
      <c r="T100" s="120"/>
      <c r="U100" s="120"/>
      <c r="V100" s="123"/>
      <c r="W100" s="120"/>
      <c r="X100" s="123" t="str">
        <f t="shared" ca="1" si="2"/>
        <v/>
      </c>
      <c r="Y100" s="478"/>
      <c r="Z100" s="125"/>
      <c r="AA100" s="7"/>
      <c r="AB100" s="9"/>
      <c r="AC100" s="9"/>
      <c r="AD100" s="9"/>
      <c r="AE100" s="9"/>
      <c r="AF100" s="9"/>
      <c r="AG100" s="9"/>
      <c r="AH100" s="9"/>
    </row>
    <row r="101" spans="1:34" ht="25.5" hidden="1" customHeight="1" x14ac:dyDescent="0.25">
      <c r="A101" s="260"/>
      <c r="B101" s="520"/>
      <c r="C101" s="520"/>
      <c r="D101" s="520"/>
      <c r="E101" s="520"/>
      <c r="F101" s="520"/>
      <c r="G101" s="520"/>
      <c r="H101" s="129"/>
      <c r="I101" s="130"/>
      <c r="J101" s="130"/>
      <c r="K101" s="129"/>
      <c r="L101" s="129"/>
      <c r="M101" s="129"/>
      <c r="N101" s="131"/>
      <c r="O101" s="130"/>
      <c r="P101" s="130"/>
      <c r="Q101" s="129"/>
      <c r="R101" s="130"/>
      <c r="S101" s="130"/>
      <c r="T101" s="129"/>
      <c r="U101" s="129"/>
      <c r="V101" s="132"/>
      <c r="W101" s="129"/>
      <c r="X101" s="132" t="str">
        <f t="shared" ca="1" si="2"/>
        <v/>
      </c>
      <c r="Y101" s="478"/>
      <c r="Z101" s="125"/>
      <c r="AA101" s="7"/>
      <c r="AB101" s="9"/>
      <c r="AC101" s="9"/>
      <c r="AD101" s="9"/>
      <c r="AE101" s="9"/>
      <c r="AF101" s="9"/>
      <c r="AG101" s="9"/>
      <c r="AH101" s="9"/>
    </row>
    <row r="102" spans="1:34" ht="25.5" hidden="1" customHeight="1" x14ac:dyDescent="0.25">
      <c r="A102" s="289"/>
      <c r="B102" s="521"/>
      <c r="C102" s="521"/>
      <c r="D102" s="521"/>
      <c r="E102" s="521"/>
      <c r="F102" s="521"/>
      <c r="G102" s="521"/>
      <c r="H102" s="136"/>
      <c r="I102" s="137"/>
      <c r="J102" s="137"/>
      <c r="K102" s="136"/>
      <c r="L102" s="136"/>
      <c r="M102" s="136"/>
      <c r="N102" s="138"/>
      <c r="O102" s="137"/>
      <c r="P102" s="137"/>
      <c r="Q102" s="136"/>
      <c r="R102" s="137"/>
      <c r="S102" s="137"/>
      <c r="T102" s="136"/>
      <c r="U102" s="136"/>
      <c r="V102" s="139"/>
      <c r="W102" s="136"/>
      <c r="X102" s="141" t="str">
        <f t="shared" ca="1" si="2"/>
        <v/>
      </c>
      <c r="Y102" s="478"/>
      <c r="Z102" s="125"/>
      <c r="AA102" s="7"/>
      <c r="AB102" s="9"/>
      <c r="AC102" s="9"/>
      <c r="AD102" s="9"/>
      <c r="AE102" s="9"/>
      <c r="AF102" s="9"/>
      <c r="AG102" s="9"/>
      <c r="AH102" s="9"/>
    </row>
    <row r="103" spans="1:34" ht="25.5" hidden="1" customHeight="1" x14ac:dyDescent="0.25">
      <c r="A103" s="116">
        <v>24</v>
      </c>
      <c r="B103" s="117"/>
      <c r="C103" s="117"/>
      <c r="D103" s="117"/>
      <c r="E103" s="119"/>
      <c r="F103" s="117"/>
      <c r="G103" s="119"/>
      <c r="H103" s="120"/>
      <c r="I103" s="121"/>
      <c r="J103" s="121"/>
      <c r="K103" s="120"/>
      <c r="L103" s="120"/>
      <c r="M103" s="120"/>
      <c r="N103" s="122"/>
      <c r="O103" s="121"/>
      <c r="P103" s="121"/>
      <c r="Q103" s="120"/>
      <c r="R103" s="121"/>
      <c r="S103" s="121"/>
      <c r="T103" s="120"/>
      <c r="U103" s="120"/>
      <c r="V103" s="123"/>
      <c r="W103" s="120"/>
      <c r="X103" s="123" t="str">
        <f t="shared" ca="1" si="2"/>
        <v/>
      </c>
      <c r="Y103" s="478"/>
      <c r="Z103" s="125"/>
      <c r="AA103" s="7"/>
      <c r="AB103" s="9"/>
      <c r="AC103" s="9"/>
      <c r="AD103" s="9"/>
      <c r="AE103" s="9"/>
      <c r="AF103" s="9"/>
      <c r="AG103" s="9"/>
      <c r="AH103" s="9"/>
    </row>
    <row r="104" spans="1:34" ht="25.5" hidden="1" customHeight="1" x14ac:dyDescent="0.25">
      <c r="A104" s="260"/>
      <c r="B104" s="520"/>
      <c r="C104" s="520"/>
      <c r="D104" s="520"/>
      <c r="E104" s="520"/>
      <c r="F104" s="520"/>
      <c r="G104" s="520"/>
      <c r="H104" s="129"/>
      <c r="I104" s="130"/>
      <c r="J104" s="130"/>
      <c r="K104" s="129"/>
      <c r="L104" s="129"/>
      <c r="M104" s="129"/>
      <c r="N104" s="131"/>
      <c r="O104" s="130"/>
      <c r="P104" s="130"/>
      <c r="Q104" s="129"/>
      <c r="R104" s="130"/>
      <c r="S104" s="130"/>
      <c r="T104" s="129"/>
      <c r="U104" s="129"/>
      <c r="V104" s="132"/>
      <c r="W104" s="129"/>
      <c r="X104" s="132" t="str">
        <f t="shared" ca="1" si="2"/>
        <v/>
      </c>
      <c r="Y104" s="478"/>
      <c r="Z104" s="125"/>
      <c r="AA104" s="7"/>
      <c r="AB104" s="9"/>
      <c r="AC104" s="9"/>
      <c r="AD104" s="9"/>
      <c r="AE104" s="9"/>
      <c r="AF104" s="9"/>
      <c r="AG104" s="9"/>
      <c r="AH104" s="9"/>
    </row>
    <row r="105" spans="1:34" ht="25.5" hidden="1" customHeight="1" x14ac:dyDescent="0.25">
      <c r="A105" s="289"/>
      <c r="B105" s="521"/>
      <c r="C105" s="521"/>
      <c r="D105" s="521"/>
      <c r="E105" s="521"/>
      <c r="F105" s="521"/>
      <c r="G105" s="521"/>
      <c r="H105" s="136"/>
      <c r="I105" s="137"/>
      <c r="J105" s="137"/>
      <c r="K105" s="136"/>
      <c r="L105" s="136"/>
      <c r="M105" s="136"/>
      <c r="N105" s="138"/>
      <c r="O105" s="137"/>
      <c r="P105" s="137"/>
      <c r="Q105" s="136"/>
      <c r="R105" s="137"/>
      <c r="S105" s="137"/>
      <c r="T105" s="136"/>
      <c r="U105" s="136"/>
      <c r="V105" s="139"/>
      <c r="W105" s="136"/>
      <c r="X105" s="141" t="str">
        <f t="shared" ca="1" si="2"/>
        <v/>
      </c>
      <c r="Y105" s="478"/>
      <c r="Z105" s="125"/>
      <c r="AA105" s="7"/>
      <c r="AB105" s="9"/>
      <c r="AC105" s="9"/>
      <c r="AD105" s="9"/>
      <c r="AE105" s="9"/>
      <c r="AF105" s="9"/>
      <c r="AG105" s="9"/>
      <c r="AH105" s="9"/>
    </row>
    <row r="106" spans="1:34" ht="25.5" hidden="1" customHeight="1" x14ac:dyDescent="0.25">
      <c r="A106" s="116">
        <v>25</v>
      </c>
      <c r="B106" s="117"/>
      <c r="C106" s="117"/>
      <c r="D106" s="117"/>
      <c r="E106" s="119"/>
      <c r="F106" s="117"/>
      <c r="G106" s="119"/>
      <c r="H106" s="120"/>
      <c r="I106" s="121"/>
      <c r="J106" s="121"/>
      <c r="K106" s="120"/>
      <c r="L106" s="120"/>
      <c r="M106" s="120"/>
      <c r="N106" s="122"/>
      <c r="O106" s="121"/>
      <c r="P106" s="121"/>
      <c r="Q106" s="120"/>
      <c r="R106" s="121"/>
      <c r="S106" s="121"/>
      <c r="T106" s="120"/>
      <c r="U106" s="120"/>
      <c r="V106" s="123"/>
      <c r="W106" s="120"/>
      <c r="X106" s="123" t="str">
        <f t="shared" ca="1" si="2"/>
        <v/>
      </c>
      <c r="Y106" s="478"/>
      <c r="Z106" s="125"/>
      <c r="AA106" s="7"/>
      <c r="AB106" s="9"/>
      <c r="AC106" s="9"/>
      <c r="AD106" s="9"/>
      <c r="AE106" s="9"/>
      <c r="AF106" s="9"/>
      <c r="AG106" s="9"/>
      <c r="AH106" s="9"/>
    </row>
    <row r="107" spans="1:34" ht="25.5" hidden="1" customHeight="1" x14ac:dyDescent="0.25">
      <c r="A107" s="260"/>
      <c r="B107" s="520"/>
      <c r="C107" s="520"/>
      <c r="D107" s="520"/>
      <c r="E107" s="520"/>
      <c r="F107" s="520"/>
      <c r="G107" s="520"/>
      <c r="H107" s="129"/>
      <c r="I107" s="130"/>
      <c r="J107" s="130"/>
      <c r="K107" s="129"/>
      <c r="L107" s="129"/>
      <c r="M107" s="129"/>
      <c r="N107" s="131"/>
      <c r="O107" s="130"/>
      <c r="P107" s="130"/>
      <c r="Q107" s="129"/>
      <c r="R107" s="130"/>
      <c r="S107" s="130"/>
      <c r="T107" s="129"/>
      <c r="U107" s="129"/>
      <c r="V107" s="132"/>
      <c r="W107" s="129"/>
      <c r="X107" s="132" t="str">
        <f t="shared" ca="1" si="2"/>
        <v/>
      </c>
      <c r="Y107" s="478"/>
      <c r="Z107" s="125"/>
      <c r="AA107" s="7"/>
      <c r="AB107" s="9"/>
      <c r="AC107" s="9"/>
      <c r="AD107" s="9"/>
      <c r="AE107" s="9"/>
      <c r="AF107" s="9"/>
      <c r="AG107" s="9"/>
      <c r="AH107" s="9"/>
    </row>
    <row r="108" spans="1:34" ht="25.5" hidden="1" customHeight="1" x14ac:dyDescent="0.25">
      <c r="A108" s="289"/>
      <c r="B108" s="521"/>
      <c r="C108" s="521"/>
      <c r="D108" s="521"/>
      <c r="E108" s="521"/>
      <c r="F108" s="521"/>
      <c r="G108" s="521"/>
      <c r="H108" s="136"/>
      <c r="I108" s="137"/>
      <c r="J108" s="137"/>
      <c r="K108" s="136"/>
      <c r="L108" s="136"/>
      <c r="M108" s="136"/>
      <c r="N108" s="138"/>
      <c r="O108" s="137"/>
      <c r="P108" s="137"/>
      <c r="Q108" s="136"/>
      <c r="R108" s="137"/>
      <c r="S108" s="137"/>
      <c r="T108" s="136"/>
      <c r="U108" s="136"/>
      <c r="V108" s="139"/>
      <c r="W108" s="136"/>
      <c r="X108" s="141" t="str">
        <f t="shared" ca="1" si="2"/>
        <v/>
      </c>
      <c r="Y108" s="478"/>
      <c r="Z108" s="125"/>
      <c r="AA108" s="7"/>
      <c r="AB108" s="9"/>
      <c r="AC108" s="9"/>
      <c r="AD108" s="9"/>
      <c r="AE108" s="9"/>
      <c r="AF108" s="9"/>
      <c r="AG108" s="9"/>
      <c r="AH108" s="9"/>
    </row>
    <row r="109" spans="1:34" ht="25.5" hidden="1" customHeight="1" x14ac:dyDescent="0.25">
      <c r="A109" s="116">
        <v>26</v>
      </c>
      <c r="B109" s="117"/>
      <c r="C109" s="117"/>
      <c r="D109" s="117"/>
      <c r="E109" s="119"/>
      <c r="F109" s="117"/>
      <c r="G109" s="119"/>
      <c r="H109" s="120"/>
      <c r="I109" s="121"/>
      <c r="J109" s="121"/>
      <c r="K109" s="120"/>
      <c r="L109" s="120"/>
      <c r="M109" s="120"/>
      <c r="N109" s="122"/>
      <c r="O109" s="121"/>
      <c r="P109" s="121"/>
      <c r="Q109" s="120"/>
      <c r="R109" s="121"/>
      <c r="S109" s="121"/>
      <c r="T109" s="120"/>
      <c r="U109" s="120"/>
      <c r="V109" s="123"/>
      <c r="W109" s="120"/>
      <c r="X109" s="123" t="str">
        <f t="shared" ca="1" si="2"/>
        <v/>
      </c>
      <c r="Y109" s="478"/>
      <c r="Z109" s="125"/>
      <c r="AA109" s="7"/>
      <c r="AB109" s="9"/>
      <c r="AC109" s="9"/>
      <c r="AD109" s="9"/>
      <c r="AE109" s="9"/>
      <c r="AF109" s="9"/>
      <c r="AG109" s="9"/>
      <c r="AH109" s="9"/>
    </row>
    <row r="110" spans="1:34" ht="25.5" hidden="1" customHeight="1" x14ac:dyDescent="0.25">
      <c r="A110" s="260"/>
      <c r="B110" s="520"/>
      <c r="C110" s="520"/>
      <c r="D110" s="520"/>
      <c r="E110" s="520"/>
      <c r="F110" s="520"/>
      <c r="G110" s="520"/>
      <c r="H110" s="129"/>
      <c r="I110" s="130"/>
      <c r="J110" s="130"/>
      <c r="K110" s="129"/>
      <c r="L110" s="129"/>
      <c r="M110" s="129"/>
      <c r="N110" s="131"/>
      <c r="O110" s="130"/>
      <c r="P110" s="130"/>
      <c r="Q110" s="129"/>
      <c r="R110" s="130"/>
      <c r="S110" s="130"/>
      <c r="T110" s="129"/>
      <c r="U110" s="129"/>
      <c r="V110" s="132"/>
      <c r="W110" s="129"/>
      <c r="X110" s="132" t="str">
        <f t="shared" ca="1" si="2"/>
        <v/>
      </c>
      <c r="Y110" s="478"/>
      <c r="Z110" s="125"/>
      <c r="AA110" s="7"/>
      <c r="AB110" s="9"/>
      <c r="AC110" s="9"/>
      <c r="AD110" s="9"/>
      <c r="AE110" s="9"/>
      <c r="AF110" s="9"/>
      <c r="AG110" s="9"/>
      <c r="AH110" s="9"/>
    </row>
    <row r="111" spans="1:34" ht="25.5" hidden="1" customHeight="1" x14ac:dyDescent="0.25">
      <c r="A111" s="289"/>
      <c r="B111" s="521"/>
      <c r="C111" s="521"/>
      <c r="D111" s="521"/>
      <c r="E111" s="521"/>
      <c r="F111" s="521"/>
      <c r="G111" s="521"/>
      <c r="H111" s="136"/>
      <c r="I111" s="137"/>
      <c r="J111" s="137"/>
      <c r="K111" s="136"/>
      <c r="L111" s="136"/>
      <c r="M111" s="136"/>
      <c r="N111" s="138"/>
      <c r="O111" s="137"/>
      <c r="P111" s="137"/>
      <c r="Q111" s="136"/>
      <c r="R111" s="137"/>
      <c r="S111" s="137"/>
      <c r="T111" s="136"/>
      <c r="U111" s="136"/>
      <c r="V111" s="139"/>
      <c r="W111" s="136"/>
      <c r="X111" s="141" t="str">
        <f t="shared" ca="1" si="2"/>
        <v/>
      </c>
      <c r="Y111" s="478"/>
      <c r="Z111" s="125"/>
      <c r="AA111" s="7"/>
      <c r="AB111" s="9"/>
      <c r="AC111" s="9"/>
      <c r="AD111" s="9"/>
      <c r="AE111" s="9"/>
      <c r="AF111" s="9"/>
      <c r="AG111" s="9"/>
      <c r="AH111" s="9"/>
    </row>
    <row r="112" spans="1:34" ht="25.5" hidden="1" customHeight="1" x14ac:dyDescent="0.25">
      <c r="A112" s="116">
        <v>27</v>
      </c>
      <c r="B112" s="117"/>
      <c r="C112" s="117"/>
      <c r="D112" s="117"/>
      <c r="E112" s="119"/>
      <c r="F112" s="117"/>
      <c r="G112" s="119"/>
      <c r="H112" s="120"/>
      <c r="I112" s="121"/>
      <c r="J112" s="121"/>
      <c r="K112" s="120"/>
      <c r="L112" s="120"/>
      <c r="M112" s="120"/>
      <c r="N112" s="122"/>
      <c r="O112" s="121"/>
      <c r="P112" s="121"/>
      <c r="Q112" s="120"/>
      <c r="R112" s="121"/>
      <c r="S112" s="121"/>
      <c r="T112" s="120"/>
      <c r="U112" s="120"/>
      <c r="V112" s="123"/>
      <c r="W112" s="120"/>
      <c r="X112" s="123" t="str">
        <f t="shared" ca="1" si="2"/>
        <v/>
      </c>
      <c r="Y112" s="478"/>
      <c r="Z112" s="125"/>
      <c r="AA112" s="7"/>
      <c r="AB112" s="9"/>
      <c r="AC112" s="9"/>
      <c r="AD112" s="9"/>
      <c r="AE112" s="9"/>
      <c r="AF112" s="9"/>
      <c r="AG112" s="9"/>
      <c r="AH112" s="9"/>
    </row>
    <row r="113" spans="1:34" ht="25.5" hidden="1" customHeight="1" x14ac:dyDescent="0.25">
      <c r="A113" s="260"/>
      <c r="B113" s="520"/>
      <c r="C113" s="520"/>
      <c r="D113" s="520"/>
      <c r="E113" s="520"/>
      <c r="F113" s="520"/>
      <c r="G113" s="520"/>
      <c r="H113" s="129"/>
      <c r="I113" s="130"/>
      <c r="J113" s="130"/>
      <c r="K113" s="129"/>
      <c r="L113" s="129"/>
      <c r="M113" s="129"/>
      <c r="N113" s="131"/>
      <c r="O113" s="130"/>
      <c r="P113" s="130"/>
      <c r="Q113" s="129"/>
      <c r="R113" s="130"/>
      <c r="S113" s="130"/>
      <c r="T113" s="129"/>
      <c r="U113" s="129"/>
      <c r="V113" s="132"/>
      <c r="W113" s="129"/>
      <c r="X113" s="132" t="str">
        <f t="shared" ca="1" si="2"/>
        <v/>
      </c>
      <c r="Y113" s="478"/>
      <c r="Z113" s="125"/>
      <c r="AA113" s="7"/>
      <c r="AB113" s="9"/>
      <c r="AC113" s="9"/>
      <c r="AD113" s="9"/>
      <c r="AE113" s="9"/>
      <c r="AF113" s="9"/>
      <c r="AG113" s="9"/>
      <c r="AH113" s="9"/>
    </row>
    <row r="114" spans="1:34" ht="25.5" hidden="1" customHeight="1" x14ac:dyDescent="0.25">
      <c r="A114" s="289"/>
      <c r="B114" s="521"/>
      <c r="C114" s="521"/>
      <c r="D114" s="521"/>
      <c r="E114" s="521"/>
      <c r="F114" s="521"/>
      <c r="G114" s="521"/>
      <c r="H114" s="136"/>
      <c r="I114" s="137"/>
      <c r="J114" s="137"/>
      <c r="K114" s="136"/>
      <c r="L114" s="136"/>
      <c r="M114" s="136"/>
      <c r="N114" s="138"/>
      <c r="O114" s="137"/>
      <c r="P114" s="137"/>
      <c r="Q114" s="136"/>
      <c r="R114" s="137"/>
      <c r="S114" s="137"/>
      <c r="T114" s="136"/>
      <c r="U114" s="136"/>
      <c r="V114" s="139"/>
      <c r="W114" s="136"/>
      <c r="X114" s="141" t="str">
        <f t="shared" ca="1" si="2"/>
        <v/>
      </c>
      <c r="Y114" s="478"/>
      <c r="Z114" s="125"/>
      <c r="AA114" s="7"/>
      <c r="AB114" s="9"/>
      <c r="AC114" s="9"/>
      <c r="AD114" s="9"/>
      <c r="AE114" s="9"/>
      <c r="AF114" s="9"/>
      <c r="AG114" s="9"/>
      <c r="AH114" s="9"/>
    </row>
    <row r="115" spans="1:34" ht="25.5" hidden="1" customHeight="1" x14ac:dyDescent="0.25">
      <c r="A115" s="116">
        <v>28</v>
      </c>
      <c r="B115" s="117"/>
      <c r="C115" s="117"/>
      <c r="D115" s="117"/>
      <c r="E115" s="119"/>
      <c r="F115" s="117"/>
      <c r="G115" s="119"/>
      <c r="H115" s="120"/>
      <c r="I115" s="121"/>
      <c r="J115" s="121"/>
      <c r="K115" s="120"/>
      <c r="L115" s="120"/>
      <c r="M115" s="120"/>
      <c r="N115" s="122"/>
      <c r="O115" s="121"/>
      <c r="P115" s="121"/>
      <c r="Q115" s="120"/>
      <c r="R115" s="121"/>
      <c r="S115" s="121"/>
      <c r="T115" s="120"/>
      <c r="U115" s="120"/>
      <c r="V115" s="123"/>
      <c r="W115" s="120"/>
      <c r="X115" s="123" t="str">
        <f t="shared" ca="1" si="2"/>
        <v/>
      </c>
      <c r="Y115" s="478"/>
      <c r="Z115" s="125"/>
      <c r="AA115" s="7"/>
      <c r="AB115" s="9"/>
      <c r="AC115" s="9"/>
      <c r="AD115" s="9"/>
      <c r="AE115" s="9"/>
      <c r="AF115" s="9"/>
      <c r="AG115" s="9"/>
      <c r="AH115" s="9"/>
    </row>
    <row r="116" spans="1:34" ht="25.5" hidden="1" customHeight="1" x14ac:dyDescent="0.25">
      <c r="A116" s="260"/>
      <c r="B116" s="520"/>
      <c r="C116" s="520"/>
      <c r="D116" s="520"/>
      <c r="E116" s="520"/>
      <c r="F116" s="520"/>
      <c r="G116" s="520"/>
      <c r="H116" s="129"/>
      <c r="I116" s="130"/>
      <c r="J116" s="130"/>
      <c r="K116" s="129"/>
      <c r="L116" s="129"/>
      <c r="M116" s="129"/>
      <c r="N116" s="131"/>
      <c r="O116" s="130"/>
      <c r="P116" s="130"/>
      <c r="Q116" s="129"/>
      <c r="R116" s="130"/>
      <c r="S116" s="130"/>
      <c r="T116" s="129"/>
      <c r="U116" s="129"/>
      <c r="V116" s="132"/>
      <c r="W116" s="129"/>
      <c r="X116" s="132" t="str">
        <f t="shared" ca="1" si="2"/>
        <v/>
      </c>
      <c r="Y116" s="478"/>
      <c r="Z116" s="125"/>
      <c r="AA116" s="7"/>
      <c r="AB116" s="9"/>
      <c r="AC116" s="9"/>
      <c r="AD116" s="9"/>
      <c r="AE116" s="9"/>
      <c r="AF116" s="9"/>
      <c r="AG116" s="9"/>
      <c r="AH116" s="9"/>
    </row>
    <row r="117" spans="1:34" ht="25.5" hidden="1" customHeight="1" x14ac:dyDescent="0.25">
      <c r="A117" s="289"/>
      <c r="B117" s="521"/>
      <c r="C117" s="521"/>
      <c r="D117" s="521"/>
      <c r="E117" s="521"/>
      <c r="F117" s="521"/>
      <c r="G117" s="521"/>
      <c r="H117" s="136"/>
      <c r="I117" s="137"/>
      <c r="J117" s="137"/>
      <c r="K117" s="136"/>
      <c r="L117" s="136"/>
      <c r="M117" s="136"/>
      <c r="N117" s="138"/>
      <c r="O117" s="137"/>
      <c r="P117" s="137"/>
      <c r="Q117" s="136"/>
      <c r="R117" s="137"/>
      <c r="S117" s="137"/>
      <c r="T117" s="136"/>
      <c r="U117" s="136"/>
      <c r="V117" s="139"/>
      <c r="W117" s="136"/>
      <c r="X117" s="141" t="str">
        <f t="shared" ca="1" si="2"/>
        <v/>
      </c>
      <c r="Y117" s="478"/>
      <c r="Z117" s="125"/>
      <c r="AA117" s="7"/>
      <c r="AB117" s="9"/>
      <c r="AC117" s="9"/>
      <c r="AD117" s="9"/>
      <c r="AE117" s="9"/>
      <c r="AF117" s="9"/>
      <c r="AG117" s="9"/>
      <c r="AH117" s="9"/>
    </row>
    <row r="118" spans="1:34" ht="25.5" hidden="1" customHeight="1" x14ac:dyDescent="0.25">
      <c r="A118" s="116">
        <v>29</v>
      </c>
      <c r="B118" s="117"/>
      <c r="C118" s="117"/>
      <c r="D118" s="117"/>
      <c r="E118" s="119"/>
      <c r="F118" s="117"/>
      <c r="G118" s="119"/>
      <c r="H118" s="120"/>
      <c r="I118" s="121"/>
      <c r="J118" s="121"/>
      <c r="K118" s="120"/>
      <c r="L118" s="120"/>
      <c r="M118" s="120"/>
      <c r="N118" s="122"/>
      <c r="O118" s="121"/>
      <c r="P118" s="121"/>
      <c r="Q118" s="120"/>
      <c r="R118" s="121"/>
      <c r="S118" s="121"/>
      <c r="T118" s="120"/>
      <c r="U118" s="120"/>
      <c r="V118" s="123"/>
      <c r="W118" s="120"/>
      <c r="X118" s="123" t="str">
        <f t="shared" ca="1" si="2"/>
        <v/>
      </c>
      <c r="Y118" s="478"/>
      <c r="Z118" s="125"/>
      <c r="AA118" s="7"/>
      <c r="AB118" s="9"/>
      <c r="AC118" s="9"/>
      <c r="AD118" s="9"/>
      <c r="AE118" s="9"/>
      <c r="AF118" s="9"/>
      <c r="AG118" s="9"/>
      <c r="AH118" s="9"/>
    </row>
    <row r="119" spans="1:34" ht="25.5" hidden="1" customHeight="1" x14ac:dyDescent="0.25">
      <c r="A119" s="260"/>
      <c r="B119" s="520"/>
      <c r="C119" s="520"/>
      <c r="D119" s="520"/>
      <c r="E119" s="520"/>
      <c r="F119" s="520"/>
      <c r="G119" s="520"/>
      <c r="H119" s="129"/>
      <c r="I119" s="130"/>
      <c r="J119" s="130"/>
      <c r="K119" s="129"/>
      <c r="L119" s="129"/>
      <c r="M119" s="129"/>
      <c r="N119" s="131"/>
      <c r="O119" s="130"/>
      <c r="P119" s="130"/>
      <c r="Q119" s="129"/>
      <c r="R119" s="130"/>
      <c r="S119" s="130"/>
      <c r="T119" s="129"/>
      <c r="U119" s="129"/>
      <c r="V119" s="132"/>
      <c r="W119" s="129"/>
      <c r="X119" s="132" t="str">
        <f t="shared" ca="1" si="2"/>
        <v/>
      </c>
      <c r="Y119" s="478"/>
      <c r="Z119" s="125"/>
      <c r="AA119" s="7"/>
      <c r="AB119" s="9"/>
      <c r="AC119" s="9"/>
      <c r="AD119" s="9"/>
      <c r="AE119" s="9"/>
      <c r="AF119" s="9"/>
      <c r="AG119" s="9"/>
      <c r="AH119" s="9"/>
    </row>
    <row r="120" spans="1:34" ht="25.5" hidden="1" customHeight="1" x14ac:dyDescent="0.25">
      <c r="A120" s="289"/>
      <c r="B120" s="521"/>
      <c r="C120" s="521"/>
      <c r="D120" s="521"/>
      <c r="E120" s="521"/>
      <c r="F120" s="521"/>
      <c r="G120" s="521"/>
      <c r="H120" s="136"/>
      <c r="I120" s="137"/>
      <c r="J120" s="137"/>
      <c r="K120" s="136"/>
      <c r="L120" s="136"/>
      <c r="M120" s="136"/>
      <c r="N120" s="138"/>
      <c r="O120" s="137"/>
      <c r="P120" s="137"/>
      <c r="Q120" s="136"/>
      <c r="R120" s="137"/>
      <c r="S120" s="137"/>
      <c r="T120" s="136"/>
      <c r="U120" s="136"/>
      <c r="V120" s="139"/>
      <c r="W120" s="136"/>
      <c r="X120" s="141" t="str">
        <f t="shared" ca="1" si="2"/>
        <v/>
      </c>
      <c r="Y120" s="478"/>
      <c r="Z120" s="125"/>
      <c r="AA120" s="7"/>
      <c r="AB120" s="9"/>
      <c r="AC120" s="9"/>
      <c r="AD120" s="9"/>
      <c r="AE120" s="9"/>
      <c r="AF120" s="9"/>
      <c r="AG120" s="9"/>
      <c r="AH120" s="9"/>
    </row>
    <row r="121" spans="1:34" ht="25.5" hidden="1" customHeight="1" x14ac:dyDescent="0.25">
      <c r="A121" s="116">
        <v>30</v>
      </c>
      <c r="B121" s="117"/>
      <c r="C121" s="117"/>
      <c r="D121" s="117"/>
      <c r="E121" s="119"/>
      <c r="F121" s="117"/>
      <c r="G121" s="119"/>
      <c r="H121" s="120"/>
      <c r="I121" s="121"/>
      <c r="J121" s="121"/>
      <c r="K121" s="120"/>
      <c r="L121" s="120"/>
      <c r="M121" s="120"/>
      <c r="N121" s="122"/>
      <c r="O121" s="121"/>
      <c r="P121" s="121"/>
      <c r="Q121" s="120"/>
      <c r="R121" s="121"/>
      <c r="S121" s="121"/>
      <c r="T121" s="120"/>
      <c r="U121" s="120"/>
      <c r="V121" s="123"/>
      <c r="W121" s="120"/>
      <c r="X121" s="123" t="str">
        <f t="shared" ca="1" si="2"/>
        <v/>
      </c>
      <c r="Y121" s="478"/>
      <c r="Z121" s="125"/>
      <c r="AA121" s="7"/>
      <c r="AB121" s="9"/>
      <c r="AC121" s="9"/>
      <c r="AD121" s="9"/>
      <c r="AE121" s="9"/>
      <c r="AF121" s="9"/>
      <c r="AG121" s="9"/>
      <c r="AH121" s="9"/>
    </row>
    <row r="122" spans="1:34" ht="25.5" hidden="1" customHeight="1" x14ac:dyDescent="0.25">
      <c r="A122" s="260"/>
      <c r="B122" s="520"/>
      <c r="C122" s="520"/>
      <c r="D122" s="520"/>
      <c r="E122" s="520"/>
      <c r="F122" s="520"/>
      <c r="G122" s="520"/>
      <c r="H122" s="129"/>
      <c r="I122" s="130"/>
      <c r="J122" s="130"/>
      <c r="K122" s="129"/>
      <c r="L122" s="129"/>
      <c r="M122" s="129"/>
      <c r="N122" s="131"/>
      <c r="O122" s="130"/>
      <c r="P122" s="130"/>
      <c r="Q122" s="129"/>
      <c r="R122" s="130"/>
      <c r="S122" s="130"/>
      <c r="T122" s="129"/>
      <c r="U122" s="129"/>
      <c r="V122" s="132"/>
      <c r="W122" s="129"/>
      <c r="X122" s="132" t="str">
        <f t="shared" ca="1" si="2"/>
        <v/>
      </c>
      <c r="Y122" s="478"/>
      <c r="Z122" s="125"/>
      <c r="AA122" s="7"/>
      <c r="AB122" s="9"/>
      <c r="AC122" s="9"/>
      <c r="AD122" s="9"/>
      <c r="AE122" s="9"/>
      <c r="AF122" s="9"/>
      <c r="AG122" s="9"/>
      <c r="AH122" s="9"/>
    </row>
    <row r="123" spans="1:34" ht="25.5" hidden="1" customHeight="1" x14ac:dyDescent="0.25">
      <c r="A123" s="289"/>
      <c r="B123" s="521"/>
      <c r="C123" s="521"/>
      <c r="D123" s="521"/>
      <c r="E123" s="521"/>
      <c r="F123" s="521"/>
      <c r="G123" s="521"/>
      <c r="H123" s="136"/>
      <c r="I123" s="137"/>
      <c r="J123" s="137"/>
      <c r="K123" s="136"/>
      <c r="L123" s="136"/>
      <c r="M123" s="136"/>
      <c r="N123" s="138"/>
      <c r="O123" s="137"/>
      <c r="P123" s="137"/>
      <c r="Q123" s="136"/>
      <c r="R123" s="137"/>
      <c r="S123" s="137"/>
      <c r="T123" s="136"/>
      <c r="U123" s="136"/>
      <c r="V123" s="139"/>
      <c r="W123" s="136"/>
      <c r="X123" s="141" t="str">
        <f t="shared" ca="1" si="2"/>
        <v/>
      </c>
      <c r="Y123" s="478"/>
      <c r="Z123" s="125"/>
      <c r="AA123" s="7"/>
      <c r="AB123" s="9"/>
      <c r="AC123" s="9"/>
      <c r="AD123" s="9"/>
      <c r="AE123" s="9"/>
      <c r="AF123" s="9"/>
      <c r="AG123" s="9"/>
      <c r="AH123" s="9"/>
    </row>
    <row r="124" spans="1:34" ht="25.5" hidden="1" customHeight="1" x14ac:dyDescent="0.25">
      <c r="A124" s="116">
        <v>31</v>
      </c>
      <c r="B124" s="117"/>
      <c r="C124" s="117"/>
      <c r="D124" s="117"/>
      <c r="E124" s="119"/>
      <c r="F124" s="117"/>
      <c r="G124" s="119"/>
      <c r="H124" s="120"/>
      <c r="I124" s="121"/>
      <c r="J124" s="121"/>
      <c r="K124" s="120"/>
      <c r="L124" s="120"/>
      <c r="M124" s="120"/>
      <c r="N124" s="122"/>
      <c r="O124" s="121"/>
      <c r="P124" s="121"/>
      <c r="Q124" s="120"/>
      <c r="R124" s="121"/>
      <c r="S124" s="121"/>
      <c r="T124" s="120"/>
      <c r="U124" s="120"/>
      <c r="V124" s="123"/>
      <c r="W124" s="120"/>
      <c r="X124" s="123" t="str">
        <f t="shared" ca="1" si="2"/>
        <v/>
      </c>
      <c r="Y124" s="478"/>
      <c r="Z124" s="125"/>
      <c r="AA124" s="7"/>
      <c r="AB124" s="9"/>
      <c r="AC124" s="9"/>
      <c r="AD124" s="9"/>
      <c r="AE124" s="9"/>
      <c r="AF124" s="9"/>
      <c r="AG124" s="9"/>
      <c r="AH124" s="9"/>
    </row>
    <row r="125" spans="1:34" ht="25.5" hidden="1" customHeight="1" x14ac:dyDescent="0.25">
      <c r="A125" s="260"/>
      <c r="B125" s="520"/>
      <c r="C125" s="520"/>
      <c r="D125" s="520"/>
      <c r="E125" s="520"/>
      <c r="F125" s="520"/>
      <c r="G125" s="520"/>
      <c r="H125" s="129"/>
      <c r="I125" s="130"/>
      <c r="J125" s="130"/>
      <c r="K125" s="129"/>
      <c r="L125" s="129"/>
      <c r="M125" s="129"/>
      <c r="N125" s="131"/>
      <c r="O125" s="130"/>
      <c r="P125" s="130"/>
      <c r="Q125" s="129"/>
      <c r="R125" s="130"/>
      <c r="S125" s="130"/>
      <c r="T125" s="129"/>
      <c r="U125" s="129"/>
      <c r="V125" s="132"/>
      <c r="W125" s="129"/>
      <c r="X125" s="132" t="str">
        <f t="shared" ca="1" si="2"/>
        <v/>
      </c>
      <c r="Y125" s="478"/>
      <c r="Z125" s="125"/>
      <c r="AA125" s="7"/>
      <c r="AB125" s="9"/>
      <c r="AC125" s="9"/>
      <c r="AD125" s="9"/>
      <c r="AE125" s="9"/>
      <c r="AF125" s="9"/>
      <c r="AG125" s="9"/>
      <c r="AH125" s="9"/>
    </row>
    <row r="126" spans="1:34" ht="25.5" hidden="1" customHeight="1" x14ac:dyDescent="0.25">
      <c r="A126" s="289"/>
      <c r="B126" s="521"/>
      <c r="C126" s="521"/>
      <c r="D126" s="521"/>
      <c r="E126" s="521"/>
      <c r="F126" s="521"/>
      <c r="G126" s="521"/>
      <c r="H126" s="136"/>
      <c r="I126" s="137"/>
      <c r="J126" s="137"/>
      <c r="K126" s="136"/>
      <c r="L126" s="136"/>
      <c r="M126" s="136"/>
      <c r="N126" s="138"/>
      <c r="O126" s="137"/>
      <c r="P126" s="137"/>
      <c r="Q126" s="136"/>
      <c r="R126" s="137"/>
      <c r="S126" s="137"/>
      <c r="T126" s="136"/>
      <c r="U126" s="136"/>
      <c r="V126" s="139"/>
      <c r="W126" s="136"/>
      <c r="X126" s="141" t="str">
        <f t="shared" ca="1" si="2"/>
        <v/>
      </c>
      <c r="Y126" s="478"/>
      <c r="Z126" s="125"/>
      <c r="AA126" s="7"/>
      <c r="AB126" s="9"/>
      <c r="AC126" s="9"/>
      <c r="AD126" s="9"/>
      <c r="AE126" s="9"/>
      <c r="AF126" s="9"/>
      <c r="AG126" s="9"/>
      <c r="AH126" s="9"/>
    </row>
    <row r="127" spans="1:34" ht="25.5" hidden="1" customHeight="1" x14ac:dyDescent="0.25">
      <c r="A127" s="116">
        <v>32</v>
      </c>
      <c r="B127" s="117"/>
      <c r="C127" s="117"/>
      <c r="D127" s="117"/>
      <c r="E127" s="119"/>
      <c r="F127" s="117"/>
      <c r="G127" s="119"/>
      <c r="H127" s="120"/>
      <c r="I127" s="121"/>
      <c r="J127" s="121"/>
      <c r="K127" s="120"/>
      <c r="L127" s="120"/>
      <c r="M127" s="120"/>
      <c r="N127" s="122"/>
      <c r="O127" s="121"/>
      <c r="P127" s="121"/>
      <c r="Q127" s="120"/>
      <c r="R127" s="121"/>
      <c r="S127" s="121"/>
      <c r="T127" s="120"/>
      <c r="U127" s="120"/>
      <c r="V127" s="123"/>
      <c r="W127" s="120"/>
      <c r="X127" s="123" t="str">
        <f t="shared" ca="1" si="2"/>
        <v/>
      </c>
      <c r="Y127" s="478"/>
      <c r="Z127" s="125"/>
      <c r="AA127" s="7"/>
      <c r="AB127" s="9"/>
      <c r="AC127" s="9"/>
      <c r="AD127" s="9"/>
      <c r="AE127" s="9"/>
      <c r="AF127" s="9"/>
      <c r="AG127" s="9"/>
      <c r="AH127" s="9"/>
    </row>
    <row r="128" spans="1:34" ht="25.5" hidden="1" customHeight="1" x14ac:dyDescent="0.25">
      <c r="A128" s="260"/>
      <c r="B128" s="520"/>
      <c r="C128" s="520"/>
      <c r="D128" s="520"/>
      <c r="E128" s="520"/>
      <c r="F128" s="520"/>
      <c r="G128" s="520"/>
      <c r="H128" s="129"/>
      <c r="I128" s="130"/>
      <c r="J128" s="130"/>
      <c r="K128" s="129"/>
      <c r="L128" s="129"/>
      <c r="M128" s="129"/>
      <c r="N128" s="131"/>
      <c r="O128" s="130"/>
      <c r="P128" s="130"/>
      <c r="Q128" s="129"/>
      <c r="R128" s="130"/>
      <c r="S128" s="130"/>
      <c r="T128" s="129"/>
      <c r="U128" s="129"/>
      <c r="V128" s="132"/>
      <c r="W128" s="129"/>
      <c r="X128" s="132" t="str">
        <f t="shared" ca="1" si="2"/>
        <v/>
      </c>
      <c r="Y128" s="478"/>
      <c r="Z128" s="125"/>
      <c r="AA128" s="7"/>
      <c r="AB128" s="9"/>
      <c r="AC128" s="9"/>
      <c r="AD128" s="9"/>
      <c r="AE128" s="9"/>
      <c r="AF128" s="9"/>
      <c r="AG128" s="9"/>
      <c r="AH128" s="9"/>
    </row>
    <row r="129" spans="1:34" ht="25.5" hidden="1" customHeight="1" x14ac:dyDescent="0.25">
      <c r="A129" s="289"/>
      <c r="B129" s="521"/>
      <c r="C129" s="521"/>
      <c r="D129" s="521"/>
      <c r="E129" s="521"/>
      <c r="F129" s="521"/>
      <c r="G129" s="521"/>
      <c r="H129" s="136"/>
      <c r="I129" s="137"/>
      <c r="J129" s="137"/>
      <c r="K129" s="136"/>
      <c r="L129" s="136"/>
      <c r="M129" s="136"/>
      <c r="N129" s="138"/>
      <c r="O129" s="137"/>
      <c r="P129" s="137"/>
      <c r="Q129" s="136"/>
      <c r="R129" s="137"/>
      <c r="S129" s="137"/>
      <c r="T129" s="136"/>
      <c r="U129" s="136"/>
      <c r="V129" s="139"/>
      <c r="W129" s="136"/>
      <c r="X129" s="141" t="str">
        <f t="shared" ca="1" si="2"/>
        <v/>
      </c>
      <c r="Y129" s="478"/>
      <c r="Z129" s="125"/>
      <c r="AA129" s="7"/>
      <c r="AB129" s="9"/>
      <c r="AC129" s="9"/>
      <c r="AD129" s="9"/>
      <c r="AE129" s="9"/>
      <c r="AF129" s="9"/>
      <c r="AG129" s="9"/>
      <c r="AH129" s="9"/>
    </row>
    <row r="130" spans="1:34" ht="25.5" hidden="1" customHeight="1" x14ac:dyDescent="0.25">
      <c r="A130" s="116">
        <v>33</v>
      </c>
      <c r="B130" s="117"/>
      <c r="C130" s="117"/>
      <c r="D130" s="117"/>
      <c r="E130" s="119"/>
      <c r="F130" s="117"/>
      <c r="G130" s="119"/>
      <c r="H130" s="120"/>
      <c r="I130" s="121"/>
      <c r="J130" s="121"/>
      <c r="K130" s="120"/>
      <c r="L130" s="120"/>
      <c r="M130" s="120"/>
      <c r="N130" s="122"/>
      <c r="O130" s="121"/>
      <c r="P130" s="121"/>
      <c r="Q130" s="120"/>
      <c r="R130" s="121"/>
      <c r="S130" s="121"/>
      <c r="T130" s="120"/>
      <c r="U130" s="120"/>
      <c r="V130" s="123"/>
      <c r="W130" s="120"/>
      <c r="X130" s="123" t="str">
        <f t="shared" ca="1" si="2"/>
        <v/>
      </c>
      <c r="Y130" s="478"/>
      <c r="Z130" s="125"/>
      <c r="AA130" s="7"/>
      <c r="AB130" s="9"/>
      <c r="AC130" s="9"/>
      <c r="AD130" s="9"/>
      <c r="AE130" s="9"/>
      <c r="AF130" s="9"/>
      <c r="AG130" s="9"/>
      <c r="AH130" s="9"/>
    </row>
    <row r="131" spans="1:34" ht="25.5" hidden="1" customHeight="1" x14ac:dyDescent="0.25">
      <c r="A131" s="260"/>
      <c r="B131" s="520"/>
      <c r="C131" s="520"/>
      <c r="D131" s="520"/>
      <c r="E131" s="520"/>
      <c r="F131" s="520"/>
      <c r="G131" s="520"/>
      <c r="H131" s="129"/>
      <c r="I131" s="130"/>
      <c r="J131" s="130"/>
      <c r="K131" s="129"/>
      <c r="L131" s="129"/>
      <c r="M131" s="129"/>
      <c r="N131" s="131"/>
      <c r="O131" s="130"/>
      <c r="P131" s="130"/>
      <c r="Q131" s="129"/>
      <c r="R131" s="130"/>
      <c r="S131" s="130"/>
      <c r="T131" s="129"/>
      <c r="U131" s="129"/>
      <c r="V131" s="132"/>
      <c r="W131" s="129"/>
      <c r="X131" s="132" t="str">
        <f t="shared" ca="1" si="2"/>
        <v/>
      </c>
      <c r="Y131" s="478"/>
      <c r="Z131" s="125"/>
      <c r="AA131" s="7"/>
      <c r="AB131" s="9"/>
      <c r="AC131" s="9"/>
      <c r="AD131" s="9"/>
      <c r="AE131" s="9"/>
      <c r="AF131" s="9"/>
      <c r="AG131" s="9"/>
      <c r="AH131" s="9"/>
    </row>
    <row r="132" spans="1:34" ht="25.5" hidden="1" customHeight="1" x14ac:dyDescent="0.25">
      <c r="A132" s="289"/>
      <c r="B132" s="521"/>
      <c r="C132" s="521"/>
      <c r="D132" s="521"/>
      <c r="E132" s="521"/>
      <c r="F132" s="521"/>
      <c r="G132" s="521"/>
      <c r="H132" s="136"/>
      <c r="I132" s="137"/>
      <c r="J132" s="137"/>
      <c r="K132" s="136"/>
      <c r="L132" s="136"/>
      <c r="M132" s="136"/>
      <c r="N132" s="138"/>
      <c r="O132" s="137"/>
      <c r="P132" s="137"/>
      <c r="Q132" s="136"/>
      <c r="R132" s="137"/>
      <c r="S132" s="137"/>
      <c r="T132" s="136"/>
      <c r="U132" s="136"/>
      <c r="V132" s="139"/>
      <c r="W132" s="136"/>
      <c r="X132" s="141" t="str">
        <f t="shared" ca="1" si="2"/>
        <v/>
      </c>
      <c r="Y132" s="478"/>
      <c r="Z132" s="125"/>
      <c r="AA132" s="7"/>
      <c r="AB132" s="9"/>
      <c r="AC132" s="9"/>
      <c r="AD132" s="9"/>
      <c r="AE132" s="9"/>
      <c r="AF132" s="9"/>
      <c r="AG132" s="9"/>
      <c r="AH132" s="9"/>
    </row>
    <row r="133" spans="1:34" ht="25.5" hidden="1" customHeight="1" x14ac:dyDescent="0.25">
      <c r="A133" s="116">
        <v>34</v>
      </c>
      <c r="B133" s="117"/>
      <c r="C133" s="117"/>
      <c r="D133" s="117"/>
      <c r="E133" s="119"/>
      <c r="F133" s="117"/>
      <c r="G133" s="119"/>
      <c r="H133" s="120"/>
      <c r="I133" s="121"/>
      <c r="J133" s="121"/>
      <c r="K133" s="120"/>
      <c r="L133" s="120"/>
      <c r="M133" s="120"/>
      <c r="N133" s="122"/>
      <c r="O133" s="121"/>
      <c r="P133" s="121"/>
      <c r="Q133" s="120"/>
      <c r="R133" s="121"/>
      <c r="S133" s="121"/>
      <c r="T133" s="120"/>
      <c r="U133" s="120"/>
      <c r="V133" s="123"/>
      <c r="W133" s="120"/>
      <c r="X133" s="123" t="str">
        <f t="shared" ca="1" si="2"/>
        <v/>
      </c>
      <c r="Y133" s="478"/>
      <c r="Z133" s="125"/>
      <c r="AA133" s="7"/>
      <c r="AB133" s="9"/>
      <c r="AC133" s="9"/>
      <c r="AD133" s="9"/>
      <c r="AE133" s="9"/>
      <c r="AF133" s="9"/>
      <c r="AG133" s="9"/>
      <c r="AH133" s="9"/>
    </row>
    <row r="134" spans="1:34" ht="25.5" hidden="1" customHeight="1" x14ac:dyDescent="0.25">
      <c r="A134" s="260"/>
      <c r="B134" s="520"/>
      <c r="C134" s="520"/>
      <c r="D134" s="520"/>
      <c r="E134" s="520"/>
      <c r="F134" s="520"/>
      <c r="G134" s="520"/>
      <c r="H134" s="129"/>
      <c r="I134" s="130"/>
      <c r="J134" s="130"/>
      <c r="K134" s="129"/>
      <c r="L134" s="129"/>
      <c r="M134" s="129"/>
      <c r="N134" s="131"/>
      <c r="O134" s="130"/>
      <c r="P134" s="130"/>
      <c r="Q134" s="129"/>
      <c r="R134" s="130"/>
      <c r="S134" s="130"/>
      <c r="T134" s="129"/>
      <c r="U134" s="129"/>
      <c r="V134" s="132"/>
      <c r="W134" s="129"/>
      <c r="X134" s="132" t="str">
        <f t="shared" ca="1" si="2"/>
        <v/>
      </c>
      <c r="Y134" s="478"/>
      <c r="Z134" s="125"/>
      <c r="AA134" s="7"/>
      <c r="AB134" s="9"/>
      <c r="AC134" s="9"/>
      <c r="AD134" s="9"/>
      <c r="AE134" s="9"/>
      <c r="AF134" s="9"/>
      <c r="AG134" s="9"/>
      <c r="AH134" s="9"/>
    </row>
    <row r="135" spans="1:34" ht="25.5" hidden="1" customHeight="1" x14ac:dyDescent="0.25">
      <c r="A135" s="289"/>
      <c r="B135" s="521"/>
      <c r="C135" s="521"/>
      <c r="D135" s="521"/>
      <c r="E135" s="521"/>
      <c r="F135" s="521"/>
      <c r="G135" s="521"/>
      <c r="H135" s="136"/>
      <c r="I135" s="137"/>
      <c r="J135" s="137"/>
      <c r="K135" s="136"/>
      <c r="L135" s="136"/>
      <c r="M135" s="136"/>
      <c r="N135" s="138"/>
      <c r="O135" s="137"/>
      <c r="P135" s="137"/>
      <c r="Q135" s="136"/>
      <c r="R135" s="137"/>
      <c r="S135" s="137"/>
      <c r="T135" s="136"/>
      <c r="U135" s="136"/>
      <c r="V135" s="139"/>
      <c r="W135" s="136"/>
      <c r="X135" s="141" t="str">
        <f t="shared" ca="1" si="2"/>
        <v/>
      </c>
      <c r="Y135" s="478"/>
      <c r="Z135" s="125"/>
      <c r="AA135" s="7"/>
      <c r="AB135" s="9"/>
      <c r="AC135" s="9"/>
      <c r="AD135" s="9"/>
      <c r="AE135" s="9"/>
      <c r="AF135" s="9"/>
      <c r="AG135" s="9"/>
      <c r="AH135" s="9"/>
    </row>
    <row r="136" spans="1:34" ht="25.5" hidden="1" customHeight="1" x14ac:dyDescent="0.25">
      <c r="A136" s="116">
        <v>35</v>
      </c>
      <c r="B136" s="117"/>
      <c r="C136" s="117"/>
      <c r="D136" s="117"/>
      <c r="E136" s="119"/>
      <c r="F136" s="117"/>
      <c r="G136" s="119"/>
      <c r="H136" s="120"/>
      <c r="I136" s="121"/>
      <c r="J136" s="121"/>
      <c r="K136" s="120"/>
      <c r="L136" s="120"/>
      <c r="M136" s="120"/>
      <c r="N136" s="122"/>
      <c r="O136" s="121"/>
      <c r="P136" s="121"/>
      <c r="Q136" s="120"/>
      <c r="R136" s="121"/>
      <c r="S136" s="121"/>
      <c r="T136" s="120"/>
      <c r="U136" s="120"/>
      <c r="V136" s="123"/>
      <c r="W136" s="120"/>
      <c r="X136" s="123" t="str">
        <f t="shared" ca="1" si="2"/>
        <v/>
      </c>
      <c r="Y136" s="478"/>
      <c r="Z136" s="125"/>
      <c r="AA136" s="7"/>
      <c r="AB136" s="9"/>
      <c r="AC136" s="9"/>
      <c r="AD136" s="9"/>
      <c r="AE136" s="9"/>
      <c r="AF136" s="9"/>
      <c r="AG136" s="9"/>
      <c r="AH136" s="9"/>
    </row>
    <row r="137" spans="1:34" ht="25.5" hidden="1" customHeight="1" x14ac:dyDescent="0.25">
      <c r="A137" s="260"/>
      <c r="B137" s="520"/>
      <c r="C137" s="520"/>
      <c r="D137" s="520"/>
      <c r="E137" s="520"/>
      <c r="F137" s="520"/>
      <c r="G137" s="520"/>
      <c r="H137" s="129"/>
      <c r="I137" s="130"/>
      <c r="J137" s="130"/>
      <c r="K137" s="129"/>
      <c r="L137" s="129"/>
      <c r="M137" s="129"/>
      <c r="N137" s="131"/>
      <c r="O137" s="130"/>
      <c r="P137" s="130"/>
      <c r="Q137" s="129"/>
      <c r="R137" s="130"/>
      <c r="S137" s="130"/>
      <c r="T137" s="129"/>
      <c r="U137" s="129"/>
      <c r="V137" s="132"/>
      <c r="W137" s="129"/>
      <c r="X137" s="132" t="str">
        <f t="shared" ca="1" si="2"/>
        <v/>
      </c>
      <c r="Y137" s="478"/>
      <c r="Z137" s="125"/>
      <c r="AA137" s="7"/>
      <c r="AB137" s="9"/>
      <c r="AC137" s="9"/>
      <c r="AD137" s="9"/>
      <c r="AE137" s="9"/>
      <c r="AF137" s="9"/>
      <c r="AG137" s="9"/>
      <c r="AH137" s="9"/>
    </row>
    <row r="138" spans="1:34" ht="25.5" hidden="1" customHeight="1" x14ac:dyDescent="0.25">
      <c r="A138" s="289"/>
      <c r="B138" s="521"/>
      <c r="C138" s="521"/>
      <c r="D138" s="521"/>
      <c r="E138" s="521"/>
      <c r="F138" s="521"/>
      <c r="G138" s="521"/>
      <c r="H138" s="136"/>
      <c r="I138" s="137"/>
      <c r="J138" s="137"/>
      <c r="K138" s="136"/>
      <c r="L138" s="136"/>
      <c r="M138" s="136"/>
      <c r="N138" s="138"/>
      <c r="O138" s="137"/>
      <c r="P138" s="137"/>
      <c r="Q138" s="136"/>
      <c r="R138" s="137"/>
      <c r="S138" s="137"/>
      <c r="T138" s="136"/>
      <c r="U138" s="136"/>
      <c r="V138" s="139"/>
      <c r="W138" s="136"/>
      <c r="X138" s="141" t="str">
        <f t="shared" ca="1" si="2"/>
        <v/>
      </c>
      <c r="Y138" s="478"/>
      <c r="Z138" s="125"/>
      <c r="AA138" s="7"/>
      <c r="AB138" s="9"/>
      <c r="AC138" s="9"/>
      <c r="AD138" s="9"/>
      <c r="AE138" s="9"/>
      <c r="AF138" s="9"/>
      <c r="AG138" s="9"/>
      <c r="AH138" s="9"/>
    </row>
    <row r="139" spans="1:34" ht="25.5" hidden="1" customHeight="1" x14ac:dyDescent="0.25">
      <c r="A139" s="116">
        <v>36</v>
      </c>
      <c r="B139" s="117"/>
      <c r="C139" s="117"/>
      <c r="D139" s="117"/>
      <c r="E139" s="119"/>
      <c r="F139" s="117"/>
      <c r="G139" s="119"/>
      <c r="H139" s="120"/>
      <c r="I139" s="121"/>
      <c r="J139" s="121"/>
      <c r="K139" s="120"/>
      <c r="L139" s="120"/>
      <c r="M139" s="120"/>
      <c r="N139" s="122"/>
      <c r="O139" s="121"/>
      <c r="P139" s="121"/>
      <c r="Q139" s="120"/>
      <c r="R139" s="121"/>
      <c r="S139" s="121"/>
      <c r="T139" s="120"/>
      <c r="U139" s="120"/>
      <c r="V139" s="123"/>
      <c r="W139" s="120"/>
      <c r="X139" s="123" t="str">
        <f t="shared" ca="1" si="2"/>
        <v/>
      </c>
      <c r="Y139" s="478"/>
      <c r="Z139" s="125"/>
      <c r="AA139" s="7"/>
      <c r="AB139" s="9"/>
      <c r="AC139" s="9"/>
      <c r="AD139" s="9"/>
      <c r="AE139" s="9"/>
      <c r="AF139" s="9"/>
      <c r="AG139" s="9"/>
      <c r="AH139" s="9"/>
    </row>
    <row r="140" spans="1:34" ht="25.5" hidden="1" customHeight="1" x14ac:dyDescent="0.25">
      <c r="A140" s="260"/>
      <c r="B140" s="520"/>
      <c r="C140" s="520"/>
      <c r="D140" s="520"/>
      <c r="E140" s="520"/>
      <c r="F140" s="520"/>
      <c r="G140" s="520"/>
      <c r="H140" s="129"/>
      <c r="I140" s="130"/>
      <c r="J140" s="130"/>
      <c r="K140" s="129"/>
      <c r="L140" s="129"/>
      <c r="M140" s="129"/>
      <c r="N140" s="131"/>
      <c r="O140" s="130"/>
      <c r="P140" s="130"/>
      <c r="Q140" s="129"/>
      <c r="R140" s="130"/>
      <c r="S140" s="130"/>
      <c r="T140" s="129"/>
      <c r="U140" s="129"/>
      <c r="V140" s="132"/>
      <c r="W140" s="129"/>
      <c r="X140" s="132" t="str">
        <f t="shared" ca="1" si="2"/>
        <v/>
      </c>
      <c r="Y140" s="478"/>
      <c r="Z140" s="125"/>
      <c r="AA140" s="7"/>
      <c r="AB140" s="9"/>
      <c r="AC140" s="9"/>
      <c r="AD140" s="9"/>
      <c r="AE140" s="9"/>
      <c r="AF140" s="9"/>
      <c r="AG140" s="9"/>
      <c r="AH140" s="9"/>
    </row>
    <row r="141" spans="1:34" ht="25.5" hidden="1" customHeight="1" x14ac:dyDescent="0.25">
      <c r="A141" s="289"/>
      <c r="B141" s="521"/>
      <c r="C141" s="521"/>
      <c r="D141" s="521"/>
      <c r="E141" s="521"/>
      <c r="F141" s="521"/>
      <c r="G141" s="521"/>
      <c r="H141" s="136"/>
      <c r="I141" s="137"/>
      <c r="J141" s="137"/>
      <c r="K141" s="136"/>
      <c r="L141" s="136"/>
      <c r="M141" s="136"/>
      <c r="N141" s="138"/>
      <c r="O141" s="137"/>
      <c r="P141" s="137"/>
      <c r="Q141" s="136"/>
      <c r="R141" s="137"/>
      <c r="S141" s="137"/>
      <c r="T141" s="136"/>
      <c r="U141" s="136"/>
      <c r="V141" s="139"/>
      <c r="W141" s="136"/>
      <c r="X141" s="139" t="str">
        <f t="shared" ca="1" si="2"/>
        <v/>
      </c>
      <c r="Y141" s="478"/>
      <c r="Z141" s="125"/>
      <c r="AA141" s="7"/>
      <c r="AB141" s="9"/>
      <c r="AC141" s="9"/>
      <c r="AD141" s="9"/>
      <c r="AE141" s="9"/>
      <c r="AF141" s="9"/>
      <c r="AG141" s="9"/>
      <c r="AH141" s="9"/>
    </row>
    <row r="142" spans="1:34" ht="29.25" customHeight="1" x14ac:dyDescent="0.35">
      <c r="A142" s="1"/>
      <c r="B142" s="419"/>
      <c r="C142" s="419"/>
      <c r="D142" s="419"/>
      <c r="E142" s="1134"/>
      <c r="F142" s="419"/>
      <c r="G142" s="1134"/>
      <c r="H142" s="1134"/>
      <c r="I142" s="543"/>
      <c r="J142" s="543"/>
      <c r="K142" s="420"/>
      <c r="L142" s="420"/>
      <c r="M142" s="420"/>
      <c r="N142" s="543"/>
      <c r="O142" s="543"/>
      <c r="P142" s="543"/>
      <c r="Q142" s="1134"/>
      <c r="R142" s="543"/>
      <c r="S142" s="421"/>
      <c r="T142" s="1134"/>
      <c r="U142" s="420"/>
      <c r="V142" s="4"/>
      <c r="W142" s="1134"/>
      <c r="X142" s="541"/>
      <c r="Y142" s="544"/>
      <c r="Z142" s="7"/>
      <c r="AA142" s="7"/>
      <c r="AB142" s="9"/>
      <c r="AC142" s="9"/>
      <c r="AD142" s="9"/>
      <c r="AE142" s="9"/>
      <c r="AF142" s="9"/>
      <c r="AG142" s="9"/>
      <c r="AH142" s="9"/>
    </row>
    <row r="143" spans="1:34" ht="12" customHeight="1" x14ac:dyDescent="0.35">
      <c r="A143" s="1"/>
      <c r="B143" s="419"/>
      <c r="C143" s="419"/>
      <c r="D143" s="419"/>
      <c r="E143" s="1135"/>
      <c r="F143" s="419"/>
      <c r="G143" s="1134"/>
      <c r="H143" s="1134"/>
      <c r="I143" s="543"/>
      <c r="J143" s="543"/>
      <c r="K143" s="420"/>
      <c r="L143" s="420"/>
      <c r="M143" s="420"/>
      <c r="N143" s="543"/>
      <c r="O143" s="543"/>
      <c r="P143" s="543"/>
      <c r="Q143" s="1134"/>
      <c r="R143" s="543"/>
      <c r="S143" s="421"/>
      <c r="T143" s="1134"/>
      <c r="U143" s="420"/>
      <c r="V143" s="4"/>
      <c r="W143" s="1134"/>
      <c r="X143" s="419"/>
      <c r="Y143" s="7"/>
      <c r="Z143" s="7"/>
      <c r="AA143" s="7"/>
      <c r="AB143" s="9"/>
      <c r="AC143" s="9"/>
      <c r="AD143" s="9"/>
      <c r="AE143" s="9"/>
      <c r="AF143" s="9"/>
      <c r="AG143" s="9"/>
      <c r="AH143" s="9"/>
    </row>
    <row r="144" spans="1:34" x14ac:dyDescent="0.25">
      <c r="A144" s="7"/>
      <c r="B144" s="7"/>
      <c r="C144" s="7"/>
      <c r="D144" s="7"/>
      <c r="F144" s="7"/>
      <c r="I144" s="6"/>
      <c r="J144" s="6"/>
      <c r="K144" s="425"/>
      <c r="L144" s="7"/>
      <c r="M144" s="7"/>
      <c r="N144" s="7"/>
      <c r="O144" s="7"/>
      <c r="P144" s="7"/>
      <c r="Q144" s="1046"/>
      <c r="R144" s="6"/>
      <c r="S144" s="6"/>
      <c r="U144" s="7"/>
      <c r="V144" s="425"/>
      <c r="X144" s="7"/>
      <c r="Y144" s="7"/>
      <c r="Z144" s="7"/>
      <c r="AA144" s="7"/>
      <c r="AB144" s="9"/>
      <c r="AC144" s="9"/>
      <c r="AD144" s="9"/>
      <c r="AE144" s="9"/>
      <c r="AF144" s="9"/>
      <c r="AG144" s="9"/>
      <c r="AH144" s="9"/>
    </row>
    <row r="145" spans="1:34" x14ac:dyDescent="0.25">
      <c r="A145" s="9"/>
      <c r="B145" s="9"/>
      <c r="C145" s="9"/>
      <c r="D145" s="9"/>
      <c r="F145" s="9"/>
      <c r="I145" s="6"/>
      <c r="J145" s="6"/>
      <c r="K145" s="425"/>
      <c r="L145" s="9"/>
      <c r="M145" s="9"/>
      <c r="N145" s="9"/>
      <c r="O145" s="9"/>
      <c r="P145" s="9"/>
      <c r="Q145" s="1046"/>
      <c r="R145" s="6"/>
      <c r="S145" s="6"/>
      <c r="U145" s="9"/>
      <c r="V145" s="9"/>
      <c r="X145" s="9"/>
      <c r="Y145" s="9"/>
      <c r="Z145" s="9"/>
      <c r="AA145" s="9"/>
      <c r="AB145" s="9"/>
      <c r="AC145" s="9"/>
      <c r="AD145" s="9"/>
      <c r="AE145" s="9"/>
      <c r="AF145" s="9"/>
      <c r="AG145" s="9"/>
      <c r="AH145" s="9"/>
    </row>
    <row r="146" spans="1:34" x14ac:dyDescent="0.25">
      <c r="A146" s="9"/>
      <c r="B146" s="9"/>
      <c r="C146" s="9"/>
      <c r="D146" s="9"/>
      <c r="F146" s="9"/>
      <c r="I146" s="6"/>
      <c r="J146" s="6"/>
      <c r="K146" s="425"/>
      <c r="L146" s="9"/>
      <c r="M146" s="9"/>
      <c r="N146" s="9"/>
      <c r="O146" s="9"/>
      <c r="P146" s="9"/>
      <c r="Q146" s="1046"/>
      <c r="R146" s="6"/>
      <c r="S146" s="6"/>
      <c r="U146" s="9"/>
      <c r="V146" s="9"/>
      <c r="X146" s="9"/>
      <c r="Y146" s="9"/>
      <c r="Z146" s="9"/>
      <c r="AA146" s="9"/>
      <c r="AB146" s="9"/>
      <c r="AC146" s="9"/>
      <c r="AD146" s="9"/>
      <c r="AE146" s="9"/>
      <c r="AF146" s="9"/>
      <c r="AG146" s="9"/>
      <c r="AH146" s="9"/>
    </row>
    <row r="147" spans="1:34" x14ac:dyDescent="0.25">
      <c r="A147" s="9"/>
      <c r="B147" s="9"/>
      <c r="C147" s="9"/>
      <c r="D147" s="9"/>
      <c r="F147" s="9"/>
      <c r="I147" s="6"/>
      <c r="J147" s="6"/>
      <c r="K147" s="425"/>
      <c r="L147" s="9"/>
      <c r="M147" s="9"/>
      <c r="N147" s="9"/>
      <c r="O147" s="9"/>
      <c r="P147" s="9"/>
      <c r="Q147" s="1046"/>
      <c r="R147" s="6"/>
      <c r="S147" s="6"/>
      <c r="U147" s="9"/>
      <c r="V147" s="9"/>
      <c r="X147" s="9"/>
      <c r="Y147" s="9"/>
      <c r="Z147" s="9"/>
      <c r="AA147" s="9"/>
      <c r="AB147" s="9"/>
      <c r="AC147" s="9"/>
      <c r="AD147" s="9"/>
      <c r="AE147" s="9"/>
      <c r="AF147" s="9"/>
      <c r="AG147" s="9"/>
      <c r="AH147" s="9"/>
    </row>
    <row r="148" spans="1:34" x14ac:dyDescent="0.25">
      <c r="A148" s="9"/>
      <c r="B148" s="9"/>
      <c r="C148" s="9"/>
      <c r="D148" s="9"/>
      <c r="F148" s="9"/>
      <c r="I148" s="6"/>
      <c r="J148" s="6"/>
      <c r="K148" s="425"/>
      <c r="L148" s="9"/>
      <c r="M148" s="9"/>
      <c r="N148" s="9"/>
      <c r="O148" s="9"/>
      <c r="P148" s="9"/>
      <c r="Q148" s="1046"/>
      <c r="R148" s="6"/>
      <c r="S148" s="6"/>
      <c r="U148" s="9"/>
      <c r="V148" s="9"/>
      <c r="X148" s="9"/>
      <c r="Y148" s="9"/>
      <c r="Z148" s="9"/>
      <c r="AA148" s="9"/>
      <c r="AB148" s="9"/>
      <c r="AC148" s="9"/>
      <c r="AD148" s="9"/>
      <c r="AE148" s="9"/>
      <c r="AF148" s="9"/>
      <c r="AG148" s="9"/>
      <c r="AH148" s="9"/>
    </row>
    <row r="149" spans="1:34" x14ac:dyDescent="0.25">
      <c r="A149" s="9"/>
      <c r="B149" s="9"/>
      <c r="C149" s="9"/>
      <c r="D149" s="9"/>
      <c r="F149" s="9"/>
      <c r="I149" s="6"/>
      <c r="J149" s="6"/>
      <c r="K149" s="425"/>
      <c r="L149" s="9"/>
      <c r="M149" s="9"/>
      <c r="N149" s="9"/>
      <c r="O149" s="9"/>
      <c r="P149" s="9"/>
      <c r="Q149" s="1046"/>
      <c r="R149" s="6"/>
      <c r="S149" s="6"/>
      <c r="U149" s="9"/>
      <c r="V149" s="9"/>
      <c r="X149" s="9"/>
      <c r="Y149" s="9"/>
      <c r="Z149" s="9"/>
      <c r="AA149" s="9"/>
      <c r="AB149" s="9"/>
      <c r="AC149" s="9"/>
      <c r="AD149" s="9"/>
      <c r="AE149" s="9"/>
      <c r="AF149" s="9"/>
      <c r="AG149" s="9"/>
      <c r="AH149" s="9"/>
    </row>
    <row r="150" spans="1:34" x14ac:dyDescent="0.25">
      <c r="A150" s="9"/>
      <c r="B150" s="9"/>
      <c r="C150" s="9"/>
      <c r="D150" s="9"/>
      <c r="F150" s="9"/>
      <c r="I150" s="6"/>
      <c r="J150" s="6"/>
      <c r="K150" s="425"/>
      <c r="L150" s="9"/>
      <c r="M150" s="9"/>
      <c r="N150" s="9"/>
      <c r="O150" s="9"/>
      <c r="P150" s="9"/>
      <c r="Q150" s="1046"/>
      <c r="R150" s="6"/>
      <c r="S150" s="6"/>
      <c r="U150" s="9"/>
      <c r="V150" s="9"/>
      <c r="X150" s="9"/>
      <c r="Y150" s="9"/>
      <c r="Z150" s="9"/>
      <c r="AA150" s="9"/>
      <c r="AB150" s="9"/>
      <c r="AC150" s="9"/>
      <c r="AD150" s="9"/>
      <c r="AE150" s="9"/>
      <c r="AF150" s="9"/>
      <c r="AG150" s="9"/>
      <c r="AH150" s="9"/>
    </row>
    <row r="151" spans="1:34" x14ac:dyDescent="0.25">
      <c r="A151" s="9"/>
      <c r="B151" s="9"/>
      <c r="C151" s="9"/>
      <c r="D151" s="9"/>
      <c r="F151" s="9"/>
      <c r="I151" s="6"/>
      <c r="J151" s="6"/>
      <c r="K151" s="425"/>
      <c r="L151" s="9"/>
      <c r="M151" s="9"/>
      <c r="N151" s="9"/>
      <c r="O151" s="9"/>
      <c r="P151" s="9"/>
      <c r="Q151" s="1046"/>
      <c r="R151" s="6"/>
      <c r="S151" s="6"/>
      <c r="U151" s="9"/>
      <c r="V151" s="9"/>
      <c r="X151" s="9"/>
      <c r="Y151" s="9"/>
      <c r="Z151" s="9"/>
      <c r="AA151" s="9"/>
      <c r="AB151" s="9"/>
      <c r="AC151" s="9"/>
      <c r="AD151" s="9"/>
      <c r="AE151" s="9"/>
      <c r="AF151" s="9"/>
      <c r="AG151" s="9"/>
      <c r="AH151" s="9"/>
    </row>
    <row r="152" spans="1:34" x14ac:dyDescent="0.25">
      <c r="A152" s="9"/>
      <c r="B152" s="9"/>
      <c r="C152" s="9"/>
      <c r="D152" s="9"/>
      <c r="F152" s="9"/>
      <c r="I152" s="6"/>
      <c r="J152" s="6"/>
      <c r="K152" s="425"/>
      <c r="L152" s="9"/>
      <c r="M152" s="9"/>
      <c r="N152" s="9"/>
      <c r="O152" s="9"/>
      <c r="P152" s="9"/>
      <c r="Q152" s="1046"/>
      <c r="R152" s="6"/>
      <c r="S152" s="6"/>
      <c r="U152" s="9"/>
      <c r="V152" s="9"/>
      <c r="X152" s="9"/>
      <c r="Y152" s="9"/>
      <c r="Z152" s="9"/>
      <c r="AA152" s="9"/>
      <c r="AB152" s="9"/>
      <c r="AC152" s="9"/>
      <c r="AD152" s="9"/>
      <c r="AE152" s="9"/>
      <c r="AF152" s="9"/>
      <c r="AG152" s="9"/>
      <c r="AH152" s="9"/>
    </row>
    <row r="153" spans="1:34" x14ac:dyDescent="0.25">
      <c r="A153" s="9"/>
      <c r="B153" s="9"/>
      <c r="C153" s="9"/>
      <c r="D153" s="9"/>
      <c r="F153" s="9"/>
      <c r="I153" s="6"/>
      <c r="J153" s="6"/>
      <c r="K153" s="425"/>
      <c r="L153" s="9"/>
      <c r="M153" s="9"/>
      <c r="N153" s="9"/>
      <c r="O153" s="9"/>
      <c r="P153" s="9"/>
      <c r="Q153" s="1046"/>
      <c r="R153" s="6"/>
      <c r="S153" s="6"/>
      <c r="U153" s="9"/>
      <c r="V153" s="9"/>
      <c r="X153" s="9"/>
      <c r="Y153" s="9"/>
      <c r="Z153" s="9"/>
      <c r="AA153" s="9"/>
      <c r="AB153" s="9"/>
      <c r="AC153" s="9"/>
      <c r="AD153" s="9"/>
      <c r="AE153" s="9"/>
      <c r="AF153" s="9"/>
      <c r="AG153" s="9"/>
      <c r="AH153" s="9"/>
    </row>
    <row r="154" spans="1:34" x14ac:dyDescent="0.25">
      <c r="A154" s="9"/>
      <c r="B154" s="9"/>
      <c r="C154" s="9"/>
      <c r="D154" s="9"/>
      <c r="F154" s="9"/>
      <c r="I154" s="6"/>
      <c r="J154" s="6"/>
      <c r="K154" s="425"/>
      <c r="L154" s="9"/>
      <c r="M154" s="9"/>
      <c r="N154" s="9"/>
      <c r="O154" s="9"/>
      <c r="P154" s="9"/>
      <c r="Q154" s="1046"/>
      <c r="R154" s="6"/>
      <c r="S154" s="6"/>
      <c r="U154" s="9"/>
      <c r="V154" s="9"/>
      <c r="X154" s="9"/>
      <c r="Y154" s="9"/>
      <c r="Z154" s="9"/>
      <c r="AA154" s="9"/>
      <c r="AB154" s="9"/>
      <c r="AC154" s="9"/>
      <c r="AD154" s="9"/>
      <c r="AE154" s="9"/>
      <c r="AF154" s="9"/>
      <c r="AG154" s="9"/>
      <c r="AH154" s="9"/>
    </row>
    <row r="155" spans="1:34" x14ac:dyDescent="0.25">
      <c r="A155" s="9"/>
      <c r="B155" s="9"/>
      <c r="C155" s="9"/>
      <c r="D155" s="9"/>
      <c r="F155" s="9"/>
      <c r="I155" s="6"/>
      <c r="J155" s="6"/>
      <c r="K155" s="425"/>
      <c r="L155" s="9"/>
      <c r="M155" s="9"/>
      <c r="N155" s="9"/>
      <c r="O155" s="9"/>
      <c r="P155" s="9"/>
      <c r="Q155" s="1046"/>
      <c r="R155" s="6"/>
      <c r="S155" s="6"/>
      <c r="U155" s="9"/>
      <c r="V155" s="9"/>
      <c r="X155" s="9"/>
      <c r="Y155" s="9"/>
      <c r="Z155" s="9"/>
      <c r="AA155" s="9"/>
      <c r="AB155" s="9"/>
      <c r="AC155" s="9"/>
      <c r="AD155" s="9"/>
      <c r="AE155" s="9"/>
      <c r="AF155" s="9"/>
      <c r="AG155" s="9"/>
      <c r="AH155" s="9"/>
    </row>
    <row r="156" spans="1:34" x14ac:dyDescent="0.25">
      <c r="A156" s="9"/>
      <c r="B156" s="9"/>
      <c r="C156" s="9"/>
      <c r="D156" s="9"/>
      <c r="F156" s="9"/>
      <c r="I156" s="6"/>
      <c r="J156" s="6"/>
      <c r="K156" s="425"/>
      <c r="L156" s="9"/>
      <c r="M156" s="9"/>
      <c r="N156" s="9"/>
      <c r="O156" s="9"/>
      <c r="P156" s="9"/>
      <c r="Q156" s="1046"/>
      <c r="R156" s="6"/>
      <c r="S156" s="6"/>
      <c r="U156" s="9"/>
      <c r="V156" s="9"/>
      <c r="X156" s="9"/>
      <c r="Y156" s="9"/>
      <c r="Z156" s="9"/>
      <c r="AA156" s="9"/>
      <c r="AB156" s="9"/>
      <c r="AC156" s="9"/>
      <c r="AD156" s="9"/>
      <c r="AE156" s="9"/>
      <c r="AF156" s="9"/>
      <c r="AG156" s="9"/>
      <c r="AH156" s="9"/>
    </row>
    <row r="157" spans="1:34" x14ac:dyDescent="0.25">
      <c r="A157" s="9"/>
      <c r="B157" s="9"/>
      <c r="C157" s="9"/>
      <c r="D157" s="9"/>
      <c r="F157" s="9"/>
      <c r="I157" s="6"/>
      <c r="J157" s="6"/>
      <c r="K157" s="425"/>
      <c r="L157" s="9"/>
      <c r="M157" s="9"/>
      <c r="N157" s="9"/>
      <c r="O157" s="9"/>
      <c r="P157" s="9"/>
      <c r="Q157" s="1046"/>
      <c r="R157" s="6"/>
      <c r="S157" s="6"/>
      <c r="U157" s="9"/>
      <c r="V157" s="9"/>
      <c r="X157" s="9"/>
      <c r="Y157" s="9"/>
      <c r="Z157" s="9"/>
      <c r="AA157" s="9"/>
      <c r="AB157" s="9"/>
      <c r="AC157" s="9"/>
      <c r="AD157" s="9"/>
      <c r="AE157" s="9"/>
      <c r="AF157" s="9"/>
      <c r="AG157" s="9"/>
      <c r="AH157" s="9"/>
    </row>
    <row r="158" spans="1:34" x14ac:dyDescent="0.25">
      <c r="A158" s="9"/>
      <c r="B158" s="9"/>
      <c r="C158" s="9"/>
      <c r="D158" s="9"/>
      <c r="F158" s="9"/>
      <c r="I158" s="6"/>
      <c r="J158" s="6"/>
      <c r="K158" s="425"/>
      <c r="L158" s="9"/>
      <c r="M158" s="9"/>
      <c r="N158" s="9"/>
      <c r="O158" s="9"/>
      <c r="P158" s="9"/>
      <c r="Q158" s="1046"/>
      <c r="R158" s="6"/>
      <c r="S158" s="6"/>
      <c r="U158" s="9"/>
      <c r="V158" s="9"/>
      <c r="X158" s="9"/>
      <c r="Y158" s="9"/>
      <c r="Z158" s="9"/>
      <c r="AA158" s="9"/>
      <c r="AB158" s="9"/>
      <c r="AC158" s="9"/>
      <c r="AD158" s="9"/>
      <c r="AE158" s="9"/>
      <c r="AF158" s="9"/>
      <c r="AG158" s="9"/>
      <c r="AH158" s="9"/>
    </row>
    <row r="159" spans="1:34" x14ac:dyDescent="0.25">
      <c r="A159" s="9"/>
      <c r="B159" s="9"/>
      <c r="C159" s="9"/>
      <c r="D159" s="9"/>
      <c r="F159" s="9"/>
      <c r="I159" s="6"/>
      <c r="J159" s="6"/>
      <c r="K159" s="425"/>
      <c r="L159" s="9"/>
      <c r="M159" s="9"/>
      <c r="N159" s="9"/>
      <c r="O159" s="9"/>
      <c r="P159" s="9"/>
      <c r="Q159" s="1046"/>
      <c r="R159" s="6"/>
      <c r="S159" s="6"/>
      <c r="U159" s="9"/>
      <c r="V159" s="9"/>
      <c r="X159" s="9"/>
      <c r="Y159" s="9"/>
      <c r="Z159" s="9"/>
      <c r="AA159" s="9"/>
      <c r="AB159" s="9"/>
      <c r="AC159" s="9"/>
      <c r="AD159" s="9"/>
      <c r="AE159" s="9"/>
      <c r="AF159" s="9"/>
      <c r="AG159" s="9"/>
      <c r="AH159" s="9"/>
    </row>
    <row r="160" spans="1:34" x14ac:dyDescent="0.25">
      <c r="A160" s="9"/>
      <c r="B160" s="9"/>
      <c r="C160" s="9"/>
      <c r="D160" s="9"/>
      <c r="F160" s="9"/>
      <c r="I160" s="6"/>
      <c r="J160" s="6"/>
      <c r="K160" s="425"/>
      <c r="L160" s="9"/>
      <c r="M160" s="9"/>
      <c r="N160" s="9"/>
      <c r="O160" s="9"/>
      <c r="P160" s="9"/>
      <c r="Q160" s="1046"/>
      <c r="R160" s="6"/>
      <c r="S160" s="6"/>
      <c r="U160" s="9"/>
      <c r="V160" s="9"/>
      <c r="X160" s="9"/>
      <c r="Y160" s="9"/>
      <c r="Z160" s="9"/>
      <c r="AA160" s="9"/>
      <c r="AB160" s="9"/>
      <c r="AC160" s="9"/>
      <c r="AD160" s="9"/>
      <c r="AE160" s="9"/>
      <c r="AF160" s="9"/>
      <c r="AG160" s="9"/>
      <c r="AH160" s="9"/>
    </row>
    <row r="161" spans="1:34" x14ac:dyDescent="0.25">
      <c r="A161" s="9"/>
      <c r="B161" s="9"/>
      <c r="C161" s="9"/>
      <c r="D161" s="9"/>
      <c r="F161" s="9"/>
      <c r="I161" s="6"/>
      <c r="J161" s="6"/>
      <c r="K161" s="425"/>
      <c r="L161" s="9"/>
      <c r="M161" s="9"/>
      <c r="N161" s="9"/>
      <c r="O161" s="9"/>
      <c r="P161" s="9"/>
      <c r="Q161" s="1046"/>
      <c r="R161" s="6"/>
      <c r="S161" s="6"/>
      <c r="U161" s="9"/>
      <c r="V161" s="9"/>
      <c r="X161" s="9"/>
      <c r="Y161" s="9"/>
      <c r="Z161" s="9"/>
      <c r="AA161" s="9"/>
      <c r="AB161" s="9"/>
      <c r="AC161" s="9"/>
      <c r="AD161" s="9"/>
      <c r="AE161" s="9"/>
      <c r="AF161" s="9"/>
      <c r="AG161" s="9"/>
      <c r="AH161" s="9"/>
    </row>
    <row r="162" spans="1:34" x14ac:dyDescent="0.25">
      <c r="A162" s="9"/>
      <c r="B162" s="9"/>
      <c r="C162" s="9"/>
      <c r="D162" s="9"/>
      <c r="F162" s="9"/>
      <c r="I162" s="6"/>
      <c r="J162" s="6"/>
      <c r="K162" s="425"/>
      <c r="L162" s="9"/>
      <c r="M162" s="9"/>
      <c r="N162" s="9"/>
      <c r="O162" s="9"/>
      <c r="P162" s="9"/>
      <c r="Q162" s="1046"/>
      <c r="R162" s="6"/>
      <c r="S162" s="6"/>
      <c r="U162" s="9"/>
      <c r="V162" s="9"/>
      <c r="X162" s="9"/>
      <c r="Y162" s="9"/>
      <c r="Z162" s="9"/>
      <c r="AA162" s="9"/>
      <c r="AB162" s="9"/>
      <c r="AC162" s="9"/>
      <c r="AD162" s="9"/>
      <c r="AE162" s="9"/>
      <c r="AF162" s="9"/>
      <c r="AG162" s="9"/>
      <c r="AH162" s="9"/>
    </row>
    <row r="163" spans="1:34" x14ac:dyDescent="0.25">
      <c r="A163" s="9"/>
      <c r="B163" s="9"/>
      <c r="C163" s="9"/>
      <c r="D163" s="9"/>
      <c r="F163" s="9"/>
      <c r="I163" s="6"/>
      <c r="J163" s="6"/>
      <c r="K163" s="425"/>
      <c r="L163" s="9"/>
      <c r="M163" s="9"/>
      <c r="N163" s="9"/>
      <c r="O163" s="9"/>
      <c r="P163" s="9"/>
      <c r="Q163" s="1046"/>
      <c r="R163" s="6"/>
      <c r="S163" s="6"/>
      <c r="U163" s="9"/>
      <c r="V163" s="9"/>
      <c r="X163" s="9"/>
      <c r="Y163" s="9"/>
      <c r="Z163" s="9"/>
      <c r="AA163" s="9"/>
      <c r="AB163" s="9"/>
      <c r="AC163" s="9"/>
      <c r="AD163" s="9"/>
      <c r="AE163" s="9"/>
      <c r="AF163" s="9"/>
      <c r="AG163" s="9"/>
      <c r="AH163" s="9"/>
    </row>
    <row r="164" spans="1:34" x14ac:dyDescent="0.25">
      <c r="A164" s="9"/>
      <c r="B164" s="9"/>
      <c r="C164" s="9"/>
      <c r="D164" s="9"/>
      <c r="F164" s="9"/>
      <c r="I164" s="6"/>
      <c r="J164" s="6"/>
      <c r="K164" s="425"/>
      <c r="L164" s="9"/>
      <c r="M164" s="9"/>
      <c r="N164" s="9"/>
      <c r="O164" s="9"/>
      <c r="P164" s="9"/>
      <c r="Q164" s="1046"/>
      <c r="R164" s="6"/>
      <c r="S164" s="6"/>
      <c r="U164" s="9"/>
      <c r="V164" s="9"/>
      <c r="X164" s="9"/>
      <c r="Y164" s="9"/>
      <c r="Z164" s="9"/>
      <c r="AA164" s="9"/>
      <c r="AB164" s="9"/>
      <c r="AC164" s="9"/>
      <c r="AD164" s="9"/>
      <c r="AE164" s="9"/>
      <c r="AF164" s="9"/>
      <c r="AG164" s="9"/>
      <c r="AH164" s="9"/>
    </row>
    <row r="165" spans="1:34" x14ac:dyDescent="0.25">
      <c r="A165" s="9"/>
      <c r="B165" s="9"/>
      <c r="C165" s="9"/>
      <c r="D165" s="9"/>
      <c r="F165" s="9"/>
      <c r="I165" s="6"/>
      <c r="J165" s="6"/>
      <c r="K165" s="425"/>
      <c r="L165" s="9"/>
      <c r="M165" s="9"/>
      <c r="N165" s="9"/>
      <c r="O165" s="9"/>
      <c r="P165" s="9"/>
      <c r="Q165" s="1046"/>
      <c r="R165" s="6"/>
      <c r="S165" s="6"/>
      <c r="U165" s="9"/>
      <c r="V165" s="9"/>
      <c r="X165" s="9"/>
      <c r="Y165" s="9"/>
      <c r="Z165" s="9"/>
      <c r="AA165" s="9"/>
      <c r="AB165" s="9"/>
      <c r="AC165" s="9"/>
      <c r="AD165" s="9"/>
      <c r="AE165" s="9"/>
      <c r="AF165" s="9"/>
      <c r="AG165" s="9"/>
      <c r="AH165" s="9"/>
    </row>
    <row r="166" spans="1:34" x14ac:dyDescent="0.25">
      <c r="A166" s="9"/>
      <c r="B166" s="9"/>
      <c r="C166" s="9"/>
      <c r="D166" s="9"/>
      <c r="F166" s="9"/>
      <c r="I166" s="6"/>
      <c r="J166" s="6"/>
      <c r="K166" s="425"/>
      <c r="L166" s="9"/>
      <c r="M166" s="9"/>
      <c r="N166" s="9"/>
      <c r="O166" s="9"/>
      <c r="P166" s="9"/>
      <c r="Q166" s="1046"/>
      <c r="R166" s="6"/>
      <c r="S166" s="6"/>
      <c r="U166" s="9"/>
      <c r="V166" s="9"/>
      <c r="X166" s="9"/>
      <c r="Y166" s="9"/>
      <c r="Z166" s="9"/>
      <c r="AA166" s="9"/>
      <c r="AB166" s="9"/>
      <c r="AC166" s="9"/>
      <c r="AD166" s="9"/>
      <c r="AE166" s="9"/>
      <c r="AF166" s="9"/>
      <c r="AG166" s="9"/>
      <c r="AH166" s="9"/>
    </row>
    <row r="167" spans="1:34" x14ac:dyDescent="0.25">
      <c r="A167" s="9"/>
      <c r="B167" s="9"/>
      <c r="C167" s="9"/>
      <c r="D167" s="9"/>
      <c r="F167" s="9"/>
      <c r="I167" s="6"/>
      <c r="J167" s="6"/>
      <c r="K167" s="425"/>
      <c r="L167" s="9"/>
      <c r="M167" s="9"/>
      <c r="N167" s="9"/>
      <c r="O167" s="9"/>
      <c r="P167" s="9"/>
      <c r="Q167" s="1046"/>
      <c r="R167" s="6"/>
      <c r="S167" s="6"/>
      <c r="U167" s="9"/>
      <c r="V167" s="9"/>
      <c r="X167" s="9"/>
      <c r="Y167" s="9"/>
      <c r="Z167" s="9"/>
      <c r="AA167" s="9"/>
      <c r="AB167" s="9"/>
      <c r="AC167" s="9"/>
      <c r="AD167" s="9"/>
      <c r="AE167" s="9"/>
      <c r="AF167" s="9"/>
      <c r="AG167" s="9"/>
      <c r="AH167" s="9"/>
    </row>
    <row r="168" spans="1:34" x14ac:dyDescent="0.25">
      <c r="A168" s="9"/>
      <c r="B168" s="9"/>
      <c r="C168" s="9"/>
      <c r="D168" s="9"/>
      <c r="F168" s="9"/>
      <c r="I168" s="6"/>
      <c r="J168" s="6"/>
      <c r="K168" s="425"/>
      <c r="L168" s="9"/>
      <c r="M168" s="9"/>
      <c r="N168" s="9"/>
      <c r="O168" s="9"/>
      <c r="P168" s="9"/>
      <c r="Q168" s="1046"/>
      <c r="R168" s="6"/>
      <c r="S168" s="6"/>
      <c r="U168" s="9"/>
      <c r="V168" s="9"/>
      <c r="X168" s="9"/>
      <c r="Y168" s="9"/>
      <c r="Z168" s="9"/>
      <c r="AA168" s="9"/>
      <c r="AB168" s="9"/>
      <c r="AC168" s="9"/>
      <c r="AD168" s="9"/>
      <c r="AE168" s="9"/>
      <c r="AF168" s="9"/>
      <c r="AG168" s="9"/>
      <c r="AH168" s="9"/>
    </row>
    <row r="169" spans="1:34" x14ac:dyDescent="0.25">
      <c r="A169" s="9"/>
      <c r="B169" s="9"/>
      <c r="C169" s="9"/>
      <c r="D169" s="9"/>
      <c r="F169" s="9"/>
      <c r="I169" s="6"/>
      <c r="J169" s="6"/>
      <c r="K169" s="425"/>
      <c r="L169" s="9"/>
      <c r="M169" s="9"/>
      <c r="N169" s="9"/>
      <c r="O169" s="9"/>
      <c r="P169" s="9"/>
      <c r="Q169" s="1046"/>
      <c r="R169" s="6"/>
      <c r="S169" s="6"/>
      <c r="U169" s="9"/>
      <c r="V169" s="9"/>
      <c r="X169" s="9"/>
      <c r="Y169" s="9"/>
      <c r="Z169" s="9"/>
      <c r="AA169" s="9"/>
      <c r="AB169" s="9"/>
      <c r="AC169" s="9"/>
      <c r="AD169" s="9"/>
      <c r="AE169" s="9"/>
      <c r="AF169" s="9"/>
      <c r="AG169" s="9"/>
      <c r="AH169" s="9"/>
    </row>
    <row r="170" spans="1:34" x14ac:dyDescent="0.25">
      <c r="A170" s="9"/>
      <c r="B170" s="9"/>
      <c r="C170" s="9"/>
      <c r="D170" s="9"/>
      <c r="F170" s="9"/>
      <c r="I170" s="6"/>
      <c r="J170" s="6"/>
      <c r="K170" s="425"/>
      <c r="L170" s="9"/>
      <c r="M170" s="9"/>
      <c r="N170" s="9"/>
      <c r="O170" s="9"/>
      <c r="P170" s="9"/>
      <c r="Q170" s="1046"/>
      <c r="R170" s="6"/>
      <c r="S170" s="6"/>
      <c r="U170" s="9"/>
      <c r="V170" s="9"/>
      <c r="X170" s="9"/>
      <c r="Y170" s="9"/>
      <c r="Z170" s="9"/>
      <c r="AA170" s="9"/>
      <c r="AB170" s="9"/>
      <c r="AC170" s="9"/>
      <c r="AD170" s="9"/>
      <c r="AE170" s="9"/>
      <c r="AF170" s="9"/>
      <c r="AG170" s="9"/>
      <c r="AH170" s="9"/>
    </row>
    <row r="171" spans="1:34" x14ac:dyDescent="0.25">
      <c r="A171" s="9"/>
      <c r="B171" s="9"/>
      <c r="C171" s="9"/>
      <c r="D171" s="9"/>
      <c r="F171" s="9"/>
      <c r="I171" s="6"/>
      <c r="J171" s="6"/>
      <c r="K171" s="425"/>
      <c r="L171" s="9"/>
      <c r="M171" s="9"/>
      <c r="N171" s="9"/>
      <c r="O171" s="9"/>
      <c r="P171" s="9"/>
      <c r="Q171" s="1046"/>
      <c r="R171" s="6"/>
      <c r="S171" s="6"/>
      <c r="U171" s="9"/>
      <c r="V171" s="9"/>
      <c r="X171" s="9"/>
      <c r="Y171" s="9"/>
      <c r="Z171" s="9"/>
      <c r="AA171" s="9"/>
      <c r="AB171" s="9"/>
      <c r="AC171" s="9"/>
      <c r="AD171" s="9"/>
      <c r="AE171" s="9"/>
      <c r="AF171" s="9"/>
      <c r="AG171" s="9"/>
      <c r="AH171" s="9"/>
    </row>
    <row r="172" spans="1:34" x14ac:dyDescent="0.25">
      <c r="A172" s="9"/>
      <c r="B172" s="9"/>
      <c r="C172" s="9"/>
      <c r="D172" s="9"/>
      <c r="F172" s="9"/>
      <c r="I172" s="6"/>
      <c r="J172" s="6"/>
      <c r="K172" s="425"/>
      <c r="L172" s="9"/>
      <c r="M172" s="9"/>
      <c r="N172" s="9"/>
      <c r="O172" s="9"/>
      <c r="P172" s="9"/>
      <c r="Q172" s="1046"/>
      <c r="R172" s="6"/>
      <c r="S172" s="6"/>
      <c r="U172" s="9"/>
      <c r="V172" s="9"/>
      <c r="X172" s="9"/>
      <c r="Y172" s="9"/>
      <c r="Z172" s="9"/>
      <c r="AA172" s="9"/>
      <c r="AB172" s="9"/>
      <c r="AC172" s="9"/>
      <c r="AD172" s="9"/>
      <c r="AE172" s="9"/>
      <c r="AF172" s="9"/>
      <c r="AG172" s="9"/>
      <c r="AH172" s="9"/>
    </row>
    <row r="173" spans="1:34" x14ac:dyDescent="0.25">
      <c r="A173" s="9"/>
      <c r="B173" s="9"/>
      <c r="C173" s="9"/>
      <c r="D173" s="9"/>
      <c r="F173" s="9"/>
      <c r="I173" s="6"/>
      <c r="J173" s="6"/>
      <c r="K173" s="425"/>
      <c r="L173" s="9"/>
      <c r="M173" s="9"/>
      <c r="N173" s="9"/>
      <c r="O173" s="9"/>
      <c r="P173" s="9"/>
      <c r="Q173" s="1046"/>
      <c r="R173" s="6"/>
      <c r="S173" s="6"/>
      <c r="U173" s="9"/>
      <c r="V173" s="9"/>
      <c r="X173" s="9"/>
      <c r="Y173" s="9"/>
      <c r="Z173" s="9"/>
      <c r="AA173" s="9"/>
      <c r="AB173" s="9"/>
      <c r="AC173" s="9"/>
      <c r="AD173" s="9"/>
      <c r="AE173" s="9"/>
      <c r="AF173" s="9"/>
      <c r="AG173" s="9"/>
      <c r="AH173" s="9"/>
    </row>
    <row r="174" spans="1:34" x14ac:dyDescent="0.25">
      <c r="A174" s="9"/>
      <c r="B174" s="9"/>
      <c r="C174" s="9"/>
      <c r="D174" s="9"/>
      <c r="F174" s="9"/>
      <c r="I174" s="6"/>
      <c r="J174" s="6"/>
      <c r="K174" s="425"/>
      <c r="L174" s="9"/>
      <c r="M174" s="9"/>
      <c r="N174" s="9"/>
      <c r="O174" s="9"/>
      <c r="P174" s="9"/>
      <c r="Q174" s="1046"/>
      <c r="R174" s="6"/>
      <c r="S174" s="6"/>
      <c r="U174" s="9"/>
      <c r="V174" s="9"/>
      <c r="X174" s="9"/>
      <c r="Y174" s="9"/>
      <c r="Z174" s="9"/>
      <c r="AA174" s="9"/>
      <c r="AB174" s="9"/>
      <c r="AC174" s="9"/>
      <c r="AD174" s="9"/>
      <c r="AE174" s="9"/>
      <c r="AF174" s="9"/>
      <c r="AG174" s="9"/>
      <c r="AH174" s="9"/>
    </row>
    <row r="175" spans="1:34" x14ac:dyDescent="0.25">
      <c r="A175" s="9"/>
      <c r="B175" s="9"/>
      <c r="C175" s="9"/>
      <c r="D175" s="9"/>
      <c r="F175" s="9"/>
      <c r="I175" s="6"/>
      <c r="J175" s="6"/>
      <c r="K175" s="425"/>
      <c r="L175" s="9"/>
      <c r="M175" s="9"/>
      <c r="N175" s="9"/>
      <c r="O175" s="9"/>
      <c r="P175" s="9"/>
      <c r="Q175" s="1046"/>
      <c r="R175" s="6"/>
      <c r="S175" s="6"/>
      <c r="U175" s="9"/>
      <c r="V175" s="9"/>
      <c r="X175" s="9"/>
      <c r="Y175" s="9"/>
      <c r="Z175" s="9"/>
      <c r="AA175" s="9"/>
      <c r="AB175" s="9"/>
      <c r="AC175" s="9"/>
      <c r="AD175" s="9"/>
      <c r="AE175" s="9"/>
      <c r="AF175" s="9"/>
      <c r="AG175" s="9"/>
      <c r="AH175" s="9"/>
    </row>
    <row r="176" spans="1:34" x14ac:dyDescent="0.25">
      <c r="A176" s="9"/>
      <c r="B176" s="9"/>
      <c r="C176" s="9"/>
      <c r="D176" s="9"/>
      <c r="F176" s="9"/>
      <c r="I176" s="6"/>
      <c r="J176" s="6"/>
      <c r="K176" s="425"/>
      <c r="L176" s="9"/>
      <c r="M176" s="9"/>
      <c r="N176" s="9"/>
      <c r="O176" s="9"/>
      <c r="P176" s="9"/>
      <c r="Q176" s="1046"/>
      <c r="R176" s="6"/>
      <c r="S176" s="6"/>
      <c r="U176" s="9"/>
      <c r="V176" s="9"/>
      <c r="X176" s="9"/>
      <c r="Y176" s="9"/>
      <c r="Z176" s="9"/>
      <c r="AA176" s="9"/>
      <c r="AB176" s="9"/>
      <c r="AC176" s="9"/>
      <c r="AD176" s="9"/>
      <c r="AE176" s="9"/>
      <c r="AF176" s="9"/>
      <c r="AG176" s="9"/>
      <c r="AH176" s="9"/>
    </row>
    <row r="177" spans="1:34" x14ac:dyDescent="0.25">
      <c r="A177" s="9"/>
      <c r="B177" s="9"/>
      <c r="C177" s="9"/>
      <c r="D177" s="9"/>
      <c r="F177" s="9"/>
      <c r="I177" s="6"/>
      <c r="J177" s="6"/>
      <c r="K177" s="425"/>
      <c r="L177" s="9"/>
      <c r="M177" s="9"/>
      <c r="N177" s="9"/>
      <c r="O177" s="9"/>
      <c r="P177" s="9"/>
      <c r="Q177" s="1046"/>
      <c r="R177" s="6"/>
      <c r="S177" s="6"/>
      <c r="U177" s="9"/>
      <c r="V177" s="9"/>
      <c r="X177" s="9"/>
      <c r="Y177" s="9"/>
      <c r="Z177" s="9"/>
      <c r="AA177" s="9"/>
      <c r="AB177" s="9"/>
      <c r="AC177" s="9"/>
      <c r="AD177" s="9"/>
      <c r="AE177" s="9"/>
      <c r="AF177" s="9"/>
      <c r="AG177" s="9"/>
      <c r="AH177" s="9"/>
    </row>
    <row r="178" spans="1:34" x14ac:dyDescent="0.25">
      <c r="A178" s="9"/>
      <c r="B178" s="9"/>
      <c r="C178" s="9"/>
      <c r="D178" s="9"/>
      <c r="F178" s="9"/>
      <c r="I178" s="6"/>
      <c r="J178" s="6"/>
      <c r="K178" s="425"/>
      <c r="L178" s="9"/>
      <c r="M178" s="9"/>
      <c r="N178" s="9"/>
      <c r="O178" s="9"/>
      <c r="P178" s="9"/>
      <c r="Q178" s="1046"/>
      <c r="R178" s="6"/>
      <c r="S178" s="6"/>
      <c r="U178" s="9"/>
      <c r="V178" s="9"/>
      <c r="X178" s="9"/>
      <c r="Y178" s="9"/>
      <c r="Z178" s="9"/>
      <c r="AA178" s="9"/>
      <c r="AB178" s="9"/>
      <c r="AC178" s="9"/>
      <c r="AD178" s="9"/>
      <c r="AE178" s="9"/>
      <c r="AF178" s="9"/>
      <c r="AG178" s="9"/>
      <c r="AH178" s="9"/>
    </row>
    <row r="179" spans="1:34" x14ac:dyDescent="0.25">
      <c r="A179" s="9"/>
      <c r="B179" s="9"/>
      <c r="C179" s="9"/>
      <c r="D179" s="9"/>
      <c r="F179" s="9"/>
      <c r="I179" s="6"/>
      <c r="J179" s="6"/>
      <c r="K179" s="425"/>
      <c r="L179" s="9"/>
      <c r="M179" s="9"/>
      <c r="N179" s="9"/>
      <c r="O179" s="9"/>
      <c r="P179" s="9"/>
      <c r="Q179" s="1046"/>
      <c r="R179" s="6"/>
      <c r="S179" s="6"/>
      <c r="U179" s="9"/>
      <c r="V179" s="9"/>
      <c r="X179" s="9"/>
      <c r="Y179" s="9"/>
      <c r="Z179" s="9"/>
      <c r="AA179" s="9"/>
      <c r="AB179" s="9"/>
      <c r="AC179" s="9"/>
      <c r="AD179" s="9"/>
      <c r="AE179" s="9"/>
      <c r="AF179" s="9"/>
      <c r="AG179" s="9"/>
      <c r="AH179" s="9"/>
    </row>
    <row r="180" spans="1:34" x14ac:dyDescent="0.25">
      <c r="A180" s="9"/>
      <c r="B180" s="9"/>
      <c r="C180" s="9"/>
      <c r="D180" s="9"/>
      <c r="F180" s="9"/>
      <c r="I180" s="6"/>
      <c r="J180" s="6"/>
      <c r="K180" s="425"/>
      <c r="L180" s="9"/>
      <c r="M180" s="9"/>
      <c r="N180" s="9"/>
      <c r="O180" s="9"/>
      <c r="P180" s="9"/>
      <c r="Q180" s="1046"/>
      <c r="R180" s="6"/>
      <c r="S180" s="6"/>
      <c r="U180" s="9"/>
      <c r="V180" s="9"/>
      <c r="X180" s="9"/>
      <c r="Y180" s="9"/>
      <c r="Z180" s="9"/>
      <c r="AA180" s="9"/>
      <c r="AB180" s="9"/>
      <c r="AC180" s="9"/>
      <c r="AD180" s="9"/>
      <c r="AE180" s="9"/>
      <c r="AF180" s="9"/>
      <c r="AG180" s="9"/>
      <c r="AH180" s="9"/>
    </row>
    <row r="181" spans="1:34" x14ac:dyDescent="0.25">
      <c r="A181" s="9"/>
      <c r="B181" s="9"/>
      <c r="C181" s="9"/>
      <c r="D181" s="9"/>
      <c r="F181" s="9"/>
      <c r="I181" s="6"/>
      <c r="J181" s="6"/>
      <c r="K181" s="425"/>
      <c r="L181" s="9"/>
      <c r="M181" s="9"/>
      <c r="N181" s="9"/>
      <c r="O181" s="9"/>
      <c r="P181" s="9"/>
      <c r="Q181" s="1046"/>
      <c r="R181" s="6"/>
      <c r="S181" s="6"/>
      <c r="U181" s="9"/>
      <c r="V181" s="9"/>
      <c r="X181" s="9"/>
      <c r="Y181" s="9"/>
      <c r="Z181" s="9"/>
      <c r="AA181" s="9"/>
      <c r="AB181" s="9"/>
      <c r="AC181" s="9"/>
      <c r="AD181" s="9"/>
      <c r="AE181" s="9"/>
      <c r="AF181" s="9"/>
      <c r="AG181" s="9"/>
      <c r="AH181" s="9"/>
    </row>
    <row r="182" spans="1:34" x14ac:dyDescent="0.25">
      <c r="A182" s="9"/>
      <c r="B182" s="9"/>
      <c r="C182" s="9"/>
      <c r="D182" s="9"/>
      <c r="F182" s="9"/>
      <c r="I182" s="6"/>
      <c r="J182" s="6"/>
      <c r="K182" s="425"/>
      <c r="L182" s="9"/>
      <c r="M182" s="9"/>
      <c r="N182" s="9"/>
      <c r="O182" s="9"/>
      <c r="P182" s="9"/>
      <c r="Q182" s="1046"/>
      <c r="R182" s="6"/>
      <c r="S182" s="6"/>
      <c r="U182" s="9"/>
      <c r="V182" s="9"/>
      <c r="X182" s="9"/>
      <c r="Y182" s="9"/>
      <c r="Z182" s="9"/>
      <c r="AA182" s="9"/>
      <c r="AB182" s="9"/>
      <c r="AC182" s="9"/>
      <c r="AD182" s="9"/>
      <c r="AE182" s="9"/>
      <c r="AF182" s="9"/>
      <c r="AG182" s="9"/>
      <c r="AH182" s="9"/>
    </row>
    <row r="183" spans="1:34" x14ac:dyDescent="0.25">
      <c r="A183" s="9"/>
      <c r="B183" s="9"/>
      <c r="C183" s="9"/>
      <c r="D183" s="9"/>
      <c r="F183" s="9"/>
      <c r="I183" s="6"/>
      <c r="J183" s="6"/>
      <c r="K183" s="425"/>
      <c r="L183" s="9"/>
      <c r="M183" s="9"/>
      <c r="N183" s="9"/>
      <c r="O183" s="9"/>
      <c r="P183" s="9"/>
      <c r="Q183" s="1046"/>
      <c r="R183" s="6"/>
      <c r="S183" s="6"/>
      <c r="U183" s="9"/>
      <c r="V183" s="9"/>
      <c r="X183" s="9"/>
      <c r="Y183" s="9"/>
      <c r="Z183" s="9"/>
      <c r="AA183" s="9"/>
      <c r="AB183" s="9"/>
      <c r="AC183" s="9"/>
      <c r="AD183" s="9"/>
      <c r="AE183" s="9"/>
      <c r="AF183" s="9"/>
      <c r="AG183" s="9"/>
      <c r="AH183" s="9"/>
    </row>
    <row r="184" spans="1:34" x14ac:dyDescent="0.25">
      <c r="A184" s="9"/>
      <c r="B184" s="9"/>
      <c r="C184" s="9"/>
      <c r="D184" s="9"/>
      <c r="F184" s="9"/>
      <c r="I184" s="6"/>
      <c r="J184" s="6"/>
      <c r="K184" s="425"/>
      <c r="L184" s="9"/>
      <c r="M184" s="9"/>
      <c r="N184" s="9"/>
      <c r="O184" s="9"/>
      <c r="P184" s="9"/>
      <c r="Q184" s="1046"/>
      <c r="R184" s="6"/>
      <c r="S184" s="6"/>
      <c r="U184" s="9"/>
      <c r="V184" s="9"/>
      <c r="X184" s="9"/>
      <c r="Y184" s="9"/>
      <c r="Z184" s="9"/>
      <c r="AA184" s="9"/>
      <c r="AB184" s="9"/>
      <c r="AC184" s="9"/>
      <c r="AD184" s="9"/>
      <c r="AE184" s="9"/>
      <c r="AF184" s="9"/>
      <c r="AG184" s="9"/>
      <c r="AH184" s="9"/>
    </row>
    <row r="185" spans="1:34" x14ac:dyDescent="0.25">
      <c r="A185" s="9"/>
      <c r="B185" s="9"/>
      <c r="C185" s="9"/>
      <c r="D185" s="9"/>
      <c r="F185" s="9"/>
      <c r="I185" s="6"/>
      <c r="J185" s="6"/>
      <c r="K185" s="425"/>
      <c r="L185" s="9"/>
      <c r="M185" s="9"/>
      <c r="N185" s="9"/>
      <c r="O185" s="9"/>
      <c r="P185" s="9"/>
      <c r="Q185" s="1046"/>
      <c r="R185" s="6"/>
      <c r="S185" s="6"/>
      <c r="U185" s="9"/>
      <c r="V185" s="9"/>
      <c r="X185" s="9"/>
      <c r="Y185" s="9"/>
      <c r="Z185" s="9"/>
      <c r="AA185" s="9"/>
      <c r="AB185" s="9"/>
      <c r="AC185" s="9"/>
      <c r="AD185" s="9"/>
      <c r="AE185" s="9"/>
      <c r="AF185" s="9"/>
      <c r="AG185" s="9"/>
      <c r="AH185" s="9"/>
    </row>
    <row r="186" spans="1:34" x14ac:dyDescent="0.25">
      <c r="A186" s="9"/>
      <c r="B186" s="9"/>
      <c r="C186" s="9"/>
      <c r="D186" s="9"/>
      <c r="F186" s="9"/>
      <c r="I186" s="6"/>
      <c r="J186" s="6"/>
      <c r="K186" s="425"/>
      <c r="L186" s="9"/>
      <c r="M186" s="9"/>
      <c r="N186" s="9"/>
      <c r="O186" s="9"/>
      <c r="P186" s="9"/>
      <c r="Q186" s="1046"/>
      <c r="R186" s="6"/>
      <c r="S186" s="6"/>
      <c r="U186" s="9"/>
      <c r="V186" s="9"/>
      <c r="X186" s="9"/>
      <c r="Y186" s="9"/>
      <c r="Z186" s="9"/>
      <c r="AA186" s="9"/>
      <c r="AB186" s="9"/>
      <c r="AC186" s="9"/>
      <c r="AD186" s="9"/>
      <c r="AE186" s="9"/>
      <c r="AF186" s="9"/>
      <c r="AG186" s="9"/>
      <c r="AH186" s="9"/>
    </row>
    <row r="187" spans="1:34" x14ac:dyDescent="0.25">
      <c r="A187" s="9"/>
      <c r="B187" s="9"/>
      <c r="C187" s="9"/>
      <c r="D187" s="9"/>
      <c r="F187" s="9"/>
      <c r="I187" s="6"/>
      <c r="J187" s="6"/>
      <c r="K187" s="425"/>
      <c r="L187" s="9"/>
      <c r="M187" s="9"/>
      <c r="N187" s="9"/>
      <c r="O187" s="9"/>
      <c r="P187" s="9"/>
      <c r="Q187" s="1046"/>
      <c r="R187" s="6"/>
      <c r="S187" s="6"/>
      <c r="U187" s="9"/>
      <c r="V187" s="9"/>
      <c r="X187" s="9"/>
      <c r="Y187" s="9"/>
      <c r="Z187" s="9"/>
      <c r="AA187" s="9"/>
      <c r="AB187" s="9"/>
      <c r="AC187" s="9"/>
      <c r="AD187" s="9"/>
      <c r="AE187" s="9"/>
      <c r="AF187" s="9"/>
      <c r="AG187" s="9"/>
      <c r="AH187" s="9"/>
    </row>
    <row r="188" spans="1:34" x14ac:dyDescent="0.25">
      <c r="A188" s="9"/>
      <c r="B188" s="9"/>
      <c r="C188" s="9"/>
      <c r="D188" s="9"/>
      <c r="F188" s="9"/>
      <c r="I188" s="6"/>
      <c r="J188" s="6"/>
      <c r="K188" s="425"/>
      <c r="L188" s="9"/>
      <c r="M188" s="9"/>
      <c r="N188" s="9"/>
      <c r="O188" s="9"/>
      <c r="P188" s="9"/>
      <c r="Q188" s="1046"/>
      <c r="R188" s="6"/>
      <c r="S188" s="6"/>
      <c r="U188" s="9"/>
      <c r="V188" s="9"/>
      <c r="X188" s="9"/>
      <c r="Y188" s="9"/>
      <c r="Z188" s="9"/>
      <c r="AA188" s="9"/>
      <c r="AB188" s="9"/>
      <c r="AC188" s="9"/>
      <c r="AD188" s="9"/>
      <c r="AE188" s="9"/>
      <c r="AF188" s="9"/>
      <c r="AG188" s="9"/>
      <c r="AH188" s="9"/>
    </row>
    <row r="189" spans="1:34" x14ac:dyDescent="0.25">
      <c r="A189" s="9"/>
      <c r="B189" s="9"/>
      <c r="C189" s="9"/>
      <c r="D189" s="9"/>
      <c r="F189" s="9"/>
      <c r="I189" s="6"/>
      <c r="J189" s="6"/>
      <c r="K189" s="425"/>
      <c r="L189" s="9"/>
      <c r="M189" s="9"/>
      <c r="N189" s="9"/>
      <c r="O189" s="9"/>
      <c r="P189" s="9"/>
      <c r="Q189" s="1046"/>
      <c r="R189" s="6"/>
      <c r="S189" s="6"/>
      <c r="U189" s="9"/>
      <c r="V189" s="9"/>
      <c r="X189" s="9"/>
      <c r="Y189" s="9"/>
      <c r="Z189" s="9"/>
      <c r="AA189" s="9"/>
      <c r="AB189" s="9"/>
      <c r="AC189" s="9"/>
      <c r="AD189" s="9"/>
      <c r="AE189" s="9"/>
      <c r="AF189" s="9"/>
      <c r="AG189" s="9"/>
      <c r="AH189" s="9"/>
    </row>
    <row r="190" spans="1:34" x14ac:dyDescent="0.25">
      <c r="A190" s="9"/>
      <c r="B190" s="9"/>
      <c r="C190" s="9"/>
      <c r="D190" s="9"/>
      <c r="F190" s="9"/>
      <c r="I190" s="6"/>
      <c r="J190" s="6"/>
      <c r="K190" s="425"/>
      <c r="L190" s="9"/>
      <c r="M190" s="9"/>
      <c r="N190" s="9"/>
      <c r="O190" s="9"/>
      <c r="P190" s="9"/>
      <c r="Q190" s="1046"/>
      <c r="R190" s="6"/>
      <c r="S190" s="6"/>
      <c r="U190" s="9"/>
      <c r="V190" s="9"/>
      <c r="X190" s="9"/>
      <c r="Y190" s="9"/>
      <c r="Z190" s="9"/>
      <c r="AA190" s="9"/>
      <c r="AB190" s="9"/>
      <c r="AC190" s="9"/>
      <c r="AD190" s="9"/>
      <c r="AE190" s="9"/>
      <c r="AF190" s="9"/>
      <c r="AG190" s="9"/>
      <c r="AH190" s="9"/>
    </row>
    <row r="191" spans="1:34" x14ac:dyDescent="0.25">
      <c r="A191" s="9"/>
      <c r="B191" s="9"/>
      <c r="C191" s="9"/>
      <c r="D191" s="9"/>
      <c r="F191" s="9"/>
      <c r="I191" s="6"/>
      <c r="J191" s="6"/>
      <c r="K191" s="425"/>
      <c r="L191" s="9"/>
      <c r="M191" s="9"/>
      <c r="N191" s="9"/>
      <c r="O191" s="9"/>
      <c r="P191" s="9"/>
      <c r="Q191" s="1046"/>
      <c r="R191" s="6"/>
      <c r="S191" s="6"/>
      <c r="U191" s="9"/>
      <c r="V191" s="9"/>
      <c r="X191" s="9"/>
      <c r="Y191" s="9"/>
      <c r="Z191" s="9"/>
      <c r="AA191" s="9"/>
      <c r="AB191" s="9"/>
      <c r="AC191" s="9"/>
      <c r="AD191" s="9"/>
      <c r="AE191" s="9"/>
      <c r="AF191" s="9"/>
      <c r="AG191" s="9"/>
      <c r="AH191" s="9"/>
    </row>
    <row r="192" spans="1:34" x14ac:dyDescent="0.25">
      <c r="A192" s="9"/>
      <c r="B192" s="9"/>
      <c r="C192" s="9"/>
      <c r="D192" s="9"/>
      <c r="F192" s="9"/>
      <c r="I192" s="6"/>
      <c r="J192" s="6"/>
      <c r="K192" s="425"/>
      <c r="L192" s="9"/>
      <c r="M192" s="9"/>
      <c r="N192" s="9"/>
      <c r="O192" s="9"/>
      <c r="P192" s="9"/>
      <c r="Q192" s="1046"/>
      <c r="R192" s="6"/>
      <c r="S192" s="6"/>
      <c r="U192" s="9"/>
      <c r="V192" s="9"/>
      <c r="X192" s="9"/>
      <c r="Y192" s="9"/>
      <c r="Z192" s="9"/>
      <c r="AA192" s="9"/>
      <c r="AB192" s="9"/>
      <c r="AC192" s="9"/>
      <c r="AD192" s="9"/>
      <c r="AE192" s="9"/>
      <c r="AF192" s="9"/>
      <c r="AG192" s="9"/>
      <c r="AH192" s="9"/>
    </row>
    <row r="193" spans="1:34" x14ac:dyDescent="0.25">
      <c r="A193" s="9"/>
      <c r="B193" s="9"/>
      <c r="C193" s="9"/>
      <c r="D193" s="9"/>
      <c r="F193" s="9"/>
      <c r="I193" s="6"/>
      <c r="J193" s="6"/>
      <c r="K193" s="425"/>
      <c r="L193" s="9"/>
      <c r="M193" s="9"/>
      <c r="N193" s="9"/>
      <c r="O193" s="9"/>
      <c r="P193" s="9"/>
      <c r="Q193" s="1046"/>
      <c r="R193" s="6"/>
      <c r="S193" s="6"/>
      <c r="U193" s="9"/>
      <c r="V193" s="9"/>
      <c r="X193" s="9"/>
      <c r="Y193" s="9"/>
      <c r="Z193" s="9"/>
      <c r="AA193" s="9"/>
      <c r="AB193" s="9"/>
      <c r="AC193" s="9"/>
      <c r="AD193" s="9"/>
      <c r="AE193" s="9"/>
      <c r="AF193" s="9"/>
      <c r="AG193" s="9"/>
      <c r="AH193" s="9"/>
    </row>
    <row r="194" spans="1:34" x14ac:dyDescent="0.25">
      <c r="A194" s="9"/>
      <c r="B194" s="9"/>
      <c r="C194" s="9"/>
      <c r="D194" s="9"/>
      <c r="F194" s="9"/>
      <c r="I194" s="6"/>
      <c r="J194" s="6"/>
      <c r="K194" s="425"/>
      <c r="L194" s="9"/>
      <c r="M194" s="9"/>
      <c r="N194" s="9"/>
      <c r="O194" s="9"/>
      <c r="P194" s="9"/>
      <c r="Q194" s="1046"/>
      <c r="R194" s="6"/>
      <c r="S194" s="6"/>
      <c r="U194" s="9"/>
      <c r="V194" s="9"/>
      <c r="X194" s="9"/>
      <c r="Y194" s="9"/>
      <c r="Z194" s="9"/>
      <c r="AA194" s="9"/>
      <c r="AB194" s="9"/>
      <c r="AC194" s="9"/>
      <c r="AD194" s="9"/>
      <c r="AE194" s="9"/>
      <c r="AF194" s="9"/>
      <c r="AG194" s="9"/>
      <c r="AH194" s="9"/>
    </row>
    <row r="195" spans="1:34" x14ac:dyDescent="0.25">
      <c r="A195" s="9"/>
      <c r="B195" s="9"/>
      <c r="C195" s="9"/>
      <c r="D195" s="9"/>
      <c r="F195" s="9"/>
      <c r="I195" s="6"/>
      <c r="J195" s="6"/>
      <c r="K195" s="425"/>
      <c r="L195" s="9"/>
      <c r="M195" s="9"/>
      <c r="N195" s="9"/>
      <c r="O195" s="9"/>
      <c r="P195" s="9"/>
      <c r="Q195" s="1046"/>
      <c r="R195" s="6"/>
      <c r="S195" s="6"/>
      <c r="U195" s="9"/>
      <c r="V195" s="9"/>
      <c r="X195" s="9"/>
      <c r="Y195" s="9"/>
      <c r="Z195" s="9"/>
      <c r="AA195" s="9"/>
      <c r="AB195" s="9"/>
      <c r="AC195" s="9"/>
      <c r="AD195" s="9"/>
      <c r="AE195" s="9"/>
      <c r="AF195" s="9"/>
      <c r="AG195" s="9"/>
      <c r="AH195" s="9"/>
    </row>
    <row r="196" spans="1:34" x14ac:dyDescent="0.25">
      <c r="A196" s="9"/>
      <c r="B196" s="9"/>
      <c r="C196" s="9"/>
      <c r="D196" s="9"/>
      <c r="F196" s="9"/>
      <c r="I196" s="6"/>
      <c r="J196" s="6"/>
      <c r="K196" s="425"/>
      <c r="L196" s="9"/>
      <c r="M196" s="9"/>
      <c r="N196" s="9"/>
      <c r="O196" s="9"/>
      <c r="P196" s="9"/>
      <c r="Q196" s="1046"/>
      <c r="R196" s="6"/>
      <c r="S196" s="6"/>
      <c r="U196" s="9"/>
      <c r="V196" s="9"/>
      <c r="X196" s="9"/>
      <c r="Y196" s="9"/>
      <c r="Z196" s="9"/>
      <c r="AA196" s="9"/>
      <c r="AB196" s="9"/>
      <c r="AC196" s="9"/>
      <c r="AD196" s="9"/>
      <c r="AE196" s="9"/>
      <c r="AF196" s="9"/>
      <c r="AG196" s="9"/>
      <c r="AH196" s="9"/>
    </row>
    <row r="197" spans="1:34" x14ac:dyDescent="0.25">
      <c r="A197" s="9"/>
      <c r="B197" s="9"/>
      <c r="C197" s="9"/>
      <c r="D197" s="9"/>
      <c r="F197" s="9"/>
      <c r="I197" s="6"/>
      <c r="J197" s="6"/>
      <c r="K197" s="425"/>
      <c r="L197" s="9"/>
      <c r="M197" s="9"/>
      <c r="N197" s="9"/>
      <c r="O197" s="9"/>
      <c r="P197" s="9"/>
      <c r="Q197" s="1046"/>
      <c r="R197" s="6"/>
      <c r="S197" s="6"/>
      <c r="U197" s="9"/>
      <c r="V197" s="9"/>
      <c r="X197" s="9"/>
      <c r="Y197" s="9"/>
      <c r="Z197" s="9"/>
      <c r="AA197" s="9"/>
      <c r="AB197" s="9"/>
      <c r="AC197" s="9"/>
      <c r="AD197" s="9"/>
      <c r="AE197" s="9"/>
      <c r="AF197" s="9"/>
      <c r="AG197" s="9"/>
      <c r="AH197" s="9"/>
    </row>
    <row r="198" spans="1:34" x14ac:dyDescent="0.25">
      <c r="A198" s="9"/>
      <c r="B198" s="9"/>
      <c r="C198" s="9"/>
      <c r="D198" s="9"/>
      <c r="F198" s="9"/>
      <c r="I198" s="6"/>
      <c r="J198" s="6"/>
      <c r="K198" s="425"/>
      <c r="L198" s="9"/>
      <c r="M198" s="9"/>
      <c r="N198" s="9"/>
      <c r="O198" s="9"/>
      <c r="P198" s="9"/>
      <c r="Q198" s="1046"/>
      <c r="R198" s="6"/>
      <c r="S198" s="6"/>
      <c r="U198" s="9"/>
      <c r="V198" s="9"/>
      <c r="X198" s="9"/>
      <c r="Y198" s="9"/>
      <c r="Z198" s="9"/>
      <c r="AA198" s="9"/>
      <c r="AB198" s="9"/>
      <c r="AC198" s="9"/>
      <c r="AD198" s="9"/>
      <c r="AE198" s="9"/>
      <c r="AF198" s="9"/>
      <c r="AG198" s="9"/>
      <c r="AH198" s="9"/>
    </row>
    <row r="199" spans="1:34" x14ac:dyDescent="0.25">
      <c r="A199" s="9"/>
      <c r="B199" s="9"/>
      <c r="C199" s="9"/>
      <c r="D199" s="9"/>
      <c r="F199" s="9"/>
      <c r="I199" s="6"/>
      <c r="J199" s="6"/>
      <c r="K199" s="425"/>
      <c r="L199" s="9"/>
      <c r="M199" s="9"/>
      <c r="N199" s="9"/>
      <c r="O199" s="9"/>
      <c r="P199" s="9"/>
      <c r="Q199" s="1046"/>
      <c r="R199" s="6"/>
      <c r="S199" s="6"/>
      <c r="U199" s="9"/>
      <c r="V199" s="9"/>
      <c r="X199" s="9"/>
      <c r="Y199" s="9"/>
      <c r="Z199" s="9"/>
      <c r="AA199" s="9"/>
      <c r="AB199" s="9"/>
      <c r="AC199" s="9"/>
      <c r="AD199" s="9"/>
      <c r="AE199" s="9"/>
      <c r="AF199" s="9"/>
      <c r="AG199" s="9"/>
      <c r="AH199" s="9"/>
    </row>
    <row r="200" spans="1:34" x14ac:dyDescent="0.25">
      <c r="A200" s="9"/>
      <c r="B200" s="9"/>
      <c r="C200" s="9"/>
      <c r="D200" s="9"/>
      <c r="F200" s="9"/>
      <c r="I200" s="6"/>
      <c r="J200" s="6"/>
      <c r="K200" s="425"/>
      <c r="L200" s="9"/>
      <c r="M200" s="9"/>
      <c r="N200" s="9"/>
      <c r="O200" s="9"/>
      <c r="P200" s="9"/>
      <c r="Q200" s="1046"/>
      <c r="R200" s="6"/>
      <c r="S200" s="6"/>
      <c r="U200" s="9"/>
      <c r="V200" s="9"/>
      <c r="X200" s="9"/>
      <c r="Y200" s="9"/>
      <c r="Z200" s="9"/>
      <c r="AA200" s="9"/>
      <c r="AB200" s="9"/>
      <c r="AC200" s="9"/>
      <c r="AD200" s="9"/>
      <c r="AE200" s="9"/>
      <c r="AF200" s="9"/>
      <c r="AG200" s="9"/>
      <c r="AH200" s="9"/>
    </row>
    <row r="201" spans="1:34" x14ac:dyDescent="0.25">
      <c r="A201" s="9"/>
      <c r="B201" s="9"/>
      <c r="C201" s="9"/>
      <c r="D201" s="9"/>
      <c r="F201" s="9"/>
      <c r="I201" s="6"/>
      <c r="J201" s="6"/>
      <c r="K201" s="425"/>
      <c r="L201" s="9"/>
      <c r="M201" s="9"/>
      <c r="N201" s="9"/>
      <c r="O201" s="9"/>
      <c r="P201" s="9"/>
      <c r="Q201" s="1046"/>
      <c r="R201" s="6"/>
      <c r="S201" s="6"/>
      <c r="U201" s="9"/>
      <c r="V201" s="9"/>
      <c r="X201" s="9"/>
      <c r="Y201" s="9"/>
      <c r="Z201" s="9"/>
      <c r="AA201" s="9"/>
      <c r="AB201" s="9"/>
      <c r="AC201" s="9"/>
      <c r="AD201" s="9"/>
      <c r="AE201" s="9"/>
      <c r="AF201" s="9"/>
      <c r="AG201" s="9"/>
      <c r="AH201" s="9"/>
    </row>
    <row r="202" spans="1:34" x14ac:dyDescent="0.25">
      <c r="A202" s="9"/>
      <c r="B202" s="9"/>
      <c r="C202" s="9"/>
      <c r="D202" s="9"/>
      <c r="F202" s="9"/>
      <c r="I202" s="6"/>
      <c r="J202" s="6"/>
      <c r="K202" s="425"/>
      <c r="L202" s="9"/>
      <c r="M202" s="9"/>
      <c r="N202" s="9"/>
      <c r="O202" s="9"/>
      <c r="P202" s="9"/>
      <c r="Q202" s="1046"/>
      <c r="R202" s="6"/>
      <c r="S202" s="6"/>
      <c r="U202" s="9"/>
      <c r="V202" s="9"/>
      <c r="X202" s="9"/>
      <c r="Y202" s="9"/>
      <c r="Z202" s="9"/>
      <c r="AA202" s="9"/>
      <c r="AB202" s="9"/>
      <c r="AC202" s="9"/>
      <c r="AD202" s="9"/>
      <c r="AE202" s="9"/>
      <c r="AF202" s="9"/>
      <c r="AG202" s="9"/>
      <c r="AH202" s="9"/>
    </row>
    <row r="203" spans="1:34" x14ac:dyDescent="0.25">
      <c r="A203" s="9"/>
      <c r="B203" s="9"/>
      <c r="C203" s="9"/>
      <c r="D203" s="9"/>
      <c r="F203" s="9"/>
      <c r="I203" s="6"/>
      <c r="J203" s="6"/>
      <c r="K203" s="425"/>
      <c r="L203" s="9"/>
      <c r="M203" s="9"/>
      <c r="N203" s="9"/>
      <c r="O203" s="9"/>
      <c r="P203" s="9"/>
      <c r="Q203" s="1046"/>
      <c r="R203" s="6"/>
      <c r="S203" s="6"/>
      <c r="U203" s="9"/>
      <c r="V203" s="9"/>
      <c r="X203" s="9"/>
      <c r="Y203" s="9"/>
      <c r="Z203" s="9"/>
      <c r="AA203" s="9"/>
      <c r="AB203" s="9"/>
      <c r="AC203" s="9"/>
      <c r="AD203" s="9"/>
      <c r="AE203" s="9"/>
      <c r="AF203" s="9"/>
      <c r="AG203" s="9"/>
      <c r="AH203" s="9"/>
    </row>
    <row r="204" spans="1:34" x14ac:dyDescent="0.25">
      <c r="A204" s="9"/>
      <c r="B204" s="9"/>
      <c r="C204" s="9"/>
      <c r="D204" s="9"/>
      <c r="F204" s="9"/>
      <c r="I204" s="6"/>
      <c r="J204" s="6"/>
      <c r="K204" s="425"/>
      <c r="L204" s="9"/>
      <c r="M204" s="9"/>
      <c r="N204" s="9"/>
      <c r="O204" s="9"/>
      <c r="P204" s="9"/>
      <c r="Q204" s="1046"/>
      <c r="R204" s="6"/>
      <c r="S204" s="6"/>
      <c r="U204" s="9"/>
      <c r="V204" s="9"/>
      <c r="X204" s="9"/>
      <c r="Y204" s="9"/>
      <c r="Z204" s="9"/>
      <c r="AA204" s="9"/>
      <c r="AB204" s="9"/>
      <c r="AC204" s="9"/>
      <c r="AD204" s="9"/>
      <c r="AE204" s="9"/>
      <c r="AF204" s="9"/>
      <c r="AG204" s="9"/>
      <c r="AH204" s="9"/>
    </row>
    <row r="205" spans="1:34" x14ac:dyDescent="0.25">
      <c r="A205" s="9"/>
      <c r="B205" s="9"/>
      <c r="C205" s="9"/>
      <c r="D205" s="9"/>
      <c r="F205" s="9"/>
      <c r="I205" s="6"/>
      <c r="J205" s="6"/>
      <c r="K205" s="425"/>
      <c r="L205" s="9"/>
      <c r="M205" s="9"/>
      <c r="N205" s="9"/>
      <c r="O205" s="9"/>
      <c r="P205" s="9"/>
      <c r="Q205" s="1046"/>
      <c r="R205" s="6"/>
      <c r="S205" s="6"/>
      <c r="U205" s="9"/>
      <c r="V205" s="9"/>
      <c r="X205" s="9"/>
      <c r="Y205" s="9"/>
      <c r="Z205" s="9"/>
      <c r="AA205" s="9"/>
      <c r="AB205" s="9"/>
      <c r="AC205" s="9"/>
      <c r="AD205" s="9"/>
      <c r="AE205" s="9"/>
      <c r="AF205" s="9"/>
      <c r="AG205" s="9"/>
      <c r="AH205" s="9"/>
    </row>
    <row r="206" spans="1:34" x14ac:dyDescent="0.25">
      <c r="A206" s="9"/>
      <c r="B206" s="9"/>
      <c r="C206" s="9"/>
      <c r="D206" s="9"/>
      <c r="F206" s="9"/>
      <c r="I206" s="6"/>
      <c r="J206" s="6"/>
      <c r="K206" s="425"/>
      <c r="L206" s="9"/>
      <c r="M206" s="9"/>
      <c r="N206" s="9"/>
      <c r="O206" s="9"/>
      <c r="P206" s="9"/>
      <c r="Q206" s="1046"/>
      <c r="R206" s="6"/>
      <c r="S206" s="6"/>
      <c r="U206" s="9"/>
      <c r="V206" s="9"/>
      <c r="X206" s="9"/>
      <c r="Y206" s="9"/>
      <c r="Z206" s="9"/>
      <c r="AA206" s="9"/>
      <c r="AB206" s="9"/>
      <c r="AC206" s="9"/>
      <c r="AD206" s="9"/>
      <c r="AE206" s="9"/>
      <c r="AF206" s="9"/>
      <c r="AG206" s="9"/>
      <c r="AH206" s="9"/>
    </row>
    <row r="207" spans="1:34" x14ac:dyDescent="0.25">
      <c r="A207" s="9"/>
      <c r="B207" s="9"/>
      <c r="C207" s="9"/>
      <c r="D207" s="9"/>
      <c r="F207" s="9"/>
      <c r="I207" s="6"/>
      <c r="J207" s="6"/>
      <c r="K207" s="425"/>
      <c r="L207" s="9"/>
      <c r="M207" s="9"/>
      <c r="N207" s="9"/>
      <c r="O207" s="9"/>
      <c r="P207" s="9"/>
      <c r="Q207" s="1046"/>
      <c r="R207" s="6"/>
      <c r="S207" s="6"/>
      <c r="U207" s="9"/>
      <c r="V207" s="9"/>
      <c r="X207" s="9"/>
      <c r="Y207" s="9"/>
      <c r="Z207" s="9"/>
      <c r="AA207" s="9"/>
      <c r="AB207" s="9"/>
      <c r="AC207" s="9"/>
      <c r="AD207" s="9"/>
      <c r="AE207" s="9"/>
      <c r="AF207" s="9"/>
      <c r="AG207" s="9"/>
      <c r="AH207" s="9"/>
    </row>
    <row r="208" spans="1:34" x14ac:dyDescent="0.25">
      <c r="A208" s="9"/>
      <c r="B208" s="9"/>
      <c r="C208" s="9"/>
      <c r="D208" s="9"/>
      <c r="F208" s="9"/>
      <c r="I208" s="6"/>
      <c r="J208" s="6"/>
      <c r="K208" s="425"/>
      <c r="L208" s="9"/>
      <c r="M208" s="9"/>
      <c r="N208" s="9"/>
      <c r="O208" s="9"/>
      <c r="P208" s="9"/>
      <c r="Q208" s="1046"/>
      <c r="R208" s="6"/>
      <c r="S208" s="6"/>
      <c r="U208" s="9"/>
      <c r="V208" s="9"/>
      <c r="X208" s="9"/>
      <c r="Y208" s="9"/>
      <c r="Z208" s="9"/>
      <c r="AA208" s="9"/>
      <c r="AB208" s="9"/>
      <c r="AC208" s="9"/>
      <c r="AD208" s="9"/>
      <c r="AE208" s="9"/>
      <c r="AF208" s="9"/>
      <c r="AG208" s="9"/>
      <c r="AH208" s="9"/>
    </row>
    <row r="209" spans="1:34" x14ac:dyDescent="0.25">
      <c r="A209" s="9"/>
      <c r="B209" s="9"/>
      <c r="C209" s="9"/>
      <c r="D209" s="9"/>
      <c r="F209" s="9"/>
      <c r="I209" s="6"/>
      <c r="J209" s="6"/>
      <c r="K209" s="425"/>
      <c r="L209" s="9"/>
      <c r="M209" s="9"/>
      <c r="N209" s="9"/>
      <c r="O209" s="9"/>
      <c r="P209" s="9"/>
      <c r="Q209" s="1046"/>
      <c r="R209" s="6"/>
      <c r="S209" s="6"/>
      <c r="U209" s="9"/>
      <c r="V209" s="9"/>
      <c r="X209" s="9"/>
      <c r="Y209" s="9"/>
      <c r="Z209" s="9"/>
      <c r="AA209" s="9"/>
      <c r="AB209" s="9"/>
      <c r="AC209" s="9"/>
      <c r="AD209" s="9"/>
      <c r="AE209" s="9"/>
      <c r="AF209" s="9"/>
      <c r="AG209" s="9"/>
      <c r="AH209" s="9"/>
    </row>
    <row r="210" spans="1:34" x14ac:dyDescent="0.25">
      <c r="A210" s="9"/>
      <c r="B210" s="9"/>
      <c r="C210" s="9"/>
      <c r="D210" s="9"/>
      <c r="F210" s="9"/>
      <c r="I210" s="6"/>
      <c r="J210" s="6"/>
      <c r="K210" s="425"/>
      <c r="L210" s="9"/>
      <c r="M210" s="9"/>
      <c r="N210" s="9"/>
      <c r="O210" s="9"/>
      <c r="P210" s="9"/>
      <c r="Q210" s="1046"/>
      <c r="R210" s="6"/>
      <c r="S210" s="6"/>
      <c r="U210" s="9"/>
      <c r="V210" s="9"/>
      <c r="X210" s="9"/>
      <c r="Y210" s="9"/>
      <c r="Z210" s="9"/>
      <c r="AA210" s="9"/>
      <c r="AB210" s="9"/>
      <c r="AC210" s="9"/>
      <c r="AD210" s="9"/>
      <c r="AE210" s="9"/>
      <c r="AF210" s="9"/>
      <c r="AG210" s="9"/>
      <c r="AH210" s="9"/>
    </row>
    <row r="211" spans="1:34" x14ac:dyDescent="0.25">
      <c r="A211" s="9"/>
      <c r="B211" s="9"/>
      <c r="C211" s="9"/>
      <c r="D211" s="9"/>
      <c r="F211" s="9"/>
      <c r="I211" s="6"/>
      <c r="J211" s="6"/>
      <c r="K211" s="425"/>
      <c r="L211" s="9"/>
      <c r="M211" s="9"/>
      <c r="N211" s="9"/>
      <c r="O211" s="9"/>
      <c r="P211" s="9"/>
      <c r="Q211" s="1046"/>
      <c r="R211" s="6"/>
      <c r="S211" s="6"/>
      <c r="U211" s="9"/>
      <c r="V211" s="9"/>
      <c r="X211" s="9"/>
      <c r="Y211" s="9"/>
      <c r="Z211" s="9"/>
      <c r="AA211" s="9"/>
      <c r="AB211" s="9"/>
      <c r="AC211" s="9"/>
      <c r="AD211" s="9"/>
      <c r="AE211" s="9"/>
      <c r="AF211" s="9"/>
      <c r="AG211" s="9"/>
      <c r="AH211" s="9"/>
    </row>
    <row r="212" spans="1:34" x14ac:dyDescent="0.25">
      <c r="A212" s="9"/>
      <c r="B212" s="9"/>
      <c r="C212" s="9"/>
      <c r="D212" s="9"/>
      <c r="F212" s="9"/>
      <c r="I212" s="6"/>
      <c r="J212" s="6"/>
      <c r="K212" s="425"/>
      <c r="L212" s="9"/>
      <c r="M212" s="9"/>
      <c r="N212" s="9"/>
      <c r="O212" s="9"/>
      <c r="P212" s="9"/>
      <c r="Q212" s="1046"/>
      <c r="R212" s="6"/>
      <c r="S212" s="6"/>
      <c r="U212" s="9"/>
      <c r="V212" s="9"/>
      <c r="X212" s="9"/>
      <c r="Y212" s="9"/>
      <c r="Z212" s="9"/>
      <c r="AA212" s="9"/>
      <c r="AB212" s="9"/>
      <c r="AC212" s="9"/>
      <c r="AD212" s="9"/>
      <c r="AE212" s="9"/>
      <c r="AF212" s="9"/>
      <c r="AG212" s="9"/>
      <c r="AH212" s="9"/>
    </row>
    <row r="213" spans="1:34" x14ac:dyDescent="0.25">
      <c r="A213" s="9"/>
      <c r="B213" s="9"/>
      <c r="C213" s="9"/>
      <c r="D213" s="9"/>
      <c r="F213" s="9"/>
      <c r="I213" s="6"/>
      <c r="J213" s="6"/>
      <c r="K213" s="425"/>
      <c r="L213" s="9"/>
      <c r="M213" s="9"/>
      <c r="N213" s="9"/>
      <c r="O213" s="9"/>
      <c r="P213" s="9"/>
      <c r="Q213" s="1046"/>
      <c r="R213" s="6"/>
      <c r="S213" s="6"/>
      <c r="U213" s="9"/>
      <c r="V213" s="9"/>
      <c r="X213" s="9"/>
      <c r="Y213" s="9"/>
      <c r="Z213" s="9"/>
      <c r="AA213" s="9"/>
      <c r="AB213" s="9"/>
      <c r="AC213" s="9"/>
      <c r="AD213" s="9"/>
      <c r="AE213" s="9"/>
      <c r="AF213" s="9"/>
      <c r="AG213" s="9"/>
      <c r="AH213" s="9"/>
    </row>
    <row r="214" spans="1:34" x14ac:dyDescent="0.25">
      <c r="A214" s="9"/>
      <c r="B214" s="9"/>
      <c r="C214" s="9"/>
      <c r="D214" s="9"/>
      <c r="F214" s="9"/>
      <c r="I214" s="6"/>
      <c r="J214" s="6"/>
      <c r="K214" s="425"/>
      <c r="L214" s="9"/>
      <c r="M214" s="9"/>
      <c r="N214" s="9"/>
      <c r="O214" s="9"/>
      <c r="P214" s="9"/>
      <c r="Q214" s="1046"/>
      <c r="R214" s="6"/>
      <c r="S214" s="6"/>
      <c r="U214" s="9"/>
      <c r="V214" s="9"/>
      <c r="X214" s="9"/>
      <c r="Y214" s="9"/>
      <c r="Z214" s="9"/>
      <c r="AA214" s="9"/>
      <c r="AB214" s="9"/>
      <c r="AC214" s="9"/>
      <c r="AD214" s="9"/>
      <c r="AE214" s="9"/>
      <c r="AF214" s="9"/>
      <c r="AG214" s="9"/>
      <c r="AH214" s="9"/>
    </row>
    <row r="215" spans="1:34" x14ac:dyDescent="0.25">
      <c r="A215" s="9"/>
      <c r="B215" s="9"/>
      <c r="C215" s="9"/>
      <c r="D215" s="9"/>
      <c r="F215" s="9"/>
      <c r="I215" s="6"/>
      <c r="J215" s="6"/>
      <c r="K215" s="425"/>
      <c r="L215" s="9"/>
      <c r="M215" s="9"/>
      <c r="N215" s="9"/>
      <c r="O215" s="9"/>
      <c r="P215" s="9"/>
      <c r="Q215" s="1046"/>
      <c r="R215" s="6"/>
      <c r="S215" s="6"/>
      <c r="U215" s="9"/>
      <c r="V215" s="9"/>
      <c r="X215" s="9"/>
      <c r="Y215" s="9"/>
      <c r="Z215" s="9"/>
      <c r="AA215" s="9"/>
      <c r="AB215" s="9"/>
      <c r="AC215" s="9"/>
      <c r="AD215" s="9"/>
      <c r="AE215" s="9"/>
      <c r="AF215" s="9"/>
      <c r="AG215" s="9"/>
      <c r="AH215" s="9"/>
    </row>
    <row r="216" spans="1:34" x14ac:dyDescent="0.25">
      <c r="A216" s="9"/>
      <c r="B216" s="9"/>
      <c r="C216" s="9"/>
      <c r="D216" s="9"/>
      <c r="F216" s="9"/>
      <c r="I216" s="6"/>
      <c r="J216" s="6"/>
      <c r="K216" s="425"/>
      <c r="L216" s="9"/>
      <c r="M216" s="9"/>
      <c r="N216" s="9"/>
      <c r="O216" s="9"/>
      <c r="P216" s="9"/>
      <c r="Q216" s="1046"/>
      <c r="R216" s="6"/>
      <c r="S216" s="6"/>
      <c r="U216" s="9"/>
      <c r="V216" s="9"/>
      <c r="X216" s="9"/>
      <c r="Y216" s="9"/>
      <c r="Z216" s="9"/>
      <c r="AA216" s="9"/>
      <c r="AB216" s="9"/>
      <c r="AC216" s="9"/>
      <c r="AD216" s="9"/>
      <c r="AE216" s="9"/>
      <c r="AF216" s="9"/>
      <c r="AG216" s="9"/>
      <c r="AH216" s="9"/>
    </row>
    <row r="217" spans="1:34" x14ac:dyDescent="0.25">
      <c r="A217" s="9"/>
      <c r="B217" s="9"/>
      <c r="C217" s="9"/>
      <c r="D217" s="9"/>
      <c r="F217" s="9"/>
      <c r="I217" s="6"/>
      <c r="J217" s="6"/>
      <c r="K217" s="425"/>
      <c r="L217" s="9"/>
      <c r="M217" s="9"/>
      <c r="N217" s="9"/>
      <c r="O217" s="9"/>
      <c r="P217" s="9"/>
      <c r="Q217" s="1046"/>
      <c r="R217" s="6"/>
      <c r="S217" s="6"/>
      <c r="U217" s="9"/>
      <c r="V217" s="9"/>
      <c r="X217" s="9"/>
      <c r="Y217" s="9"/>
      <c r="Z217" s="9"/>
      <c r="AA217" s="9"/>
      <c r="AB217" s="9"/>
      <c r="AC217" s="9"/>
      <c r="AD217" s="9"/>
      <c r="AE217" s="9"/>
      <c r="AF217" s="9"/>
      <c r="AG217" s="9"/>
      <c r="AH217" s="9"/>
    </row>
    <row r="218" spans="1:34" x14ac:dyDescent="0.25">
      <c r="A218" s="9"/>
      <c r="B218" s="9"/>
      <c r="C218" s="9"/>
      <c r="D218" s="9"/>
      <c r="F218" s="9"/>
      <c r="I218" s="6"/>
      <c r="J218" s="6"/>
      <c r="K218" s="425"/>
      <c r="L218" s="9"/>
      <c r="M218" s="9"/>
      <c r="N218" s="9"/>
      <c r="O218" s="9"/>
      <c r="P218" s="9"/>
      <c r="Q218" s="1046"/>
      <c r="R218" s="6"/>
      <c r="S218" s="6"/>
      <c r="U218" s="9"/>
      <c r="V218" s="9"/>
      <c r="X218" s="9"/>
      <c r="Y218" s="9"/>
      <c r="Z218" s="9"/>
      <c r="AA218" s="9"/>
      <c r="AB218" s="9"/>
      <c r="AC218" s="9"/>
      <c r="AD218" s="9"/>
      <c r="AE218" s="9"/>
      <c r="AF218" s="9"/>
      <c r="AG218" s="9"/>
      <c r="AH218" s="9"/>
    </row>
    <row r="219" spans="1:34" x14ac:dyDescent="0.25">
      <c r="A219" s="9"/>
      <c r="B219" s="9"/>
      <c r="C219" s="9"/>
      <c r="D219" s="9"/>
      <c r="F219" s="9"/>
      <c r="I219" s="6"/>
      <c r="J219" s="6"/>
      <c r="K219" s="425"/>
      <c r="L219" s="9"/>
      <c r="M219" s="9"/>
      <c r="N219" s="9"/>
      <c r="O219" s="9"/>
      <c r="P219" s="9"/>
      <c r="Q219" s="1046"/>
      <c r="R219" s="6"/>
      <c r="S219" s="6"/>
      <c r="U219" s="9"/>
      <c r="V219" s="9"/>
      <c r="X219" s="9"/>
      <c r="Y219" s="9"/>
      <c r="Z219" s="9"/>
      <c r="AA219" s="9"/>
      <c r="AB219" s="9"/>
      <c r="AC219" s="9"/>
      <c r="AD219" s="9"/>
      <c r="AE219" s="9"/>
      <c r="AF219" s="9"/>
      <c r="AG219" s="9"/>
      <c r="AH219" s="9"/>
    </row>
    <row r="220" spans="1:34" x14ac:dyDescent="0.25">
      <c r="A220" s="9"/>
      <c r="B220" s="9"/>
      <c r="C220" s="9"/>
      <c r="D220" s="9"/>
      <c r="F220" s="9"/>
      <c r="I220" s="6"/>
      <c r="J220" s="6"/>
      <c r="K220" s="425"/>
      <c r="L220" s="9"/>
      <c r="M220" s="9"/>
      <c r="N220" s="9"/>
      <c r="O220" s="9"/>
      <c r="P220" s="9"/>
      <c r="Q220" s="1046"/>
      <c r="R220" s="6"/>
      <c r="S220" s="6"/>
      <c r="U220" s="9"/>
      <c r="V220" s="9"/>
      <c r="X220" s="9"/>
      <c r="Y220" s="9"/>
      <c r="Z220" s="9"/>
      <c r="AA220" s="9"/>
      <c r="AB220" s="9"/>
      <c r="AC220" s="9"/>
      <c r="AD220" s="9"/>
      <c r="AE220" s="9"/>
      <c r="AF220" s="9"/>
      <c r="AG220" s="9"/>
      <c r="AH220" s="9"/>
    </row>
    <row r="221" spans="1:34" x14ac:dyDescent="0.25">
      <c r="A221" s="9"/>
      <c r="B221" s="9"/>
      <c r="C221" s="9"/>
      <c r="D221" s="9"/>
      <c r="F221" s="9"/>
      <c r="I221" s="6"/>
      <c r="J221" s="6"/>
      <c r="K221" s="425"/>
      <c r="L221" s="9"/>
      <c r="M221" s="9"/>
      <c r="N221" s="9"/>
      <c r="O221" s="9"/>
      <c r="P221" s="9"/>
      <c r="Q221" s="1046"/>
      <c r="R221" s="6"/>
      <c r="S221" s="6"/>
      <c r="U221" s="9"/>
      <c r="V221" s="9"/>
      <c r="X221" s="9"/>
      <c r="Y221" s="9"/>
      <c r="Z221" s="9"/>
      <c r="AA221" s="9"/>
      <c r="AB221" s="9"/>
      <c r="AC221" s="9"/>
      <c r="AD221" s="9"/>
      <c r="AE221" s="9"/>
      <c r="AF221" s="9"/>
      <c r="AG221" s="9"/>
      <c r="AH221" s="9"/>
    </row>
    <row r="222" spans="1:34" x14ac:dyDescent="0.25">
      <c r="A222" s="9"/>
      <c r="B222" s="9"/>
      <c r="C222" s="9"/>
      <c r="D222" s="9"/>
      <c r="F222" s="9"/>
      <c r="I222" s="6"/>
      <c r="J222" s="6"/>
      <c r="K222" s="425"/>
      <c r="L222" s="9"/>
      <c r="M222" s="9"/>
      <c r="N222" s="9"/>
      <c r="O222" s="9"/>
      <c r="P222" s="9"/>
      <c r="Q222" s="1046"/>
      <c r="R222" s="6"/>
      <c r="S222" s="6"/>
      <c r="U222" s="9"/>
      <c r="V222" s="9"/>
      <c r="X222" s="9"/>
      <c r="Y222" s="9"/>
      <c r="Z222" s="9"/>
      <c r="AA222" s="9"/>
      <c r="AB222" s="9"/>
      <c r="AC222" s="9"/>
      <c r="AD222" s="9"/>
      <c r="AE222" s="9"/>
      <c r="AF222" s="9"/>
      <c r="AG222" s="9"/>
      <c r="AH222" s="9"/>
    </row>
    <row r="223" spans="1:34" x14ac:dyDescent="0.25">
      <c r="A223" s="9"/>
      <c r="B223" s="9"/>
      <c r="C223" s="9"/>
      <c r="D223" s="9"/>
      <c r="F223" s="9"/>
      <c r="I223" s="6"/>
      <c r="J223" s="6"/>
      <c r="K223" s="425"/>
      <c r="L223" s="9"/>
      <c r="M223" s="9"/>
      <c r="N223" s="9"/>
      <c r="O223" s="9"/>
      <c r="P223" s="9"/>
      <c r="Q223" s="1046"/>
      <c r="R223" s="6"/>
      <c r="S223" s="6"/>
      <c r="U223" s="9"/>
      <c r="V223" s="9"/>
      <c r="X223" s="9"/>
      <c r="Y223" s="9"/>
      <c r="Z223" s="9"/>
      <c r="AA223" s="9"/>
      <c r="AB223" s="9"/>
      <c r="AC223" s="9"/>
      <c r="AD223" s="9"/>
      <c r="AE223" s="9"/>
      <c r="AF223" s="9"/>
      <c r="AG223" s="9"/>
      <c r="AH223" s="9"/>
    </row>
    <row r="224" spans="1:34" x14ac:dyDescent="0.25">
      <c r="A224" s="9"/>
      <c r="B224" s="9"/>
      <c r="C224" s="9"/>
      <c r="D224" s="9"/>
      <c r="F224" s="9"/>
      <c r="I224" s="6"/>
      <c r="J224" s="6"/>
      <c r="K224" s="425"/>
      <c r="L224" s="9"/>
      <c r="M224" s="9"/>
      <c r="N224" s="9"/>
      <c r="O224" s="9"/>
      <c r="P224" s="9"/>
      <c r="Q224" s="1046"/>
      <c r="R224" s="6"/>
      <c r="S224" s="6"/>
      <c r="U224" s="9"/>
      <c r="V224" s="9"/>
      <c r="X224" s="9"/>
      <c r="Y224" s="9"/>
      <c r="Z224" s="9"/>
      <c r="AA224" s="9"/>
      <c r="AB224" s="9"/>
      <c r="AC224" s="9"/>
      <c r="AD224" s="9"/>
      <c r="AE224" s="9"/>
      <c r="AF224" s="9"/>
      <c r="AG224" s="9"/>
      <c r="AH224" s="9"/>
    </row>
    <row r="225" spans="1:34" x14ac:dyDescent="0.25">
      <c r="A225" s="9"/>
      <c r="B225" s="9"/>
      <c r="C225" s="9"/>
      <c r="D225" s="9"/>
      <c r="F225" s="9"/>
      <c r="I225" s="6"/>
      <c r="J225" s="6"/>
      <c r="K225" s="425"/>
      <c r="L225" s="9"/>
      <c r="M225" s="9"/>
      <c r="N225" s="9"/>
      <c r="O225" s="9"/>
      <c r="P225" s="9"/>
      <c r="Q225" s="1046"/>
      <c r="R225" s="6"/>
      <c r="S225" s="6"/>
      <c r="U225" s="9"/>
      <c r="V225" s="9"/>
      <c r="X225" s="9"/>
      <c r="Y225" s="9"/>
      <c r="Z225" s="9"/>
      <c r="AA225" s="9"/>
      <c r="AB225" s="9"/>
      <c r="AC225" s="9"/>
      <c r="AD225" s="9"/>
      <c r="AE225" s="9"/>
      <c r="AF225" s="9"/>
      <c r="AG225" s="9"/>
      <c r="AH225" s="9"/>
    </row>
    <row r="226" spans="1:34" x14ac:dyDescent="0.25">
      <c r="A226" s="9"/>
      <c r="B226" s="9"/>
      <c r="C226" s="9"/>
      <c r="D226" s="9"/>
      <c r="F226" s="9"/>
      <c r="I226" s="6"/>
      <c r="J226" s="6"/>
      <c r="K226" s="425"/>
      <c r="L226" s="9"/>
      <c r="M226" s="9"/>
      <c r="N226" s="9"/>
      <c r="O226" s="9"/>
      <c r="P226" s="9"/>
      <c r="Q226" s="1046"/>
      <c r="R226" s="6"/>
      <c r="S226" s="6"/>
      <c r="U226" s="9"/>
      <c r="V226" s="9"/>
      <c r="X226" s="9"/>
      <c r="Y226" s="9"/>
      <c r="Z226" s="9"/>
      <c r="AA226" s="9"/>
      <c r="AB226" s="9"/>
      <c r="AC226" s="9"/>
      <c r="AD226" s="9"/>
      <c r="AE226" s="9"/>
      <c r="AF226" s="9"/>
      <c r="AG226" s="9"/>
      <c r="AH226" s="9"/>
    </row>
    <row r="227" spans="1:34" x14ac:dyDescent="0.25">
      <c r="A227" s="9"/>
      <c r="B227" s="9"/>
      <c r="C227" s="9"/>
      <c r="D227" s="9"/>
      <c r="F227" s="9"/>
      <c r="I227" s="6"/>
      <c r="J227" s="6"/>
      <c r="K227" s="425"/>
      <c r="L227" s="9"/>
      <c r="M227" s="9"/>
      <c r="N227" s="9"/>
      <c r="O227" s="9"/>
      <c r="P227" s="9"/>
      <c r="Q227" s="1046"/>
      <c r="R227" s="6"/>
      <c r="S227" s="6"/>
      <c r="U227" s="9"/>
      <c r="V227" s="9"/>
      <c r="X227" s="9"/>
      <c r="Y227" s="9"/>
      <c r="Z227" s="9"/>
      <c r="AA227" s="9"/>
      <c r="AB227" s="9"/>
      <c r="AC227" s="9"/>
      <c r="AD227" s="9"/>
      <c r="AE227" s="9"/>
      <c r="AF227" s="9"/>
      <c r="AG227" s="9"/>
      <c r="AH227" s="9"/>
    </row>
    <row r="228" spans="1:34" x14ac:dyDescent="0.25">
      <c r="A228" s="9"/>
      <c r="B228" s="9"/>
      <c r="C228" s="9"/>
      <c r="D228" s="9"/>
      <c r="F228" s="9"/>
      <c r="I228" s="6"/>
      <c r="J228" s="6"/>
      <c r="K228" s="425"/>
      <c r="L228" s="9"/>
      <c r="M228" s="9"/>
      <c r="N228" s="9"/>
      <c r="O228" s="9"/>
      <c r="P228" s="9"/>
      <c r="Q228" s="1046"/>
      <c r="R228" s="6"/>
      <c r="S228" s="6"/>
      <c r="U228" s="9"/>
      <c r="V228" s="9"/>
      <c r="X228" s="9"/>
      <c r="Y228" s="9"/>
      <c r="Z228" s="9"/>
      <c r="AA228" s="9"/>
      <c r="AB228" s="9"/>
      <c r="AC228" s="9"/>
      <c r="AD228" s="9"/>
      <c r="AE228" s="9"/>
      <c r="AF228" s="9"/>
      <c r="AG228" s="9"/>
      <c r="AH228" s="9"/>
    </row>
    <row r="229" spans="1:34" x14ac:dyDescent="0.25">
      <c r="A229" s="9"/>
      <c r="B229" s="9"/>
      <c r="C229" s="9"/>
      <c r="D229" s="9"/>
      <c r="F229" s="9"/>
      <c r="I229" s="6"/>
      <c r="J229" s="6"/>
      <c r="K229" s="425"/>
      <c r="L229" s="9"/>
      <c r="M229" s="9"/>
      <c r="N229" s="9"/>
      <c r="O229" s="9"/>
      <c r="P229" s="9"/>
      <c r="Q229" s="1046"/>
      <c r="R229" s="6"/>
      <c r="S229" s="6"/>
      <c r="U229" s="9"/>
      <c r="V229" s="9"/>
      <c r="X229" s="9"/>
      <c r="Y229" s="9"/>
      <c r="Z229" s="9"/>
      <c r="AA229" s="9"/>
      <c r="AB229" s="9"/>
      <c r="AC229" s="9"/>
      <c r="AD229" s="9"/>
      <c r="AE229" s="9"/>
      <c r="AF229" s="9"/>
      <c r="AG229" s="9"/>
      <c r="AH229" s="9"/>
    </row>
    <row r="230" spans="1:34" x14ac:dyDescent="0.25">
      <c r="A230" s="9"/>
      <c r="B230" s="9"/>
      <c r="C230" s="9"/>
      <c r="D230" s="9"/>
      <c r="F230" s="9"/>
      <c r="I230" s="6"/>
      <c r="J230" s="6"/>
      <c r="K230" s="425"/>
      <c r="L230" s="9"/>
      <c r="M230" s="9"/>
      <c r="N230" s="9"/>
      <c r="O230" s="9"/>
      <c r="P230" s="9"/>
      <c r="Q230" s="1046"/>
      <c r="R230" s="6"/>
      <c r="S230" s="6"/>
      <c r="U230" s="9"/>
      <c r="V230" s="9"/>
      <c r="X230" s="9"/>
      <c r="Y230" s="9"/>
      <c r="Z230" s="9"/>
      <c r="AA230" s="9"/>
      <c r="AB230" s="9"/>
      <c r="AC230" s="9"/>
      <c r="AD230" s="9"/>
      <c r="AE230" s="9"/>
      <c r="AF230" s="9"/>
      <c r="AG230" s="9"/>
      <c r="AH230" s="9"/>
    </row>
    <row r="231" spans="1:34" x14ac:dyDescent="0.25">
      <c r="A231" s="9"/>
      <c r="B231" s="9"/>
      <c r="C231" s="9"/>
      <c r="D231" s="9"/>
      <c r="F231" s="9"/>
      <c r="I231" s="6"/>
      <c r="J231" s="6"/>
      <c r="K231" s="425"/>
      <c r="L231" s="9"/>
      <c r="M231" s="9"/>
      <c r="N231" s="9"/>
      <c r="O231" s="9"/>
      <c r="P231" s="9"/>
      <c r="Q231" s="1046"/>
      <c r="R231" s="6"/>
      <c r="S231" s="6"/>
      <c r="U231" s="9"/>
      <c r="V231" s="9"/>
      <c r="X231" s="9"/>
      <c r="Y231" s="9"/>
      <c r="Z231" s="9"/>
      <c r="AA231" s="9"/>
      <c r="AB231" s="9"/>
      <c r="AC231" s="9"/>
      <c r="AD231" s="9"/>
      <c r="AE231" s="9"/>
      <c r="AF231" s="9"/>
      <c r="AG231" s="9"/>
      <c r="AH231" s="9"/>
    </row>
    <row r="232" spans="1:34" x14ac:dyDescent="0.25">
      <c r="A232" s="9"/>
      <c r="B232" s="9"/>
      <c r="C232" s="9"/>
      <c r="D232" s="9"/>
      <c r="F232" s="9"/>
      <c r="I232" s="6"/>
      <c r="J232" s="6"/>
      <c r="K232" s="425"/>
      <c r="L232" s="9"/>
      <c r="M232" s="9"/>
      <c r="N232" s="9"/>
      <c r="O232" s="9"/>
      <c r="P232" s="9"/>
      <c r="Q232" s="1046"/>
      <c r="R232" s="6"/>
      <c r="S232" s="6"/>
      <c r="U232" s="9"/>
      <c r="V232" s="9"/>
      <c r="X232" s="9"/>
      <c r="Y232" s="9"/>
      <c r="Z232" s="9"/>
      <c r="AA232" s="9"/>
      <c r="AB232" s="9"/>
      <c r="AC232" s="9"/>
      <c r="AD232" s="9"/>
      <c r="AE232" s="9"/>
      <c r="AF232" s="9"/>
      <c r="AG232" s="9"/>
      <c r="AH232" s="9"/>
    </row>
    <row r="233" spans="1:34" x14ac:dyDescent="0.25">
      <c r="A233" s="9"/>
      <c r="B233" s="9"/>
      <c r="C233" s="9"/>
      <c r="D233" s="9"/>
      <c r="F233" s="9"/>
      <c r="I233" s="6"/>
      <c r="J233" s="6"/>
      <c r="K233" s="425"/>
      <c r="L233" s="9"/>
      <c r="M233" s="9"/>
      <c r="N233" s="9"/>
      <c r="O233" s="9"/>
      <c r="P233" s="9"/>
      <c r="Q233" s="1046"/>
      <c r="R233" s="6"/>
      <c r="S233" s="6"/>
      <c r="U233" s="9"/>
      <c r="V233" s="9"/>
      <c r="X233" s="9"/>
      <c r="Y233" s="9"/>
      <c r="Z233" s="9"/>
      <c r="AA233" s="9"/>
      <c r="AB233" s="9"/>
      <c r="AC233" s="9"/>
      <c r="AD233" s="9"/>
      <c r="AE233" s="9"/>
      <c r="AF233" s="9"/>
      <c r="AG233" s="9"/>
      <c r="AH233" s="9"/>
    </row>
    <row r="234" spans="1:34" x14ac:dyDescent="0.25">
      <c r="A234" s="9"/>
      <c r="B234" s="9"/>
      <c r="C234" s="9"/>
      <c r="D234" s="9"/>
      <c r="F234" s="9"/>
      <c r="I234" s="6"/>
      <c r="J234" s="6"/>
      <c r="K234" s="425"/>
      <c r="L234" s="9"/>
      <c r="M234" s="9"/>
      <c r="N234" s="9"/>
      <c r="O234" s="9"/>
      <c r="P234" s="9"/>
      <c r="Q234" s="1046"/>
      <c r="R234" s="6"/>
      <c r="S234" s="6"/>
      <c r="U234" s="9"/>
      <c r="V234" s="9"/>
      <c r="X234" s="9"/>
      <c r="Y234" s="9"/>
      <c r="Z234" s="9"/>
      <c r="AA234" s="9"/>
      <c r="AB234" s="9"/>
      <c r="AC234" s="9"/>
      <c r="AD234" s="9"/>
      <c r="AE234" s="9"/>
      <c r="AF234" s="9"/>
      <c r="AG234" s="9"/>
      <c r="AH234" s="9"/>
    </row>
    <row r="235" spans="1:34" x14ac:dyDescent="0.25">
      <c r="A235" s="9"/>
      <c r="B235" s="9"/>
      <c r="C235" s="9"/>
      <c r="D235" s="9"/>
      <c r="F235" s="9"/>
      <c r="I235" s="6"/>
      <c r="J235" s="6"/>
      <c r="K235" s="425"/>
      <c r="L235" s="9"/>
      <c r="M235" s="9"/>
      <c r="N235" s="9"/>
      <c r="O235" s="9"/>
      <c r="P235" s="9"/>
      <c r="Q235" s="1046"/>
      <c r="R235" s="6"/>
      <c r="S235" s="6"/>
      <c r="U235" s="9"/>
      <c r="V235" s="9"/>
      <c r="X235" s="9"/>
      <c r="Y235" s="9"/>
      <c r="Z235" s="9"/>
      <c r="AA235" s="9"/>
      <c r="AB235" s="9"/>
      <c r="AC235" s="9"/>
      <c r="AD235" s="9"/>
      <c r="AE235" s="9"/>
      <c r="AF235" s="9"/>
      <c r="AG235" s="9"/>
      <c r="AH235" s="9"/>
    </row>
    <row r="236" spans="1:34" x14ac:dyDescent="0.25">
      <c r="A236" s="9"/>
      <c r="B236" s="9"/>
      <c r="C236" s="9"/>
      <c r="D236" s="9"/>
      <c r="F236" s="9"/>
      <c r="I236" s="6"/>
      <c r="J236" s="6"/>
      <c r="K236" s="425"/>
      <c r="L236" s="9"/>
      <c r="M236" s="9"/>
      <c r="N236" s="9"/>
      <c r="O236" s="9"/>
      <c r="P236" s="9"/>
      <c r="Q236" s="1046"/>
      <c r="R236" s="6"/>
      <c r="S236" s="6"/>
      <c r="U236" s="9"/>
      <c r="V236" s="9"/>
      <c r="X236" s="9"/>
      <c r="Y236" s="9"/>
      <c r="Z236" s="9"/>
      <c r="AA236" s="9"/>
      <c r="AB236" s="9"/>
      <c r="AC236" s="9"/>
      <c r="AD236" s="9"/>
      <c r="AE236" s="9"/>
      <c r="AF236" s="9"/>
      <c r="AG236" s="9"/>
      <c r="AH236" s="9"/>
    </row>
    <row r="237" spans="1:34" x14ac:dyDescent="0.25">
      <c r="A237" s="9"/>
      <c r="B237" s="9"/>
      <c r="C237" s="9"/>
      <c r="D237" s="9"/>
      <c r="F237" s="9"/>
      <c r="I237" s="6"/>
      <c r="J237" s="6"/>
      <c r="K237" s="425"/>
      <c r="L237" s="9"/>
      <c r="M237" s="9"/>
      <c r="N237" s="9"/>
      <c r="O237" s="9"/>
      <c r="P237" s="9"/>
      <c r="Q237" s="1046"/>
      <c r="R237" s="6"/>
      <c r="S237" s="6"/>
      <c r="U237" s="9"/>
      <c r="V237" s="9"/>
      <c r="X237" s="9"/>
      <c r="Y237" s="9"/>
      <c r="Z237" s="9"/>
      <c r="AA237" s="9"/>
      <c r="AB237" s="9"/>
      <c r="AC237" s="9"/>
      <c r="AD237" s="9"/>
      <c r="AE237" s="9"/>
      <c r="AF237" s="9"/>
      <c r="AG237" s="9"/>
      <c r="AH237" s="9"/>
    </row>
    <row r="238" spans="1:34" x14ac:dyDescent="0.25">
      <c r="A238" s="9"/>
      <c r="B238" s="9"/>
      <c r="C238" s="9"/>
      <c r="D238" s="9"/>
      <c r="F238" s="9"/>
      <c r="I238" s="6"/>
      <c r="J238" s="6"/>
      <c r="K238" s="425"/>
      <c r="L238" s="9"/>
      <c r="M238" s="9"/>
      <c r="N238" s="9"/>
      <c r="O238" s="9"/>
      <c r="P238" s="9"/>
      <c r="Q238" s="1046"/>
      <c r="R238" s="6"/>
      <c r="S238" s="6"/>
      <c r="U238" s="9"/>
      <c r="V238" s="9"/>
      <c r="X238" s="9"/>
      <c r="Y238" s="9"/>
      <c r="Z238" s="9"/>
      <c r="AA238" s="9"/>
      <c r="AB238" s="9"/>
      <c r="AC238" s="9"/>
      <c r="AD238" s="9"/>
      <c r="AE238" s="9"/>
      <c r="AF238" s="9"/>
      <c r="AG238" s="9"/>
      <c r="AH238" s="9"/>
    </row>
    <row r="239" spans="1:34" x14ac:dyDescent="0.25">
      <c r="A239" s="9"/>
      <c r="B239" s="9"/>
      <c r="C239" s="9"/>
      <c r="D239" s="9"/>
      <c r="F239" s="9"/>
      <c r="I239" s="6"/>
      <c r="J239" s="6"/>
      <c r="K239" s="425"/>
      <c r="L239" s="9"/>
      <c r="M239" s="9"/>
      <c r="N239" s="9"/>
      <c r="O239" s="9"/>
      <c r="P239" s="9"/>
      <c r="Q239" s="1046"/>
      <c r="R239" s="6"/>
      <c r="S239" s="6"/>
      <c r="U239" s="9"/>
      <c r="V239" s="9"/>
      <c r="X239" s="9"/>
      <c r="Y239" s="9"/>
      <c r="Z239" s="9"/>
      <c r="AA239" s="9"/>
      <c r="AB239" s="9"/>
      <c r="AC239" s="9"/>
      <c r="AD239" s="9"/>
      <c r="AE239" s="9"/>
      <c r="AF239" s="9"/>
      <c r="AG239" s="9"/>
      <c r="AH239" s="9"/>
    </row>
    <row r="240" spans="1:34" x14ac:dyDescent="0.25">
      <c r="A240" s="9"/>
      <c r="B240" s="9"/>
      <c r="C240" s="9"/>
      <c r="D240" s="9"/>
      <c r="F240" s="9"/>
      <c r="I240" s="6"/>
      <c r="J240" s="6"/>
      <c r="K240" s="425"/>
      <c r="L240" s="9"/>
      <c r="M240" s="9"/>
      <c r="N240" s="9"/>
      <c r="O240" s="9"/>
      <c r="P240" s="9"/>
      <c r="Q240" s="1046"/>
      <c r="R240" s="6"/>
      <c r="S240" s="6"/>
      <c r="U240" s="9"/>
      <c r="V240" s="9"/>
      <c r="X240" s="9"/>
      <c r="Y240" s="9"/>
      <c r="Z240" s="9"/>
      <c r="AA240" s="9"/>
      <c r="AB240" s="9"/>
      <c r="AC240" s="9"/>
      <c r="AD240" s="9"/>
      <c r="AE240" s="9"/>
      <c r="AF240" s="9"/>
      <c r="AG240" s="9"/>
      <c r="AH240" s="9"/>
    </row>
    <row r="241" spans="1:34" x14ac:dyDescent="0.25">
      <c r="A241" s="9"/>
      <c r="B241" s="9"/>
      <c r="C241" s="9"/>
      <c r="D241" s="9"/>
      <c r="F241" s="9"/>
      <c r="I241" s="6"/>
      <c r="J241" s="6"/>
      <c r="K241" s="425"/>
      <c r="L241" s="9"/>
      <c r="M241" s="9"/>
      <c r="N241" s="9"/>
      <c r="O241" s="9"/>
      <c r="P241" s="9"/>
      <c r="Q241" s="1046"/>
      <c r="R241" s="6"/>
      <c r="S241" s="6"/>
      <c r="U241" s="9"/>
      <c r="V241" s="9"/>
      <c r="X241" s="9"/>
      <c r="Y241" s="9"/>
      <c r="Z241" s="9"/>
      <c r="AA241" s="9"/>
      <c r="AB241" s="9"/>
      <c r="AC241" s="9"/>
      <c r="AD241" s="9"/>
      <c r="AE241" s="9"/>
      <c r="AF241" s="9"/>
      <c r="AG241" s="9"/>
      <c r="AH241" s="9"/>
    </row>
    <row r="242" spans="1:34" x14ac:dyDescent="0.25">
      <c r="A242" s="9"/>
      <c r="B242" s="9"/>
      <c r="C242" s="9"/>
      <c r="D242" s="9"/>
      <c r="F242" s="9"/>
      <c r="I242" s="6"/>
      <c r="J242" s="6"/>
      <c r="K242" s="425"/>
      <c r="L242" s="9"/>
      <c r="M242" s="9"/>
      <c r="N242" s="9"/>
      <c r="O242" s="9"/>
      <c r="P242" s="9"/>
      <c r="Q242" s="1046"/>
      <c r="R242" s="6"/>
      <c r="S242" s="6"/>
      <c r="U242" s="9"/>
      <c r="V242" s="9"/>
      <c r="X242" s="9"/>
      <c r="Y242" s="9"/>
      <c r="Z242" s="9"/>
      <c r="AA242" s="9"/>
      <c r="AB242" s="9"/>
      <c r="AC242" s="9"/>
      <c r="AD242" s="9"/>
      <c r="AE242" s="9"/>
      <c r="AF242" s="9"/>
      <c r="AG242" s="9"/>
      <c r="AH242" s="9"/>
    </row>
    <row r="243" spans="1:34" x14ac:dyDescent="0.25">
      <c r="A243" s="9"/>
      <c r="B243" s="9"/>
      <c r="C243" s="9"/>
      <c r="D243" s="9"/>
      <c r="F243" s="9"/>
      <c r="I243" s="6"/>
      <c r="J243" s="6"/>
      <c r="K243" s="425"/>
      <c r="L243" s="9"/>
      <c r="M243" s="9"/>
      <c r="N243" s="9"/>
      <c r="O243" s="9"/>
      <c r="P243" s="9"/>
      <c r="Q243" s="1046"/>
      <c r="R243" s="6"/>
      <c r="S243" s="6"/>
      <c r="U243" s="9"/>
      <c r="V243" s="9"/>
      <c r="X243" s="9"/>
      <c r="Y243" s="9"/>
      <c r="Z243" s="9"/>
      <c r="AA243" s="9"/>
      <c r="AB243" s="9"/>
      <c r="AC243" s="9"/>
      <c r="AD243" s="9"/>
      <c r="AE243" s="9"/>
      <c r="AF243" s="9"/>
      <c r="AG243" s="9"/>
      <c r="AH243" s="9"/>
    </row>
    <row r="244" spans="1:34" x14ac:dyDescent="0.25">
      <c r="A244" s="9"/>
      <c r="B244" s="9"/>
      <c r="C244" s="9"/>
      <c r="D244" s="9"/>
      <c r="F244" s="9"/>
      <c r="I244" s="6"/>
      <c r="J244" s="6"/>
      <c r="K244" s="425"/>
      <c r="L244" s="9"/>
      <c r="M244" s="9"/>
      <c r="N244" s="9"/>
      <c r="O244" s="9"/>
      <c r="P244" s="9"/>
      <c r="Q244" s="1046"/>
      <c r="R244" s="6"/>
      <c r="S244" s="6"/>
      <c r="U244" s="9"/>
      <c r="V244" s="9"/>
      <c r="X244" s="9"/>
      <c r="Y244" s="9"/>
      <c r="Z244" s="9"/>
      <c r="AA244" s="9"/>
      <c r="AB244" s="9"/>
      <c r="AC244" s="9"/>
      <c r="AD244" s="9"/>
      <c r="AE244" s="9"/>
      <c r="AF244" s="9"/>
      <c r="AG244" s="9"/>
      <c r="AH244" s="9"/>
    </row>
    <row r="245" spans="1:34" x14ac:dyDescent="0.25">
      <c r="A245" s="9"/>
      <c r="B245" s="9"/>
      <c r="C245" s="9"/>
      <c r="D245" s="9"/>
      <c r="F245" s="9"/>
      <c r="I245" s="6"/>
      <c r="J245" s="6"/>
      <c r="K245" s="425"/>
      <c r="L245" s="9"/>
      <c r="M245" s="9"/>
      <c r="N245" s="9"/>
      <c r="O245" s="9"/>
      <c r="P245" s="9"/>
      <c r="Q245" s="1046"/>
      <c r="R245" s="6"/>
      <c r="S245" s="6"/>
      <c r="U245" s="9"/>
      <c r="V245" s="9"/>
      <c r="X245" s="9"/>
      <c r="Y245" s="9"/>
      <c r="Z245" s="9"/>
      <c r="AA245" s="9"/>
      <c r="AB245" s="9"/>
      <c r="AC245" s="9"/>
      <c r="AD245" s="9"/>
      <c r="AE245" s="9"/>
      <c r="AF245" s="9"/>
      <c r="AG245" s="9"/>
      <c r="AH245" s="9"/>
    </row>
    <row r="246" spans="1:34" x14ac:dyDescent="0.25">
      <c r="A246" s="9"/>
      <c r="B246" s="9"/>
      <c r="C246" s="9"/>
      <c r="D246" s="9"/>
      <c r="F246" s="9"/>
      <c r="I246" s="6"/>
      <c r="J246" s="6"/>
      <c r="K246" s="425"/>
      <c r="L246" s="9"/>
      <c r="M246" s="9"/>
      <c r="N246" s="9"/>
      <c r="O246" s="9"/>
      <c r="P246" s="9"/>
      <c r="Q246" s="1046"/>
      <c r="R246" s="6"/>
      <c r="S246" s="6"/>
      <c r="U246" s="9"/>
      <c r="V246" s="9"/>
      <c r="X246" s="9"/>
      <c r="Y246" s="9"/>
      <c r="Z246" s="9"/>
      <c r="AA246" s="9"/>
      <c r="AB246" s="9"/>
      <c r="AC246" s="9"/>
      <c r="AD246" s="9"/>
      <c r="AE246" s="9"/>
      <c r="AF246" s="9"/>
      <c r="AG246" s="9"/>
      <c r="AH246" s="9"/>
    </row>
    <row r="247" spans="1:34" x14ac:dyDescent="0.25">
      <c r="A247" s="9"/>
      <c r="B247" s="9"/>
      <c r="C247" s="9"/>
      <c r="D247" s="9"/>
      <c r="F247" s="9"/>
      <c r="I247" s="6"/>
      <c r="J247" s="6"/>
      <c r="K247" s="425"/>
      <c r="L247" s="9"/>
      <c r="M247" s="9"/>
      <c r="N247" s="9"/>
      <c r="O247" s="9"/>
      <c r="P247" s="9"/>
      <c r="Q247" s="1046"/>
      <c r="R247" s="6"/>
      <c r="S247" s="6"/>
      <c r="U247" s="9"/>
      <c r="V247" s="9"/>
      <c r="X247" s="9"/>
      <c r="Y247" s="9"/>
      <c r="Z247" s="9"/>
      <c r="AA247" s="9"/>
      <c r="AB247" s="9"/>
      <c r="AC247" s="9"/>
      <c r="AD247" s="9"/>
      <c r="AE247" s="9"/>
      <c r="AF247" s="9"/>
      <c r="AG247" s="9"/>
      <c r="AH247" s="9"/>
    </row>
    <row r="248" spans="1:34" x14ac:dyDescent="0.25">
      <c r="A248" s="9"/>
      <c r="B248" s="9"/>
      <c r="C248" s="9"/>
      <c r="D248" s="9"/>
      <c r="F248" s="9"/>
      <c r="I248" s="6"/>
      <c r="J248" s="6"/>
      <c r="K248" s="425"/>
      <c r="L248" s="9"/>
      <c r="M248" s="9"/>
      <c r="N248" s="9"/>
      <c r="O248" s="9"/>
      <c r="P248" s="9"/>
      <c r="Q248" s="1046"/>
      <c r="R248" s="6"/>
      <c r="S248" s="6"/>
      <c r="U248" s="9"/>
      <c r="V248" s="9"/>
      <c r="X248" s="9"/>
      <c r="Y248" s="9"/>
      <c r="Z248" s="9"/>
      <c r="AA248" s="9"/>
      <c r="AB248" s="9"/>
      <c r="AC248" s="9"/>
      <c r="AD248" s="9"/>
      <c r="AE248" s="9"/>
      <c r="AF248" s="9"/>
      <c r="AG248" s="9"/>
      <c r="AH248" s="9"/>
    </row>
    <row r="249" spans="1:34" x14ac:dyDescent="0.25">
      <c r="A249" s="9"/>
      <c r="B249" s="9"/>
      <c r="C249" s="9"/>
      <c r="D249" s="9"/>
      <c r="F249" s="9"/>
      <c r="I249" s="6"/>
      <c r="J249" s="6"/>
      <c r="K249" s="425"/>
      <c r="L249" s="9"/>
      <c r="M249" s="9"/>
      <c r="N249" s="9"/>
      <c r="O249" s="9"/>
      <c r="P249" s="9"/>
      <c r="Q249" s="1046"/>
      <c r="R249" s="6"/>
      <c r="S249" s="6"/>
      <c r="U249" s="9"/>
      <c r="V249" s="9"/>
      <c r="X249" s="9"/>
      <c r="Y249" s="9"/>
      <c r="Z249" s="9"/>
      <c r="AA249" s="9"/>
      <c r="AB249" s="9"/>
      <c r="AC249" s="9"/>
      <c r="AD249" s="9"/>
      <c r="AE249" s="9"/>
      <c r="AF249" s="9"/>
      <c r="AG249" s="9"/>
      <c r="AH249" s="9"/>
    </row>
    <row r="250" spans="1:34" x14ac:dyDescent="0.25">
      <c r="A250" s="9"/>
      <c r="B250" s="9"/>
      <c r="C250" s="9"/>
      <c r="D250" s="9"/>
      <c r="F250" s="9"/>
      <c r="I250" s="6"/>
      <c r="J250" s="6"/>
      <c r="K250" s="425"/>
      <c r="L250" s="9"/>
      <c r="M250" s="9"/>
      <c r="N250" s="9"/>
      <c r="O250" s="9"/>
      <c r="P250" s="9"/>
      <c r="Q250" s="1046"/>
      <c r="R250" s="6"/>
      <c r="S250" s="6"/>
      <c r="U250" s="9"/>
      <c r="V250" s="9"/>
      <c r="X250" s="9"/>
      <c r="Y250" s="9"/>
      <c r="Z250" s="9"/>
      <c r="AA250" s="9"/>
      <c r="AB250" s="9"/>
      <c r="AC250" s="9"/>
      <c r="AD250" s="9"/>
      <c r="AE250" s="9"/>
      <c r="AF250" s="9"/>
      <c r="AG250" s="9"/>
      <c r="AH250" s="9"/>
    </row>
    <row r="251" spans="1:34" x14ac:dyDescent="0.25">
      <c r="A251" s="9"/>
      <c r="B251" s="9"/>
      <c r="C251" s="9"/>
      <c r="D251" s="9"/>
      <c r="F251" s="9"/>
      <c r="I251" s="6"/>
      <c r="J251" s="6"/>
      <c r="K251" s="425"/>
      <c r="L251" s="9"/>
      <c r="M251" s="9"/>
      <c r="N251" s="9"/>
      <c r="O251" s="9"/>
      <c r="P251" s="9"/>
      <c r="Q251" s="1046"/>
      <c r="R251" s="6"/>
      <c r="S251" s="6"/>
      <c r="U251" s="9"/>
      <c r="V251" s="9"/>
      <c r="X251" s="9"/>
      <c r="Y251" s="9"/>
      <c r="Z251" s="9"/>
      <c r="AA251" s="9"/>
      <c r="AB251" s="9"/>
      <c r="AC251" s="9"/>
      <c r="AD251" s="9"/>
      <c r="AE251" s="9"/>
      <c r="AF251" s="9"/>
      <c r="AG251" s="9"/>
      <c r="AH251" s="9"/>
    </row>
    <row r="252" spans="1:34" x14ac:dyDescent="0.25">
      <c r="A252" s="9"/>
      <c r="B252" s="9"/>
      <c r="C252" s="9"/>
      <c r="D252" s="9"/>
      <c r="F252" s="9"/>
      <c r="I252" s="6"/>
      <c r="J252" s="6"/>
      <c r="K252" s="425"/>
      <c r="L252" s="9"/>
      <c r="M252" s="9"/>
      <c r="N252" s="9"/>
      <c r="O252" s="9"/>
      <c r="P252" s="9"/>
      <c r="Q252" s="1046"/>
      <c r="R252" s="6"/>
      <c r="S252" s="6"/>
      <c r="U252" s="9"/>
      <c r="V252" s="9"/>
      <c r="X252" s="9"/>
      <c r="Y252" s="9"/>
      <c r="Z252" s="9"/>
      <c r="AA252" s="9"/>
      <c r="AB252" s="9"/>
      <c r="AC252" s="9"/>
      <c r="AD252" s="9"/>
      <c r="AE252" s="9"/>
      <c r="AF252" s="9"/>
      <c r="AG252" s="9"/>
      <c r="AH252" s="9"/>
    </row>
    <row r="253" spans="1:34" x14ac:dyDescent="0.25">
      <c r="A253" s="9"/>
      <c r="B253" s="9"/>
      <c r="C253" s="9"/>
      <c r="D253" s="9"/>
      <c r="F253" s="9"/>
      <c r="I253" s="6"/>
      <c r="J253" s="6"/>
      <c r="K253" s="425"/>
      <c r="L253" s="9"/>
      <c r="M253" s="9"/>
      <c r="N253" s="9"/>
      <c r="O253" s="9"/>
      <c r="P253" s="9"/>
      <c r="Q253" s="1046"/>
      <c r="R253" s="6"/>
      <c r="S253" s="6"/>
      <c r="U253" s="9"/>
      <c r="V253" s="9"/>
      <c r="X253" s="9"/>
      <c r="Y253" s="9"/>
      <c r="Z253" s="9"/>
      <c r="AA253" s="9"/>
      <c r="AB253" s="9"/>
      <c r="AC253" s="9"/>
      <c r="AD253" s="9"/>
      <c r="AE253" s="9"/>
      <c r="AF253" s="9"/>
      <c r="AG253" s="9"/>
      <c r="AH253" s="9"/>
    </row>
    <row r="254" spans="1:34" x14ac:dyDescent="0.25">
      <c r="A254" s="9"/>
      <c r="B254" s="9"/>
      <c r="C254" s="9"/>
      <c r="D254" s="9"/>
      <c r="F254" s="9"/>
      <c r="I254" s="6"/>
      <c r="J254" s="6"/>
      <c r="K254" s="425"/>
      <c r="L254" s="9"/>
      <c r="M254" s="9"/>
      <c r="N254" s="9"/>
      <c r="O254" s="9"/>
      <c r="P254" s="9"/>
      <c r="Q254" s="1046"/>
      <c r="R254" s="6"/>
      <c r="S254" s="6"/>
      <c r="U254" s="9"/>
      <c r="V254" s="9"/>
      <c r="X254" s="9"/>
      <c r="Y254" s="9"/>
      <c r="Z254" s="9"/>
      <c r="AA254" s="9"/>
      <c r="AB254" s="9"/>
      <c r="AC254" s="9"/>
      <c r="AD254" s="9"/>
      <c r="AE254" s="9"/>
      <c r="AF254" s="9"/>
      <c r="AG254" s="9"/>
      <c r="AH254" s="9"/>
    </row>
    <row r="255" spans="1:34" x14ac:dyDescent="0.25">
      <c r="A255" s="9"/>
      <c r="B255" s="9"/>
      <c r="C255" s="9"/>
      <c r="D255" s="9"/>
      <c r="F255" s="9"/>
      <c r="I255" s="6"/>
      <c r="J255" s="6"/>
      <c r="K255" s="425"/>
      <c r="L255" s="9"/>
      <c r="M255" s="9"/>
      <c r="N255" s="9"/>
      <c r="O255" s="9"/>
      <c r="P255" s="9"/>
      <c r="Q255" s="1046"/>
      <c r="R255" s="6"/>
      <c r="S255" s="6"/>
      <c r="U255" s="9"/>
      <c r="V255" s="9"/>
      <c r="X255" s="9"/>
      <c r="Y255" s="9"/>
      <c r="Z255" s="9"/>
      <c r="AA255" s="9"/>
      <c r="AB255" s="9"/>
      <c r="AC255" s="9"/>
      <c r="AD255" s="9"/>
      <c r="AE255" s="9"/>
      <c r="AF255" s="9"/>
      <c r="AG255" s="9"/>
      <c r="AH255" s="9"/>
    </row>
    <row r="256" spans="1:34" x14ac:dyDescent="0.25">
      <c r="A256" s="9"/>
      <c r="B256" s="9"/>
      <c r="C256" s="9"/>
      <c r="D256" s="9"/>
      <c r="F256" s="9"/>
      <c r="I256" s="6"/>
      <c r="J256" s="6"/>
      <c r="K256" s="425"/>
      <c r="L256" s="9"/>
      <c r="M256" s="9"/>
      <c r="N256" s="9"/>
      <c r="O256" s="9"/>
      <c r="P256" s="9"/>
      <c r="Q256" s="1046"/>
      <c r="R256" s="6"/>
      <c r="S256" s="6"/>
      <c r="U256" s="9"/>
      <c r="V256" s="9"/>
      <c r="X256" s="9"/>
      <c r="Y256" s="9"/>
      <c r="Z256" s="9"/>
      <c r="AA256" s="9"/>
      <c r="AB256" s="9"/>
      <c r="AC256" s="9"/>
      <c r="AD256" s="9"/>
      <c r="AE256" s="9"/>
      <c r="AF256" s="9"/>
      <c r="AG256" s="9"/>
      <c r="AH256" s="9"/>
    </row>
    <row r="257" spans="1:34" x14ac:dyDescent="0.25">
      <c r="A257" s="9"/>
      <c r="B257" s="9"/>
      <c r="C257" s="9"/>
      <c r="D257" s="9"/>
      <c r="F257" s="9"/>
      <c r="I257" s="6"/>
      <c r="J257" s="6"/>
      <c r="K257" s="425"/>
      <c r="L257" s="9"/>
      <c r="M257" s="9"/>
      <c r="N257" s="9"/>
      <c r="O257" s="9"/>
      <c r="P257" s="9"/>
      <c r="Q257" s="1046"/>
      <c r="R257" s="6"/>
      <c r="S257" s="6"/>
      <c r="U257" s="9"/>
      <c r="V257" s="9"/>
      <c r="X257" s="9"/>
      <c r="Y257" s="9"/>
      <c r="Z257" s="9"/>
      <c r="AA257" s="9"/>
      <c r="AB257" s="9"/>
      <c r="AC257" s="9"/>
      <c r="AD257" s="9"/>
      <c r="AE257" s="9"/>
      <c r="AF257" s="9"/>
      <c r="AG257" s="9"/>
      <c r="AH257" s="9"/>
    </row>
    <row r="258" spans="1:34" x14ac:dyDescent="0.25">
      <c r="A258" s="9"/>
      <c r="B258" s="9"/>
      <c r="C258" s="9"/>
      <c r="D258" s="9"/>
      <c r="F258" s="9"/>
      <c r="I258" s="6"/>
      <c r="J258" s="6"/>
      <c r="K258" s="425"/>
      <c r="L258" s="9"/>
      <c r="M258" s="9"/>
      <c r="N258" s="9"/>
      <c r="O258" s="9"/>
      <c r="P258" s="9"/>
      <c r="Q258" s="1046"/>
      <c r="R258" s="6"/>
      <c r="S258" s="6"/>
      <c r="U258" s="9"/>
      <c r="V258" s="9"/>
      <c r="X258" s="9"/>
      <c r="Y258" s="9"/>
      <c r="Z258" s="9"/>
      <c r="AA258" s="9"/>
      <c r="AB258" s="9"/>
      <c r="AC258" s="9"/>
      <c r="AD258" s="9"/>
      <c r="AE258" s="9"/>
      <c r="AF258" s="9"/>
      <c r="AG258" s="9"/>
      <c r="AH258" s="9"/>
    </row>
    <row r="259" spans="1:34" x14ac:dyDescent="0.25">
      <c r="A259" s="9"/>
      <c r="B259" s="9"/>
      <c r="C259" s="9"/>
      <c r="D259" s="9"/>
      <c r="F259" s="9"/>
      <c r="I259" s="6"/>
      <c r="J259" s="6"/>
      <c r="K259" s="425"/>
      <c r="L259" s="9"/>
      <c r="M259" s="9"/>
      <c r="N259" s="9"/>
      <c r="O259" s="9"/>
      <c r="P259" s="9"/>
      <c r="Q259" s="1046"/>
      <c r="R259" s="6"/>
      <c r="S259" s="6"/>
      <c r="U259" s="9"/>
      <c r="V259" s="9"/>
      <c r="X259" s="9"/>
      <c r="Y259" s="9"/>
      <c r="Z259" s="9"/>
      <c r="AA259" s="9"/>
      <c r="AB259" s="9"/>
      <c r="AC259" s="9"/>
      <c r="AD259" s="9"/>
      <c r="AE259" s="9"/>
      <c r="AF259" s="9"/>
      <c r="AG259" s="9"/>
      <c r="AH259" s="9"/>
    </row>
    <row r="260" spans="1:34" x14ac:dyDescent="0.25">
      <c r="A260" s="9"/>
      <c r="B260" s="9"/>
      <c r="C260" s="9"/>
      <c r="D260" s="9"/>
      <c r="F260" s="9"/>
      <c r="I260" s="6"/>
      <c r="J260" s="6"/>
      <c r="K260" s="425"/>
      <c r="L260" s="9"/>
      <c r="M260" s="9"/>
      <c r="N260" s="9"/>
      <c r="O260" s="9"/>
      <c r="P260" s="9"/>
      <c r="Q260" s="1046"/>
      <c r="R260" s="6"/>
      <c r="S260" s="6"/>
      <c r="U260" s="9"/>
      <c r="V260" s="9"/>
      <c r="X260" s="9"/>
      <c r="Y260" s="9"/>
      <c r="Z260" s="9"/>
      <c r="AA260" s="9"/>
      <c r="AB260" s="9"/>
      <c r="AC260" s="9"/>
      <c r="AD260" s="9"/>
      <c r="AE260" s="9"/>
      <c r="AF260" s="9"/>
      <c r="AG260" s="9"/>
      <c r="AH260" s="9"/>
    </row>
    <row r="261" spans="1:34" x14ac:dyDescent="0.25">
      <c r="A261" s="9"/>
      <c r="B261" s="9"/>
      <c r="C261" s="9"/>
      <c r="D261" s="9"/>
      <c r="F261" s="9"/>
      <c r="I261" s="6"/>
      <c r="J261" s="6"/>
      <c r="K261" s="425"/>
      <c r="L261" s="9"/>
      <c r="M261" s="9"/>
      <c r="N261" s="9"/>
      <c r="O261" s="9"/>
      <c r="P261" s="9"/>
      <c r="Q261" s="1046"/>
      <c r="R261" s="6"/>
      <c r="S261" s="6"/>
      <c r="U261" s="9"/>
      <c r="V261" s="9"/>
      <c r="X261" s="9"/>
      <c r="Y261" s="9"/>
      <c r="Z261" s="9"/>
      <c r="AA261" s="9"/>
      <c r="AB261" s="9"/>
      <c r="AC261" s="9"/>
      <c r="AD261" s="9"/>
      <c r="AE261" s="9"/>
      <c r="AF261" s="9"/>
      <c r="AG261" s="9"/>
      <c r="AH261" s="9"/>
    </row>
    <row r="262" spans="1:34" x14ac:dyDescent="0.25">
      <c r="A262" s="9"/>
      <c r="B262" s="9"/>
      <c r="C262" s="9"/>
      <c r="D262" s="9"/>
      <c r="F262" s="9"/>
      <c r="I262" s="6"/>
      <c r="J262" s="6"/>
      <c r="K262" s="425"/>
      <c r="L262" s="9"/>
      <c r="M262" s="9"/>
      <c r="N262" s="9"/>
      <c r="O262" s="9"/>
      <c r="P262" s="9"/>
      <c r="Q262" s="1046"/>
      <c r="R262" s="6"/>
      <c r="S262" s="6"/>
      <c r="U262" s="9"/>
      <c r="V262" s="9"/>
      <c r="X262" s="9"/>
      <c r="Y262" s="9"/>
      <c r="Z262" s="9"/>
      <c r="AA262" s="9"/>
      <c r="AB262" s="9"/>
      <c r="AC262" s="9"/>
      <c r="AD262" s="9"/>
      <c r="AE262" s="9"/>
      <c r="AF262" s="9"/>
      <c r="AG262" s="9"/>
      <c r="AH262" s="9"/>
    </row>
    <row r="263" spans="1:34" x14ac:dyDescent="0.25">
      <c r="A263" s="9"/>
      <c r="B263" s="9"/>
      <c r="C263" s="9"/>
      <c r="D263" s="9"/>
      <c r="F263" s="9"/>
      <c r="I263" s="6"/>
      <c r="J263" s="6"/>
      <c r="K263" s="425"/>
      <c r="L263" s="9"/>
      <c r="M263" s="9"/>
      <c r="N263" s="9"/>
      <c r="O263" s="9"/>
      <c r="P263" s="9"/>
      <c r="Q263" s="1046"/>
      <c r="R263" s="6"/>
      <c r="S263" s="6"/>
      <c r="U263" s="9"/>
      <c r="V263" s="9"/>
      <c r="X263" s="9"/>
      <c r="Y263" s="9"/>
      <c r="Z263" s="9"/>
      <c r="AA263" s="9"/>
      <c r="AB263" s="9"/>
      <c r="AC263" s="9"/>
      <c r="AD263" s="9"/>
      <c r="AE263" s="9"/>
      <c r="AF263" s="9"/>
      <c r="AG263" s="9"/>
      <c r="AH263" s="9"/>
    </row>
    <row r="264" spans="1:34" x14ac:dyDescent="0.25">
      <c r="A264" s="9"/>
      <c r="B264" s="9"/>
      <c r="C264" s="9"/>
      <c r="D264" s="9"/>
      <c r="F264" s="9"/>
      <c r="I264" s="6"/>
      <c r="J264" s="6"/>
      <c r="K264" s="425"/>
      <c r="L264" s="9"/>
      <c r="M264" s="9"/>
      <c r="N264" s="9"/>
      <c r="O264" s="9"/>
      <c r="P264" s="9"/>
      <c r="Q264" s="1046"/>
      <c r="R264" s="6"/>
      <c r="S264" s="6"/>
      <c r="U264" s="9"/>
      <c r="V264" s="9"/>
      <c r="X264" s="9"/>
      <c r="Y264" s="9"/>
      <c r="Z264" s="9"/>
      <c r="AA264" s="9"/>
      <c r="AB264" s="9"/>
      <c r="AC264" s="9"/>
      <c r="AD264" s="9"/>
      <c r="AE264" s="9"/>
      <c r="AF264" s="9"/>
      <c r="AG264" s="9"/>
      <c r="AH264" s="9"/>
    </row>
    <row r="265" spans="1:34" x14ac:dyDescent="0.25">
      <c r="A265" s="9"/>
      <c r="B265" s="9"/>
      <c r="C265" s="9"/>
      <c r="D265" s="9"/>
      <c r="F265" s="9"/>
      <c r="I265" s="6"/>
      <c r="J265" s="6"/>
      <c r="K265" s="425"/>
      <c r="L265" s="9"/>
      <c r="M265" s="9"/>
      <c r="N265" s="9"/>
      <c r="O265" s="9"/>
      <c r="P265" s="9"/>
      <c r="Q265" s="1046"/>
      <c r="R265" s="6"/>
      <c r="S265" s="6"/>
      <c r="U265" s="9"/>
      <c r="V265" s="9"/>
      <c r="X265" s="9"/>
      <c r="Y265" s="9"/>
      <c r="Z265" s="9"/>
      <c r="AA265" s="9"/>
      <c r="AB265" s="9"/>
      <c r="AC265" s="9"/>
      <c r="AD265" s="9"/>
      <c r="AE265" s="9"/>
      <c r="AF265" s="9"/>
      <c r="AG265" s="9"/>
      <c r="AH265" s="9"/>
    </row>
    <row r="266" spans="1:34" x14ac:dyDescent="0.25">
      <c r="A266" s="9"/>
      <c r="B266" s="9"/>
      <c r="C266" s="9"/>
      <c r="D266" s="9"/>
      <c r="F266" s="9"/>
      <c r="I266" s="6"/>
      <c r="J266" s="6"/>
      <c r="K266" s="425"/>
      <c r="L266" s="9"/>
      <c r="M266" s="9"/>
      <c r="N266" s="9"/>
      <c r="O266" s="9"/>
      <c r="P266" s="9"/>
      <c r="Q266" s="1046"/>
      <c r="R266" s="6"/>
      <c r="S266" s="6"/>
      <c r="U266" s="9"/>
      <c r="V266" s="9"/>
      <c r="X266" s="9"/>
      <c r="Y266" s="9"/>
      <c r="Z266" s="9"/>
      <c r="AA266" s="9"/>
      <c r="AB266" s="9"/>
      <c r="AC266" s="9"/>
      <c r="AD266" s="9"/>
      <c r="AE266" s="9"/>
      <c r="AF266" s="9"/>
      <c r="AG266" s="9"/>
      <c r="AH266" s="9"/>
    </row>
    <row r="267" spans="1:34" x14ac:dyDescent="0.25">
      <c r="A267" s="9"/>
      <c r="B267" s="9"/>
      <c r="C267" s="9"/>
      <c r="D267" s="9"/>
      <c r="F267" s="9"/>
      <c r="I267" s="6"/>
      <c r="J267" s="6"/>
      <c r="K267" s="425"/>
      <c r="L267" s="9"/>
      <c r="M267" s="9"/>
      <c r="N267" s="9"/>
      <c r="O267" s="9"/>
      <c r="P267" s="9"/>
      <c r="Q267" s="1046"/>
      <c r="R267" s="6"/>
      <c r="S267" s="6"/>
      <c r="U267" s="9"/>
      <c r="V267" s="9"/>
      <c r="X267" s="9"/>
      <c r="Y267" s="9"/>
      <c r="Z267" s="9"/>
      <c r="AA267" s="9"/>
      <c r="AB267" s="9"/>
      <c r="AC267" s="9"/>
      <c r="AD267" s="9"/>
      <c r="AE267" s="9"/>
      <c r="AF267" s="9"/>
      <c r="AG267" s="9"/>
      <c r="AH267" s="9"/>
    </row>
    <row r="268" spans="1:34" x14ac:dyDescent="0.25">
      <c r="A268" s="9"/>
      <c r="B268" s="9"/>
      <c r="C268" s="9"/>
      <c r="D268" s="9"/>
      <c r="F268" s="9"/>
      <c r="I268" s="6"/>
      <c r="J268" s="6"/>
      <c r="K268" s="425"/>
      <c r="L268" s="9"/>
      <c r="M268" s="9"/>
      <c r="N268" s="9"/>
      <c r="O268" s="9"/>
      <c r="P268" s="9"/>
      <c r="Q268" s="1046"/>
      <c r="R268" s="6"/>
      <c r="S268" s="6"/>
      <c r="U268" s="9"/>
      <c r="V268" s="9"/>
      <c r="X268" s="9"/>
      <c r="Y268" s="9"/>
      <c r="Z268" s="9"/>
      <c r="AA268" s="9"/>
      <c r="AB268" s="9"/>
      <c r="AC268" s="9"/>
      <c r="AD268" s="9"/>
      <c r="AE268" s="9"/>
      <c r="AF268" s="9"/>
      <c r="AG268" s="9"/>
      <c r="AH268" s="9"/>
    </row>
    <row r="269" spans="1:34" x14ac:dyDescent="0.25">
      <c r="A269" s="9"/>
      <c r="B269" s="9"/>
      <c r="C269" s="9"/>
      <c r="D269" s="9"/>
      <c r="F269" s="9"/>
      <c r="I269" s="6"/>
      <c r="J269" s="6"/>
      <c r="K269" s="425"/>
      <c r="L269" s="9"/>
      <c r="M269" s="9"/>
      <c r="N269" s="9"/>
      <c r="O269" s="9"/>
      <c r="P269" s="9"/>
      <c r="Q269" s="1046"/>
      <c r="R269" s="6"/>
      <c r="S269" s="6"/>
      <c r="U269" s="9"/>
      <c r="V269" s="9"/>
      <c r="X269" s="9"/>
      <c r="Y269" s="9"/>
      <c r="Z269" s="9"/>
      <c r="AA269" s="9"/>
      <c r="AB269" s="9"/>
      <c r="AC269" s="9"/>
      <c r="AD269" s="9"/>
      <c r="AE269" s="9"/>
      <c r="AF269" s="9"/>
      <c r="AG269" s="9"/>
      <c r="AH269" s="9"/>
    </row>
    <row r="270" spans="1:34" x14ac:dyDescent="0.25">
      <c r="A270" s="9"/>
      <c r="B270" s="9"/>
      <c r="C270" s="9"/>
      <c r="D270" s="9"/>
      <c r="F270" s="9"/>
      <c r="I270" s="6"/>
      <c r="J270" s="6"/>
      <c r="K270" s="425"/>
      <c r="L270" s="9"/>
      <c r="M270" s="9"/>
      <c r="N270" s="9"/>
      <c r="O270" s="9"/>
      <c r="P270" s="9"/>
      <c r="Q270" s="1046"/>
      <c r="R270" s="6"/>
      <c r="S270" s="6"/>
      <c r="U270" s="9"/>
      <c r="V270" s="9"/>
      <c r="X270" s="9"/>
      <c r="Y270" s="9"/>
      <c r="Z270" s="9"/>
      <c r="AA270" s="9"/>
      <c r="AB270" s="9"/>
      <c r="AC270" s="9"/>
      <c r="AD270" s="9"/>
      <c r="AE270" s="9"/>
      <c r="AF270" s="9"/>
      <c r="AG270" s="9"/>
      <c r="AH270" s="9"/>
    </row>
    <row r="271" spans="1:34" x14ac:dyDescent="0.25">
      <c r="A271" s="9"/>
      <c r="B271" s="9"/>
      <c r="C271" s="9"/>
      <c r="D271" s="9"/>
      <c r="F271" s="9"/>
      <c r="I271" s="6"/>
      <c r="J271" s="6"/>
      <c r="K271" s="425"/>
      <c r="L271" s="9"/>
      <c r="M271" s="9"/>
      <c r="N271" s="9"/>
      <c r="O271" s="9"/>
      <c r="P271" s="9"/>
      <c r="Q271" s="1046"/>
      <c r="R271" s="6"/>
      <c r="S271" s="6"/>
      <c r="U271" s="9"/>
      <c r="V271" s="9"/>
      <c r="X271" s="9"/>
      <c r="Y271" s="9"/>
      <c r="Z271" s="9"/>
      <c r="AA271" s="9"/>
      <c r="AB271" s="9"/>
      <c r="AC271" s="9"/>
      <c r="AD271" s="9"/>
      <c r="AE271" s="9"/>
      <c r="AF271" s="9"/>
      <c r="AG271" s="9"/>
      <c r="AH271" s="9"/>
    </row>
    <row r="272" spans="1:34" x14ac:dyDescent="0.25">
      <c r="A272" s="9"/>
      <c r="B272" s="9"/>
      <c r="C272" s="9"/>
      <c r="D272" s="9"/>
      <c r="F272" s="9"/>
      <c r="I272" s="6"/>
      <c r="J272" s="6"/>
      <c r="K272" s="425"/>
      <c r="L272" s="9"/>
      <c r="M272" s="9"/>
      <c r="N272" s="9"/>
      <c r="O272" s="9"/>
      <c r="P272" s="9"/>
      <c r="Q272" s="1046"/>
      <c r="R272" s="6"/>
      <c r="S272" s="6"/>
      <c r="U272" s="9"/>
      <c r="V272" s="9"/>
      <c r="X272" s="9"/>
      <c r="Y272" s="9"/>
      <c r="Z272" s="9"/>
      <c r="AA272" s="9"/>
      <c r="AB272" s="9"/>
      <c r="AC272" s="9"/>
      <c r="AD272" s="9"/>
      <c r="AE272" s="9"/>
      <c r="AF272" s="9"/>
      <c r="AG272" s="9"/>
      <c r="AH272" s="9"/>
    </row>
    <row r="273" spans="1:34" x14ac:dyDescent="0.25">
      <c r="A273" s="9"/>
      <c r="B273" s="9"/>
      <c r="C273" s="9"/>
      <c r="D273" s="9"/>
      <c r="F273" s="9"/>
      <c r="I273" s="6"/>
      <c r="J273" s="6"/>
      <c r="K273" s="425"/>
      <c r="L273" s="9"/>
      <c r="M273" s="9"/>
      <c r="N273" s="9"/>
      <c r="O273" s="9"/>
      <c r="P273" s="9"/>
      <c r="Q273" s="1046"/>
      <c r="R273" s="6"/>
      <c r="S273" s="6"/>
      <c r="U273" s="9"/>
      <c r="V273" s="9"/>
      <c r="X273" s="9"/>
      <c r="Y273" s="9"/>
      <c r="Z273" s="9"/>
      <c r="AA273" s="9"/>
      <c r="AB273" s="9"/>
      <c r="AC273" s="9"/>
      <c r="AD273" s="9"/>
      <c r="AE273" s="9"/>
      <c r="AF273" s="9"/>
      <c r="AG273" s="9"/>
      <c r="AH273" s="9"/>
    </row>
    <row r="274" spans="1:34" x14ac:dyDescent="0.25">
      <c r="A274" s="9"/>
      <c r="B274" s="9"/>
      <c r="C274" s="9"/>
      <c r="D274" s="9"/>
      <c r="F274" s="9"/>
      <c r="I274" s="6"/>
      <c r="J274" s="6"/>
      <c r="K274" s="425"/>
      <c r="L274" s="9"/>
      <c r="M274" s="9"/>
      <c r="N274" s="9"/>
      <c r="O274" s="9"/>
      <c r="P274" s="9"/>
      <c r="Q274" s="1046"/>
      <c r="R274" s="6"/>
      <c r="S274" s="6"/>
      <c r="U274" s="9"/>
      <c r="V274" s="9"/>
      <c r="X274" s="9"/>
      <c r="Y274" s="9"/>
      <c r="Z274" s="9"/>
      <c r="AA274" s="9"/>
      <c r="AB274" s="9"/>
      <c r="AC274" s="9"/>
      <c r="AD274" s="9"/>
      <c r="AE274" s="9"/>
      <c r="AF274" s="9"/>
      <c r="AG274" s="9"/>
      <c r="AH274" s="9"/>
    </row>
    <row r="275" spans="1:34" x14ac:dyDescent="0.25">
      <c r="A275" s="9"/>
      <c r="B275" s="9"/>
      <c r="C275" s="9"/>
      <c r="D275" s="9"/>
      <c r="F275" s="9"/>
      <c r="I275" s="6"/>
      <c r="J275" s="6"/>
      <c r="K275" s="425"/>
      <c r="L275" s="9"/>
      <c r="M275" s="9"/>
      <c r="N275" s="9"/>
      <c r="O275" s="9"/>
      <c r="P275" s="9"/>
      <c r="Q275" s="1046"/>
      <c r="R275" s="6"/>
      <c r="S275" s="6"/>
      <c r="U275" s="9"/>
      <c r="V275" s="9"/>
      <c r="X275" s="9"/>
      <c r="Y275" s="9"/>
      <c r="Z275" s="9"/>
      <c r="AA275" s="9"/>
      <c r="AB275" s="9"/>
      <c r="AC275" s="9"/>
      <c r="AD275" s="9"/>
      <c r="AE275" s="9"/>
      <c r="AF275" s="9"/>
      <c r="AG275" s="9"/>
      <c r="AH275" s="9"/>
    </row>
    <row r="276" spans="1:34" x14ac:dyDescent="0.25">
      <c r="A276" s="9"/>
      <c r="B276" s="9"/>
      <c r="C276" s="9"/>
      <c r="D276" s="9"/>
      <c r="F276" s="9"/>
      <c r="I276" s="6"/>
      <c r="J276" s="6"/>
      <c r="K276" s="425"/>
      <c r="L276" s="9"/>
      <c r="M276" s="9"/>
      <c r="N276" s="9"/>
      <c r="O276" s="9"/>
      <c r="P276" s="9"/>
      <c r="Q276" s="1046"/>
      <c r="R276" s="6"/>
      <c r="S276" s="6"/>
      <c r="U276" s="9"/>
      <c r="V276" s="9"/>
      <c r="X276" s="9"/>
      <c r="Y276" s="9"/>
      <c r="Z276" s="9"/>
      <c r="AA276" s="9"/>
      <c r="AB276" s="9"/>
      <c r="AC276" s="9"/>
      <c r="AD276" s="9"/>
      <c r="AE276" s="9"/>
      <c r="AF276" s="9"/>
      <c r="AG276" s="9"/>
      <c r="AH276" s="9"/>
    </row>
    <row r="277" spans="1:34" x14ac:dyDescent="0.25">
      <c r="A277" s="9"/>
      <c r="B277" s="9"/>
      <c r="C277" s="9"/>
      <c r="D277" s="9"/>
      <c r="F277" s="9"/>
      <c r="I277" s="6"/>
      <c r="J277" s="6"/>
      <c r="K277" s="425"/>
      <c r="L277" s="9"/>
      <c r="M277" s="9"/>
      <c r="N277" s="9"/>
      <c r="O277" s="9"/>
      <c r="P277" s="9"/>
      <c r="Q277" s="1046"/>
      <c r="R277" s="6"/>
      <c r="S277" s="6"/>
      <c r="U277" s="9"/>
      <c r="V277" s="9"/>
      <c r="X277" s="9"/>
      <c r="Y277" s="9"/>
      <c r="Z277" s="9"/>
      <c r="AA277" s="9"/>
      <c r="AB277" s="9"/>
      <c r="AC277" s="9"/>
      <c r="AD277" s="9"/>
      <c r="AE277" s="9"/>
      <c r="AF277" s="9"/>
      <c r="AG277" s="9"/>
      <c r="AH277" s="9"/>
    </row>
    <row r="278" spans="1:34" x14ac:dyDescent="0.25">
      <c r="A278" s="9"/>
      <c r="B278" s="9"/>
      <c r="C278" s="9"/>
      <c r="D278" s="9"/>
      <c r="F278" s="9"/>
      <c r="I278" s="6"/>
      <c r="J278" s="6"/>
      <c r="K278" s="425"/>
      <c r="L278" s="9"/>
      <c r="M278" s="9"/>
      <c r="N278" s="9"/>
      <c r="O278" s="9"/>
      <c r="P278" s="9"/>
      <c r="Q278" s="1046"/>
      <c r="R278" s="6"/>
      <c r="S278" s="6"/>
      <c r="U278" s="9"/>
      <c r="V278" s="9"/>
      <c r="X278" s="9"/>
      <c r="Y278" s="9"/>
      <c r="Z278" s="9"/>
      <c r="AA278" s="9"/>
      <c r="AB278" s="9"/>
      <c r="AC278" s="9"/>
      <c r="AD278" s="9"/>
      <c r="AE278" s="9"/>
      <c r="AF278" s="9"/>
      <c r="AG278" s="9"/>
      <c r="AH278" s="9"/>
    </row>
    <row r="279" spans="1:34" x14ac:dyDescent="0.25">
      <c r="A279" s="9"/>
      <c r="B279" s="9"/>
      <c r="C279" s="9"/>
      <c r="D279" s="9"/>
      <c r="F279" s="9"/>
      <c r="I279" s="6"/>
      <c r="J279" s="6"/>
      <c r="K279" s="425"/>
      <c r="L279" s="9"/>
      <c r="M279" s="9"/>
      <c r="N279" s="9"/>
      <c r="O279" s="9"/>
      <c r="P279" s="9"/>
      <c r="Q279" s="1046"/>
      <c r="R279" s="6"/>
      <c r="S279" s="6"/>
      <c r="U279" s="9"/>
      <c r="V279" s="9"/>
      <c r="X279" s="9"/>
      <c r="Y279" s="9"/>
      <c r="Z279" s="9"/>
      <c r="AA279" s="9"/>
      <c r="AB279" s="9"/>
      <c r="AC279" s="9"/>
      <c r="AD279" s="9"/>
      <c r="AE279" s="9"/>
      <c r="AF279" s="9"/>
      <c r="AG279" s="9"/>
      <c r="AH279" s="9"/>
    </row>
    <row r="280" spans="1:34" x14ac:dyDescent="0.25">
      <c r="A280" s="9"/>
      <c r="B280" s="9"/>
      <c r="C280" s="9"/>
      <c r="D280" s="9"/>
      <c r="F280" s="9"/>
      <c r="I280" s="6"/>
      <c r="J280" s="6"/>
      <c r="K280" s="425"/>
      <c r="L280" s="9"/>
      <c r="M280" s="9"/>
      <c r="N280" s="9"/>
      <c r="O280" s="9"/>
      <c r="P280" s="9"/>
      <c r="Q280" s="1046"/>
      <c r="R280" s="6"/>
      <c r="S280" s="6"/>
      <c r="U280" s="9"/>
      <c r="V280" s="9"/>
      <c r="X280" s="9"/>
      <c r="Y280" s="9"/>
      <c r="Z280" s="9"/>
      <c r="AA280" s="9"/>
      <c r="AB280" s="9"/>
      <c r="AC280" s="9"/>
      <c r="AD280" s="9"/>
      <c r="AE280" s="9"/>
      <c r="AF280" s="9"/>
      <c r="AG280" s="9"/>
      <c r="AH280" s="9"/>
    </row>
    <row r="281" spans="1:34" x14ac:dyDescent="0.25">
      <c r="A281" s="9"/>
      <c r="B281" s="9"/>
      <c r="C281" s="9"/>
      <c r="D281" s="9"/>
      <c r="F281" s="9"/>
      <c r="I281" s="6"/>
      <c r="J281" s="6"/>
      <c r="K281" s="425"/>
      <c r="L281" s="9"/>
      <c r="M281" s="9"/>
      <c r="N281" s="9"/>
      <c r="O281" s="9"/>
      <c r="P281" s="9"/>
      <c r="Q281" s="1046"/>
      <c r="R281" s="6"/>
      <c r="S281" s="6"/>
      <c r="U281" s="9"/>
      <c r="V281" s="9"/>
      <c r="X281" s="9"/>
      <c r="Y281" s="9"/>
      <c r="Z281" s="9"/>
      <c r="AA281" s="9"/>
      <c r="AB281" s="9"/>
      <c r="AC281" s="9"/>
      <c r="AD281" s="9"/>
      <c r="AE281" s="9"/>
      <c r="AF281" s="9"/>
      <c r="AG281" s="9"/>
      <c r="AH281" s="9"/>
    </row>
    <row r="282" spans="1:34" x14ac:dyDescent="0.25">
      <c r="A282" s="9"/>
      <c r="B282" s="9"/>
      <c r="C282" s="9"/>
      <c r="D282" s="9"/>
      <c r="F282" s="9"/>
      <c r="I282" s="6"/>
      <c r="J282" s="6"/>
      <c r="K282" s="425"/>
      <c r="L282" s="9"/>
      <c r="M282" s="9"/>
      <c r="N282" s="9"/>
      <c r="O282" s="9"/>
      <c r="P282" s="9"/>
      <c r="Q282" s="1046"/>
      <c r="R282" s="6"/>
      <c r="S282" s="6"/>
      <c r="U282" s="9"/>
      <c r="V282" s="9"/>
      <c r="X282" s="9"/>
      <c r="Y282" s="9"/>
      <c r="Z282" s="9"/>
      <c r="AA282" s="9"/>
      <c r="AB282" s="9"/>
      <c r="AC282" s="9"/>
      <c r="AD282" s="9"/>
      <c r="AE282" s="9"/>
      <c r="AF282" s="9"/>
      <c r="AG282" s="9"/>
      <c r="AH282" s="9"/>
    </row>
    <row r="283" spans="1:34" x14ac:dyDescent="0.25">
      <c r="A283" s="9"/>
      <c r="B283" s="9"/>
      <c r="C283" s="9"/>
      <c r="D283" s="9"/>
      <c r="F283" s="9"/>
      <c r="I283" s="6"/>
      <c r="J283" s="6"/>
      <c r="K283" s="425"/>
      <c r="L283" s="9"/>
      <c r="M283" s="9"/>
      <c r="N283" s="9"/>
      <c r="O283" s="9"/>
      <c r="P283" s="9"/>
      <c r="Q283" s="1046"/>
      <c r="R283" s="6"/>
      <c r="S283" s="6"/>
      <c r="U283" s="9"/>
      <c r="V283" s="9"/>
      <c r="X283" s="9"/>
      <c r="Y283" s="9"/>
      <c r="Z283" s="9"/>
      <c r="AA283" s="9"/>
      <c r="AB283" s="9"/>
      <c r="AC283" s="9"/>
      <c r="AD283" s="9"/>
      <c r="AE283" s="9"/>
      <c r="AF283" s="9"/>
      <c r="AG283" s="9"/>
      <c r="AH283" s="9"/>
    </row>
    <row r="284" spans="1:34" x14ac:dyDescent="0.25">
      <c r="A284" s="9"/>
      <c r="B284" s="9"/>
      <c r="C284" s="9"/>
      <c r="D284" s="9"/>
      <c r="F284" s="9"/>
      <c r="I284" s="6"/>
      <c r="J284" s="6"/>
      <c r="K284" s="425"/>
      <c r="L284" s="9"/>
      <c r="M284" s="9"/>
      <c r="N284" s="9"/>
      <c r="O284" s="9"/>
      <c r="P284" s="9"/>
      <c r="Q284" s="1046"/>
      <c r="R284" s="6"/>
      <c r="S284" s="6"/>
      <c r="U284" s="9"/>
      <c r="V284" s="9"/>
      <c r="X284" s="9"/>
      <c r="Y284" s="9"/>
      <c r="Z284" s="9"/>
      <c r="AA284" s="9"/>
      <c r="AB284" s="9"/>
      <c r="AC284" s="9"/>
      <c r="AD284" s="9"/>
      <c r="AE284" s="9"/>
      <c r="AF284" s="9"/>
      <c r="AG284" s="9"/>
      <c r="AH284" s="9"/>
    </row>
    <row r="285" spans="1:34" x14ac:dyDescent="0.25">
      <c r="A285" s="9"/>
      <c r="B285" s="9"/>
      <c r="C285" s="9"/>
      <c r="D285" s="9"/>
      <c r="F285" s="9"/>
      <c r="I285" s="6"/>
      <c r="J285" s="6"/>
      <c r="K285" s="425"/>
      <c r="L285" s="9"/>
      <c r="M285" s="9"/>
      <c r="N285" s="9"/>
      <c r="O285" s="9"/>
      <c r="P285" s="9"/>
      <c r="Q285" s="1046"/>
      <c r="R285" s="6"/>
      <c r="S285" s="6"/>
      <c r="U285" s="9"/>
      <c r="V285" s="9"/>
      <c r="X285" s="9"/>
      <c r="Y285" s="9"/>
      <c r="Z285" s="9"/>
      <c r="AA285" s="9"/>
      <c r="AB285" s="9"/>
      <c r="AC285" s="9"/>
      <c r="AD285" s="9"/>
      <c r="AE285" s="9"/>
      <c r="AF285" s="9"/>
      <c r="AG285" s="9"/>
      <c r="AH285" s="9"/>
    </row>
    <row r="286" spans="1:34" x14ac:dyDescent="0.25">
      <c r="A286" s="9"/>
      <c r="B286" s="9"/>
      <c r="C286" s="9"/>
      <c r="D286" s="9"/>
      <c r="F286" s="9"/>
      <c r="I286" s="6"/>
      <c r="J286" s="6"/>
      <c r="K286" s="425"/>
      <c r="L286" s="9"/>
      <c r="M286" s="9"/>
      <c r="N286" s="9"/>
      <c r="O286" s="9"/>
      <c r="P286" s="9"/>
      <c r="Q286" s="1046"/>
      <c r="R286" s="6"/>
      <c r="S286" s="6"/>
      <c r="U286" s="9"/>
      <c r="V286" s="9"/>
      <c r="X286" s="9"/>
      <c r="Y286" s="9"/>
      <c r="Z286" s="9"/>
      <c r="AA286" s="9"/>
      <c r="AB286" s="9"/>
      <c r="AC286" s="9"/>
      <c r="AD286" s="9"/>
      <c r="AE286" s="9"/>
      <c r="AF286" s="9"/>
      <c r="AG286" s="9"/>
      <c r="AH286" s="9"/>
    </row>
    <row r="287" spans="1:34" x14ac:dyDescent="0.25">
      <c r="A287" s="9"/>
      <c r="B287" s="9"/>
      <c r="C287" s="9"/>
      <c r="D287" s="9"/>
      <c r="F287" s="9"/>
      <c r="I287" s="6"/>
      <c r="J287" s="6"/>
      <c r="K287" s="425"/>
      <c r="L287" s="9"/>
      <c r="M287" s="9"/>
      <c r="N287" s="9"/>
      <c r="O287" s="9"/>
      <c r="P287" s="9"/>
      <c r="Q287" s="1046"/>
      <c r="R287" s="6"/>
      <c r="S287" s="6"/>
      <c r="U287" s="9"/>
      <c r="V287" s="9"/>
      <c r="X287" s="9"/>
      <c r="Y287" s="9"/>
      <c r="Z287" s="9"/>
      <c r="AA287" s="9"/>
      <c r="AB287" s="9"/>
      <c r="AC287" s="9"/>
      <c r="AD287" s="9"/>
      <c r="AE287" s="9"/>
      <c r="AF287" s="9"/>
      <c r="AG287" s="9"/>
      <c r="AH287" s="9"/>
    </row>
    <row r="288" spans="1:34" x14ac:dyDescent="0.25">
      <c r="A288" s="9"/>
      <c r="B288" s="9"/>
      <c r="C288" s="9"/>
      <c r="D288" s="9"/>
      <c r="F288" s="9"/>
      <c r="I288" s="6"/>
      <c r="J288" s="6"/>
      <c r="K288" s="425"/>
      <c r="L288" s="9"/>
      <c r="M288" s="9"/>
      <c r="N288" s="9"/>
      <c r="O288" s="9"/>
      <c r="P288" s="9"/>
      <c r="Q288" s="1046"/>
      <c r="R288" s="6"/>
      <c r="S288" s="6"/>
      <c r="U288" s="9"/>
      <c r="V288" s="9"/>
      <c r="X288" s="9"/>
      <c r="Y288" s="9"/>
      <c r="Z288" s="9"/>
      <c r="AA288" s="9"/>
      <c r="AB288" s="9"/>
      <c r="AC288" s="9"/>
      <c r="AD288" s="9"/>
      <c r="AE288" s="9"/>
      <c r="AF288" s="9"/>
      <c r="AG288" s="9"/>
      <c r="AH288" s="9"/>
    </row>
    <row r="289" spans="1:34" x14ac:dyDescent="0.25">
      <c r="A289" s="9"/>
      <c r="B289" s="9"/>
      <c r="C289" s="9"/>
      <c r="D289" s="9"/>
      <c r="F289" s="9"/>
      <c r="I289" s="6"/>
      <c r="J289" s="6"/>
      <c r="K289" s="425"/>
      <c r="L289" s="9"/>
      <c r="M289" s="9"/>
      <c r="N289" s="9"/>
      <c r="O289" s="9"/>
      <c r="P289" s="9"/>
      <c r="Q289" s="1046"/>
      <c r="R289" s="6"/>
      <c r="S289" s="6"/>
      <c r="U289" s="9"/>
      <c r="V289" s="9"/>
      <c r="X289" s="9"/>
      <c r="Y289" s="9"/>
      <c r="Z289" s="9"/>
      <c r="AA289" s="9"/>
      <c r="AB289" s="9"/>
      <c r="AC289" s="9"/>
      <c r="AD289" s="9"/>
      <c r="AE289" s="9"/>
      <c r="AF289" s="9"/>
      <c r="AG289" s="9"/>
      <c r="AH289" s="9"/>
    </row>
    <row r="290" spans="1:34" x14ac:dyDescent="0.25">
      <c r="A290" s="9"/>
      <c r="B290" s="9"/>
      <c r="C290" s="9"/>
      <c r="D290" s="9"/>
      <c r="F290" s="9"/>
      <c r="I290" s="6"/>
      <c r="J290" s="6"/>
      <c r="K290" s="425"/>
      <c r="L290" s="9"/>
      <c r="M290" s="9"/>
      <c r="N290" s="9"/>
      <c r="O290" s="9"/>
      <c r="P290" s="9"/>
      <c r="Q290" s="1046"/>
      <c r="R290" s="6"/>
      <c r="S290" s="6"/>
      <c r="U290" s="9"/>
      <c r="V290" s="9"/>
      <c r="X290" s="9"/>
      <c r="Y290" s="9"/>
      <c r="Z290" s="9"/>
      <c r="AA290" s="9"/>
      <c r="AB290" s="9"/>
      <c r="AC290" s="9"/>
      <c r="AD290" s="9"/>
      <c r="AE290" s="9"/>
      <c r="AF290" s="9"/>
      <c r="AG290" s="9"/>
      <c r="AH290" s="9"/>
    </row>
    <row r="291" spans="1:34" x14ac:dyDescent="0.25">
      <c r="A291" s="9"/>
      <c r="B291" s="9"/>
      <c r="C291" s="9"/>
      <c r="D291" s="9"/>
      <c r="F291" s="9"/>
      <c r="I291" s="6"/>
      <c r="J291" s="6"/>
      <c r="K291" s="425"/>
      <c r="L291" s="9"/>
      <c r="M291" s="9"/>
      <c r="N291" s="9"/>
      <c r="O291" s="9"/>
      <c r="P291" s="9"/>
      <c r="Q291" s="1046"/>
      <c r="R291" s="6"/>
      <c r="S291" s="6"/>
      <c r="U291" s="9"/>
      <c r="V291" s="9"/>
      <c r="X291" s="9"/>
      <c r="Y291" s="9"/>
      <c r="Z291" s="9"/>
      <c r="AA291" s="9"/>
      <c r="AB291" s="9"/>
      <c r="AC291" s="9"/>
      <c r="AD291" s="9"/>
      <c r="AE291" s="9"/>
      <c r="AF291" s="9"/>
      <c r="AG291" s="9"/>
      <c r="AH291" s="9"/>
    </row>
    <row r="292" spans="1:34" x14ac:dyDescent="0.25">
      <c r="A292" s="9"/>
      <c r="B292" s="9"/>
      <c r="C292" s="9"/>
      <c r="D292" s="9"/>
      <c r="F292" s="9"/>
      <c r="I292" s="6"/>
      <c r="J292" s="6"/>
      <c r="K292" s="425"/>
      <c r="L292" s="9"/>
      <c r="M292" s="9"/>
      <c r="N292" s="9"/>
      <c r="O292" s="9"/>
      <c r="P292" s="9"/>
      <c r="Q292" s="1046"/>
      <c r="R292" s="6"/>
      <c r="S292" s="6"/>
      <c r="U292" s="9"/>
      <c r="V292" s="9"/>
      <c r="X292" s="9"/>
      <c r="Y292" s="9"/>
      <c r="Z292" s="9"/>
      <c r="AA292" s="9"/>
      <c r="AB292" s="9"/>
      <c r="AC292" s="9"/>
      <c r="AD292" s="9"/>
      <c r="AE292" s="9"/>
      <c r="AF292" s="9"/>
      <c r="AG292" s="9"/>
      <c r="AH292" s="9"/>
    </row>
    <row r="293" spans="1:34" x14ac:dyDescent="0.25">
      <c r="A293" s="9"/>
      <c r="B293" s="9"/>
      <c r="C293" s="9"/>
      <c r="D293" s="9"/>
      <c r="F293" s="9"/>
      <c r="I293" s="6"/>
      <c r="J293" s="6"/>
      <c r="K293" s="425"/>
      <c r="L293" s="9"/>
      <c r="M293" s="9"/>
      <c r="N293" s="9"/>
      <c r="O293" s="9"/>
      <c r="P293" s="9"/>
      <c r="Q293" s="1046"/>
      <c r="R293" s="6"/>
      <c r="S293" s="6"/>
      <c r="U293" s="9"/>
      <c r="V293" s="9"/>
      <c r="X293" s="9"/>
      <c r="Y293" s="9"/>
      <c r="Z293" s="9"/>
      <c r="AA293" s="9"/>
      <c r="AB293" s="9"/>
      <c r="AC293" s="9"/>
      <c r="AD293" s="9"/>
      <c r="AE293" s="9"/>
      <c r="AF293" s="9"/>
      <c r="AG293" s="9"/>
      <c r="AH293" s="9"/>
    </row>
    <row r="294" spans="1:34" x14ac:dyDescent="0.25">
      <c r="A294" s="9"/>
      <c r="B294" s="9"/>
      <c r="C294" s="9"/>
      <c r="D294" s="9"/>
      <c r="F294" s="9"/>
      <c r="I294" s="6"/>
      <c r="J294" s="6"/>
      <c r="K294" s="425"/>
      <c r="L294" s="9"/>
      <c r="M294" s="9"/>
      <c r="N294" s="9"/>
      <c r="O294" s="9"/>
      <c r="P294" s="9"/>
      <c r="Q294" s="1046"/>
      <c r="R294" s="6"/>
      <c r="S294" s="6"/>
      <c r="U294" s="9"/>
      <c r="V294" s="9"/>
      <c r="X294" s="9"/>
      <c r="Y294" s="9"/>
      <c r="Z294" s="9"/>
      <c r="AA294" s="9"/>
      <c r="AB294" s="9"/>
      <c r="AC294" s="9"/>
      <c r="AD294" s="9"/>
      <c r="AE294" s="9"/>
      <c r="AF294" s="9"/>
      <c r="AG294" s="9"/>
      <c r="AH294" s="9"/>
    </row>
    <row r="295" spans="1:34" x14ac:dyDescent="0.25">
      <c r="A295" s="9"/>
      <c r="B295" s="9"/>
      <c r="C295" s="9"/>
      <c r="D295" s="9"/>
      <c r="F295" s="9"/>
      <c r="I295" s="6"/>
      <c r="J295" s="6"/>
      <c r="K295" s="425"/>
      <c r="L295" s="9"/>
      <c r="M295" s="9"/>
      <c r="N295" s="9"/>
      <c r="O295" s="9"/>
      <c r="P295" s="9"/>
      <c r="Q295" s="1046"/>
      <c r="R295" s="6"/>
      <c r="S295" s="6"/>
      <c r="U295" s="9"/>
      <c r="V295" s="9"/>
      <c r="X295" s="9"/>
      <c r="Y295" s="9"/>
      <c r="Z295" s="9"/>
      <c r="AA295" s="9"/>
      <c r="AB295" s="9"/>
      <c r="AC295" s="9"/>
      <c r="AD295" s="9"/>
      <c r="AE295" s="9"/>
      <c r="AF295" s="9"/>
      <c r="AG295" s="9"/>
      <c r="AH295" s="9"/>
    </row>
    <row r="296" spans="1:34" x14ac:dyDescent="0.25">
      <c r="A296" s="9"/>
      <c r="B296" s="9"/>
      <c r="C296" s="9"/>
      <c r="D296" s="9"/>
      <c r="F296" s="9"/>
      <c r="I296" s="6"/>
      <c r="J296" s="6"/>
      <c r="K296" s="425"/>
      <c r="L296" s="9"/>
      <c r="M296" s="9"/>
      <c r="N296" s="9"/>
      <c r="O296" s="9"/>
      <c r="P296" s="9"/>
      <c r="Q296" s="1046"/>
      <c r="R296" s="6"/>
      <c r="S296" s="6"/>
      <c r="U296" s="9"/>
      <c r="V296" s="9"/>
      <c r="X296" s="9"/>
      <c r="Y296" s="9"/>
      <c r="Z296" s="9"/>
      <c r="AA296" s="9"/>
      <c r="AB296" s="9"/>
      <c r="AC296" s="9"/>
      <c r="AD296" s="9"/>
      <c r="AE296" s="9"/>
      <c r="AF296" s="9"/>
      <c r="AG296" s="9"/>
      <c r="AH296" s="9"/>
    </row>
    <row r="297" spans="1:34" x14ac:dyDescent="0.25">
      <c r="A297" s="9"/>
      <c r="B297" s="9"/>
      <c r="C297" s="9"/>
      <c r="D297" s="9"/>
      <c r="F297" s="9"/>
      <c r="I297" s="6"/>
      <c r="J297" s="6"/>
      <c r="K297" s="425"/>
      <c r="L297" s="9"/>
      <c r="M297" s="9"/>
      <c r="N297" s="9"/>
      <c r="O297" s="9"/>
      <c r="P297" s="9"/>
      <c r="Q297" s="1046"/>
      <c r="R297" s="6"/>
      <c r="S297" s="6"/>
      <c r="U297" s="9"/>
      <c r="V297" s="9"/>
      <c r="X297" s="9"/>
      <c r="Y297" s="9"/>
      <c r="Z297" s="9"/>
      <c r="AA297" s="9"/>
      <c r="AB297" s="9"/>
      <c r="AC297" s="9"/>
      <c r="AD297" s="9"/>
      <c r="AE297" s="9"/>
      <c r="AF297" s="9"/>
      <c r="AG297" s="9"/>
      <c r="AH297" s="9"/>
    </row>
    <row r="298" spans="1:34" x14ac:dyDescent="0.25">
      <c r="A298" s="9"/>
      <c r="B298" s="9"/>
      <c r="C298" s="9"/>
      <c r="D298" s="9"/>
      <c r="F298" s="9"/>
      <c r="I298" s="6"/>
      <c r="J298" s="6"/>
      <c r="K298" s="425"/>
      <c r="L298" s="9"/>
      <c r="M298" s="9"/>
      <c r="N298" s="9"/>
      <c r="O298" s="9"/>
      <c r="P298" s="9"/>
      <c r="Q298" s="1046"/>
      <c r="R298" s="6"/>
      <c r="S298" s="6"/>
      <c r="U298" s="9"/>
      <c r="V298" s="9"/>
      <c r="X298" s="9"/>
      <c r="Y298" s="9"/>
      <c r="Z298" s="9"/>
      <c r="AA298" s="9"/>
      <c r="AB298" s="9"/>
      <c r="AC298" s="9"/>
      <c r="AD298" s="9"/>
      <c r="AE298" s="9"/>
      <c r="AF298" s="9"/>
      <c r="AG298" s="9"/>
      <c r="AH298" s="9"/>
    </row>
    <row r="299" spans="1:34" x14ac:dyDescent="0.25">
      <c r="A299" s="9"/>
      <c r="B299" s="9"/>
      <c r="C299" s="9"/>
      <c r="D299" s="9"/>
      <c r="F299" s="9"/>
      <c r="I299" s="6"/>
      <c r="J299" s="6"/>
      <c r="K299" s="425"/>
      <c r="L299" s="9"/>
      <c r="M299" s="9"/>
      <c r="N299" s="9"/>
      <c r="O299" s="9"/>
      <c r="P299" s="9"/>
      <c r="Q299" s="1046"/>
      <c r="R299" s="6"/>
      <c r="S299" s="6"/>
      <c r="U299" s="9"/>
      <c r="V299" s="9"/>
      <c r="X299" s="9"/>
      <c r="Y299" s="9"/>
      <c r="Z299" s="9"/>
      <c r="AA299" s="9"/>
      <c r="AB299" s="9"/>
      <c r="AC299" s="9"/>
      <c r="AD299" s="9"/>
      <c r="AE299" s="9"/>
      <c r="AF299" s="9"/>
      <c r="AG299" s="9"/>
      <c r="AH299" s="9"/>
    </row>
    <row r="300" spans="1:34" x14ac:dyDescent="0.25">
      <c r="A300" s="9"/>
      <c r="B300" s="9"/>
      <c r="C300" s="9"/>
      <c r="D300" s="9"/>
      <c r="F300" s="9"/>
      <c r="I300" s="6"/>
      <c r="J300" s="6"/>
      <c r="K300" s="425"/>
      <c r="L300" s="9"/>
      <c r="M300" s="9"/>
      <c r="N300" s="9"/>
      <c r="O300" s="9"/>
      <c r="P300" s="9"/>
      <c r="Q300" s="1046"/>
      <c r="R300" s="6"/>
      <c r="S300" s="6"/>
      <c r="U300" s="9"/>
      <c r="V300" s="9"/>
      <c r="X300" s="9"/>
      <c r="Y300" s="9"/>
      <c r="Z300" s="9"/>
      <c r="AA300" s="9"/>
      <c r="AB300" s="9"/>
      <c r="AC300" s="9"/>
      <c r="AD300" s="9"/>
      <c r="AE300" s="9"/>
      <c r="AF300" s="9"/>
      <c r="AG300" s="9"/>
      <c r="AH300" s="9"/>
    </row>
    <row r="301" spans="1:34" x14ac:dyDescent="0.25">
      <c r="A301" s="9"/>
      <c r="B301" s="9"/>
      <c r="C301" s="9"/>
      <c r="D301" s="9"/>
      <c r="F301" s="9"/>
      <c r="I301" s="6"/>
      <c r="J301" s="6"/>
      <c r="K301" s="425"/>
      <c r="L301" s="9"/>
      <c r="M301" s="9"/>
      <c r="N301" s="9"/>
      <c r="O301" s="9"/>
      <c r="P301" s="9"/>
      <c r="Q301" s="1046"/>
      <c r="R301" s="6"/>
      <c r="S301" s="6"/>
      <c r="U301" s="9"/>
      <c r="V301" s="9"/>
      <c r="X301" s="9"/>
      <c r="Y301" s="9"/>
      <c r="Z301" s="9"/>
      <c r="AA301" s="9"/>
      <c r="AB301" s="9"/>
      <c r="AC301" s="9"/>
      <c r="AD301" s="9"/>
      <c r="AE301" s="9"/>
      <c r="AF301" s="9"/>
      <c r="AG301" s="9"/>
      <c r="AH301" s="9"/>
    </row>
    <row r="302" spans="1:34" x14ac:dyDescent="0.25">
      <c r="A302" s="9"/>
      <c r="B302" s="9"/>
      <c r="C302" s="9"/>
      <c r="D302" s="9"/>
      <c r="F302" s="9"/>
      <c r="I302" s="6"/>
      <c r="J302" s="6"/>
      <c r="K302" s="425"/>
      <c r="L302" s="9"/>
      <c r="M302" s="9"/>
      <c r="N302" s="9"/>
      <c r="O302" s="9"/>
      <c r="P302" s="9"/>
      <c r="Q302" s="1046"/>
      <c r="R302" s="6"/>
      <c r="S302" s="6"/>
      <c r="U302" s="9"/>
      <c r="V302" s="9"/>
      <c r="X302" s="9"/>
      <c r="Y302" s="9"/>
      <c r="Z302" s="9"/>
      <c r="AA302" s="9"/>
      <c r="AB302" s="9"/>
      <c r="AC302" s="9"/>
      <c r="AD302" s="9"/>
      <c r="AE302" s="9"/>
      <c r="AF302" s="9"/>
      <c r="AG302" s="9"/>
      <c r="AH302" s="9"/>
    </row>
    <row r="303" spans="1:34" x14ac:dyDescent="0.25">
      <c r="A303" s="9"/>
      <c r="B303" s="9"/>
      <c r="C303" s="9"/>
      <c r="D303" s="9"/>
      <c r="F303" s="9"/>
      <c r="I303" s="6"/>
      <c r="J303" s="6"/>
      <c r="K303" s="425"/>
      <c r="L303" s="9"/>
      <c r="M303" s="9"/>
      <c r="N303" s="9"/>
      <c r="O303" s="9"/>
      <c r="P303" s="9"/>
      <c r="Q303" s="1046"/>
      <c r="R303" s="6"/>
      <c r="S303" s="6"/>
      <c r="U303" s="9"/>
      <c r="V303" s="9"/>
      <c r="X303" s="9"/>
      <c r="Y303" s="9"/>
      <c r="Z303" s="9"/>
      <c r="AA303" s="9"/>
      <c r="AB303" s="9"/>
      <c r="AC303" s="9"/>
      <c r="AD303" s="9"/>
      <c r="AE303" s="9"/>
      <c r="AF303" s="9"/>
      <c r="AG303" s="9"/>
      <c r="AH303" s="9"/>
    </row>
    <row r="304" spans="1:34" x14ac:dyDescent="0.25">
      <c r="A304" s="9"/>
      <c r="B304" s="9"/>
      <c r="C304" s="9"/>
      <c r="D304" s="9"/>
      <c r="F304" s="9"/>
      <c r="I304" s="6"/>
      <c r="J304" s="6"/>
      <c r="K304" s="425"/>
      <c r="L304" s="9"/>
      <c r="M304" s="9"/>
      <c r="N304" s="9"/>
      <c r="O304" s="9"/>
      <c r="P304" s="9"/>
      <c r="Q304" s="1046"/>
      <c r="R304" s="6"/>
      <c r="S304" s="6"/>
      <c r="U304" s="9"/>
      <c r="V304" s="9"/>
      <c r="X304" s="9"/>
      <c r="Y304" s="9"/>
      <c r="Z304" s="9"/>
      <c r="AA304" s="9"/>
      <c r="AB304" s="9"/>
      <c r="AC304" s="9"/>
      <c r="AD304" s="9"/>
      <c r="AE304" s="9"/>
      <c r="AF304" s="9"/>
      <c r="AG304" s="9"/>
      <c r="AH304" s="9"/>
    </row>
    <row r="305" spans="1:34" x14ac:dyDescent="0.25">
      <c r="A305" s="9"/>
      <c r="B305" s="9"/>
      <c r="C305" s="9"/>
      <c r="D305" s="9"/>
      <c r="F305" s="9"/>
      <c r="I305" s="6"/>
      <c r="J305" s="6"/>
      <c r="K305" s="425"/>
      <c r="L305" s="9"/>
      <c r="M305" s="9"/>
      <c r="N305" s="9"/>
      <c r="O305" s="9"/>
      <c r="P305" s="9"/>
      <c r="Q305" s="1046"/>
      <c r="R305" s="6"/>
      <c r="S305" s="6"/>
      <c r="U305" s="9"/>
      <c r="V305" s="9"/>
      <c r="X305" s="9"/>
      <c r="Y305" s="9"/>
      <c r="Z305" s="9"/>
      <c r="AA305" s="9"/>
      <c r="AB305" s="9"/>
      <c r="AC305" s="9"/>
      <c r="AD305" s="9"/>
      <c r="AE305" s="9"/>
      <c r="AF305" s="9"/>
      <c r="AG305" s="9"/>
      <c r="AH305" s="9"/>
    </row>
    <row r="306" spans="1:34" x14ac:dyDescent="0.25">
      <c r="A306" s="9"/>
      <c r="B306" s="9"/>
      <c r="C306" s="9"/>
      <c r="D306" s="9"/>
      <c r="F306" s="9"/>
      <c r="I306" s="6"/>
      <c r="J306" s="6"/>
      <c r="K306" s="425"/>
      <c r="L306" s="9"/>
      <c r="M306" s="9"/>
      <c r="N306" s="9"/>
      <c r="O306" s="9"/>
      <c r="P306" s="9"/>
      <c r="Q306" s="1046"/>
      <c r="R306" s="6"/>
      <c r="S306" s="6"/>
      <c r="U306" s="9"/>
      <c r="V306" s="9"/>
      <c r="X306" s="9"/>
      <c r="Y306" s="9"/>
      <c r="Z306" s="9"/>
      <c r="AA306" s="9"/>
      <c r="AB306" s="9"/>
      <c r="AC306" s="9"/>
      <c r="AD306" s="9"/>
      <c r="AE306" s="9"/>
      <c r="AF306" s="9"/>
      <c r="AG306" s="9"/>
      <c r="AH306" s="9"/>
    </row>
    <row r="307" spans="1:34" x14ac:dyDescent="0.25">
      <c r="A307" s="9"/>
      <c r="B307" s="9"/>
      <c r="C307" s="9"/>
      <c r="D307" s="9"/>
      <c r="F307" s="9"/>
      <c r="I307" s="6"/>
      <c r="J307" s="6"/>
      <c r="K307" s="425"/>
      <c r="L307" s="9"/>
      <c r="M307" s="9"/>
      <c r="N307" s="9"/>
      <c r="O307" s="9"/>
      <c r="P307" s="9"/>
      <c r="Q307" s="1046"/>
      <c r="R307" s="6"/>
      <c r="S307" s="6"/>
      <c r="U307" s="9"/>
      <c r="V307" s="9"/>
      <c r="X307" s="9"/>
      <c r="Y307" s="9"/>
      <c r="Z307" s="9"/>
      <c r="AA307" s="9"/>
      <c r="AB307" s="9"/>
      <c r="AC307" s="9"/>
      <c r="AD307" s="9"/>
      <c r="AE307" s="9"/>
      <c r="AF307" s="9"/>
      <c r="AG307" s="9"/>
      <c r="AH307" s="9"/>
    </row>
    <row r="308" spans="1:34" x14ac:dyDescent="0.25">
      <c r="A308" s="9"/>
      <c r="B308" s="9"/>
      <c r="C308" s="9"/>
      <c r="D308" s="9"/>
      <c r="F308" s="9"/>
      <c r="I308" s="6"/>
      <c r="J308" s="6"/>
      <c r="K308" s="425"/>
      <c r="L308" s="9"/>
      <c r="M308" s="9"/>
      <c r="N308" s="9"/>
      <c r="O308" s="9"/>
      <c r="P308" s="9"/>
      <c r="Q308" s="1046"/>
      <c r="R308" s="6"/>
      <c r="S308" s="6"/>
      <c r="U308" s="9"/>
      <c r="V308" s="9"/>
      <c r="X308" s="9"/>
      <c r="Y308" s="9"/>
      <c r="Z308" s="9"/>
      <c r="AA308" s="9"/>
      <c r="AB308" s="9"/>
      <c r="AC308" s="9"/>
      <c r="AD308" s="9"/>
      <c r="AE308" s="9"/>
      <c r="AF308" s="9"/>
      <c r="AG308" s="9"/>
      <c r="AH308" s="9"/>
    </row>
    <row r="309" spans="1:34" x14ac:dyDescent="0.25">
      <c r="A309" s="9"/>
      <c r="B309" s="9"/>
      <c r="C309" s="9"/>
      <c r="D309" s="9"/>
      <c r="F309" s="9"/>
      <c r="I309" s="6"/>
      <c r="J309" s="6"/>
      <c r="K309" s="425"/>
      <c r="L309" s="9"/>
      <c r="M309" s="9"/>
      <c r="N309" s="9"/>
      <c r="O309" s="9"/>
      <c r="P309" s="9"/>
      <c r="Q309" s="1046"/>
      <c r="R309" s="6"/>
      <c r="S309" s="6"/>
      <c r="U309" s="9"/>
      <c r="V309" s="9"/>
      <c r="X309" s="9"/>
      <c r="Y309" s="9"/>
      <c r="Z309" s="9"/>
      <c r="AA309" s="9"/>
      <c r="AB309" s="9"/>
      <c r="AC309" s="9"/>
      <c r="AD309" s="9"/>
      <c r="AE309" s="9"/>
      <c r="AF309" s="9"/>
      <c r="AG309" s="9"/>
      <c r="AH309" s="9"/>
    </row>
    <row r="310" spans="1:34" x14ac:dyDescent="0.25">
      <c r="A310" s="9"/>
      <c r="B310" s="9"/>
      <c r="C310" s="9"/>
      <c r="D310" s="9"/>
      <c r="F310" s="9"/>
      <c r="I310" s="6"/>
      <c r="J310" s="6"/>
      <c r="K310" s="425"/>
      <c r="L310" s="9"/>
      <c r="M310" s="9"/>
      <c r="N310" s="9"/>
      <c r="O310" s="9"/>
      <c r="P310" s="9"/>
      <c r="Q310" s="1046"/>
      <c r="R310" s="6"/>
      <c r="S310" s="6"/>
      <c r="U310" s="9"/>
      <c r="V310" s="9"/>
      <c r="X310" s="9"/>
      <c r="Y310" s="9"/>
      <c r="Z310" s="9"/>
      <c r="AA310" s="9"/>
      <c r="AB310" s="9"/>
      <c r="AC310" s="9"/>
      <c r="AD310" s="9"/>
      <c r="AE310" s="9"/>
      <c r="AF310" s="9"/>
      <c r="AG310" s="9"/>
      <c r="AH310" s="9"/>
    </row>
    <row r="311" spans="1:34" x14ac:dyDescent="0.25">
      <c r="A311" s="9"/>
      <c r="B311" s="9"/>
      <c r="C311" s="9"/>
      <c r="D311" s="9"/>
      <c r="F311" s="9"/>
      <c r="I311" s="6"/>
      <c r="J311" s="6"/>
      <c r="K311" s="425"/>
      <c r="L311" s="9"/>
      <c r="M311" s="9"/>
      <c r="N311" s="9"/>
      <c r="O311" s="9"/>
      <c r="P311" s="9"/>
      <c r="Q311" s="1046"/>
      <c r="R311" s="6"/>
      <c r="S311" s="6"/>
      <c r="U311" s="9"/>
      <c r="V311" s="9"/>
      <c r="X311" s="9"/>
      <c r="Y311" s="9"/>
      <c r="Z311" s="9"/>
      <c r="AA311" s="9"/>
      <c r="AB311" s="9"/>
      <c r="AC311" s="9"/>
      <c r="AD311" s="9"/>
      <c r="AE311" s="9"/>
      <c r="AF311" s="9"/>
      <c r="AG311" s="9"/>
      <c r="AH311" s="9"/>
    </row>
    <row r="312" spans="1:34" x14ac:dyDescent="0.25">
      <c r="A312" s="9"/>
      <c r="B312" s="9"/>
      <c r="C312" s="9"/>
      <c r="D312" s="9"/>
      <c r="F312" s="9"/>
      <c r="I312" s="6"/>
      <c r="J312" s="6"/>
      <c r="K312" s="425"/>
      <c r="L312" s="9"/>
      <c r="M312" s="9"/>
      <c r="N312" s="9"/>
      <c r="O312" s="9"/>
      <c r="P312" s="9"/>
      <c r="Q312" s="1046"/>
      <c r="R312" s="6"/>
      <c r="S312" s="6"/>
      <c r="U312" s="9"/>
      <c r="V312" s="9"/>
      <c r="X312" s="9"/>
      <c r="Y312" s="9"/>
      <c r="Z312" s="9"/>
      <c r="AA312" s="9"/>
      <c r="AB312" s="9"/>
      <c r="AC312" s="9"/>
      <c r="AD312" s="9"/>
      <c r="AE312" s="9"/>
      <c r="AF312" s="9"/>
      <c r="AG312" s="9"/>
      <c r="AH312" s="9"/>
    </row>
    <row r="313" spans="1:34" x14ac:dyDescent="0.25">
      <c r="A313" s="9"/>
      <c r="B313" s="9"/>
      <c r="C313" s="9"/>
      <c r="D313" s="9"/>
      <c r="F313" s="9"/>
      <c r="I313" s="6"/>
      <c r="J313" s="6"/>
      <c r="K313" s="425"/>
      <c r="L313" s="9"/>
      <c r="M313" s="9"/>
      <c r="N313" s="9"/>
      <c r="O313" s="9"/>
      <c r="P313" s="9"/>
      <c r="Q313" s="1046"/>
      <c r="R313" s="6"/>
      <c r="S313" s="6"/>
      <c r="U313" s="9"/>
      <c r="V313" s="9"/>
      <c r="X313" s="9"/>
      <c r="Y313" s="9"/>
      <c r="Z313" s="9"/>
      <c r="AA313" s="9"/>
      <c r="AB313" s="9"/>
      <c r="AC313" s="9"/>
      <c r="AD313" s="9"/>
      <c r="AE313" s="9"/>
      <c r="AF313" s="9"/>
      <c r="AG313" s="9"/>
      <c r="AH313" s="9"/>
    </row>
    <row r="314" spans="1:34" x14ac:dyDescent="0.25">
      <c r="A314" s="9"/>
      <c r="B314" s="9"/>
      <c r="C314" s="9"/>
      <c r="D314" s="9"/>
      <c r="F314" s="9"/>
      <c r="I314" s="6"/>
      <c r="J314" s="6"/>
      <c r="K314" s="425"/>
      <c r="L314" s="9"/>
      <c r="M314" s="9"/>
      <c r="N314" s="9"/>
      <c r="O314" s="9"/>
      <c r="P314" s="9"/>
      <c r="Q314" s="1046"/>
      <c r="R314" s="6"/>
      <c r="S314" s="6"/>
      <c r="U314" s="9"/>
      <c r="V314" s="9"/>
      <c r="X314" s="9"/>
      <c r="Y314" s="9"/>
      <c r="Z314" s="9"/>
      <c r="AA314" s="9"/>
      <c r="AB314" s="9"/>
      <c r="AC314" s="9"/>
      <c r="AD314" s="9"/>
      <c r="AE314" s="9"/>
      <c r="AF314" s="9"/>
      <c r="AG314" s="9"/>
      <c r="AH314" s="9"/>
    </row>
    <row r="315" spans="1:34" x14ac:dyDescent="0.25">
      <c r="A315" s="9"/>
      <c r="B315" s="9"/>
      <c r="C315" s="9"/>
      <c r="D315" s="9"/>
      <c r="F315" s="9"/>
      <c r="I315" s="6"/>
      <c r="J315" s="6"/>
      <c r="K315" s="425"/>
      <c r="L315" s="9"/>
      <c r="M315" s="9"/>
      <c r="N315" s="9"/>
      <c r="O315" s="9"/>
      <c r="P315" s="9"/>
      <c r="Q315" s="1046"/>
      <c r="R315" s="6"/>
      <c r="S315" s="6"/>
      <c r="U315" s="9"/>
      <c r="V315" s="9"/>
      <c r="X315" s="9"/>
      <c r="Y315" s="9"/>
      <c r="Z315" s="9"/>
      <c r="AA315" s="9"/>
      <c r="AB315" s="9"/>
      <c r="AC315" s="9"/>
      <c r="AD315" s="9"/>
      <c r="AE315" s="9"/>
      <c r="AF315" s="9"/>
      <c r="AG315" s="9"/>
      <c r="AH315" s="9"/>
    </row>
    <row r="316" spans="1:34" x14ac:dyDescent="0.25">
      <c r="A316" s="9"/>
      <c r="B316" s="9"/>
      <c r="C316" s="9"/>
      <c r="D316" s="9"/>
      <c r="F316" s="9"/>
      <c r="I316" s="6"/>
      <c r="J316" s="6"/>
      <c r="K316" s="425"/>
      <c r="L316" s="9"/>
      <c r="M316" s="9"/>
      <c r="N316" s="9"/>
      <c r="O316" s="9"/>
      <c r="P316" s="9"/>
      <c r="Q316" s="1046"/>
      <c r="R316" s="6"/>
      <c r="S316" s="6"/>
      <c r="U316" s="9"/>
      <c r="V316" s="9"/>
      <c r="X316" s="9"/>
      <c r="Y316" s="9"/>
      <c r="Z316" s="9"/>
      <c r="AA316" s="9"/>
      <c r="AB316" s="9"/>
      <c r="AC316" s="9"/>
      <c r="AD316" s="9"/>
      <c r="AE316" s="9"/>
      <c r="AF316" s="9"/>
      <c r="AG316" s="9"/>
      <c r="AH316" s="9"/>
    </row>
    <row r="317" spans="1:34" x14ac:dyDescent="0.25">
      <c r="A317" s="9"/>
      <c r="B317" s="9"/>
      <c r="C317" s="9"/>
      <c r="D317" s="9"/>
      <c r="F317" s="9"/>
      <c r="I317" s="6"/>
      <c r="J317" s="6"/>
      <c r="K317" s="425"/>
      <c r="L317" s="9"/>
      <c r="M317" s="9"/>
      <c r="N317" s="9"/>
      <c r="O317" s="9"/>
      <c r="P317" s="9"/>
      <c r="Q317" s="1046"/>
      <c r="R317" s="6"/>
      <c r="S317" s="6"/>
      <c r="U317" s="9"/>
      <c r="V317" s="9"/>
      <c r="X317" s="9"/>
      <c r="Y317" s="9"/>
      <c r="Z317" s="9"/>
      <c r="AA317" s="9"/>
      <c r="AB317" s="9"/>
      <c r="AC317" s="9"/>
      <c r="AD317" s="9"/>
      <c r="AE317" s="9"/>
      <c r="AF317" s="9"/>
      <c r="AG317" s="9"/>
      <c r="AH317" s="9"/>
    </row>
    <row r="318" spans="1:34" x14ac:dyDescent="0.25">
      <c r="A318" s="9"/>
      <c r="B318" s="9"/>
      <c r="C318" s="9"/>
      <c r="D318" s="9"/>
      <c r="F318" s="9"/>
      <c r="I318" s="6"/>
      <c r="J318" s="6"/>
      <c r="K318" s="425"/>
      <c r="L318" s="9"/>
      <c r="M318" s="9"/>
      <c r="N318" s="9"/>
      <c r="O318" s="9"/>
      <c r="P318" s="9"/>
      <c r="Q318" s="1046"/>
      <c r="R318" s="6"/>
      <c r="S318" s="6"/>
      <c r="U318" s="9"/>
      <c r="V318" s="9"/>
      <c r="X318" s="9"/>
      <c r="Y318" s="9"/>
      <c r="Z318" s="9"/>
      <c r="AA318" s="9"/>
      <c r="AB318" s="9"/>
      <c r="AC318" s="9"/>
      <c r="AD318" s="9"/>
      <c r="AE318" s="9"/>
      <c r="AF318" s="9"/>
      <c r="AG318" s="9"/>
      <c r="AH318" s="9"/>
    </row>
    <row r="319" spans="1:34" x14ac:dyDescent="0.25">
      <c r="A319" s="9"/>
      <c r="B319" s="9"/>
      <c r="C319" s="9"/>
      <c r="D319" s="9"/>
      <c r="F319" s="9"/>
      <c r="I319" s="6"/>
      <c r="J319" s="6"/>
      <c r="K319" s="425"/>
      <c r="L319" s="9"/>
      <c r="M319" s="9"/>
      <c r="N319" s="9"/>
      <c r="O319" s="9"/>
      <c r="P319" s="9"/>
      <c r="Q319" s="1046"/>
      <c r="R319" s="6"/>
      <c r="S319" s="6"/>
      <c r="U319" s="9"/>
      <c r="V319" s="9"/>
      <c r="X319" s="9"/>
      <c r="Y319" s="9"/>
      <c r="Z319" s="9"/>
      <c r="AA319" s="9"/>
      <c r="AB319" s="9"/>
      <c r="AC319" s="9"/>
      <c r="AD319" s="9"/>
      <c r="AE319" s="9"/>
      <c r="AF319" s="9"/>
      <c r="AG319" s="9"/>
      <c r="AH319" s="9"/>
    </row>
    <row r="320" spans="1:34" x14ac:dyDescent="0.25">
      <c r="A320" s="9"/>
      <c r="B320" s="9"/>
      <c r="C320" s="9"/>
      <c r="D320" s="9"/>
      <c r="F320" s="9"/>
      <c r="I320" s="6"/>
      <c r="J320" s="6"/>
      <c r="K320" s="425"/>
      <c r="L320" s="9"/>
      <c r="M320" s="9"/>
      <c r="N320" s="9"/>
      <c r="O320" s="9"/>
      <c r="P320" s="9"/>
      <c r="Q320" s="1046"/>
      <c r="R320" s="6"/>
      <c r="S320" s="6"/>
      <c r="U320" s="9"/>
      <c r="V320" s="9"/>
      <c r="X320" s="9"/>
      <c r="Y320" s="9"/>
      <c r="Z320" s="9"/>
      <c r="AA320" s="9"/>
      <c r="AB320" s="9"/>
      <c r="AC320" s="9"/>
      <c r="AD320" s="9"/>
      <c r="AE320" s="9"/>
      <c r="AF320" s="9"/>
      <c r="AG320" s="9"/>
      <c r="AH320" s="9"/>
    </row>
    <row r="321" spans="1:34" x14ac:dyDescent="0.25">
      <c r="A321" s="9"/>
      <c r="B321" s="9"/>
      <c r="C321" s="9"/>
      <c r="D321" s="9"/>
      <c r="F321" s="9"/>
      <c r="I321" s="6"/>
      <c r="J321" s="6"/>
      <c r="K321" s="425"/>
      <c r="L321" s="9"/>
      <c r="M321" s="9"/>
      <c r="N321" s="9"/>
      <c r="O321" s="9"/>
      <c r="P321" s="9"/>
      <c r="Q321" s="1046"/>
      <c r="R321" s="6"/>
      <c r="S321" s="6"/>
      <c r="U321" s="9"/>
      <c r="V321" s="9"/>
      <c r="X321" s="9"/>
      <c r="Y321" s="9"/>
      <c r="Z321" s="9"/>
      <c r="AA321" s="9"/>
      <c r="AB321" s="9"/>
      <c r="AC321" s="9"/>
      <c r="AD321" s="9"/>
      <c r="AE321" s="9"/>
      <c r="AF321" s="9"/>
      <c r="AG321" s="9"/>
      <c r="AH321" s="9"/>
    </row>
    <row r="322" spans="1:34" x14ac:dyDescent="0.25">
      <c r="A322" s="9"/>
      <c r="B322" s="9"/>
      <c r="C322" s="9"/>
      <c r="D322" s="9"/>
      <c r="F322" s="9"/>
      <c r="I322" s="6"/>
      <c r="J322" s="6"/>
      <c r="K322" s="425"/>
      <c r="L322" s="9"/>
      <c r="M322" s="9"/>
      <c r="N322" s="9"/>
      <c r="O322" s="9"/>
      <c r="P322" s="9"/>
      <c r="Q322" s="1046"/>
      <c r="R322" s="6"/>
      <c r="S322" s="6"/>
      <c r="U322" s="9"/>
      <c r="V322" s="9"/>
      <c r="X322" s="9"/>
      <c r="Y322" s="9"/>
      <c r="Z322" s="9"/>
      <c r="AA322" s="9"/>
      <c r="AB322" s="9"/>
      <c r="AC322" s="9"/>
      <c r="AD322" s="9"/>
      <c r="AE322" s="9"/>
      <c r="AF322" s="9"/>
      <c r="AG322" s="9"/>
      <c r="AH322" s="9"/>
    </row>
    <row r="323" spans="1:34" x14ac:dyDescent="0.25">
      <c r="A323" s="9"/>
      <c r="B323" s="9"/>
      <c r="C323" s="9"/>
      <c r="D323" s="9"/>
      <c r="F323" s="9"/>
      <c r="I323" s="6"/>
      <c r="J323" s="6"/>
      <c r="K323" s="425"/>
      <c r="L323" s="9"/>
      <c r="M323" s="9"/>
      <c r="N323" s="9"/>
      <c r="O323" s="9"/>
      <c r="P323" s="9"/>
      <c r="Q323" s="1046"/>
      <c r="R323" s="6"/>
      <c r="S323" s="6"/>
      <c r="U323" s="9"/>
      <c r="V323" s="9"/>
      <c r="X323" s="9"/>
      <c r="Y323" s="9"/>
      <c r="Z323" s="9"/>
      <c r="AA323" s="9"/>
      <c r="AB323" s="9"/>
      <c r="AC323" s="9"/>
      <c r="AD323" s="9"/>
      <c r="AE323" s="9"/>
      <c r="AF323" s="9"/>
      <c r="AG323" s="9"/>
      <c r="AH323" s="9"/>
    </row>
    <row r="324" spans="1:34" x14ac:dyDescent="0.25">
      <c r="A324" s="9"/>
      <c r="B324" s="9"/>
      <c r="C324" s="9"/>
      <c r="D324" s="9"/>
      <c r="F324" s="9"/>
      <c r="I324" s="6"/>
      <c r="J324" s="6"/>
      <c r="K324" s="425"/>
      <c r="L324" s="9"/>
      <c r="M324" s="9"/>
      <c r="N324" s="9"/>
      <c r="O324" s="9"/>
      <c r="P324" s="9"/>
      <c r="Q324" s="1046"/>
      <c r="R324" s="6"/>
      <c r="S324" s="6"/>
      <c r="U324" s="9"/>
      <c r="V324" s="9"/>
      <c r="X324" s="9"/>
      <c r="Y324" s="9"/>
      <c r="Z324" s="9"/>
      <c r="AA324" s="9"/>
      <c r="AB324" s="9"/>
      <c r="AC324" s="9"/>
      <c r="AD324" s="9"/>
      <c r="AE324" s="9"/>
      <c r="AF324" s="9"/>
      <c r="AG324" s="9"/>
      <c r="AH324" s="9"/>
    </row>
    <row r="325" spans="1:34" x14ac:dyDescent="0.25">
      <c r="A325" s="9"/>
      <c r="B325" s="9"/>
      <c r="C325" s="9"/>
      <c r="D325" s="9"/>
      <c r="F325" s="9"/>
      <c r="I325" s="6"/>
      <c r="J325" s="6"/>
      <c r="K325" s="425"/>
      <c r="L325" s="9"/>
      <c r="M325" s="9"/>
      <c r="N325" s="9"/>
      <c r="O325" s="9"/>
      <c r="P325" s="9"/>
      <c r="Q325" s="1046"/>
      <c r="R325" s="6"/>
      <c r="S325" s="6"/>
      <c r="U325" s="9"/>
      <c r="V325" s="9"/>
      <c r="X325" s="9"/>
      <c r="Y325" s="9"/>
      <c r="Z325" s="9"/>
      <c r="AA325" s="9"/>
      <c r="AB325" s="9"/>
      <c r="AC325" s="9"/>
      <c r="AD325" s="9"/>
      <c r="AE325" s="9"/>
      <c r="AF325" s="9"/>
      <c r="AG325" s="9"/>
      <c r="AH325" s="9"/>
    </row>
    <row r="326" spans="1:34" x14ac:dyDescent="0.25">
      <c r="A326" s="9"/>
      <c r="B326" s="9"/>
      <c r="C326" s="9"/>
      <c r="D326" s="9"/>
      <c r="F326" s="9"/>
      <c r="I326" s="6"/>
      <c r="J326" s="6"/>
      <c r="K326" s="425"/>
      <c r="L326" s="9"/>
      <c r="M326" s="9"/>
      <c r="N326" s="9"/>
      <c r="O326" s="9"/>
      <c r="P326" s="9"/>
      <c r="Q326" s="1046"/>
      <c r="R326" s="6"/>
      <c r="S326" s="6"/>
      <c r="U326" s="9"/>
      <c r="V326" s="9"/>
      <c r="X326" s="9"/>
      <c r="Y326" s="9"/>
      <c r="Z326" s="9"/>
      <c r="AA326" s="9"/>
      <c r="AB326" s="9"/>
      <c r="AC326" s="9"/>
      <c r="AD326" s="9"/>
      <c r="AE326" s="9"/>
      <c r="AF326" s="9"/>
      <c r="AG326" s="9"/>
      <c r="AH326" s="9"/>
    </row>
    <row r="327" spans="1:34" x14ac:dyDescent="0.25">
      <c r="A327" s="9"/>
      <c r="B327" s="9"/>
      <c r="C327" s="9"/>
      <c r="D327" s="9"/>
      <c r="F327" s="9"/>
      <c r="I327" s="6"/>
      <c r="J327" s="6"/>
      <c r="K327" s="425"/>
      <c r="L327" s="9"/>
      <c r="M327" s="9"/>
      <c r="N327" s="9"/>
      <c r="O327" s="9"/>
      <c r="P327" s="9"/>
      <c r="Q327" s="1046"/>
      <c r="R327" s="6"/>
      <c r="S327" s="6"/>
      <c r="U327" s="9"/>
      <c r="V327" s="9"/>
      <c r="X327" s="9"/>
      <c r="Y327" s="9"/>
      <c r="Z327" s="9"/>
      <c r="AA327" s="9"/>
      <c r="AB327" s="9"/>
      <c r="AC327" s="9"/>
      <c r="AD327" s="9"/>
      <c r="AE327" s="9"/>
      <c r="AF327" s="9"/>
      <c r="AG327" s="9"/>
      <c r="AH327" s="9"/>
    </row>
    <row r="328" spans="1:34" x14ac:dyDescent="0.25">
      <c r="A328" s="9"/>
      <c r="B328" s="9"/>
      <c r="C328" s="9"/>
      <c r="D328" s="9"/>
      <c r="F328" s="9"/>
      <c r="I328" s="6"/>
      <c r="J328" s="6"/>
      <c r="K328" s="425"/>
      <c r="L328" s="9"/>
      <c r="M328" s="9"/>
      <c r="N328" s="9"/>
      <c r="O328" s="9"/>
      <c r="P328" s="9"/>
      <c r="Q328" s="1046"/>
      <c r="R328" s="6"/>
      <c r="S328" s="6"/>
      <c r="U328" s="9"/>
      <c r="V328" s="9"/>
      <c r="X328" s="9"/>
      <c r="Y328" s="9"/>
      <c r="Z328" s="9"/>
      <c r="AA328" s="9"/>
      <c r="AB328" s="9"/>
      <c r="AC328" s="9"/>
      <c r="AD328" s="9"/>
      <c r="AE328" s="9"/>
      <c r="AF328" s="9"/>
      <c r="AG328" s="9"/>
      <c r="AH328" s="9"/>
    </row>
    <row r="329" spans="1:34" x14ac:dyDescent="0.25">
      <c r="A329" s="9"/>
      <c r="B329" s="9"/>
      <c r="C329" s="9"/>
      <c r="D329" s="9"/>
      <c r="F329" s="9"/>
      <c r="I329" s="6"/>
      <c r="J329" s="6"/>
      <c r="K329" s="425"/>
      <c r="L329" s="9"/>
      <c r="M329" s="9"/>
      <c r="N329" s="9"/>
      <c r="O329" s="9"/>
      <c r="P329" s="9"/>
      <c r="Q329" s="1046"/>
      <c r="R329" s="6"/>
      <c r="S329" s="6"/>
      <c r="U329" s="9"/>
      <c r="V329" s="9"/>
      <c r="X329" s="9"/>
      <c r="Y329" s="9"/>
      <c r="Z329" s="9"/>
      <c r="AA329" s="9"/>
      <c r="AB329" s="9"/>
      <c r="AC329" s="9"/>
      <c r="AD329" s="9"/>
      <c r="AE329" s="9"/>
      <c r="AF329" s="9"/>
      <c r="AG329" s="9"/>
      <c r="AH329" s="9"/>
    </row>
    <row r="330" spans="1:34" x14ac:dyDescent="0.25">
      <c r="A330" s="9"/>
      <c r="B330" s="9"/>
      <c r="C330" s="9"/>
      <c r="D330" s="9"/>
      <c r="F330" s="9"/>
      <c r="I330" s="6"/>
      <c r="J330" s="6"/>
      <c r="K330" s="425"/>
      <c r="L330" s="9"/>
      <c r="M330" s="9"/>
      <c r="N330" s="9"/>
      <c r="O330" s="9"/>
      <c r="P330" s="9"/>
      <c r="Q330" s="1046"/>
      <c r="R330" s="6"/>
      <c r="S330" s="6"/>
      <c r="U330" s="9"/>
      <c r="V330" s="9"/>
      <c r="X330" s="9"/>
      <c r="Y330" s="9"/>
      <c r="Z330" s="9"/>
      <c r="AA330" s="9"/>
      <c r="AB330" s="9"/>
      <c r="AC330" s="9"/>
      <c r="AD330" s="9"/>
      <c r="AE330" s="9"/>
      <c r="AF330" s="9"/>
      <c r="AG330" s="9"/>
      <c r="AH330" s="9"/>
    </row>
    <row r="331" spans="1:34" x14ac:dyDescent="0.25">
      <c r="A331" s="9"/>
      <c r="B331" s="9"/>
      <c r="C331" s="9"/>
      <c r="D331" s="9"/>
      <c r="F331" s="9"/>
      <c r="I331" s="6"/>
      <c r="J331" s="6"/>
      <c r="K331" s="425"/>
      <c r="L331" s="9"/>
      <c r="M331" s="9"/>
      <c r="N331" s="9"/>
      <c r="O331" s="9"/>
      <c r="P331" s="9"/>
      <c r="Q331" s="1046"/>
      <c r="R331" s="6"/>
      <c r="S331" s="6"/>
      <c r="U331" s="9"/>
      <c r="V331" s="9"/>
      <c r="X331" s="9"/>
      <c r="Y331" s="9"/>
      <c r="Z331" s="9"/>
      <c r="AA331" s="9"/>
      <c r="AB331" s="9"/>
      <c r="AC331" s="9"/>
      <c r="AD331" s="9"/>
      <c r="AE331" s="9"/>
      <c r="AF331" s="9"/>
      <c r="AG331" s="9"/>
      <c r="AH331" s="9"/>
    </row>
    <row r="332" spans="1:34" x14ac:dyDescent="0.25">
      <c r="A332" s="9"/>
      <c r="B332" s="9"/>
      <c r="C332" s="9"/>
      <c r="D332" s="9"/>
      <c r="F332" s="9"/>
      <c r="I332" s="6"/>
      <c r="J332" s="6"/>
      <c r="K332" s="425"/>
      <c r="L332" s="9"/>
      <c r="M332" s="9"/>
      <c r="N332" s="9"/>
      <c r="O332" s="9"/>
      <c r="P332" s="9"/>
      <c r="Q332" s="1046"/>
      <c r="R332" s="6"/>
      <c r="S332" s="6"/>
      <c r="U332" s="9"/>
      <c r="V332" s="9"/>
      <c r="X332" s="9"/>
      <c r="Y332" s="9"/>
      <c r="Z332" s="9"/>
      <c r="AA332" s="9"/>
      <c r="AB332" s="9"/>
      <c r="AC332" s="9"/>
      <c r="AD332" s="9"/>
      <c r="AE332" s="9"/>
      <c r="AF332" s="9"/>
      <c r="AG332" s="9"/>
      <c r="AH332" s="9"/>
    </row>
    <row r="333" spans="1:34" x14ac:dyDescent="0.25">
      <c r="A333" s="9"/>
      <c r="B333" s="9"/>
      <c r="C333" s="9"/>
      <c r="D333" s="9"/>
      <c r="F333" s="9"/>
      <c r="I333" s="6"/>
      <c r="J333" s="6"/>
      <c r="K333" s="425"/>
      <c r="L333" s="9"/>
      <c r="M333" s="9"/>
      <c r="N333" s="9"/>
      <c r="O333" s="9"/>
      <c r="P333" s="9"/>
      <c r="Q333" s="1046"/>
      <c r="R333" s="6"/>
      <c r="S333" s="6"/>
      <c r="U333" s="9"/>
      <c r="V333" s="9"/>
      <c r="X333" s="9"/>
      <c r="Y333" s="9"/>
      <c r="Z333" s="9"/>
      <c r="AA333" s="9"/>
      <c r="AB333" s="9"/>
      <c r="AC333" s="9"/>
      <c r="AD333" s="9"/>
      <c r="AE333" s="9"/>
      <c r="AF333" s="9"/>
      <c r="AG333" s="9"/>
      <c r="AH333" s="9"/>
    </row>
    <row r="334" spans="1:34" x14ac:dyDescent="0.25">
      <c r="A334" s="9"/>
      <c r="B334" s="9"/>
      <c r="C334" s="9"/>
      <c r="D334" s="9"/>
      <c r="F334" s="9"/>
      <c r="I334" s="6"/>
      <c r="J334" s="6"/>
      <c r="K334" s="425"/>
      <c r="L334" s="9"/>
      <c r="M334" s="9"/>
      <c r="N334" s="9"/>
      <c r="O334" s="9"/>
      <c r="P334" s="9"/>
      <c r="Q334" s="1046"/>
      <c r="R334" s="6"/>
      <c r="S334" s="6"/>
      <c r="U334" s="9"/>
      <c r="V334" s="9"/>
      <c r="X334" s="9"/>
      <c r="Y334" s="9"/>
      <c r="Z334" s="9"/>
      <c r="AA334" s="9"/>
      <c r="AB334" s="9"/>
      <c r="AC334" s="9"/>
      <c r="AD334" s="9"/>
      <c r="AE334" s="9"/>
      <c r="AF334" s="9"/>
      <c r="AG334" s="9"/>
      <c r="AH334" s="9"/>
    </row>
    <row r="335" spans="1:34" x14ac:dyDescent="0.25">
      <c r="A335" s="9"/>
      <c r="B335" s="9"/>
      <c r="C335" s="9"/>
      <c r="D335" s="9"/>
      <c r="F335" s="9"/>
      <c r="I335" s="6"/>
      <c r="J335" s="6"/>
      <c r="K335" s="425"/>
      <c r="L335" s="9"/>
      <c r="M335" s="9"/>
      <c r="N335" s="9"/>
      <c r="O335" s="9"/>
      <c r="P335" s="9"/>
      <c r="Q335" s="1046"/>
      <c r="R335" s="6"/>
      <c r="S335" s="6"/>
      <c r="U335" s="9"/>
      <c r="V335" s="9"/>
      <c r="X335" s="9"/>
      <c r="Y335" s="9"/>
      <c r="Z335" s="9"/>
      <c r="AA335" s="9"/>
      <c r="AB335" s="9"/>
      <c r="AC335" s="9"/>
      <c r="AD335" s="9"/>
      <c r="AE335" s="9"/>
      <c r="AF335" s="9"/>
      <c r="AG335" s="9"/>
      <c r="AH335" s="9"/>
    </row>
    <row r="336" spans="1:34" x14ac:dyDescent="0.25">
      <c r="A336" s="9"/>
      <c r="B336" s="9"/>
      <c r="C336" s="9"/>
      <c r="D336" s="9"/>
      <c r="F336" s="9"/>
      <c r="I336" s="6"/>
      <c r="J336" s="6"/>
      <c r="K336" s="425"/>
      <c r="L336" s="9"/>
      <c r="M336" s="9"/>
      <c r="N336" s="9"/>
      <c r="O336" s="9"/>
      <c r="P336" s="9"/>
      <c r="Q336" s="1046"/>
      <c r="R336" s="6"/>
      <c r="S336" s="6"/>
      <c r="U336" s="9"/>
      <c r="V336" s="9"/>
      <c r="X336" s="9"/>
      <c r="Y336" s="9"/>
      <c r="Z336" s="9"/>
      <c r="AA336" s="9"/>
      <c r="AB336" s="9"/>
      <c r="AC336" s="9"/>
      <c r="AD336" s="9"/>
      <c r="AE336" s="9"/>
      <c r="AF336" s="9"/>
      <c r="AG336" s="9"/>
      <c r="AH336" s="9"/>
    </row>
    <row r="337" spans="1:34" x14ac:dyDescent="0.25">
      <c r="A337" s="9"/>
      <c r="B337" s="9"/>
      <c r="C337" s="9"/>
      <c r="D337" s="9"/>
      <c r="F337" s="9"/>
      <c r="I337" s="6"/>
      <c r="J337" s="6"/>
      <c r="K337" s="425"/>
      <c r="L337" s="9"/>
      <c r="M337" s="9"/>
      <c r="N337" s="9"/>
      <c r="O337" s="9"/>
      <c r="P337" s="9"/>
      <c r="Q337" s="1046"/>
      <c r="R337" s="6"/>
      <c r="S337" s="6"/>
      <c r="U337" s="9"/>
      <c r="V337" s="9"/>
      <c r="X337" s="9"/>
      <c r="Y337" s="9"/>
      <c r="Z337" s="9"/>
      <c r="AA337" s="9"/>
      <c r="AB337" s="9"/>
      <c r="AC337" s="9"/>
      <c r="AD337" s="9"/>
      <c r="AE337" s="9"/>
      <c r="AF337" s="9"/>
      <c r="AG337" s="9"/>
      <c r="AH337" s="9"/>
    </row>
    <row r="338" spans="1:34" x14ac:dyDescent="0.25">
      <c r="A338" s="9"/>
      <c r="B338" s="9"/>
      <c r="C338" s="9"/>
      <c r="D338" s="9"/>
      <c r="F338" s="9"/>
      <c r="I338" s="6"/>
      <c r="J338" s="6"/>
      <c r="K338" s="425"/>
      <c r="L338" s="9"/>
      <c r="M338" s="9"/>
      <c r="N338" s="9"/>
      <c r="O338" s="9"/>
      <c r="P338" s="9"/>
      <c r="Q338" s="1046"/>
      <c r="R338" s="6"/>
      <c r="S338" s="6"/>
      <c r="U338" s="9"/>
      <c r="V338" s="9"/>
      <c r="X338" s="9"/>
      <c r="Y338" s="9"/>
      <c r="Z338" s="9"/>
      <c r="AA338" s="9"/>
      <c r="AB338" s="9"/>
      <c r="AC338" s="9"/>
      <c r="AD338" s="9"/>
      <c r="AE338" s="9"/>
      <c r="AF338" s="9"/>
      <c r="AG338" s="9"/>
      <c r="AH338" s="9"/>
    </row>
    <row r="339" spans="1:34" x14ac:dyDescent="0.25">
      <c r="A339" s="9"/>
      <c r="B339" s="9"/>
      <c r="C339" s="9"/>
      <c r="D339" s="9"/>
      <c r="F339" s="9"/>
      <c r="I339" s="6"/>
      <c r="J339" s="6"/>
      <c r="K339" s="425"/>
      <c r="L339" s="9"/>
      <c r="M339" s="9"/>
      <c r="N339" s="9"/>
      <c r="O339" s="9"/>
      <c r="P339" s="9"/>
      <c r="Q339" s="1046"/>
      <c r="R339" s="6"/>
      <c r="S339" s="6"/>
      <c r="U339" s="9"/>
      <c r="V339" s="9"/>
      <c r="X339" s="9"/>
      <c r="Y339" s="9"/>
      <c r="Z339" s="9"/>
      <c r="AA339" s="9"/>
      <c r="AB339" s="9"/>
      <c r="AC339" s="9"/>
      <c r="AD339" s="9"/>
      <c r="AE339" s="9"/>
      <c r="AF339" s="9"/>
      <c r="AG339" s="9"/>
      <c r="AH339" s="9"/>
    </row>
    <row r="340" spans="1:34" x14ac:dyDescent="0.25">
      <c r="A340" s="9"/>
      <c r="B340" s="9"/>
      <c r="C340" s="9"/>
      <c r="D340" s="9"/>
      <c r="F340" s="9"/>
      <c r="I340" s="6"/>
      <c r="J340" s="6"/>
      <c r="K340" s="425"/>
      <c r="L340" s="9"/>
      <c r="M340" s="9"/>
      <c r="N340" s="9"/>
      <c r="O340" s="9"/>
      <c r="P340" s="9"/>
      <c r="Q340" s="1046"/>
      <c r="R340" s="6"/>
      <c r="S340" s="6"/>
      <c r="U340" s="9"/>
      <c r="V340" s="9"/>
      <c r="X340" s="9"/>
      <c r="Y340" s="9"/>
      <c r="Z340" s="9"/>
      <c r="AA340" s="9"/>
      <c r="AB340" s="9"/>
      <c r="AC340" s="9"/>
      <c r="AD340" s="9"/>
      <c r="AE340" s="9"/>
      <c r="AF340" s="9"/>
      <c r="AG340" s="9"/>
      <c r="AH340" s="9"/>
    </row>
    <row r="341" spans="1:34" x14ac:dyDescent="0.25">
      <c r="A341" s="9"/>
      <c r="B341" s="9"/>
      <c r="C341" s="9"/>
      <c r="D341" s="9"/>
      <c r="F341" s="9"/>
      <c r="I341" s="6"/>
      <c r="J341" s="6"/>
      <c r="K341" s="425"/>
      <c r="L341" s="9"/>
      <c r="M341" s="9"/>
      <c r="N341" s="9"/>
      <c r="O341" s="9"/>
      <c r="P341" s="9"/>
      <c r="Q341" s="1046"/>
      <c r="R341" s="6"/>
      <c r="S341" s="6"/>
      <c r="U341" s="9"/>
      <c r="V341" s="9"/>
      <c r="X341" s="9"/>
      <c r="Y341" s="9"/>
      <c r="Z341" s="9"/>
      <c r="AA341" s="9"/>
      <c r="AB341" s="9"/>
      <c r="AC341" s="9"/>
      <c r="AD341" s="9"/>
      <c r="AE341" s="9"/>
      <c r="AF341" s="9"/>
      <c r="AG341" s="9"/>
      <c r="AH341" s="9"/>
    </row>
    <row r="342" spans="1:34" x14ac:dyDescent="0.25">
      <c r="A342" s="9"/>
      <c r="B342" s="9"/>
      <c r="C342" s="9"/>
      <c r="D342" s="9"/>
      <c r="F342" s="9"/>
      <c r="I342" s="6"/>
      <c r="J342" s="6"/>
      <c r="K342" s="425"/>
      <c r="L342" s="9"/>
      <c r="M342" s="9"/>
      <c r="N342" s="9"/>
      <c r="O342" s="9"/>
      <c r="P342" s="9"/>
      <c r="Q342" s="1046"/>
      <c r="R342" s="6"/>
      <c r="S342" s="6"/>
      <c r="U342" s="9"/>
      <c r="V342" s="9"/>
      <c r="X342" s="9"/>
      <c r="Y342" s="9"/>
      <c r="Z342" s="9"/>
      <c r="AA342" s="9"/>
      <c r="AB342" s="9"/>
      <c r="AC342" s="9"/>
      <c r="AD342" s="9"/>
      <c r="AE342" s="9"/>
      <c r="AF342" s="9"/>
      <c r="AG342" s="9"/>
      <c r="AH342" s="9"/>
    </row>
    <row r="343" spans="1:34" x14ac:dyDescent="0.25">
      <c r="A343" s="9"/>
      <c r="B343" s="9"/>
      <c r="C343" s="9"/>
      <c r="D343" s="9"/>
      <c r="F343" s="9"/>
      <c r="I343" s="6"/>
      <c r="J343" s="6"/>
      <c r="K343" s="425"/>
      <c r="L343" s="9"/>
      <c r="M343" s="9"/>
      <c r="N343" s="9"/>
      <c r="O343" s="9"/>
      <c r="P343" s="9"/>
      <c r="Q343" s="1046"/>
      <c r="R343" s="6"/>
      <c r="S343" s="6"/>
      <c r="U343" s="9"/>
      <c r="V343" s="9"/>
      <c r="X343" s="9"/>
      <c r="Y343" s="9"/>
      <c r="Z343" s="9"/>
      <c r="AA343" s="9"/>
      <c r="AB343" s="9"/>
      <c r="AC343" s="9"/>
      <c r="AD343" s="9"/>
      <c r="AE343" s="9"/>
      <c r="AF343" s="9"/>
      <c r="AG343" s="9"/>
      <c r="AH343" s="9"/>
    </row>
    <row r="344" spans="1:34" x14ac:dyDescent="0.25">
      <c r="A344" s="9"/>
      <c r="B344" s="9"/>
      <c r="C344" s="9"/>
      <c r="D344" s="9"/>
      <c r="F344" s="9"/>
      <c r="I344" s="6"/>
      <c r="J344" s="6"/>
      <c r="K344" s="425"/>
      <c r="L344" s="9"/>
      <c r="M344" s="9"/>
      <c r="N344" s="9"/>
      <c r="O344" s="9"/>
      <c r="P344" s="9"/>
      <c r="Q344" s="1046"/>
      <c r="R344" s="6"/>
      <c r="S344" s="6"/>
      <c r="U344" s="9"/>
      <c r="V344" s="9"/>
      <c r="X344" s="9"/>
      <c r="Y344" s="9"/>
      <c r="Z344" s="9"/>
      <c r="AA344" s="9"/>
      <c r="AB344" s="9"/>
      <c r="AC344" s="9"/>
      <c r="AD344" s="9"/>
      <c r="AE344" s="9"/>
      <c r="AF344" s="9"/>
      <c r="AG344" s="9"/>
      <c r="AH344" s="9"/>
    </row>
    <row r="345" spans="1:34" x14ac:dyDescent="0.25">
      <c r="A345" s="9"/>
      <c r="B345" s="9"/>
      <c r="C345" s="9"/>
      <c r="D345" s="9"/>
      <c r="F345" s="9"/>
      <c r="I345" s="6"/>
      <c r="J345" s="6"/>
      <c r="K345" s="425"/>
      <c r="L345" s="9"/>
      <c r="M345" s="9"/>
      <c r="N345" s="9"/>
      <c r="O345" s="9"/>
      <c r="P345" s="9"/>
      <c r="Q345" s="1046"/>
      <c r="R345" s="6"/>
      <c r="S345" s="6"/>
      <c r="U345" s="9"/>
      <c r="V345" s="9"/>
      <c r="X345" s="9"/>
      <c r="Y345" s="9"/>
      <c r="Z345" s="9"/>
      <c r="AA345" s="9"/>
      <c r="AB345" s="9"/>
      <c r="AC345" s="9"/>
      <c r="AD345" s="9"/>
      <c r="AE345" s="9"/>
      <c r="AF345" s="9"/>
      <c r="AG345" s="9"/>
      <c r="AH345" s="9"/>
    </row>
    <row r="346" spans="1:34" x14ac:dyDescent="0.25">
      <c r="A346" s="9"/>
      <c r="B346" s="9"/>
      <c r="C346" s="9"/>
      <c r="D346" s="9"/>
      <c r="F346" s="9"/>
      <c r="I346" s="6"/>
      <c r="J346" s="6"/>
      <c r="K346" s="425"/>
      <c r="L346" s="9"/>
      <c r="M346" s="9"/>
      <c r="N346" s="9"/>
      <c r="O346" s="9"/>
      <c r="P346" s="9"/>
      <c r="Q346" s="1046"/>
      <c r="R346" s="6"/>
      <c r="S346" s="6"/>
      <c r="U346" s="9"/>
      <c r="V346" s="9"/>
      <c r="X346" s="9"/>
      <c r="Y346" s="9"/>
      <c r="Z346" s="9"/>
      <c r="AA346" s="9"/>
      <c r="AB346" s="9"/>
      <c r="AC346" s="9"/>
      <c r="AD346" s="9"/>
      <c r="AE346" s="9"/>
      <c r="AF346" s="9"/>
      <c r="AG346" s="9"/>
      <c r="AH346" s="9"/>
    </row>
    <row r="347" spans="1:34" x14ac:dyDescent="0.25">
      <c r="A347" s="9"/>
      <c r="B347" s="9"/>
      <c r="C347" s="9"/>
      <c r="D347" s="9"/>
      <c r="F347" s="9"/>
      <c r="I347" s="6"/>
      <c r="J347" s="6"/>
      <c r="K347" s="425"/>
      <c r="L347" s="9"/>
      <c r="M347" s="9"/>
      <c r="N347" s="9"/>
      <c r="O347" s="9"/>
      <c r="P347" s="9"/>
      <c r="Q347" s="1046"/>
      <c r="R347" s="6"/>
      <c r="S347" s="6"/>
      <c r="U347" s="9"/>
      <c r="V347" s="9"/>
      <c r="X347" s="9"/>
      <c r="Y347" s="9"/>
      <c r="Z347" s="9"/>
      <c r="AA347" s="9"/>
      <c r="AB347" s="9"/>
      <c r="AC347" s="9"/>
      <c r="AD347" s="9"/>
      <c r="AE347" s="9"/>
      <c r="AF347" s="9"/>
      <c r="AG347" s="9"/>
      <c r="AH347" s="9"/>
    </row>
    <row r="348" spans="1:34" x14ac:dyDescent="0.25">
      <c r="A348" s="9"/>
      <c r="B348" s="9"/>
      <c r="C348" s="9"/>
      <c r="D348" s="9"/>
      <c r="F348" s="9"/>
      <c r="I348" s="6"/>
      <c r="J348" s="6"/>
      <c r="K348" s="425"/>
      <c r="L348" s="9"/>
      <c r="M348" s="9"/>
      <c r="N348" s="9"/>
      <c r="O348" s="9"/>
      <c r="P348" s="9"/>
      <c r="Q348" s="1046"/>
      <c r="R348" s="6"/>
      <c r="S348" s="6"/>
      <c r="U348" s="9"/>
      <c r="V348" s="9"/>
      <c r="X348" s="9"/>
      <c r="Y348" s="9"/>
      <c r="Z348" s="9"/>
      <c r="AA348" s="9"/>
      <c r="AB348" s="9"/>
      <c r="AC348" s="9"/>
      <c r="AD348" s="9"/>
      <c r="AE348" s="9"/>
      <c r="AF348" s="9"/>
      <c r="AG348" s="9"/>
      <c r="AH348" s="9"/>
    </row>
    <row r="349" spans="1:34" x14ac:dyDescent="0.25">
      <c r="A349" s="9"/>
      <c r="B349" s="9"/>
      <c r="C349" s="9"/>
      <c r="D349" s="9"/>
      <c r="F349" s="9"/>
      <c r="I349" s="6"/>
      <c r="J349" s="6"/>
      <c r="K349" s="425"/>
      <c r="L349" s="9"/>
      <c r="M349" s="9"/>
      <c r="N349" s="9"/>
      <c r="O349" s="9"/>
      <c r="P349" s="9"/>
      <c r="Q349" s="1046"/>
      <c r="R349" s="6"/>
      <c r="S349" s="6"/>
      <c r="U349" s="9"/>
      <c r="V349" s="9"/>
      <c r="X349" s="9"/>
      <c r="Y349" s="9"/>
      <c r="Z349" s="9"/>
      <c r="AA349" s="9"/>
      <c r="AB349" s="9"/>
      <c r="AC349" s="9"/>
      <c r="AD349" s="9"/>
      <c r="AE349" s="9"/>
      <c r="AF349" s="9"/>
      <c r="AG349" s="9"/>
      <c r="AH349" s="9"/>
    </row>
    <row r="350" spans="1:34" x14ac:dyDescent="0.25">
      <c r="A350" s="9"/>
      <c r="B350" s="9"/>
      <c r="C350" s="9"/>
      <c r="D350" s="9"/>
      <c r="F350" s="9"/>
      <c r="I350" s="6"/>
      <c r="J350" s="6"/>
      <c r="K350" s="425"/>
      <c r="L350" s="9"/>
      <c r="M350" s="9"/>
      <c r="N350" s="9"/>
      <c r="O350" s="9"/>
      <c r="P350" s="9"/>
      <c r="Q350" s="1046"/>
      <c r="R350" s="6"/>
      <c r="S350" s="6"/>
      <c r="U350" s="9"/>
      <c r="V350" s="9"/>
      <c r="X350" s="9"/>
      <c r="Y350" s="9"/>
      <c r="Z350" s="9"/>
      <c r="AA350" s="9"/>
      <c r="AB350" s="9"/>
      <c r="AC350" s="9"/>
      <c r="AD350" s="9"/>
      <c r="AE350" s="9"/>
      <c r="AF350" s="9"/>
      <c r="AG350" s="9"/>
      <c r="AH350" s="9"/>
    </row>
    <row r="351" spans="1:34" x14ac:dyDescent="0.25">
      <c r="A351" s="9"/>
      <c r="B351" s="9"/>
      <c r="C351" s="9"/>
      <c r="D351" s="9"/>
      <c r="F351" s="9"/>
      <c r="I351" s="6"/>
      <c r="J351" s="6"/>
      <c r="K351" s="425"/>
      <c r="L351" s="9"/>
      <c r="M351" s="9"/>
      <c r="N351" s="9"/>
      <c r="O351" s="9"/>
      <c r="P351" s="9"/>
      <c r="Q351" s="1046"/>
      <c r="R351" s="6"/>
      <c r="S351" s="6"/>
      <c r="U351" s="9"/>
      <c r="V351" s="9"/>
      <c r="X351" s="9"/>
      <c r="Y351" s="9"/>
      <c r="Z351" s="9"/>
      <c r="AA351" s="9"/>
      <c r="AB351" s="9"/>
      <c r="AC351" s="9"/>
      <c r="AD351" s="9"/>
      <c r="AE351" s="9"/>
      <c r="AF351" s="9"/>
      <c r="AG351" s="9"/>
      <c r="AH351" s="9"/>
    </row>
    <row r="352" spans="1:34" x14ac:dyDescent="0.25">
      <c r="A352" s="9"/>
      <c r="B352" s="9"/>
      <c r="C352" s="9"/>
      <c r="D352" s="9"/>
      <c r="F352" s="9"/>
      <c r="I352" s="6"/>
      <c r="J352" s="6"/>
      <c r="K352" s="425"/>
      <c r="L352" s="9"/>
      <c r="M352" s="9"/>
      <c r="N352" s="9"/>
      <c r="O352" s="9"/>
      <c r="P352" s="9"/>
      <c r="Q352" s="1046"/>
      <c r="R352" s="6"/>
      <c r="S352" s="6"/>
      <c r="U352" s="9"/>
      <c r="V352" s="9"/>
      <c r="X352" s="9"/>
      <c r="Y352" s="9"/>
      <c r="Z352" s="9"/>
      <c r="AA352" s="9"/>
      <c r="AB352" s="9"/>
      <c r="AC352" s="9"/>
      <c r="AD352" s="9"/>
      <c r="AE352" s="9"/>
      <c r="AF352" s="9"/>
      <c r="AG352" s="9"/>
      <c r="AH352" s="9"/>
    </row>
    <row r="353" spans="1:34" x14ac:dyDescent="0.25">
      <c r="A353" s="9"/>
      <c r="B353" s="9"/>
      <c r="C353" s="9"/>
      <c r="D353" s="9"/>
      <c r="F353" s="9"/>
      <c r="I353" s="6"/>
      <c r="J353" s="6"/>
      <c r="K353" s="425"/>
      <c r="L353" s="9"/>
      <c r="M353" s="9"/>
      <c r="N353" s="9"/>
      <c r="O353" s="9"/>
      <c r="P353" s="9"/>
      <c r="Q353" s="1046"/>
      <c r="R353" s="6"/>
      <c r="S353" s="6"/>
      <c r="U353" s="9"/>
      <c r="V353" s="9"/>
      <c r="X353" s="9"/>
      <c r="Y353" s="9"/>
      <c r="Z353" s="9"/>
      <c r="AA353" s="9"/>
      <c r="AB353" s="9"/>
      <c r="AC353" s="9"/>
      <c r="AD353" s="9"/>
      <c r="AE353" s="9"/>
      <c r="AF353" s="9"/>
      <c r="AG353" s="9"/>
      <c r="AH353" s="9"/>
    </row>
    <row r="354" spans="1:34" x14ac:dyDescent="0.25">
      <c r="A354" s="9"/>
      <c r="B354" s="9"/>
      <c r="C354" s="9"/>
      <c r="D354" s="9"/>
      <c r="F354" s="9"/>
      <c r="I354" s="6"/>
      <c r="J354" s="6"/>
      <c r="K354" s="425"/>
      <c r="L354" s="9"/>
      <c r="M354" s="9"/>
      <c r="N354" s="9"/>
      <c r="O354" s="9"/>
      <c r="P354" s="9"/>
      <c r="Q354" s="1046"/>
      <c r="R354" s="6"/>
      <c r="S354" s="6"/>
      <c r="U354" s="9"/>
      <c r="V354" s="9"/>
      <c r="X354" s="9"/>
      <c r="Y354" s="9"/>
      <c r="Z354" s="9"/>
      <c r="AA354" s="9"/>
      <c r="AB354" s="9"/>
      <c r="AC354" s="9"/>
      <c r="AD354" s="9"/>
      <c r="AE354" s="9"/>
      <c r="AF354" s="9"/>
      <c r="AG354" s="9"/>
      <c r="AH354" s="9"/>
    </row>
    <row r="355" spans="1:34" x14ac:dyDescent="0.25">
      <c r="A355" s="9"/>
      <c r="B355" s="9"/>
      <c r="C355" s="9"/>
      <c r="D355" s="9"/>
      <c r="F355" s="9"/>
      <c r="I355" s="6"/>
      <c r="J355" s="6"/>
      <c r="K355" s="425"/>
      <c r="L355" s="9"/>
      <c r="M355" s="9"/>
      <c r="N355" s="9"/>
      <c r="O355" s="9"/>
      <c r="P355" s="9"/>
      <c r="Q355" s="1046"/>
      <c r="R355" s="6"/>
      <c r="S355" s="6"/>
      <c r="U355" s="9"/>
      <c r="V355" s="9"/>
      <c r="X355" s="9"/>
      <c r="Y355" s="9"/>
      <c r="Z355" s="9"/>
      <c r="AA355" s="9"/>
      <c r="AB355" s="9"/>
      <c r="AC355" s="9"/>
      <c r="AD355" s="9"/>
      <c r="AE355" s="9"/>
      <c r="AF355" s="9"/>
      <c r="AG355" s="9"/>
      <c r="AH355" s="9"/>
    </row>
    <row r="356" spans="1:34" x14ac:dyDescent="0.25">
      <c r="A356" s="9"/>
      <c r="B356" s="9"/>
      <c r="C356" s="9"/>
      <c r="D356" s="9"/>
      <c r="F356" s="9"/>
      <c r="I356" s="6"/>
      <c r="J356" s="6"/>
      <c r="K356" s="425"/>
      <c r="L356" s="9"/>
      <c r="M356" s="9"/>
      <c r="N356" s="9"/>
      <c r="O356" s="9"/>
      <c r="P356" s="9"/>
      <c r="Q356" s="1046"/>
      <c r="R356" s="6"/>
      <c r="S356" s="6"/>
      <c r="U356" s="9"/>
      <c r="V356" s="9"/>
      <c r="X356" s="9"/>
      <c r="Y356" s="9"/>
      <c r="Z356" s="9"/>
      <c r="AA356" s="9"/>
      <c r="AB356" s="9"/>
      <c r="AC356" s="9"/>
      <c r="AD356" s="9"/>
      <c r="AE356" s="9"/>
      <c r="AF356" s="9"/>
      <c r="AG356" s="9"/>
      <c r="AH356" s="9"/>
    </row>
    <row r="357" spans="1:34" x14ac:dyDescent="0.25">
      <c r="A357" s="9"/>
      <c r="B357" s="9"/>
      <c r="C357" s="9"/>
      <c r="D357" s="9"/>
      <c r="F357" s="9"/>
      <c r="I357" s="6"/>
      <c r="J357" s="6"/>
      <c r="K357" s="425"/>
      <c r="L357" s="9"/>
      <c r="M357" s="9"/>
      <c r="N357" s="9"/>
      <c r="O357" s="9"/>
      <c r="P357" s="9"/>
      <c r="Q357" s="1046"/>
      <c r="R357" s="6"/>
      <c r="S357" s="6"/>
      <c r="U357" s="9"/>
      <c r="V357" s="9"/>
      <c r="X357" s="9"/>
      <c r="Y357" s="9"/>
      <c r="Z357" s="9"/>
      <c r="AA357" s="9"/>
      <c r="AB357" s="9"/>
      <c r="AC357" s="9"/>
      <c r="AD357" s="9"/>
      <c r="AE357" s="9"/>
      <c r="AF357" s="9"/>
      <c r="AG357" s="9"/>
      <c r="AH357" s="9"/>
    </row>
    <row r="358" spans="1:34" x14ac:dyDescent="0.25">
      <c r="A358" s="9"/>
      <c r="B358" s="9"/>
      <c r="C358" s="9"/>
      <c r="D358" s="9"/>
      <c r="F358" s="9"/>
      <c r="I358" s="6"/>
      <c r="J358" s="6"/>
      <c r="K358" s="425"/>
      <c r="L358" s="9"/>
      <c r="M358" s="9"/>
      <c r="N358" s="9"/>
      <c r="O358" s="9"/>
      <c r="P358" s="9"/>
      <c r="Q358" s="1046"/>
      <c r="R358" s="6"/>
      <c r="S358" s="6"/>
      <c r="U358" s="9"/>
      <c r="V358" s="9"/>
      <c r="X358" s="9"/>
      <c r="Y358" s="9"/>
      <c r="Z358" s="9"/>
      <c r="AA358" s="9"/>
      <c r="AB358" s="9"/>
      <c r="AC358" s="9"/>
      <c r="AD358" s="9"/>
      <c r="AE358" s="9"/>
      <c r="AF358" s="9"/>
      <c r="AG358" s="9"/>
      <c r="AH358" s="9"/>
    </row>
    <row r="359" spans="1:34" x14ac:dyDescent="0.25">
      <c r="A359" s="9"/>
      <c r="B359" s="9"/>
      <c r="C359" s="9"/>
      <c r="D359" s="9"/>
      <c r="F359" s="9"/>
      <c r="I359" s="6"/>
      <c r="J359" s="6"/>
      <c r="K359" s="425"/>
      <c r="L359" s="9"/>
      <c r="M359" s="9"/>
      <c r="N359" s="9"/>
      <c r="O359" s="9"/>
      <c r="P359" s="9"/>
      <c r="Q359" s="1046"/>
      <c r="R359" s="6"/>
      <c r="S359" s="6"/>
      <c r="U359" s="9"/>
      <c r="V359" s="9"/>
      <c r="X359" s="9"/>
      <c r="Y359" s="9"/>
      <c r="Z359" s="9"/>
      <c r="AA359" s="9"/>
      <c r="AB359" s="9"/>
      <c r="AC359" s="9"/>
      <c r="AD359" s="9"/>
      <c r="AE359" s="9"/>
      <c r="AF359" s="9"/>
      <c r="AG359" s="9"/>
      <c r="AH359" s="9"/>
    </row>
    <row r="360" spans="1:34" x14ac:dyDescent="0.25">
      <c r="A360" s="9"/>
      <c r="B360" s="9"/>
      <c r="C360" s="9"/>
      <c r="D360" s="9"/>
      <c r="F360" s="9"/>
      <c r="I360" s="6"/>
      <c r="J360" s="6"/>
      <c r="K360" s="425"/>
      <c r="L360" s="9"/>
      <c r="M360" s="9"/>
      <c r="N360" s="9"/>
      <c r="O360" s="9"/>
      <c r="P360" s="9"/>
      <c r="Q360" s="1046"/>
      <c r="R360" s="6"/>
      <c r="S360" s="6"/>
      <c r="U360" s="9"/>
      <c r="V360" s="9"/>
      <c r="X360" s="9"/>
      <c r="Y360" s="9"/>
      <c r="Z360" s="9"/>
      <c r="AA360" s="9"/>
      <c r="AB360" s="9"/>
      <c r="AC360" s="9"/>
      <c r="AD360" s="9"/>
      <c r="AE360" s="9"/>
      <c r="AF360" s="9"/>
      <c r="AG360" s="9"/>
      <c r="AH360" s="9"/>
    </row>
    <row r="361" spans="1:34" x14ac:dyDescent="0.25">
      <c r="A361" s="9"/>
      <c r="B361" s="9"/>
      <c r="C361" s="9"/>
      <c r="D361" s="9"/>
      <c r="F361" s="9"/>
      <c r="I361" s="6"/>
      <c r="J361" s="6"/>
      <c r="K361" s="425"/>
      <c r="L361" s="9"/>
      <c r="M361" s="9"/>
      <c r="N361" s="9"/>
      <c r="O361" s="9"/>
      <c r="P361" s="9"/>
      <c r="Q361" s="1046"/>
      <c r="R361" s="6"/>
      <c r="S361" s="6"/>
      <c r="U361" s="9"/>
      <c r="V361" s="9"/>
      <c r="X361" s="9"/>
      <c r="Y361" s="9"/>
      <c r="Z361" s="9"/>
      <c r="AA361" s="9"/>
      <c r="AB361" s="9"/>
      <c r="AC361" s="9"/>
      <c r="AD361" s="9"/>
      <c r="AE361" s="9"/>
      <c r="AF361" s="9"/>
      <c r="AG361" s="9"/>
      <c r="AH361" s="9"/>
    </row>
    <row r="362" spans="1:34" x14ac:dyDescent="0.25">
      <c r="A362" s="9"/>
      <c r="B362" s="9"/>
      <c r="C362" s="9"/>
      <c r="D362" s="9"/>
      <c r="F362" s="9"/>
      <c r="I362" s="6"/>
      <c r="J362" s="6"/>
      <c r="K362" s="425"/>
      <c r="L362" s="9"/>
      <c r="M362" s="9"/>
      <c r="N362" s="9"/>
      <c r="O362" s="9"/>
      <c r="P362" s="9"/>
      <c r="Q362" s="1046"/>
      <c r="R362" s="6"/>
      <c r="S362" s="6"/>
      <c r="U362" s="9"/>
      <c r="V362" s="9"/>
      <c r="X362" s="9"/>
      <c r="Y362" s="9"/>
      <c r="Z362" s="9"/>
      <c r="AA362" s="9"/>
      <c r="AB362" s="9"/>
      <c r="AC362" s="9"/>
      <c r="AD362" s="9"/>
      <c r="AE362" s="9"/>
      <c r="AF362" s="9"/>
      <c r="AG362" s="9"/>
      <c r="AH362" s="9"/>
    </row>
    <row r="363" spans="1:34" x14ac:dyDescent="0.25">
      <c r="A363" s="9"/>
      <c r="B363" s="9"/>
      <c r="C363" s="9"/>
      <c r="D363" s="9"/>
      <c r="F363" s="9"/>
      <c r="I363" s="6"/>
      <c r="J363" s="6"/>
      <c r="K363" s="425"/>
      <c r="L363" s="9"/>
      <c r="M363" s="9"/>
      <c r="N363" s="9"/>
      <c r="O363" s="9"/>
      <c r="P363" s="9"/>
      <c r="Q363" s="1046"/>
      <c r="R363" s="6"/>
      <c r="S363" s="6"/>
      <c r="U363" s="9"/>
      <c r="V363" s="9"/>
      <c r="X363" s="9"/>
      <c r="Y363" s="9"/>
      <c r="Z363" s="9"/>
      <c r="AA363" s="9"/>
      <c r="AB363" s="9"/>
      <c r="AC363" s="9"/>
      <c r="AD363" s="9"/>
      <c r="AE363" s="9"/>
      <c r="AF363" s="9"/>
      <c r="AG363" s="9"/>
      <c r="AH363" s="9"/>
    </row>
    <row r="364" spans="1:34" x14ac:dyDescent="0.25">
      <c r="A364" s="9"/>
      <c r="B364" s="9"/>
      <c r="C364" s="9"/>
      <c r="D364" s="9"/>
      <c r="F364" s="9"/>
      <c r="I364" s="6"/>
      <c r="J364" s="6"/>
      <c r="K364" s="425"/>
      <c r="L364" s="9"/>
      <c r="M364" s="9"/>
      <c r="N364" s="9"/>
      <c r="O364" s="9"/>
      <c r="P364" s="9"/>
      <c r="Q364" s="1046"/>
      <c r="R364" s="6"/>
      <c r="S364" s="6"/>
      <c r="U364" s="9"/>
      <c r="V364" s="9"/>
      <c r="X364" s="9"/>
      <c r="Y364" s="9"/>
      <c r="Z364" s="9"/>
      <c r="AA364" s="9"/>
      <c r="AB364" s="9"/>
      <c r="AC364" s="9"/>
      <c r="AD364" s="9"/>
      <c r="AE364" s="9"/>
      <c r="AF364" s="9"/>
      <c r="AG364" s="9"/>
      <c r="AH364" s="9"/>
    </row>
    <row r="365" spans="1:34" x14ac:dyDescent="0.25">
      <c r="A365" s="9"/>
      <c r="B365" s="9"/>
      <c r="C365" s="9"/>
      <c r="D365" s="9"/>
      <c r="F365" s="9"/>
      <c r="I365" s="6"/>
      <c r="J365" s="6"/>
      <c r="K365" s="425"/>
      <c r="L365" s="9"/>
      <c r="M365" s="9"/>
      <c r="N365" s="9"/>
      <c r="O365" s="9"/>
      <c r="P365" s="9"/>
      <c r="Q365" s="1046"/>
      <c r="R365" s="6"/>
      <c r="S365" s="6"/>
      <c r="U365" s="9"/>
      <c r="V365" s="9"/>
      <c r="X365" s="9"/>
      <c r="Y365" s="9"/>
      <c r="Z365" s="9"/>
      <c r="AA365" s="9"/>
      <c r="AB365" s="9"/>
      <c r="AC365" s="9"/>
      <c r="AD365" s="9"/>
      <c r="AE365" s="9"/>
      <c r="AF365" s="9"/>
      <c r="AG365" s="9"/>
      <c r="AH365" s="9"/>
    </row>
    <row r="366" spans="1:34" x14ac:dyDescent="0.25">
      <c r="A366" s="9"/>
      <c r="B366" s="9"/>
      <c r="C366" s="9"/>
      <c r="D366" s="9"/>
      <c r="F366" s="9"/>
      <c r="I366" s="6"/>
      <c r="J366" s="6"/>
      <c r="K366" s="425"/>
      <c r="L366" s="9"/>
      <c r="M366" s="9"/>
      <c r="N366" s="9"/>
      <c r="O366" s="9"/>
      <c r="P366" s="9"/>
      <c r="Q366" s="1046"/>
      <c r="R366" s="6"/>
      <c r="S366" s="6"/>
      <c r="U366" s="9"/>
      <c r="V366" s="9"/>
      <c r="X366" s="9"/>
      <c r="Y366" s="9"/>
      <c r="Z366" s="9"/>
      <c r="AA366" s="9"/>
      <c r="AB366" s="9"/>
      <c r="AC366" s="9"/>
      <c r="AD366" s="9"/>
      <c r="AE366" s="9"/>
      <c r="AF366" s="9"/>
      <c r="AG366" s="9"/>
      <c r="AH366" s="9"/>
    </row>
    <row r="367" spans="1:34" x14ac:dyDescent="0.25">
      <c r="A367" s="9"/>
      <c r="B367" s="9"/>
      <c r="C367" s="9"/>
      <c r="D367" s="9"/>
      <c r="F367" s="9"/>
      <c r="I367" s="6"/>
      <c r="J367" s="6"/>
      <c r="K367" s="425"/>
      <c r="L367" s="9"/>
      <c r="M367" s="9"/>
      <c r="N367" s="9"/>
      <c r="O367" s="9"/>
      <c r="P367" s="9"/>
      <c r="Q367" s="1046"/>
      <c r="R367" s="6"/>
      <c r="S367" s="6"/>
      <c r="U367" s="9"/>
      <c r="V367" s="9"/>
      <c r="X367" s="9"/>
      <c r="Y367" s="9"/>
      <c r="Z367" s="9"/>
      <c r="AA367" s="9"/>
      <c r="AB367" s="9"/>
      <c r="AC367" s="9"/>
      <c r="AD367" s="9"/>
      <c r="AE367" s="9"/>
      <c r="AF367" s="9"/>
      <c r="AG367" s="9"/>
      <c r="AH367" s="9"/>
    </row>
    <row r="368" spans="1:34" x14ac:dyDescent="0.25">
      <c r="A368" s="9"/>
      <c r="B368" s="9"/>
      <c r="C368" s="9"/>
      <c r="D368" s="9"/>
      <c r="F368" s="9"/>
      <c r="I368" s="6"/>
      <c r="J368" s="6"/>
      <c r="K368" s="425"/>
      <c r="L368" s="9"/>
      <c r="M368" s="9"/>
      <c r="N368" s="9"/>
      <c r="O368" s="9"/>
      <c r="P368" s="9"/>
      <c r="Q368" s="1046"/>
      <c r="R368" s="6"/>
      <c r="S368" s="6"/>
      <c r="U368" s="9"/>
      <c r="V368" s="9"/>
      <c r="X368" s="9"/>
      <c r="Y368" s="9"/>
      <c r="Z368" s="9"/>
      <c r="AA368" s="9"/>
      <c r="AB368" s="9"/>
      <c r="AC368" s="9"/>
      <c r="AD368" s="9"/>
      <c r="AE368" s="9"/>
      <c r="AF368" s="9"/>
      <c r="AG368" s="9"/>
      <c r="AH368" s="9"/>
    </row>
    <row r="369" spans="1:34" x14ac:dyDescent="0.25">
      <c r="A369" s="9"/>
      <c r="B369" s="9"/>
      <c r="C369" s="9"/>
      <c r="D369" s="9"/>
      <c r="F369" s="9"/>
      <c r="I369" s="6"/>
      <c r="J369" s="6"/>
      <c r="K369" s="425"/>
      <c r="L369" s="9"/>
      <c r="M369" s="9"/>
      <c r="N369" s="9"/>
      <c r="O369" s="9"/>
      <c r="P369" s="9"/>
      <c r="Q369" s="1046"/>
      <c r="R369" s="6"/>
      <c r="S369" s="6"/>
      <c r="U369" s="9"/>
      <c r="V369" s="9"/>
      <c r="X369" s="9"/>
      <c r="Y369" s="9"/>
      <c r="Z369" s="9"/>
      <c r="AA369" s="9"/>
      <c r="AB369" s="9"/>
      <c r="AC369" s="9"/>
      <c r="AD369" s="9"/>
      <c r="AE369" s="9"/>
      <c r="AF369" s="9"/>
      <c r="AG369" s="9"/>
      <c r="AH369" s="9"/>
    </row>
    <row r="370" spans="1:34" x14ac:dyDescent="0.25">
      <c r="A370" s="9"/>
      <c r="B370" s="9"/>
      <c r="C370" s="9"/>
      <c r="D370" s="9"/>
      <c r="F370" s="9"/>
      <c r="I370" s="6"/>
      <c r="J370" s="6"/>
      <c r="K370" s="425"/>
      <c r="L370" s="9"/>
      <c r="M370" s="9"/>
      <c r="N370" s="9"/>
      <c r="O370" s="9"/>
      <c r="P370" s="9"/>
      <c r="Q370" s="1046"/>
      <c r="R370" s="6"/>
      <c r="S370" s="6"/>
      <c r="U370" s="9"/>
      <c r="V370" s="9"/>
      <c r="X370" s="9"/>
      <c r="Y370" s="9"/>
      <c r="Z370" s="9"/>
      <c r="AA370" s="9"/>
      <c r="AB370" s="9"/>
      <c r="AC370" s="9"/>
      <c r="AD370" s="9"/>
      <c r="AE370" s="9"/>
      <c r="AF370" s="9"/>
      <c r="AG370" s="9"/>
      <c r="AH370" s="9"/>
    </row>
    <row r="371" spans="1:34" x14ac:dyDescent="0.25">
      <c r="A371" s="9"/>
      <c r="B371" s="9"/>
      <c r="C371" s="9"/>
      <c r="D371" s="9"/>
      <c r="F371" s="9"/>
      <c r="I371" s="6"/>
      <c r="J371" s="6"/>
      <c r="K371" s="425"/>
      <c r="L371" s="9"/>
      <c r="M371" s="9"/>
      <c r="N371" s="9"/>
      <c r="O371" s="9"/>
      <c r="P371" s="9"/>
      <c r="Q371" s="1046"/>
      <c r="R371" s="6"/>
      <c r="S371" s="6"/>
      <c r="U371" s="9"/>
      <c r="V371" s="9"/>
      <c r="X371" s="9"/>
      <c r="Y371" s="9"/>
      <c r="Z371" s="9"/>
      <c r="AA371" s="9"/>
      <c r="AB371" s="9"/>
      <c r="AC371" s="9"/>
      <c r="AD371" s="9"/>
      <c r="AE371" s="9"/>
      <c r="AF371" s="9"/>
      <c r="AG371" s="9"/>
      <c r="AH371" s="9"/>
    </row>
    <row r="372" spans="1:34" x14ac:dyDescent="0.25">
      <c r="A372" s="9"/>
      <c r="B372" s="9"/>
      <c r="C372" s="9"/>
      <c r="D372" s="9"/>
      <c r="F372" s="9"/>
      <c r="I372" s="6"/>
      <c r="J372" s="6"/>
      <c r="K372" s="425"/>
      <c r="L372" s="9"/>
      <c r="M372" s="9"/>
      <c r="N372" s="9"/>
      <c r="O372" s="9"/>
      <c r="P372" s="9"/>
      <c r="Q372" s="1046"/>
      <c r="R372" s="6"/>
      <c r="S372" s="6"/>
      <c r="U372" s="9"/>
      <c r="V372" s="9"/>
      <c r="X372" s="9"/>
      <c r="Y372" s="9"/>
      <c r="Z372" s="9"/>
      <c r="AA372" s="9"/>
      <c r="AB372" s="9"/>
      <c r="AC372" s="9"/>
      <c r="AD372" s="9"/>
      <c r="AE372" s="9"/>
      <c r="AF372" s="9"/>
      <c r="AG372" s="9"/>
      <c r="AH372" s="9"/>
    </row>
    <row r="373" spans="1:34" x14ac:dyDescent="0.25">
      <c r="A373" s="9"/>
      <c r="B373" s="9"/>
      <c r="C373" s="9"/>
      <c r="D373" s="9"/>
      <c r="F373" s="9"/>
      <c r="I373" s="6"/>
      <c r="J373" s="6"/>
      <c r="K373" s="425"/>
      <c r="L373" s="9"/>
      <c r="M373" s="9"/>
      <c r="N373" s="9"/>
      <c r="O373" s="9"/>
      <c r="P373" s="9"/>
      <c r="Q373" s="1046"/>
      <c r="R373" s="6"/>
      <c r="S373" s="6"/>
      <c r="U373" s="9"/>
      <c r="V373" s="9"/>
      <c r="X373" s="9"/>
      <c r="Y373" s="9"/>
      <c r="Z373" s="9"/>
      <c r="AA373" s="9"/>
      <c r="AB373" s="9"/>
      <c r="AC373" s="9"/>
      <c r="AD373" s="9"/>
      <c r="AE373" s="9"/>
      <c r="AF373" s="9"/>
      <c r="AG373" s="9"/>
      <c r="AH373" s="9"/>
    </row>
    <row r="374" spans="1:34" x14ac:dyDescent="0.25">
      <c r="A374" s="9"/>
      <c r="B374" s="9"/>
      <c r="C374" s="9"/>
      <c r="D374" s="9"/>
      <c r="F374" s="9"/>
      <c r="I374" s="6"/>
      <c r="J374" s="6"/>
      <c r="K374" s="425"/>
      <c r="L374" s="9"/>
      <c r="M374" s="9"/>
      <c r="N374" s="9"/>
      <c r="O374" s="9"/>
      <c r="P374" s="9"/>
      <c r="Q374" s="1046"/>
      <c r="R374" s="6"/>
      <c r="S374" s="6"/>
      <c r="U374" s="9"/>
      <c r="V374" s="9"/>
      <c r="X374" s="9"/>
      <c r="Y374" s="9"/>
      <c r="Z374" s="9"/>
      <c r="AA374" s="9"/>
      <c r="AB374" s="9"/>
      <c r="AC374" s="9"/>
      <c r="AD374" s="9"/>
      <c r="AE374" s="9"/>
      <c r="AF374" s="9"/>
      <c r="AG374" s="9"/>
      <c r="AH374" s="9"/>
    </row>
    <row r="375" spans="1:34" x14ac:dyDescent="0.25">
      <c r="A375" s="9"/>
      <c r="B375" s="9"/>
      <c r="C375" s="9"/>
      <c r="D375" s="9"/>
      <c r="F375" s="9"/>
      <c r="I375" s="6"/>
      <c r="J375" s="6"/>
      <c r="K375" s="425"/>
      <c r="L375" s="9"/>
      <c r="M375" s="9"/>
      <c r="N375" s="9"/>
      <c r="O375" s="9"/>
      <c r="P375" s="9"/>
      <c r="Q375" s="1046"/>
      <c r="R375" s="6"/>
      <c r="S375" s="6"/>
      <c r="U375" s="9"/>
      <c r="V375" s="9"/>
      <c r="X375" s="9"/>
      <c r="Y375" s="9"/>
      <c r="Z375" s="9"/>
      <c r="AA375" s="9"/>
      <c r="AB375" s="9"/>
      <c r="AC375" s="9"/>
      <c r="AD375" s="9"/>
      <c r="AE375" s="9"/>
      <c r="AF375" s="9"/>
      <c r="AG375" s="9"/>
      <c r="AH375" s="9"/>
    </row>
    <row r="376" spans="1:34" x14ac:dyDescent="0.25">
      <c r="A376" s="9"/>
      <c r="B376" s="9"/>
      <c r="C376" s="9"/>
      <c r="D376" s="9"/>
      <c r="F376" s="9"/>
      <c r="I376" s="6"/>
      <c r="J376" s="6"/>
      <c r="K376" s="425"/>
      <c r="L376" s="9"/>
      <c r="M376" s="9"/>
      <c r="N376" s="9"/>
      <c r="O376" s="9"/>
      <c r="P376" s="9"/>
      <c r="Q376" s="1046"/>
      <c r="R376" s="6"/>
      <c r="S376" s="6"/>
      <c r="U376" s="9"/>
      <c r="V376" s="9"/>
      <c r="X376" s="9"/>
      <c r="Y376" s="9"/>
      <c r="Z376" s="9"/>
      <c r="AA376" s="9"/>
      <c r="AB376" s="9"/>
      <c r="AC376" s="9"/>
      <c r="AD376" s="9"/>
      <c r="AE376" s="9"/>
      <c r="AF376" s="9"/>
      <c r="AG376" s="9"/>
      <c r="AH376" s="9"/>
    </row>
    <row r="377" spans="1:34" x14ac:dyDescent="0.25">
      <c r="A377" s="9"/>
      <c r="B377" s="9"/>
      <c r="C377" s="9"/>
      <c r="D377" s="9"/>
      <c r="F377" s="9"/>
      <c r="I377" s="6"/>
      <c r="J377" s="6"/>
      <c r="K377" s="425"/>
      <c r="L377" s="9"/>
      <c r="M377" s="9"/>
      <c r="N377" s="9"/>
      <c r="O377" s="9"/>
      <c r="P377" s="9"/>
      <c r="Q377" s="1046"/>
      <c r="R377" s="6"/>
      <c r="S377" s="6"/>
      <c r="U377" s="9"/>
      <c r="V377" s="9"/>
      <c r="X377" s="9"/>
      <c r="Y377" s="9"/>
      <c r="Z377" s="9"/>
      <c r="AA377" s="9"/>
      <c r="AB377" s="9"/>
      <c r="AC377" s="9"/>
      <c r="AD377" s="9"/>
      <c r="AE377" s="9"/>
      <c r="AF377" s="9"/>
      <c r="AG377" s="9"/>
      <c r="AH377" s="9"/>
    </row>
    <row r="378" spans="1:34" x14ac:dyDescent="0.25">
      <c r="A378" s="9"/>
      <c r="B378" s="9"/>
      <c r="C378" s="9"/>
      <c r="D378" s="9"/>
      <c r="F378" s="9"/>
      <c r="I378" s="6"/>
      <c r="J378" s="6"/>
      <c r="K378" s="425"/>
      <c r="L378" s="9"/>
      <c r="M378" s="9"/>
      <c r="N378" s="9"/>
      <c r="O378" s="9"/>
      <c r="P378" s="9"/>
      <c r="Q378" s="1046"/>
      <c r="R378" s="6"/>
      <c r="S378" s="6"/>
      <c r="U378" s="9"/>
      <c r="V378" s="9"/>
      <c r="X378" s="9"/>
      <c r="Y378" s="9"/>
      <c r="Z378" s="9"/>
      <c r="AA378" s="9"/>
      <c r="AB378" s="9"/>
      <c r="AC378" s="9"/>
      <c r="AD378" s="9"/>
      <c r="AE378" s="9"/>
      <c r="AF378" s="9"/>
      <c r="AG378" s="9"/>
      <c r="AH378" s="9"/>
    </row>
    <row r="379" spans="1:34" x14ac:dyDescent="0.25">
      <c r="A379" s="9"/>
      <c r="B379" s="9"/>
      <c r="C379" s="9"/>
      <c r="D379" s="9"/>
      <c r="F379" s="9"/>
      <c r="I379" s="6"/>
      <c r="J379" s="6"/>
      <c r="K379" s="425"/>
      <c r="L379" s="9"/>
      <c r="M379" s="9"/>
      <c r="N379" s="9"/>
      <c r="O379" s="9"/>
      <c r="P379" s="9"/>
      <c r="Q379" s="1046"/>
      <c r="R379" s="6"/>
      <c r="S379" s="6"/>
      <c r="U379" s="9"/>
      <c r="V379" s="9"/>
      <c r="X379" s="9"/>
      <c r="Y379" s="9"/>
      <c r="Z379" s="9"/>
      <c r="AA379" s="9"/>
      <c r="AB379" s="9"/>
      <c r="AC379" s="9"/>
      <c r="AD379" s="9"/>
      <c r="AE379" s="9"/>
      <c r="AF379" s="9"/>
      <c r="AG379" s="9"/>
      <c r="AH379" s="9"/>
    </row>
    <row r="380" spans="1:34" x14ac:dyDescent="0.25">
      <c r="A380" s="9"/>
      <c r="B380" s="9"/>
      <c r="C380" s="9"/>
      <c r="D380" s="9"/>
      <c r="F380" s="9"/>
      <c r="I380" s="6"/>
      <c r="J380" s="6"/>
      <c r="K380" s="425"/>
      <c r="L380" s="9"/>
      <c r="M380" s="9"/>
      <c r="N380" s="9"/>
      <c r="O380" s="9"/>
      <c r="P380" s="9"/>
      <c r="Q380" s="1046"/>
      <c r="R380" s="6"/>
      <c r="S380" s="6"/>
      <c r="U380" s="9"/>
      <c r="V380" s="9"/>
      <c r="X380" s="9"/>
      <c r="Y380" s="9"/>
      <c r="Z380" s="9"/>
      <c r="AA380" s="9"/>
      <c r="AB380" s="9"/>
      <c r="AC380" s="9"/>
      <c r="AD380" s="9"/>
      <c r="AE380" s="9"/>
      <c r="AF380" s="9"/>
      <c r="AG380" s="9"/>
      <c r="AH380" s="9"/>
    </row>
    <row r="381" spans="1:34" x14ac:dyDescent="0.25">
      <c r="A381" s="9"/>
      <c r="B381" s="9"/>
      <c r="C381" s="9"/>
      <c r="D381" s="9"/>
      <c r="F381" s="9"/>
      <c r="I381" s="6"/>
      <c r="J381" s="6"/>
      <c r="K381" s="425"/>
      <c r="L381" s="9"/>
      <c r="M381" s="9"/>
      <c r="N381" s="9"/>
      <c r="O381" s="9"/>
      <c r="P381" s="9"/>
      <c r="Q381" s="1046"/>
      <c r="R381" s="6"/>
      <c r="S381" s="6"/>
      <c r="U381" s="9"/>
      <c r="V381" s="9"/>
      <c r="X381" s="9"/>
      <c r="Y381" s="9"/>
      <c r="Z381" s="9"/>
      <c r="AA381" s="9"/>
      <c r="AB381" s="9"/>
      <c r="AC381" s="9"/>
      <c r="AD381" s="9"/>
      <c r="AE381" s="9"/>
      <c r="AF381" s="9"/>
      <c r="AG381" s="9"/>
      <c r="AH381" s="9"/>
    </row>
    <row r="382" spans="1:34" x14ac:dyDescent="0.25">
      <c r="A382" s="9"/>
      <c r="B382" s="9"/>
      <c r="C382" s="9"/>
      <c r="D382" s="9"/>
      <c r="F382" s="9"/>
      <c r="I382" s="6"/>
      <c r="J382" s="6"/>
      <c r="K382" s="425"/>
      <c r="L382" s="9"/>
      <c r="M382" s="9"/>
      <c r="N382" s="9"/>
      <c r="O382" s="9"/>
      <c r="P382" s="9"/>
      <c r="Q382" s="1046"/>
      <c r="R382" s="6"/>
      <c r="S382" s="6"/>
      <c r="U382" s="9"/>
      <c r="V382" s="9"/>
      <c r="X382" s="9"/>
      <c r="Y382" s="9"/>
      <c r="Z382" s="9"/>
      <c r="AA382" s="9"/>
      <c r="AB382" s="9"/>
      <c r="AC382" s="9"/>
      <c r="AD382" s="9"/>
      <c r="AE382" s="9"/>
      <c r="AF382" s="9"/>
      <c r="AG382" s="9"/>
      <c r="AH382" s="9"/>
    </row>
    <row r="383" spans="1:34" x14ac:dyDescent="0.25">
      <c r="A383" s="9"/>
      <c r="B383" s="9"/>
      <c r="C383" s="9"/>
      <c r="D383" s="9"/>
      <c r="F383" s="9"/>
      <c r="I383" s="6"/>
      <c r="J383" s="6"/>
      <c r="K383" s="425"/>
      <c r="L383" s="9"/>
      <c r="M383" s="9"/>
      <c r="N383" s="9"/>
      <c r="O383" s="9"/>
      <c r="P383" s="9"/>
      <c r="Q383" s="1046"/>
      <c r="R383" s="6"/>
      <c r="S383" s="6"/>
      <c r="U383" s="9"/>
      <c r="V383" s="9"/>
      <c r="X383" s="9"/>
      <c r="Y383" s="9"/>
      <c r="Z383" s="9"/>
      <c r="AA383" s="9"/>
      <c r="AB383" s="9"/>
      <c r="AC383" s="9"/>
      <c r="AD383" s="9"/>
      <c r="AE383" s="9"/>
      <c r="AF383" s="9"/>
      <c r="AG383" s="9"/>
      <c r="AH383" s="9"/>
    </row>
    <row r="384" spans="1:34" x14ac:dyDescent="0.25">
      <c r="A384" s="9"/>
      <c r="B384" s="9"/>
      <c r="C384" s="9"/>
      <c r="D384" s="9"/>
      <c r="F384" s="9"/>
      <c r="I384" s="6"/>
      <c r="J384" s="6"/>
      <c r="K384" s="425"/>
      <c r="L384" s="9"/>
      <c r="M384" s="9"/>
      <c r="N384" s="9"/>
      <c r="O384" s="9"/>
      <c r="P384" s="9"/>
      <c r="Q384" s="1046"/>
      <c r="R384" s="6"/>
      <c r="S384" s="6"/>
      <c r="U384" s="9"/>
      <c r="V384" s="9"/>
      <c r="X384" s="9"/>
      <c r="Y384" s="9"/>
      <c r="Z384" s="9"/>
      <c r="AA384" s="9"/>
      <c r="AB384" s="9"/>
      <c r="AC384" s="9"/>
      <c r="AD384" s="9"/>
      <c r="AE384" s="9"/>
      <c r="AF384" s="9"/>
      <c r="AG384" s="9"/>
      <c r="AH384" s="9"/>
    </row>
    <row r="385" spans="1:34" x14ac:dyDescent="0.25">
      <c r="A385" s="9"/>
      <c r="B385" s="9"/>
      <c r="C385" s="9"/>
      <c r="D385" s="9"/>
      <c r="F385" s="9"/>
      <c r="I385" s="6"/>
      <c r="J385" s="6"/>
      <c r="K385" s="425"/>
      <c r="L385" s="9"/>
      <c r="M385" s="9"/>
      <c r="N385" s="9"/>
      <c r="O385" s="9"/>
      <c r="P385" s="9"/>
      <c r="Q385" s="1046"/>
      <c r="R385" s="6"/>
      <c r="S385" s="6"/>
      <c r="U385" s="9"/>
      <c r="V385" s="9"/>
      <c r="X385" s="9"/>
      <c r="Y385" s="9"/>
      <c r="Z385" s="9"/>
      <c r="AA385" s="9"/>
      <c r="AB385" s="9"/>
      <c r="AC385" s="9"/>
      <c r="AD385" s="9"/>
      <c r="AE385" s="9"/>
      <c r="AF385" s="9"/>
      <c r="AG385" s="9"/>
      <c r="AH385" s="9"/>
    </row>
    <row r="386" spans="1:34" x14ac:dyDescent="0.25">
      <c r="A386" s="9"/>
      <c r="B386" s="9"/>
      <c r="C386" s="9"/>
      <c r="D386" s="9"/>
      <c r="F386" s="9"/>
      <c r="I386" s="6"/>
      <c r="J386" s="6"/>
      <c r="K386" s="425"/>
      <c r="L386" s="9"/>
      <c r="M386" s="9"/>
      <c r="N386" s="9"/>
      <c r="O386" s="9"/>
      <c r="P386" s="9"/>
      <c r="Q386" s="1046"/>
      <c r="R386" s="6"/>
      <c r="S386" s="6"/>
      <c r="U386" s="9"/>
      <c r="V386" s="9"/>
      <c r="X386" s="9"/>
      <c r="Y386" s="9"/>
      <c r="Z386" s="9"/>
      <c r="AA386" s="9"/>
      <c r="AB386" s="9"/>
      <c r="AC386" s="9"/>
      <c r="AD386" s="9"/>
      <c r="AE386" s="9"/>
      <c r="AF386" s="9"/>
      <c r="AG386" s="9"/>
      <c r="AH386" s="9"/>
    </row>
    <row r="387" spans="1:34" x14ac:dyDescent="0.25">
      <c r="A387" s="9"/>
      <c r="B387" s="9"/>
      <c r="C387" s="9"/>
      <c r="D387" s="9"/>
      <c r="F387" s="9"/>
      <c r="I387" s="6"/>
      <c r="J387" s="6"/>
      <c r="K387" s="425"/>
      <c r="L387" s="9"/>
      <c r="M387" s="9"/>
      <c r="N387" s="9"/>
      <c r="O387" s="9"/>
      <c r="P387" s="9"/>
      <c r="Q387" s="1046"/>
      <c r="R387" s="6"/>
      <c r="S387" s="6"/>
      <c r="U387" s="9"/>
      <c r="V387" s="9"/>
      <c r="X387" s="9"/>
      <c r="Y387" s="9"/>
      <c r="Z387" s="9"/>
      <c r="AA387" s="9"/>
      <c r="AB387" s="9"/>
      <c r="AC387" s="9"/>
      <c r="AD387" s="9"/>
      <c r="AE387" s="9"/>
      <c r="AF387" s="9"/>
      <c r="AG387" s="9"/>
      <c r="AH387" s="9"/>
    </row>
    <row r="388" spans="1:34" x14ac:dyDescent="0.25">
      <c r="A388" s="9"/>
      <c r="B388" s="9"/>
      <c r="C388" s="9"/>
      <c r="D388" s="9"/>
      <c r="F388" s="9"/>
      <c r="I388" s="6"/>
      <c r="J388" s="6"/>
      <c r="K388" s="425"/>
      <c r="L388" s="9"/>
      <c r="M388" s="9"/>
      <c r="N388" s="9"/>
      <c r="O388" s="9"/>
      <c r="P388" s="9"/>
      <c r="Q388" s="1046"/>
      <c r="R388" s="6"/>
      <c r="S388" s="6"/>
      <c r="U388" s="9"/>
      <c r="V388" s="9"/>
      <c r="X388" s="9"/>
      <c r="Y388" s="9"/>
      <c r="Z388" s="9"/>
      <c r="AA388" s="9"/>
      <c r="AB388" s="9"/>
      <c r="AC388" s="9"/>
      <c r="AD388" s="9"/>
      <c r="AE388" s="9"/>
      <c r="AF388" s="9"/>
      <c r="AG388" s="9"/>
      <c r="AH388" s="9"/>
    </row>
    <row r="389" spans="1:34" x14ac:dyDescent="0.25">
      <c r="A389" s="9"/>
      <c r="B389" s="9"/>
      <c r="C389" s="9"/>
      <c r="D389" s="9"/>
      <c r="F389" s="9"/>
      <c r="I389" s="6"/>
      <c r="J389" s="6"/>
      <c r="K389" s="425"/>
      <c r="L389" s="9"/>
      <c r="M389" s="9"/>
      <c r="N389" s="9"/>
      <c r="O389" s="9"/>
      <c r="P389" s="9"/>
      <c r="Q389" s="1046"/>
      <c r="R389" s="6"/>
      <c r="S389" s="6"/>
      <c r="U389" s="9"/>
      <c r="V389" s="9"/>
      <c r="X389" s="9"/>
      <c r="Y389" s="9"/>
      <c r="Z389" s="9"/>
      <c r="AA389" s="9"/>
      <c r="AB389" s="9"/>
      <c r="AC389" s="9"/>
      <c r="AD389" s="9"/>
      <c r="AE389" s="9"/>
      <c r="AF389" s="9"/>
      <c r="AG389" s="9"/>
      <c r="AH389" s="9"/>
    </row>
    <row r="390" spans="1:34" x14ac:dyDescent="0.25">
      <c r="A390" s="9"/>
      <c r="B390" s="9"/>
      <c r="C390" s="9"/>
      <c r="D390" s="9"/>
      <c r="F390" s="9"/>
      <c r="I390" s="6"/>
      <c r="J390" s="6"/>
      <c r="K390" s="425"/>
      <c r="L390" s="9"/>
      <c r="M390" s="9"/>
      <c r="N390" s="9"/>
      <c r="O390" s="9"/>
      <c r="P390" s="9"/>
      <c r="Q390" s="1046"/>
      <c r="R390" s="6"/>
      <c r="S390" s="6"/>
      <c r="U390" s="9"/>
      <c r="V390" s="9"/>
      <c r="X390" s="9"/>
      <c r="Y390" s="9"/>
      <c r="Z390" s="9"/>
      <c r="AA390" s="9"/>
      <c r="AB390" s="9"/>
      <c r="AC390" s="9"/>
      <c r="AD390" s="9"/>
      <c r="AE390" s="9"/>
      <c r="AF390" s="9"/>
      <c r="AG390" s="9"/>
      <c r="AH390" s="9"/>
    </row>
    <row r="391" spans="1:34" x14ac:dyDescent="0.25">
      <c r="A391" s="9"/>
      <c r="B391" s="9"/>
      <c r="C391" s="9"/>
      <c r="D391" s="9"/>
      <c r="F391" s="9"/>
      <c r="I391" s="6"/>
      <c r="J391" s="6"/>
      <c r="K391" s="425"/>
      <c r="L391" s="9"/>
      <c r="M391" s="9"/>
      <c r="N391" s="9"/>
      <c r="O391" s="9"/>
      <c r="P391" s="9"/>
      <c r="Q391" s="1046"/>
      <c r="R391" s="6"/>
      <c r="S391" s="6"/>
      <c r="U391" s="9"/>
      <c r="V391" s="9"/>
      <c r="X391" s="9"/>
      <c r="Y391" s="9"/>
      <c r="Z391" s="9"/>
      <c r="AA391" s="9"/>
      <c r="AB391" s="9"/>
      <c r="AC391" s="9"/>
      <c r="AD391" s="9"/>
      <c r="AE391" s="9"/>
      <c r="AF391" s="9"/>
      <c r="AG391" s="9"/>
      <c r="AH391" s="9"/>
    </row>
    <row r="392" spans="1:34" x14ac:dyDescent="0.25">
      <c r="A392" s="9"/>
      <c r="B392" s="9"/>
      <c r="C392" s="9"/>
      <c r="D392" s="9"/>
      <c r="F392" s="9"/>
      <c r="I392" s="6"/>
      <c r="J392" s="6"/>
      <c r="K392" s="425"/>
      <c r="L392" s="9"/>
      <c r="M392" s="9"/>
      <c r="N392" s="9"/>
      <c r="O392" s="9"/>
      <c r="P392" s="9"/>
      <c r="Q392" s="1046"/>
      <c r="R392" s="6"/>
      <c r="S392" s="6"/>
      <c r="U392" s="9"/>
      <c r="V392" s="9"/>
      <c r="X392" s="9"/>
      <c r="Y392" s="9"/>
      <c r="Z392" s="9"/>
      <c r="AA392" s="9"/>
      <c r="AB392" s="9"/>
      <c r="AC392" s="9"/>
      <c r="AD392" s="9"/>
      <c r="AE392" s="9"/>
      <c r="AF392" s="9"/>
      <c r="AG392" s="9"/>
      <c r="AH392" s="9"/>
    </row>
    <row r="393" spans="1:34" x14ac:dyDescent="0.25">
      <c r="A393" s="9"/>
      <c r="B393" s="9"/>
      <c r="C393" s="9"/>
      <c r="D393" s="9"/>
      <c r="F393" s="9"/>
      <c r="I393" s="6"/>
      <c r="J393" s="6"/>
      <c r="K393" s="425"/>
      <c r="L393" s="9"/>
      <c r="M393" s="9"/>
      <c r="N393" s="9"/>
      <c r="O393" s="9"/>
      <c r="P393" s="9"/>
      <c r="Q393" s="1046"/>
      <c r="R393" s="6"/>
      <c r="S393" s="6"/>
      <c r="U393" s="9"/>
      <c r="V393" s="9"/>
      <c r="X393" s="9"/>
      <c r="Y393" s="9"/>
      <c r="Z393" s="9"/>
      <c r="AA393" s="9"/>
      <c r="AB393" s="9"/>
      <c r="AC393" s="9"/>
      <c r="AD393" s="9"/>
      <c r="AE393" s="9"/>
      <c r="AF393" s="9"/>
      <c r="AG393" s="9"/>
      <c r="AH393" s="9"/>
    </row>
    <row r="394" spans="1:34" x14ac:dyDescent="0.25">
      <c r="A394" s="9"/>
      <c r="B394" s="9"/>
      <c r="C394" s="9"/>
      <c r="D394" s="9"/>
      <c r="F394" s="9"/>
      <c r="I394" s="6"/>
      <c r="J394" s="6"/>
      <c r="K394" s="425"/>
      <c r="L394" s="9"/>
      <c r="M394" s="9"/>
      <c r="N394" s="9"/>
      <c r="O394" s="9"/>
      <c r="P394" s="9"/>
      <c r="Q394" s="1046"/>
      <c r="R394" s="6"/>
      <c r="S394" s="6"/>
      <c r="U394" s="9"/>
      <c r="V394" s="9"/>
      <c r="X394" s="9"/>
      <c r="Y394" s="9"/>
      <c r="Z394" s="9"/>
      <c r="AA394" s="9"/>
      <c r="AB394" s="9"/>
      <c r="AC394" s="9"/>
      <c r="AD394" s="9"/>
      <c r="AE394" s="9"/>
      <c r="AF394" s="9"/>
      <c r="AG394" s="9"/>
      <c r="AH394" s="9"/>
    </row>
    <row r="395" spans="1:34" x14ac:dyDescent="0.25">
      <c r="A395" s="9"/>
      <c r="B395" s="9"/>
      <c r="C395" s="9"/>
      <c r="D395" s="9"/>
      <c r="F395" s="9"/>
      <c r="I395" s="6"/>
      <c r="J395" s="6"/>
      <c r="K395" s="425"/>
      <c r="L395" s="9"/>
      <c r="M395" s="9"/>
      <c r="N395" s="9"/>
      <c r="O395" s="9"/>
      <c r="P395" s="9"/>
      <c r="Q395" s="1046"/>
      <c r="R395" s="6"/>
      <c r="S395" s="6"/>
      <c r="U395" s="9"/>
      <c r="V395" s="9"/>
      <c r="X395" s="9"/>
      <c r="Y395" s="9"/>
      <c r="Z395" s="9"/>
      <c r="AA395" s="9"/>
      <c r="AB395" s="9"/>
      <c r="AC395" s="9"/>
      <c r="AD395" s="9"/>
      <c r="AE395" s="9"/>
      <c r="AF395" s="9"/>
      <c r="AG395" s="9"/>
      <c r="AH395" s="9"/>
    </row>
    <row r="396" spans="1:34" x14ac:dyDescent="0.25">
      <c r="A396" s="9"/>
      <c r="B396" s="9"/>
      <c r="C396" s="9"/>
      <c r="D396" s="9"/>
      <c r="F396" s="9"/>
      <c r="I396" s="6"/>
      <c r="J396" s="6"/>
      <c r="K396" s="425"/>
      <c r="L396" s="9"/>
      <c r="M396" s="9"/>
      <c r="N396" s="9"/>
      <c r="O396" s="9"/>
      <c r="P396" s="9"/>
      <c r="Q396" s="1046"/>
      <c r="R396" s="6"/>
      <c r="S396" s="6"/>
      <c r="U396" s="9"/>
      <c r="V396" s="9"/>
      <c r="X396" s="9"/>
      <c r="Y396" s="9"/>
      <c r="Z396" s="9"/>
      <c r="AA396" s="9"/>
      <c r="AB396" s="9"/>
      <c r="AC396" s="9"/>
      <c r="AD396" s="9"/>
      <c r="AE396" s="9"/>
      <c r="AF396" s="9"/>
      <c r="AG396" s="9"/>
      <c r="AH396" s="9"/>
    </row>
    <row r="397" spans="1:34" x14ac:dyDescent="0.25">
      <c r="A397" s="9"/>
      <c r="B397" s="9"/>
      <c r="C397" s="9"/>
      <c r="D397" s="9"/>
      <c r="F397" s="9"/>
      <c r="I397" s="6"/>
      <c r="J397" s="6"/>
      <c r="K397" s="425"/>
      <c r="L397" s="9"/>
      <c r="M397" s="9"/>
      <c r="N397" s="9"/>
      <c r="O397" s="9"/>
      <c r="P397" s="9"/>
      <c r="Q397" s="1046"/>
      <c r="R397" s="6"/>
      <c r="S397" s="6"/>
      <c r="U397" s="9"/>
      <c r="V397" s="9"/>
      <c r="X397" s="9"/>
      <c r="Y397" s="9"/>
      <c r="Z397" s="9"/>
      <c r="AA397" s="9"/>
      <c r="AB397" s="9"/>
      <c r="AC397" s="9"/>
      <c r="AD397" s="9"/>
      <c r="AE397" s="9"/>
      <c r="AF397" s="9"/>
      <c r="AG397" s="9"/>
      <c r="AH397" s="9"/>
    </row>
    <row r="398" spans="1:34" x14ac:dyDescent="0.25">
      <c r="A398" s="9"/>
      <c r="B398" s="9"/>
      <c r="C398" s="9"/>
      <c r="D398" s="9"/>
      <c r="F398" s="9"/>
      <c r="I398" s="6"/>
      <c r="J398" s="6"/>
      <c r="K398" s="425"/>
      <c r="L398" s="9"/>
      <c r="M398" s="9"/>
      <c r="N398" s="9"/>
      <c r="O398" s="9"/>
      <c r="P398" s="9"/>
      <c r="Q398" s="1046"/>
      <c r="R398" s="6"/>
      <c r="S398" s="6"/>
      <c r="U398" s="9"/>
      <c r="V398" s="9"/>
      <c r="X398" s="9"/>
      <c r="Y398" s="9"/>
      <c r="Z398" s="9"/>
      <c r="AA398" s="9"/>
      <c r="AB398" s="9"/>
      <c r="AC398" s="9"/>
      <c r="AD398" s="9"/>
      <c r="AE398" s="9"/>
      <c r="AF398" s="9"/>
      <c r="AG398" s="9"/>
      <c r="AH398" s="9"/>
    </row>
    <row r="399" spans="1:34" x14ac:dyDescent="0.25">
      <c r="A399" s="9"/>
      <c r="B399" s="9"/>
      <c r="C399" s="9"/>
      <c r="D399" s="9"/>
      <c r="F399" s="9"/>
      <c r="I399" s="6"/>
      <c r="J399" s="6"/>
      <c r="K399" s="425"/>
      <c r="L399" s="9"/>
      <c r="M399" s="9"/>
      <c r="N399" s="9"/>
      <c r="O399" s="9"/>
      <c r="P399" s="9"/>
      <c r="Q399" s="1046"/>
      <c r="R399" s="6"/>
      <c r="S399" s="6"/>
      <c r="U399" s="9"/>
      <c r="V399" s="9"/>
      <c r="X399" s="9"/>
      <c r="Y399" s="9"/>
      <c r="Z399" s="9"/>
      <c r="AA399" s="9"/>
      <c r="AB399" s="9"/>
      <c r="AC399" s="9"/>
      <c r="AD399" s="9"/>
      <c r="AE399" s="9"/>
      <c r="AF399" s="9"/>
      <c r="AG399" s="9"/>
      <c r="AH399" s="9"/>
    </row>
    <row r="400" spans="1:34" x14ac:dyDescent="0.25">
      <c r="A400" s="9"/>
      <c r="B400" s="9"/>
      <c r="C400" s="9"/>
      <c r="D400" s="9"/>
      <c r="F400" s="9"/>
      <c r="I400" s="6"/>
      <c r="J400" s="6"/>
      <c r="K400" s="425"/>
      <c r="L400" s="9"/>
      <c r="M400" s="9"/>
      <c r="N400" s="9"/>
      <c r="O400" s="9"/>
      <c r="P400" s="9"/>
      <c r="Q400" s="1046"/>
      <c r="R400" s="6"/>
      <c r="S400" s="6"/>
      <c r="U400" s="9"/>
      <c r="V400" s="9"/>
      <c r="X400" s="9"/>
      <c r="Y400" s="9"/>
      <c r="Z400" s="9"/>
      <c r="AA400" s="9"/>
      <c r="AB400" s="9"/>
      <c r="AC400" s="9"/>
      <c r="AD400" s="9"/>
      <c r="AE400" s="9"/>
      <c r="AF400" s="9"/>
      <c r="AG400" s="9"/>
      <c r="AH400" s="9"/>
    </row>
    <row r="401" spans="1:34" x14ac:dyDescent="0.25">
      <c r="A401" s="9"/>
      <c r="B401" s="9"/>
      <c r="C401" s="9"/>
      <c r="D401" s="9"/>
      <c r="F401" s="9"/>
      <c r="I401" s="6"/>
      <c r="J401" s="6"/>
      <c r="K401" s="425"/>
      <c r="L401" s="9"/>
      <c r="M401" s="9"/>
      <c r="N401" s="9"/>
      <c r="O401" s="9"/>
      <c r="P401" s="9"/>
      <c r="Q401" s="1046"/>
      <c r="R401" s="6"/>
      <c r="S401" s="6"/>
      <c r="U401" s="9"/>
      <c r="V401" s="9"/>
      <c r="X401" s="9"/>
      <c r="Y401" s="9"/>
      <c r="Z401" s="9"/>
      <c r="AA401" s="9"/>
      <c r="AB401" s="9"/>
      <c r="AC401" s="9"/>
      <c r="AD401" s="9"/>
      <c r="AE401" s="9"/>
      <c r="AF401" s="9"/>
      <c r="AG401" s="9"/>
      <c r="AH401" s="9"/>
    </row>
    <row r="402" spans="1:34" x14ac:dyDescent="0.25">
      <c r="A402" s="9"/>
      <c r="B402" s="9"/>
      <c r="C402" s="9"/>
      <c r="D402" s="9"/>
      <c r="F402" s="9"/>
      <c r="I402" s="6"/>
      <c r="J402" s="6"/>
      <c r="K402" s="425"/>
      <c r="L402" s="9"/>
      <c r="M402" s="9"/>
      <c r="N402" s="9"/>
      <c r="O402" s="9"/>
      <c r="P402" s="9"/>
      <c r="Q402" s="1046"/>
      <c r="R402" s="6"/>
      <c r="S402" s="6"/>
      <c r="U402" s="9"/>
      <c r="V402" s="9"/>
      <c r="X402" s="9"/>
      <c r="Y402" s="9"/>
      <c r="Z402" s="9"/>
      <c r="AA402" s="9"/>
      <c r="AB402" s="9"/>
      <c r="AC402" s="9"/>
      <c r="AD402" s="9"/>
      <c r="AE402" s="9"/>
      <c r="AF402" s="9"/>
      <c r="AG402" s="9"/>
      <c r="AH402" s="9"/>
    </row>
    <row r="403" spans="1:34" x14ac:dyDescent="0.25">
      <c r="A403" s="9"/>
      <c r="B403" s="9"/>
      <c r="C403" s="9"/>
      <c r="D403" s="9"/>
      <c r="F403" s="9"/>
      <c r="I403" s="6"/>
      <c r="J403" s="6"/>
      <c r="K403" s="425"/>
      <c r="L403" s="9"/>
      <c r="M403" s="9"/>
      <c r="N403" s="9"/>
      <c r="O403" s="9"/>
      <c r="P403" s="9"/>
      <c r="Q403" s="1046"/>
      <c r="R403" s="6"/>
      <c r="S403" s="6"/>
      <c r="U403" s="9"/>
      <c r="V403" s="9"/>
      <c r="X403" s="9"/>
      <c r="Y403" s="9"/>
      <c r="Z403" s="9"/>
      <c r="AA403" s="9"/>
      <c r="AB403" s="9"/>
      <c r="AC403" s="9"/>
      <c r="AD403" s="9"/>
      <c r="AE403" s="9"/>
      <c r="AF403" s="9"/>
      <c r="AG403" s="9"/>
      <c r="AH403" s="9"/>
    </row>
    <row r="404" spans="1:34" x14ac:dyDescent="0.25">
      <c r="A404" s="9"/>
      <c r="B404" s="9"/>
      <c r="C404" s="9"/>
      <c r="D404" s="9"/>
      <c r="F404" s="9"/>
      <c r="I404" s="6"/>
      <c r="J404" s="6"/>
      <c r="K404" s="425"/>
      <c r="L404" s="9"/>
      <c r="M404" s="9"/>
      <c r="N404" s="9"/>
      <c r="O404" s="9"/>
      <c r="P404" s="9"/>
      <c r="Q404" s="1046"/>
      <c r="R404" s="6"/>
      <c r="S404" s="6"/>
      <c r="U404" s="9"/>
      <c r="V404" s="9"/>
      <c r="X404" s="9"/>
      <c r="Y404" s="9"/>
      <c r="Z404" s="9"/>
      <c r="AA404" s="9"/>
      <c r="AB404" s="9"/>
      <c r="AC404" s="9"/>
      <c r="AD404" s="9"/>
      <c r="AE404" s="9"/>
      <c r="AF404" s="9"/>
      <c r="AG404" s="9"/>
      <c r="AH404" s="9"/>
    </row>
    <row r="405" spans="1:34" x14ac:dyDescent="0.25">
      <c r="A405" s="9"/>
      <c r="B405" s="9"/>
      <c r="C405" s="9"/>
      <c r="D405" s="9"/>
      <c r="F405" s="9"/>
      <c r="I405" s="6"/>
      <c r="J405" s="6"/>
      <c r="K405" s="425"/>
      <c r="L405" s="9"/>
      <c r="M405" s="9"/>
      <c r="N405" s="9"/>
      <c r="O405" s="9"/>
      <c r="P405" s="9"/>
      <c r="Q405" s="1046"/>
      <c r="R405" s="6"/>
      <c r="S405" s="6"/>
      <c r="U405" s="9"/>
      <c r="V405" s="9"/>
      <c r="X405" s="9"/>
      <c r="Y405" s="9"/>
      <c r="Z405" s="9"/>
      <c r="AA405" s="9"/>
      <c r="AB405" s="9"/>
      <c r="AC405" s="9"/>
      <c r="AD405" s="9"/>
      <c r="AE405" s="9"/>
      <c r="AF405" s="9"/>
      <c r="AG405" s="9"/>
      <c r="AH405" s="9"/>
    </row>
    <row r="406" spans="1:34" x14ac:dyDescent="0.25">
      <c r="A406" s="9"/>
      <c r="B406" s="9"/>
      <c r="C406" s="9"/>
      <c r="D406" s="9"/>
      <c r="F406" s="9"/>
      <c r="I406" s="6"/>
      <c r="J406" s="6"/>
      <c r="K406" s="425"/>
      <c r="L406" s="9"/>
      <c r="M406" s="9"/>
      <c r="N406" s="9"/>
      <c r="O406" s="9"/>
      <c r="P406" s="9"/>
      <c r="Q406" s="1046"/>
      <c r="R406" s="6"/>
      <c r="S406" s="6"/>
      <c r="U406" s="9"/>
      <c r="V406" s="9"/>
      <c r="X406" s="9"/>
      <c r="Y406" s="9"/>
      <c r="Z406" s="9"/>
      <c r="AA406" s="9"/>
      <c r="AB406" s="9"/>
      <c r="AC406" s="9"/>
      <c r="AD406" s="9"/>
      <c r="AE406" s="9"/>
      <c r="AF406" s="9"/>
      <c r="AG406" s="9"/>
      <c r="AH406" s="9"/>
    </row>
    <row r="407" spans="1:34" x14ac:dyDescent="0.25">
      <c r="A407" s="9"/>
      <c r="B407" s="9"/>
      <c r="C407" s="9"/>
      <c r="D407" s="9"/>
      <c r="F407" s="9"/>
      <c r="I407" s="6"/>
      <c r="J407" s="6"/>
      <c r="K407" s="425"/>
      <c r="L407" s="9"/>
      <c r="M407" s="9"/>
      <c r="N407" s="9"/>
      <c r="O407" s="9"/>
      <c r="P407" s="9"/>
      <c r="Q407" s="1046"/>
      <c r="R407" s="6"/>
      <c r="S407" s="6"/>
      <c r="U407" s="9"/>
      <c r="V407" s="9"/>
      <c r="X407" s="9"/>
      <c r="Y407" s="9"/>
      <c r="Z407" s="9"/>
      <c r="AA407" s="9"/>
      <c r="AB407" s="9"/>
      <c r="AC407" s="9"/>
      <c r="AD407" s="9"/>
      <c r="AE407" s="9"/>
      <c r="AF407" s="9"/>
      <c r="AG407" s="9"/>
      <c r="AH407" s="9"/>
    </row>
    <row r="408" spans="1:34" x14ac:dyDescent="0.25">
      <c r="A408" s="9"/>
      <c r="B408" s="9"/>
      <c r="C408" s="9"/>
      <c r="D408" s="9"/>
      <c r="F408" s="9"/>
      <c r="I408" s="6"/>
      <c r="J408" s="6"/>
      <c r="K408" s="425"/>
      <c r="L408" s="9"/>
      <c r="M408" s="9"/>
      <c r="N408" s="9"/>
      <c r="O408" s="9"/>
      <c r="P408" s="9"/>
      <c r="Q408" s="1046"/>
      <c r="R408" s="6"/>
      <c r="S408" s="6"/>
      <c r="U408" s="9"/>
      <c r="V408" s="9"/>
      <c r="X408" s="9"/>
      <c r="Y408" s="9"/>
      <c r="Z408" s="9"/>
      <c r="AA408" s="9"/>
      <c r="AB408" s="9"/>
      <c r="AC408" s="9"/>
      <c r="AD408" s="9"/>
      <c r="AE408" s="9"/>
      <c r="AF408" s="9"/>
      <c r="AG408" s="9"/>
      <c r="AH408" s="9"/>
    </row>
    <row r="409" spans="1:34" x14ac:dyDescent="0.25">
      <c r="A409" s="9"/>
      <c r="B409" s="9"/>
      <c r="C409" s="9"/>
      <c r="D409" s="9"/>
      <c r="F409" s="9"/>
      <c r="I409" s="6"/>
      <c r="J409" s="6"/>
      <c r="K409" s="425"/>
      <c r="L409" s="9"/>
      <c r="M409" s="9"/>
      <c r="N409" s="9"/>
      <c r="O409" s="9"/>
      <c r="P409" s="9"/>
      <c r="Q409" s="1046"/>
      <c r="R409" s="6"/>
      <c r="S409" s="6"/>
      <c r="U409" s="9"/>
      <c r="V409" s="9"/>
      <c r="X409" s="9"/>
      <c r="Y409" s="9"/>
      <c r="Z409" s="9"/>
      <c r="AA409" s="9"/>
      <c r="AB409" s="9"/>
      <c r="AC409" s="9"/>
      <c r="AD409" s="9"/>
      <c r="AE409" s="9"/>
      <c r="AF409" s="9"/>
      <c r="AG409" s="9"/>
      <c r="AH409" s="9"/>
    </row>
    <row r="410" spans="1:34" x14ac:dyDescent="0.25">
      <c r="A410" s="9"/>
      <c r="B410" s="9"/>
      <c r="C410" s="9"/>
      <c r="D410" s="9"/>
      <c r="F410" s="9"/>
      <c r="I410" s="6"/>
      <c r="J410" s="6"/>
      <c r="K410" s="425"/>
      <c r="L410" s="9"/>
      <c r="M410" s="9"/>
      <c r="N410" s="9"/>
      <c r="O410" s="9"/>
      <c r="P410" s="9"/>
      <c r="Q410" s="1046"/>
      <c r="R410" s="6"/>
      <c r="S410" s="6"/>
      <c r="U410" s="9"/>
      <c r="V410" s="9"/>
      <c r="X410" s="9"/>
      <c r="Y410" s="9"/>
      <c r="Z410" s="9"/>
      <c r="AA410" s="9"/>
      <c r="AB410" s="9"/>
      <c r="AC410" s="9"/>
      <c r="AD410" s="9"/>
      <c r="AE410" s="9"/>
      <c r="AF410" s="9"/>
      <c r="AG410" s="9"/>
      <c r="AH410" s="9"/>
    </row>
    <row r="411" spans="1:34" x14ac:dyDescent="0.25">
      <c r="A411" s="9"/>
      <c r="B411" s="9"/>
      <c r="C411" s="9"/>
      <c r="D411" s="9"/>
      <c r="F411" s="9"/>
      <c r="I411" s="6"/>
      <c r="J411" s="6"/>
      <c r="K411" s="425"/>
      <c r="L411" s="9"/>
      <c r="M411" s="9"/>
      <c r="N411" s="9"/>
      <c r="O411" s="9"/>
      <c r="P411" s="9"/>
      <c r="Q411" s="1046"/>
      <c r="R411" s="6"/>
      <c r="S411" s="6"/>
      <c r="U411" s="9"/>
      <c r="V411" s="9"/>
      <c r="X411" s="9"/>
      <c r="Y411" s="9"/>
      <c r="Z411" s="9"/>
      <c r="AA411" s="9"/>
      <c r="AB411" s="9"/>
      <c r="AC411" s="9"/>
      <c r="AD411" s="9"/>
      <c r="AE411" s="9"/>
      <c r="AF411" s="9"/>
      <c r="AG411" s="9"/>
      <c r="AH411" s="9"/>
    </row>
    <row r="412" spans="1:34" x14ac:dyDescent="0.25">
      <c r="A412" s="9"/>
      <c r="B412" s="9"/>
      <c r="C412" s="9"/>
      <c r="D412" s="9"/>
      <c r="F412" s="9"/>
      <c r="I412" s="6"/>
      <c r="J412" s="6"/>
      <c r="K412" s="425"/>
      <c r="L412" s="9"/>
      <c r="M412" s="9"/>
      <c r="N412" s="9"/>
      <c r="O412" s="9"/>
      <c r="P412" s="9"/>
      <c r="Q412" s="1046"/>
      <c r="R412" s="6"/>
      <c r="S412" s="6"/>
      <c r="U412" s="9"/>
      <c r="V412" s="9"/>
      <c r="X412" s="9"/>
      <c r="Y412" s="9"/>
      <c r="Z412" s="9"/>
      <c r="AA412" s="9"/>
      <c r="AB412" s="9"/>
      <c r="AC412" s="9"/>
      <c r="AD412" s="9"/>
      <c r="AE412" s="9"/>
      <c r="AF412" s="9"/>
      <c r="AG412" s="9"/>
      <c r="AH412" s="9"/>
    </row>
    <row r="413" spans="1:34" x14ac:dyDescent="0.25">
      <c r="A413" s="9"/>
      <c r="B413" s="9"/>
      <c r="C413" s="9"/>
      <c r="D413" s="9"/>
      <c r="F413" s="9"/>
      <c r="I413" s="6"/>
      <c r="J413" s="6"/>
      <c r="K413" s="425"/>
      <c r="L413" s="9"/>
      <c r="M413" s="9"/>
      <c r="N413" s="9"/>
      <c r="O413" s="9"/>
      <c r="P413" s="9"/>
      <c r="Q413" s="1046"/>
      <c r="R413" s="6"/>
      <c r="S413" s="6"/>
      <c r="U413" s="9"/>
      <c r="V413" s="9"/>
      <c r="X413" s="9"/>
      <c r="Y413" s="9"/>
      <c r="Z413" s="9"/>
      <c r="AA413" s="9"/>
      <c r="AB413" s="9"/>
      <c r="AC413" s="9"/>
      <c r="AD413" s="9"/>
      <c r="AE413" s="9"/>
      <c r="AF413" s="9"/>
      <c r="AG413" s="9"/>
      <c r="AH413" s="9"/>
    </row>
    <row r="414" spans="1:34" x14ac:dyDescent="0.25">
      <c r="A414" s="9"/>
      <c r="B414" s="9"/>
      <c r="C414" s="9"/>
      <c r="D414" s="9"/>
      <c r="F414" s="9"/>
      <c r="I414" s="6"/>
      <c r="J414" s="6"/>
      <c r="K414" s="425"/>
      <c r="L414" s="9"/>
      <c r="M414" s="9"/>
      <c r="N414" s="9"/>
      <c r="O414" s="9"/>
      <c r="P414" s="9"/>
      <c r="Q414" s="1046"/>
      <c r="R414" s="6"/>
      <c r="S414" s="6"/>
      <c r="U414" s="9"/>
      <c r="V414" s="9"/>
      <c r="X414" s="9"/>
      <c r="Y414" s="9"/>
      <c r="Z414" s="9"/>
      <c r="AA414" s="9"/>
      <c r="AB414" s="9"/>
      <c r="AC414" s="9"/>
      <c r="AD414" s="9"/>
      <c r="AE414" s="9"/>
      <c r="AF414" s="9"/>
      <c r="AG414" s="9"/>
      <c r="AH414" s="9"/>
    </row>
    <row r="415" spans="1:34" x14ac:dyDescent="0.25">
      <c r="A415" s="9"/>
      <c r="B415" s="9"/>
      <c r="C415" s="9"/>
      <c r="D415" s="9"/>
      <c r="F415" s="9"/>
      <c r="I415" s="6"/>
      <c r="J415" s="6"/>
      <c r="K415" s="425"/>
      <c r="L415" s="9"/>
      <c r="M415" s="9"/>
      <c r="N415" s="9"/>
      <c r="O415" s="9"/>
      <c r="P415" s="9"/>
      <c r="Q415" s="1046"/>
      <c r="R415" s="6"/>
      <c r="S415" s="6"/>
      <c r="U415" s="9"/>
      <c r="V415" s="9"/>
      <c r="X415" s="9"/>
      <c r="Y415" s="9"/>
      <c r="Z415" s="9"/>
      <c r="AA415" s="9"/>
      <c r="AB415" s="9"/>
      <c r="AC415" s="9"/>
      <c r="AD415" s="9"/>
      <c r="AE415" s="9"/>
      <c r="AF415" s="9"/>
      <c r="AG415" s="9"/>
      <c r="AH415" s="9"/>
    </row>
    <row r="416" spans="1:34" x14ac:dyDescent="0.25">
      <c r="A416" s="9"/>
      <c r="B416" s="9"/>
      <c r="C416" s="9"/>
      <c r="D416" s="9"/>
      <c r="F416" s="9"/>
      <c r="I416" s="6"/>
      <c r="J416" s="6"/>
      <c r="K416" s="425"/>
      <c r="L416" s="9"/>
      <c r="M416" s="9"/>
      <c r="N416" s="9"/>
      <c r="O416" s="9"/>
      <c r="P416" s="9"/>
      <c r="Q416" s="1046"/>
      <c r="R416" s="6"/>
      <c r="S416" s="6"/>
      <c r="U416" s="9"/>
      <c r="V416" s="9"/>
      <c r="X416" s="9"/>
      <c r="Y416" s="9"/>
      <c r="Z416" s="9"/>
      <c r="AA416" s="9"/>
      <c r="AB416" s="9"/>
      <c r="AC416" s="9"/>
      <c r="AD416" s="9"/>
      <c r="AE416" s="9"/>
      <c r="AF416" s="9"/>
      <c r="AG416" s="9"/>
      <c r="AH416" s="9"/>
    </row>
    <row r="417" spans="1:34" x14ac:dyDescent="0.25">
      <c r="A417" s="9"/>
      <c r="B417" s="9"/>
      <c r="C417" s="9"/>
      <c r="D417" s="9"/>
      <c r="F417" s="9"/>
      <c r="I417" s="6"/>
      <c r="J417" s="6"/>
      <c r="K417" s="425"/>
      <c r="L417" s="9"/>
      <c r="M417" s="9"/>
      <c r="N417" s="9"/>
      <c r="O417" s="9"/>
      <c r="P417" s="9"/>
      <c r="Q417" s="1046"/>
      <c r="R417" s="6"/>
      <c r="S417" s="6"/>
      <c r="U417" s="9"/>
      <c r="V417" s="9"/>
      <c r="X417" s="9"/>
      <c r="Y417" s="9"/>
      <c r="Z417" s="9"/>
      <c r="AA417" s="9"/>
      <c r="AB417" s="9"/>
      <c r="AC417" s="9"/>
      <c r="AD417" s="9"/>
      <c r="AE417" s="9"/>
      <c r="AF417" s="9"/>
      <c r="AG417" s="9"/>
      <c r="AH417" s="9"/>
    </row>
    <row r="418" spans="1:34" x14ac:dyDescent="0.25">
      <c r="A418" s="9"/>
      <c r="B418" s="9"/>
      <c r="C418" s="9"/>
      <c r="D418" s="9"/>
      <c r="F418" s="9"/>
      <c r="I418" s="6"/>
      <c r="J418" s="6"/>
      <c r="K418" s="425"/>
      <c r="L418" s="9"/>
      <c r="M418" s="9"/>
      <c r="N418" s="9"/>
      <c r="O418" s="9"/>
      <c r="P418" s="9"/>
      <c r="Q418" s="1046"/>
      <c r="R418" s="6"/>
      <c r="S418" s="6"/>
      <c r="U418" s="9"/>
      <c r="V418" s="9"/>
      <c r="X418" s="9"/>
      <c r="Y418" s="9"/>
      <c r="Z418" s="9"/>
      <c r="AA418" s="9"/>
      <c r="AB418" s="9"/>
      <c r="AC418" s="9"/>
      <c r="AD418" s="9"/>
      <c r="AE418" s="9"/>
      <c r="AF418" s="9"/>
      <c r="AG418" s="9"/>
      <c r="AH418" s="9"/>
    </row>
    <row r="419" spans="1:34" x14ac:dyDescent="0.25">
      <c r="A419" s="9"/>
      <c r="B419" s="9"/>
      <c r="C419" s="9"/>
      <c r="D419" s="9"/>
      <c r="F419" s="9"/>
      <c r="I419" s="6"/>
      <c r="J419" s="6"/>
      <c r="K419" s="425"/>
      <c r="L419" s="9"/>
      <c r="M419" s="9"/>
      <c r="N419" s="9"/>
      <c r="O419" s="9"/>
      <c r="P419" s="9"/>
      <c r="Q419" s="1046"/>
      <c r="R419" s="6"/>
      <c r="S419" s="6"/>
      <c r="U419" s="9"/>
      <c r="V419" s="9"/>
      <c r="X419" s="9"/>
      <c r="Y419" s="9"/>
      <c r="Z419" s="9"/>
      <c r="AA419" s="9"/>
      <c r="AB419" s="9"/>
      <c r="AC419" s="9"/>
      <c r="AD419" s="9"/>
      <c r="AE419" s="9"/>
      <c r="AF419" s="9"/>
      <c r="AG419" s="9"/>
      <c r="AH419" s="9"/>
    </row>
    <row r="420" spans="1:34" x14ac:dyDescent="0.25">
      <c r="A420" s="9"/>
      <c r="B420" s="9"/>
      <c r="C420" s="9"/>
      <c r="D420" s="9"/>
      <c r="F420" s="9"/>
      <c r="I420" s="6"/>
      <c r="J420" s="6"/>
      <c r="K420" s="425"/>
      <c r="L420" s="9"/>
      <c r="M420" s="9"/>
      <c r="N420" s="9"/>
      <c r="O420" s="9"/>
      <c r="P420" s="9"/>
      <c r="Q420" s="1046"/>
      <c r="R420" s="6"/>
      <c r="S420" s="6"/>
      <c r="U420" s="9"/>
      <c r="V420" s="9"/>
      <c r="X420" s="9"/>
      <c r="Y420" s="9"/>
      <c r="Z420" s="9"/>
      <c r="AA420" s="9"/>
      <c r="AB420" s="9"/>
      <c r="AC420" s="9"/>
      <c r="AD420" s="9"/>
      <c r="AE420" s="9"/>
      <c r="AF420" s="9"/>
      <c r="AG420" s="9"/>
      <c r="AH420" s="9"/>
    </row>
    <row r="421" spans="1:34" x14ac:dyDescent="0.25">
      <c r="A421" s="9"/>
      <c r="B421" s="9"/>
      <c r="C421" s="9"/>
      <c r="D421" s="9"/>
      <c r="F421" s="9"/>
      <c r="I421" s="6"/>
      <c r="J421" s="6"/>
      <c r="K421" s="425"/>
      <c r="L421" s="9"/>
      <c r="M421" s="9"/>
      <c r="N421" s="9"/>
      <c r="O421" s="9"/>
      <c r="P421" s="9"/>
      <c r="Q421" s="1046"/>
      <c r="R421" s="6"/>
      <c r="S421" s="6"/>
      <c r="U421" s="9"/>
      <c r="V421" s="9"/>
      <c r="X421" s="9"/>
      <c r="Y421" s="9"/>
      <c r="Z421" s="9"/>
      <c r="AA421" s="9"/>
      <c r="AB421" s="9"/>
      <c r="AC421" s="9"/>
      <c r="AD421" s="9"/>
      <c r="AE421" s="9"/>
      <c r="AF421" s="9"/>
      <c r="AG421" s="9"/>
      <c r="AH421" s="9"/>
    </row>
    <row r="422" spans="1:34" x14ac:dyDescent="0.25">
      <c r="A422" s="9"/>
      <c r="B422" s="9"/>
      <c r="C422" s="9"/>
      <c r="D422" s="9"/>
      <c r="F422" s="9"/>
      <c r="I422" s="6"/>
      <c r="J422" s="6"/>
      <c r="K422" s="425"/>
      <c r="L422" s="9"/>
      <c r="M422" s="9"/>
      <c r="N422" s="9"/>
      <c r="O422" s="9"/>
      <c r="P422" s="9"/>
      <c r="Q422" s="1046"/>
      <c r="R422" s="6"/>
      <c r="S422" s="6"/>
      <c r="U422" s="9"/>
      <c r="V422" s="9"/>
      <c r="X422" s="9"/>
      <c r="Y422" s="9"/>
      <c r="Z422" s="9"/>
      <c r="AA422" s="9"/>
      <c r="AB422" s="9"/>
      <c r="AC422" s="9"/>
      <c r="AD422" s="9"/>
      <c r="AE422" s="9"/>
      <c r="AF422" s="9"/>
      <c r="AG422" s="9"/>
      <c r="AH422" s="9"/>
    </row>
    <row r="423" spans="1:34" x14ac:dyDescent="0.25">
      <c r="A423" s="9"/>
      <c r="B423" s="9"/>
      <c r="C423" s="9"/>
      <c r="D423" s="9"/>
      <c r="F423" s="9"/>
      <c r="I423" s="6"/>
      <c r="J423" s="6"/>
      <c r="K423" s="425"/>
      <c r="L423" s="9"/>
      <c r="M423" s="9"/>
      <c r="N423" s="9"/>
      <c r="O423" s="9"/>
      <c r="P423" s="9"/>
      <c r="Q423" s="1046"/>
      <c r="R423" s="6"/>
      <c r="S423" s="6"/>
      <c r="U423" s="9"/>
      <c r="V423" s="9"/>
      <c r="X423" s="9"/>
      <c r="Y423" s="9"/>
      <c r="Z423" s="9"/>
      <c r="AA423" s="9"/>
      <c r="AB423" s="9"/>
      <c r="AC423" s="9"/>
      <c r="AD423" s="9"/>
      <c r="AE423" s="9"/>
      <c r="AF423" s="9"/>
      <c r="AG423" s="9"/>
      <c r="AH423" s="9"/>
    </row>
    <row r="424" spans="1:34" x14ac:dyDescent="0.25">
      <c r="A424" s="9"/>
      <c r="B424" s="9"/>
      <c r="C424" s="9"/>
      <c r="D424" s="9"/>
      <c r="F424" s="9"/>
      <c r="I424" s="6"/>
      <c r="J424" s="6"/>
      <c r="K424" s="425"/>
      <c r="L424" s="9"/>
      <c r="M424" s="9"/>
      <c r="N424" s="9"/>
      <c r="O424" s="9"/>
      <c r="P424" s="9"/>
      <c r="Q424" s="1046"/>
      <c r="R424" s="6"/>
      <c r="S424" s="6"/>
      <c r="U424" s="9"/>
      <c r="V424" s="9"/>
      <c r="X424" s="9"/>
      <c r="Y424" s="9"/>
      <c r="Z424" s="9"/>
      <c r="AA424" s="9"/>
      <c r="AB424" s="9"/>
      <c r="AC424" s="9"/>
      <c r="AD424" s="9"/>
      <c r="AE424" s="9"/>
      <c r="AF424" s="9"/>
      <c r="AG424" s="9"/>
      <c r="AH424" s="9"/>
    </row>
    <row r="425" spans="1:34" x14ac:dyDescent="0.25">
      <c r="A425" s="9"/>
      <c r="B425" s="9"/>
      <c r="C425" s="9"/>
      <c r="D425" s="9"/>
      <c r="F425" s="9"/>
      <c r="I425" s="6"/>
      <c r="J425" s="6"/>
      <c r="K425" s="425"/>
      <c r="L425" s="9"/>
      <c r="M425" s="9"/>
      <c r="N425" s="9"/>
      <c r="O425" s="9"/>
      <c r="P425" s="9"/>
      <c r="Q425" s="1046"/>
      <c r="R425" s="6"/>
      <c r="S425" s="6"/>
      <c r="U425" s="9"/>
      <c r="V425" s="9"/>
      <c r="X425" s="9"/>
      <c r="Y425" s="9"/>
      <c r="Z425" s="9"/>
      <c r="AA425" s="9"/>
      <c r="AB425" s="9"/>
      <c r="AC425" s="9"/>
      <c r="AD425" s="9"/>
      <c r="AE425" s="9"/>
      <c r="AF425" s="9"/>
      <c r="AG425" s="9"/>
      <c r="AH425" s="9"/>
    </row>
    <row r="426" spans="1:34" x14ac:dyDescent="0.25">
      <c r="A426" s="9"/>
      <c r="B426" s="9"/>
      <c r="C426" s="9"/>
      <c r="D426" s="9"/>
      <c r="F426" s="9"/>
      <c r="I426" s="6"/>
      <c r="J426" s="6"/>
      <c r="K426" s="425"/>
      <c r="L426" s="9"/>
      <c r="M426" s="9"/>
      <c r="N426" s="9"/>
      <c r="O426" s="9"/>
      <c r="P426" s="9"/>
      <c r="Q426" s="1046"/>
      <c r="R426" s="6"/>
      <c r="S426" s="6"/>
      <c r="U426" s="9"/>
      <c r="V426" s="9"/>
      <c r="X426" s="9"/>
      <c r="Y426" s="9"/>
      <c r="Z426" s="9"/>
      <c r="AA426" s="9"/>
      <c r="AB426" s="9"/>
      <c r="AC426" s="9"/>
      <c r="AD426" s="9"/>
      <c r="AE426" s="9"/>
      <c r="AF426" s="9"/>
      <c r="AG426" s="9"/>
      <c r="AH426" s="9"/>
    </row>
    <row r="427" spans="1:34" x14ac:dyDescent="0.25">
      <c r="A427" s="9"/>
      <c r="B427" s="9"/>
      <c r="C427" s="9"/>
      <c r="D427" s="9"/>
      <c r="F427" s="9"/>
      <c r="I427" s="6"/>
      <c r="J427" s="6"/>
      <c r="K427" s="425"/>
      <c r="L427" s="9"/>
      <c r="M427" s="9"/>
      <c r="N427" s="9"/>
      <c r="O427" s="9"/>
      <c r="P427" s="9"/>
      <c r="Q427" s="1046"/>
      <c r="R427" s="6"/>
      <c r="S427" s="6"/>
      <c r="U427" s="9"/>
      <c r="V427" s="9"/>
      <c r="X427" s="9"/>
      <c r="Y427" s="9"/>
      <c r="Z427" s="9"/>
      <c r="AA427" s="9"/>
      <c r="AB427" s="9"/>
      <c r="AC427" s="9"/>
      <c r="AD427" s="9"/>
      <c r="AE427" s="9"/>
      <c r="AF427" s="9"/>
      <c r="AG427" s="9"/>
      <c r="AH427" s="9"/>
    </row>
    <row r="428" spans="1:34" x14ac:dyDescent="0.25">
      <c r="A428" s="9"/>
      <c r="B428" s="9"/>
      <c r="C428" s="9"/>
      <c r="D428" s="9"/>
      <c r="F428" s="9"/>
      <c r="I428" s="6"/>
      <c r="J428" s="6"/>
      <c r="K428" s="425"/>
      <c r="L428" s="9"/>
      <c r="M428" s="9"/>
      <c r="N428" s="9"/>
      <c r="O428" s="9"/>
      <c r="P428" s="9"/>
      <c r="Q428" s="1046"/>
      <c r="R428" s="6"/>
      <c r="S428" s="6"/>
      <c r="U428" s="9"/>
      <c r="V428" s="9"/>
      <c r="X428" s="9"/>
      <c r="Y428" s="9"/>
      <c r="Z428" s="9"/>
      <c r="AA428" s="9"/>
      <c r="AB428" s="9"/>
      <c r="AC428" s="9"/>
      <c r="AD428" s="9"/>
      <c r="AE428" s="9"/>
      <c r="AF428" s="9"/>
      <c r="AG428" s="9"/>
      <c r="AH428" s="9"/>
    </row>
    <row r="429" spans="1:34" x14ac:dyDescent="0.25">
      <c r="A429" s="9"/>
      <c r="B429" s="9"/>
      <c r="C429" s="9"/>
      <c r="D429" s="9"/>
      <c r="F429" s="9"/>
      <c r="I429" s="6"/>
      <c r="J429" s="6"/>
      <c r="K429" s="425"/>
      <c r="L429" s="9"/>
      <c r="M429" s="9"/>
      <c r="N429" s="9"/>
      <c r="O429" s="9"/>
      <c r="P429" s="9"/>
      <c r="Q429" s="1046"/>
      <c r="R429" s="6"/>
      <c r="S429" s="6"/>
      <c r="U429" s="9"/>
      <c r="V429" s="9"/>
      <c r="X429" s="9"/>
      <c r="Y429" s="9"/>
      <c r="Z429" s="9"/>
      <c r="AA429" s="9"/>
      <c r="AB429" s="9"/>
      <c r="AC429" s="9"/>
      <c r="AD429" s="9"/>
      <c r="AE429" s="9"/>
      <c r="AF429" s="9"/>
      <c r="AG429" s="9"/>
      <c r="AH429" s="9"/>
    </row>
    <row r="430" spans="1:34" x14ac:dyDescent="0.25">
      <c r="A430" s="9"/>
      <c r="B430" s="9"/>
      <c r="C430" s="9"/>
      <c r="D430" s="9"/>
      <c r="F430" s="9"/>
      <c r="I430" s="6"/>
      <c r="J430" s="6"/>
      <c r="K430" s="425"/>
      <c r="L430" s="9"/>
      <c r="M430" s="9"/>
      <c r="N430" s="9"/>
      <c r="O430" s="9"/>
      <c r="P430" s="9"/>
      <c r="Q430" s="1046"/>
      <c r="R430" s="6"/>
      <c r="S430" s="6"/>
      <c r="U430" s="9"/>
      <c r="V430" s="9"/>
      <c r="X430" s="9"/>
      <c r="Y430" s="9"/>
      <c r="Z430" s="9"/>
      <c r="AA430" s="9"/>
      <c r="AB430" s="9"/>
      <c r="AC430" s="9"/>
      <c r="AD430" s="9"/>
      <c r="AE430" s="9"/>
      <c r="AF430" s="9"/>
      <c r="AG430" s="9"/>
      <c r="AH430" s="9"/>
    </row>
    <row r="431" spans="1:34" x14ac:dyDescent="0.25">
      <c r="A431" s="9"/>
      <c r="B431" s="9"/>
      <c r="C431" s="9"/>
      <c r="D431" s="9"/>
      <c r="F431" s="9"/>
      <c r="I431" s="6"/>
      <c r="J431" s="6"/>
      <c r="K431" s="425"/>
      <c r="L431" s="9"/>
      <c r="M431" s="9"/>
      <c r="N431" s="9"/>
      <c r="O431" s="9"/>
      <c r="P431" s="9"/>
      <c r="Q431" s="1046"/>
      <c r="R431" s="6"/>
      <c r="S431" s="6"/>
      <c r="U431" s="9"/>
      <c r="V431" s="9"/>
      <c r="X431" s="9"/>
      <c r="Y431" s="9"/>
      <c r="Z431" s="9"/>
      <c r="AA431" s="9"/>
      <c r="AB431" s="9"/>
      <c r="AC431" s="9"/>
      <c r="AD431" s="9"/>
      <c r="AE431" s="9"/>
      <c r="AF431" s="9"/>
      <c r="AG431" s="9"/>
      <c r="AH431" s="9"/>
    </row>
    <row r="432" spans="1:34" x14ac:dyDescent="0.25">
      <c r="A432" s="9"/>
      <c r="B432" s="9"/>
      <c r="C432" s="9"/>
      <c r="D432" s="9"/>
      <c r="F432" s="9"/>
      <c r="I432" s="6"/>
      <c r="J432" s="6"/>
      <c r="K432" s="425"/>
      <c r="L432" s="9"/>
      <c r="M432" s="9"/>
      <c r="N432" s="9"/>
      <c r="O432" s="9"/>
      <c r="P432" s="9"/>
      <c r="Q432" s="1046"/>
      <c r="R432" s="6"/>
      <c r="S432" s="6"/>
      <c r="U432" s="9"/>
      <c r="V432" s="9"/>
      <c r="X432" s="9"/>
      <c r="Y432" s="9"/>
      <c r="Z432" s="9"/>
      <c r="AA432" s="9"/>
      <c r="AB432" s="9"/>
      <c r="AC432" s="9"/>
      <c r="AD432" s="9"/>
      <c r="AE432" s="9"/>
      <c r="AF432" s="9"/>
      <c r="AG432" s="9"/>
      <c r="AH432" s="9"/>
    </row>
    <row r="433" spans="1:34" x14ac:dyDescent="0.25">
      <c r="A433" s="9"/>
      <c r="B433" s="9"/>
      <c r="C433" s="9"/>
      <c r="D433" s="9"/>
      <c r="F433" s="9"/>
      <c r="I433" s="6"/>
      <c r="J433" s="6"/>
      <c r="K433" s="425"/>
      <c r="L433" s="9"/>
      <c r="M433" s="9"/>
      <c r="N433" s="9"/>
      <c r="O433" s="9"/>
      <c r="P433" s="9"/>
      <c r="Q433" s="1046"/>
      <c r="R433" s="6"/>
      <c r="S433" s="6"/>
      <c r="U433" s="9"/>
      <c r="V433" s="9"/>
      <c r="X433" s="9"/>
      <c r="Y433" s="9"/>
      <c r="Z433" s="9"/>
      <c r="AA433" s="9"/>
      <c r="AB433" s="9"/>
      <c r="AC433" s="9"/>
      <c r="AD433" s="9"/>
      <c r="AE433" s="9"/>
      <c r="AF433" s="9"/>
      <c r="AG433" s="9"/>
      <c r="AH433" s="9"/>
    </row>
    <row r="434" spans="1:34" x14ac:dyDescent="0.25">
      <c r="A434" s="9"/>
      <c r="B434" s="9"/>
      <c r="C434" s="9"/>
      <c r="D434" s="9"/>
      <c r="F434" s="9"/>
      <c r="I434" s="6"/>
      <c r="J434" s="6"/>
      <c r="K434" s="425"/>
      <c r="L434" s="9"/>
      <c r="M434" s="9"/>
      <c r="N434" s="9"/>
      <c r="O434" s="9"/>
      <c r="P434" s="9"/>
      <c r="Q434" s="1046"/>
      <c r="R434" s="6"/>
      <c r="S434" s="6"/>
      <c r="U434" s="9"/>
      <c r="V434" s="9"/>
      <c r="X434" s="9"/>
      <c r="Y434" s="9"/>
      <c r="Z434" s="9"/>
      <c r="AA434" s="9"/>
      <c r="AB434" s="9"/>
      <c r="AC434" s="9"/>
      <c r="AD434" s="9"/>
      <c r="AE434" s="9"/>
      <c r="AF434" s="9"/>
      <c r="AG434" s="9"/>
      <c r="AH434" s="9"/>
    </row>
    <row r="435" spans="1:34" x14ac:dyDescent="0.25">
      <c r="A435" s="9"/>
      <c r="B435" s="9"/>
      <c r="C435" s="9"/>
      <c r="D435" s="9"/>
      <c r="F435" s="9"/>
      <c r="I435" s="6"/>
      <c r="J435" s="6"/>
      <c r="K435" s="425"/>
      <c r="L435" s="9"/>
      <c r="M435" s="9"/>
      <c r="N435" s="9"/>
      <c r="O435" s="9"/>
      <c r="P435" s="9"/>
      <c r="Q435" s="1046"/>
      <c r="R435" s="6"/>
      <c r="S435" s="6"/>
      <c r="U435" s="9"/>
      <c r="V435" s="9"/>
      <c r="X435" s="9"/>
      <c r="Y435" s="9"/>
      <c r="Z435" s="9"/>
      <c r="AA435" s="9"/>
      <c r="AB435" s="9"/>
      <c r="AC435" s="9"/>
      <c r="AD435" s="9"/>
      <c r="AE435" s="9"/>
      <c r="AF435" s="9"/>
      <c r="AG435" s="9"/>
      <c r="AH435" s="9"/>
    </row>
    <row r="436" spans="1:34" x14ac:dyDescent="0.25">
      <c r="A436" s="9"/>
      <c r="B436" s="9"/>
      <c r="C436" s="9"/>
      <c r="D436" s="9"/>
      <c r="F436" s="9"/>
      <c r="I436" s="6"/>
      <c r="J436" s="6"/>
      <c r="K436" s="425"/>
      <c r="L436" s="9"/>
      <c r="M436" s="9"/>
      <c r="N436" s="9"/>
      <c r="O436" s="9"/>
      <c r="P436" s="9"/>
      <c r="Q436" s="1046"/>
      <c r="R436" s="6"/>
      <c r="S436" s="6"/>
      <c r="U436" s="9"/>
      <c r="V436" s="9"/>
      <c r="X436" s="9"/>
      <c r="Y436" s="9"/>
      <c r="Z436" s="9"/>
      <c r="AA436" s="9"/>
      <c r="AB436" s="9"/>
      <c r="AC436" s="9"/>
      <c r="AD436" s="9"/>
      <c r="AE436" s="9"/>
      <c r="AF436" s="9"/>
      <c r="AG436" s="9"/>
      <c r="AH436" s="9"/>
    </row>
    <row r="437" spans="1:34" x14ac:dyDescent="0.25">
      <c r="A437" s="9"/>
      <c r="B437" s="9"/>
      <c r="C437" s="9"/>
      <c r="D437" s="9"/>
      <c r="F437" s="9"/>
      <c r="I437" s="6"/>
      <c r="J437" s="6"/>
      <c r="K437" s="425"/>
      <c r="L437" s="9"/>
      <c r="M437" s="9"/>
      <c r="N437" s="9"/>
      <c r="O437" s="9"/>
      <c r="P437" s="9"/>
      <c r="Q437" s="1046"/>
      <c r="R437" s="6"/>
      <c r="S437" s="6"/>
      <c r="U437" s="9"/>
      <c r="V437" s="9"/>
      <c r="X437" s="9"/>
      <c r="Y437" s="9"/>
      <c r="Z437" s="9"/>
      <c r="AA437" s="9"/>
      <c r="AB437" s="9"/>
      <c r="AC437" s="9"/>
      <c r="AD437" s="9"/>
      <c r="AE437" s="9"/>
      <c r="AF437" s="9"/>
      <c r="AG437" s="9"/>
      <c r="AH437" s="9"/>
    </row>
    <row r="438" spans="1:34" x14ac:dyDescent="0.25">
      <c r="A438" s="9"/>
      <c r="B438" s="9"/>
      <c r="C438" s="9"/>
      <c r="D438" s="9"/>
      <c r="F438" s="9"/>
      <c r="I438" s="6"/>
      <c r="J438" s="6"/>
      <c r="K438" s="425"/>
      <c r="L438" s="9"/>
      <c r="M438" s="9"/>
      <c r="N438" s="9"/>
      <c r="O438" s="9"/>
      <c r="P438" s="9"/>
      <c r="Q438" s="1046"/>
      <c r="R438" s="6"/>
      <c r="S438" s="6"/>
      <c r="U438" s="9"/>
      <c r="V438" s="9"/>
      <c r="X438" s="9"/>
      <c r="Y438" s="9"/>
      <c r="Z438" s="9"/>
      <c r="AA438" s="9"/>
      <c r="AB438" s="9"/>
      <c r="AC438" s="9"/>
      <c r="AD438" s="9"/>
      <c r="AE438" s="9"/>
      <c r="AF438" s="9"/>
      <c r="AG438" s="9"/>
      <c r="AH438" s="9"/>
    </row>
    <row r="439" spans="1:34" x14ac:dyDescent="0.25">
      <c r="A439" s="9"/>
      <c r="B439" s="9"/>
      <c r="C439" s="9"/>
      <c r="D439" s="9"/>
      <c r="F439" s="9"/>
      <c r="I439" s="6"/>
      <c r="J439" s="6"/>
      <c r="K439" s="425"/>
      <c r="L439" s="9"/>
      <c r="M439" s="9"/>
      <c r="N439" s="9"/>
      <c r="O439" s="9"/>
      <c r="P439" s="9"/>
      <c r="Q439" s="1046"/>
      <c r="R439" s="6"/>
      <c r="S439" s="6"/>
      <c r="U439" s="9"/>
      <c r="V439" s="9"/>
      <c r="X439" s="9"/>
      <c r="Y439" s="9"/>
      <c r="Z439" s="9"/>
      <c r="AA439" s="9"/>
      <c r="AB439" s="9"/>
      <c r="AC439" s="9"/>
      <c r="AD439" s="9"/>
      <c r="AE439" s="9"/>
      <c r="AF439" s="9"/>
      <c r="AG439" s="9"/>
      <c r="AH439" s="9"/>
    </row>
    <row r="440" spans="1:34" x14ac:dyDescent="0.25">
      <c r="A440" s="9"/>
      <c r="B440" s="9"/>
      <c r="C440" s="9"/>
      <c r="D440" s="9"/>
      <c r="F440" s="9"/>
      <c r="I440" s="6"/>
      <c r="J440" s="6"/>
      <c r="K440" s="425"/>
      <c r="L440" s="9"/>
      <c r="M440" s="9"/>
      <c r="N440" s="9"/>
      <c r="O440" s="9"/>
      <c r="P440" s="9"/>
      <c r="Q440" s="1046"/>
      <c r="R440" s="6"/>
      <c r="S440" s="6"/>
      <c r="U440" s="9"/>
      <c r="V440" s="9"/>
      <c r="X440" s="9"/>
      <c r="Y440" s="9"/>
      <c r="Z440" s="9"/>
      <c r="AA440" s="9"/>
      <c r="AB440" s="9"/>
      <c r="AC440" s="9"/>
      <c r="AD440" s="9"/>
      <c r="AE440" s="9"/>
      <c r="AF440" s="9"/>
      <c r="AG440" s="9"/>
      <c r="AH440" s="9"/>
    </row>
    <row r="441" spans="1:34" x14ac:dyDescent="0.25">
      <c r="A441" s="9"/>
      <c r="B441" s="9"/>
      <c r="C441" s="9"/>
      <c r="D441" s="9"/>
      <c r="F441" s="9"/>
      <c r="I441" s="6"/>
      <c r="J441" s="6"/>
      <c r="K441" s="425"/>
      <c r="L441" s="9"/>
      <c r="M441" s="9"/>
      <c r="N441" s="9"/>
      <c r="O441" s="9"/>
      <c r="P441" s="9"/>
      <c r="Q441" s="1046"/>
      <c r="R441" s="6"/>
      <c r="S441" s="6"/>
      <c r="U441" s="9"/>
      <c r="V441" s="9"/>
      <c r="X441" s="9"/>
      <c r="Y441" s="9"/>
      <c r="Z441" s="9"/>
      <c r="AA441" s="9"/>
      <c r="AB441" s="9"/>
      <c r="AC441" s="9"/>
      <c r="AD441" s="9"/>
      <c r="AE441" s="9"/>
      <c r="AF441" s="9"/>
      <c r="AG441" s="9"/>
      <c r="AH441" s="9"/>
    </row>
    <row r="442" spans="1:34" x14ac:dyDescent="0.25">
      <c r="A442" s="9"/>
      <c r="B442" s="9"/>
      <c r="C442" s="9"/>
      <c r="D442" s="9"/>
      <c r="F442" s="9"/>
      <c r="I442" s="6"/>
      <c r="J442" s="6"/>
      <c r="K442" s="425"/>
      <c r="L442" s="9"/>
      <c r="M442" s="9"/>
      <c r="N442" s="9"/>
      <c r="O442" s="9"/>
      <c r="P442" s="9"/>
      <c r="Q442" s="1046"/>
      <c r="R442" s="6"/>
      <c r="S442" s="6"/>
      <c r="U442" s="9"/>
      <c r="V442" s="9"/>
      <c r="X442" s="9"/>
      <c r="Y442" s="9"/>
      <c r="Z442" s="9"/>
      <c r="AA442" s="9"/>
      <c r="AB442" s="9"/>
      <c r="AC442" s="9"/>
      <c r="AD442" s="9"/>
      <c r="AE442" s="9"/>
      <c r="AF442" s="9"/>
      <c r="AG442" s="9"/>
      <c r="AH442" s="9"/>
    </row>
    <row r="443" spans="1:34" x14ac:dyDescent="0.25">
      <c r="A443" s="9"/>
      <c r="B443" s="9"/>
      <c r="C443" s="9"/>
      <c r="D443" s="9"/>
      <c r="F443" s="9"/>
      <c r="I443" s="6"/>
      <c r="J443" s="6"/>
      <c r="K443" s="425"/>
      <c r="L443" s="9"/>
      <c r="M443" s="9"/>
      <c r="N443" s="9"/>
      <c r="O443" s="9"/>
      <c r="P443" s="9"/>
      <c r="Q443" s="1046"/>
      <c r="R443" s="6"/>
      <c r="S443" s="6"/>
      <c r="U443" s="9"/>
      <c r="V443" s="9"/>
      <c r="X443" s="9"/>
      <c r="Y443" s="9"/>
      <c r="Z443" s="9"/>
      <c r="AA443" s="9"/>
      <c r="AB443" s="9"/>
      <c r="AC443" s="9"/>
      <c r="AD443" s="9"/>
      <c r="AE443" s="9"/>
      <c r="AF443" s="9"/>
      <c r="AG443" s="9"/>
      <c r="AH443" s="9"/>
    </row>
    <row r="444" spans="1:34" x14ac:dyDescent="0.25">
      <c r="A444" s="9"/>
      <c r="B444" s="9"/>
      <c r="C444" s="9"/>
      <c r="D444" s="9"/>
      <c r="F444" s="9"/>
      <c r="I444" s="6"/>
      <c r="J444" s="6"/>
      <c r="K444" s="425"/>
      <c r="L444" s="9"/>
      <c r="M444" s="9"/>
      <c r="N444" s="9"/>
      <c r="O444" s="9"/>
      <c r="P444" s="9"/>
      <c r="Q444" s="1046"/>
      <c r="R444" s="6"/>
      <c r="S444" s="6"/>
      <c r="U444" s="9"/>
      <c r="V444" s="9"/>
      <c r="X444" s="9"/>
      <c r="Y444" s="9"/>
      <c r="Z444" s="9"/>
      <c r="AA444" s="9"/>
      <c r="AB444" s="9"/>
      <c r="AC444" s="9"/>
      <c r="AD444" s="9"/>
      <c r="AE444" s="9"/>
      <c r="AF444" s="9"/>
      <c r="AG444" s="9"/>
      <c r="AH444" s="9"/>
    </row>
    <row r="445" spans="1:34" x14ac:dyDescent="0.25">
      <c r="A445" s="9"/>
      <c r="B445" s="9"/>
      <c r="C445" s="9"/>
      <c r="D445" s="9"/>
      <c r="F445" s="9"/>
      <c r="I445" s="6"/>
      <c r="J445" s="6"/>
      <c r="K445" s="425"/>
      <c r="L445" s="9"/>
      <c r="M445" s="9"/>
      <c r="N445" s="9"/>
      <c r="O445" s="9"/>
      <c r="P445" s="9"/>
      <c r="Q445" s="1046"/>
      <c r="R445" s="6"/>
      <c r="S445" s="6"/>
      <c r="U445" s="9"/>
      <c r="V445" s="9"/>
      <c r="X445" s="9"/>
      <c r="Y445" s="9"/>
      <c r="Z445" s="9"/>
      <c r="AA445" s="9"/>
      <c r="AB445" s="9"/>
      <c r="AC445" s="9"/>
      <c r="AD445" s="9"/>
      <c r="AE445" s="9"/>
      <c r="AF445" s="9"/>
      <c r="AG445" s="9"/>
      <c r="AH445" s="9"/>
    </row>
    <row r="446" spans="1:34" x14ac:dyDescent="0.25">
      <c r="A446" s="9"/>
      <c r="B446" s="9"/>
      <c r="C446" s="9"/>
      <c r="D446" s="9"/>
      <c r="F446" s="9"/>
      <c r="I446" s="6"/>
      <c r="J446" s="6"/>
      <c r="K446" s="425"/>
      <c r="L446" s="9"/>
      <c r="M446" s="9"/>
      <c r="N446" s="9"/>
      <c r="O446" s="9"/>
      <c r="P446" s="9"/>
      <c r="Q446" s="1046"/>
      <c r="R446" s="6"/>
      <c r="S446" s="6"/>
      <c r="U446" s="9"/>
      <c r="V446" s="9"/>
      <c r="X446" s="9"/>
      <c r="Y446" s="9"/>
      <c r="Z446" s="9"/>
      <c r="AA446" s="9"/>
      <c r="AB446" s="9"/>
      <c r="AC446" s="9"/>
      <c r="AD446" s="9"/>
      <c r="AE446" s="9"/>
      <c r="AF446" s="9"/>
      <c r="AG446" s="9"/>
      <c r="AH446" s="9"/>
    </row>
    <row r="447" spans="1:34" x14ac:dyDescent="0.25">
      <c r="A447" s="9"/>
      <c r="B447" s="9"/>
      <c r="C447" s="9"/>
      <c r="D447" s="9"/>
      <c r="F447" s="9"/>
      <c r="I447" s="6"/>
      <c r="J447" s="6"/>
      <c r="K447" s="425"/>
      <c r="L447" s="9"/>
      <c r="M447" s="9"/>
      <c r="N447" s="9"/>
      <c r="O447" s="9"/>
      <c r="P447" s="9"/>
      <c r="Q447" s="1046"/>
      <c r="R447" s="6"/>
      <c r="S447" s="6"/>
      <c r="U447" s="9"/>
      <c r="V447" s="9"/>
      <c r="X447" s="9"/>
      <c r="Y447" s="9"/>
      <c r="Z447" s="9"/>
      <c r="AA447" s="9"/>
      <c r="AB447" s="9"/>
      <c r="AC447" s="9"/>
      <c r="AD447" s="9"/>
      <c r="AE447" s="9"/>
      <c r="AF447" s="9"/>
      <c r="AG447" s="9"/>
      <c r="AH447" s="9"/>
    </row>
    <row r="448" spans="1:34" x14ac:dyDescent="0.25">
      <c r="A448" s="9"/>
      <c r="B448" s="9"/>
      <c r="C448" s="9"/>
      <c r="D448" s="9"/>
      <c r="F448" s="9"/>
      <c r="I448" s="6"/>
      <c r="J448" s="6"/>
      <c r="K448" s="425"/>
      <c r="L448" s="9"/>
      <c r="M448" s="9"/>
      <c r="N448" s="9"/>
      <c r="O448" s="9"/>
      <c r="P448" s="9"/>
      <c r="Q448" s="1046"/>
      <c r="R448" s="6"/>
      <c r="S448" s="6"/>
      <c r="U448" s="9"/>
      <c r="V448" s="9"/>
      <c r="X448" s="9"/>
      <c r="Y448" s="9"/>
      <c r="Z448" s="9"/>
      <c r="AA448" s="9"/>
      <c r="AB448" s="9"/>
      <c r="AC448" s="9"/>
      <c r="AD448" s="9"/>
      <c r="AE448" s="9"/>
      <c r="AF448" s="9"/>
      <c r="AG448" s="9"/>
      <c r="AH448" s="9"/>
    </row>
    <row r="449" spans="1:34" x14ac:dyDescent="0.25">
      <c r="A449" s="9"/>
      <c r="B449" s="9"/>
      <c r="C449" s="9"/>
      <c r="D449" s="9"/>
      <c r="F449" s="9"/>
      <c r="I449" s="6"/>
      <c r="J449" s="6"/>
      <c r="K449" s="425"/>
      <c r="L449" s="9"/>
      <c r="M449" s="9"/>
      <c r="N449" s="9"/>
      <c r="O449" s="9"/>
      <c r="P449" s="9"/>
      <c r="Q449" s="1046"/>
      <c r="R449" s="6"/>
      <c r="S449" s="6"/>
      <c r="U449" s="9"/>
      <c r="V449" s="9"/>
      <c r="X449" s="9"/>
      <c r="Y449" s="9"/>
      <c r="Z449" s="9"/>
      <c r="AA449" s="9"/>
      <c r="AB449" s="9"/>
      <c r="AC449" s="9"/>
      <c r="AD449" s="9"/>
      <c r="AE449" s="9"/>
      <c r="AF449" s="9"/>
      <c r="AG449" s="9"/>
      <c r="AH449" s="9"/>
    </row>
    <row r="450" spans="1:34" x14ac:dyDescent="0.25">
      <c r="A450" s="9"/>
      <c r="B450" s="9"/>
      <c r="C450" s="9"/>
      <c r="D450" s="9"/>
      <c r="F450" s="9"/>
      <c r="I450" s="6"/>
      <c r="J450" s="6"/>
      <c r="K450" s="425"/>
      <c r="L450" s="9"/>
      <c r="M450" s="9"/>
      <c r="N450" s="9"/>
      <c r="O450" s="9"/>
      <c r="P450" s="9"/>
      <c r="Q450" s="1046"/>
      <c r="R450" s="6"/>
      <c r="S450" s="6"/>
      <c r="U450" s="9"/>
      <c r="V450" s="9"/>
      <c r="X450" s="9"/>
      <c r="Y450" s="9"/>
      <c r="Z450" s="9"/>
      <c r="AA450" s="9"/>
      <c r="AB450" s="9"/>
      <c r="AC450" s="9"/>
      <c r="AD450" s="9"/>
      <c r="AE450" s="9"/>
      <c r="AF450" s="9"/>
      <c r="AG450" s="9"/>
      <c r="AH450" s="9"/>
    </row>
    <row r="451" spans="1:34" x14ac:dyDescent="0.25">
      <c r="A451" s="9"/>
      <c r="B451" s="9"/>
      <c r="C451" s="9"/>
      <c r="D451" s="9"/>
      <c r="F451" s="9"/>
      <c r="I451" s="6"/>
      <c r="J451" s="6"/>
      <c r="K451" s="425"/>
      <c r="L451" s="9"/>
      <c r="M451" s="9"/>
      <c r="N451" s="9"/>
      <c r="O451" s="9"/>
      <c r="P451" s="9"/>
      <c r="Q451" s="1046"/>
      <c r="R451" s="6"/>
      <c r="S451" s="6"/>
      <c r="U451" s="9"/>
      <c r="V451" s="9"/>
      <c r="X451" s="9"/>
      <c r="Y451" s="9"/>
      <c r="Z451" s="9"/>
      <c r="AA451" s="9"/>
      <c r="AB451" s="9"/>
      <c r="AC451" s="9"/>
      <c r="AD451" s="9"/>
      <c r="AE451" s="9"/>
      <c r="AF451" s="9"/>
      <c r="AG451" s="9"/>
      <c r="AH451" s="9"/>
    </row>
    <row r="452" spans="1:34" x14ac:dyDescent="0.25">
      <c r="A452" s="9"/>
      <c r="B452" s="9"/>
      <c r="C452" s="9"/>
      <c r="D452" s="9"/>
      <c r="F452" s="9"/>
      <c r="I452" s="6"/>
      <c r="J452" s="6"/>
      <c r="K452" s="425"/>
      <c r="L452" s="9"/>
      <c r="M452" s="9"/>
      <c r="N452" s="9"/>
      <c r="O452" s="9"/>
      <c r="P452" s="9"/>
      <c r="Q452" s="1046"/>
      <c r="R452" s="6"/>
      <c r="S452" s="6"/>
      <c r="U452" s="9"/>
      <c r="V452" s="9"/>
      <c r="X452" s="9"/>
      <c r="Y452" s="9"/>
      <c r="Z452" s="9"/>
      <c r="AA452" s="9"/>
      <c r="AB452" s="9"/>
      <c r="AC452" s="9"/>
      <c r="AD452" s="9"/>
      <c r="AE452" s="9"/>
      <c r="AF452" s="9"/>
      <c r="AG452" s="9"/>
      <c r="AH452" s="9"/>
    </row>
    <row r="453" spans="1:34" x14ac:dyDescent="0.25">
      <c r="A453" s="9"/>
      <c r="B453" s="9"/>
      <c r="C453" s="9"/>
      <c r="D453" s="9"/>
      <c r="F453" s="9"/>
      <c r="I453" s="6"/>
      <c r="J453" s="6"/>
      <c r="K453" s="425"/>
      <c r="L453" s="9"/>
      <c r="M453" s="9"/>
      <c r="N453" s="9"/>
      <c r="O453" s="9"/>
      <c r="P453" s="9"/>
      <c r="Q453" s="1046"/>
      <c r="R453" s="6"/>
      <c r="S453" s="6"/>
      <c r="U453" s="9"/>
      <c r="V453" s="9"/>
      <c r="X453" s="9"/>
      <c r="Y453" s="9"/>
      <c r="Z453" s="9"/>
      <c r="AA453" s="9"/>
      <c r="AB453" s="9"/>
      <c r="AC453" s="9"/>
      <c r="AD453" s="9"/>
      <c r="AE453" s="9"/>
      <c r="AF453" s="9"/>
      <c r="AG453" s="9"/>
      <c r="AH453" s="9"/>
    </row>
    <row r="454" spans="1:34" x14ac:dyDescent="0.25">
      <c r="A454" s="9"/>
      <c r="B454" s="9"/>
      <c r="C454" s="9"/>
      <c r="D454" s="9"/>
      <c r="F454" s="9"/>
      <c r="I454" s="6"/>
      <c r="J454" s="6"/>
      <c r="K454" s="425"/>
      <c r="L454" s="9"/>
      <c r="M454" s="9"/>
      <c r="N454" s="9"/>
      <c r="O454" s="9"/>
      <c r="P454" s="9"/>
      <c r="Q454" s="1046"/>
      <c r="R454" s="6"/>
      <c r="S454" s="6"/>
      <c r="U454" s="9"/>
      <c r="V454" s="9"/>
      <c r="X454" s="9"/>
      <c r="Y454" s="9"/>
      <c r="Z454" s="9"/>
      <c r="AA454" s="9"/>
      <c r="AB454" s="9"/>
      <c r="AC454" s="9"/>
      <c r="AD454" s="9"/>
      <c r="AE454" s="9"/>
      <c r="AF454" s="9"/>
      <c r="AG454" s="9"/>
      <c r="AH454" s="9"/>
    </row>
    <row r="455" spans="1:34" x14ac:dyDescent="0.25">
      <c r="A455" s="9"/>
      <c r="B455" s="9"/>
      <c r="C455" s="9"/>
      <c r="D455" s="9"/>
      <c r="F455" s="9"/>
      <c r="I455" s="6"/>
      <c r="J455" s="6"/>
      <c r="K455" s="425"/>
      <c r="L455" s="9"/>
      <c r="M455" s="9"/>
      <c r="N455" s="9"/>
      <c r="O455" s="9"/>
      <c r="P455" s="9"/>
      <c r="Q455" s="1046"/>
      <c r="R455" s="6"/>
      <c r="S455" s="6"/>
      <c r="U455" s="9"/>
      <c r="V455" s="9"/>
      <c r="X455" s="9"/>
      <c r="Y455" s="9"/>
      <c r="Z455" s="9"/>
      <c r="AA455" s="9"/>
      <c r="AB455" s="9"/>
      <c r="AC455" s="9"/>
      <c r="AD455" s="9"/>
      <c r="AE455" s="9"/>
      <c r="AF455" s="9"/>
      <c r="AG455" s="9"/>
      <c r="AH455" s="9"/>
    </row>
    <row r="456" spans="1:34" x14ac:dyDescent="0.25">
      <c r="A456" s="9"/>
      <c r="B456" s="9"/>
      <c r="C456" s="9"/>
      <c r="D456" s="9"/>
      <c r="F456" s="9"/>
      <c r="I456" s="6"/>
      <c r="J456" s="6"/>
      <c r="K456" s="425"/>
      <c r="L456" s="9"/>
      <c r="M456" s="9"/>
      <c r="N456" s="9"/>
      <c r="O456" s="9"/>
      <c r="P456" s="9"/>
      <c r="Q456" s="1046"/>
      <c r="R456" s="6"/>
      <c r="S456" s="6"/>
      <c r="U456" s="9"/>
      <c r="V456" s="9"/>
      <c r="X456" s="9"/>
      <c r="Y456" s="9"/>
      <c r="Z456" s="9"/>
      <c r="AA456" s="9"/>
      <c r="AB456" s="9"/>
      <c r="AC456" s="9"/>
      <c r="AD456" s="9"/>
      <c r="AE456" s="9"/>
      <c r="AF456" s="9"/>
      <c r="AG456" s="9"/>
      <c r="AH456" s="9"/>
    </row>
    <row r="457" spans="1:34" x14ac:dyDescent="0.25">
      <c r="A457" s="9"/>
      <c r="B457" s="9"/>
      <c r="C457" s="9"/>
      <c r="D457" s="9"/>
      <c r="F457" s="9"/>
      <c r="I457" s="6"/>
      <c r="J457" s="6"/>
      <c r="K457" s="425"/>
      <c r="L457" s="9"/>
      <c r="M457" s="9"/>
      <c r="N457" s="9"/>
      <c r="O457" s="9"/>
      <c r="P457" s="9"/>
      <c r="Q457" s="1046"/>
      <c r="R457" s="6"/>
      <c r="S457" s="6"/>
      <c r="U457" s="9"/>
      <c r="V457" s="9"/>
      <c r="X457" s="9"/>
      <c r="Y457" s="9"/>
      <c r="Z457" s="9"/>
      <c r="AA457" s="9"/>
      <c r="AB457" s="9"/>
      <c r="AC457" s="9"/>
      <c r="AD457" s="9"/>
      <c r="AE457" s="9"/>
      <c r="AF457" s="9"/>
      <c r="AG457" s="9"/>
      <c r="AH457" s="9"/>
    </row>
    <row r="458" spans="1:34" x14ac:dyDescent="0.25">
      <c r="A458" s="9"/>
      <c r="B458" s="9"/>
      <c r="C458" s="9"/>
      <c r="D458" s="9"/>
      <c r="F458" s="9"/>
      <c r="I458" s="6"/>
      <c r="J458" s="6"/>
      <c r="K458" s="425"/>
      <c r="L458" s="9"/>
      <c r="M458" s="9"/>
      <c r="N458" s="9"/>
      <c r="O458" s="9"/>
      <c r="P458" s="9"/>
      <c r="Q458" s="1046"/>
      <c r="R458" s="6"/>
      <c r="S458" s="6"/>
      <c r="U458" s="9"/>
      <c r="V458" s="9"/>
      <c r="X458" s="9"/>
      <c r="Y458" s="9"/>
      <c r="Z458" s="9"/>
      <c r="AA458" s="9"/>
      <c r="AB458" s="9"/>
      <c r="AC458" s="9"/>
      <c r="AD458" s="9"/>
      <c r="AE458" s="9"/>
      <c r="AF458" s="9"/>
      <c r="AG458" s="9"/>
      <c r="AH458" s="9"/>
    </row>
    <row r="459" spans="1:34" x14ac:dyDescent="0.25">
      <c r="A459" s="9"/>
      <c r="B459" s="9"/>
      <c r="C459" s="9"/>
      <c r="D459" s="9"/>
      <c r="F459" s="9"/>
      <c r="I459" s="6"/>
      <c r="J459" s="6"/>
      <c r="K459" s="425"/>
      <c r="L459" s="9"/>
      <c r="M459" s="9"/>
      <c r="N459" s="9"/>
      <c r="O459" s="9"/>
      <c r="P459" s="9"/>
      <c r="Q459" s="1046"/>
      <c r="R459" s="6"/>
      <c r="S459" s="6"/>
      <c r="U459" s="9"/>
      <c r="V459" s="9"/>
      <c r="X459" s="9"/>
      <c r="Y459" s="9"/>
      <c r="Z459" s="9"/>
      <c r="AA459" s="9"/>
      <c r="AB459" s="9"/>
      <c r="AC459" s="9"/>
      <c r="AD459" s="9"/>
      <c r="AE459" s="9"/>
      <c r="AF459" s="9"/>
      <c r="AG459" s="9"/>
      <c r="AH459" s="9"/>
    </row>
    <row r="460" spans="1:34" x14ac:dyDescent="0.25">
      <c r="A460" s="9"/>
      <c r="B460" s="9"/>
      <c r="C460" s="9"/>
      <c r="D460" s="9"/>
      <c r="F460" s="9"/>
      <c r="I460" s="6"/>
      <c r="J460" s="6"/>
      <c r="K460" s="425"/>
      <c r="L460" s="9"/>
      <c r="M460" s="9"/>
      <c r="N460" s="9"/>
      <c r="O460" s="9"/>
      <c r="P460" s="9"/>
      <c r="Q460" s="1046"/>
      <c r="R460" s="6"/>
      <c r="S460" s="6"/>
      <c r="U460" s="9"/>
      <c r="V460" s="9"/>
      <c r="X460" s="9"/>
      <c r="Y460" s="9"/>
      <c r="Z460" s="9"/>
      <c r="AA460" s="9"/>
      <c r="AB460" s="9"/>
      <c r="AC460" s="9"/>
      <c r="AD460" s="9"/>
      <c r="AE460" s="9"/>
      <c r="AF460" s="9"/>
      <c r="AG460" s="9"/>
      <c r="AH460" s="9"/>
    </row>
    <row r="461" spans="1:34" x14ac:dyDescent="0.25">
      <c r="A461" s="9"/>
      <c r="B461" s="9"/>
      <c r="C461" s="9"/>
      <c r="D461" s="9"/>
      <c r="F461" s="9"/>
      <c r="I461" s="6"/>
      <c r="J461" s="6"/>
      <c r="K461" s="425"/>
      <c r="L461" s="9"/>
      <c r="M461" s="9"/>
      <c r="N461" s="9"/>
      <c r="O461" s="9"/>
      <c r="P461" s="9"/>
      <c r="Q461" s="1046"/>
      <c r="R461" s="6"/>
      <c r="S461" s="6"/>
      <c r="U461" s="9"/>
      <c r="V461" s="9"/>
      <c r="X461" s="9"/>
      <c r="Y461" s="9"/>
      <c r="Z461" s="9"/>
      <c r="AA461" s="9"/>
      <c r="AB461" s="9"/>
      <c r="AC461" s="9"/>
      <c r="AD461" s="9"/>
      <c r="AE461" s="9"/>
      <c r="AF461" s="9"/>
      <c r="AG461" s="9"/>
      <c r="AH461" s="9"/>
    </row>
    <row r="462" spans="1:34" x14ac:dyDescent="0.25">
      <c r="A462" s="9"/>
      <c r="B462" s="9"/>
      <c r="C462" s="9"/>
      <c r="D462" s="9"/>
      <c r="F462" s="9"/>
      <c r="I462" s="6"/>
      <c r="J462" s="6"/>
      <c r="K462" s="425"/>
      <c r="L462" s="9"/>
      <c r="M462" s="9"/>
      <c r="N462" s="9"/>
      <c r="O462" s="9"/>
      <c r="P462" s="9"/>
      <c r="Q462" s="1046"/>
      <c r="R462" s="6"/>
      <c r="S462" s="6"/>
      <c r="U462" s="9"/>
      <c r="V462" s="9"/>
      <c r="X462" s="9"/>
      <c r="Y462" s="9"/>
      <c r="Z462" s="9"/>
      <c r="AA462" s="9"/>
      <c r="AB462" s="9"/>
      <c r="AC462" s="9"/>
      <c r="AD462" s="9"/>
      <c r="AE462" s="9"/>
      <c r="AF462" s="9"/>
      <c r="AG462" s="9"/>
      <c r="AH462" s="9"/>
    </row>
    <row r="463" spans="1:34" x14ac:dyDescent="0.25">
      <c r="A463" s="9"/>
      <c r="B463" s="9"/>
      <c r="C463" s="9"/>
      <c r="D463" s="9"/>
      <c r="F463" s="9"/>
      <c r="I463" s="6"/>
      <c r="J463" s="6"/>
      <c r="K463" s="425"/>
      <c r="L463" s="9"/>
      <c r="M463" s="9"/>
      <c r="N463" s="9"/>
      <c r="O463" s="9"/>
      <c r="P463" s="9"/>
      <c r="Q463" s="1046"/>
      <c r="R463" s="6"/>
      <c r="S463" s="6"/>
      <c r="U463" s="9"/>
      <c r="V463" s="9"/>
      <c r="X463" s="9"/>
      <c r="Y463" s="9"/>
      <c r="Z463" s="9"/>
      <c r="AA463" s="9"/>
      <c r="AB463" s="9"/>
      <c r="AC463" s="9"/>
      <c r="AD463" s="9"/>
      <c r="AE463" s="9"/>
      <c r="AF463" s="9"/>
      <c r="AG463" s="9"/>
      <c r="AH463" s="9"/>
    </row>
    <row r="464" spans="1:34" x14ac:dyDescent="0.25">
      <c r="A464" s="9"/>
      <c r="B464" s="9"/>
      <c r="C464" s="9"/>
      <c r="D464" s="9"/>
      <c r="F464" s="9"/>
      <c r="I464" s="6"/>
      <c r="J464" s="6"/>
      <c r="K464" s="425"/>
      <c r="L464" s="9"/>
      <c r="M464" s="9"/>
      <c r="N464" s="9"/>
      <c r="O464" s="9"/>
      <c r="P464" s="9"/>
      <c r="Q464" s="1046"/>
      <c r="R464" s="6"/>
      <c r="S464" s="6"/>
      <c r="U464" s="9"/>
      <c r="V464" s="9"/>
      <c r="X464" s="9"/>
      <c r="Y464" s="9"/>
      <c r="Z464" s="9"/>
      <c r="AA464" s="9"/>
      <c r="AB464" s="9"/>
      <c r="AC464" s="9"/>
      <c r="AD464" s="9"/>
      <c r="AE464" s="9"/>
      <c r="AF464" s="9"/>
      <c r="AG464" s="9"/>
      <c r="AH464" s="9"/>
    </row>
    <row r="465" spans="1:34" x14ac:dyDescent="0.25">
      <c r="A465" s="9"/>
      <c r="B465" s="9"/>
      <c r="C465" s="9"/>
      <c r="D465" s="9"/>
      <c r="F465" s="9"/>
      <c r="I465" s="6"/>
      <c r="J465" s="6"/>
      <c r="K465" s="425"/>
      <c r="L465" s="9"/>
      <c r="M465" s="9"/>
      <c r="N465" s="9"/>
      <c r="O465" s="9"/>
      <c r="P465" s="9"/>
      <c r="Q465" s="1046"/>
      <c r="R465" s="6"/>
      <c r="S465" s="6"/>
      <c r="U465" s="9"/>
      <c r="V465" s="9"/>
      <c r="X465" s="9"/>
      <c r="Y465" s="9"/>
      <c r="Z465" s="9"/>
      <c r="AA465" s="9"/>
      <c r="AB465" s="9"/>
      <c r="AC465" s="9"/>
      <c r="AD465" s="9"/>
      <c r="AE465" s="9"/>
      <c r="AF465" s="9"/>
      <c r="AG465" s="9"/>
      <c r="AH465" s="9"/>
    </row>
    <row r="466" spans="1:34" x14ac:dyDescent="0.25">
      <c r="A466" s="9"/>
      <c r="B466" s="9"/>
      <c r="C466" s="9"/>
      <c r="D466" s="9"/>
      <c r="F466" s="9"/>
      <c r="I466" s="6"/>
      <c r="J466" s="6"/>
      <c r="K466" s="425"/>
      <c r="L466" s="9"/>
      <c r="M466" s="9"/>
      <c r="N466" s="9"/>
      <c r="O466" s="9"/>
      <c r="P466" s="9"/>
      <c r="Q466" s="1046"/>
      <c r="R466" s="6"/>
      <c r="S466" s="6"/>
      <c r="U466" s="9"/>
      <c r="V466" s="9"/>
      <c r="X466" s="9"/>
      <c r="Y466" s="9"/>
      <c r="Z466" s="9"/>
      <c r="AA466" s="9"/>
      <c r="AB466" s="9"/>
      <c r="AC466" s="9"/>
      <c r="AD466" s="9"/>
      <c r="AE466" s="9"/>
      <c r="AF466" s="9"/>
      <c r="AG466" s="9"/>
      <c r="AH466" s="9"/>
    </row>
    <row r="467" spans="1:34" x14ac:dyDescent="0.25">
      <c r="A467" s="9"/>
      <c r="B467" s="9"/>
      <c r="C467" s="9"/>
      <c r="D467" s="9"/>
      <c r="F467" s="9"/>
      <c r="I467" s="6"/>
      <c r="J467" s="6"/>
      <c r="K467" s="425"/>
      <c r="L467" s="9"/>
      <c r="M467" s="9"/>
      <c r="N467" s="9"/>
      <c r="O467" s="9"/>
      <c r="P467" s="9"/>
      <c r="Q467" s="1046"/>
      <c r="R467" s="6"/>
      <c r="S467" s="6"/>
      <c r="U467" s="9"/>
      <c r="V467" s="9"/>
      <c r="X467" s="9"/>
      <c r="Y467" s="9"/>
      <c r="Z467" s="9"/>
      <c r="AA467" s="9"/>
      <c r="AB467" s="9"/>
      <c r="AC467" s="9"/>
      <c r="AD467" s="9"/>
      <c r="AE467" s="9"/>
      <c r="AF467" s="9"/>
      <c r="AG467" s="9"/>
      <c r="AH467" s="9"/>
    </row>
    <row r="468" spans="1:34" x14ac:dyDescent="0.25">
      <c r="A468" s="9"/>
      <c r="B468" s="9"/>
      <c r="C468" s="9"/>
      <c r="D468" s="9"/>
      <c r="F468" s="9"/>
      <c r="I468" s="6"/>
      <c r="J468" s="6"/>
      <c r="K468" s="425"/>
      <c r="L468" s="9"/>
      <c r="M468" s="9"/>
      <c r="N468" s="9"/>
      <c r="O468" s="9"/>
      <c r="P468" s="9"/>
      <c r="Q468" s="1046"/>
      <c r="R468" s="6"/>
      <c r="S468" s="6"/>
      <c r="U468" s="9"/>
      <c r="V468" s="9"/>
      <c r="X468" s="9"/>
      <c r="Y468" s="9"/>
      <c r="Z468" s="9"/>
      <c r="AA468" s="9"/>
      <c r="AB468" s="9"/>
      <c r="AC468" s="9"/>
      <c r="AD468" s="9"/>
      <c r="AE468" s="9"/>
      <c r="AF468" s="9"/>
      <c r="AG468" s="9"/>
      <c r="AH468" s="9"/>
    </row>
    <row r="469" spans="1:34" x14ac:dyDescent="0.25">
      <c r="A469" s="9"/>
      <c r="B469" s="9"/>
      <c r="C469" s="9"/>
      <c r="D469" s="9"/>
      <c r="F469" s="9"/>
      <c r="I469" s="6"/>
      <c r="J469" s="6"/>
      <c r="K469" s="425"/>
      <c r="L469" s="9"/>
      <c r="M469" s="9"/>
      <c r="N469" s="9"/>
      <c r="O469" s="9"/>
      <c r="P469" s="9"/>
      <c r="Q469" s="1046"/>
      <c r="R469" s="6"/>
      <c r="S469" s="6"/>
      <c r="U469" s="9"/>
      <c r="V469" s="9"/>
      <c r="X469" s="9"/>
      <c r="Y469" s="9"/>
      <c r="Z469" s="9"/>
      <c r="AA469" s="9"/>
      <c r="AB469" s="9"/>
      <c r="AC469" s="9"/>
      <c r="AD469" s="9"/>
      <c r="AE469" s="9"/>
      <c r="AF469" s="9"/>
      <c r="AG469" s="9"/>
      <c r="AH469" s="9"/>
    </row>
    <row r="470" spans="1:34" x14ac:dyDescent="0.25">
      <c r="A470" s="9"/>
      <c r="B470" s="9"/>
      <c r="C470" s="9"/>
      <c r="D470" s="9"/>
      <c r="F470" s="9"/>
      <c r="I470" s="6"/>
      <c r="J470" s="6"/>
      <c r="K470" s="425"/>
      <c r="L470" s="9"/>
      <c r="M470" s="9"/>
      <c r="N470" s="9"/>
      <c r="O470" s="9"/>
      <c r="P470" s="9"/>
      <c r="Q470" s="1046"/>
      <c r="R470" s="6"/>
      <c r="S470" s="6"/>
      <c r="U470" s="9"/>
      <c r="V470" s="9"/>
      <c r="X470" s="9"/>
      <c r="Y470" s="9"/>
      <c r="Z470" s="9"/>
      <c r="AA470" s="9"/>
      <c r="AB470" s="9"/>
      <c r="AC470" s="9"/>
      <c r="AD470" s="9"/>
      <c r="AE470" s="9"/>
      <c r="AF470" s="9"/>
      <c r="AG470" s="9"/>
      <c r="AH470" s="9"/>
    </row>
    <row r="471" spans="1:34" x14ac:dyDescent="0.25">
      <c r="A471" s="9"/>
      <c r="B471" s="9"/>
      <c r="C471" s="9"/>
      <c r="D471" s="9"/>
      <c r="F471" s="9"/>
      <c r="I471" s="6"/>
      <c r="J471" s="6"/>
      <c r="K471" s="425"/>
      <c r="L471" s="9"/>
      <c r="M471" s="9"/>
      <c r="N471" s="9"/>
      <c r="O471" s="9"/>
      <c r="P471" s="9"/>
      <c r="Q471" s="1046"/>
      <c r="R471" s="6"/>
      <c r="S471" s="6"/>
      <c r="U471" s="9"/>
      <c r="V471" s="9"/>
      <c r="X471" s="9"/>
      <c r="Y471" s="9"/>
      <c r="Z471" s="9"/>
      <c r="AA471" s="9"/>
      <c r="AB471" s="9"/>
      <c r="AC471" s="9"/>
      <c r="AD471" s="9"/>
      <c r="AE471" s="9"/>
      <c r="AF471" s="9"/>
      <c r="AG471" s="9"/>
      <c r="AH471" s="9"/>
    </row>
    <row r="472" spans="1:34" x14ac:dyDescent="0.25">
      <c r="A472" s="9"/>
      <c r="B472" s="9"/>
      <c r="C472" s="9"/>
      <c r="D472" s="9"/>
      <c r="F472" s="9"/>
      <c r="I472" s="6"/>
      <c r="J472" s="6"/>
      <c r="K472" s="425"/>
      <c r="L472" s="9"/>
      <c r="M472" s="9"/>
      <c r="N472" s="9"/>
      <c r="O472" s="9"/>
      <c r="P472" s="9"/>
      <c r="Q472" s="1046"/>
      <c r="R472" s="6"/>
      <c r="S472" s="6"/>
      <c r="U472" s="9"/>
      <c r="V472" s="9"/>
      <c r="X472" s="9"/>
      <c r="Y472" s="9"/>
      <c r="Z472" s="9"/>
      <c r="AA472" s="9"/>
      <c r="AB472" s="9"/>
      <c r="AC472" s="9"/>
      <c r="AD472" s="9"/>
      <c r="AE472" s="9"/>
      <c r="AF472" s="9"/>
      <c r="AG472" s="9"/>
      <c r="AH472" s="9"/>
    </row>
    <row r="473" spans="1:34" x14ac:dyDescent="0.25">
      <c r="A473" s="9"/>
      <c r="B473" s="9"/>
      <c r="C473" s="9"/>
      <c r="D473" s="9"/>
      <c r="F473" s="9"/>
      <c r="I473" s="6"/>
      <c r="J473" s="6"/>
      <c r="K473" s="425"/>
      <c r="L473" s="9"/>
      <c r="M473" s="9"/>
      <c r="N473" s="9"/>
      <c r="O473" s="9"/>
      <c r="P473" s="9"/>
      <c r="Q473" s="1046"/>
      <c r="R473" s="6"/>
      <c r="S473" s="6"/>
      <c r="U473" s="9"/>
      <c r="V473" s="9"/>
      <c r="X473" s="9"/>
      <c r="Y473" s="9"/>
      <c r="Z473" s="9"/>
      <c r="AA473" s="9"/>
      <c r="AB473" s="9"/>
      <c r="AC473" s="9"/>
      <c r="AD473" s="9"/>
      <c r="AE473" s="9"/>
      <c r="AF473" s="9"/>
      <c r="AG473" s="9"/>
      <c r="AH473" s="9"/>
    </row>
    <row r="474" spans="1:34" x14ac:dyDescent="0.25">
      <c r="A474" s="9"/>
      <c r="B474" s="9"/>
      <c r="C474" s="9"/>
      <c r="D474" s="9"/>
      <c r="F474" s="9"/>
      <c r="I474" s="6"/>
      <c r="J474" s="6"/>
      <c r="K474" s="425"/>
      <c r="L474" s="9"/>
      <c r="M474" s="9"/>
      <c r="N474" s="9"/>
      <c r="O474" s="9"/>
      <c r="P474" s="9"/>
      <c r="Q474" s="1046"/>
      <c r="R474" s="6"/>
      <c r="S474" s="6"/>
      <c r="U474" s="9"/>
      <c r="V474" s="9"/>
      <c r="X474" s="9"/>
      <c r="Y474" s="9"/>
      <c r="Z474" s="9"/>
      <c r="AA474" s="9"/>
      <c r="AB474" s="9"/>
      <c r="AC474" s="9"/>
      <c r="AD474" s="9"/>
      <c r="AE474" s="9"/>
      <c r="AF474" s="9"/>
      <c r="AG474" s="9"/>
      <c r="AH474" s="9"/>
    </row>
    <row r="475" spans="1:34" x14ac:dyDescent="0.25">
      <c r="A475" s="9"/>
      <c r="B475" s="9"/>
      <c r="C475" s="9"/>
      <c r="D475" s="9"/>
      <c r="F475" s="9"/>
      <c r="I475" s="6"/>
      <c r="J475" s="6"/>
      <c r="K475" s="425"/>
      <c r="L475" s="9"/>
      <c r="M475" s="9"/>
      <c r="N475" s="9"/>
      <c r="O475" s="9"/>
      <c r="P475" s="9"/>
      <c r="Q475" s="1046"/>
      <c r="R475" s="6"/>
      <c r="S475" s="6"/>
      <c r="U475" s="9"/>
      <c r="V475" s="9"/>
      <c r="X475" s="9"/>
      <c r="Y475" s="9"/>
      <c r="Z475" s="9"/>
      <c r="AA475" s="9"/>
      <c r="AB475" s="9"/>
      <c r="AC475" s="9"/>
      <c r="AD475" s="9"/>
      <c r="AE475" s="9"/>
      <c r="AF475" s="9"/>
      <c r="AG475" s="9"/>
      <c r="AH475" s="9"/>
    </row>
    <row r="476" spans="1:34" x14ac:dyDescent="0.25">
      <c r="A476" s="9"/>
      <c r="B476" s="9"/>
      <c r="C476" s="9"/>
      <c r="D476" s="9"/>
      <c r="F476" s="9"/>
      <c r="I476" s="6"/>
      <c r="J476" s="6"/>
      <c r="K476" s="425"/>
      <c r="L476" s="9"/>
      <c r="M476" s="9"/>
      <c r="N476" s="9"/>
      <c r="O476" s="9"/>
      <c r="P476" s="9"/>
      <c r="Q476" s="1046"/>
      <c r="R476" s="6"/>
      <c r="S476" s="6"/>
      <c r="U476" s="9"/>
      <c r="V476" s="9"/>
      <c r="X476" s="9"/>
      <c r="Y476" s="9"/>
      <c r="Z476" s="9"/>
      <c r="AA476" s="9"/>
      <c r="AB476" s="9"/>
      <c r="AC476" s="9"/>
      <c r="AD476" s="9"/>
      <c r="AE476" s="9"/>
      <c r="AF476" s="9"/>
      <c r="AG476" s="9"/>
      <c r="AH476" s="9"/>
    </row>
    <row r="477" spans="1:34" x14ac:dyDescent="0.25">
      <c r="A477" s="9"/>
      <c r="B477" s="9"/>
      <c r="C477" s="9"/>
      <c r="D477" s="9"/>
      <c r="F477" s="9"/>
      <c r="I477" s="6"/>
      <c r="J477" s="6"/>
      <c r="K477" s="425"/>
      <c r="L477" s="9"/>
      <c r="M477" s="9"/>
      <c r="N477" s="9"/>
      <c r="O477" s="9"/>
      <c r="P477" s="9"/>
      <c r="Q477" s="1046"/>
      <c r="R477" s="6"/>
      <c r="S477" s="6"/>
      <c r="U477" s="9"/>
      <c r="V477" s="9"/>
      <c r="X477" s="9"/>
      <c r="Y477" s="9"/>
      <c r="Z477" s="9"/>
      <c r="AA477" s="9"/>
      <c r="AB477" s="9"/>
      <c r="AC477" s="9"/>
      <c r="AD477" s="9"/>
      <c r="AE477" s="9"/>
      <c r="AF477" s="9"/>
      <c r="AG477" s="9"/>
      <c r="AH477" s="9"/>
    </row>
    <row r="478" spans="1:34" x14ac:dyDescent="0.25">
      <c r="A478" s="9"/>
      <c r="B478" s="9"/>
      <c r="C478" s="9"/>
      <c r="D478" s="9"/>
      <c r="F478" s="9"/>
      <c r="I478" s="6"/>
      <c r="J478" s="6"/>
      <c r="K478" s="425"/>
      <c r="L478" s="9"/>
      <c r="M478" s="9"/>
      <c r="N478" s="9"/>
      <c r="O478" s="9"/>
      <c r="P478" s="9"/>
      <c r="Q478" s="1046"/>
      <c r="R478" s="6"/>
      <c r="S478" s="6"/>
      <c r="U478" s="9"/>
      <c r="V478" s="9"/>
      <c r="X478" s="9"/>
      <c r="Y478" s="9"/>
      <c r="Z478" s="9"/>
      <c r="AA478" s="9"/>
      <c r="AB478" s="9"/>
      <c r="AC478" s="9"/>
      <c r="AD478" s="9"/>
      <c r="AE478" s="9"/>
      <c r="AF478" s="9"/>
      <c r="AG478" s="9"/>
      <c r="AH478" s="9"/>
    </row>
    <row r="479" spans="1:34" x14ac:dyDescent="0.25">
      <c r="A479" s="9"/>
      <c r="B479" s="9"/>
      <c r="C479" s="9"/>
      <c r="D479" s="9"/>
      <c r="F479" s="9"/>
      <c r="I479" s="6"/>
      <c r="J479" s="6"/>
      <c r="K479" s="425"/>
      <c r="L479" s="9"/>
      <c r="M479" s="9"/>
      <c r="N479" s="9"/>
      <c r="O479" s="9"/>
      <c r="P479" s="9"/>
      <c r="Q479" s="1046"/>
      <c r="R479" s="6"/>
      <c r="S479" s="6"/>
      <c r="U479" s="9"/>
      <c r="V479" s="9"/>
      <c r="X479" s="9"/>
      <c r="Y479" s="9"/>
      <c r="Z479" s="9"/>
      <c r="AA479" s="9"/>
      <c r="AB479" s="9"/>
      <c r="AC479" s="9"/>
      <c r="AD479" s="9"/>
      <c r="AE479" s="9"/>
      <c r="AF479" s="9"/>
      <c r="AG479" s="9"/>
      <c r="AH479" s="9"/>
    </row>
    <row r="480" spans="1:34" x14ac:dyDescent="0.25">
      <c r="A480" s="9"/>
      <c r="B480" s="9"/>
      <c r="C480" s="9"/>
      <c r="D480" s="9"/>
      <c r="F480" s="9"/>
      <c r="I480" s="6"/>
      <c r="J480" s="6"/>
      <c r="K480" s="425"/>
      <c r="L480" s="9"/>
      <c r="M480" s="9"/>
      <c r="N480" s="9"/>
      <c r="O480" s="9"/>
      <c r="P480" s="9"/>
      <c r="Q480" s="1046"/>
      <c r="R480" s="6"/>
      <c r="S480" s="6"/>
      <c r="U480" s="9"/>
      <c r="V480" s="9"/>
      <c r="X480" s="9"/>
      <c r="Y480" s="9"/>
      <c r="Z480" s="9"/>
      <c r="AA480" s="9"/>
      <c r="AB480" s="9"/>
      <c r="AC480" s="9"/>
      <c r="AD480" s="9"/>
      <c r="AE480" s="9"/>
      <c r="AF480" s="9"/>
      <c r="AG480" s="9"/>
      <c r="AH480" s="9"/>
    </row>
    <row r="481" spans="1:34" x14ac:dyDescent="0.25">
      <c r="A481" s="9"/>
      <c r="B481" s="9"/>
      <c r="C481" s="9"/>
      <c r="D481" s="9"/>
      <c r="F481" s="9"/>
      <c r="I481" s="6"/>
      <c r="J481" s="6"/>
      <c r="K481" s="425"/>
      <c r="L481" s="9"/>
      <c r="M481" s="9"/>
      <c r="N481" s="9"/>
      <c r="O481" s="9"/>
      <c r="P481" s="9"/>
      <c r="Q481" s="1046"/>
      <c r="R481" s="6"/>
      <c r="S481" s="6"/>
      <c r="U481" s="9"/>
      <c r="V481" s="9"/>
      <c r="X481" s="9"/>
      <c r="Y481" s="9"/>
      <c r="Z481" s="9"/>
      <c r="AA481" s="9"/>
      <c r="AB481" s="9"/>
      <c r="AC481" s="9"/>
      <c r="AD481" s="9"/>
      <c r="AE481" s="9"/>
      <c r="AF481" s="9"/>
      <c r="AG481" s="9"/>
      <c r="AH481" s="9"/>
    </row>
    <row r="482" spans="1:34" x14ac:dyDescent="0.25">
      <c r="A482" s="9"/>
      <c r="B482" s="9"/>
      <c r="C482" s="9"/>
      <c r="D482" s="9"/>
      <c r="F482" s="9"/>
      <c r="I482" s="6"/>
      <c r="J482" s="6"/>
      <c r="K482" s="425"/>
      <c r="L482" s="9"/>
      <c r="M482" s="9"/>
      <c r="N482" s="9"/>
      <c r="O482" s="9"/>
      <c r="P482" s="9"/>
      <c r="Q482" s="1046"/>
      <c r="R482" s="6"/>
      <c r="S482" s="6"/>
      <c r="U482" s="9"/>
      <c r="V482" s="9"/>
      <c r="X482" s="9"/>
      <c r="Y482" s="9"/>
      <c r="Z482" s="9"/>
      <c r="AA482" s="9"/>
      <c r="AB482" s="9"/>
      <c r="AC482" s="9"/>
      <c r="AD482" s="9"/>
      <c r="AE482" s="9"/>
      <c r="AF482" s="9"/>
      <c r="AG482" s="9"/>
      <c r="AH482" s="9"/>
    </row>
    <row r="483" spans="1:34" x14ac:dyDescent="0.25">
      <c r="A483" s="9"/>
      <c r="B483" s="9"/>
      <c r="C483" s="9"/>
      <c r="D483" s="9"/>
      <c r="F483" s="9"/>
      <c r="I483" s="6"/>
      <c r="J483" s="6"/>
      <c r="K483" s="425"/>
      <c r="L483" s="9"/>
      <c r="M483" s="9"/>
      <c r="N483" s="9"/>
      <c r="O483" s="9"/>
      <c r="P483" s="9"/>
      <c r="Q483" s="1046"/>
      <c r="R483" s="6"/>
      <c r="S483" s="6"/>
      <c r="U483" s="9"/>
      <c r="V483" s="9"/>
      <c r="X483" s="9"/>
      <c r="Y483" s="9"/>
      <c r="Z483" s="9"/>
      <c r="AA483" s="9"/>
      <c r="AB483" s="9"/>
      <c r="AC483" s="9"/>
      <c r="AD483" s="9"/>
      <c r="AE483" s="9"/>
      <c r="AF483" s="9"/>
      <c r="AG483" s="9"/>
      <c r="AH483" s="9"/>
    </row>
    <row r="484" spans="1:34" x14ac:dyDescent="0.25">
      <c r="A484" s="9"/>
      <c r="B484" s="9"/>
      <c r="C484" s="9"/>
      <c r="D484" s="9"/>
      <c r="F484" s="9"/>
      <c r="I484" s="6"/>
      <c r="J484" s="6"/>
      <c r="K484" s="425"/>
      <c r="L484" s="9"/>
      <c r="M484" s="9"/>
      <c r="N484" s="9"/>
      <c r="O484" s="9"/>
      <c r="P484" s="9"/>
      <c r="Q484" s="1046"/>
      <c r="R484" s="6"/>
      <c r="S484" s="6"/>
      <c r="U484" s="9"/>
      <c r="V484" s="9"/>
      <c r="X484" s="9"/>
      <c r="Y484" s="9"/>
      <c r="Z484" s="9"/>
      <c r="AA484" s="9"/>
      <c r="AB484" s="9"/>
      <c r="AC484" s="9"/>
      <c r="AD484" s="9"/>
      <c r="AE484" s="9"/>
      <c r="AF484" s="9"/>
      <c r="AG484" s="9"/>
      <c r="AH484" s="9"/>
    </row>
    <row r="485" spans="1:34" x14ac:dyDescent="0.25">
      <c r="A485" s="9"/>
      <c r="B485" s="9"/>
      <c r="C485" s="9"/>
      <c r="D485" s="9"/>
      <c r="F485" s="9"/>
      <c r="I485" s="6"/>
      <c r="J485" s="6"/>
      <c r="K485" s="425"/>
      <c r="L485" s="9"/>
      <c r="M485" s="9"/>
      <c r="N485" s="9"/>
      <c r="O485" s="9"/>
      <c r="P485" s="9"/>
      <c r="Q485" s="1046"/>
      <c r="R485" s="6"/>
      <c r="S485" s="6"/>
      <c r="U485" s="9"/>
      <c r="V485" s="9"/>
      <c r="X485" s="9"/>
      <c r="Y485" s="9"/>
      <c r="Z485" s="9"/>
      <c r="AA485" s="9"/>
      <c r="AB485" s="9"/>
      <c r="AC485" s="9"/>
      <c r="AD485" s="9"/>
      <c r="AE485" s="9"/>
      <c r="AF485" s="9"/>
      <c r="AG485" s="9"/>
      <c r="AH485" s="9"/>
    </row>
    <row r="486" spans="1:34" x14ac:dyDescent="0.25">
      <c r="A486" s="9"/>
      <c r="B486" s="9"/>
      <c r="C486" s="9"/>
      <c r="D486" s="9"/>
      <c r="F486" s="9"/>
      <c r="I486" s="6"/>
      <c r="J486" s="6"/>
      <c r="K486" s="425"/>
      <c r="L486" s="9"/>
      <c r="M486" s="9"/>
      <c r="N486" s="9"/>
      <c r="O486" s="9"/>
      <c r="P486" s="9"/>
      <c r="Q486" s="1046"/>
      <c r="R486" s="6"/>
      <c r="S486" s="6"/>
      <c r="U486" s="9"/>
      <c r="V486" s="9"/>
      <c r="X486" s="9"/>
      <c r="Y486" s="9"/>
      <c r="Z486" s="9"/>
      <c r="AA486" s="9"/>
      <c r="AB486" s="9"/>
      <c r="AC486" s="9"/>
      <c r="AD486" s="9"/>
      <c r="AE486" s="9"/>
      <c r="AF486" s="9"/>
      <c r="AG486" s="9"/>
      <c r="AH486" s="9"/>
    </row>
    <row r="487" spans="1:34" x14ac:dyDescent="0.25">
      <c r="A487" s="9"/>
      <c r="B487" s="9"/>
      <c r="C487" s="9"/>
      <c r="D487" s="9"/>
      <c r="F487" s="9"/>
      <c r="I487" s="6"/>
      <c r="J487" s="6"/>
      <c r="K487" s="425"/>
      <c r="L487" s="9"/>
      <c r="M487" s="9"/>
      <c r="N487" s="9"/>
      <c r="O487" s="9"/>
      <c r="P487" s="9"/>
      <c r="Q487" s="1046"/>
      <c r="R487" s="6"/>
      <c r="S487" s="6"/>
      <c r="U487" s="9"/>
      <c r="V487" s="9"/>
      <c r="X487" s="9"/>
      <c r="Y487" s="9"/>
      <c r="Z487" s="9"/>
      <c r="AA487" s="9"/>
      <c r="AB487" s="9"/>
      <c r="AC487" s="9"/>
      <c r="AD487" s="9"/>
      <c r="AE487" s="9"/>
      <c r="AF487" s="9"/>
      <c r="AG487" s="9"/>
      <c r="AH487" s="9"/>
    </row>
    <row r="488" spans="1:34" x14ac:dyDescent="0.25">
      <c r="A488" s="9"/>
      <c r="B488" s="9"/>
      <c r="C488" s="9"/>
      <c r="D488" s="9"/>
      <c r="F488" s="9"/>
      <c r="I488" s="6"/>
      <c r="J488" s="6"/>
      <c r="K488" s="425"/>
      <c r="L488" s="9"/>
      <c r="M488" s="9"/>
      <c r="N488" s="9"/>
      <c r="O488" s="9"/>
      <c r="P488" s="9"/>
      <c r="Q488" s="1046"/>
      <c r="R488" s="6"/>
      <c r="S488" s="6"/>
      <c r="U488" s="9"/>
      <c r="V488" s="9"/>
      <c r="X488" s="9"/>
      <c r="Y488" s="9"/>
      <c r="Z488" s="9"/>
      <c r="AA488" s="9"/>
      <c r="AB488" s="9"/>
      <c r="AC488" s="9"/>
      <c r="AD488" s="9"/>
      <c r="AE488" s="9"/>
      <c r="AF488" s="9"/>
      <c r="AG488" s="9"/>
      <c r="AH488" s="9"/>
    </row>
    <row r="489" spans="1:34" x14ac:dyDescent="0.25">
      <c r="A489" s="9"/>
      <c r="B489" s="9"/>
      <c r="C489" s="9"/>
      <c r="D489" s="9"/>
      <c r="F489" s="9"/>
      <c r="I489" s="6"/>
      <c r="J489" s="6"/>
      <c r="K489" s="425"/>
      <c r="L489" s="9"/>
      <c r="M489" s="9"/>
      <c r="N489" s="9"/>
      <c r="O489" s="9"/>
      <c r="P489" s="9"/>
      <c r="Q489" s="1046"/>
      <c r="R489" s="6"/>
      <c r="S489" s="6"/>
      <c r="U489" s="9"/>
      <c r="V489" s="9"/>
      <c r="X489" s="9"/>
      <c r="Y489" s="9"/>
      <c r="Z489" s="9"/>
      <c r="AA489" s="9"/>
      <c r="AB489" s="9"/>
      <c r="AC489" s="9"/>
      <c r="AD489" s="9"/>
      <c r="AE489" s="9"/>
      <c r="AF489" s="9"/>
      <c r="AG489" s="9"/>
      <c r="AH489" s="9"/>
    </row>
    <row r="490" spans="1:34" x14ac:dyDescent="0.25">
      <c r="A490" s="9"/>
      <c r="B490" s="9"/>
      <c r="C490" s="9"/>
      <c r="D490" s="9"/>
      <c r="F490" s="9"/>
      <c r="I490" s="6"/>
      <c r="J490" s="6"/>
      <c r="K490" s="425"/>
      <c r="L490" s="9"/>
      <c r="M490" s="9"/>
      <c r="N490" s="9"/>
      <c r="O490" s="9"/>
      <c r="P490" s="9"/>
      <c r="Q490" s="1046"/>
      <c r="R490" s="6"/>
      <c r="S490" s="6"/>
      <c r="U490" s="9"/>
      <c r="V490" s="9"/>
      <c r="X490" s="9"/>
      <c r="Y490" s="9"/>
      <c r="Z490" s="9"/>
      <c r="AA490" s="9"/>
      <c r="AB490" s="9"/>
      <c r="AC490" s="9"/>
      <c r="AD490" s="9"/>
      <c r="AE490" s="9"/>
      <c r="AF490" s="9"/>
      <c r="AG490" s="9"/>
      <c r="AH490" s="9"/>
    </row>
    <row r="491" spans="1:34" x14ac:dyDescent="0.25">
      <c r="A491" s="9"/>
      <c r="B491" s="9"/>
      <c r="C491" s="9"/>
      <c r="D491" s="9"/>
      <c r="F491" s="9"/>
      <c r="I491" s="6"/>
      <c r="J491" s="6"/>
      <c r="K491" s="425"/>
      <c r="L491" s="9"/>
      <c r="M491" s="9"/>
      <c r="N491" s="9"/>
      <c r="O491" s="9"/>
      <c r="P491" s="9"/>
      <c r="Q491" s="1046"/>
      <c r="R491" s="6"/>
      <c r="S491" s="6"/>
      <c r="U491" s="9"/>
      <c r="V491" s="9"/>
      <c r="X491" s="9"/>
      <c r="Y491" s="9"/>
      <c r="Z491" s="9"/>
      <c r="AA491" s="9"/>
      <c r="AB491" s="9"/>
      <c r="AC491" s="9"/>
      <c r="AD491" s="9"/>
      <c r="AE491" s="9"/>
      <c r="AF491" s="9"/>
      <c r="AG491" s="9"/>
      <c r="AH491" s="9"/>
    </row>
    <row r="492" spans="1:34" x14ac:dyDescent="0.25">
      <c r="A492" s="9"/>
      <c r="B492" s="9"/>
      <c r="C492" s="9"/>
      <c r="D492" s="9"/>
      <c r="F492" s="9"/>
      <c r="I492" s="6"/>
      <c r="J492" s="6"/>
      <c r="K492" s="425"/>
      <c r="L492" s="9"/>
      <c r="M492" s="9"/>
      <c r="N492" s="9"/>
      <c r="O492" s="9"/>
      <c r="P492" s="9"/>
      <c r="Q492" s="1046"/>
      <c r="R492" s="6"/>
      <c r="S492" s="6"/>
      <c r="U492" s="9"/>
      <c r="V492" s="9"/>
      <c r="X492" s="9"/>
      <c r="Y492" s="9"/>
      <c r="Z492" s="9"/>
      <c r="AA492" s="9"/>
      <c r="AB492" s="9"/>
      <c r="AC492" s="9"/>
      <c r="AD492" s="9"/>
      <c r="AE492" s="9"/>
      <c r="AF492" s="9"/>
      <c r="AG492" s="9"/>
      <c r="AH492" s="9"/>
    </row>
    <row r="493" spans="1:34" x14ac:dyDescent="0.25">
      <c r="A493" s="9"/>
      <c r="B493" s="9"/>
      <c r="C493" s="9"/>
      <c r="D493" s="9"/>
      <c r="F493" s="9"/>
      <c r="I493" s="6"/>
      <c r="J493" s="6"/>
      <c r="K493" s="425"/>
      <c r="L493" s="9"/>
      <c r="M493" s="9"/>
      <c r="N493" s="9"/>
      <c r="O493" s="9"/>
      <c r="P493" s="9"/>
      <c r="Q493" s="1046"/>
      <c r="R493" s="6"/>
      <c r="S493" s="6"/>
      <c r="U493" s="9"/>
      <c r="V493" s="9"/>
      <c r="X493" s="9"/>
      <c r="Y493" s="9"/>
      <c r="Z493" s="9"/>
      <c r="AA493" s="9"/>
      <c r="AB493" s="9"/>
      <c r="AC493" s="9"/>
      <c r="AD493" s="9"/>
      <c r="AE493" s="9"/>
      <c r="AF493" s="9"/>
      <c r="AG493" s="9"/>
      <c r="AH493" s="9"/>
    </row>
    <row r="494" spans="1:34" x14ac:dyDescent="0.25">
      <c r="A494" s="9"/>
      <c r="B494" s="9"/>
      <c r="C494" s="9"/>
      <c r="D494" s="9"/>
      <c r="F494" s="9"/>
      <c r="I494" s="6"/>
      <c r="J494" s="6"/>
      <c r="K494" s="425"/>
      <c r="L494" s="9"/>
      <c r="M494" s="9"/>
      <c r="N494" s="9"/>
      <c r="O494" s="9"/>
      <c r="P494" s="9"/>
      <c r="Q494" s="1046"/>
      <c r="R494" s="6"/>
      <c r="S494" s="6"/>
      <c r="U494" s="9"/>
      <c r="V494" s="9"/>
      <c r="X494" s="9"/>
      <c r="Y494" s="9"/>
      <c r="Z494" s="9"/>
      <c r="AA494" s="9"/>
      <c r="AB494" s="9"/>
      <c r="AC494" s="9"/>
      <c r="AD494" s="9"/>
      <c r="AE494" s="9"/>
      <c r="AF494" s="9"/>
      <c r="AG494" s="9"/>
      <c r="AH494" s="9"/>
    </row>
    <row r="495" spans="1:34" x14ac:dyDescent="0.25">
      <c r="A495" s="9"/>
      <c r="B495" s="9"/>
      <c r="C495" s="9"/>
      <c r="D495" s="9"/>
      <c r="F495" s="9"/>
      <c r="I495" s="6"/>
      <c r="J495" s="6"/>
      <c r="K495" s="425"/>
      <c r="L495" s="9"/>
      <c r="M495" s="9"/>
      <c r="N495" s="9"/>
      <c r="O495" s="9"/>
      <c r="P495" s="9"/>
      <c r="Q495" s="1046"/>
      <c r="R495" s="6"/>
      <c r="S495" s="6"/>
      <c r="U495" s="9"/>
      <c r="V495" s="9"/>
      <c r="X495" s="9"/>
      <c r="Y495" s="9"/>
      <c r="Z495" s="9"/>
      <c r="AA495" s="9"/>
      <c r="AB495" s="9"/>
      <c r="AC495" s="9"/>
      <c r="AD495" s="9"/>
      <c r="AE495" s="9"/>
      <c r="AF495" s="9"/>
      <c r="AG495" s="9"/>
      <c r="AH495" s="9"/>
    </row>
    <row r="496" spans="1:34" x14ac:dyDescent="0.25">
      <c r="A496" s="9"/>
      <c r="B496" s="9"/>
      <c r="C496" s="9"/>
      <c r="D496" s="9"/>
      <c r="F496" s="9"/>
      <c r="I496" s="6"/>
      <c r="J496" s="6"/>
      <c r="K496" s="425"/>
      <c r="L496" s="9"/>
      <c r="M496" s="9"/>
      <c r="N496" s="9"/>
      <c r="O496" s="9"/>
      <c r="P496" s="9"/>
      <c r="Q496" s="1046"/>
      <c r="R496" s="6"/>
      <c r="S496" s="6"/>
      <c r="U496" s="9"/>
      <c r="V496" s="9"/>
      <c r="X496" s="9"/>
      <c r="Y496" s="9"/>
      <c r="Z496" s="9"/>
      <c r="AA496" s="9"/>
      <c r="AB496" s="9"/>
      <c r="AC496" s="9"/>
      <c r="AD496" s="9"/>
      <c r="AE496" s="9"/>
      <c r="AF496" s="9"/>
      <c r="AG496" s="9"/>
      <c r="AH496" s="9"/>
    </row>
    <row r="497" spans="1:34" x14ac:dyDescent="0.25">
      <c r="A497" s="9"/>
      <c r="B497" s="9"/>
      <c r="C497" s="9"/>
      <c r="D497" s="9"/>
      <c r="F497" s="9"/>
      <c r="I497" s="6"/>
      <c r="J497" s="6"/>
      <c r="K497" s="425"/>
      <c r="L497" s="9"/>
      <c r="M497" s="9"/>
      <c r="N497" s="9"/>
      <c r="O497" s="9"/>
      <c r="P497" s="9"/>
      <c r="Q497" s="1046"/>
      <c r="R497" s="6"/>
      <c r="S497" s="6"/>
      <c r="U497" s="9"/>
      <c r="V497" s="9"/>
      <c r="X497" s="9"/>
      <c r="Y497" s="9"/>
      <c r="Z497" s="9"/>
      <c r="AA497" s="9"/>
      <c r="AB497" s="9"/>
      <c r="AC497" s="9"/>
      <c r="AD497" s="9"/>
      <c r="AE497" s="9"/>
      <c r="AF497" s="9"/>
      <c r="AG497" s="9"/>
      <c r="AH497" s="9"/>
    </row>
    <row r="498" spans="1:34" x14ac:dyDescent="0.25">
      <c r="A498" s="9"/>
      <c r="B498" s="9"/>
      <c r="C498" s="9"/>
      <c r="D498" s="9"/>
      <c r="F498" s="9"/>
      <c r="I498" s="6"/>
      <c r="J498" s="6"/>
      <c r="K498" s="425"/>
      <c r="L498" s="9"/>
      <c r="M498" s="9"/>
      <c r="N498" s="9"/>
      <c r="O498" s="9"/>
      <c r="P498" s="9"/>
      <c r="Q498" s="1046"/>
      <c r="R498" s="6"/>
      <c r="S498" s="6"/>
      <c r="U498" s="9"/>
      <c r="V498" s="9"/>
      <c r="X498" s="9"/>
      <c r="Y498" s="9"/>
      <c r="Z498" s="9"/>
      <c r="AA498" s="9"/>
      <c r="AB498" s="9"/>
      <c r="AC498" s="9"/>
      <c r="AD498" s="9"/>
      <c r="AE498" s="9"/>
      <c r="AF498" s="9"/>
      <c r="AG498" s="9"/>
      <c r="AH498" s="9"/>
    </row>
    <row r="499" spans="1:34" x14ac:dyDescent="0.25">
      <c r="A499" s="9"/>
      <c r="B499" s="9"/>
      <c r="C499" s="9"/>
      <c r="D499" s="9"/>
      <c r="F499" s="9"/>
      <c r="I499" s="6"/>
      <c r="J499" s="6"/>
      <c r="K499" s="425"/>
      <c r="L499" s="9"/>
      <c r="M499" s="9"/>
      <c r="N499" s="9"/>
      <c r="O499" s="9"/>
      <c r="P499" s="9"/>
      <c r="Q499" s="1046"/>
      <c r="R499" s="6"/>
      <c r="S499" s="6"/>
      <c r="U499" s="9"/>
      <c r="V499" s="9"/>
      <c r="X499" s="9"/>
      <c r="Y499" s="9"/>
      <c r="Z499" s="9"/>
      <c r="AA499" s="9"/>
      <c r="AB499" s="9"/>
      <c r="AC499" s="9"/>
      <c r="AD499" s="9"/>
      <c r="AE499" s="9"/>
      <c r="AF499" s="9"/>
      <c r="AG499" s="9"/>
      <c r="AH499" s="9"/>
    </row>
    <row r="500" spans="1:34" x14ac:dyDescent="0.25">
      <c r="A500" s="9"/>
      <c r="B500" s="9"/>
      <c r="C500" s="9"/>
      <c r="D500" s="9"/>
      <c r="F500" s="9"/>
      <c r="I500" s="6"/>
      <c r="J500" s="6"/>
      <c r="K500" s="425"/>
      <c r="L500" s="9"/>
      <c r="M500" s="9"/>
      <c r="N500" s="9"/>
      <c r="O500" s="9"/>
      <c r="P500" s="9"/>
      <c r="Q500" s="1046"/>
      <c r="R500" s="6"/>
      <c r="S500" s="6"/>
      <c r="U500" s="9"/>
      <c r="V500" s="9"/>
      <c r="X500" s="9"/>
      <c r="Y500" s="9"/>
      <c r="Z500" s="9"/>
      <c r="AA500" s="9"/>
      <c r="AB500" s="9"/>
      <c r="AC500" s="9"/>
      <c r="AD500" s="9"/>
      <c r="AE500" s="9"/>
      <c r="AF500" s="9"/>
      <c r="AG500" s="9"/>
      <c r="AH500" s="9"/>
    </row>
    <row r="501" spans="1:34" x14ac:dyDescent="0.25">
      <c r="A501" s="9"/>
      <c r="B501" s="9"/>
      <c r="C501" s="9"/>
      <c r="D501" s="9"/>
      <c r="F501" s="9"/>
      <c r="I501" s="6"/>
      <c r="J501" s="6"/>
      <c r="K501" s="425"/>
      <c r="L501" s="9"/>
      <c r="M501" s="9"/>
      <c r="N501" s="9"/>
      <c r="O501" s="9"/>
      <c r="P501" s="9"/>
      <c r="Q501" s="1046"/>
      <c r="R501" s="6"/>
      <c r="S501" s="6"/>
      <c r="U501" s="9"/>
      <c r="V501" s="9"/>
      <c r="X501" s="9"/>
      <c r="Y501" s="9"/>
      <c r="Z501" s="9"/>
      <c r="AA501" s="9"/>
      <c r="AB501" s="9"/>
      <c r="AC501" s="9"/>
      <c r="AD501" s="9"/>
      <c r="AE501" s="9"/>
      <c r="AF501" s="9"/>
      <c r="AG501" s="9"/>
      <c r="AH501" s="9"/>
    </row>
    <row r="502" spans="1:34" x14ac:dyDescent="0.25">
      <c r="A502" s="9"/>
      <c r="B502" s="9"/>
      <c r="C502" s="9"/>
      <c r="D502" s="9"/>
      <c r="F502" s="9"/>
      <c r="I502" s="6"/>
      <c r="J502" s="6"/>
      <c r="K502" s="425"/>
      <c r="L502" s="9"/>
      <c r="M502" s="9"/>
      <c r="N502" s="9"/>
      <c r="O502" s="9"/>
      <c r="P502" s="9"/>
      <c r="Q502" s="1046"/>
      <c r="R502" s="6"/>
      <c r="S502" s="6"/>
      <c r="U502" s="9"/>
      <c r="V502" s="9"/>
      <c r="X502" s="9"/>
      <c r="Y502" s="9"/>
      <c r="Z502" s="9"/>
      <c r="AA502" s="9"/>
      <c r="AB502" s="9"/>
      <c r="AC502" s="9"/>
      <c r="AD502" s="9"/>
      <c r="AE502" s="9"/>
      <c r="AF502" s="9"/>
      <c r="AG502" s="9"/>
      <c r="AH502" s="9"/>
    </row>
    <row r="503" spans="1:34" x14ac:dyDescent="0.25">
      <c r="A503" s="9"/>
      <c r="B503" s="9"/>
      <c r="C503" s="9"/>
      <c r="D503" s="9"/>
      <c r="F503" s="9"/>
      <c r="I503" s="6"/>
      <c r="J503" s="6"/>
      <c r="K503" s="425"/>
      <c r="L503" s="9"/>
      <c r="M503" s="9"/>
      <c r="N503" s="9"/>
      <c r="O503" s="9"/>
      <c r="P503" s="9"/>
      <c r="Q503" s="1046"/>
      <c r="R503" s="6"/>
      <c r="S503" s="6"/>
      <c r="U503" s="9"/>
      <c r="V503" s="9"/>
      <c r="X503" s="9"/>
      <c r="Y503" s="9"/>
      <c r="Z503" s="9"/>
      <c r="AA503" s="9"/>
      <c r="AB503" s="9"/>
      <c r="AC503" s="9"/>
      <c r="AD503" s="9"/>
      <c r="AE503" s="9"/>
      <c r="AF503" s="9"/>
      <c r="AG503" s="9"/>
      <c r="AH503" s="9"/>
    </row>
    <row r="504" spans="1:34" x14ac:dyDescent="0.25">
      <c r="A504" s="9"/>
      <c r="B504" s="9"/>
      <c r="C504" s="9"/>
      <c r="D504" s="9"/>
      <c r="F504" s="9"/>
      <c r="I504" s="6"/>
      <c r="J504" s="6"/>
      <c r="K504" s="425"/>
      <c r="L504" s="9"/>
      <c r="M504" s="9"/>
      <c r="N504" s="9"/>
      <c r="O504" s="9"/>
      <c r="P504" s="9"/>
      <c r="Q504" s="1046"/>
      <c r="R504" s="6"/>
      <c r="S504" s="6"/>
      <c r="U504" s="9"/>
      <c r="V504" s="9"/>
      <c r="X504" s="9"/>
      <c r="Y504" s="9"/>
      <c r="Z504" s="9"/>
      <c r="AA504" s="9"/>
      <c r="AB504" s="9"/>
      <c r="AC504" s="9"/>
      <c r="AD504" s="9"/>
      <c r="AE504" s="9"/>
      <c r="AF504" s="9"/>
      <c r="AG504" s="9"/>
      <c r="AH504" s="9"/>
    </row>
    <row r="505" spans="1:34" x14ac:dyDescent="0.25">
      <c r="A505" s="9"/>
      <c r="B505" s="9"/>
      <c r="C505" s="9"/>
      <c r="D505" s="9"/>
      <c r="F505" s="9"/>
      <c r="I505" s="6"/>
      <c r="J505" s="6"/>
      <c r="K505" s="425"/>
      <c r="L505" s="9"/>
      <c r="M505" s="9"/>
      <c r="N505" s="9"/>
      <c r="O505" s="9"/>
      <c r="P505" s="9"/>
      <c r="Q505" s="1046"/>
      <c r="R505" s="6"/>
      <c r="S505" s="6"/>
      <c r="U505" s="9"/>
      <c r="V505" s="9"/>
      <c r="X505" s="9"/>
      <c r="Y505" s="9"/>
      <c r="Z505" s="9"/>
      <c r="AA505" s="9"/>
      <c r="AB505" s="9"/>
      <c r="AC505" s="9"/>
      <c r="AD505" s="9"/>
      <c r="AE505" s="9"/>
      <c r="AF505" s="9"/>
      <c r="AG505" s="9"/>
      <c r="AH505" s="9"/>
    </row>
    <row r="506" spans="1:34" x14ac:dyDescent="0.25">
      <c r="A506" s="9"/>
      <c r="B506" s="9"/>
      <c r="C506" s="9"/>
      <c r="D506" s="9"/>
      <c r="F506" s="9"/>
      <c r="I506" s="6"/>
      <c r="J506" s="6"/>
      <c r="K506" s="425"/>
      <c r="L506" s="9"/>
      <c r="M506" s="9"/>
      <c r="N506" s="9"/>
      <c r="O506" s="9"/>
      <c r="P506" s="9"/>
      <c r="Q506" s="1046"/>
      <c r="R506" s="6"/>
      <c r="S506" s="6"/>
      <c r="U506" s="9"/>
      <c r="V506" s="9"/>
      <c r="X506" s="9"/>
      <c r="Y506" s="9"/>
      <c r="Z506" s="9"/>
      <c r="AA506" s="9"/>
      <c r="AB506" s="9"/>
      <c r="AC506" s="9"/>
      <c r="AD506" s="9"/>
      <c r="AE506" s="9"/>
      <c r="AF506" s="9"/>
      <c r="AG506" s="9"/>
      <c r="AH506" s="9"/>
    </row>
    <row r="507" spans="1:34" x14ac:dyDescent="0.25">
      <c r="A507" s="9"/>
      <c r="B507" s="9"/>
      <c r="C507" s="9"/>
      <c r="D507" s="9"/>
      <c r="F507" s="9"/>
      <c r="I507" s="6"/>
      <c r="J507" s="6"/>
      <c r="K507" s="425"/>
      <c r="L507" s="9"/>
      <c r="M507" s="9"/>
      <c r="N507" s="9"/>
      <c r="O507" s="9"/>
      <c r="P507" s="9"/>
      <c r="Q507" s="1046"/>
      <c r="R507" s="6"/>
      <c r="S507" s="6"/>
      <c r="U507" s="9"/>
      <c r="V507" s="9"/>
      <c r="X507" s="9"/>
      <c r="Y507" s="9"/>
      <c r="Z507" s="9"/>
      <c r="AA507" s="9"/>
      <c r="AB507" s="9"/>
      <c r="AC507" s="9"/>
      <c r="AD507" s="9"/>
      <c r="AE507" s="9"/>
      <c r="AF507" s="9"/>
      <c r="AG507" s="9"/>
      <c r="AH507" s="9"/>
    </row>
    <row r="508" spans="1:34" x14ac:dyDescent="0.25">
      <c r="A508" s="9"/>
      <c r="B508" s="9"/>
      <c r="C508" s="9"/>
      <c r="D508" s="9"/>
      <c r="F508" s="9"/>
      <c r="I508" s="6"/>
      <c r="J508" s="6"/>
      <c r="K508" s="425"/>
      <c r="L508" s="9"/>
      <c r="M508" s="9"/>
      <c r="N508" s="9"/>
      <c r="O508" s="9"/>
      <c r="P508" s="9"/>
      <c r="Q508" s="1046"/>
      <c r="R508" s="6"/>
      <c r="S508" s="6"/>
      <c r="U508" s="9"/>
      <c r="V508" s="9"/>
      <c r="X508" s="9"/>
      <c r="Y508" s="9"/>
      <c r="Z508" s="9"/>
      <c r="AA508" s="9"/>
      <c r="AB508" s="9"/>
      <c r="AC508" s="9"/>
      <c r="AD508" s="9"/>
      <c r="AE508" s="9"/>
      <c r="AF508" s="9"/>
      <c r="AG508" s="9"/>
      <c r="AH508" s="9"/>
    </row>
    <row r="509" spans="1:34" x14ac:dyDescent="0.25">
      <c r="A509" s="9"/>
      <c r="B509" s="9"/>
      <c r="C509" s="9"/>
      <c r="D509" s="9"/>
      <c r="F509" s="9"/>
      <c r="I509" s="6"/>
      <c r="J509" s="6"/>
      <c r="K509" s="425"/>
      <c r="L509" s="9"/>
      <c r="M509" s="9"/>
      <c r="N509" s="9"/>
      <c r="O509" s="9"/>
      <c r="P509" s="9"/>
      <c r="Q509" s="1046"/>
      <c r="R509" s="6"/>
      <c r="S509" s="6"/>
      <c r="U509" s="9"/>
      <c r="V509" s="9"/>
      <c r="X509" s="9"/>
      <c r="Y509" s="9"/>
      <c r="Z509" s="9"/>
      <c r="AA509" s="9"/>
      <c r="AB509" s="9"/>
      <c r="AC509" s="9"/>
      <c r="AD509" s="9"/>
      <c r="AE509" s="9"/>
      <c r="AF509" s="9"/>
      <c r="AG509" s="9"/>
      <c r="AH509" s="9"/>
    </row>
    <row r="510" spans="1:34" x14ac:dyDescent="0.25">
      <c r="A510" s="9"/>
      <c r="B510" s="9"/>
      <c r="C510" s="9"/>
      <c r="D510" s="9"/>
      <c r="F510" s="9"/>
      <c r="I510" s="6"/>
      <c r="J510" s="6"/>
      <c r="K510" s="425"/>
      <c r="L510" s="9"/>
      <c r="M510" s="9"/>
      <c r="N510" s="9"/>
      <c r="O510" s="9"/>
      <c r="P510" s="9"/>
      <c r="Q510" s="1046"/>
      <c r="R510" s="6"/>
      <c r="S510" s="6"/>
      <c r="U510" s="9"/>
      <c r="V510" s="9"/>
      <c r="X510" s="9"/>
      <c r="Y510" s="9"/>
      <c r="Z510" s="9"/>
      <c r="AA510" s="9"/>
      <c r="AB510" s="9"/>
      <c r="AC510" s="9"/>
      <c r="AD510" s="9"/>
      <c r="AE510" s="9"/>
      <c r="AF510" s="9"/>
      <c r="AG510" s="9"/>
      <c r="AH510" s="9"/>
    </row>
    <row r="511" spans="1:34" x14ac:dyDescent="0.25">
      <c r="A511" s="9"/>
      <c r="B511" s="9"/>
      <c r="C511" s="9"/>
      <c r="D511" s="9"/>
      <c r="F511" s="9"/>
      <c r="I511" s="6"/>
      <c r="J511" s="6"/>
      <c r="K511" s="425"/>
      <c r="L511" s="9"/>
      <c r="M511" s="9"/>
      <c r="N511" s="9"/>
      <c r="O511" s="9"/>
      <c r="P511" s="9"/>
      <c r="Q511" s="1046"/>
      <c r="R511" s="6"/>
      <c r="S511" s="6"/>
      <c r="U511" s="9"/>
      <c r="V511" s="9"/>
      <c r="X511" s="9"/>
      <c r="Y511" s="9"/>
      <c r="Z511" s="9"/>
      <c r="AA511" s="9"/>
      <c r="AB511" s="9"/>
      <c r="AC511" s="9"/>
      <c r="AD511" s="9"/>
      <c r="AE511" s="9"/>
      <c r="AF511" s="9"/>
      <c r="AG511" s="9"/>
      <c r="AH511" s="9"/>
    </row>
    <row r="512" spans="1:34" x14ac:dyDescent="0.25">
      <c r="A512" s="9"/>
      <c r="B512" s="9"/>
      <c r="C512" s="9"/>
      <c r="D512" s="9"/>
      <c r="F512" s="9"/>
      <c r="I512" s="6"/>
      <c r="J512" s="6"/>
      <c r="K512" s="425"/>
      <c r="L512" s="9"/>
      <c r="M512" s="9"/>
      <c r="N512" s="9"/>
      <c r="O512" s="9"/>
      <c r="P512" s="9"/>
      <c r="Q512" s="1046"/>
      <c r="R512" s="6"/>
      <c r="S512" s="6"/>
      <c r="U512" s="9"/>
      <c r="V512" s="9"/>
      <c r="X512" s="9"/>
      <c r="Y512" s="9"/>
      <c r="Z512" s="9"/>
      <c r="AA512" s="9"/>
      <c r="AB512" s="9"/>
      <c r="AC512" s="9"/>
      <c r="AD512" s="9"/>
      <c r="AE512" s="9"/>
      <c r="AF512" s="9"/>
      <c r="AG512" s="9"/>
      <c r="AH512" s="9"/>
    </row>
    <row r="513" spans="1:34" x14ac:dyDescent="0.25">
      <c r="A513" s="9"/>
      <c r="B513" s="9"/>
      <c r="C513" s="9"/>
      <c r="D513" s="9"/>
      <c r="F513" s="9"/>
      <c r="I513" s="6"/>
      <c r="J513" s="6"/>
      <c r="K513" s="425"/>
      <c r="L513" s="9"/>
      <c r="M513" s="9"/>
      <c r="N513" s="9"/>
      <c r="O513" s="9"/>
      <c r="P513" s="9"/>
      <c r="Q513" s="1046"/>
      <c r="R513" s="6"/>
      <c r="S513" s="6"/>
      <c r="U513" s="9"/>
      <c r="V513" s="9"/>
      <c r="X513" s="9"/>
      <c r="Y513" s="9"/>
      <c r="Z513" s="9"/>
      <c r="AA513" s="9"/>
      <c r="AB513" s="9"/>
      <c r="AC513" s="9"/>
      <c r="AD513" s="9"/>
      <c r="AE513" s="9"/>
      <c r="AF513" s="9"/>
      <c r="AG513" s="9"/>
      <c r="AH513" s="9"/>
    </row>
    <row r="514" spans="1:34" x14ac:dyDescent="0.25">
      <c r="A514" s="9"/>
      <c r="B514" s="9"/>
      <c r="C514" s="9"/>
      <c r="D514" s="9"/>
      <c r="F514" s="9"/>
      <c r="I514" s="6"/>
      <c r="J514" s="6"/>
      <c r="K514" s="425"/>
      <c r="L514" s="9"/>
      <c r="M514" s="9"/>
      <c r="N514" s="9"/>
      <c r="O514" s="9"/>
      <c r="P514" s="9"/>
      <c r="Q514" s="1046"/>
      <c r="R514" s="6"/>
      <c r="S514" s="6"/>
      <c r="U514" s="9"/>
      <c r="V514" s="9"/>
      <c r="X514" s="9"/>
      <c r="Y514" s="9"/>
      <c r="Z514" s="9"/>
      <c r="AA514" s="9"/>
      <c r="AB514" s="9"/>
      <c r="AC514" s="9"/>
      <c r="AD514" s="9"/>
      <c r="AE514" s="9"/>
      <c r="AF514" s="9"/>
      <c r="AG514" s="9"/>
      <c r="AH514" s="9"/>
    </row>
    <row r="515" spans="1:34" x14ac:dyDescent="0.25">
      <c r="A515" s="9"/>
      <c r="B515" s="9"/>
      <c r="C515" s="9"/>
      <c r="D515" s="9"/>
      <c r="F515" s="9"/>
      <c r="I515" s="6"/>
      <c r="J515" s="6"/>
      <c r="K515" s="425"/>
      <c r="L515" s="9"/>
      <c r="M515" s="9"/>
      <c r="N515" s="9"/>
      <c r="O515" s="9"/>
      <c r="P515" s="9"/>
      <c r="Q515" s="1046"/>
      <c r="R515" s="6"/>
      <c r="S515" s="6"/>
      <c r="U515" s="9"/>
      <c r="V515" s="9"/>
      <c r="X515" s="9"/>
      <c r="Y515" s="9"/>
      <c r="Z515" s="9"/>
      <c r="AA515" s="9"/>
      <c r="AB515" s="9"/>
      <c r="AC515" s="9"/>
      <c r="AD515" s="9"/>
      <c r="AE515" s="9"/>
      <c r="AF515" s="9"/>
      <c r="AG515" s="9"/>
      <c r="AH515" s="9"/>
    </row>
    <row r="516" spans="1:34" x14ac:dyDescent="0.25">
      <c r="A516" s="9"/>
      <c r="B516" s="9"/>
      <c r="C516" s="9"/>
      <c r="D516" s="9"/>
      <c r="F516" s="9"/>
      <c r="I516" s="6"/>
      <c r="J516" s="6"/>
      <c r="K516" s="425"/>
      <c r="L516" s="9"/>
      <c r="M516" s="9"/>
      <c r="N516" s="9"/>
      <c r="O516" s="9"/>
      <c r="P516" s="9"/>
      <c r="Q516" s="1046"/>
      <c r="R516" s="6"/>
      <c r="S516" s="6"/>
      <c r="U516" s="9"/>
      <c r="V516" s="9"/>
      <c r="X516" s="9"/>
      <c r="Y516" s="9"/>
      <c r="Z516" s="9"/>
      <c r="AA516" s="9"/>
      <c r="AB516" s="9"/>
      <c r="AC516" s="9"/>
      <c r="AD516" s="9"/>
      <c r="AE516" s="9"/>
      <c r="AF516" s="9"/>
      <c r="AG516" s="9"/>
      <c r="AH516" s="9"/>
    </row>
    <row r="517" spans="1:34" x14ac:dyDescent="0.25">
      <c r="A517" s="9"/>
      <c r="B517" s="9"/>
      <c r="C517" s="9"/>
      <c r="D517" s="9"/>
      <c r="F517" s="9"/>
      <c r="I517" s="6"/>
      <c r="J517" s="6"/>
      <c r="K517" s="425"/>
      <c r="L517" s="9"/>
      <c r="M517" s="9"/>
      <c r="N517" s="9"/>
      <c r="O517" s="9"/>
      <c r="P517" s="9"/>
      <c r="Q517" s="1046"/>
      <c r="R517" s="6"/>
      <c r="S517" s="6"/>
      <c r="U517" s="9"/>
      <c r="V517" s="9"/>
      <c r="X517" s="9"/>
      <c r="Y517" s="9"/>
      <c r="Z517" s="9"/>
      <c r="AA517" s="9"/>
      <c r="AB517" s="9"/>
      <c r="AC517" s="9"/>
      <c r="AD517" s="9"/>
      <c r="AE517" s="9"/>
      <c r="AF517" s="9"/>
      <c r="AG517" s="9"/>
      <c r="AH517" s="9"/>
    </row>
    <row r="518" spans="1:34" x14ac:dyDescent="0.25">
      <c r="A518" s="9"/>
      <c r="B518" s="9"/>
      <c r="C518" s="9"/>
      <c r="D518" s="9"/>
      <c r="F518" s="9"/>
      <c r="I518" s="6"/>
      <c r="J518" s="6"/>
      <c r="K518" s="425"/>
      <c r="L518" s="9"/>
      <c r="M518" s="9"/>
      <c r="N518" s="9"/>
      <c r="O518" s="9"/>
      <c r="P518" s="9"/>
      <c r="Q518" s="1046"/>
      <c r="R518" s="6"/>
      <c r="S518" s="6"/>
      <c r="U518" s="9"/>
      <c r="V518" s="9"/>
      <c r="X518" s="9"/>
      <c r="Y518" s="9"/>
      <c r="Z518" s="9"/>
      <c r="AA518" s="9"/>
      <c r="AB518" s="9"/>
      <c r="AC518" s="9"/>
      <c r="AD518" s="9"/>
      <c r="AE518" s="9"/>
      <c r="AF518" s="9"/>
      <c r="AG518" s="9"/>
      <c r="AH518" s="9"/>
    </row>
    <row r="519" spans="1:34" x14ac:dyDescent="0.25">
      <c r="A519" s="9"/>
      <c r="B519" s="9"/>
      <c r="C519" s="9"/>
      <c r="D519" s="9"/>
      <c r="F519" s="9"/>
      <c r="I519" s="6"/>
      <c r="J519" s="6"/>
      <c r="K519" s="425"/>
      <c r="L519" s="9"/>
      <c r="M519" s="9"/>
      <c r="N519" s="9"/>
      <c r="O519" s="9"/>
      <c r="P519" s="9"/>
      <c r="Q519" s="1046"/>
      <c r="R519" s="6"/>
      <c r="S519" s="6"/>
      <c r="U519" s="9"/>
      <c r="V519" s="9"/>
      <c r="X519" s="9"/>
      <c r="Y519" s="9"/>
      <c r="Z519" s="9"/>
      <c r="AA519" s="9"/>
      <c r="AB519" s="9"/>
      <c r="AC519" s="9"/>
      <c r="AD519" s="9"/>
      <c r="AE519" s="9"/>
      <c r="AF519" s="9"/>
      <c r="AG519" s="9"/>
      <c r="AH519" s="9"/>
    </row>
    <row r="520" spans="1:34" x14ac:dyDescent="0.25">
      <c r="A520" s="9"/>
      <c r="B520" s="9"/>
      <c r="C520" s="9"/>
      <c r="D520" s="9"/>
      <c r="F520" s="9"/>
      <c r="I520" s="6"/>
      <c r="J520" s="6"/>
      <c r="K520" s="425"/>
      <c r="L520" s="9"/>
      <c r="M520" s="9"/>
      <c r="N520" s="9"/>
      <c r="O520" s="9"/>
      <c r="P520" s="9"/>
      <c r="Q520" s="1046"/>
      <c r="R520" s="6"/>
      <c r="S520" s="6"/>
      <c r="U520" s="9"/>
      <c r="V520" s="9"/>
      <c r="X520" s="9"/>
      <c r="Y520" s="9"/>
      <c r="Z520" s="9"/>
      <c r="AA520" s="9"/>
      <c r="AB520" s="9"/>
      <c r="AC520" s="9"/>
      <c r="AD520" s="9"/>
      <c r="AE520" s="9"/>
      <c r="AF520" s="9"/>
      <c r="AG520" s="9"/>
      <c r="AH520" s="9"/>
    </row>
    <row r="521" spans="1:34" x14ac:dyDescent="0.25">
      <c r="A521" s="9"/>
      <c r="B521" s="9"/>
      <c r="C521" s="9"/>
      <c r="D521" s="9"/>
      <c r="F521" s="9"/>
      <c r="I521" s="6"/>
      <c r="J521" s="6"/>
      <c r="K521" s="425"/>
      <c r="L521" s="9"/>
      <c r="M521" s="9"/>
      <c r="N521" s="9"/>
      <c r="O521" s="9"/>
      <c r="P521" s="9"/>
      <c r="Q521" s="1046"/>
      <c r="R521" s="6"/>
      <c r="S521" s="6"/>
      <c r="U521" s="9"/>
      <c r="V521" s="9"/>
      <c r="X521" s="9"/>
      <c r="Y521" s="9"/>
      <c r="Z521" s="9"/>
      <c r="AA521" s="9"/>
      <c r="AB521" s="9"/>
      <c r="AC521" s="9"/>
      <c r="AD521" s="9"/>
      <c r="AE521" s="9"/>
      <c r="AF521" s="9"/>
      <c r="AG521" s="9"/>
      <c r="AH521" s="9"/>
    </row>
    <row r="522" spans="1:34" x14ac:dyDescent="0.25">
      <c r="A522" s="9"/>
      <c r="B522" s="9"/>
      <c r="C522" s="9"/>
      <c r="D522" s="9"/>
      <c r="F522" s="9"/>
      <c r="I522" s="6"/>
      <c r="J522" s="6"/>
      <c r="K522" s="425"/>
      <c r="L522" s="9"/>
      <c r="M522" s="9"/>
      <c r="N522" s="9"/>
      <c r="O522" s="9"/>
      <c r="P522" s="9"/>
      <c r="Q522" s="1046"/>
      <c r="R522" s="6"/>
      <c r="S522" s="6"/>
      <c r="U522" s="9"/>
      <c r="V522" s="9"/>
      <c r="X522" s="9"/>
      <c r="Y522" s="9"/>
      <c r="Z522" s="9"/>
      <c r="AA522" s="9"/>
      <c r="AB522" s="9"/>
      <c r="AC522" s="9"/>
      <c r="AD522" s="9"/>
      <c r="AE522" s="9"/>
      <c r="AF522" s="9"/>
      <c r="AG522" s="9"/>
      <c r="AH522" s="9"/>
    </row>
    <row r="523" spans="1:34" x14ac:dyDescent="0.25">
      <c r="A523" s="9"/>
      <c r="B523" s="9"/>
      <c r="C523" s="9"/>
      <c r="D523" s="9"/>
      <c r="F523" s="9"/>
      <c r="I523" s="6"/>
      <c r="J523" s="6"/>
      <c r="K523" s="425"/>
      <c r="L523" s="9"/>
      <c r="M523" s="9"/>
      <c r="N523" s="9"/>
      <c r="O523" s="9"/>
      <c r="P523" s="9"/>
      <c r="Q523" s="1046"/>
      <c r="R523" s="6"/>
      <c r="S523" s="6"/>
      <c r="U523" s="9"/>
      <c r="V523" s="9"/>
      <c r="X523" s="9"/>
      <c r="Y523" s="9"/>
      <c r="Z523" s="9"/>
      <c r="AA523" s="9"/>
      <c r="AB523" s="9"/>
      <c r="AC523" s="9"/>
      <c r="AD523" s="9"/>
      <c r="AE523" s="9"/>
      <c r="AF523" s="9"/>
      <c r="AG523" s="9"/>
      <c r="AH523" s="9"/>
    </row>
    <row r="524" spans="1:34" x14ac:dyDescent="0.25">
      <c r="A524" s="9"/>
      <c r="B524" s="9"/>
      <c r="C524" s="9"/>
      <c r="D524" s="9"/>
      <c r="F524" s="9"/>
      <c r="I524" s="6"/>
      <c r="J524" s="6"/>
      <c r="K524" s="425"/>
      <c r="L524" s="9"/>
      <c r="M524" s="9"/>
      <c r="N524" s="9"/>
      <c r="O524" s="9"/>
      <c r="P524" s="9"/>
      <c r="Q524" s="1046"/>
      <c r="R524" s="6"/>
      <c r="S524" s="6"/>
      <c r="U524" s="9"/>
      <c r="V524" s="9"/>
      <c r="X524" s="9"/>
      <c r="Y524" s="9"/>
      <c r="Z524" s="9"/>
      <c r="AA524" s="9"/>
      <c r="AB524" s="9"/>
      <c r="AC524" s="9"/>
      <c r="AD524" s="9"/>
      <c r="AE524" s="9"/>
      <c r="AF524" s="9"/>
      <c r="AG524" s="9"/>
      <c r="AH524" s="9"/>
    </row>
    <row r="525" spans="1:34" x14ac:dyDescent="0.25">
      <c r="A525" s="9"/>
      <c r="B525" s="9"/>
      <c r="C525" s="9"/>
      <c r="D525" s="9"/>
      <c r="F525" s="9"/>
      <c r="I525" s="6"/>
      <c r="J525" s="6"/>
      <c r="K525" s="425"/>
      <c r="L525" s="9"/>
      <c r="M525" s="9"/>
      <c r="N525" s="9"/>
      <c r="O525" s="9"/>
      <c r="P525" s="9"/>
      <c r="Q525" s="1046"/>
      <c r="R525" s="6"/>
      <c r="S525" s="6"/>
      <c r="U525" s="9"/>
      <c r="V525" s="9"/>
      <c r="X525" s="9"/>
      <c r="Y525" s="9"/>
      <c r="Z525" s="9"/>
      <c r="AA525" s="9"/>
      <c r="AB525" s="9"/>
      <c r="AC525" s="9"/>
      <c r="AD525" s="9"/>
      <c r="AE525" s="9"/>
      <c r="AF525" s="9"/>
      <c r="AG525" s="9"/>
      <c r="AH525" s="9"/>
    </row>
    <row r="526" spans="1:34" x14ac:dyDescent="0.25">
      <c r="A526" s="9"/>
      <c r="B526" s="9"/>
      <c r="C526" s="9"/>
      <c r="D526" s="9"/>
      <c r="F526" s="9"/>
      <c r="I526" s="6"/>
      <c r="J526" s="6"/>
      <c r="K526" s="425"/>
      <c r="L526" s="9"/>
      <c r="M526" s="9"/>
      <c r="N526" s="9"/>
      <c r="O526" s="9"/>
      <c r="P526" s="9"/>
      <c r="Q526" s="1046"/>
      <c r="R526" s="6"/>
      <c r="S526" s="6"/>
      <c r="U526" s="9"/>
      <c r="V526" s="9"/>
      <c r="X526" s="9"/>
      <c r="Y526" s="9"/>
      <c r="Z526" s="9"/>
      <c r="AA526" s="9"/>
      <c r="AB526" s="9"/>
      <c r="AC526" s="9"/>
      <c r="AD526" s="9"/>
      <c r="AE526" s="9"/>
      <c r="AF526" s="9"/>
      <c r="AG526" s="9"/>
      <c r="AH526" s="9"/>
    </row>
    <row r="527" spans="1:34" x14ac:dyDescent="0.25">
      <c r="A527" s="9"/>
      <c r="B527" s="9"/>
      <c r="C527" s="9"/>
      <c r="D527" s="9"/>
      <c r="F527" s="9"/>
      <c r="I527" s="6"/>
      <c r="J527" s="6"/>
      <c r="K527" s="425"/>
      <c r="L527" s="9"/>
      <c r="M527" s="9"/>
      <c r="N527" s="9"/>
      <c r="O527" s="9"/>
      <c r="P527" s="9"/>
      <c r="Q527" s="1046"/>
      <c r="R527" s="6"/>
      <c r="S527" s="6"/>
      <c r="U527" s="9"/>
      <c r="V527" s="9"/>
      <c r="X527" s="9"/>
      <c r="Y527" s="9"/>
      <c r="Z527" s="9"/>
      <c r="AA527" s="9"/>
      <c r="AB527" s="9"/>
      <c r="AC527" s="9"/>
      <c r="AD527" s="9"/>
      <c r="AE527" s="9"/>
      <c r="AF527" s="9"/>
      <c r="AG527" s="9"/>
      <c r="AH527" s="9"/>
    </row>
    <row r="528" spans="1:34" x14ac:dyDescent="0.25">
      <c r="A528" s="9"/>
      <c r="B528" s="9"/>
      <c r="C528" s="9"/>
      <c r="D528" s="9"/>
      <c r="F528" s="9"/>
      <c r="I528" s="6"/>
      <c r="J528" s="6"/>
      <c r="K528" s="425"/>
      <c r="L528" s="9"/>
      <c r="M528" s="9"/>
      <c r="N528" s="9"/>
      <c r="O528" s="9"/>
      <c r="P528" s="9"/>
      <c r="Q528" s="1046"/>
      <c r="R528" s="6"/>
      <c r="S528" s="6"/>
      <c r="U528" s="9"/>
      <c r="V528" s="9"/>
      <c r="X528" s="9"/>
      <c r="Y528" s="9"/>
      <c r="Z528" s="9"/>
      <c r="AA528" s="9"/>
      <c r="AB528" s="9"/>
      <c r="AC528" s="9"/>
      <c r="AD528" s="9"/>
      <c r="AE528" s="9"/>
      <c r="AF528" s="9"/>
      <c r="AG528" s="9"/>
      <c r="AH528" s="9"/>
    </row>
    <row r="529" spans="1:34" x14ac:dyDescent="0.25">
      <c r="A529" s="9"/>
      <c r="B529" s="9"/>
      <c r="C529" s="9"/>
      <c r="D529" s="9"/>
      <c r="F529" s="9"/>
      <c r="I529" s="6"/>
      <c r="J529" s="6"/>
      <c r="K529" s="425"/>
      <c r="L529" s="9"/>
      <c r="M529" s="9"/>
      <c r="N529" s="9"/>
      <c r="O529" s="9"/>
      <c r="P529" s="9"/>
      <c r="Q529" s="1046"/>
      <c r="R529" s="6"/>
      <c r="S529" s="6"/>
      <c r="U529" s="9"/>
      <c r="V529" s="9"/>
      <c r="X529" s="9"/>
      <c r="Y529" s="9"/>
      <c r="Z529" s="9"/>
      <c r="AA529" s="9"/>
      <c r="AB529" s="9"/>
      <c r="AC529" s="9"/>
      <c r="AD529" s="9"/>
      <c r="AE529" s="9"/>
      <c r="AF529" s="9"/>
      <c r="AG529" s="9"/>
      <c r="AH529" s="9"/>
    </row>
    <row r="530" spans="1:34" x14ac:dyDescent="0.25">
      <c r="A530" s="9"/>
      <c r="B530" s="9"/>
      <c r="C530" s="9"/>
      <c r="D530" s="9"/>
      <c r="F530" s="9"/>
      <c r="I530" s="6"/>
      <c r="J530" s="6"/>
      <c r="K530" s="425"/>
      <c r="L530" s="9"/>
      <c r="M530" s="9"/>
      <c r="N530" s="9"/>
      <c r="O530" s="9"/>
      <c r="P530" s="9"/>
      <c r="Q530" s="1046"/>
      <c r="R530" s="6"/>
      <c r="S530" s="6"/>
      <c r="U530" s="9"/>
      <c r="V530" s="9"/>
      <c r="X530" s="9"/>
      <c r="Y530" s="9"/>
      <c r="Z530" s="9"/>
      <c r="AA530" s="9"/>
      <c r="AB530" s="9"/>
      <c r="AC530" s="9"/>
      <c r="AD530" s="9"/>
      <c r="AE530" s="9"/>
      <c r="AF530" s="9"/>
      <c r="AG530" s="9"/>
      <c r="AH530" s="9"/>
    </row>
    <row r="531" spans="1:34" x14ac:dyDescent="0.25">
      <c r="A531" s="9"/>
      <c r="B531" s="9"/>
      <c r="C531" s="9"/>
      <c r="D531" s="9"/>
      <c r="F531" s="9"/>
      <c r="I531" s="6"/>
      <c r="J531" s="6"/>
      <c r="K531" s="425"/>
      <c r="L531" s="9"/>
      <c r="M531" s="9"/>
      <c r="N531" s="9"/>
      <c r="O531" s="9"/>
      <c r="P531" s="9"/>
      <c r="Q531" s="1046"/>
      <c r="R531" s="6"/>
      <c r="S531" s="6"/>
      <c r="U531" s="9"/>
      <c r="V531" s="9"/>
      <c r="X531" s="9"/>
      <c r="Y531" s="9"/>
      <c r="Z531" s="9"/>
      <c r="AA531" s="9"/>
      <c r="AB531" s="9"/>
      <c r="AC531" s="9"/>
      <c r="AD531" s="9"/>
      <c r="AE531" s="9"/>
      <c r="AF531" s="9"/>
      <c r="AG531" s="9"/>
      <c r="AH531" s="9"/>
    </row>
    <row r="532" spans="1:34" x14ac:dyDescent="0.25">
      <c r="A532" s="9"/>
      <c r="B532" s="9"/>
      <c r="C532" s="9"/>
      <c r="D532" s="9"/>
      <c r="F532" s="9"/>
      <c r="I532" s="6"/>
      <c r="J532" s="6"/>
      <c r="K532" s="425"/>
      <c r="L532" s="9"/>
      <c r="M532" s="9"/>
      <c r="N532" s="9"/>
      <c r="O532" s="9"/>
      <c r="P532" s="9"/>
      <c r="Q532" s="1046"/>
      <c r="R532" s="6"/>
      <c r="S532" s="6"/>
      <c r="U532" s="9"/>
      <c r="V532" s="9"/>
      <c r="X532" s="9"/>
      <c r="Y532" s="9"/>
      <c r="Z532" s="9"/>
      <c r="AA532" s="9"/>
      <c r="AB532" s="9"/>
      <c r="AC532" s="9"/>
      <c r="AD532" s="9"/>
      <c r="AE532" s="9"/>
      <c r="AF532" s="9"/>
      <c r="AG532" s="9"/>
      <c r="AH532" s="9"/>
    </row>
    <row r="533" spans="1:34" x14ac:dyDescent="0.25">
      <c r="A533" s="9"/>
      <c r="B533" s="9"/>
      <c r="C533" s="9"/>
      <c r="D533" s="9"/>
      <c r="F533" s="9"/>
      <c r="I533" s="6"/>
      <c r="J533" s="6"/>
      <c r="K533" s="425"/>
      <c r="L533" s="9"/>
      <c r="M533" s="9"/>
      <c r="N533" s="9"/>
      <c r="O533" s="9"/>
      <c r="P533" s="9"/>
      <c r="Q533" s="1046"/>
      <c r="R533" s="6"/>
      <c r="S533" s="6"/>
      <c r="U533" s="9"/>
      <c r="V533" s="9"/>
      <c r="X533" s="9"/>
      <c r="Y533" s="9"/>
      <c r="Z533" s="9"/>
      <c r="AA533" s="9"/>
      <c r="AB533" s="9"/>
      <c r="AC533" s="9"/>
      <c r="AD533" s="9"/>
      <c r="AE533" s="9"/>
      <c r="AF533" s="9"/>
      <c r="AG533" s="9"/>
      <c r="AH533" s="9"/>
    </row>
    <row r="534" spans="1:34" x14ac:dyDescent="0.25">
      <c r="A534" s="9"/>
      <c r="B534" s="9"/>
      <c r="C534" s="9"/>
      <c r="D534" s="9"/>
      <c r="F534" s="9"/>
      <c r="I534" s="6"/>
      <c r="J534" s="6"/>
      <c r="K534" s="425"/>
      <c r="L534" s="9"/>
      <c r="M534" s="9"/>
      <c r="N534" s="9"/>
      <c r="O534" s="9"/>
      <c r="P534" s="9"/>
      <c r="Q534" s="1046"/>
      <c r="R534" s="6"/>
      <c r="S534" s="6"/>
      <c r="U534" s="9"/>
      <c r="V534" s="9"/>
      <c r="X534" s="9"/>
      <c r="Y534" s="9"/>
      <c r="Z534" s="9"/>
      <c r="AA534" s="9"/>
      <c r="AB534" s="9"/>
      <c r="AC534" s="9"/>
      <c r="AD534" s="9"/>
      <c r="AE534" s="9"/>
      <c r="AF534" s="9"/>
      <c r="AG534" s="9"/>
      <c r="AH534" s="9"/>
    </row>
    <row r="535" spans="1:34" x14ac:dyDescent="0.25">
      <c r="A535" s="9"/>
      <c r="B535" s="9"/>
      <c r="C535" s="9"/>
      <c r="D535" s="9"/>
      <c r="F535" s="9"/>
      <c r="I535" s="6"/>
      <c r="J535" s="6"/>
      <c r="K535" s="425"/>
      <c r="L535" s="9"/>
      <c r="M535" s="9"/>
      <c r="N535" s="9"/>
      <c r="O535" s="9"/>
      <c r="P535" s="9"/>
      <c r="Q535" s="1046"/>
      <c r="R535" s="6"/>
      <c r="S535" s="6"/>
      <c r="U535" s="9"/>
      <c r="V535" s="9"/>
      <c r="X535" s="9"/>
      <c r="Y535" s="9"/>
      <c r="Z535" s="9"/>
      <c r="AA535" s="9"/>
      <c r="AB535" s="9"/>
      <c r="AC535" s="9"/>
      <c r="AD535" s="9"/>
      <c r="AE535" s="9"/>
      <c r="AF535" s="9"/>
      <c r="AG535" s="9"/>
      <c r="AH535" s="9"/>
    </row>
    <row r="536" spans="1:34" x14ac:dyDescent="0.25">
      <c r="A536" s="9"/>
      <c r="B536" s="9"/>
      <c r="C536" s="9"/>
      <c r="D536" s="9"/>
      <c r="F536" s="9"/>
      <c r="I536" s="6"/>
      <c r="J536" s="6"/>
      <c r="K536" s="425"/>
      <c r="L536" s="9"/>
      <c r="M536" s="9"/>
      <c r="N536" s="9"/>
      <c r="O536" s="9"/>
      <c r="P536" s="9"/>
      <c r="Q536" s="1046"/>
      <c r="R536" s="6"/>
      <c r="S536" s="6"/>
      <c r="U536" s="9"/>
      <c r="V536" s="9"/>
      <c r="X536" s="9"/>
      <c r="Y536" s="9"/>
      <c r="Z536" s="9"/>
      <c r="AA536" s="9"/>
      <c r="AB536" s="9"/>
      <c r="AC536" s="9"/>
      <c r="AD536" s="9"/>
      <c r="AE536" s="9"/>
      <c r="AF536" s="9"/>
      <c r="AG536" s="9"/>
      <c r="AH536" s="9"/>
    </row>
    <row r="537" spans="1:34" x14ac:dyDescent="0.25">
      <c r="A537" s="9"/>
      <c r="B537" s="9"/>
      <c r="C537" s="9"/>
      <c r="D537" s="9"/>
      <c r="F537" s="9"/>
      <c r="I537" s="6"/>
      <c r="J537" s="6"/>
      <c r="K537" s="425"/>
      <c r="L537" s="9"/>
      <c r="M537" s="9"/>
      <c r="N537" s="9"/>
      <c r="O537" s="9"/>
      <c r="P537" s="9"/>
      <c r="Q537" s="1046"/>
      <c r="R537" s="6"/>
      <c r="S537" s="6"/>
      <c r="U537" s="9"/>
      <c r="V537" s="9"/>
      <c r="X537" s="9"/>
      <c r="Y537" s="9"/>
      <c r="Z537" s="9"/>
      <c r="AA537" s="9"/>
      <c r="AB537" s="9"/>
      <c r="AC537" s="9"/>
      <c r="AD537" s="9"/>
      <c r="AE537" s="9"/>
      <c r="AF537" s="9"/>
      <c r="AG537" s="9"/>
      <c r="AH537" s="9"/>
    </row>
    <row r="538" spans="1:34" x14ac:dyDescent="0.25">
      <c r="A538" s="9"/>
      <c r="B538" s="9"/>
      <c r="C538" s="9"/>
      <c r="D538" s="9"/>
      <c r="F538" s="9"/>
      <c r="I538" s="6"/>
      <c r="J538" s="6"/>
      <c r="K538" s="425"/>
      <c r="L538" s="9"/>
      <c r="M538" s="9"/>
      <c r="N538" s="9"/>
      <c r="O538" s="9"/>
      <c r="P538" s="9"/>
      <c r="Q538" s="1046"/>
      <c r="R538" s="6"/>
      <c r="S538" s="6"/>
      <c r="U538" s="9"/>
      <c r="V538" s="9"/>
      <c r="X538" s="9"/>
      <c r="Y538" s="9"/>
      <c r="Z538" s="9"/>
      <c r="AA538" s="9"/>
      <c r="AB538" s="9"/>
      <c r="AC538" s="9"/>
      <c r="AD538" s="9"/>
      <c r="AE538" s="9"/>
      <c r="AF538" s="9"/>
      <c r="AG538" s="9"/>
      <c r="AH538" s="9"/>
    </row>
    <row r="539" spans="1:34" x14ac:dyDescent="0.25">
      <c r="A539" s="9"/>
      <c r="B539" s="9"/>
      <c r="C539" s="9"/>
      <c r="D539" s="9"/>
      <c r="F539" s="9"/>
      <c r="I539" s="6"/>
      <c r="J539" s="6"/>
      <c r="K539" s="425"/>
      <c r="L539" s="9"/>
      <c r="M539" s="9"/>
      <c r="N539" s="9"/>
      <c r="O539" s="9"/>
      <c r="P539" s="9"/>
      <c r="Q539" s="1046"/>
      <c r="R539" s="6"/>
      <c r="S539" s="6"/>
      <c r="U539" s="9"/>
      <c r="V539" s="9"/>
      <c r="X539" s="9"/>
      <c r="Y539" s="9"/>
      <c r="Z539" s="9"/>
      <c r="AA539" s="9"/>
      <c r="AB539" s="9"/>
      <c r="AC539" s="9"/>
      <c r="AD539" s="9"/>
      <c r="AE539" s="9"/>
      <c r="AF539" s="9"/>
      <c r="AG539" s="9"/>
      <c r="AH539" s="9"/>
    </row>
    <row r="540" spans="1:34" x14ac:dyDescent="0.25">
      <c r="A540" s="9"/>
      <c r="B540" s="9"/>
      <c r="C540" s="9"/>
      <c r="D540" s="9"/>
      <c r="F540" s="9"/>
      <c r="I540" s="6"/>
      <c r="J540" s="6"/>
      <c r="K540" s="425"/>
      <c r="L540" s="9"/>
      <c r="M540" s="9"/>
      <c r="N540" s="9"/>
      <c r="O540" s="9"/>
      <c r="P540" s="9"/>
      <c r="Q540" s="1046"/>
      <c r="R540" s="6"/>
      <c r="S540" s="6"/>
      <c r="U540" s="9"/>
      <c r="V540" s="9"/>
      <c r="X540" s="9"/>
      <c r="Y540" s="9"/>
      <c r="Z540" s="9"/>
      <c r="AA540" s="9"/>
      <c r="AB540" s="9"/>
      <c r="AC540" s="9"/>
      <c r="AD540" s="9"/>
      <c r="AE540" s="9"/>
      <c r="AF540" s="9"/>
      <c r="AG540" s="9"/>
      <c r="AH540" s="9"/>
    </row>
    <row r="541" spans="1:34" x14ac:dyDescent="0.25">
      <c r="A541" s="9"/>
      <c r="B541" s="9"/>
      <c r="C541" s="9"/>
      <c r="D541" s="9"/>
      <c r="F541" s="9"/>
      <c r="I541" s="6"/>
      <c r="J541" s="6"/>
      <c r="K541" s="425"/>
      <c r="L541" s="9"/>
      <c r="M541" s="9"/>
      <c r="N541" s="9"/>
      <c r="O541" s="9"/>
      <c r="P541" s="9"/>
      <c r="Q541" s="1046"/>
      <c r="R541" s="6"/>
      <c r="S541" s="6"/>
      <c r="U541" s="9"/>
      <c r="V541" s="9"/>
      <c r="X541" s="9"/>
      <c r="Y541" s="9"/>
      <c r="Z541" s="9"/>
      <c r="AA541" s="9"/>
      <c r="AB541" s="9"/>
      <c r="AC541" s="9"/>
      <c r="AD541" s="9"/>
      <c r="AE541" s="9"/>
      <c r="AF541" s="9"/>
      <c r="AG541" s="9"/>
      <c r="AH541" s="9"/>
    </row>
    <row r="542" spans="1:34" x14ac:dyDescent="0.25">
      <c r="A542" s="9"/>
      <c r="B542" s="9"/>
      <c r="C542" s="9"/>
      <c r="D542" s="9"/>
      <c r="F542" s="9"/>
      <c r="I542" s="6"/>
      <c r="J542" s="6"/>
      <c r="K542" s="425"/>
      <c r="L542" s="9"/>
      <c r="M542" s="9"/>
      <c r="N542" s="9"/>
      <c r="O542" s="9"/>
      <c r="P542" s="9"/>
      <c r="Q542" s="1046"/>
      <c r="R542" s="6"/>
      <c r="S542" s="6"/>
      <c r="U542" s="9"/>
      <c r="V542" s="9"/>
      <c r="X542" s="9"/>
      <c r="Y542" s="9"/>
      <c r="Z542" s="9"/>
      <c r="AA542" s="9"/>
      <c r="AB542" s="9"/>
      <c r="AC542" s="9"/>
      <c r="AD542" s="9"/>
      <c r="AE542" s="9"/>
      <c r="AF542" s="9"/>
      <c r="AG542" s="9"/>
      <c r="AH542" s="9"/>
    </row>
    <row r="543" spans="1:34" x14ac:dyDescent="0.25">
      <c r="A543" s="9"/>
      <c r="B543" s="9"/>
      <c r="C543" s="9"/>
      <c r="D543" s="9"/>
      <c r="F543" s="9"/>
      <c r="I543" s="6"/>
      <c r="J543" s="6"/>
      <c r="K543" s="425"/>
      <c r="L543" s="9"/>
      <c r="M543" s="9"/>
      <c r="N543" s="9"/>
      <c r="O543" s="9"/>
      <c r="P543" s="9"/>
      <c r="Q543" s="1046"/>
      <c r="R543" s="6"/>
      <c r="S543" s="6"/>
      <c r="U543" s="9"/>
      <c r="V543" s="9"/>
      <c r="X543" s="9"/>
      <c r="Y543" s="9"/>
      <c r="Z543" s="9"/>
      <c r="AA543" s="9"/>
      <c r="AB543" s="9"/>
      <c r="AC543" s="9"/>
      <c r="AD543" s="9"/>
      <c r="AE543" s="9"/>
      <c r="AF543" s="9"/>
      <c r="AG543" s="9"/>
      <c r="AH543" s="9"/>
    </row>
    <row r="544" spans="1:34" x14ac:dyDescent="0.25">
      <c r="A544" s="9"/>
      <c r="B544" s="9"/>
      <c r="C544" s="9"/>
      <c r="D544" s="9"/>
      <c r="F544" s="9"/>
      <c r="I544" s="6"/>
      <c r="J544" s="6"/>
      <c r="K544" s="425"/>
      <c r="L544" s="9"/>
      <c r="M544" s="9"/>
      <c r="N544" s="9"/>
      <c r="O544" s="9"/>
      <c r="P544" s="9"/>
      <c r="Q544" s="1046"/>
      <c r="R544" s="6"/>
      <c r="S544" s="6"/>
      <c r="U544" s="9"/>
      <c r="V544" s="9"/>
      <c r="X544" s="9"/>
      <c r="Y544" s="9"/>
      <c r="Z544" s="9"/>
      <c r="AA544" s="9"/>
      <c r="AB544" s="9"/>
      <c r="AC544" s="9"/>
      <c r="AD544" s="9"/>
      <c r="AE544" s="9"/>
      <c r="AF544" s="9"/>
      <c r="AG544" s="9"/>
      <c r="AH544" s="9"/>
    </row>
    <row r="545" spans="1:34" x14ac:dyDescent="0.25">
      <c r="A545" s="9"/>
      <c r="B545" s="9"/>
      <c r="C545" s="9"/>
      <c r="D545" s="9"/>
      <c r="F545" s="9"/>
      <c r="I545" s="6"/>
      <c r="J545" s="6"/>
      <c r="K545" s="425"/>
      <c r="L545" s="9"/>
      <c r="M545" s="9"/>
      <c r="N545" s="9"/>
      <c r="O545" s="9"/>
      <c r="P545" s="9"/>
      <c r="Q545" s="1046"/>
      <c r="R545" s="6"/>
      <c r="S545" s="6"/>
      <c r="U545" s="9"/>
      <c r="V545" s="9"/>
      <c r="X545" s="9"/>
      <c r="Y545" s="9"/>
      <c r="Z545" s="9"/>
      <c r="AA545" s="9"/>
      <c r="AB545" s="9"/>
      <c r="AC545" s="9"/>
      <c r="AD545" s="9"/>
      <c r="AE545" s="9"/>
      <c r="AF545" s="9"/>
      <c r="AG545" s="9"/>
      <c r="AH545" s="9"/>
    </row>
    <row r="546" spans="1:34" x14ac:dyDescent="0.25">
      <c r="A546" s="9"/>
      <c r="B546" s="9"/>
      <c r="C546" s="9"/>
      <c r="D546" s="9"/>
      <c r="F546" s="9"/>
      <c r="I546" s="6"/>
      <c r="J546" s="6"/>
      <c r="K546" s="425"/>
      <c r="L546" s="9"/>
      <c r="M546" s="9"/>
      <c r="N546" s="9"/>
      <c r="O546" s="9"/>
      <c r="P546" s="9"/>
      <c r="Q546" s="1046"/>
      <c r="R546" s="6"/>
      <c r="S546" s="6"/>
      <c r="U546" s="9"/>
      <c r="V546" s="9"/>
      <c r="X546" s="9"/>
      <c r="Y546" s="9"/>
      <c r="Z546" s="9"/>
      <c r="AA546" s="9"/>
      <c r="AB546" s="9"/>
      <c r="AC546" s="9"/>
      <c r="AD546" s="9"/>
      <c r="AE546" s="9"/>
      <c r="AF546" s="9"/>
      <c r="AG546" s="9"/>
      <c r="AH546" s="9"/>
    </row>
    <row r="547" spans="1:34" x14ac:dyDescent="0.25">
      <c r="A547" s="9"/>
      <c r="B547" s="9"/>
      <c r="C547" s="9"/>
      <c r="D547" s="9"/>
      <c r="F547" s="9"/>
      <c r="I547" s="6"/>
      <c r="J547" s="6"/>
      <c r="K547" s="425"/>
      <c r="L547" s="9"/>
      <c r="M547" s="9"/>
      <c r="N547" s="9"/>
      <c r="O547" s="9"/>
      <c r="P547" s="9"/>
      <c r="Q547" s="1046"/>
      <c r="R547" s="6"/>
      <c r="S547" s="6"/>
      <c r="U547" s="9"/>
      <c r="V547" s="9"/>
      <c r="X547" s="9"/>
      <c r="Y547" s="9"/>
      <c r="Z547" s="9"/>
      <c r="AA547" s="9"/>
      <c r="AB547" s="9"/>
      <c r="AC547" s="9"/>
      <c r="AD547" s="9"/>
      <c r="AE547" s="9"/>
      <c r="AF547" s="9"/>
      <c r="AG547" s="9"/>
      <c r="AH547" s="9"/>
    </row>
    <row r="548" spans="1:34" x14ac:dyDescent="0.25">
      <c r="A548" s="9"/>
      <c r="B548" s="9"/>
      <c r="C548" s="9"/>
      <c r="D548" s="9"/>
      <c r="F548" s="9"/>
      <c r="I548" s="6"/>
      <c r="J548" s="6"/>
      <c r="K548" s="425"/>
      <c r="L548" s="9"/>
      <c r="M548" s="9"/>
      <c r="N548" s="9"/>
      <c r="O548" s="9"/>
      <c r="P548" s="9"/>
      <c r="Q548" s="1046"/>
      <c r="R548" s="6"/>
      <c r="S548" s="6"/>
      <c r="U548" s="9"/>
      <c r="V548" s="9"/>
      <c r="X548" s="9"/>
      <c r="Y548" s="9"/>
      <c r="Z548" s="9"/>
      <c r="AA548" s="9"/>
      <c r="AB548" s="9"/>
      <c r="AC548" s="9"/>
      <c r="AD548" s="9"/>
      <c r="AE548" s="9"/>
      <c r="AF548" s="9"/>
      <c r="AG548" s="9"/>
      <c r="AH548" s="9"/>
    </row>
    <row r="549" spans="1:34" x14ac:dyDescent="0.25">
      <c r="A549" s="9"/>
      <c r="B549" s="9"/>
      <c r="C549" s="9"/>
      <c r="D549" s="9"/>
      <c r="F549" s="9"/>
      <c r="I549" s="6"/>
      <c r="J549" s="6"/>
      <c r="K549" s="425"/>
      <c r="L549" s="9"/>
      <c r="M549" s="9"/>
      <c r="N549" s="9"/>
      <c r="O549" s="9"/>
      <c r="P549" s="9"/>
      <c r="Q549" s="1046"/>
      <c r="R549" s="6"/>
      <c r="S549" s="6"/>
      <c r="U549" s="9"/>
      <c r="V549" s="9"/>
      <c r="X549" s="9"/>
      <c r="Y549" s="9"/>
      <c r="Z549" s="9"/>
      <c r="AA549" s="9"/>
      <c r="AB549" s="9"/>
      <c r="AC549" s="9"/>
      <c r="AD549" s="9"/>
      <c r="AE549" s="9"/>
      <c r="AF549" s="9"/>
      <c r="AG549" s="9"/>
      <c r="AH549" s="9"/>
    </row>
    <row r="550" spans="1:34" x14ac:dyDescent="0.25">
      <c r="A550" s="9"/>
      <c r="B550" s="9"/>
      <c r="C550" s="9"/>
      <c r="D550" s="9"/>
      <c r="F550" s="9"/>
      <c r="I550" s="6"/>
      <c r="J550" s="6"/>
      <c r="K550" s="425"/>
      <c r="L550" s="9"/>
      <c r="M550" s="9"/>
      <c r="N550" s="9"/>
      <c r="O550" s="9"/>
      <c r="P550" s="9"/>
      <c r="Q550" s="1046"/>
      <c r="R550" s="6"/>
      <c r="S550" s="6"/>
      <c r="U550" s="9"/>
      <c r="V550" s="9"/>
      <c r="X550" s="9"/>
      <c r="Y550" s="9"/>
      <c r="Z550" s="9"/>
      <c r="AA550" s="9"/>
      <c r="AB550" s="9"/>
      <c r="AC550" s="9"/>
      <c r="AD550" s="9"/>
      <c r="AE550" s="9"/>
      <c r="AF550" s="9"/>
      <c r="AG550" s="9"/>
      <c r="AH550" s="9"/>
    </row>
    <row r="551" spans="1:34" x14ac:dyDescent="0.25">
      <c r="A551" s="9"/>
      <c r="B551" s="9"/>
      <c r="C551" s="9"/>
      <c r="D551" s="9"/>
      <c r="F551" s="9"/>
      <c r="I551" s="6"/>
      <c r="J551" s="6"/>
      <c r="K551" s="425"/>
      <c r="L551" s="9"/>
      <c r="M551" s="9"/>
      <c r="N551" s="9"/>
      <c r="O551" s="9"/>
      <c r="P551" s="9"/>
      <c r="Q551" s="1046"/>
      <c r="R551" s="6"/>
      <c r="S551" s="6"/>
      <c r="U551" s="9"/>
      <c r="V551" s="9"/>
      <c r="X551" s="9"/>
      <c r="Y551" s="9"/>
      <c r="Z551" s="9"/>
      <c r="AA551" s="9"/>
      <c r="AB551" s="9"/>
      <c r="AC551" s="9"/>
      <c r="AD551" s="9"/>
      <c r="AE551" s="9"/>
      <c r="AF551" s="9"/>
      <c r="AG551" s="9"/>
      <c r="AH551" s="9"/>
    </row>
    <row r="552" spans="1:34" x14ac:dyDescent="0.25">
      <c r="A552" s="9"/>
      <c r="B552" s="9"/>
      <c r="C552" s="9"/>
      <c r="D552" s="9"/>
      <c r="F552" s="9"/>
      <c r="I552" s="6"/>
      <c r="J552" s="6"/>
      <c r="K552" s="425"/>
      <c r="L552" s="9"/>
      <c r="M552" s="9"/>
      <c r="N552" s="9"/>
      <c r="O552" s="9"/>
      <c r="P552" s="9"/>
      <c r="Q552" s="1046"/>
      <c r="R552" s="6"/>
      <c r="S552" s="6"/>
      <c r="U552" s="9"/>
      <c r="V552" s="9"/>
      <c r="X552" s="9"/>
      <c r="Y552" s="9"/>
      <c r="Z552" s="9"/>
      <c r="AA552" s="9"/>
      <c r="AB552" s="9"/>
      <c r="AC552" s="9"/>
      <c r="AD552" s="9"/>
      <c r="AE552" s="9"/>
      <c r="AF552" s="9"/>
      <c r="AG552" s="9"/>
      <c r="AH552" s="9"/>
    </row>
    <row r="553" spans="1:34" x14ac:dyDescent="0.25">
      <c r="A553" s="9"/>
      <c r="B553" s="9"/>
      <c r="C553" s="9"/>
      <c r="D553" s="9"/>
      <c r="F553" s="9"/>
      <c r="I553" s="6"/>
      <c r="J553" s="6"/>
      <c r="K553" s="425"/>
      <c r="L553" s="9"/>
      <c r="M553" s="9"/>
      <c r="N553" s="9"/>
      <c r="O553" s="9"/>
      <c r="P553" s="9"/>
      <c r="Q553" s="1046"/>
      <c r="R553" s="6"/>
      <c r="S553" s="6"/>
      <c r="U553" s="9"/>
      <c r="V553" s="9"/>
      <c r="X553" s="9"/>
      <c r="Y553" s="9"/>
      <c r="Z553" s="9"/>
      <c r="AA553" s="9"/>
      <c r="AB553" s="9"/>
      <c r="AC553" s="9"/>
      <c r="AD553" s="9"/>
      <c r="AE553" s="9"/>
      <c r="AF553" s="9"/>
      <c r="AG553" s="9"/>
      <c r="AH553" s="9"/>
    </row>
    <row r="554" spans="1:34" x14ac:dyDescent="0.25">
      <c r="A554" s="9"/>
      <c r="B554" s="9"/>
      <c r="C554" s="9"/>
      <c r="D554" s="9"/>
      <c r="F554" s="9"/>
      <c r="I554" s="6"/>
      <c r="J554" s="6"/>
      <c r="K554" s="425"/>
      <c r="L554" s="9"/>
      <c r="M554" s="9"/>
      <c r="N554" s="9"/>
      <c r="O554" s="9"/>
      <c r="P554" s="9"/>
      <c r="Q554" s="1046"/>
      <c r="R554" s="6"/>
      <c r="S554" s="6"/>
      <c r="U554" s="9"/>
      <c r="V554" s="9"/>
      <c r="X554" s="9"/>
      <c r="Y554" s="9"/>
      <c r="Z554" s="9"/>
      <c r="AA554" s="9"/>
      <c r="AB554" s="9"/>
      <c r="AC554" s="9"/>
      <c r="AD554" s="9"/>
      <c r="AE554" s="9"/>
      <c r="AF554" s="9"/>
      <c r="AG554" s="9"/>
      <c r="AH554" s="9"/>
    </row>
    <row r="555" spans="1:34" x14ac:dyDescent="0.25">
      <c r="A555" s="9"/>
      <c r="B555" s="9"/>
      <c r="C555" s="9"/>
      <c r="D555" s="9"/>
      <c r="F555" s="9"/>
      <c r="I555" s="6"/>
      <c r="J555" s="6"/>
      <c r="K555" s="425"/>
      <c r="L555" s="9"/>
      <c r="M555" s="9"/>
      <c r="N555" s="9"/>
      <c r="O555" s="9"/>
      <c r="P555" s="9"/>
      <c r="Q555" s="1046"/>
      <c r="R555" s="6"/>
      <c r="S555" s="6"/>
      <c r="U555" s="9"/>
      <c r="V555" s="9"/>
      <c r="X555" s="9"/>
      <c r="Y555" s="9"/>
      <c r="Z555" s="9"/>
      <c r="AA555" s="9"/>
      <c r="AB555" s="9"/>
      <c r="AC555" s="9"/>
      <c r="AD555" s="9"/>
      <c r="AE555" s="9"/>
      <c r="AF555" s="9"/>
      <c r="AG555" s="9"/>
      <c r="AH555" s="9"/>
    </row>
    <row r="556" spans="1:34" x14ac:dyDescent="0.25">
      <c r="A556" s="9"/>
      <c r="B556" s="9"/>
      <c r="C556" s="9"/>
      <c r="D556" s="9"/>
      <c r="F556" s="9"/>
      <c r="I556" s="6"/>
      <c r="J556" s="6"/>
      <c r="K556" s="425"/>
      <c r="L556" s="9"/>
      <c r="M556" s="9"/>
      <c r="N556" s="9"/>
      <c r="O556" s="9"/>
      <c r="P556" s="9"/>
      <c r="Q556" s="1046"/>
      <c r="R556" s="6"/>
      <c r="S556" s="6"/>
      <c r="U556" s="9"/>
      <c r="V556" s="9"/>
      <c r="X556" s="9"/>
      <c r="Y556" s="9"/>
      <c r="Z556" s="9"/>
      <c r="AA556" s="9"/>
      <c r="AB556" s="9"/>
      <c r="AC556" s="9"/>
      <c r="AD556" s="9"/>
      <c r="AE556" s="9"/>
      <c r="AF556" s="9"/>
      <c r="AG556" s="9"/>
      <c r="AH556" s="9"/>
    </row>
    <row r="557" spans="1:34" x14ac:dyDescent="0.25">
      <c r="A557" s="9"/>
      <c r="B557" s="9"/>
      <c r="C557" s="9"/>
      <c r="D557" s="9"/>
      <c r="F557" s="9"/>
      <c r="I557" s="6"/>
      <c r="J557" s="6"/>
      <c r="K557" s="425"/>
      <c r="L557" s="9"/>
      <c r="M557" s="9"/>
      <c r="N557" s="9"/>
      <c r="O557" s="9"/>
      <c r="P557" s="9"/>
      <c r="Q557" s="1046"/>
      <c r="R557" s="6"/>
      <c r="S557" s="6"/>
      <c r="U557" s="9"/>
      <c r="V557" s="9"/>
      <c r="X557" s="9"/>
      <c r="Y557" s="9"/>
      <c r="Z557" s="9"/>
      <c r="AA557" s="9"/>
      <c r="AB557" s="9"/>
      <c r="AC557" s="9"/>
      <c r="AD557" s="9"/>
      <c r="AE557" s="9"/>
      <c r="AF557" s="9"/>
      <c r="AG557" s="9"/>
      <c r="AH557" s="9"/>
    </row>
    <row r="558" spans="1:34" x14ac:dyDescent="0.25">
      <c r="A558" s="9"/>
      <c r="B558" s="9"/>
      <c r="C558" s="9"/>
      <c r="D558" s="9"/>
      <c r="F558" s="9"/>
      <c r="I558" s="6"/>
      <c r="J558" s="6"/>
      <c r="K558" s="425"/>
      <c r="L558" s="9"/>
      <c r="M558" s="9"/>
      <c r="N558" s="9"/>
      <c r="O558" s="9"/>
      <c r="P558" s="9"/>
      <c r="Q558" s="1046"/>
      <c r="R558" s="6"/>
      <c r="S558" s="6"/>
      <c r="U558" s="9"/>
      <c r="V558" s="9"/>
      <c r="X558" s="9"/>
      <c r="Y558" s="9"/>
      <c r="Z558" s="9"/>
      <c r="AA558" s="9"/>
      <c r="AB558" s="9"/>
      <c r="AC558" s="9"/>
      <c r="AD558" s="9"/>
      <c r="AE558" s="9"/>
      <c r="AF558" s="9"/>
      <c r="AG558" s="9"/>
      <c r="AH558" s="9"/>
    </row>
    <row r="559" spans="1:34" x14ac:dyDescent="0.25">
      <c r="A559" s="9"/>
      <c r="B559" s="9"/>
      <c r="C559" s="9"/>
      <c r="D559" s="9"/>
      <c r="F559" s="9"/>
      <c r="I559" s="6"/>
      <c r="J559" s="6"/>
      <c r="K559" s="425"/>
      <c r="L559" s="9"/>
      <c r="M559" s="9"/>
      <c r="N559" s="9"/>
      <c r="O559" s="9"/>
      <c r="P559" s="9"/>
      <c r="Q559" s="1046"/>
      <c r="R559" s="6"/>
      <c r="S559" s="6"/>
      <c r="U559" s="9"/>
      <c r="V559" s="9"/>
      <c r="X559" s="9"/>
      <c r="Y559" s="9"/>
      <c r="Z559" s="9"/>
      <c r="AA559" s="9"/>
      <c r="AB559" s="9"/>
      <c r="AC559" s="9"/>
      <c r="AD559" s="9"/>
      <c r="AE559" s="9"/>
      <c r="AF559" s="9"/>
      <c r="AG559" s="9"/>
      <c r="AH559" s="9"/>
    </row>
    <row r="560" spans="1:34" x14ac:dyDescent="0.25">
      <c r="A560" s="9"/>
      <c r="B560" s="9"/>
      <c r="C560" s="9"/>
      <c r="D560" s="9"/>
      <c r="F560" s="9"/>
      <c r="I560" s="6"/>
      <c r="J560" s="6"/>
      <c r="K560" s="425"/>
      <c r="L560" s="9"/>
      <c r="M560" s="9"/>
      <c r="N560" s="9"/>
      <c r="O560" s="9"/>
      <c r="P560" s="9"/>
      <c r="Q560" s="1046"/>
      <c r="R560" s="6"/>
      <c r="S560" s="6"/>
      <c r="U560" s="9"/>
      <c r="V560" s="9"/>
      <c r="X560" s="9"/>
      <c r="Y560" s="9"/>
      <c r="Z560" s="9"/>
      <c r="AA560" s="9"/>
      <c r="AB560" s="9"/>
      <c r="AC560" s="9"/>
      <c r="AD560" s="9"/>
      <c r="AE560" s="9"/>
      <c r="AF560" s="9"/>
      <c r="AG560" s="9"/>
      <c r="AH560" s="9"/>
    </row>
    <row r="561" spans="1:34" x14ac:dyDescent="0.25">
      <c r="A561" s="9"/>
      <c r="B561" s="9"/>
      <c r="C561" s="9"/>
      <c r="D561" s="9"/>
      <c r="F561" s="9"/>
      <c r="I561" s="6"/>
      <c r="J561" s="6"/>
      <c r="K561" s="425"/>
      <c r="L561" s="9"/>
      <c r="M561" s="9"/>
      <c r="N561" s="9"/>
      <c r="O561" s="9"/>
      <c r="P561" s="9"/>
      <c r="Q561" s="1046"/>
      <c r="R561" s="6"/>
      <c r="S561" s="6"/>
      <c r="U561" s="9"/>
      <c r="V561" s="9"/>
      <c r="X561" s="9"/>
      <c r="Y561" s="9"/>
      <c r="Z561" s="9"/>
      <c r="AA561" s="9"/>
      <c r="AB561" s="9"/>
      <c r="AC561" s="9"/>
      <c r="AD561" s="9"/>
      <c r="AE561" s="9"/>
      <c r="AF561" s="9"/>
      <c r="AG561" s="9"/>
      <c r="AH561" s="9"/>
    </row>
    <row r="562" spans="1:34" x14ac:dyDescent="0.25">
      <c r="A562" s="9"/>
      <c r="B562" s="9"/>
      <c r="C562" s="9"/>
      <c r="D562" s="9"/>
      <c r="F562" s="9"/>
      <c r="I562" s="6"/>
      <c r="J562" s="6"/>
      <c r="K562" s="425"/>
      <c r="L562" s="9"/>
      <c r="M562" s="9"/>
      <c r="N562" s="9"/>
      <c r="O562" s="9"/>
      <c r="P562" s="9"/>
      <c r="Q562" s="1046"/>
      <c r="R562" s="6"/>
      <c r="S562" s="6"/>
      <c r="U562" s="9"/>
      <c r="V562" s="9"/>
      <c r="X562" s="9"/>
      <c r="Y562" s="9"/>
      <c r="Z562" s="9"/>
      <c r="AA562" s="9"/>
      <c r="AB562" s="9"/>
      <c r="AC562" s="9"/>
      <c r="AD562" s="9"/>
      <c r="AE562" s="9"/>
      <c r="AF562" s="9"/>
      <c r="AG562" s="9"/>
      <c r="AH562" s="9"/>
    </row>
    <row r="563" spans="1:34" x14ac:dyDescent="0.25">
      <c r="A563" s="9"/>
      <c r="B563" s="9"/>
      <c r="C563" s="9"/>
      <c r="D563" s="9"/>
      <c r="F563" s="9"/>
      <c r="I563" s="6"/>
      <c r="J563" s="6"/>
      <c r="K563" s="425"/>
      <c r="L563" s="9"/>
      <c r="M563" s="9"/>
      <c r="N563" s="9"/>
      <c r="O563" s="9"/>
      <c r="P563" s="9"/>
      <c r="Q563" s="1046"/>
      <c r="R563" s="6"/>
      <c r="S563" s="6"/>
      <c r="U563" s="9"/>
      <c r="V563" s="9"/>
      <c r="X563" s="9"/>
      <c r="Y563" s="9"/>
      <c r="Z563" s="9"/>
      <c r="AA563" s="9"/>
      <c r="AB563" s="9"/>
      <c r="AC563" s="9"/>
      <c r="AD563" s="9"/>
      <c r="AE563" s="9"/>
      <c r="AF563" s="9"/>
      <c r="AG563" s="9"/>
      <c r="AH563" s="9"/>
    </row>
    <row r="564" spans="1:34" x14ac:dyDescent="0.25">
      <c r="A564" s="9"/>
      <c r="B564" s="9"/>
      <c r="C564" s="9"/>
      <c r="D564" s="9"/>
      <c r="F564" s="9"/>
      <c r="I564" s="6"/>
      <c r="J564" s="6"/>
      <c r="K564" s="425"/>
      <c r="L564" s="9"/>
      <c r="M564" s="9"/>
      <c r="N564" s="9"/>
      <c r="O564" s="9"/>
      <c r="P564" s="9"/>
      <c r="Q564" s="1046"/>
      <c r="R564" s="6"/>
      <c r="S564" s="6"/>
      <c r="U564" s="9"/>
      <c r="V564" s="9"/>
      <c r="X564" s="9"/>
      <c r="Y564" s="9"/>
      <c r="Z564" s="9"/>
      <c r="AA564" s="9"/>
      <c r="AB564" s="9"/>
      <c r="AC564" s="9"/>
      <c r="AD564" s="9"/>
      <c r="AE564" s="9"/>
      <c r="AF564" s="9"/>
      <c r="AG564" s="9"/>
      <c r="AH564" s="9"/>
    </row>
    <row r="565" spans="1:34" x14ac:dyDescent="0.25">
      <c r="A565" s="9"/>
      <c r="B565" s="9"/>
      <c r="C565" s="9"/>
      <c r="D565" s="9"/>
      <c r="F565" s="9"/>
      <c r="I565" s="6"/>
      <c r="J565" s="6"/>
      <c r="K565" s="425"/>
      <c r="L565" s="9"/>
      <c r="M565" s="9"/>
      <c r="N565" s="9"/>
      <c r="O565" s="9"/>
      <c r="P565" s="9"/>
      <c r="Q565" s="1046"/>
      <c r="R565" s="6"/>
      <c r="S565" s="6"/>
      <c r="U565" s="9"/>
      <c r="V565" s="9"/>
      <c r="X565" s="9"/>
      <c r="Y565" s="9"/>
      <c r="Z565" s="9"/>
      <c r="AA565" s="9"/>
      <c r="AB565" s="9"/>
      <c r="AC565" s="9"/>
      <c r="AD565" s="9"/>
      <c r="AE565" s="9"/>
      <c r="AF565" s="9"/>
      <c r="AG565" s="9"/>
      <c r="AH565" s="9"/>
    </row>
    <row r="566" spans="1:34" x14ac:dyDescent="0.25">
      <c r="A566" s="9"/>
      <c r="B566" s="9"/>
      <c r="C566" s="9"/>
      <c r="D566" s="9"/>
      <c r="F566" s="9"/>
      <c r="I566" s="6"/>
      <c r="J566" s="6"/>
      <c r="K566" s="425"/>
      <c r="L566" s="9"/>
      <c r="M566" s="9"/>
      <c r="N566" s="9"/>
      <c r="O566" s="9"/>
      <c r="P566" s="9"/>
      <c r="Q566" s="1046"/>
      <c r="R566" s="6"/>
      <c r="S566" s="6"/>
      <c r="U566" s="9"/>
      <c r="V566" s="9"/>
      <c r="X566" s="9"/>
      <c r="Y566" s="9"/>
      <c r="Z566" s="9"/>
      <c r="AA566" s="9"/>
      <c r="AB566" s="9"/>
      <c r="AC566" s="9"/>
      <c r="AD566" s="9"/>
      <c r="AE566" s="9"/>
      <c r="AF566" s="9"/>
      <c r="AG566" s="9"/>
      <c r="AH566" s="9"/>
    </row>
    <row r="567" spans="1:34" x14ac:dyDescent="0.25">
      <c r="A567" s="9"/>
      <c r="B567" s="9"/>
      <c r="C567" s="9"/>
      <c r="D567" s="9"/>
      <c r="F567" s="9"/>
      <c r="I567" s="6"/>
      <c r="J567" s="6"/>
      <c r="K567" s="425"/>
      <c r="L567" s="9"/>
      <c r="M567" s="9"/>
      <c r="N567" s="9"/>
      <c r="O567" s="9"/>
      <c r="P567" s="9"/>
      <c r="Q567" s="1046"/>
      <c r="R567" s="6"/>
      <c r="S567" s="6"/>
      <c r="U567" s="9"/>
      <c r="V567" s="9"/>
      <c r="X567" s="9"/>
      <c r="Y567" s="9"/>
      <c r="Z567" s="9"/>
      <c r="AA567" s="9"/>
      <c r="AB567" s="9"/>
      <c r="AC567" s="9"/>
      <c r="AD567" s="9"/>
      <c r="AE567" s="9"/>
      <c r="AF567" s="9"/>
      <c r="AG567" s="9"/>
      <c r="AH567" s="9"/>
    </row>
    <row r="568" spans="1:34" x14ac:dyDescent="0.25">
      <c r="A568" s="9"/>
      <c r="B568" s="9"/>
      <c r="C568" s="9"/>
      <c r="D568" s="9"/>
      <c r="F568" s="9"/>
      <c r="I568" s="6"/>
      <c r="J568" s="6"/>
      <c r="K568" s="425"/>
      <c r="L568" s="9"/>
      <c r="M568" s="9"/>
      <c r="N568" s="9"/>
      <c r="O568" s="9"/>
      <c r="P568" s="9"/>
      <c r="Q568" s="1046"/>
      <c r="R568" s="6"/>
      <c r="S568" s="6"/>
      <c r="U568" s="9"/>
      <c r="V568" s="9"/>
      <c r="X568" s="9"/>
      <c r="Y568" s="9"/>
      <c r="Z568" s="9"/>
      <c r="AA568" s="9"/>
      <c r="AB568" s="9"/>
      <c r="AC568" s="9"/>
      <c r="AD568" s="9"/>
      <c r="AE568" s="9"/>
      <c r="AF568" s="9"/>
      <c r="AG568" s="9"/>
      <c r="AH568" s="9"/>
    </row>
    <row r="569" spans="1:34" x14ac:dyDescent="0.25">
      <c r="A569" s="9"/>
      <c r="B569" s="9"/>
      <c r="C569" s="9"/>
      <c r="D569" s="9"/>
      <c r="F569" s="9"/>
      <c r="I569" s="6"/>
      <c r="J569" s="6"/>
      <c r="K569" s="425"/>
      <c r="L569" s="9"/>
      <c r="M569" s="9"/>
      <c r="N569" s="9"/>
      <c r="O569" s="9"/>
      <c r="P569" s="9"/>
      <c r="Q569" s="1046"/>
      <c r="R569" s="6"/>
      <c r="S569" s="6"/>
      <c r="U569" s="9"/>
      <c r="V569" s="9"/>
      <c r="X569" s="9"/>
      <c r="Y569" s="9"/>
      <c r="Z569" s="9"/>
      <c r="AA569" s="9"/>
      <c r="AB569" s="9"/>
      <c r="AC569" s="9"/>
      <c r="AD569" s="9"/>
      <c r="AE569" s="9"/>
      <c r="AF569" s="9"/>
      <c r="AG569" s="9"/>
      <c r="AH569" s="9"/>
    </row>
    <row r="570" spans="1:34" x14ac:dyDescent="0.25">
      <c r="A570" s="9"/>
      <c r="B570" s="9"/>
      <c r="C570" s="9"/>
      <c r="D570" s="9"/>
      <c r="F570" s="9"/>
      <c r="I570" s="6"/>
      <c r="J570" s="6"/>
      <c r="K570" s="425"/>
      <c r="L570" s="9"/>
      <c r="M570" s="9"/>
      <c r="N570" s="9"/>
      <c r="O570" s="9"/>
      <c r="P570" s="9"/>
      <c r="Q570" s="1046"/>
      <c r="R570" s="6"/>
      <c r="S570" s="6"/>
      <c r="U570" s="9"/>
      <c r="V570" s="9"/>
      <c r="X570" s="9"/>
      <c r="Y570" s="9"/>
      <c r="Z570" s="9"/>
      <c r="AA570" s="9"/>
      <c r="AB570" s="9"/>
      <c r="AC570" s="9"/>
      <c r="AD570" s="9"/>
      <c r="AE570" s="9"/>
      <c r="AF570" s="9"/>
      <c r="AG570" s="9"/>
      <c r="AH570" s="9"/>
    </row>
    <row r="571" spans="1:34" x14ac:dyDescent="0.25">
      <c r="A571" s="9"/>
      <c r="B571" s="9"/>
      <c r="C571" s="9"/>
      <c r="D571" s="9"/>
      <c r="F571" s="9"/>
      <c r="I571" s="6"/>
      <c r="J571" s="6"/>
      <c r="K571" s="425"/>
      <c r="L571" s="9"/>
      <c r="M571" s="9"/>
      <c r="N571" s="9"/>
      <c r="O571" s="9"/>
      <c r="P571" s="9"/>
      <c r="Q571" s="1046"/>
      <c r="R571" s="6"/>
      <c r="S571" s="6"/>
      <c r="U571" s="9"/>
      <c r="V571" s="9"/>
      <c r="X571" s="9"/>
      <c r="Y571" s="9"/>
      <c r="Z571" s="9"/>
      <c r="AA571" s="9"/>
      <c r="AB571" s="9"/>
      <c r="AC571" s="9"/>
      <c r="AD571" s="9"/>
      <c r="AE571" s="9"/>
      <c r="AF571" s="9"/>
      <c r="AG571" s="9"/>
      <c r="AH571" s="9"/>
    </row>
    <row r="572" spans="1:34" x14ac:dyDescent="0.25">
      <c r="A572" s="9"/>
      <c r="B572" s="9"/>
      <c r="C572" s="9"/>
      <c r="D572" s="9"/>
      <c r="F572" s="9"/>
      <c r="I572" s="6"/>
      <c r="J572" s="6"/>
      <c r="K572" s="425"/>
      <c r="L572" s="9"/>
      <c r="M572" s="9"/>
      <c r="N572" s="9"/>
      <c r="O572" s="9"/>
      <c r="P572" s="9"/>
      <c r="Q572" s="1046"/>
      <c r="R572" s="6"/>
      <c r="S572" s="6"/>
      <c r="U572" s="9"/>
      <c r="V572" s="9"/>
      <c r="X572" s="9"/>
      <c r="Y572" s="9"/>
      <c r="Z572" s="9"/>
      <c r="AA572" s="9"/>
      <c r="AB572" s="9"/>
      <c r="AC572" s="9"/>
      <c r="AD572" s="9"/>
      <c r="AE572" s="9"/>
      <c r="AF572" s="9"/>
      <c r="AG572" s="9"/>
      <c r="AH572" s="9"/>
    </row>
    <row r="573" spans="1:34" x14ac:dyDescent="0.25">
      <c r="A573" s="9"/>
      <c r="B573" s="9"/>
      <c r="C573" s="9"/>
      <c r="D573" s="9"/>
      <c r="F573" s="9"/>
      <c r="I573" s="6"/>
      <c r="J573" s="6"/>
      <c r="K573" s="425"/>
      <c r="L573" s="9"/>
      <c r="M573" s="9"/>
      <c r="N573" s="9"/>
      <c r="O573" s="9"/>
      <c r="P573" s="9"/>
      <c r="Q573" s="1046"/>
      <c r="R573" s="6"/>
      <c r="S573" s="6"/>
      <c r="U573" s="9"/>
      <c r="V573" s="9"/>
      <c r="X573" s="9"/>
      <c r="Y573" s="9"/>
      <c r="Z573" s="9"/>
      <c r="AA573" s="9"/>
      <c r="AB573" s="9"/>
      <c r="AC573" s="9"/>
      <c r="AD573" s="9"/>
      <c r="AE573" s="9"/>
      <c r="AF573" s="9"/>
      <c r="AG573" s="9"/>
      <c r="AH573" s="9"/>
    </row>
    <row r="574" spans="1:34" x14ac:dyDescent="0.25">
      <c r="A574" s="9"/>
      <c r="B574" s="9"/>
      <c r="C574" s="9"/>
      <c r="D574" s="9"/>
      <c r="F574" s="9"/>
      <c r="I574" s="6"/>
      <c r="J574" s="6"/>
      <c r="K574" s="425"/>
      <c r="L574" s="9"/>
      <c r="M574" s="9"/>
      <c r="N574" s="9"/>
      <c r="O574" s="9"/>
      <c r="P574" s="9"/>
      <c r="Q574" s="1046"/>
      <c r="R574" s="6"/>
      <c r="S574" s="6"/>
      <c r="U574" s="9"/>
      <c r="V574" s="9"/>
      <c r="X574" s="9"/>
      <c r="Y574" s="9"/>
      <c r="Z574" s="9"/>
      <c r="AA574" s="9"/>
      <c r="AB574" s="9"/>
      <c r="AC574" s="9"/>
      <c r="AD574" s="9"/>
      <c r="AE574" s="9"/>
      <c r="AF574" s="9"/>
      <c r="AG574" s="9"/>
      <c r="AH574" s="9"/>
    </row>
    <row r="575" spans="1:34" x14ac:dyDescent="0.25">
      <c r="A575" s="9"/>
      <c r="B575" s="9"/>
      <c r="C575" s="9"/>
      <c r="D575" s="9"/>
      <c r="F575" s="9"/>
      <c r="I575" s="6"/>
      <c r="J575" s="6"/>
      <c r="K575" s="425"/>
      <c r="L575" s="9"/>
      <c r="M575" s="9"/>
      <c r="N575" s="9"/>
      <c r="O575" s="9"/>
      <c r="P575" s="9"/>
      <c r="Q575" s="1046"/>
      <c r="R575" s="6"/>
      <c r="S575" s="6"/>
      <c r="U575" s="9"/>
      <c r="V575" s="9"/>
      <c r="X575" s="9"/>
      <c r="Y575" s="9"/>
      <c r="Z575" s="9"/>
      <c r="AA575" s="9"/>
      <c r="AB575" s="9"/>
      <c r="AC575" s="9"/>
      <c r="AD575" s="9"/>
      <c r="AE575" s="9"/>
      <c r="AF575" s="9"/>
      <c r="AG575" s="9"/>
      <c r="AH575" s="9"/>
    </row>
    <row r="576" spans="1:34" x14ac:dyDescent="0.25">
      <c r="A576" s="9"/>
      <c r="B576" s="9"/>
      <c r="C576" s="9"/>
      <c r="D576" s="9"/>
      <c r="F576" s="9"/>
      <c r="I576" s="6"/>
      <c r="J576" s="6"/>
      <c r="K576" s="425"/>
      <c r="L576" s="9"/>
      <c r="M576" s="9"/>
      <c r="N576" s="9"/>
      <c r="O576" s="9"/>
      <c r="P576" s="9"/>
      <c r="Q576" s="1046"/>
      <c r="R576" s="6"/>
      <c r="S576" s="6"/>
      <c r="U576" s="9"/>
      <c r="V576" s="9"/>
      <c r="X576" s="9"/>
      <c r="Y576" s="9"/>
      <c r="Z576" s="9"/>
      <c r="AA576" s="9"/>
      <c r="AB576" s="9"/>
      <c r="AC576" s="9"/>
      <c r="AD576" s="9"/>
      <c r="AE576" s="9"/>
      <c r="AF576" s="9"/>
      <c r="AG576" s="9"/>
      <c r="AH576" s="9"/>
    </row>
    <row r="577" spans="1:34" x14ac:dyDescent="0.25">
      <c r="A577" s="9"/>
      <c r="B577" s="9"/>
      <c r="C577" s="9"/>
      <c r="D577" s="9"/>
      <c r="F577" s="9"/>
      <c r="I577" s="6"/>
      <c r="J577" s="6"/>
      <c r="K577" s="425"/>
      <c r="L577" s="9"/>
      <c r="M577" s="9"/>
      <c r="N577" s="9"/>
      <c r="O577" s="9"/>
      <c r="P577" s="9"/>
      <c r="Q577" s="1046"/>
      <c r="R577" s="6"/>
      <c r="S577" s="6"/>
      <c r="U577" s="9"/>
      <c r="V577" s="9"/>
      <c r="X577" s="9"/>
      <c r="Y577" s="9"/>
      <c r="Z577" s="9"/>
      <c r="AA577" s="9"/>
      <c r="AB577" s="9"/>
      <c r="AC577" s="9"/>
      <c r="AD577" s="9"/>
      <c r="AE577" s="9"/>
      <c r="AF577" s="9"/>
      <c r="AG577" s="9"/>
      <c r="AH577" s="9"/>
    </row>
    <row r="578" spans="1:34" x14ac:dyDescent="0.25">
      <c r="A578" s="9"/>
      <c r="B578" s="9"/>
      <c r="C578" s="9"/>
      <c r="D578" s="9"/>
      <c r="F578" s="9"/>
      <c r="I578" s="6"/>
      <c r="J578" s="6"/>
      <c r="K578" s="425"/>
      <c r="L578" s="9"/>
      <c r="M578" s="9"/>
      <c r="N578" s="9"/>
      <c r="O578" s="9"/>
      <c r="P578" s="9"/>
      <c r="Q578" s="1046"/>
      <c r="R578" s="6"/>
      <c r="S578" s="6"/>
      <c r="U578" s="9"/>
      <c r="V578" s="9"/>
      <c r="X578" s="9"/>
      <c r="Y578" s="9"/>
      <c r="Z578" s="9"/>
      <c r="AA578" s="9"/>
      <c r="AB578" s="9"/>
      <c r="AC578" s="9"/>
      <c r="AD578" s="9"/>
      <c r="AE578" s="9"/>
      <c r="AF578" s="9"/>
      <c r="AG578" s="9"/>
      <c r="AH578" s="9"/>
    </row>
    <row r="579" spans="1:34" x14ac:dyDescent="0.25">
      <c r="A579" s="9"/>
      <c r="B579" s="9"/>
      <c r="C579" s="9"/>
      <c r="D579" s="9"/>
      <c r="F579" s="9"/>
      <c r="I579" s="6"/>
      <c r="J579" s="6"/>
      <c r="K579" s="425"/>
      <c r="L579" s="9"/>
      <c r="M579" s="9"/>
      <c r="N579" s="9"/>
      <c r="O579" s="9"/>
      <c r="P579" s="9"/>
      <c r="Q579" s="1046"/>
      <c r="R579" s="6"/>
      <c r="S579" s="6"/>
      <c r="U579" s="9"/>
      <c r="V579" s="9"/>
      <c r="X579" s="9"/>
      <c r="Y579" s="9"/>
      <c r="Z579" s="9"/>
      <c r="AA579" s="9"/>
      <c r="AB579" s="9"/>
      <c r="AC579" s="9"/>
      <c r="AD579" s="9"/>
      <c r="AE579" s="9"/>
      <c r="AF579" s="9"/>
      <c r="AG579" s="9"/>
      <c r="AH579" s="9"/>
    </row>
    <row r="580" spans="1:34" x14ac:dyDescent="0.25">
      <c r="A580" s="9"/>
      <c r="B580" s="9"/>
      <c r="C580" s="9"/>
      <c r="D580" s="9"/>
      <c r="F580" s="9"/>
      <c r="I580" s="6"/>
      <c r="J580" s="6"/>
      <c r="K580" s="425"/>
      <c r="L580" s="9"/>
      <c r="M580" s="9"/>
      <c r="N580" s="9"/>
      <c r="O580" s="9"/>
      <c r="P580" s="9"/>
      <c r="Q580" s="1046"/>
      <c r="R580" s="6"/>
      <c r="S580" s="6"/>
      <c r="U580" s="9"/>
      <c r="V580" s="9"/>
      <c r="X580" s="9"/>
      <c r="Y580" s="9"/>
      <c r="Z580" s="9"/>
      <c r="AA580" s="9"/>
      <c r="AB580" s="9"/>
      <c r="AC580" s="9"/>
      <c r="AD580" s="9"/>
      <c r="AE580" s="9"/>
      <c r="AF580" s="9"/>
      <c r="AG580" s="9"/>
      <c r="AH580" s="9"/>
    </row>
    <row r="581" spans="1:34" x14ac:dyDescent="0.25">
      <c r="A581" s="9"/>
      <c r="B581" s="9"/>
      <c r="C581" s="9"/>
      <c r="D581" s="9"/>
      <c r="F581" s="9"/>
      <c r="I581" s="6"/>
      <c r="J581" s="6"/>
      <c r="K581" s="425"/>
      <c r="L581" s="9"/>
      <c r="M581" s="9"/>
      <c r="N581" s="9"/>
      <c r="O581" s="9"/>
      <c r="P581" s="9"/>
      <c r="Q581" s="1046"/>
      <c r="R581" s="6"/>
      <c r="S581" s="6"/>
      <c r="U581" s="9"/>
      <c r="V581" s="9"/>
      <c r="X581" s="9"/>
      <c r="Y581" s="9"/>
      <c r="Z581" s="9"/>
      <c r="AA581" s="9"/>
      <c r="AB581" s="9"/>
      <c r="AC581" s="9"/>
      <c r="AD581" s="9"/>
      <c r="AE581" s="9"/>
      <c r="AF581" s="9"/>
      <c r="AG581" s="9"/>
      <c r="AH581" s="9"/>
    </row>
    <row r="582" spans="1:34" x14ac:dyDescent="0.25">
      <c r="A582" s="9"/>
      <c r="B582" s="9"/>
      <c r="C582" s="9"/>
      <c r="D582" s="9"/>
      <c r="F582" s="9"/>
      <c r="I582" s="6"/>
      <c r="J582" s="6"/>
      <c r="K582" s="425"/>
      <c r="L582" s="9"/>
      <c r="M582" s="9"/>
      <c r="N582" s="9"/>
      <c r="O582" s="9"/>
      <c r="P582" s="9"/>
      <c r="Q582" s="1046"/>
      <c r="R582" s="6"/>
      <c r="S582" s="6"/>
      <c r="U582" s="9"/>
      <c r="V582" s="9"/>
      <c r="X582" s="9"/>
      <c r="Y582" s="9"/>
      <c r="Z582" s="9"/>
      <c r="AA582" s="9"/>
      <c r="AB582" s="9"/>
      <c r="AC582" s="9"/>
      <c r="AD582" s="9"/>
      <c r="AE582" s="9"/>
      <c r="AF582" s="9"/>
      <c r="AG582" s="9"/>
      <c r="AH582" s="9"/>
    </row>
    <row r="583" spans="1:34" x14ac:dyDescent="0.25">
      <c r="A583" s="9"/>
      <c r="B583" s="9"/>
      <c r="C583" s="9"/>
      <c r="D583" s="9"/>
      <c r="F583" s="9"/>
      <c r="I583" s="6"/>
      <c r="J583" s="6"/>
      <c r="K583" s="425"/>
      <c r="L583" s="9"/>
      <c r="M583" s="9"/>
      <c r="N583" s="9"/>
      <c r="O583" s="9"/>
      <c r="P583" s="9"/>
      <c r="Q583" s="1046"/>
      <c r="R583" s="6"/>
      <c r="S583" s="6"/>
      <c r="U583" s="9"/>
      <c r="V583" s="9"/>
      <c r="X583" s="9"/>
      <c r="Y583" s="9"/>
      <c r="Z583" s="9"/>
      <c r="AA583" s="9"/>
      <c r="AB583" s="9"/>
      <c r="AC583" s="9"/>
      <c r="AD583" s="9"/>
      <c r="AE583" s="9"/>
      <c r="AF583" s="9"/>
      <c r="AG583" s="9"/>
      <c r="AH583" s="9"/>
    </row>
    <row r="584" spans="1:34" x14ac:dyDescent="0.25">
      <c r="A584" s="9"/>
      <c r="B584" s="9"/>
      <c r="C584" s="9"/>
      <c r="D584" s="9"/>
      <c r="F584" s="9"/>
      <c r="I584" s="6"/>
      <c r="J584" s="6"/>
      <c r="K584" s="425"/>
      <c r="L584" s="9"/>
      <c r="M584" s="9"/>
      <c r="N584" s="9"/>
      <c r="O584" s="9"/>
      <c r="P584" s="9"/>
      <c r="Q584" s="1046"/>
      <c r="R584" s="6"/>
      <c r="S584" s="6"/>
      <c r="U584" s="9"/>
      <c r="V584" s="9"/>
      <c r="X584" s="9"/>
      <c r="Y584" s="9"/>
      <c r="Z584" s="9"/>
      <c r="AA584" s="9"/>
      <c r="AB584" s="9"/>
      <c r="AC584" s="9"/>
      <c r="AD584" s="9"/>
      <c r="AE584" s="9"/>
      <c r="AF584" s="9"/>
      <c r="AG584" s="9"/>
      <c r="AH584" s="9"/>
    </row>
    <row r="585" spans="1:34" x14ac:dyDescent="0.25">
      <c r="A585" s="9"/>
      <c r="B585" s="9"/>
      <c r="C585" s="9"/>
      <c r="D585" s="9"/>
      <c r="F585" s="9"/>
      <c r="I585" s="6"/>
      <c r="J585" s="6"/>
      <c r="K585" s="425"/>
      <c r="L585" s="9"/>
      <c r="M585" s="9"/>
      <c r="N585" s="9"/>
      <c r="O585" s="9"/>
      <c r="P585" s="9"/>
      <c r="Q585" s="1046"/>
      <c r="R585" s="6"/>
      <c r="S585" s="6"/>
      <c r="U585" s="9"/>
      <c r="V585" s="9"/>
      <c r="X585" s="9"/>
      <c r="Y585" s="9"/>
      <c r="Z585" s="9"/>
      <c r="AA585" s="9"/>
      <c r="AB585" s="9"/>
      <c r="AC585" s="9"/>
      <c r="AD585" s="9"/>
      <c r="AE585" s="9"/>
      <c r="AF585" s="9"/>
      <c r="AG585" s="9"/>
      <c r="AH585" s="9"/>
    </row>
    <row r="586" spans="1:34" x14ac:dyDescent="0.25">
      <c r="A586" s="9"/>
      <c r="B586" s="9"/>
      <c r="C586" s="9"/>
      <c r="D586" s="9"/>
      <c r="F586" s="9"/>
      <c r="I586" s="6"/>
      <c r="J586" s="6"/>
      <c r="K586" s="425"/>
      <c r="L586" s="9"/>
      <c r="M586" s="9"/>
      <c r="N586" s="9"/>
      <c r="O586" s="9"/>
      <c r="P586" s="9"/>
      <c r="Q586" s="1046"/>
      <c r="R586" s="6"/>
      <c r="S586" s="6"/>
      <c r="U586" s="9"/>
      <c r="V586" s="9"/>
      <c r="X586" s="9"/>
      <c r="Y586" s="9"/>
      <c r="Z586" s="9"/>
      <c r="AA586" s="9"/>
      <c r="AB586" s="9"/>
      <c r="AC586" s="9"/>
      <c r="AD586" s="9"/>
      <c r="AE586" s="9"/>
      <c r="AF586" s="9"/>
      <c r="AG586" s="9"/>
      <c r="AH586" s="9"/>
    </row>
    <row r="587" spans="1:34" x14ac:dyDescent="0.25">
      <c r="A587" s="9"/>
      <c r="B587" s="9"/>
      <c r="C587" s="9"/>
      <c r="D587" s="9"/>
      <c r="F587" s="9"/>
      <c r="I587" s="6"/>
      <c r="J587" s="6"/>
      <c r="K587" s="425"/>
      <c r="L587" s="9"/>
      <c r="M587" s="9"/>
      <c r="N587" s="9"/>
      <c r="O587" s="9"/>
      <c r="P587" s="9"/>
      <c r="Q587" s="1046"/>
      <c r="R587" s="6"/>
      <c r="S587" s="6"/>
      <c r="U587" s="9"/>
      <c r="V587" s="9"/>
      <c r="X587" s="9"/>
      <c r="Y587" s="9"/>
      <c r="Z587" s="9"/>
      <c r="AA587" s="9"/>
      <c r="AB587" s="9"/>
      <c r="AC587" s="9"/>
      <c r="AD587" s="9"/>
      <c r="AE587" s="9"/>
      <c r="AF587" s="9"/>
      <c r="AG587" s="9"/>
      <c r="AH587" s="9"/>
    </row>
    <row r="588" spans="1:34" x14ac:dyDescent="0.25">
      <c r="A588" s="9"/>
      <c r="B588" s="9"/>
      <c r="C588" s="9"/>
      <c r="D588" s="9"/>
      <c r="F588" s="9"/>
      <c r="I588" s="6"/>
      <c r="J588" s="6"/>
      <c r="K588" s="425"/>
      <c r="L588" s="9"/>
      <c r="M588" s="9"/>
      <c r="N588" s="9"/>
      <c r="O588" s="9"/>
      <c r="P588" s="9"/>
      <c r="Q588" s="1046"/>
      <c r="R588" s="6"/>
      <c r="S588" s="6"/>
      <c r="U588" s="9"/>
      <c r="V588" s="9"/>
      <c r="X588" s="9"/>
      <c r="Y588" s="9"/>
      <c r="Z588" s="9"/>
      <c r="AA588" s="9"/>
      <c r="AB588" s="9"/>
      <c r="AC588" s="9"/>
      <c r="AD588" s="9"/>
      <c r="AE588" s="9"/>
      <c r="AF588" s="9"/>
      <c r="AG588" s="9"/>
      <c r="AH588" s="9"/>
    </row>
    <row r="589" spans="1:34" x14ac:dyDescent="0.25">
      <c r="A589" s="9"/>
      <c r="B589" s="9"/>
      <c r="C589" s="9"/>
      <c r="D589" s="9"/>
      <c r="F589" s="9"/>
      <c r="I589" s="6"/>
      <c r="J589" s="6"/>
      <c r="K589" s="425"/>
      <c r="L589" s="9"/>
      <c r="M589" s="9"/>
      <c r="N589" s="9"/>
      <c r="O589" s="9"/>
      <c r="P589" s="9"/>
      <c r="Q589" s="1046"/>
      <c r="R589" s="6"/>
      <c r="S589" s="6"/>
      <c r="U589" s="9"/>
      <c r="V589" s="9"/>
      <c r="X589" s="9"/>
      <c r="Y589" s="9"/>
      <c r="Z589" s="9"/>
      <c r="AA589" s="9"/>
      <c r="AB589" s="9"/>
      <c r="AC589" s="9"/>
      <c r="AD589" s="9"/>
      <c r="AE589" s="9"/>
      <c r="AF589" s="9"/>
      <c r="AG589" s="9"/>
      <c r="AH589" s="9"/>
    </row>
    <row r="590" spans="1:34" x14ac:dyDescent="0.25">
      <c r="A590" s="9"/>
      <c r="B590" s="9"/>
      <c r="C590" s="9"/>
      <c r="D590" s="9"/>
      <c r="F590" s="9"/>
      <c r="I590" s="6"/>
      <c r="J590" s="6"/>
      <c r="K590" s="425"/>
      <c r="L590" s="9"/>
      <c r="M590" s="9"/>
      <c r="N590" s="9"/>
      <c r="O590" s="9"/>
      <c r="P590" s="9"/>
      <c r="Q590" s="1046"/>
      <c r="R590" s="6"/>
      <c r="S590" s="6"/>
      <c r="U590" s="9"/>
      <c r="V590" s="9"/>
      <c r="X590" s="9"/>
      <c r="Y590" s="9"/>
      <c r="Z590" s="9"/>
      <c r="AA590" s="9"/>
      <c r="AB590" s="9"/>
      <c r="AC590" s="9"/>
      <c r="AD590" s="9"/>
      <c r="AE590" s="9"/>
      <c r="AF590" s="9"/>
      <c r="AG590" s="9"/>
      <c r="AH590" s="9"/>
    </row>
    <row r="591" spans="1:34" x14ac:dyDescent="0.25">
      <c r="A591" s="9"/>
      <c r="B591" s="9"/>
      <c r="C591" s="9"/>
      <c r="D591" s="9"/>
      <c r="F591" s="9"/>
      <c r="I591" s="6"/>
      <c r="J591" s="6"/>
      <c r="K591" s="425"/>
      <c r="L591" s="9"/>
      <c r="M591" s="9"/>
      <c r="N591" s="9"/>
      <c r="O591" s="9"/>
      <c r="P591" s="9"/>
      <c r="Q591" s="1046"/>
      <c r="R591" s="6"/>
      <c r="S591" s="6"/>
      <c r="U591" s="9"/>
      <c r="V591" s="9"/>
      <c r="X591" s="9"/>
      <c r="Y591" s="9"/>
      <c r="Z591" s="9"/>
      <c r="AA591" s="9"/>
      <c r="AB591" s="9"/>
      <c r="AC591" s="9"/>
      <c r="AD591" s="9"/>
      <c r="AE591" s="9"/>
      <c r="AF591" s="9"/>
      <c r="AG591" s="9"/>
      <c r="AH591" s="9"/>
    </row>
    <row r="592" spans="1:34" x14ac:dyDescent="0.25">
      <c r="A592" s="9"/>
      <c r="B592" s="9"/>
      <c r="C592" s="9"/>
      <c r="D592" s="9"/>
      <c r="F592" s="9"/>
      <c r="I592" s="6"/>
      <c r="J592" s="6"/>
      <c r="K592" s="425"/>
      <c r="L592" s="9"/>
      <c r="M592" s="9"/>
      <c r="N592" s="9"/>
      <c r="O592" s="9"/>
      <c r="P592" s="9"/>
      <c r="Q592" s="1046"/>
      <c r="R592" s="6"/>
      <c r="S592" s="6"/>
      <c r="U592" s="9"/>
      <c r="V592" s="9"/>
      <c r="X592" s="9"/>
      <c r="Y592" s="9"/>
      <c r="Z592" s="9"/>
      <c r="AA592" s="9"/>
      <c r="AB592" s="9"/>
      <c r="AC592" s="9"/>
      <c r="AD592" s="9"/>
      <c r="AE592" s="9"/>
      <c r="AF592" s="9"/>
      <c r="AG592" s="9"/>
      <c r="AH592" s="9"/>
    </row>
    <row r="593" spans="1:34" x14ac:dyDescent="0.25">
      <c r="A593" s="9"/>
      <c r="B593" s="9"/>
      <c r="C593" s="9"/>
      <c r="D593" s="9"/>
      <c r="F593" s="9"/>
      <c r="I593" s="6"/>
      <c r="J593" s="6"/>
      <c r="K593" s="425"/>
      <c r="L593" s="9"/>
      <c r="M593" s="9"/>
      <c r="N593" s="9"/>
      <c r="O593" s="9"/>
      <c r="P593" s="9"/>
      <c r="Q593" s="1046"/>
      <c r="R593" s="6"/>
      <c r="S593" s="6"/>
      <c r="U593" s="9"/>
      <c r="V593" s="9"/>
      <c r="X593" s="9"/>
      <c r="Y593" s="9"/>
      <c r="Z593" s="9"/>
      <c r="AA593" s="9"/>
      <c r="AB593" s="9"/>
      <c r="AC593" s="9"/>
      <c r="AD593" s="9"/>
      <c r="AE593" s="9"/>
      <c r="AF593" s="9"/>
      <c r="AG593" s="9"/>
      <c r="AH593" s="9"/>
    </row>
    <row r="594" spans="1:34" x14ac:dyDescent="0.25">
      <c r="A594" s="9"/>
      <c r="B594" s="9"/>
      <c r="C594" s="9"/>
      <c r="D594" s="9"/>
      <c r="F594" s="9"/>
      <c r="I594" s="6"/>
      <c r="J594" s="6"/>
      <c r="K594" s="425"/>
      <c r="L594" s="9"/>
      <c r="M594" s="9"/>
      <c r="N594" s="9"/>
      <c r="O594" s="9"/>
      <c r="P594" s="9"/>
      <c r="Q594" s="1046"/>
      <c r="R594" s="6"/>
      <c r="S594" s="6"/>
      <c r="U594" s="9"/>
      <c r="V594" s="9"/>
      <c r="X594" s="9"/>
      <c r="Y594" s="9"/>
      <c r="Z594" s="9"/>
      <c r="AA594" s="9"/>
      <c r="AB594" s="9"/>
      <c r="AC594" s="9"/>
      <c r="AD594" s="9"/>
      <c r="AE594" s="9"/>
      <c r="AF594" s="9"/>
      <c r="AG594" s="9"/>
      <c r="AH594" s="9"/>
    </row>
    <row r="595" spans="1:34" x14ac:dyDescent="0.25">
      <c r="A595" s="9"/>
      <c r="B595" s="9"/>
      <c r="C595" s="9"/>
      <c r="D595" s="9"/>
      <c r="F595" s="9"/>
      <c r="I595" s="6"/>
      <c r="J595" s="6"/>
      <c r="K595" s="425"/>
      <c r="L595" s="9"/>
      <c r="M595" s="9"/>
      <c r="N595" s="9"/>
      <c r="O595" s="9"/>
      <c r="P595" s="9"/>
      <c r="Q595" s="1046"/>
      <c r="R595" s="6"/>
      <c r="S595" s="6"/>
      <c r="U595" s="9"/>
      <c r="V595" s="9"/>
      <c r="X595" s="9"/>
      <c r="Y595" s="9"/>
      <c r="Z595" s="9"/>
      <c r="AA595" s="9"/>
      <c r="AB595" s="9"/>
      <c r="AC595" s="9"/>
      <c r="AD595" s="9"/>
      <c r="AE595" s="9"/>
      <c r="AF595" s="9"/>
      <c r="AG595" s="9"/>
      <c r="AH595" s="9"/>
    </row>
    <row r="596" spans="1:34" x14ac:dyDescent="0.25">
      <c r="A596" s="9"/>
      <c r="B596" s="9"/>
      <c r="C596" s="9"/>
      <c r="D596" s="9"/>
      <c r="F596" s="9"/>
      <c r="I596" s="6"/>
      <c r="J596" s="6"/>
      <c r="K596" s="425"/>
      <c r="L596" s="9"/>
      <c r="M596" s="9"/>
      <c r="N596" s="9"/>
      <c r="O596" s="9"/>
      <c r="P596" s="9"/>
      <c r="Q596" s="1046"/>
      <c r="R596" s="6"/>
      <c r="S596" s="6"/>
      <c r="U596" s="9"/>
      <c r="V596" s="9"/>
      <c r="X596" s="9"/>
      <c r="Y596" s="9"/>
      <c r="Z596" s="9"/>
      <c r="AA596" s="9"/>
      <c r="AB596" s="9"/>
      <c r="AC596" s="9"/>
      <c r="AD596" s="9"/>
      <c r="AE596" s="9"/>
      <c r="AF596" s="9"/>
      <c r="AG596" s="9"/>
      <c r="AH596" s="9"/>
    </row>
    <row r="597" spans="1:34" x14ac:dyDescent="0.25">
      <c r="A597" s="9"/>
      <c r="B597" s="9"/>
      <c r="C597" s="9"/>
      <c r="D597" s="9"/>
      <c r="F597" s="9"/>
      <c r="I597" s="6"/>
      <c r="J597" s="6"/>
      <c r="K597" s="425"/>
      <c r="L597" s="9"/>
      <c r="M597" s="9"/>
      <c r="N597" s="9"/>
      <c r="O597" s="9"/>
      <c r="P597" s="9"/>
      <c r="Q597" s="1046"/>
      <c r="R597" s="6"/>
      <c r="S597" s="6"/>
      <c r="U597" s="9"/>
      <c r="V597" s="9"/>
      <c r="X597" s="9"/>
      <c r="Y597" s="9"/>
      <c r="Z597" s="9"/>
      <c r="AA597" s="9"/>
      <c r="AB597" s="9"/>
      <c r="AC597" s="9"/>
      <c r="AD597" s="9"/>
      <c r="AE597" s="9"/>
      <c r="AF597" s="9"/>
      <c r="AG597" s="9"/>
      <c r="AH597" s="9"/>
    </row>
    <row r="598" spans="1:34" x14ac:dyDescent="0.25">
      <c r="A598" s="9"/>
      <c r="B598" s="9"/>
      <c r="C598" s="9"/>
      <c r="D598" s="9"/>
      <c r="F598" s="9"/>
      <c r="I598" s="6"/>
      <c r="J598" s="6"/>
      <c r="K598" s="425"/>
      <c r="L598" s="9"/>
      <c r="M598" s="9"/>
      <c r="N598" s="9"/>
      <c r="O598" s="9"/>
      <c r="P598" s="9"/>
      <c r="Q598" s="1046"/>
      <c r="R598" s="6"/>
      <c r="S598" s="6"/>
      <c r="U598" s="9"/>
      <c r="V598" s="9"/>
      <c r="X598" s="9"/>
      <c r="Y598" s="9"/>
      <c r="Z598" s="9"/>
      <c r="AA598" s="9"/>
      <c r="AB598" s="9"/>
      <c r="AC598" s="9"/>
      <c r="AD598" s="9"/>
      <c r="AE598" s="9"/>
      <c r="AF598" s="9"/>
      <c r="AG598" s="9"/>
      <c r="AH598" s="9"/>
    </row>
    <row r="599" spans="1:34" x14ac:dyDescent="0.25">
      <c r="A599" s="9"/>
      <c r="B599" s="9"/>
      <c r="C599" s="9"/>
      <c r="D599" s="9"/>
      <c r="F599" s="9"/>
      <c r="I599" s="6"/>
      <c r="J599" s="6"/>
      <c r="K599" s="425"/>
      <c r="L599" s="9"/>
      <c r="M599" s="9"/>
      <c r="N599" s="9"/>
      <c r="O599" s="9"/>
      <c r="P599" s="9"/>
      <c r="Q599" s="1046"/>
      <c r="R599" s="6"/>
      <c r="S599" s="6"/>
      <c r="U599" s="9"/>
      <c r="V599" s="9"/>
      <c r="X599" s="9"/>
      <c r="Y599" s="9"/>
      <c r="Z599" s="9"/>
      <c r="AA599" s="9"/>
      <c r="AB599" s="9"/>
      <c r="AC599" s="9"/>
      <c r="AD599" s="9"/>
      <c r="AE599" s="9"/>
      <c r="AF599" s="9"/>
      <c r="AG599" s="9"/>
      <c r="AH599" s="9"/>
    </row>
    <row r="600" spans="1:34" x14ac:dyDescent="0.25">
      <c r="A600" s="9"/>
      <c r="B600" s="9"/>
      <c r="C600" s="9"/>
      <c r="D600" s="9"/>
      <c r="F600" s="9"/>
      <c r="I600" s="6"/>
      <c r="J600" s="6"/>
      <c r="K600" s="425"/>
      <c r="L600" s="9"/>
      <c r="M600" s="9"/>
      <c r="N600" s="9"/>
      <c r="O600" s="9"/>
      <c r="P600" s="9"/>
      <c r="Q600" s="1046"/>
      <c r="R600" s="6"/>
      <c r="S600" s="6"/>
      <c r="U600" s="9"/>
      <c r="V600" s="9"/>
      <c r="X600" s="9"/>
      <c r="Y600" s="9"/>
      <c r="Z600" s="9"/>
      <c r="AA600" s="9"/>
      <c r="AB600" s="9"/>
      <c r="AC600" s="9"/>
      <c r="AD600" s="9"/>
      <c r="AE600" s="9"/>
      <c r="AF600" s="9"/>
      <c r="AG600" s="9"/>
      <c r="AH600" s="9"/>
    </row>
    <row r="601" spans="1:34" x14ac:dyDescent="0.25">
      <c r="A601" s="9"/>
      <c r="B601" s="9"/>
      <c r="C601" s="9"/>
      <c r="D601" s="9"/>
      <c r="F601" s="9"/>
      <c r="I601" s="6"/>
      <c r="J601" s="6"/>
      <c r="K601" s="425"/>
      <c r="L601" s="9"/>
      <c r="M601" s="9"/>
      <c r="N601" s="9"/>
      <c r="O601" s="9"/>
      <c r="P601" s="9"/>
      <c r="Q601" s="1046"/>
      <c r="R601" s="6"/>
      <c r="S601" s="6"/>
      <c r="U601" s="9"/>
      <c r="V601" s="9"/>
      <c r="X601" s="9"/>
      <c r="Y601" s="9"/>
      <c r="Z601" s="9"/>
      <c r="AA601" s="9"/>
      <c r="AB601" s="9"/>
      <c r="AC601" s="9"/>
      <c r="AD601" s="9"/>
      <c r="AE601" s="9"/>
      <c r="AF601" s="9"/>
      <c r="AG601" s="9"/>
      <c r="AH601" s="9"/>
    </row>
    <row r="602" spans="1:34" x14ac:dyDescent="0.25">
      <c r="A602" s="9"/>
      <c r="B602" s="9"/>
      <c r="C602" s="9"/>
      <c r="D602" s="9"/>
      <c r="F602" s="9"/>
      <c r="I602" s="6"/>
      <c r="J602" s="6"/>
      <c r="K602" s="425"/>
      <c r="L602" s="9"/>
      <c r="M602" s="9"/>
      <c r="N602" s="9"/>
      <c r="O602" s="9"/>
      <c r="P602" s="9"/>
      <c r="Q602" s="1046"/>
      <c r="R602" s="6"/>
      <c r="S602" s="6"/>
      <c r="U602" s="9"/>
      <c r="V602" s="9"/>
      <c r="X602" s="9"/>
      <c r="Y602" s="9"/>
      <c r="Z602" s="9"/>
      <c r="AA602" s="9"/>
      <c r="AB602" s="9"/>
      <c r="AC602" s="9"/>
      <c r="AD602" s="9"/>
      <c r="AE602" s="9"/>
      <c r="AF602" s="9"/>
      <c r="AG602" s="9"/>
      <c r="AH602" s="9"/>
    </row>
    <row r="603" spans="1:34" x14ac:dyDescent="0.25">
      <c r="A603" s="9"/>
      <c r="B603" s="9"/>
      <c r="C603" s="9"/>
      <c r="D603" s="9"/>
      <c r="F603" s="9"/>
      <c r="I603" s="6"/>
      <c r="J603" s="6"/>
      <c r="K603" s="425"/>
      <c r="L603" s="9"/>
      <c r="M603" s="9"/>
      <c r="N603" s="9"/>
      <c r="O603" s="9"/>
      <c r="P603" s="9"/>
      <c r="Q603" s="1046"/>
      <c r="R603" s="6"/>
      <c r="S603" s="6"/>
      <c r="U603" s="9"/>
      <c r="V603" s="9"/>
      <c r="X603" s="9"/>
      <c r="Y603" s="9"/>
      <c r="Z603" s="9"/>
      <c r="AA603" s="9"/>
      <c r="AB603" s="9"/>
      <c r="AC603" s="9"/>
      <c r="AD603" s="9"/>
      <c r="AE603" s="9"/>
      <c r="AF603" s="9"/>
      <c r="AG603" s="9"/>
      <c r="AH603" s="9"/>
    </row>
    <row r="604" spans="1:34" x14ac:dyDescent="0.25">
      <c r="A604" s="9"/>
      <c r="B604" s="9"/>
      <c r="C604" s="9"/>
      <c r="D604" s="9"/>
      <c r="F604" s="9"/>
      <c r="I604" s="6"/>
      <c r="J604" s="6"/>
      <c r="K604" s="425"/>
      <c r="L604" s="9"/>
      <c r="M604" s="9"/>
      <c r="N604" s="9"/>
      <c r="O604" s="9"/>
      <c r="P604" s="9"/>
      <c r="Q604" s="1046"/>
      <c r="R604" s="6"/>
      <c r="S604" s="6"/>
      <c r="U604" s="9"/>
      <c r="V604" s="9"/>
      <c r="X604" s="9"/>
      <c r="Y604" s="9"/>
      <c r="Z604" s="9"/>
      <c r="AA604" s="9"/>
      <c r="AB604" s="9"/>
      <c r="AC604" s="9"/>
      <c r="AD604" s="9"/>
      <c r="AE604" s="9"/>
      <c r="AF604" s="9"/>
      <c r="AG604" s="9"/>
      <c r="AH604" s="9"/>
    </row>
    <row r="605" spans="1:34" x14ac:dyDescent="0.25">
      <c r="A605" s="9"/>
      <c r="B605" s="9"/>
      <c r="C605" s="9"/>
      <c r="D605" s="9"/>
      <c r="F605" s="9"/>
      <c r="I605" s="6"/>
      <c r="J605" s="6"/>
      <c r="K605" s="425"/>
      <c r="L605" s="9"/>
      <c r="M605" s="9"/>
      <c r="N605" s="9"/>
      <c r="O605" s="9"/>
      <c r="P605" s="9"/>
      <c r="Q605" s="1046"/>
      <c r="R605" s="6"/>
      <c r="S605" s="6"/>
      <c r="U605" s="9"/>
      <c r="V605" s="9"/>
      <c r="X605" s="9"/>
      <c r="Y605" s="9"/>
      <c r="Z605" s="9"/>
      <c r="AA605" s="9"/>
      <c r="AB605" s="9"/>
      <c r="AC605" s="9"/>
      <c r="AD605" s="9"/>
      <c r="AE605" s="9"/>
      <c r="AF605" s="9"/>
      <c r="AG605" s="9"/>
      <c r="AH605" s="9"/>
    </row>
    <row r="606" spans="1:34" x14ac:dyDescent="0.25">
      <c r="A606" s="9"/>
      <c r="B606" s="9"/>
      <c r="C606" s="9"/>
      <c r="D606" s="9"/>
      <c r="F606" s="9"/>
      <c r="I606" s="6"/>
      <c r="J606" s="6"/>
      <c r="K606" s="425"/>
      <c r="L606" s="9"/>
      <c r="M606" s="9"/>
      <c r="N606" s="9"/>
      <c r="O606" s="9"/>
      <c r="P606" s="9"/>
      <c r="Q606" s="1046"/>
      <c r="R606" s="6"/>
      <c r="S606" s="6"/>
      <c r="U606" s="9"/>
      <c r="V606" s="9"/>
      <c r="X606" s="9"/>
      <c r="Y606" s="9"/>
      <c r="Z606" s="9"/>
      <c r="AA606" s="9"/>
      <c r="AB606" s="9"/>
      <c r="AC606" s="9"/>
      <c r="AD606" s="9"/>
      <c r="AE606" s="9"/>
      <c r="AF606" s="9"/>
      <c r="AG606" s="9"/>
      <c r="AH606" s="9"/>
    </row>
    <row r="607" spans="1:34" x14ac:dyDescent="0.25">
      <c r="A607" s="9"/>
      <c r="B607" s="9"/>
      <c r="C607" s="9"/>
      <c r="D607" s="9"/>
      <c r="F607" s="9"/>
      <c r="I607" s="6"/>
      <c r="J607" s="6"/>
      <c r="K607" s="425"/>
      <c r="L607" s="9"/>
      <c r="M607" s="9"/>
      <c r="N607" s="9"/>
      <c r="O607" s="9"/>
      <c r="P607" s="9"/>
      <c r="Q607" s="1046"/>
      <c r="R607" s="6"/>
      <c r="S607" s="6"/>
      <c r="U607" s="9"/>
      <c r="V607" s="9"/>
      <c r="X607" s="9"/>
      <c r="Y607" s="9"/>
      <c r="Z607" s="9"/>
      <c r="AA607" s="9"/>
      <c r="AB607" s="9"/>
      <c r="AC607" s="9"/>
      <c r="AD607" s="9"/>
      <c r="AE607" s="9"/>
      <c r="AF607" s="9"/>
      <c r="AG607" s="9"/>
      <c r="AH607" s="9"/>
    </row>
    <row r="608" spans="1:34" x14ac:dyDescent="0.25">
      <c r="A608" s="9"/>
      <c r="B608" s="9"/>
      <c r="C608" s="9"/>
      <c r="D608" s="9"/>
      <c r="F608" s="9"/>
      <c r="I608" s="6"/>
      <c r="J608" s="6"/>
      <c r="K608" s="425"/>
      <c r="L608" s="9"/>
      <c r="M608" s="9"/>
      <c r="N608" s="9"/>
      <c r="O608" s="9"/>
      <c r="P608" s="9"/>
      <c r="Q608" s="1046"/>
      <c r="R608" s="6"/>
      <c r="S608" s="6"/>
      <c r="U608" s="9"/>
      <c r="V608" s="9"/>
      <c r="X608" s="9"/>
      <c r="Y608" s="9"/>
      <c r="Z608" s="9"/>
      <c r="AA608" s="9"/>
      <c r="AB608" s="9"/>
      <c r="AC608" s="9"/>
      <c r="AD608" s="9"/>
      <c r="AE608" s="9"/>
      <c r="AF608" s="9"/>
      <c r="AG608" s="9"/>
      <c r="AH608" s="9"/>
    </row>
    <row r="609" spans="1:34" x14ac:dyDescent="0.25">
      <c r="A609" s="9"/>
      <c r="B609" s="9"/>
      <c r="C609" s="9"/>
      <c r="D609" s="9"/>
      <c r="F609" s="9"/>
      <c r="I609" s="6"/>
      <c r="J609" s="6"/>
      <c r="K609" s="425"/>
      <c r="L609" s="9"/>
      <c r="M609" s="9"/>
      <c r="N609" s="9"/>
      <c r="O609" s="9"/>
      <c r="P609" s="9"/>
      <c r="Q609" s="1046"/>
      <c r="R609" s="6"/>
      <c r="S609" s="6"/>
      <c r="U609" s="9"/>
      <c r="V609" s="9"/>
      <c r="X609" s="9"/>
      <c r="Y609" s="9"/>
      <c r="Z609" s="9"/>
      <c r="AA609" s="9"/>
      <c r="AB609" s="9"/>
      <c r="AC609" s="9"/>
      <c r="AD609" s="9"/>
      <c r="AE609" s="9"/>
      <c r="AF609" s="9"/>
      <c r="AG609" s="9"/>
      <c r="AH609" s="9"/>
    </row>
    <row r="610" spans="1:34" x14ac:dyDescent="0.25">
      <c r="A610" s="9"/>
      <c r="B610" s="9"/>
      <c r="C610" s="9"/>
      <c r="D610" s="9"/>
      <c r="F610" s="9"/>
      <c r="I610" s="6"/>
      <c r="J610" s="6"/>
      <c r="K610" s="425"/>
      <c r="L610" s="9"/>
      <c r="M610" s="9"/>
      <c r="N610" s="9"/>
      <c r="O610" s="9"/>
      <c r="P610" s="9"/>
      <c r="Q610" s="1046"/>
      <c r="R610" s="6"/>
      <c r="S610" s="6"/>
      <c r="U610" s="9"/>
      <c r="V610" s="9"/>
      <c r="X610" s="9"/>
      <c r="Y610" s="9"/>
      <c r="Z610" s="9"/>
      <c r="AA610" s="9"/>
      <c r="AB610" s="9"/>
      <c r="AC610" s="9"/>
      <c r="AD610" s="9"/>
      <c r="AE610" s="9"/>
      <c r="AF610" s="9"/>
      <c r="AG610" s="9"/>
      <c r="AH610" s="9"/>
    </row>
    <row r="611" spans="1:34" x14ac:dyDescent="0.25">
      <c r="A611" s="9"/>
      <c r="B611" s="9"/>
      <c r="C611" s="9"/>
      <c r="D611" s="9"/>
      <c r="F611" s="9"/>
      <c r="I611" s="6"/>
      <c r="J611" s="6"/>
      <c r="K611" s="425"/>
      <c r="L611" s="9"/>
      <c r="M611" s="9"/>
      <c r="N611" s="9"/>
      <c r="O611" s="9"/>
      <c r="P611" s="9"/>
      <c r="Q611" s="1046"/>
      <c r="R611" s="6"/>
      <c r="S611" s="6"/>
      <c r="U611" s="9"/>
      <c r="V611" s="9"/>
      <c r="X611" s="9"/>
      <c r="Y611" s="9"/>
      <c r="Z611" s="9"/>
      <c r="AA611" s="9"/>
      <c r="AB611" s="9"/>
      <c r="AC611" s="9"/>
      <c r="AD611" s="9"/>
      <c r="AE611" s="9"/>
      <c r="AF611" s="9"/>
      <c r="AG611" s="9"/>
      <c r="AH611" s="9"/>
    </row>
    <row r="612" spans="1:34" x14ac:dyDescent="0.25">
      <c r="A612" s="9"/>
      <c r="B612" s="9"/>
      <c r="C612" s="9"/>
      <c r="D612" s="9"/>
      <c r="F612" s="9"/>
      <c r="I612" s="6"/>
      <c r="J612" s="6"/>
      <c r="K612" s="425"/>
      <c r="L612" s="9"/>
      <c r="M612" s="9"/>
      <c r="N612" s="9"/>
      <c r="O612" s="9"/>
      <c r="P612" s="9"/>
      <c r="Q612" s="1046"/>
      <c r="R612" s="6"/>
      <c r="S612" s="6"/>
      <c r="U612" s="9"/>
      <c r="V612" s="9"/>
      <c r="X612" s="9"/>
      <c r="Y612" s="9"/>
      <c r="Z612" s="9"/>
      <c r="AA612" s="9"/>
      <c r="AB612" s="9"/>
      <c r="AC612" s="9"/>
      <c r="AD612" s="9"/>
      <c r="AE612" s="9"/>
      <c r="AF612" s="9"/>
      <c r="AG612" s="9"/>
      <c r="AH612" s="9"/>
    </row>
    <row r="613" spans="1:34" x14ac:dyDescent="0.25">
      <c r="A613" s="9"/>
      <c r="B613" s="9"/>
      <c r="C613" s="9"/>
      <c r="D613" s="9"/>
      <c r="F613" s="9"/>
      <c r="I613" s="6"/>
      <c r="J613" s="6"/>
      <c r="K613" s="425"/>
      <c r="L613" s="9"/>
      <c r="M613" s="9"/>
      <c r="N613" s="9"/>
      <c r="O613" s="9"/>
      <c r="P613" s="9"/>
      <c r="Q613" s="1046"/>
      <c r="R613" s="6"/>
      <c r="S613" s="6"/>
      <c r="U613" s="9"/>
      <c r="V613" s="9"/>
      <c r="X613" s="9"/>
      <c r="Y613" s="9"/>
      <c r="Z613" s="9"/>
      <c r="AA613" s="9"/>
      <c r="AB613" s="9"/>
      <c r="AC613" s="9"/>
      <c r="AD613" s="9"/>
      <c r="AE613" s="9"/>
      <c r="AF613" s="9"/>
      <c r="AG613" s="9"/>
      <c r="AH613" s="9"/>
    </row>
    <row r="614" spans="1:34" x14ac:dyDescent="0.25">
      <c r="A614" s="9"/>
      <c r="B614" s="9"/>
      <c r="C614" s="9"/>
      <c r="D614" s="9"/>
      <c r="F614" s="9"/>
      <c r="I614" s="6"/>
      <c r="J614" s="6"/>
      <c r="K614" s="425"/>
      <c r="L614" s="9"/>
      <c r="M614" s="9"/>
      <c r="N614" s="9"/>
      <c r="O614" s="9"/>
      <c r="P614" s="9"/>
      <c r="Q614" s="1046"/>
      <c r="R614" s="6"/>
      <c r="S614" s="6"/>
      <c r="U614" s="9"/>
      <c r="V614" s="9"/>
      <c r="X614" s="9"/>
      <c r="Y614" s="9"/>
      <c r="Z614" s="9"/>
      <c r="AA614" s="9"/>
      <c r="AB614" s="9"/>
      <c r="AC614" s="9"/>
      <c r="AD614" s="9"/>
      <c r="AE614" s="9"/>
      <c r="AF614" s="9"/>
      <c r="AG614" s="9"/>
      <c r="AH614" s="9"/>
    </row>
    <row r="615" spans="1:34" x14ac:dyDescent="0.25">
      <c r="A615" s="9"/>
      <c r="B615" s="9"/>
      <c r="C615" s="9"/>
      <c r="D615" s="9"/>
      <c r="F615" s="9"/>
      <c r="I615" s="6"/>
      <c r="J615" s="6"/>
      <c r="K615" s="425"/>
      <c r="L615" s="9"/>
      <c r="M615" s="9"/>
      <c r="N615" s="9"/>
      <c r="O615" s="9"/>
      <c r="P615" s="9"/>
      <c r="Q615" s="1046"/>
      <c r="R615" s="6"/>
      <c r="S615" s="6"/>
      <c r="U615" s="9"/>
      <c r="V615" s="9"/>
      <c r="X615" s="9"/>
      <c r="Y615" s="9"/>
      <c r="Z615" s="9"/>
      <c r="AA615" s="9"/>
      <c r="AB615" s="9"/>
      <c r="AC615" s="9"/>
      <c r="AD615" s="9"/>
      <c r="AE615" s="9"/>
      <c r="AF615" s="9"/>
      <c r="AG615" s="9"/>
      <c r="AH615" s="9"/>
    </row>
    <row r="616" spans="1:34" x14ac:dyDescent="0.25">
      <c r="A616" s="9"/>
      <c r="B616" s="9"/>
      <c r="C616" s="9"/>
      <c r="D616" s="9"/>
      <c r="F616" s="9"/>
      <c r="I616" s="6"/>
      <c r="J616" s="6"/>
      <c r="K616" s="425"/>
      <c r="L616" s="9"/>
      <c r="M616" s="9"/>
      <c r="N616" s="9"/>
      <c r="O616" s="9"/>
      <c r="P616" s="9"/>
      <c r="Q616" s="1046"/>
      <c r="R616" s="6"/>
      <c r="S616" s="6"/>
      <c r="U616" s="9"/>
      <c r="V616" s="9"/>
      <c r="X616" s="9"/>
      <c r="Y616" s="9"/>
      <c r="Z616" s="9"/>
      <c r="AA616" s="9"/>
      <c r="AB616" s="9"/>
      <c r="AC616" s="9"/>
      <c r="AD616" s="9"/>
      <c r="AE616" s="9"/>
      <c r="AF616" s="9"/>
      <c r="AG616" s="9"/>
      <c r="AH616" s="9"/>
    </row>
    <row r="617" spans="1:34" x14ac:dyDescent="0.25">
      <c r="A617" s="9"/>
      <c r="B617" s="9"/>
      <c r="C617" s="9"/>
      <c r="D617" s="9"/>
      <c r="F617" s="9"/>
      <c r="I617" s="6"/>
      <c r="J617" s="6"/>
      <c r="K617" s="425"/>
      <c r="L617" s="9"/>
      <c r="M617" s="9"/>
      <c r="N617" s="9"/>
      <c r="O617" s="9"/>
      <c r="P617" s="9"/>
      <c r="Q617" s="1046"/>
      <c r="R617" s="6"/>
      <c r="S617" s="6"/>
      <c r="U617" s="9"/>
      <c r="V617" s="9"/>
      <c r="X617" s="9"/>
      <c r="Y617" s="9"/>
      <c r="Z617" s="9"/>
      <c r="AA617" s="9"/>
      <c r="AB617" s="9"/>
      <c r="AC617" s="9"/>
      <c r="AD617" s="9"/>
      <c r="AE617" s="9"/>
      <c r="AF617" s="9"/>
      <c r="AG617" s="9"/>
      <c r="AH617" s="9"/>
    </row>
    <row r="618" spans="1:34" x14ac:dyDescent="0.25">
      <c r="A618" s="9"/>
      <c r="B618" s="9"/>
      <c r="C618" s="9"/>
      <c r="D618" s="9"/>
      <c r="F618" s="9"/>
      <c r="I618" s="6"/>
      <c r="J618" s="6"/>
      <c r="K618" s="425"/>
      <c r="L618" s="9"/>
      <c r="M618" s="9"/>
      <c r="N618" s="9"/>
      <c r="O618" s="9"/>
      <c r="P618" s="9"/>
      <c r="Q618" s="1046"/>
      <c r="R618" s="6"/>
      <c r="S618" s="6"/>
      <c r="U618" s="9"/>
      <c r="V618" s="9"/>
      <c r="X618" s="9"/>
      <c r="Y618" s="9"/>
      <c r="Z618" s="9"/>
      <c r="AA618" s="9"/>
      <c r="AB618" s="9"/>
      <c r="AC618" s="9"/>
      <c r="AD618" s="9"/>
      <c r="AE618" s="9"/>
      <c r="AF618" s="9"/>
      <c r="AG618" s="9"/>
      <c r="AH618" s="9"/>
    </row>
    <row r="619" spans="1:34" x14ac:dyDescent="0.25">
      <c r="A619" s="9"/>
      <c r="B619" s="9"/>
      <c r="C619" s="9"/>
      <c r="D619" s="9"/>
      <c r="F619" s="9"/>
      <c r="I619" s="6"/>
      <c r="J619" s="6"/>
      <c r="K619" s="425"/>
      <c r="L619" s="9"/>
      <c r="M619" s="9"/>
      <c r="N619" s="9"/>
      <c r="O619" s="9"/>
      <c r="P619" s="9"/>
      <c r="Q619" s="1046"/>
      <c r="R619" s="6"/>
      <c r="S619" s="6"/>
      <c r="U619" s="9"/>
      <c r="V619" s="9"/>
      <c r="X619" s="9"/>
      <c r="Y619" s="9"/>
      <c r="Z619" s="9"/>
      <c r="AA619" s="9"/>
      <c r="AB619" s="9"/>
      <c r="AC619" s="9"/>
      <c r="AD619" s="9"/>
      <c r="AE619" s="9"/>
      <c r="AF619" s="9"/>
      <c r="AG619" s="9"/>
      <c r="AH619" s="9"/>
    </row>
    <row r="620" spans="1:34" x14ac:dyDescent="0.25">
      <c r="A620" s="9"/>
      <c r="B620" s="9"/>
      <c r="C620" s="9"/>
      <c r="D620" s="9"/>
      <c r="F620" s="9"/>
      <c r="I620" s="6"/>
      <c r="J620" s="6"/>
      <c r="K620" s="425"/>
      <c r="L620" s="9"/>
      <c r="M620" s="9"/>
      <c r="N620" s="9"/>
      <c r="O620" s="9"/>
      <c r="P620" s="9"/>
      <c r="Q620" s="1046"/>
      <c r="R620" s="6"/>
      <c r="S620" s="6"/>
      <c r="U620" s="9"/>
      <c r="V620" s="9"/>
      <c r="X620" s="9"/>
      <c r="Y620" s="9"/>
      <c r="Z620" s="9"/>
      <c r="AA620" s="9"/>
      <c r="AB620" s="9"/>
      <c r="AC620" s="9"/>
      <c r="AD620" s="9"/>
      <c r="AE620" s="9"/>
      <c r="AF620" s="9"/>
      <c r="AG620" s="9"/>
      <c r="AH620" s="9"/>
    </row>
    <row r="621" spans="1:34" x14ac:dyDescent="0.25">
      <c r="A621" s="9"/>
      <c r="B621" s="9"/>
      <c r="C621" s="9"/>
      <c r="D621" s="9"/>
      <c r="F621" s="9"/>
      <c r="I621" s="6"/>
      <c r="J621" s="6"/>
      <c r="K621" s="425"/>
      <c r="L621" s="9"/>
      <c r="M621" s="9"/>
      <c r="N621" s="9"/>
      <c r="O621" s="9"/>
      <c r="P621" s="9"/>
      <c r="Q621" s="1046"/>
      <c r="R621" s="6"/>
      <c r="S621" s="6"/>
      <c r="U621" s="9"/>
      <c r="V621" s="9"/>
      <c r="X621" s="9"/>
      <c r="Y621" s="9"/>
      <c r="Z621" s="9"/>
      <c r="AA621" s="9"/>
      <c r="AB621" s="9"/>
      <c r="AC621" s="9"/>
      <c r="AD621" s="9"/>
      <c r="AE621" s="9"/>
      <c r="AF621" s="9"/>
      <c r="AG621" s="9"/>
      <c r="AH621" s="9"/>
    </row>
    <row r="622" spans="1:34" x14ac:dyDescent="0.25">
      <c r="A622" s="9"/>
      <c r="B622" s="9"/>
      <c r="C622" s="9"/>
      <c r="D622" s="9"/>
      <c r="F622" s="9"/>
      <c r="I622" s="6"/>
      <c r="J622" s="6"/>
      <c r="K622" s="425"/>
      <c r="L622" s="9"/>
      <c r="M622" s="9"/>
      <c r="N622" s="9"/>
      <c r="O622" s="9"/>
      <c r="P622" s="9"/>
      <c r="Q622" s="1046"/>
      <c r="R622" s="6"/>
      <c r="S622" s="6"/>
      <c r="U622" s="9"/>
      <c r="V622" s="9"/>
      <c r="X622" s="9"/>
      <c r="Y622" s="9"/>
      <c r="Z622" s="9"/>
      <c r="AA622" s="9"/>
      <c r="AB622" s="9"/>
      <c r="AC622" s="9"/>
      <c r="AD622" s="9"/>
      <c r="AE622" s="9"/>
      <c r="AF622" s="9"/>
      <c r="AG622" s="9"/>
      <c r="AH622" s="9"/>
    </row>
    <row r="623" spans="1:34" x14ac:dyDescent="0.25">
      <c r="A623" s="9"/>
      <c r="B623" s="9"/>
      <c r="C623" s="9"/>
      <c r="D623" s="9"/>
      <c r="F623" s="9"/>
      <c r="I623" s="6"/>
      <c r="J623" s="6"/>
      <c r="K623" s="425"/>
      <c r="L623" s="9"/>
      <c r="M623" s="9"/>
      <c r="N623" s="9"/>
      <c r="O623" s="9"/>
      <c r="P623" s="9"/>
      <c r="Q623" s="1046"/>
      <c r="R623" s="6"/>
      <c r="S623" s="6"/>
      <c r="U623" s="9"/>
      <c r="V623" s="9"/>
      <c r="X623" s="9"/>
      <c r="Y623" s="9"/>
      <c r="Z623" s="9"/>
      <c r="AA623" s="9"/>
      <c r="AB623" s="9"/>
      <c r="AC623" s="9"/>
      <c r="AD623" s="9"/>
      <c r="AE623" s="9"/>
      <c r="AF623" s="9"/>
      <c r="AG623" s="9"/>
      <c r="AH623" s="9"/>
    </row>
    <row r="624" spans="1:34" x14ac:dyDescent="0.25">
      <c r="A624" s="9"/>
      <c r="B624" s="9"/>
      <c r="C624" s="9"/>
      <c r="D624" s="9"/>
      <c r="F624" s="9"/>
      <c r="I624" s="6"/>
      <c r="J624" s="6"/>
      <c r="K624" s="425"/>
      <c r="L624" s="9"/>
      <c r="M624" s="9"/>
      <c r="N624" s="9"/>
      <c r="O624" s="9"/>
      <c r="P624" s="9"/>
      <c r="Q624" s="1046"/>
      <c r="R624" s="6"/>
      <c r="S624" s="6"/>
      <c r="U624" s="9"/>
      <c r="V624" s="9"/>
      <c r="X624" s="9"/>
      <c r="Y624" s="9"/>
      <c r="Z624" s="9"/>
      <c r="AA624" s="9"/>
      <c r="AB624" s="9"/>
      <c r="AC624" s="9"/>
      <c r="AD624" s="9"/>
      <c r="AE624" s="9"/>
      <c r="AF624" s="9"/>
      <c r="AG624" s="9"/>
      <c r="AH624" s="9"/>
    </row>
    <row r="625" spans="1:34" x14ac:dyDescent="0.25">
      <c r="A625" s="9"/>
      <c r="B625" s="9"/>
      <c r="C625" s="9"/>
      <c r="D625" s="9"/>
      <c r="F625" s="9"/>
      <c r="I625" s="6"/>
      <c r="J625" s="6"/>
      <c r="K625" s="425"/>
      <c r="L625" s="9"/>
      <c r="M625" s="9"/>
      <c r="N625" s="9"/>
      <c r="O625" s="9"/>
      <c r="P625" s="9"/>
      <c r="Q625" s="1046"/>
      <c r="R625" s="6"/>
      <c r="S625" s="6"/>
      <c r="U625" s="9"/>
      <c r="V625" s="9"/>
      <c r="X625" s="9"/>
      <c r="Y625" s="9"/>
      <c r="Z625" s="9"/>
      <c r="AA625" s="9"/>
      <c r="AB625" s="9"/>
      <c r="AC625" s="9"/>
      <c r="AD625" s="9"/>
      <c r="AE625" s="9"/>
      <c r="AF625" s="9"/>
      <c r="AG625" s="9"/>
      <c r="AH625" s="9"/>
    </row>
    <row r="626" spans="1:34" x14ac:dyDescent="0.25">
      <c r="A626" s="9"/>
      <c r="B626" s="9"/>
      <c r="C626" s="9"/>
      <c r="D626" s="9"/>
      <c r="F626" s="9"/>
      <c r="I626" s="6"/>
      <c r="J626" s="6"/>
      <c r="K626" s="425"/>
      <c r="L626" s="9"/>
      <c r="M626" s="9"/>
      <c r="N626" s="9"/>
      <c r="O626" s="9"/>
      <c r="P626" s="9"/>
      <c r="Q626" s="1046"/>
      <c r="R626" s="6"/>
      <c r="S626" s="6"/>
      <c r="U626" s="9"/>
      <c r="V626" s="9"/>
      <c r="X626" s="9"/>
      <c r="Y626" s="9"/>
      <c r="Z626" s="9"/>
      <c r="AA626" s="9"/>
      <c r="AB626" s="9"/>
      <c r="AC626" s="9"/>
      <c r="AD626" s="9"/>
      <c r="AE626" s="9"/>
      <c r="AF626" s="9"/>
      <c r="AG626" s="9"/>
      <c r="AH626" s="9"/>
    </row>
    <row r="627" spans="1:34" x14ac:dyDescent="0.25">
      <c r="A627" s="9"/>
      <c r="B627" s="9"/>
      <c r="C627" s="9"/>
      <c r="D627" s="9"/>
      <c r="F627" s="9"/>
      <c r="I627" s="6"/>
      <c r="J627" s="6"/>
      <c r="K627" s="425"/>
      <c r="L627" s="9"/>
      <c r="M627" s="9"/>
      <c r="N627" s="9"/>
      <c r="O627" s="9"/>
      <c r="P627" s="9"/>
      <c r="Q627" s="1046"/>
      <c r="R627" s="6"/>
      <c r="S627" s="6"/>
      <c r="U627" s="9"/>
      <c r="V627" s="9"/>
      <c r="X627" s="9"/>
      <c r="Y627" s="9"/>
      <c r="Z627" s="9"/>
      <c r="AA627" s="9"/>
      <c r="AB627" s="9"/>
      <c r="AC627" s="9"/>
      <c r="AD627" s="9"/>
      <c r="AE627" s="9"/>
      <c r="AF627" s="9"/>
      <c r="AG627" s="9"/>
      <c r="AH627" s="9"/>
    </row>
    <row r="628" spans="1:34" x14ac:dyDescent="0.25">
      <c r="A628" s="9"/>
      <c r="B628" s="9"/>
      <c r="C628" s="9"/>
      <c r="D628" s="9"/>
      <c r="F628" s="9"/>
      <c r="I628" s="6"/>
      <c r="J628" s="6"/>
      <c r="K628" s="425"/>
      <c r="L628" s="9"/>
      <c r="M628" s="9"/>
      <c r="N628" s="9"/>
      <c r="O628" s="9"/>
      <c r="P628" s="9"/>
      <c r="Q628" s="1046"/>
      <c r="R628" s="6"/>
      <c r="S628" s="6"/>
      <c r="U628" s="9"/>
      <c r="V628" s="9"/>
      <c r="X628" s="9"/>
      <c r="Y628" s="9"/>
      <c r="Z628" s="9"/>
      <c r="AA628" s="9"/>
      <c r="AB628" s="9"/>
      <c r="AC628" s="9"/>
      <c r="AD628" s="9"/>
      <c r="AE628" s="9"/>
      <c r="AF628" s="9"/>
      <c r="AG628" s="9"/>
      <c r="AH628" s="9"/>
    </row>
    <row r="629" spans="1:34" x14ac:dyDescent="0.25">
      <c r="A629" s="9"/>
      <c r="B629" s="9"/>
      <c r="C629" s="9"/>
      <c r="D629" s="9"/>
      <c r="F629" s="9"/>
      <c r="I629" s="6"/>
      <c r="J629" s="6"/>
      <c r="K629" s="425"/>
      <c r="L629" s="9"/>
      <c r="M629" s="9"/>
      <c r="N629" s="9"/>
      <c r="O629" s="9"/>
      <c r="P629" s="9"/>
      <c r="Q629" s="1046"/>
      <c r="R629" s="6"/>
      <c r="S629" s="6"/>
      <c r="U629" s="9"/>
      <c r="V629" s="9"/>
      <c r="X629" s="9"/>
      <c r="Y629" s="9"/>
      <c r="Z629" s="9"/>
      <c r="AA629" s="9"/>
      <c r="AB629" s="9"/>
      <c r="AC629" s="9"/>
      <c r="AD629" s="9"/>
      <c r="AE629" s="9"/>
      <c r="AF629" s="9"/>
      <c r="AG629" s="9"/>
      <c r="AH629" s="9"/>
    </row>
    <row r="630" spans="1:34" x14ac:dyDescent="0.25">
      <c r="A630" s="9"/>
      <c r="B630" s="9"/>
      <c r="C630" s="9"/>
      <c r="D630" s="9"/>
      <c r="F630" s="9"/>
      <c r="I630" s="6"/>
      <c r="J630" s="6"/>
      <c r="K630" s="425"/>
      <c r="L630" s="9"/>
      <c r="M630" s="9"/>
      <c r="N630" s="9"/>
      <c r="O630" s="9"/>
      <c r="P630" s="9"/>
      <c r="Q630" s="1046"/>
      <c r="R630" s="6"/>
      <c r="S630" s="6"/>
      <c r="U630" s="9"/>
      <c r="V630" s="9"/>
      <c r="X630" s="9"/>
      <c r="Y630" s="9"/>
      <c r="Z630" s="9"/>
      <c r="AA630" s="9"/>
      <c r="AB630" s="9"/>
      <c r="AC630" s="9"/>
      <c r="AD630" s="9"/>
      <c r="AE630" s="9"/>
      <c r="AF630" s="9"/>
      <c r="AG630" s="9"/>
      <c r="AH630" s="9"/>
    </row>
    <row r="631" spans="1:34" x14ac:dyDescent="0.25">
      <c r="A631" s="9"/>
      <c r="B631" s="9"/>
      <c r="C631" s="9"/>
      <c r="D631" s="9"/>
      <c r="F631" s="9"/>
      <c r="I631" s="6"/>
      <c r="J631" s="6"/>
      <c r="K631" s="425"/>
      <c r="L631" s="9"/>
      <c r="M631" s="9"/>
      <c r="N631" s="9"/>
      <c r="O631" s="9"/>
      <c r="P631" s="9"/>
      <c r="Q631" s="1046"/>
      <c r="R631" s="6"/>
      <c r="S631" s="6"/>
      <c r="U631" s="9"/>
      <c r="V631" s="9"/>
      <c r="X631" s="9"/>
      <c r="Y631" s="9"/>
      <c r="Z631" s="9"/>
      <c r="AA631" s="9"/>
      <c r="AB631" s="9"/>
      <c r="AC631" s="9"/>
      <c r="AD631" s="9"/>
      <c r="AE631" s="9"/>
      <c r="AF631" s="9"/>
      <c r="AG631" s="9"/>
      <c r="AH631" s="9"/>
    </row>
    <row r="632" spans="1:34" x14ac:dyDescent="0.25">
      <c r="A632" s="9"/>
      <c r="B632" s="9"/>
      <c r="C632" s="9"/>
      <c r="D632" s="9"/>
      <c r="F632" s="9"/>
      <c r="I632" s="6"/>
      <c r="J632" s="6"/>
      <c r="K632" s="425"/>
      <c r="L632" s="9"/>
      <c r="M632" s="9"/>
      <c r="N632" s="9"/>
      <c r="O632" s="9"/>
      <c r="P632" s="9"/>
      <c r="Q632" s="1046"/>
      <c r="R632" s="6"/>
      <c r="S632" s="6"/>
      <c r="U632" s="9"/>
      <c r="V632" s="9"/>
      <c r="X632" s="9"/>
      <c r="Y632" s="9"/>
      <c r="Z632" s="9"/>
      <c r="AA632" s="9"/>
      <c r="AB632" s="9"/>
      <c r="AC632" s="9"/>
      <c r="AD632" s="9"/>
      <c r="AE632" s="9"/>
      <c r="AF632" s="9"/>
      <c r="AG632" s="9"/>
      <c r="AH632" s="9"/>
    </row>
    <row r="633" spans="1:34" x14ac:dyDescent="0.25">
      <c r="A633" s="9"/>
      <c r="B633" s="9"/>
      <c r="C633" s="9"/>
      <c r="D633" s="9"/>
      <c r="F633" s="9"/>
      <c r="I633" s="6"/>
      <c r="J633" s="6"/>
      <c r="K633" s="425"/>
      <c r="L633" s="9"/>
      <c r="M633" s="9"/>
      <c r="N633" s="9"/>
      <c r="O633" s="9"/>
      <c r="P633" s="9"/>
      <c r="Q633" s="1046"/>
      <c r="R633" s="6"/>
      <c r="S633" s="6"/>
      <c r="U633" s="9"/>
      <c r="V633" s="9"/>
      <c r="X633" s="9"/>
      <c r="Y633" s="9"/>
      <c r="Z633" s="9"/>
      <c r="AA633" s="9"/>
      <c r="AB633" s="9"/>
      <c r="AC633" s="9"/>
      <c r="AD633" s="9"/>
      <c r="AE633" s="9"/>
      <c r="AF633" s="9"/>
      <c r="AG633" s="9"/>
      <c r="AH633" s="9"/>
    </row>
    <row r="634" spans="1:34" x14ac:dyDescent="0.25">
      <c r="A634" s="9"/>
      <c r="B634" s="9"/>
      <c r="C634" s="9"/>
      <c r="D634" s="9"/>
      <c r="F634" s="9"/>
      <c r="I634" s="6"/>
      <c r="J634" s="6"/>
      <c r="K634" s="425"/>
      <c r="L634" s="9"/>
      <c r="M634" s="9"/>
      <c r="N634" s="9"/>
      <c r="O634" s="9"/>
      <c r="P634" s="9"/>
      <c r="Q634" s="1046"/>
      <c r="R634" s="6"/>
      <c r="S634" s="6"/>
      <c r="U634" s="9"/>
      <c r="V634" s="9"/>
      <c r="X634" s="9"/>
      <c r="Y634" s="9"/>
      <c r="Z634" s="9"/>
      <c r="AA634" s="9"/>
      <c r="AB634" s="9"/>
      <c r="AC634" s="9"/>
      <c r="AD634" s="9"/>
      <c r="AE634" s="9"/>
      <c r="AF634" s="9"/>
      <c r="AG634" s="9"/>
      <c r="AH634" s="9"/>
    </row>
    <row r="635" spans="1:34" x14ac:dyDescent="0.25">
      <c r="A635" s="9"/>
      <c r="B635" s="9"/>
      <c r="C635" s="9"/>
      <c r="D635" s="9"/>
      <c r="F635" s="9"/>
      <c r="I635" s="6"/>
      <c r="J635" s="6"/>
      <c r="K635" s="425"/>
      <c r="L635" s="9"/>
      <c r="M635" s="9"/>
      <c r="N635" s="9"/>
      <c r="O635" s="9"/>
      <c r="P635" s="9"/>
      <c r="Q635" s="1046"/>
      <c r="R635" s="6"/>
      <c r="S635" s="6"/>
      <c r="U635" s="9"/>
      <c r="V635" s="9"/>
      <c r="X635" s="9"/>
      <c r="Y635" s="9"/>
      <c r="Z635" s="9"/>
      <c r="AA635" s="9"/>
      <c r="AB635" s="9"/>
      <c r="AC635" s="9"/>
      <c r="AD635" s="9"/>
      <c r="AE635" s="9"/>
      <c r="AF635" s="9"/>
      <c r="AG635" s="9"/>
      <c r="AH635" s="9"/>
    </row>
    <row r="636" spans="1:34" x14ac:dyDescent="0.25">
      <c r="A636" s="9"/>
      <c r="B636" s="9"/>
      <c r="C636" s="9"/>
      <c r="D636" s="9"/>
      <c r="F636" s="9"/>
      <c r="I636" s="6"/>
      <c r="J636" s="6"/>
      <c r="K636" s="425"/>
      <c r="L636" s="9"/>
      <c r="M636" s="9"/>
      <c r="N636" s="9"/>
      <c r="O636" s="9"/>
      <c r="P636" s="9"/>
      <c r="Q636" s="1046"/>
      <c r="R636" s="6"/>
      <c r="S636" s="6"/>
      <c r="U636" s="9"/>
      <c r="V636" s="9"/>
      <c r="X636" s="9"/>
      <c r="Y636" s="9"/>
      <c r="Z636" s="9"/>
      <c r="AA636" s="9"/>
      <c r="AB636" s="9"/>
      <c r="AC636" s="9"/>
      <c r="AD636" s="9"/>
      <c r="AE636" s="9"/>
      <c r="AF636" s="9"/>
      <c r="AG636" s="9"/>
      <c r="AH636" s="9"/>
    </row>
    <row r="637" spans="1:34" x14ac:dyDescent="0.25">
      <c r="A637" s="9"/>
      <c r="B637" s="9"/>
      <c r="C637" s="9"/>
      <c r="D637" s="9"/>
      <c r="F637" s="9"/>
      <c r="I637" s="6"/>
      <c r="J637" s="6"/>
      <c r="K637" s="425"/>
      <c r="L637" s="9"/>
      <c r="M637" s="9"/>
      <c r="N637" s="9"/>
      <c r="O637" s="9"/>
      <c r="P637" s="9"/>
      <c r="Q637" s="1046"/>
      <c r="R637" s="6"/>
      <c r="S637" s="6"/>
      <c r="U637" s="9"/>
      <c r="V637" s="9"/>
      <c r="X637" s="9"/>
      <c r="Y637" s="9"/>
      <c r="Z637" s="9"/>
      <c r="AA637" s="9"/>
      <c r="AB637" s="9"/>
      <c r="AC637" s="9"/>
      <c r="AD637" s="9"/>
      <c r="AE637" s="9"/>
      <c r="AF637" s="9"/>
      <c r="AG637" s="9"/>
      <c r="AH637" s="9"/>
    </row>
    <row r="638" spans="1:34" x14ac:dyDescent="0.25">
      <c r="A638" s="9"/>
      <c r="B638" s="9"/>
      <c r="C638" s="9"/>
      <c r="D638" s="9"/>
      <c r="F638" s="9"/>
      <c r="I638" s="6"/>
      <c r="J638" s="6"/>
      <c r="K638" s="425"/>
      <c r="L638" s="9"/>
      <c r="M638" s="9"/>
      <c r="N638" s="9"/>
      <c r="O638" s="9"/>
      <c r="P638" s="9"/>
      <c r="Q638" s="1046"/>
      <c r="R638" s="6"/>
      <c r="S638" s="6"/>
      <c r="U638" s="9"/>
      <c r="V638" s="9"/>
      <c r="X638" s="9"/>
      <c r="Y638" s="9"/>
      <c r="Z638" s="9"/>
      <c r="AA638" s="9"/>
      <c r="AB638" s="9"/>
      <c r="AC638" s="9"/>
      <c r="AD638" s="9"/>
      <c r="AE638" s="9"/>
      <c r="AF638" s="9"/>
      <c r="AG638" s="9"/>
      <c r="AH638" s="9"/>
    </row>
    <row r="639" spans="1:34" x14ac:dyDescent="0.25">
      <c r="A639" s="9"/>
      <c r="B639" s="9"/>
      <c r="C639" s="9"/>
      <c r="D639" s="9"/>
      <c r="F639" s="9"/>
      <c r="I639" s="6"/>
      <c r="J639" s="6"/>
      <c r="K639" s="425"/>
      <c r="L639" s="9"/>
      <c r="M639" s="9"/>
      <c r="N639" s="9"/>
      <c r="O639" s="9"/>
      <c r="P639" s="9"/>
      <c r="Q639" s="1046"/>
      <c r="R639" s="6"/>
      <c r="S639" s="6"/>
      <c r="U639" s="9"/>
      <c r="V639" s="9"/>
      <c r="X639" s="9"/>
      <c r="Y639" s="9"/>
      <c r="Z639" s="9"/>
      <c r="AA639" s="9"/>
      <c r="AB639" s="9"/>
      <c r="AC639" s="9"/>
      <c r="AD639" s="9"/>
      <c r="AE639" s="9"/>
      <c r="AF639" s="9"/>
      <c r="AG639" s="9"/>
      <c r="AH639" s="9"/>
    </row>
    <row r="640" spans="1:34" x14ac:dyDescent="0.25">
      <c r="A640" s="9"/>
      <c r="B640" s="9"/>
      <c r="C640" s="9"/>
      <c r="D640" s="9"/>
      <c r="F640" s="9"/>
      <c r="I640" s="6"/>
      <c r="J640" s="6"/>
      <c r="K640" s="425"/>
      <c r="L640" s="9"/>
      <c r="M640" s="9"/>
      <c r="N640" s="9"/>
      <c r="O640" s="9"/>
      <c r="P640" s="9"/>
      <c r="Q640" s="1046"/>
      <c r="R640" s="6"/>
      <c r="S640" s="6"/>
      <c r="U640" s="9"/>
      <c r="V640" s="9"/>
      <c r="X640" s="9"/>
      <c r="Y640" s="9"/>
      <c r="Z640" s="9"/>
      <c r="AA640" s="9"/>
      <c r="AB640" s="9"/>
      <c r="AC640" s="9"/>
      <c r="AD640" s="9"/>
      <c r="AE640" s="9"/>
      <c r="AF640" s="9"/>
      <c r="AG640" s="9"/>
      <c r="AH640" s="9"/>
    </row>
    <row r="641" spans="1:34" x14ac:dyDescent="0.25">
      <c r="A641" s="9"/>
      <c r="B641" s="9"/>
      <c r="C641" s="9"/>
      <c r="D641" s="9"/>
      <c r="F641" s="9"/>
      <c r="I641" s="6"/>
      <c r="J641" s="6"/>
      <c r="K641" s="425"/>
      <c r="L641" s="9"/>
      <c r="M641" s="9"/>
      <c r="N641" s="9"/>
      <c r="O641" s="9"/>
      <c r="P641" s="9"/>
      <c r="Q641" s="1046"/>
      <c r="R641" s="6"/>
      <c r="S641" s="6"/>
      <c r="U641" s="9"/>
      <c r="V641" s="9"/>
      <c r="X641" s="9"/>
      <c r="Y641" s="9"/>
      <c r="Z641" s="9"/>
      <c r="AA641" s="9"/>
      <c r="AB641" s="9"/>
      <c r="AC641" s="9"/>
      <c r="AD641" s="9"/>
      <c r="AE641" s="9"/>
      <c r="AF641" s="9"/>
      <c r="AG641" s="9"/>
      <c r="AH641" s="9"/>
    </row>
    <row r="642" spans="1:34" x14ac:dyDescent="0.25">
      <c r="A642" s="9"/>
      <c r="B642" s="9"/>
      <c r="C642" s="9"/>
      <c r="D642" s="9"/>
      <c r="F642" s="9"/>
      <c r="I642" s="6"/>
      <c r="J642" s="6"/>
      <c r="K642" s="425"/>
      <c r="L642" s="9"/>
      <c r="M642" s="9"/>
      <c r="N642" s="9"/>
      <c r="O642" s="9"/>
      <c r="P642" s="9"/>
      <c r="Q642" s="1046"/>
      <c r="R642" s="6"/>
      <c r="S642" s="6"/>
      <c r="U642" s="9"/>
      <c r="V642" s="9"/>
      <c r="X642" s="9"/>
      <c r="Y642" s="9"/>
      <c r="Z642" s="9"/>
      <c r="AA642" s="9"/>
      <c r="AB642" s="9"/>
      <c r="AC642" s="9"/>
      <c r="AD642" s="9"/>
      <c r="AE642" s="9"/>
      <c r="AF642" s="9"/>
      <c r="AG642" s="9"/>
      <c r="AH642" s="9"/>
    </row>
    <row r="643" spans="1:34" x14ac:dyDescent="0.25">
      <c r="A643" s="9"/>
      <c r="B643" s="9"/>
      <c r="C643" s="9"/>
      <c r="D643" s="9"/>
      <c r="F643" s="9"/>
      <c r="I643" s="6"/>
      <c r="J643" s="6"/>
      <c r="K643" s="425"/>
      <c r="L643" s="9"/>
      <c r="M643" s="9"/>
      <c r="N643" s="9"/>
      <c r="O643" s="9"/>
      <c r="P643" s="9"/>
      <c r="Q643" s="1046"/>
      <c r="R643" s="6"/>
      <c r="S643" s="6"/>
      <c r="U643" s="9"/>
      <c r="V643" s="9"/>
      <c r="X643" s="9"/>
      <c r="Y643" s="9"/>
      <c r="Z643" s="9"/>
      <c r="AA643" s="9"/>
      <c r="AB643" s="9"/>
      <c r="AC643" s="9"/>
      <c r="AD643" s="9"/>
      <c r="AE643" s="9"/>
      <c r="AF643" s="9"/>
      <c r="AG643" s="9"/>
      <c r="AH643" s="9"/>
    </row>
    <row r="644" spans="1:34" x14ac:dyDescent="0.25">
      <c r="A644" s="9"/>
      <c r="B644" s="9"/>
      <c r="C644" s="9"/>
      <c r="D644" s="9"/>
      <c r="F644" s="9"/>
      <c r="I644" s="6"/>
      <c r="J644" s="6"/>
      <c r="K644" s="425"/>
      <c r="L644" s="9"/>
      <c r="M644" s="9"/>
      <c r="N644" s="9"/>
      <c r="O644" s="9"/>
      <c r="P644" s="9"/>
      <c r="Q644" s="1046"/>
      <c r="R644" s="6"/>
      <c r="S644" s="6"/>
      <c r="U644" s="9"/>
      <c r="V644" s="9"/>
      <c r="X644" s="9"/>
      <c r="Y644" s="9"/>
      <c r="Z644" s="9"/>
      <c r="AA644" s="9"/>
      <c r="AB644" s="9"/>
      <c r="AC644" s="9"/>
      <c r="AD644" s="9"/>
      <c r="AE644" s="9"/>
      <c r="AF644" s="9"/>
      <c r="AG644" s="9"/>
      <c r="AH644" s="9"/>
    </row>
    <row r="645" spans="1:34" x14ac:dyDescent="0.25">
      <c r="A645" s="9"/>
      <c r="B645" s="9"/>
      <c r="C645" s="9"/>
      <c r="D645" s="9"/>
      <c r="F645" s="9"/>
      <c r="I645" s="6"/>
      <c r="J645" s="6"/>
      <c r="K645" s="425"/>
      <c r="L645" s="9"/>
      <c r="M645" s="9"/>
      <c r="N645" s="9"/>
      <c r="O645" s="9"/>
      <c r="P645" s="9"/>
      <c r="Q645" s="1046"/>
      <c r="R645" s="6"/>
      <c r="S645" s="6"/>
      <c r="U645" s="9"/>
      <c r="V645" s="9"/>
      <c r="X645" s="9"/>
      <c r="Y645" s="9"/>
      <c r="Z645" s="9"/>
      <c r="AA645" s="9"/>
      <c r="AB645" s="9"/>
      <c r="AC645" s="9"/>
      <c r="AD645" s="9"/>
      <c r="AE645" s="9"/>
      <c r="AF645" s="9"/>
      <c r="AG645" s="9"/>
      <c r="AH645" s="9"/>
    </row>
    <row r="646" spans="1:34" x14ac:dyDescent="0.25">
      <c r="A646" s="9"/>
      <c r="B646" s="9"/>
      <c r="C646" s="9"/>
      <c r="D646" s="9"/>
      <c r="F646" s="9"/>
      <c r="I646" s="6"/>
      <c r="J646" s="6"/>
      <c r="K646" s="425"/>
      <c r="L646" s="9"/>
      <c r="M646" s="9"/>
      <c r="N646" s="9"/>
      <c r="O646" s="9"/>
      <c r="P646" s="9"/>
      <c r="Q646" s="1046"/>
      <c r="R646" s="6"/>
      <c r="S646" s="6"/>
      <c r="U646" s="9"/>
      <c r="V646" s="9"/>
      <c r="X646" s="9"/>
      <c r="Y646" s="9"/>
      <c r="Z646" s="9"/>
      <c r="AA646" s="9"/>
      <c r="AB646" s="9"/>
      <c r="AC646" s="9"/>
      <c r="AD646" s="9"/>
      <c r="AE646" s="9"/>
      <c r="AF646" s="9"/>
      <c r="AG646" s="9"/>
      <c r="AH646" s="9"/>
    </row>
    <row r="647" spans="1:34" x14ac:dyDescent="0.25">
      <c r="A647" s="9"/>
      <c r="B647" s="9"/>
      <c r="C647" s="9"/>
      <c r="D647" s="9"/>
      <c r="F647" s="9"/>
      <c r="I647" s="6"/>
      <c r="J647" s="6"/>
      <c r="K647" s="425"/>
      <c r="L647" s="9"/>
      <c r="M647" s="9"/>
      <c r="N647" s="9"/>
      <c r="O647" s="9"/>
      <c r="P647" s="9"/>
      <c r="Q647" s="1046"/>
      <c r="R647" s="6"/>
      <c r="S647" s="6"/>
      <c r="U647" s="9"/>
      <c r="V647" s="9"/>
      <c r="X647" s="9"/>
      <c r="Y647" s="9"/>
      <c r="Z647" s="9"/>
      <c r="AA647" s="9"/>
      <c r="AB647" s="9"/>
      <c r="AC647" s="9"/>
      <c r="AD647" s="9"/>
      <c r="AE647" s="9"/>
      <c r="AF647" s="9"/>
      <c r="AG647" s="9"/>
      <c r="AH647" s="9"/>
    </row>
    <row r="648" spans="1:34" x14ac:dyDescent="0.25">
      <c r="A648" s="9"/>
      <c r="B648" s="9"/>
      <c r="C648" s="9"/>
      <c r="D648" s="9"/>
      <c r="F648" s="9"/>
      <c r="I648" s="6"/>
      <c r="J648" s="6"/>
      <c r="K648" s="425"/>
      <c r="L648" s="9"/>
      <c r="M648" s="9"/>
      <c r="N648" s="9"/>
      <c r="O648" s="9"/>
      <c r="P648" s="9"/>
      <c r="Q648" s="1046"/>
      <c r="R648" s="6"/>
      <c r="S648" s="6"/>
      <c r="U648" s="9"/>
      <c r="V648" s="9"/>
      <c r="X648" s="9"/>
      <c r="Y648" s="9"/>
      <c r="Z648" s="9"/>
      <c r="AA648" s="9"/>
      <c r="AB648" s="9"/>
      <c r="AC648" s="9"/>
      <c r="AD648" s="9"/>
      <c r="AE648" s="9"/>
      <c r="AF648" s="9"/>
      <c r="AG648" s="9"/>
      <c r="AH648" s="9"/>
    </row>
    <row r="649" spans="1:34" x14ac:dyDescent="0.25">
      <c r="A649" s="9"/>
      <c r="B649" s="9"/>
      <c r="C649" s="9"/>
      <c r="D649" s="9"/>
      <c r="F649" s="9"/>
      <c r="I649" s="6"/>
      <c r="J649" s="6"/>
      <c r="K649" s="425"/>
      <c r="L649" s="9"/>
      <c r="M649" s="9"/>
      <c r="N649" s="9"/>
      <c r="O649" s="9"/>
      <c r="P649" s="9"/>
      <c r="Q649" s="1046"/>
      <c r="R649" s="6"/>
      <c r="S649" s="6"/>
      <c r="U649" s="9"/>
      <c r="V649" s="9"/>
      <c r="X649" s="9"/>
      <c r="Y649" s="9"/>
      <c r="Z649" s="9"/>
      <c r="AA649" s="9"/>
      <c r="AB649" s="9"/>
      <c r="AC649" s="9"/>
      <c r="AD649" s="9"/>
      <c r="AE649" s="9"/>
      <c r="AF649" s="9"/>
      <c r="AG649" s="9"/>
      <c r="AH649" s="9"/>
    </row>
    <row r="650" spans="1:34" x14ac:dyDescent="0.25">
      <c r="A650" s="9"/>
      <c r="B650" s="9"/>
      <c r="C650" s="9"/>
      <c r="D650" s="9"/>
      <c r="F650" s="9"/>
      <c r="I650" s="6"/>
      <c r="J650" s="6"/>
      <c r="K650" s="425"/>
      <c r="L650" s="9"/>
      <c r="M650" s="9"/>
      <c r="N650" s="9"/>
      <c r="O650" s="9"/>
      <c r="P650" s="9"/>
      <c r="Q650" s="1046"/>
      <c r="R650" s="6"/>
      <c r="S650" s="6"/>
      <c r="U650" s="9"/>
      <c r="V650" s="9"/>
      <c r="X650" s="9"/>
      <c r="Y650" s="9"/>
      <c r="Z650" s="9"/>
      <c r="AA650" s="9"/>
      <c r="AB650" s="9"/>
      <c r="AC650" s="9"/>
      <c r="AD650" s="9"/>
      <c r="AE650" s="9"/>
      <c r="AF650" s="9"/>
      <c r="AG650" s="9"/>
      <c r="AH650" s="9"/>
    </row>
    <row r="651" spans="1:34" x14ac:dyDescent="0.25">
      <c r="A651" s="9"/>
      <c r="B651" s="9"/>
      <c r="C651" s="9"/>
      <c r="D651" s="9"/>
      <c r="F651" s="9"/>
      <c r="I651" s="6"/>
      <c r="J651" s="6"/>
      <c r="K651" s="425"/>
      <c r="L651" s="9"/>
      <c r="M651" s="9"/>
      <c r="N651" s="9"/>
      <c r="O651" s="9"/>
      <c r="P651" s="9"/>
      <c r="Q651" s="1046"/>
      <c r="R651" s="6"/>
      <c r="S651" s="6"/>
      <c r="U651" s="9"/>
      <c r="V651" s="9"/>
      <c r="X651" s="9"/>
      <c r="Y651" s="9"/>
      <c r="Z651" s="9"/>
      <c r="AA651" s="9"/>
      <c r="AB651" s="9"/>
      <c r="AC651" s="9"/>
      <c r="AD651" s="9"/>
      <c r="AE651" s="9"/>
      <c r="AF651" s="9"/>
      <c r="AG651" s="9"/>
      <c r="AH651" s="9"/>
    </row>
    <row r="652" spans="1:34" x14ac:dyDescent="0.25">
      <c r="A652" s="9"/>
      <c r="B652" s="9"/>
      <c r="C652" s="9"/>
      <c r="D652" s="9"/>
      <c r="F652" s="9"/>
      <c r="I652" s="6"/>
      <c r="J652" s="6"/>
      <c r="K652" s="425"/>
      <c r="L652" s="9"/>
      <c r="M652" s="9"/>
      <c r="N652" s="9"/>
      <c r="O652" s="9"/>
      <c r="P652" s="9"/>
      <c r="Q652" s="1046"/>
      <c r="R652" s="6"/>
      <c r="S652" s="6"/>
      <c r="U652" s="9"/>
      <c r="V652" s="9"/>
      <c r="X652" s="9"/>
      <c r="Y652" s="9"/>
      <c r="Z652" s="9"/>
      <c r="AA652" s="9"/>
      <c r="AB652" s="9"/>
      <c r="AC652" s="9"/>
      <c r="AD652" s="9"/>
      <c r="AE652" s="9"/>
      <c r="AF652" s="9"/>
      <c r="AG652" s="9"/>
      <c r="AH652" s="9"/>
    </row>
    <row r="653" spans="1:34" x14ac:dyDescent="0.25">
      <c r="A653" s="9"/>
      <c r="B653" s="9"/>
      <c r="C653" s="9"/>
      <c r="D653" s="9"/>
      <c r="F653" s="9"/>
      <c r="I653" s="6"/>
      <c r="J653" s="6"/>
      <c r="K653" s="425"/>
      <c r="L653" s="9"/>
      <c r="M653" s="9"/>
      <c r="N653" s="9"/>
      <c r="O653" s="9"/>
      <c r="P653" s="9"/>
      <c r="Q653" s="1046"/>
      <c r="R653" s="6"/>
      <c r="S653" s="6"/>
      <c r="U653" s="9"/>
      <c r="V653" s="9"/>
      <c r="X653" s="9"/>
      <c r="Y653" s="9"/>
      <c r="Z653" s="9"/>
      <c r="AA653" s="9"/>
      <c r="AB653" s="9"/>
      <c r="AC653" s="9"/>
      <c r="AD653" s="9"/>
      <c r="AE653" s="9"/>
      <c r="AF653" s="9"/>
      <c r="AG653" s="9"/>
      <c r="AH653" s="9"/>
    </row>
    <row r="654" spans="1:34" x14ac:dyDescent="0.25">
      <c r="A654" s="9"/>
      <c r="B654" s="9"/>
      <c r="C654" s="9"/>
      <c r="D654" s="9"/>
      <c r="F654" s="9"/>
      <c r="I654" s="6"/>
      <c r="J654" s="6"/>
      <c r="K654" s="425"/>
      <c r="L654" s="9"/>
      <c r="M654" s="9"/>
      <c r="N654" s="9"/>
      <c r="O654" s="9"/>
      <c r="P654" s="9"/>
      <c r="Q654" s="1046"/>
      <c r="R654" s="6"/>
      <c r="S654" s="6"/>
      <c r="U654" s="9"/>
      <c r="V654" s="9"/>
      <c r="X654" s="9"/>
      <c r="Y654" s="9"/>
      <c r="Z654" s="9"/>
      <c r="AA654" s="9"/>
      <c r="AB654" s="9"/>
      <c r="AC654" s="9"/>
      <c r="AD654" s="9"/>
      <c r="AE654" s="9"/>
      <c r="AF654" s="9"/>
      <c r="AG654" s="9"/>
      <c r="AH654" s="9"/>
    </row>
    <row r="655" spans="1:34" x14ac:dyDescent="0.25">
      <c r="A655" s="9"/>
      <c r="B655" s="9"/>
      <c r="C655" s="9"/>
      <c r="D655" s="9"/>
      <c r="F655" s="9"/>
      <c r="I655" s="6"/>
      <c r="J655" s="6"/>
      <c r="K655" s="425"/>
      <c r="L655" s="9"/>
      <c r="M655" s="9"/>
      <c r="N655" s="9"/>
      <c r="O655" s="9"/>
      <c r="P655" s="9"/>
      <c r="Q655" s="1046"/>
      <c r="R655" s="6"/>
      <c r="S655" s="6"/>
      <c r="U655" s="9"/>
      <c r="V655" s="9"/>
      <c r="X655" s="9"/>
      <c r="Y655" s="9"/>
      <c r="Z655" s="9"/>
      <c r="AA655" s="9"/>
      <c r="AB655" s="9"/>
      <c r="AC655" s="9"/>
      <c r="AD655" s="9"/>
      <c r="AE655" s="9"/>
      <c r="AF655" s="9"/>
      <c r="AG655" s="9"/>
      <c r="AH655" s="9"/>
    </row>
    <row r="656" spans="1:34" x14ac:dyDescent="0.25">
      <c r="A656" s="9"/>
      <c r="B656" s="9"/>
      <c r="C656" s="9"/>
      <c r="D656" s="9"/>
      <c r="F656" s="9"/>
      <c r="I656" s="6"/>
      <c r="J656" s="6"/>
      <c r="K656" s="425"/>
      <c r="L656" s="9"/>
      <c r="M656" s="9"/>
      <c r="N656" s="9"/>
      <c r="O656" s="9"/>
      <c r="P656" s="9"/>
      <c r="Q656" s="1046"/>
      <c r="R656" s="6"/>
      <c r="S656" s="6"/>
      <c r="U656" s="9"/>
      <c r="V656" s="9"/>
      <c r="X656" s="9"/>
      <c r="Y656" s="9"/>
      <c r="Z656" s="9"/>
      <c r="AA656" s="9"/>
      <c r="AB656" s="9"/>
      <c r="AC656" s="9"/>
      <c r="AD656" s="9"/>
      <c r="AE656" s="9"/>
      <c r="AF656" s="9"/>
      <c r="AG656" s="9"/>
      <c r="AH656" s="9"/>
    </row>
    <row r="657" spans="1:34" x14ac:dyDescent="0.25">
      <c r="A657" s="9"/>
      <c r="B657" s="9"/>
      <c r="C657" s="9"/>
      <c r="D657" s="9"/>
      <c r="F657" s="9"/>
      <c r="I657" s="6"/>
      <c r="J657" s="6"/>
      <c r="K657" s="425"/>
      <c r="L657" s="9"/>
      <c r="M657" s="9"/>
      <c r="N657" s="9"/>
      <c r="O657" s="9"/>
      <c r="P657" s="9"/>
      <c r="Q657" s="1046"/>
      <c r="R657" s="6"/>
      <c r="S657" s="6"/>
      <c r="U657" s="9"/>
      <c r="V657" s="9"/>
      <c r="X657" s="9"/>
      <c r="Y657" s="9"/>
      <c r="Z657" s="9"/>
      <c r="AA657" s="9"/>
      <c r="AB657" s="9"/>
      <c r="AC657" s="9"/>
      <c r="AD657" s="9"/>
      <c r="AE657" s="9"/>
      <c r="AF657" s="9"/>
      <c r="AG657" s="9"/>
      <c r="AH657" s="9"/>
    </row>
    <row r="658" spans="1:34" x14ac:dyDescent="0.25">
      <c r="A658" s="9"/>
      <c r="B658" s="9"/>
      <c r="C658" s="9"/>
      <c r="D658" s="9"/>
      <c r="F658" s="9"/>
      <c r="I658" s="6"/>
      <c r="J658" s="6"/>
      <c r="K658" s="425"/>
      <c r="L658" s="9"/>
      <c r="M658" s="9"/>
      <c r="N658" s="9"/>
      <c r="O658" s="9"/>
      <c r="P658" s="9"/>
      <c r="Q658" s="1046"/>
      <c r="R658" s="6"/>
      <c r="S658" s="6"/>
      <c r="U658" s="9"/>
      <c r="V658" s="9"/>
      <c r="X658" s="9"/>
      <c r="Y658" s="9"/>
      <c r="Z658" s="9"/>
      <c r="AA658" s="9"/>
      <c r="AB658" s="9"/>
      <c r="AC658" s="9"/>
      <c r="AD658" s="9"/>
      <c r="AE658" s="9"/>
      <c r="AF658" s="9"/>
      <c r="AG658" s="9"/>
      <c r="AH658" s="9"/>
    </row>
    <row r="659" spans="1:34" x14ac:dyDescent="0.25">
      <c r="A659" s="9"/>
      <c r="B659" s="9"/>
      <c r="C659" s="9"/>
      <c r="D659" s="9"/>
      <c r="F659" s="9"/>
      <c r="I659" s="6"/>
      <c r="J659" s="6"/>
      <c r="K659" s="425"/>
      <c r="L659" s="9"/>
      <c r="M659" s="9"/>
      <c r="N659" s="9"/>
      <c r="O659" s="9"/>
      <c r="P659" s="9"/>
      <c r="Q659" s="1046"/>
      <c r="R659" s="6"/>
      <c r="S659" s="6"/>
      <c r="U659" s="9"/>
      <c r="V659" s="9"/>
      <c r="X659" s="9"/>
      <c r="Y659" s="9"/>
      <c r="Z659" s="9"/>
      <c r="AA659" s="9"/>
      <c r="AB659" s="9"/>
      <c r="AC659" s="9"/>
      <c r="AD659" s="9"/>
      <c r="AE659" s="9"/>
      <c r="AF659" s="9"/>
      <c r="AG659" s="9"/>
      <c r="AH659" s="9"/>
    </row>
    <row r="660" spans="1:34" x14ac:dyDescent="0.25">
      <c r="A660" s="9"/>
      <c r="B660" s="9"/>
      <c r="C660" s="9"/>
      <c r="D660" s="9"/>
      <c r="F660" s="9"/>
      <c r="I660" s="6"/>
      <c r="J660" s="6"/>
      <c r="K660" s="425"/>
      <c r="L660" s="9"/>
      <c r="M660" s="9"/>
      <c r="N660" s="9"/>
      <c r="O660" s="9"/>
      <c r="P660" s="9"/>
      <c r="Q660" s="1046"/>
      <c r="R660" s="6"/>
      <c r="S660" s="6"/>
      <c r="U660" s="9"/>
      <c r="V660" s="9"/>
      <c r="X660" s="9"/>
      <c r="Y660" s="9"/>
      <c r="Z660" s="9"/>
      <c r="AA660" s="9"/>
      <c r="AB660" s="9"/>
      <c r="AC660" s="9"/>
      <c r="AD660" s="9"/>
      <c r="AE660" s="9"/>
      <c r="AF660" s="9"/>
      <c r="AG660" s="9"/>
      <c r="AH660" s="9"/>
    </row>
    <row r="661" spans="1:34" x14ac:dyDescent="0.25">
      <c r="A661" s="9"/>
      <c r="B661" s="9"/>
      <c r="C661" s="9"/>
      <c r="D661" s="9"/>
      <c r="F661" s="9"/>
      <c r="I661" s="6"/>
      <c r="J661" s="6"/>
      <c r="K661" s="425"/>
      <c r="L661" s="9"/>
      <c r="M661" s="9"/>
      <c r="N661" s="9"/>
      <c r="O661" s="9"/>
      <c r="P661" s="9"/>
      <c r="Q661" s="1046"/>
      <c r="R661" s="6"/>
      <c r="S661" s="6"/>
      <c r="U661" s="9"/>
      <c r="V661" s="9"/>
      <c r="X661" s="9"/>
      <c r="Y661" s="9"/>
      <c r="Z661" s="9"/>
      <c r="AA661" s="9"/>
      <c r="AB661" s="9"/>
      <c r="AC661" s="9"/>
      <c r="AD661" s="9"/>
      <c r="AE661" s="9"/>
      <c r="AF661" s="9"/>
      <c r="AG661" s="9"/>
      <c r="AH661" s="9"/>
    </row>
    <row r="662" spans="1:34" x14ac:dyDescent="0.25">
      <c r="A662" s="9"/>
      <c r="B662" s="9"/>
      <c r="C662" s="9"/>
      <c r="D662" s="9"/>
      <c r="F662" s="9"/>
      <c r="I662" s="6"/>
      <c r="J662" s="6"/>
      <c r="K662" s="425"/>
      <c r="L662" s="9"/>
      <c r="M662" s="9"/>
      <c r="N662" s="9"/>
      <c r="O662" s="9"/>
      <c r="P662" s="9"/>
      <c r="Q662" s="1046"/>
      <c r="R662" s="6"/>
      <c r="S662" s="6"/>
      <c r="U662" s="9"/>
      <c r="V662" s="9"/>
      <c r="X662" s="9"/>
      <c r="Y662" s="9"/>
      <c r="Z662" s="9"/>
      <c r="AA662" s="9"/>
      <c r="AB662" s="9"/>
      <c r="AC662" s="9"/>
      <c r="AD662" s="9"/>
      <c r="AE662" s="9"/>
      <c r="AF662" s="9"/>
      <c r="AG662" s="9"/>
      <c r="AH662" s="9"/>
    </row>
    <row r="663" spans="1:34" x14ac:dyDescent="0.25">
      <c r="A663" s="9"/>
      <c r="B663" s="9"/>
      <c r="C663" s="9"/>
      <c r="D663" s="9"/>
      <c r="F663" s="9"/>
      <c r="I663" s="6"/>
      <c r="J663" s="6"/>
      <c r="K663" s="425"/>
      <c r="L663" s="9"/>
      <c r="M663" s="9"/>
      <c r="N663" s="9"/>
      <c r="O663" s="9"/>
      <c r="P663" s="9"/>
      <c r="Q663" s="1046"/>
      <c r="R663" s="6"/>
      <c r="S663" s="6"/>
      <c r="U663" s="9"/>
      <c r="V663" s="9"/>
      <c r="X663" s="9"/>
      <c r="Y663" s="9"/>
      <c r="Z663" s="9"/>
      <c r="AA663" s="9"/>
      <c r="AB663" s="9"/>
      <c r="AC663" s="9"/>
      <c r="AD663" s="9"/>
      <c r="AE663" s="9"/>
      <c r="AF663" s="9"/>
      <c r="AG663" s="9"/>
      <c r="AH663" s="9"/>
    </row>
    <row r="664" spans="1:34" x14ac:dyDescent="0.25">
      <c r="A664" s="9"/>
      <c r="B664" s="9"/>
      <c r="C664" s="9"/>
      <c r="D664" s="9"/>
      <c r="F664" s="9"/>
      <c r="I664" s="6"/>
      <c r="J664" s="6"/>
      <c r="K664" s="425"/>
      <c r="L664" s="9"/>
      <c r="M664" s="9"/>
      <c r="N664" s="9"/>
      <c r="O664" s="9"/>
      <c r="P664" s="9"/>
      <c r="Q664" s="1046"/>
      <c r="R664" s="6"/>
      <c r="S664" s="6"/>
      <c r="U664" s="9"/>
      <c r="V664" s="9"/>
      <c r="X664" s="9"/>
      <c r="Y664" s="9"/>
      <c r="Z664" s="9"/>
      <c r="AA664" s="9"/>
      <c r="AB664" s="9"/>
      <c r="AC664" s="9"/>
      <c r="AD664" s="9"/>
      <c r="AE664" s="9"/>
      <c r="AF664" s="9"/>
      <c r="AG664" s="9"/>
      <c r="AH664" s="9"/>
    </row>
    <row r="665" spans="1:34" x14ac:dyDescent="0.25">
      <c r="A665" s="9"/>
      <c r="B665" s="9"/>
      <c r="C665" s="9"/>
      <c r="D665" s="9"/>
      <c r="F665" s="9"/>
      <c r="I665" s="6"/>
      <c r="J665" s="6"/>
      <c r="K665" s="425"/>
      <c r="L665" s="9"/>
      <c r="M665" s="9"/>
      <c r="N665" s="9"/>
      <c r="O665" s="9"/>
      <c r="P665" s="9"/>
      <c r="Q665" s="1046"/>
      <c r="R665" s="6"/>
      <c r="S665" s="6"/>
      <c r="U665" s="9"/>
      <c r="V665" s="9"/>
      <c r="X665" s="9"/>
      <c r="Y665" s="9"/>
      <c r="Z665" s="9"/>
      <c r="AA665" s="9"/>
      <c r="AB665" s="9"/>
      <c r="AC665" s="9"/>
      <c r="AD665" s="9"/>
      <c r="AE665" s="9"/>
      <c r="AF665" s="9"/>
      <c r="AG665" s="9"/>
      <c r="AH665" s="9"/>
    </row>
    <row r="666" spans="1:34" x14ac:dyDescent="0.25">
      <c r="A666" s="9"/>
      <c r="B666" s="9"/>
      <c r="C666" s="9"/>
      <c r="D666" s="9"/>
      <c r="F666" s="9"/>
      <c r="I666" s="6"/>
      <c r="J666" s="6"/>
      <c r="K666" s="425"/>
      <c r="L666" s="9"/>
      <c r="M666" s="9"/>
      <c r="N666" s="9"/>
      <c r="O666" s="9"/>
      <c r="P666" s="9"/>
      <c r="Q666" s="1046"/>
      <c r="R666" s="6"/>
      <c r="S666" s="6"/>
      <c r="U666" s="9"/>
      <c r="V666" s="9"/>
      <c r="X666" s="9"/>
      <c r="Y666" s="9"/>
      <c r="Z666" s="9"/>
      <c r="AA666" s="9"/>
      <c r="AB666" s="9"/>
      <c r="AC666" s="9"/>
      <c r="AD666" s="9"/>
      <c r="AE666" s="9"/>
      <c r="AF666" s="9"/>
      <c r="AG666" s="9"/>
      <c r="AH666" s="9"/>
    </row>
    <row r="667" spans="1:34" x14ac:dyDescent="0.25">
      <c r="A667" s="9"/>
      <c r="B667" s="9"/>
      <c r="C667" s="9"/>
      <c r="D667" s="9"/>
      <c r="F667" s="9"/>
      <c r="I667" s="6"/>
      <c r="J667" s="6"/>
      <c r="K667" s="425"/>
      <c r="L667" s="9"/>
      <c r="M667" s="9"/>
      <c r="N667" s="9"/>
      <c r="O667" s="9"/>
      <c r="P667" s="9"/>
      <c r="Q667" s="1046"/>
      <c r="R667" s="6"/>
      <c r="S667" s="6"/>
      <c r="U667" s="9"/>
      <c r="V667" s="9"/>
      <c r="X667" s="9"/>
      <c r="Y667" s="9"/>
      <c r="Z667" s="9"/>
      <c r="AA667" s="9"/>
      <c r="AB667" s="9"/>
      <c r="AC667" s="9"/>
      <c r="AD667" s="9"/>
      <c r="AE667" s="9"/>
      <c r="AF667" s="9"/>
      <c r="AG667" s="9"/>
      <c r="AH667" s="9"/>
    </row>
    <row r="668" spans="1:34" x14ac:dyDescent="0.25">
      <c r="A668" s="9"/>
      <c r="B668" s="9"/>
      <c r="C668" s="9"/>
      <c r="D668" s="9"/>
      <c r="F668" s="9"/>
      <c r="I668" s="6"/>
      <c r="J668" s="6"/>
      <c r="K668" s="425"/>
      <c r="L668" s="9"/>
      <c r="M668" s="9"/>
      <c r="N668" s="9"/>
      <c r="O668" s="9"/>
      <c r="P668" s="9"/>
      <c r="Q668" s="1046"/>
      <c r="R668" s="6"/>
      <c r="S668" s="6"/>
      <c r="U668" s="9"/>
      <c r="V668" s="9"/>
      <c r="X668" s="9"/>
      <c r="Y668" s="9"/>
      <c r="Z668" s="9"/>
      <c r="AA668" s="9"/>
      <c r="AB668" s="9"/>
      <c r="AC668" s="9"/>
      <c r="AD668" s="9"/>
      <c r="AE668" s="9"/>
      <c r="AF668" s="9"/>
      <c r="AG668" s="9"/>
      <c r="AH668" s="9"/>
    </row>
    <row r="669" spans="1:34" x14ac:dyDescent="0.25">
      <c r="A669" s="9"/>
      <c r="B669" s="9"/>
      <c r="C669" s="9"/>
      <c r="D669" s="9"/>
      <c r="F669" s="9"/>
      <c r="I669" s="6"/>
      <c r="J669" s="6"/>
      <c r="K669" s="425"/>
      <c r="L669" s="9"/>
      <c r="M669" s="9"/>
      <c r="N669" s="9"/>
      <c r="O669" s="9"/>
      <c r="P669" s="9"/>
      <c r="Q669" s="1046"/>
      <c r="R669" s="6"/>
      <c r="S669" s="6"/>
      <c r="U669" s="9"/>
      <c r="V669" s="9"/>
      <c r="X669" s="9"/>
      <c r="Y669" s="9"/>
      <c r="Z669" s="9"/>
      <c r="AA669" s="9"/>
      <c r="AB669" s="9"/>
      <c r="AC669" s="9"/>
      <c r="AD669" s="9"/>
      <c r="AE669" s="9"/>
      <c r="AF669" s="9"/>
      <c r="AG669" s="9"/>
      <c r="AH669" s="9"/>
    </row>
    <row r="670" spans="1:34" x14ac:dyDescent="0.25">
      <c r="A670" s="9"/>
      <c r="B670" s="9"/>
      <c r="C670" s="9"/>
      <c r="D670" s="9"/>
      <c r="F670" s="9"/>
      <c r="I670" s="6"/>
      <c r="J670" s="6"/>
      <c r="K670" s="425"/>
      <c r="L670" s="9"/>
      <c r="M670" s="9"/>
      <c r="N670" s="9"/>
      <c r="O670" s="9"/>
      <c r="P670" s="9"/>
      <c r="Q670" s="1046"/>
      <c r="R670" s="6"/>
      <c r="S670" s="6"/>
      <c r="U670" s="9"/>
      <c r="V670" s="9"/>
      <c r="X670" s="9"/>
      <c r="Y670" s="9"/>
      <c r="Z670" s="9"/>
      <c r="AA670" s="9"/>
      <c r="AB670" s="9"/>
      <c r="AC670" s="9"/>
      <c r="AD670" s="9"/>
      <c r="AE670" s="9"/>
      <c r="AF670" s="9"/>
      <c r="AG670" s="9"/>
      <c r="AH670" s="9"/>
    </row>
    <row r="671" spans="1:34" x14ac:dyDescent="0.25">
      <c r="A671" s="9"/>
      <c r="B671" s="9"/>
      <c r="C671" s="9"/>
      <c r="D671" s="9"/>
      <c r="F671" s="9"/>
      <c r="I671" s="6"/>
      <c r="J671" s="6"/>
      <c r="K671" s="425"/>
      <c r="L671" s="9"/>
      <c r="M671" s="9"/>
      <c r="N671" s="9"/>
      <c r="O671" s="9"/>
      <c r="P671" s="9"/>
      <c r="Q671" s="1046"/>
      <c r="R671" s="6"/>
      <c r="S671" s="6"/>
      <c r="U671" s="9"/>
      <c r="V671" s="9"/>
      <c r="X671" s="9"/>
      <c r="Y671" s="9"/>
      <c r="Z671" s="9"/>
      <c r="AA671" s="9"/>
      <c r="AB671" s="9"/>
      <c r="AC671" s="9"/>
      <c r="AD671" s="9"/>
      <c r="AE671" s="9"/>
      <c r="AF671" s="9"/>
      <c r="AG671" s="9"/>
      <c r="AH671" s="9"/>
    </row>
    <row r="672" spans="1:34" x14ac:dyDescent="0.25">
      <c r="A672" s="9"/>
      <c r="B672" s="9"/>
      <c r="C672" s="9"/>
      <c r="D672" s="9"/>
      <c r="F672" s="9"/>
      <c r="I672" s="6"/>
      <c r="J672" s="6"/>
      <c r="K672" s="425"/>
      <c r="L672" s="9"/>
      <c r="M672" s="9"/>
      <c r="N672" s="9"/>
      <c r="O672" s="9"/>
      <c r="P672" s="9"/>
      <c r="Q672" s="1046"/>
      <c r="R672" s="6"/>
      <c r="S672" s="6"/>
      <c r="U672" s="9"/>
      <c r="V672" s="9"/>
      <c r="X672" s="9"/>
      <c r="Y672" s="9"/>
      <c r="Z672" s="9"/>
      <c r="AA672" s="9"/>
      <c r="AB672" s="9"/>
      <c r="AC672" s="9"/>
      <c r="AD672" s="9"/>
      <c r="AE672" s="9"/>
      <c r="AF672" s="9"/>
      <c r="AG672" s="9"/>
      <c r="AH672" s="9"/>
    </row>
    <row r="673" spans="1:34" x14ac:dyDescent="0.25">
      <c r="A673" s="9"/>
      <c r="B673" s="9"/>
      <c r="C673" s="9"/>
      <c r="D673" s="9"/>
      <c r="F673" s="9"/>
      <c r="I673" s="6"/>
      <c r="J673" s="6"/>
      <c r="K673" s="425"/>
      <c r="L673" s="9"/>
      <c r="M673" s="9"/>
      <c r="N673" s="9"/>
      <c r="O673" s="9"/>
      <c r="P673" s="9"/>
      <c r="Q673" s="1046"/>
      <c r="R673" s="6"/>
      <c r="S673" s="6"/>
      <c r="U673" s="9"/>
      <c r="V673" s="9"/>
      <c r="X673" s="9"/>
      <c r="Y673" s="9"/>
      <c r="Z673" s="9"/>
      <c r="AA673" s="9"/>
      <c r="AB673" s="9"/>
      <c r="AC673" s="9"/>
      <c r="AD673" s="9"/>
      <c r="AE673" s="9"/>
      <c r="AF673" s="9"/>
      <c r="AG673" s="9"/>
      <c r="AH673" s="9"/>
    </row>
    <row r="674" spans="1:34" x14ac:dyDescent="0.25">
      <c r="A674" s="9"/>
      <c r="B674" s="9"/>
      <c r="C674" s="9"/>
      <c r="D674" s="9"/>
      <c r="F674" s="9"/>
      <c r="I674" s="6"/>
      <c r="J674" s="6"/>
      <c r="K674" s="425"/>
      <c r="L674" s="9"/>
      <c r="M674" s="9"/>
      <c r="N674" s="9"/>
      <c r="O674" s="9"/>
      <c r="P674" s="9"/>
      <c r="Q674" s="1046"/>
      <c r="R674" s="6"/>
      <c r="S674" s="6"/>
      <c r="U674" s="9"/>
      <c r="V674" s="9"/>
      <c r="X674" s="9"/>
      <c r="Y674" s="9"/>
      <c r="Z674" s="9"/>
      <c r="AA674" s="9"/>
      <c r="AB674" s="9"/>
      <c r="AC674" s="9"/>
      <c r="AD674" s="9"/>
      <c r="AE674" s="9"/>
      <c r="AF674" s="9"/>
      <c r="AG674" s="9"/>
      <c r="AH674" s="9"/>
    </row>
    <row r="675" spans="1:34" x14ac:dyDescent="0.25">
      <c r="A675" s="9"/>
      <c r="B675" s="9"/>
      <c r="C675" s="9"/>
      <c r="D675" s="9"/>
      <c r="F675" s="9"/>
      <c r="I675" s="6"/>
      <c r="J675" s="6"/>
      <c r="K675" s="425"/>
      <c r="L675" s="9"/>
      <c r="M675" s="9"/>
      <c r="N675" s="9"/>
      <c r="O675" s="9"/>
      <c r="P675" s="9"/>
      <c r="Q675" s="1046"/>
      <c r="R675" s="6"/>
      <c r="S675" s="6"/>
      <c r="U675" s="9"/>
      <c r="V675" s="9"/>
      <c r="X675" s="9"/>
      <c r="Y675" s="9"/>
      <c r="Z675" s="9"/>
      <c r="AA675" s="9"/>
      <c r="AB675" s="9"/>
      <c r="AC675" s="9"/>
      <c r="AD675" s="9"/>
      <c r="AE675" s="9"/>
      <c r="AF675" s="9"/>
      <c r="AG675" s="9"/>
      <c r="AH675" s="9"/>
    </row>
    <row r="676" spans="1:34" x14ac:dyDescent="0.25">
      <c r="A676" s="9"/>
      <c r="B676" s="9"/>
      <c r="C676" s="9"/>
      <c r="D676" s="9"/>
      <c r="F676" s="9"/>
      <c r="I676" s="6"/>
      <c r="J676" s="6"/>
      <c r="K676" s="425"/>
      <c r="L676" s="9"/>
      <c r="M676" s="9"/>
      <c r="N676" s="9"/>
      <c r="O676" s="9"/>
      <c r="P676" s="9"/>
      <c r="Q676" s="1046"/>
      <c r="R676" s="6"/>
      <c r="S676" s="6"/>
      <c r="U676" s="9"/>
      <c r="V676" s="9"/>
      <c r="X676" s="9"/>
      <c r="Y676" s="9"/>
      <c r="Z676" s="9"/>
      <c r="AA676" s="9"/>
      <c r="AB676" s="9"/>
      <c r="AC676" s="9"/>
      <c r="AD676" s="9"/>
      <c r="AE676" s="9"/>
      <c r="AF676" s="9"/>
      <c r="AG676" s="9"/>
      <c r="AH676" s="9"/>
    </row>
    <row r="677" spans="1:34" x14ac:dyDescent="0.25">
      <c r="A677" s="9"/>
      <c r="B677" s="9"/>
      <c r="C677" s="9"/>
      <c r="D677" s="9"/>
      <c r="F677" s="9"/>
      <c r="I677" s="6"/>
      <c r="J677" s="6"/>
      <c r="K677" s="425"/>
      <c r="L677" s="9"/>
      <c r="M677" s="9"/>
      <c r="N677" s="9"/>
      <c r="O677" s="9"/>
      <c r="P677" s="9"/>
      <c r="Q677" s="1046"/>
      <c r="R677" s="6"/>
      <c r="S677" s="6"/>
      <c r="U677" s="9"/>
      <c r="V677" s="9"/>
      <c r="X677" s="9"/>
      <c r="Y677" s="9"/>
      <c r="Z677" s="9"/>
      <c r="AA677" s="9"/>
      <c r="AB677" s="9"/>
      <c r="AC677" s="9"/>
      <c r="AD677" s="9"/>
      <c r="AE677" s="9"/>
      <c r="AF677" s="9"/>
      <c r="AG677" s="9"/>
      <c r="AH677" s="9"/>
    </row>
    <row r="678" spans="1:34" x14ac:dyDescent="0.25">
      <c r="A678" s="9"/>
      <c r="B678" s="9"/>
      <c r="C678" s="9"/>
      <c r="D678" s="9"/>
      <c r="F678" s="9"/>
      <c r="I678" s="6"/>
      <c r="J678" s="6"/>
      <c r="K678" s="425"/>
      <c r="L678" s="9"/>
      <c r="M678" s="9"/>
      <c r="N678" s="9"/>
      <c r="O678" s="9"/>
      <c r="P678" s="9"/>
      <c r="Q678" s="1046"/>
      <c r="R678" s="6"/>
      <c r="S678" s="6"/>
      <c r="U678" s="9"/>
      <c r="V678" s="9"/>
      <c r="X678" s="9"/>
      <c r="Y678" s="9"/>
      <c r="Z678" s="9"/>
      <c r="AA678" s="9"/>
      <c r="AB678" s="9"/>
      <c r="AC678" s="9"/>
      <c r="AD678" s="9"/>
      <c r="AE678" s="9"/>
      <c r="AF678" s="9"/>
      <c r="AG678" s="9"/>
      <c r="AH678" s="9"/>
    </row>
    <row r="679" spans="1:34" x14ac:dyDescent="0.25">
      <c r="A679" s="9"/>
      <c r="B679" s="9"/>
      <c r="C679" s="9"/>
      <c r="D679" s="9"/>
      <c r="F679" s="9"/>
      <c r="I679" s="6"/>
      <c r="J679" s="6"/>
      <c r="K679" s="425"/>
      <c r="L679" s="9"/>
      <c r="M679" s="9"/>
      <c r="N679" s="9"/>
      <c r="O679" s="9"/>
      <c r="P679" s="9"/>
      <c r="Q679" s="1046"/>
      <c r="R679" s="6"/>
      <c r="S679" s="6"/>
      <c r="U679" s="9"/>
      <c r="V679" s="9"/>
      <c r="X679" s="9"/>
      <c r="Y679" s="9"/>
      <c r="Z679" s="9"/>
      <c r="AA679" s="9"/>
      <c r="AB679" s="9"/>
      <c r="AC679" s="9"/>
      <c r="AD679" s="9"/>
      <c r="AE679" s="9"/>
      <c r="AF679" s="9"/>
      <c r="AG679" s="9"/>
      <c r="AH679" s="9"/>
    </row>
    <row r="680" spans="1:34" x14ac:dyDescent="0.25">
      <c r="A680" s="9"/>
      <c r="B680" s="9"/>
      <c r="C680" s="9"/>
      <c r="D680" s="9"/>
      <c r="F680" s="9"/>
      <c r="I680" s="6"/>
      <c r="J680" s="6"/>
      <c r="K680" s="425"/>
      <c r="L680" s="9"/>
      <c r="M680" s="9"/>
      <c r="N680" s="9"/>
      <c r="O680" s="9"/>
      <c r="P680" s="9"/>
      <c r="Q680" s="1046"/>
      <c r="R680" s="6"/>
      <c r="S680" s="6"/>
      <c r="U680" s="9"/>
      <c r="V680" s="9"/>
      <c r="X680" s="9"/>
      <c r="Y680" s="9"/>
      <c r="Z680" s="9"/>
      <c r="AA680" s="9"/>
      <c r="AB680" s="9"/>
      <c r="AC680" s="9"/>
      <c r="AD680" s="9"/>
      <c r="AE680" s="9"/>
      <c r="AF680" s="9"/>
      <c r="AG680" s="9"/>
      <c r="AH680" s="9"/>
    </row>
    <row r="681" spans="1:34" x14ac:dyDescent="0.25">
      <c r="A681" s="9"/>
      <c r="B681" s="9"/>
      <c r="C681" s="9"/>
      <c r="D681" s="9"/>
      <c r="F681" s="9"/>
      <c r="I681" s="6"/>
      <c r="J681" s="6"/>
      <c r="K681" s="425"/>
      <c r="L681" s="9"/>
      <c r="M681" s="9"/>
      <c r="N681" s="9"/>
      <c r="O681" s="9"/>
      <c r="P681" s="9"/>
      <c r="Q681" s="1046"/>
      <c r="R681" s="6"/>
      <c r="S681" s="6"/>
      <c r="U681" s="9"/>
      <c r="V681" s="9"/>
      <c r="X681" s="9"/>
      <c r="Y681" s="9"/>
      <c r="Z681" s="9"/>
      <c r="AA681" s="9"/>
      <c r="AB681" s="9"/>
      <c r="AC681" s="9"/>
      <c r="AD681" s="9"/>
      <c r="AE681" s="9"/>
      <c r="AF681" s="9"/>
      <c r="AG681" s="9"/>
      <c r="AH681" s="9"/>
    </row>
    <row r="682" spans="1:34" x14ac:dyDescent="0.25">
      <c r="A682" s="9"/>
      <c r="B682" s="9"/>
      <c r="C682" s="9"/>
      <c r="D682" s="9"/>
      <c r="F682" s="9"/>
      <c r="I682" s="6"/>
      <c r="J682" s="6"/>
      <c r="K682" s="425"/>
      <c r="L682" s="9"/>
      <c r="M682" s="9"/>
      <c r="N682" s="9"/>
      <c r="O682" s="9"/>
      <c r="P682" s="9"/>
      <c r="Q682" s="1046"/>
      <c r="R682" s="6"/>
      <c r="S682" s="6"/>
      <c r="U682" s="9"/>
      <c r="V682" s="9"/>
      <c r="X682" s="9"/>
      <c r="Y682" s="9"/>
      <c r="Z682" s="9"/>
      <c r="AA682" s="9"/>
      <c r="AB682" s="9"/>
      <c r="AC682" s="9"/>
      <c r="AD682" s="9"/>
      <c r="AE682" s="9"/>
      <c r="AF682" s="9"/>
      <c r="AG682" s="9"/>
      <c r="AH682" s="9"/>
    </row>
    <row r="683" spans="1:34" x14ac:dyDescent="0.25">
      <c r="A683" s="9"/>
      <c r="B683" s="9"/>
      <c r="C683" s="9"/>
      <c r="D683" s="9"/>
      <c r="F683" s="9"/>
      <c r="I683" s="6"/>
      <c r="J683" s="6"/>
      <c r="K683" s="425"/>
      <c r="L683" s="9"/>
      <c r="M683" s="9"/>
      <c r="N683" s="9"/>
      <c r="O683" s="9"/>
      <c r="P683" s="9"/>
      <c r="Q683" s="1046"/>
      <c r="R683" s="6"/>
      <c r="S683" s="6"/>
      <c r="U683" s="9"/>
      <c r="V683" s="9"/>
      <c r="X683" s="9"/>
      <c r="Y683" s="9"/>
      <c r="Z683" s="9"/>
      <c r="AA683" s="9"/>
      <c r="AB683" s="9"/>
      <c r="AC683" s="9"/>
      <c r="AD683" s="9"/>
      <c r="AE683" s="9"/>
      <c r="AF683" s="9"/>
      <c r="AG683" s="9"/>
      <c r="AH683" s="9"/>
    </row>
    <row r="684" spans="1:34" x14ac:dyDescent="0.25">
      <c r="A684" s="9"/>
      <c r="B684" s="9"/>
      <c r="C684" s="9"/>
      <c r="D684" s="9"/>
      <c r="F684" s="9"/>
      <c r="I684" s="6"/>
      <c r="J684" s="6"/>
      <c r="K684" s="425"/>
      <c r="L684" s="9"/>
      <c r="M684" s="9"/>
      <c r="N684" s="9"/>
      <c r="O684" s="9"/>
      <c r="P684" s="9"/>
      <c r="Q684" s="1046"/>
      <c r="R684" s="6"/>
      <c r="S684" s="6"/>
      <c r="U684" s="9"/>
      <c r="V684" s="9"/>
      <c r="X684" s="9"/>
      <c r="Y684" s="9"/>
      <c r="Z684" s="9"/>
      <c r="AA684" s="9"/>
      <c r="AB684" s="9"/>
      <c r="AC684" s="9"/>
      <c r="AD684" s="9"/>
      <c r="AE684" s="9"/>
      <c r="AF684" s="9"/>
      <c r="AG684" s="9"/>
      <c r="AH684" s="9"/>
    </row>
    <row r="685" spans="1:34" x14ac:dyDescent="0.25">
      <c r="A685" s="9"/>
      <c r="B685" s="9"/>
      <c r="C685" s="9"/>
      <c r="D685" s="9"/>
      <c r="F685" s="9"/>
      <c r="I685" s="6"/>
      <c r="J685" s="6"/>
      <c r="K685" s="425"/>
      <c r="L685" s="9"/>
      <c r="M685" s="9"/>
      <c r="N685" s="9"/>
      <c r="O685" s="9"/>
      <c r="P685" s="9"/>
      <c r="Q685" s="1046"/>
      <c r="R685" s="6"/>
      <c r="S685" s="6"/>
      <c r="U685" s="9"/>
      <c r="V685" s="9"/>
      <c r="X685" s="9"/>
      <c r="Y685" s="9"/>
      <c r="Z685" s="9"/>
      <c r="AA685" s="9"/>
      <c r="AB685" s="9"/>
      <c r="AC685" s="9"/>
      <c r="AD685" s="9"/>
      <c r="AE685" s="9"/>
      <c r="AF685" s="9"/>
      <c r="AG685" s="9"/>
      <c r="AH685" s="9"/>
    </row>
    <row r="686" spans="1:34" x14ac:dyDescent="0.25">
      <c r="A686" s="9"/>
      <c r="B686" s="9"/>
      <c r="C686" s="9"/>
      <c r="D686" s="9"/>
      <c r="F686" s="9"/>
      <c r="I686" s="6"/>
      <c r="J686" s="6"/>
      <c r="K686" s="425"/>
      <c r="L686" s="9"/>
      <c r="M686" s="9"/>
      <c r="N686" s="9"/>
      <c r="O686" s="9"/>
      <c r="P686" s="9"/>
      <c r="Q686" s="1046"/>
      <c r="R686" s="6"/>
      <c r="S686" s="6"/>
      <c r="U686" s="9"/>
      <c r="V686" s="9"/>
      <c r="X686" s="9"/>
      <c r="Y686" s="9"/>
      <c r="Z686" s="9"/>
      <c r="AA686" s="9"/>
      <c r="AB686" s="9"/>
      <c r="AC686" s="9"/>
      <c r="AD686" s="9"/>
      <c r="AE686" s="9"/>
      <c r="AF686" s="9"/>
      <c r="AG686" s="9"/>
      <c r="AH686" s="9"/>
    </row>
    <row r="687" spans="1:34" x14ac:dyDescent="0.25">
      <c r="A687" s="9"/>
      <c r="B687" s="9"/>
      <c r="C687" s="9"/>
      <c r="D687" s="9"/>
      <c r="F687" s="9"/>
      <c r="I687" s="6"/>
      <c r="J687" s="6"/>
      <c r="K687" s="425"/>
      <c r="L687" s="9"/>
      <c r="M687" s="9"/>
      <c r="N687" s="9"/>
      <c r="O687" s="9"/>
      <c r="P687" s="9"/>
      <c r="Q687" s="1046"/>
      <c r="R687" s="6"/>
      <c r="S687" s="6"/>
      <c r="U687" s="9"/>
      <c r="V687" s="9"/>
      <c r="X687" s="9"/>
      <c r="Y687" s="9"/>
      <c r="Z687" s="9"/>
      <c r="AA687" s="9"/>
      <c r="AB687" s="9"/>
      <c r="AC687" s="9"/>
      <c r="AD687" s="9"/>
      <c r="AE687" s="9"/>
      <c r="AF687" s="9"/>
      <c r="AG687" s="9"/>
      <c r="AH687" s="9"/>
    </row>
    <row r="688" spans="1:34" x14ac:dyDescent="0.25">
      <c r="A688" s="9"/>
      <c r="B688" s="9"/>
      <c r="C688" s="9"/>
      <c r="D688" s="9"/>
      <c r="F688" s="9"/>
      <c r="I688" s="6"/>
      <c r="J688" s="6"/>
      <c r="K688" s="425"/>
      <c r="L688" s="9"/>
      <c r="M688" s="9"/>
      <c r="N688" s="9"/>
      <c r="O688" s="9"/>
      <c r="P688" s="9"/>
      <c r="Q688" s="1046"/>
      <c r="R688" s="6"/>
      <c r="S688" s="6"/>
      <c r="U688" s="9"/>
      <c r="V688" s="9"/>
      <c r="X688" s="9"/>
      <c r="Y688" s="9"/>
      <c r="Z688" s="9"/>
      <c r="AA688" s="9"/>
      <c r="AB688" s="9"/>
      <c r="AC688" s="9"/>
      <c r="AD688" s="9"/>
      <c r="AE688" s="9"/>
      <c r="AF688" s="9"/>
      <c r="AG688" s="9"/>
      <c r="AH688" s="9"/>
    </row>
    <row r="689" spans="1:34" x14ac:dyDescent="0.25">
      <c r="A689" s="9"/>
      <c r="B689" s="9"/>
      <c r="C689" s="9"/>
      <c r="D689" s="9"/>
      <c r="F689" s="9"/>
      <c r="I689" s="6"/>
      <c r="J689" s="6"/>
      <c r="K689" s="425"/>
      <c r="L689" s="9"/>
      <c r="M689" s="9"/>
      <c r="N689" s="9"/>
      <c r="O689" s="9"/>
      <c r="P689" s="9"/>
      <c r="Q689" s="1046"/>
      <c r="R689" s="6"/>
      <c r="S689" s="6"/>
      <c r="U689" s="9"/>
      <c r="V689" s="9"/>
      <c r="X689" s="9"/>
      <c r="Y689" s="9"/>
      <c r="Z689" s="9"/>
      <c r="AA689" s="9"/>
      <c r="AB689" s="9"/>
      <c r="AC689" s="9"/>
      <c r="AD689" s="9"/>
      <c r="AE689" s="9"/>
      <c r="AF689" s="9"/>
      <c r="AG689" s="9"/>
      <c r="AH689" s="9"/>
    </row>
    <row r="690" spans="1:34" x14ac:dyDescent="0.25">
      <c r="A690" s="9"/>
      <c r="B690" s="9"/>
      <c r="C690" s="9"/>
      <c r="D690" s="9"/>
      <c r="F690" s="9"/>
      <c r="I690" s="6"/>
      <c r="J690" s="6"/>
      <c r="K690" s="425"/>
      <c r="L690" s="9"/>
      <c r="M690" s="9"/>
      <c r="N690" s="9"/>
      <c r="O690" s="9"/>
      <c r="P690" s="9"/>
      <c r="Q690" s="1046"/>
      <c r="R690" s="6"/>
      <c r="S690" s="6"/>
      <c r="U690" s="9"/>
      <c r="V690" s="9"/>
      <c r="X690" s="9"/>
      <c r="Y690" s="9"/>
      <c r="Z690" s="9"/>
      <c r="AA690" s="9"/>
      <c r="AB690" s="9"/>
      <c r="AC690" s="9"/>
      <c r="AD690" s="9"/>
      <c r="AE690" s="9"/>
      <c r="AF690" s="9"/>
      <c r="AG690" s="9"/>
      <c r="AH690" s="9"/>
    </row>
    <row r="691" spans="1:34" x14ac:dyDescent="0.25">
      <c r="A691" s="9"/>
      <c r="B691" s="9"/>
      <c r="C691" s="9"/>
      <c r="D691" s="9"/>
      <c r="F691" s="9"/>
      <c r="I691" s="6"/>
      <c r="J691" s="6"/>
      <c r="K691" s="425"/>
      <c r="L691" s="9"/>
      <c r="M691" s="9"/>
      <c r="N691" s="9"/>
      <c r="O691" s="9"/>
      <c r="P691" s="9"/>
      <c r="Q691" s="1046"/>
      <c r="R691" s="6"/>
      <c r="S691" s="6"/>
      <c r="U691" s="9"/>
      <c r="V691" s="9"/>
      <c r="X691" s="9"/>
      <c r="Y691" s="9"/>
      <c r="Z691" s="9"/>
      <c r="AA691" s="9"/>
      <c r="AB691" s="9"/>
      <c r="AC691" s="9"/>
      <c r="AD691" s="9"/>
      <c r="AE691" s="9"/>
      <c r="AF691" s="9"/>
      <c r="AG691" s="9"/>
      <c r="AH691" s="9"/>
    </row>
    <row r="692" spans="1:34" x14ac:dyDescent="0.25">
      <c r="A692" s="9"/>
      <c r="B692" s="9"/>
      <c r="C692" s="9"/>
      <c r="D692" s="9"/>
      <c r="F692" s="9"/>
      <c r="I692" s="6"/>
      <c r="J692" s="6"/>
      <c r="K692" s="425"/>
      <c r="L692" s="9"/>
      <c r="M692" s="9"/>
      <c r="N692" s="9"/>
      <c r="O692" s="9"/>
      <c r="P692" s="9"/>
      <c r="Q692" s="1046"/>
      <c r="R692" s="6"/>
      <c r="S692" s="6"/>
      <c r="U692" s="9"/>
      <c r="V692" s="9"/>
      <c r="X692" s="9"/>
      <c r="Y692" s="9"/>
      <c r="Z692" s="9"/>
      <c r="AA692" s="9"/>
      <c r="AB692" s="9"/>
      <c r="AC692" s="9"/>
      <c r="AD692" s="9"/>
      <c r="AE692" s="9"/>
      <c r="AF692" s="9"/>
      <c r="AG692" s="9"/>
      <c r="AH692" s="9"/>
    </row>
    <row r="693" spans="1:34" x14ac:dyDescent="0.25">
      <c r="A693" s="9"/>
      <c r="B693" s="9"/>
      <c r="C693" s="9"/>
      <c r="D693" s="9"/>
      <c r="F693" s="9"/>
      <c r="I693" s="6"/>
      <c r="J693" s="6"/>
      <c r="K693" s="425"/>
      <c r="L693" s="9"/>
      <c r="M693" s="9"/>
      <c r="N693" s="9"/>
      <c r="O693" s="9"/>
      <c r="P693" s="9"/>
      <c r="Q693" s="1046"/>
      <c r="R693" s="6"/>
      <c r="S693" s="6"/>
      <c r="U693" s="9"/>
      <c r="V693" s="9"/>
      <c r="X693" s="9"/>
      <c r="Y693" s="9"/>
      <c r="Z693" s="9"/>
      <c r="AA693" s="9"/>
      <c r="AB693" s="9"/>
      <c r="AC693" s="9"/>
      <c r="AD693" s="9"/>
      <c r="AE693" s="9"/>
      <c r="AF693" s="9"/>
      <c r="AG693" s="9"/>
      <c r="AH693" s="9"/>
    </row>
    <row r="694" spans="1:34" x14ac:dyDescent="0.25">
      <c r="A694" s="9"/>
      <c r="B694" s="9"/>
      <c r="C694" s="9"/>
      <c r="D694" s="9"/>
      <c r="F694" s="9"/>
      <c r="I694" s="6"/>
      <c r="J694" s="6"/>
      <c r="K694" s="425"/>
      <c r="L694" s="9"/>
      <c r="M694" s="9"/>
      <c r="N694" s="9"/>
      <c r="O694" s="9"/>
      <c r="P694" s="9"/>
      <c r="Q694" s="1046"/>
      <c r="R694" s="6"/>
      <c r="S694" s="6"/>
      <c r="U694" s="9"/>
      <c r="V694" s="9"/>
      <c r="X694" s="9"/>
      <c r="Y694" s="9"/>
      <c r="Z694" s="9"/>
      <c r="AA694" s="9"/>
      <c r="AB694" s="9"/>
      <c r="AC694" s="9"/>
      <c r="AD694" s="9"/>
      <c r="AE694" s="9"/>
      <c r="AF694" s="9"/>
      <c r="AG694" s="9"/>
      <c r="AH694" s="9"/>
    </row>
    <row r="695" spans="1:34" x14ac:dyDescent="0.25">
      <c r="A695" s="9"/>
      <c r="B695" s="9"/>
      <c r="C695" s="9"/>
      <c r="D695" s="9"/>
      <c r="F695" s="9"/>
      <c r="I695" s="6"/>
      <c r="J695" s="6"/>
      <c r="K695" s="425"/>
      <c r="L695" s="9"/>
      <c r="M695" s="9"/>
      <c r="N695" s="9"/>
      <c r="O695" s="9"/>
      <c r="P695" s="9"/>
      <c r="Q695" s="1046"/>
      <c r="R695" s="6"/>
      <c r="S695" s="6"/>
      <c r="U695" s="9"/>
      <c r="V695" s="9"/>
      <c r="X695" s="9"/>
      <c r="Y695" s="9"/>
      <c r="Z695" s="9"/>
      <c r="AA695" s="9"/>
      <c r="AB695" s="9"/>
      <c r="AC695" s="9"/>
      <c r="AD695" s="9"/>
      <c r="AE695" s="9"/>
      <c r="AF695" s="9"/>
      <c r="AG695" s="9"/>
      <c r="AH695" s="9"/>
    </row>
    <row r="696" spans="1:34" x14ac:dyDescent="0.25">
      <c r="A696" s="9"/>
      <c r="B696" s="9"/>
      <c r="C696" s="9"/>
      <c r="D696" s="9"/>
      <c r="F696" s="9"/>
      <c r="I696" s="6"/>
      <c r="J696" s="6"/>
      <c r="K696" s="425"/>
      <c r="L696" s="9"/>
      <c r="M696" s="9"/>
      <c r="N696" s="9"/>
      <c r="O696" s="9"/>
      <c r="P696" s="9"/>
      <c r="Q696" s="1046"/>
      <c r="R696" s="6"/>
      <c r="S696" s="6"/>
      <c r="U696" s="9"/>
      <c r="V696" s="9"/>
      <c r="X696" s="9"/>
      <c r="Y696" s="9"/>
      <c r="Z696" s="9"/>
      <c r="AA696" s="9"/>
      <c r="AB696" s="9"/>
      <c r="AC696" s="9"/>
      <c r="AD696" s="9"/>
      <c r="AE696" s="9"/>
      <c r="AF696" s="9"/>
      <c r="AG696" s="9"/>
      <c r="AH696" s="9"/>
    </row>
    <row r="697" spans="1:34" x14ac:dyDescent="0.25">
      <c r="A697" s="9"/>
      <c r="B697" s="9"/>
      <c r="C697" s="9"/>
      <c r="D697" s="9"/>
      <c r="F697" s="9"/>
      <c r="I697" s="6"/>
      <c r="J697" s="6"/>
      <c r="K697" s="425"/>
      <c r="L697" s="9"/>
      <c r="M697" s="9"/>
      <c r="N697" s="9"/>
      <c r="O697" s="9"/>
      <c r="P697" s="9"/>
      <c r="Q697" s="1046"/>
      <c r="R697" s="6"/>
      <c r="S697" s="6"/>
      <c r="U697" s="9"/>
      <c r="V697" s="9"/>
      <c r="X697" s="9"/>
      <c r="Y697" s="9"/>
      <c r="Z697" s="9"/>
      <c r="AA697" s="9"/>
      <c r="AB697" s="9"/>
      <c r="AC697" s="9"/>
      <c r="AD697" s="9"/>
      <c r="AE697" s="9"/>
      <c r="AF697" s="9"/>
      <c r="AG697" s="9"/>
      <c r="AH697" s="9"/>
    </row>
    <row r="698" spans="1:34" x14ac:dyDescent="0.25">
      <c r="A698" s="9"/>
      <c r="B698" s="9"/>
      <c r="C698" s="9"/>
      <c r="D698" s="9"/>
      <c r="F698" s="9"/>
      <c r="I698" s="6"/>
      <c r="J698" s="6"/>
      <c r="K698" s="425"/>
      <c r="L698" s="9"/>
      <c r="M698" s="9"/>
      <c r="N698" s="9"/>
      <c r="O698" s="9"/>
      <c r="P698" s="9"/>
      <c r="Q698" s="1046"/>
      <c r="R698" s="6"/>
      <c r="S698" s="6"/>
      <c r="U698" s="9"/>
      <c r="V698" s="9"/>
      <c r="X698" s="9"/>
      <c r="Y698" s="9"/>
      <c r="Z698" s="9"/>
      <c r="AA698" s="9"/>
      <c r="AB698" s="9"/>
      <c r="AC698" s="9"/>
      <c r="AD698" s="9"/>
      <c r="AE698" s="9"/>
      <c r="AF698" s="9"/>
      <c r="AG698" s="9"/>
      <c r="AH698" s="9"/>
    </row>
    <row r="699" spans="1:34" x14ac:dyDescent="0.25">
      <c r="A699" s="9"/>
      <c r="B699" s="9"/>
      <c r="C699" s="9"/>
      <c r="D699" s="9"/>
      <c r="F699" s="9"/>
      <c r="I699" s="6"/>
      <c r="J699" s="6"/>
      <c r="K699" s="425"/>
      <c r="L699" s="9"/>
      <c r="M699" s="9"/>
      <c r="N699" s="9"/>
      <c r="O699" s="9"/>
      <c r="P699" s="9"/>
      <c r="Q699" s="1046"/>
      <c r="R699" s="6"/>
      <c r="S699" s="6"/>
      <c r="U699" s="9"/>
      <c r="V699" s="9"/>
      <c r="X699" s="9"/>
      <c r="Y699" s="9"/>
      <c r="Z699" s="9"/>
      <c r="AA699" s="9"/>
      <c r="AB699" s="9"/>
      <c r="AC699" s="9"/>
      <c r="AD699" s="9"/>
      <c r="AE699" s="9"/>
      <c r="AF699" s="9"/>
      <c r="AG699" s="9"/>
      <c r="AH699" s="9"/>
    </row>
    <row r="700" spans="1:34" x14ac:dyDescent="0.25">
      <c r="A700" s="9"/>
      <c r="B700" s="9"/>
      <c r="C700" s="9"/>
      <c r="D700" s="9"/>
      <c r="F700" s="9"/>
      <c r="I700" s="6"/>
      <c r="J700" s="6"/>
      <c r="K700" s="425"/>
      <c r="L700" s="9"/>
      <c r="M700" s="9"/>
      <c r="N700" s="9"/>
      <c r="O700" s="9"/>
      <c r="P700" s="9"/>
      <c r="Q700" s="1046"/>
      <c r="R700" s="6"/>
      <c r="S700" s="6"/>
      <c r="U700" s="9"/>
      <c r="V700" s="9"/>
      <c r="X700" s="9"/>
      <c r="Y700" s="9"/>
      <c r="Z700" s="9"/>
      <c r="AA700" s="9"/>
      <c r="AB700" s="9"/>
      <c r="AC700" s="9"/>
      <c r="AD700" s="9"/>
      <c r="AE700" s="9"/>
      <c r="AF700" s="9"/>
      <c r="AG700" s="9"/>
      <c r="AH700" s="9"/>
    </row>
    <row r="701" spans="1:34" x14ac:dyDescent="0.25">
      <c r="A701" s="9"/>
      <c r="B701" s="9"/>
      <c r="C701" s="9"/>
      <c r="D701" s="9"/>
      <c r="F701" s="9"/>
      <c r="I701" s="6"/>
      <c r="J701" s="6"/>
      <c r="K701" s="425"/>
      <c r="L701" s="9"/>
      <c r="M701" s="9"/>
      <c r="N701" s="9"/>
      <c r="O701" s="9"/>
      <c r="P701" s="9"/>
      <c r="Q701" s="1046"/>
      <c r="R701" s="6"/>
      <c r="S701" s="6"/>
      <c r="U701" s="9"/>
      <c r="V701" s="9"/>
      <c r="X701" s="9"/>
      <c r="Y701" s="9"/>
      <c r="Z701" s="9"/>
      <c r="AA701" s="9"/>
      <c r="AB701" s="9"/>
      <c r="AC701" s="9"/>
      <c r="AD701" s="9"/>
      <c r="AE701" s="9"/>
      <c r="AF701" s="9"/>
      <c r="AG701" s="9"/>
      <c r="AH701" s="9"/>
    </row>
    <row r="702" spans="1:34" x14ac:dyDescent="0.25">
      <c r="A702" s="9"/>
      <c r="B702" s="9"/>
      <c r="C702" s="9"/>
      <c r="D702" s="9"/>
      <c r="F702" s="9"/>
      <c r="I702" s="6"/>
      <c r="J702" s="6"/>
      <c r="K702" s="425"/>
      <c r="L702" s="9"/>
      <c r="M702" s="9"/>
      <c r="N702" s="9"/>
      <c r="O702" s="9"/>
      <c r="P702" s="9"/>
      <c r="Q702" s="1046"/>
      <c r="R702" s="6"/>
      <c r="S702" s="6"/>
      <c r="U702" s="9"/>
      <c r="V702" s="9"/>
      <c r="X702" s="9"/>
      <c r="Y702" s="9"/>
      <c r="Z702" s="9"/>
      <c r="AA702" s="9"/>
      <c r="AB702" s="9"/>
      <c r="AC702" s="9"/>
      <c r="AD702" s="9"/>
      <c r="AE702" s="9"/>
      <c r="AF702" s="9"/>
      <c r="AG702" s="9"/>
      <c r="AH702" s="9"/>
    </row>
    <row r="703" spans="1:34" x14ac:dyDescent="0.25">
      <c r="A703" s="9"/>
      <c r="B703" s="9"/>
      <c r="C703" s="9"/>
      <c r="D703" s="9"/>
      <c r="F703" s="9"/>
      <c r="I703" s="6"/>
      <c r="J703" s="6"/>
      <c r="K703" s="425"/>
      <c r="L703" s="9"/>
      <c r="M703" s="9"/>
      <c r="N703" s="9"/>
      <c r="O703" s="9"/>
      <c r="P703" s="9"/>
      <c r="Q703" s="1046"/>
      <c r="R703" s="6"/>
      <c r="S703" s="6"/>
      <c r="U703" s="9"/>
      <c r="V703" s="9"/>
      <c r="X703" s="9"/>
      <c r="Y703" s="9"/>
      <c r="Z703" s="9"/>
      <c r="AA703" s="9"/>
      <c r="AB703" s="9"/>
      <c r="AC703" s="9"/>
      <c r="AD703" s="9"/>
      <c r="AE703" s="9"/>
      <c r="AF703" s="9"/>
      <c r="AG703" s="9"/>
      <c r="AH703" s="9"/>
    </row>
    <row r="704" spans="1:34" x14ac:dyDescent="0.25">
      <c r="A704" s="9"/>
      <c r="B704" s="9"/>
      <c r="C704" s="9"/>
      <c r="D704" s="9"/>
      <c r="F704" s="9"/>
      <c r="I704" s="6"/>
      <c r="J704" s="6"/>
      <c r="K704" s="425"/>
      <c r="L704" s="9"/>
      <c r="M704" s="9"/>
      <c r="N704" s="9"/>
      <c r="O704" s="9"/>
      <c r="P704" s="9"/>
      <c r="Q704" s="1046"/>
      <c r="R704" s="6"/>
      <c r="S704" s="6"/>
      <c r="U704" s="9"/>
      <c r="V704" s="9"/>
      <c r="X704" s="9"/>
      <c r="Y704" s="9"/>
      <c r="Z704" s="9"/>
      <c r="AA704" s="9"/>
      <c r="AB704" s="9"/>
      <c r="AC704" s="9"/>
      <c r="AD704" s="9"/>
      <c r="AE704" s="9"/>
      <c r="AF704" s="9"/>
      <c r="AG704" s="9"/>
      <c r="AH704" s="9"/>
    </row>
    <row r="705" spans="1:34" x14ac:dyDescent="0.25">
      <c r="A705" s="9"/>
      <c r="B705" s="9"/>
      <c r="C705" s="9"/>
      <c r="D705" s="9"/>
      <c r="F705" s="9"/>
      <c r="I705" s="6"/>
      <c r="J705" s="6"/>
      <c r="K705" s="425"/>
      <c r="L705" s="9"/>
      <c r="M705" s="9"/>
      <c r="N705" s="9"/>
      <c r="O705" s="9"/>
      <c r="P705" s="9"/>
      <c r="Q705" s="1046"/>
      <c r="R705" s="6"/>
      <c r="S705" s="6"/>
      <c r="U705" s="9"/>
      <c r="V705" s="9"/>
      <c r="X705" s="9"/>
      <c r="Y705" s="9"/>
      <c r="Z705" s="9"/>
      <c r="AA705" s="9"/>
      <c r="AB705" s="9"/>
      <c r="AC705" s="9"/>
      <c r="AD705" s="9"/>
      <c r="AE705" s="9"/>
      <c r="AF705" s="9"/>
      <c r="AG705" s="9"/>
      <c r="AH705" s="9"/>
    </row>
    <row r="706" spans="1:34" x14ac:dyDescent="0.25">
      <c r="A706" s="9"/>
      <c r="B706" s="9"/>
      <c r="C706" s="9"/>
      <c r="D706" s="9"/>
      <c r="F706" s="9"/>
      <c r="I706" s="6"/>
      <c r="J706" s="6"/>
      <c r="K706" s="425"/>
      <c r="L706" s="9"/>
      <c r="M706" s="9"/>
      <c r="N706" s="9"/>
      <c r="O706" s="9"/>
      <c r="P706" s="9"/>
      <c r="Q706" s="1046"/>
      <c r="R706" s="6"/>
      <c r="S706" s="6"/>
      <c r="U706" s="9"/>
      <c r="V706" s="9"/>
      <c r="X706" s="9"/>
      <c r="Y706" s="9"/>
      <c r="Z706" s="9"/>
      <c r="AA706" s="9"/>
      <c r="AB706" s="9"/>
      <c r="AC706" s="9"/>
      <c r="AD706" s="9"/>
      <c r="AE706" s="9"/>
      <c r="AF706" s="9"/>
      <c r="AG706" s="9"/>
      <c r="AH706" s="9"/>
    </row>
    <row r="707" spans="1:34" x14ac:dyDescent="0.25">
      <c r="A707" s="9"/>
      <c r="B707" s="9"/>
      <c r="C707" s="9"/>
      <c r="D707" s="9"/>
      <c r="F707" s="9"/>
      <c r="I707" s="6"/>
      <c r="J707" s="6"/>
      <c r="K707" s="425"/>
      <c r="L707" s="9"/>
      <c r="M707" s="9"/>
      <c r="N707" s="9"/>
      <c r="O707" s="9"/>
      <c r="P707" s="9"/>
      <c r="Q707" s="1046"/>
      <c r="R707" s="6"/>
      <c r="S707" s="6"/>
      <c r="U707" s="9"/>
      <c r="V707" s="9"/>
      <c r="X707" s="9"/>
      <c r="Y707" s="9"/>
      <c r="Z707" s="9"/>
      <c r="AA707" s="9"/>
      <c r="AB707" s="9"/>
      <c r="AC707" s="9"/>
      <c r="AD707" s="9"/>
      <c r="AE707" s="9"/>
      <c r="AF707" s="9"/>
      <c r="AG707" s="9"/>
      <c r="AH707" s="9"/>
    </row>
    <row r="708" spans="1:34" x14ac:dyDescent="0.25">
      <c r="A708" s="9"/>
      <c r="B708" s="9"/>
      <c r="C708" s="9"/>
      <c r="D708" s="9"/>
      <c r="F708" s="9"/>
      <c r="I708" s="6"/>
      <c r="J708" s="6"/>
      <c r="K708" s="425"/>
      <c r="L708" s="9"/>
      <c r="M708" s="9"/>
      <c r="N708" s="9"/>
      <c r="O708" s="9"/>
      <c r="P708" s="9"/>
      <c r="Q708" s="1046"/>
      <c r="R708" s="6"/>
      <c r="S708" s="6"/>
      <c r="U708" s="9"/>
      <c r="V708" s="9"/>
      <c r="X708" s="9"/>
      <c r="Y708" s="9"/>
      <c r="Z708" s="9"/>
      <c r="AA708" s="9"/>
      <c r="AB708" s="9"/>
      <c r="AC708" s="9"/>
      <c r="AD708" s="9"/>
      <c r="AE708" s="9"/>
      <c r="AF708" s="9"/>
      <c r="AG708" s="9"/>
      <c r="AH708" s="9"/>
    </row>
    <row r="709" spans="1:34" x14ac:dyDescent="0.25">
      <c r="A709" s="9"/>
      <c r="B709" s="9"/>
      <c r="C709" s="9"/>
      <c r="D709" s="9"/>
      <c r="F709" s="9"/>
      <c r="I709" s="6"/>
      <c r="J709" s="6"/>
      <c r="K709" s="425"/>
      <c r="L709" s="9"/>
      <c r="M709" s="9"/>
      <c r="N709" s="9"/>
      <c r="O709" s="9"/>
      <c r="P709" s="9"/>
      <c r="Q709" s="1046"/>
      <c r="R709" s="6"/>
      <c r="S709" s="6"/>
      <c r="U709" s="9"/>
      <c r="V709" s="9"/>
      <c r="X709" s="9"/>
      <c r="Y709" s="9"/>
      <c r="Z709" s="9"/>
      <c r="AA709" s="9"/>
      <c r="AB709" s="9"/>
      <c r="AC709" s="9"/>
      <c r="AD709" s="9"/>
      <c r="AE709" s="9"/>
      <c r="AF709" s="9"/>
      <c r="AG709" s="9"/>
      <c r="AH709" s="9"/>
    </row>
    <row r="710" spans="1:34" x14ac:dyDescent="0.25">
      <c r="A710" s="9"/>
      <c r="B710" s="9"/>
      <c r="C710" s="9"/>
      <c r="D710" s="9"/>
      <c r="F710" s="9"/>
      <c r="I710" s="6"/>
      <c r="J710" s="6"/>
      <c r="K710" s="425"/>
      <c r="L710" s="9"/>
      <c r="M710" s="9"/>
      <c r="N710" s="9"/>
      <c r="O710" s="9"/>
      <c r="P710" s="9"/>
      <c r="Q710" s="1046"/>
      <c r="R710" s="6"/>
      <c r="S710" s="6"/>
      <c r="U710" s="9"/>
      <c r="V710" s="9"/>
      <c r="X710" s="9"/>
      <c r="Y710" s="9"/>
      <c r="Z710" s="9"/>
      <c r="AA710" s="9"/>
      <c r="AB710" s="9"/>
      <c r="AC710" s="9"/>
      <c r="AD710" s="9"/>
      <c r="AE710" s="9"/>
      <c r="AF710" s="9"/>
      <c r="AG710" s="9"/>
      <c r="AH710" s="9"/>
    </row>
    <row r="711" spans="1:34" x14ac:dyDescent="0.25">
      <c r="A711" s="9"/>
      <c r="B711" s="9"/>
      <c r="C711" s="9"/>
      <c r="D711" s="9"/>
      <c r="F711" s="9"/>
      <c r="I711" s="6"/>
      <c r="J711" s="6"/>
      <c r="K711" s="425"/>
      <c r="L711" s="9"/>
      <c r="M711" s="9"/>
      <c r="N711" s="9"/>
      <c r="O711" s="9"/>
      <c r="P711" s="9"/>
      <c r="Q711" s="1046"/>
      <c r="R711" s="6"/>
      <c r="S711" s="6"/>
      <c r="U711" s="9"/>
      <c r="V711" s="9"/>
      <c r="X711" s="9"/>
      <c r="Y711" s="9"/>
      <c r="Z711" s="9"/>
      <c r="AA711" s="9"/>
      <c r="AB711" s="9"/>
      <c r="AC711" s="9"/>
      <c r="AD711" s="9"/>
      <c r="AE711" s="9"/>
      <c r="AF711" s="9"/>
      <c r="AG711" s="9"/>
      <c r="AH711" s="9"/>
    </row>
    <row r="712" spans="1:34" x14ac:dyDescent="0.25">
      <c r="A712" s="9"/>
      <c r="B712" s="9"/>
      <c r="C712" s="9"/>
      <c r="D712" s="9"/>
      <c r="F712" s="9"/>
      <c r="I712" s="6"/>
      <c r="J712" s="6"/>
      <c r="K712" s="425"/>
      <c r="L712" s="9"/>
      <c r="M712" s="9"/>
      <c r="N712" s="9"/>
      <c r="O712" s="9"/>
      <c r="P712" s="9"/>
      <c r="Q712" s="1046"/>
      <c r="R712" s="6"/>
      <c r="S712" s="6"/>
      <c r="U712" s="9"/>
      <c r="V712" s="9"/>
      <c r="X712" s="9"/>
      <c r="Y712" s="9"/>
      <c r="Z712" s="9"/>
      <c r="AA712" s="9"/>
      <c r="AB712" s="9"/>
      <c r="AC712" s="9"/>
      <c r="AD712" s="9"/>
      <c r="AE712" s="9"/>
      <c r="AF712" s="9"/>
      <c r="AG712" s="9"/>
      <c r="AH712" s="9"/>
    </row>
    <row r="713" spans="1:34" x14ac:dyDescent="0.25">
      <c r="A713" s="9"/>
      <c r="B713" s="9"/>
      <c r="C713" s="9"/>
      <c r="D713" s="9"/>
      <c r="F713" s="9"/>
      <c r="I713" s="6"/>
      <c r="J713" s="6"/>
      <c r="K713" s="425"/>
      <c r="L713" s="9"/>
      <c r="M713" s="9"/>
      <c r="N713" s="9"/>
      <c r="O713" s="9"/>
      <c r="P713" s="9"/>
      <c r="Q713" s="1046"/>
      <c r="R713" s="6"/>
      <c r="S713" s="6"/>
      <c r="U713" s="9"/>
      <c r="V713" s="9"/>
      <c r="X713" s="9"/>
      <c r="Y713" s="9"/>
      <c r="Z713" s="9"/>
      <c r="AA713" s="9"/>
      <c r="AB713" s="9"/>
      <c r="AC713" s="9"/>
      <c r="AD713" s="9"/>
      <c r="AE713" s="9"/>
      <c r="AF713" s="9"/>
      <c r="AG713" s="9"/>
      <c r="AH713" s="9"/>
    </row>
    <row r="714" spans="1:34" x14ac:dyDescent="0.25">
      <c r="A714" s="9"/>
      <c r="B714" s="9"/>
      <c r="C714" s="9"/>
      <c r="D714" s="9"/>
      <c r="F714" s="9"/>
      <c r="I714" s="6"/>
      <c r="J714" s="6"/>
      <c r="K714" s="425"/>
      <c r="L714" s="9"/>
      <c r="M714" s="9"/>
      <c r="N714" s="9"/>
      <c r="O714" s="9"/>
      <c r="P714" s="9"/>
      <c r="Q714" s="1046"/>
      <c r="R714" s="6"/>
      <c r="S714" s="6"/>
      <c r="U714" s="9"/>
      <c r="V714" s="9"/>
      <c r="X714" s="9"/>
      <c r="Y714" s="9"/>
      <c r="Z714" s="9"/>
      <c r="AA714" s="9"/>
      <c r="AB714" s="9"/>
      <c r="AC714" s="9"/>
      <c r="AD714" s="9"/>
      <c r="AE714" s="9"/>
      <c r="AF714" s="9"/>
      <c r="AG714" s="9"/>
      <c r="AH714" s="9"/>
    </row>
    <row r="715" spans="1:34" x14ac:dyDescent="0.25">
      <c r="A715" s="9"/>
      <c r="B715" s="9"/>
      <c r="C715" s="9"/>
      <c r="D715" s="9"/>
      <c r="F715" s="9"/>
      <c r="I715" s="6"/>
      <c r="J715" s="6"/>
      <c r="K715" s="425"/>
      <c r="L715" s="9"/>
      <c r="M715" s="9"/>
      <c r="N715" s="9"/>
      <c r="O715" s="9"/>
      <c r="P715" s="9"/>
      <c r="Q715" s="1046"/>
      <c r="R715" s="6"/>
      <c r="S715" s="6"/>
      <c r="U715" s="9"/>
      <c r="V715" s="9"/>
      <c r="X715" s="9"/>
      <c r="Y715" s="9"/>
      <c r="Z715" s="9"/>
      <c r="AA715" s="9"/>
      <c r="AB715" s="9"/>
      <c r="AC715" s="9"/>
      <c r="AD715" s="9"/>
      <c r="AE715" s="9"/>
      <c r="AF715" s="9"/>
      <c r="AG715" s="9"/>
      <c r="AH715" s="9"/>
    </row>
    <row r="716" spans="1:34" x14ac:dyDescent="0.25">
      <c r="A716" s="9"/>
      <c r="B716" s="9"/>
      <c r="C716" s="9"/>
      <c r="D716" s="9"/>
      <c r="F716" s="9"/>
      <c r="I716" s="6"/>
      <c r="J716" s="6"/>
      <c r="K716" s="425"/>
      <c r="L716" s="9"/>
      <c r="M716" s="9"/>
      <c r="N716" s="9"/>
      <c r="O716" s="9"/>
      <c r="P716" s="9"/>
      <c r="Q716" s="1046"/>
      <c r="R716" s="6"/>
      <c r="S716" s="6"/>
      <c r="U716" s="9"/>
      <c r="V716" s="9"/>
      <c r="X716" s="9"/>
      <c r="Y716" s="9"/>
      <c r="Z716" s="9"/>
      <c r="AA716" s="9"/>
      <c r="AB716" s="9"/>
      <c r="AC716" s="9"/>
      <c r="AD716" s="9"/>
      <c r="AE716" s="9"/>
      <c r="AF716" s="9"/>
      <c r="AG716" s="9"/>
      <c r="AH716" s="9"/>
    </row>
    <row r="717" spans="1:34" x14ac:dyDescent="0.25">
      <c r="A717" s="9"/>
      <c r="B717" s="9"/>
      <c r="C717" s="9"/>
      <c r="D717" s="9"/>
      <c r="F717" s="9"/>
      <c r="I717" s="6"/>
      <c r="J717" s="6"/>
      <c r="K717" s="425"/>
      <c r="L717" s="9"/>
      <c r="M717" s="9"/>
      <c r="N717" s="9"/>
      <c r="O717" s="9"/>
      <c r="P717" s="9"/>
      <c r="Q717" s="1046"/>
      <c r="R717" s="6"/>
      <c r="S717" s="6"/>
      <c r="U717" s="9"/>
      <c r="V717" s="9"/>
      <c r="X717" s="9"/>
      <c r="Y717" s="9"/>
      <c r="Z717" s="9"/>
      <c r="AA717" s="9"/>
      <c r="AB717" s="9"/>
      <c r="AC717" s="9"/>
      <c r="AD717" s="9"/>
      <c r="AE717" s="9"/>
      <c r="AF717" s="9"/>
      <c r="AG717" s="9"/>
      <c r="AH717" s="9"/>
    </row>
    <row r="718" spans="1:34" x14ac:dyDescent="0.25">
      <c r="A718" s="9"/>
      <c r="B718" s="9"/>
      <c r="C718" s="9"/>
      <c r="D718" s="9"/>
      <c r="F718" s="9"/>
      <c r="I718" s="6"/>
      <c r="J718" s="6"/>
      <c r="K718" s="425"/>
      <c r="L718" s="9"/>
      <c r="M718" s="9"/>
      <c r="N718" s="9"/>
      <c r="O718" s="9"/>
      <c r="P718" s="9"/>
      <c r="Q718" s="1046"/>
      <c r="R718" s="6"/>
      <c r="S718" s="6"/>
      <c r="U718" s="9"/>
      <c r="V718" s="9"/>
      <c r="X718" s="9"/>
      <c r="Y718" s="9"/>
      <c r="Z718" s="9"/>
      <c r="AA718" s="9"/>
      <c r="AB718" s="9"/>
      <c r="AC718" s="9"/>
      <c r="AD718" s="9"/>
      <c r="AE718" s="9"/>
      <c r="AF718" s="9"/>
      <c r="AG718" s="9"/>
      <c r="AH718" s="9"/>
    </row>
    <row r="719" spans="1:34" x14ac:dyDescent="0.25">
      <c r="A719" s="9"/>
      <c r="B719" s="9"/>
      <c r="C719" s="9"/>
      <c r="D719" s="9"/>
      <c r="F719" s="9"/>
      <c r="I719" s="6"/>
      <c r="J719" s="6"/>
      <c r="K719" s="425"/>
      <c r="L719" s="9"/>
      <c r="M719" s="9"/>
      <c r="N719" s="9"/>
      <c r="O719" s="9"/>
      <c r="P719" s="9"/>
      <c r="Q719" s="1046"/>
      <c r="R719" s="6"/>
      <c r="S719" s="6"/>
      <c r="U719" s="9"/>
      <c r="V719" s="9"/>
      <c r="X719" s="9"/>
      <c r="Y719" s="9"/>
      <c r="Z719" s="9"/>
      <c r="AA719" s="9"/>
      <c r="AB719" s="9"/>
      <c r="AC719" s="9"/>
      <c r="AD719" s="9"/>
      <c r="AE719" s="9"/>
      <c r="AF719" s="9"/>
      <c r="AG719" s="9"/>
      <c r="AH719" s="9"/>
    </row>
    <row r="720" spans="1:34" x14ac:dyDescent="0.25">
      <c r="A720" s="9"/>
      <c r="B720" s="9"/>
      <c r="C720" s="9"/>
      <c r="D720" s="9"/>
      <c r="F720" s="9"/>
      <c r="I720" s="6"/>
      <c r="J720" s="6"/>
      <c r="K720" s="425"/>
      <c r="L720" s="9"/>
      <c r="M720" s="9"/>
      <c r="N720" s="9"/>
      <c r="O720" s="9"/>
      <c r="P720" s="9"/>
      <c r="Q720" s="1046"/>
      <c r="R720" s="6"/>
      <c r="S720" s="6"/>
      <c r="U720" s="9"/>
      <c r="V720" s="9"/>
      <c r="X720" s="9"/>
      <c r="Y720" s="9"/>
      <c r="Z720" s="9"/>
      <c r="AA720" s="9"/>
      <c r="AB720" s="9"/>
      <c r="AC720" s="9"/>
      <c r="AD720" s="9"/>
      <c r="AE720" s="9"/>
      <c r="AF720" s="9"/>
      <c r="AG720" s="9"/>
      <c r="AH720" s="9"/>
    </row>
    <row r="721" spans="1:34" x14ac:dyDescent="0.25">
      <c r="A721" s="9"/>
      <c r="B721" s="9"/>
      <c r="C721" s="9"/>
      <c r="D721" s="9"/>
      <c r="F721" s="9"/>
      <c r="I721" s="6"/>
      <c r="J721" s="6"/>
      <c r="K721" s="425"/>
      <c r="L721" s="9"/>
      <c r="M721" s="9"/>
      <c r="N721" s="9"/>
      <c r="O721" s="9"/>
      <c r="P721" s="9"/>
      <c r="Q721" s="1046"/>
      <c r="R721" s="6"/>
      <c r="S721" s="6"/>
      <c r="U721" s="9"/>
      <c r="V721" s="9"/>
      <c r="X721" s="9"/>
      <c r="Y721" s="9"/>
      <c r="Z721" s="9"/>
      <c r="AA721" s="9"/>
      <c r="AB721" s="9"/>
      <c r="AC721" s="9"/>
      <c r="AD721" s="9"/>
      <c r="AE721" s="9"/>
      <c r="AF721" s="9"/>
      <c r="AG721" s="9"/>
      <c r="AH721" s="9"/>
    </row>
    <row r="722" spans="1:34" x14ac:dyDescent="0.25">
      <c r="A722" s="9"/>
      <c r="B722" s="9"/>
      <c r="C722" s="9"/>
      <c r="D722" s="9"/>
      <c r="F722" s="9"/>
      <c r="I722" s="6"/>
      <c r="J722" s="6"/>
      <c r="K722" s="425"/>
      <c r="L722" s="9"/>
      <c r="M722" s="9"/>
      <c r="N722" s="9"/>
      <c r="O722" s="9"/>
      <c r="P722" s="9"/>
      <c r="Q722" s="1046"/>
      <c r="R722" s="6"/>
      <c r="S722" s="6"/>
      <c r="U722" s="9"/>
      <c r="V722" s="9"/>
      <c r="X722" s="9"/>
      <c r="Y722" s="9"/>
      <c r="Z722" s="9"/>
      <c r="AA722" s="9"/>
      <c r="AB722" s="9"/>
      <c r="AC722" s="9"/>
      <c r="AD722" s="9"/>
      <c r="AE722" s="9"/>
      <c r="AF722" s="9"/>
      <c r="AG722" s="9"/>
      <c r="AH722" s="9"/>
    </row>
    <row r="723" spans="1:34" x14ac:dyDescent="0.25">
      <c r="A723" s="9"/>
      <c r="B723" s="9"/>
      <c r="C723" s="9"/>
      <c r="D723" s="9"/>
      <c r="F723" s="9"/>
      <c r="I723" s="6"/>
      <c r="J723" s="6"/>
      <c r="K723" s="425"/>
      <c r="L723" s="9"/>
      <c r="M723" s="9"/>
      <c r="N723" s="9"/>
      <c r="O723" s="9"/>
      <c r="P723" s="9"/>
      <c r="Q723" s="1046"/>
      <c r="R723" s="6"/>
      <c r="S723" s="6"/>
      <c r="U723" s="9"/>
      <c r="V723" s="9"/>
      <c r="X723" s="9"/>
      <c r="Y723" s="9"/>
      <c r="Z723" s="9"/>
      <c r="AA723" s="9"/>
      <c r="AB723" s="9"/>
      <c r="AC723" s="9"/>
      <c r="AD723" s="9"/>
      <c r="AE723" s="9"/>
      <c r="AF723" s="9"/>
      <c r="AG723" s="9"/>
      <c r="AH723" s="9"/>
    </row>
    <row r="724" spans="1:34" x14ac:dyDescent="0.25">
      <c r="A724" s="9"/>
      <c r="B724" s="9"/>
      <c r="C724" s="9"/>
      <c r="D724" s="9"/>
      <c r="F724" s="9"/>
      <c r="I724" s="6"/>
      <c r="J724" s="6"/>
      <c r="K724" s="425"/>
      <c r="L724" s="9"/>
      <c r="M724" s="9"/>
      <c r="N724" s="9"/>
      <c r="O724" s="9"/>
      <c r="P724" s="9"/>
      <c r="Q724" s="1046"/>
      <c r="R724" s="6"/>
      <c r="S724" s="6"/>
      <c r="U724" s="9"/>
      <c r="V724" s="9"/>
      <c r="X724" s="9"/>
      <c r="Y724" s="9"/>
      <c r="Z724" s="9"/>
      <c r="AA724" s="9"/>
      <c r="AB724" s="9"/>
      <c r="AC724" s="9"/>
      <c r="AD724" s="9"/>
      <c r="AE724" s="9"/>
      <c r="AF724" s="9"/>
      <c r="AG724" s="9"/>
      <c r="AH724" s="9"/>
    </row>
    <row r="725" spans="1:34" x14ac:dyDescent="0.25">
      <c r="A725" s="9"/>
      <c r="B725" s="9"/>
      <c r="C725" s="9"/>
      <c r="D725" s="9"/>
      <c r="F725" s="9"/>
      <c r="I725" s="6"/>
      <c r="J725" s="6"/>
      <c r="K725" s="425"/>
      <c r="L725" s="9"/>
      <c r="M725" s="9"/>
      <c r="N725" s="9"/>
      <c r="O725" s="9"/>
      <c r="P725" s="9"/>
      <c r="Q725" s="1046"/>
      <c r="R725" s="6"/>
      <c r="S725" s="6"/>
      <c r="U725" s="9"/>
      <c r="V725" s="9"/>
      <c r="X725" s="9"/>
      <c r="Y725" s="9"/>
      <c r="Z725" s="9"/>
      <c r="AA725" s="9"/>
      <c r="AB725" s="9"/>
      <c r="AC725" s="9"/>
      <c r="AD725" s="9"/>
      <c r="AE725" s="9"/>
      <c r="AF725" s="9"/>
      <c r="AG725" s="9"/>
      <c r="AH725" s="9"/>
    </row>
    <row r="726" spans="1:34" x14ac:dyDescent="0.25">
      <c r="A726" s="9"/>
      <c r="B726" s="9"/>
      <c r="C726" s="9"/>
      <c r="D726" s="9"/>
      <c r="F726" s="9"/>
      <c r="I726" s="6"/>
      <c r="J726" s="6"/>
      <c r="K726" s="425"/>
      <c r="L726" s="9"/>
      <c r="M726" s="9"/>
      <c r="N726" s="9"/>
      <c r="O726" s="9"/>
      <c r="P726" s="9"/>
      <c r="Q726" s="1046"/>
      <c r="R726" s="6"/>
      <c r="S726" s="6"/>
      <c r="U726" s="9"/>
      <c r="V726" s="9"/>
      <c r="X726" s="9"/>
      <c r="Y726" s="9"/>
      <c r="Z726" s="9"/>
      <c r="AA726" s="9"/>
      <c r="AB726" s="9"/>
      <c r="AC726" s="9"/>
      <c r="AD726" s="9"/>
      <c r="AE726" s="9"/>
      <c r="AF726" s="9"/>
      <c r="AG726" s="9"/>
      <c r="AH726" s="9"/>
    </row>
    <row r="727" spans="1:34" x14ac:dyDescent="0.25">
      <c r="A727" s="9"/>
      <c r="B727" s="9"/>
      <c r="C727" s="9"/>
      <c r="D727" s="9"/>
      <c r="F727" s="9"/>
      <c r="I727" s="6"/>
      <c r="J727" s="6"/>
      <c r="K727" s="425"/>
      <c r="L727" s="9"/>
      <c r="M727" s="9"/>
      <c r="N727" s="9"/>
      <c r="O727" s="9"/>
      <c r="P727" s="9"/>
      <c r="Q727" s="1046"/>
      <c r="R727" s="6"/>
      <c r="S727" s="6"/>
      <c r="U727" s="9"/>
      <c r="V727" s="9"/>
      <c r="X727" s="9"/>
      <c r="Y727" s="9"/>
      <c r="Z727" s="9"/>
      <c r="AA727" s="9"/>
      <c r="AB727" s="9"/>
      <c r="AC727" s="9"/>
      <c r="AD727" s="9"/>
      <c r="AE727" s="9"/>
      <c r="AF727" s="9"/>
      <c r="AG727" s="9"/>
      <c r="AH727" s="9"/>
    </row>
    <row r="728" spans="1:34" x14ac:dyDescent="0.25">
      <c r="A728" s="9"/>
      <c r="B728" s="9"/>
      <c r="C728" s="9"/>
      <c r="D728" s="9"/>
      <c r="F728" s="9"/>
      <c r="I728" s="6"/>
      <c r="J728" s="6"/>
      <c r="K728" s="425"/>
      <c r="L728" s="9"/>
      <c r="M728" s="9"/>
      <c r="N728" s="9"/>
      <c r="O728" s="9"/>
      <c r="P728" s="9"/>
      <c r="Q728" s="1046"/>
      <c r="R728" s="6"/>
      <c r="S728" s="6"/>
      <c r="U728" s="9"/>
      <c r="V728" s="9"/>
      <c r="X728" s="9"/>
      <c r="Y728" s="9"/>
      <c r="Z728" s="9"/>
      <c r="AA728" s="9"/>
      <c r="AB728" s="9"/>
      <c r="AC728" s="9"/>
      <c r="AD728" s="9"/>
      <c r="AE728" s="9"/>
      <c r="AF728" s="9"/>
      <c r="AG728" s="9"/>
      <c r="AH728" s="9"/>
    </row>
    <row r="729" spans="1:34" x14ac:dyDescent="0.25">
      <c r="A729" s="9"/>
      <c r="B729" s="9"/>
      <c r="C729" s="9"/>
      <c r="D729" s="9"/>
      <c r="F729" s="9"/>
      <c r="I729" s="6"/>
      <c r="J729" s="6"/>
      <c r="K729" s="425"/>
      <c r="L729" s="9"/>
      <c r="M729" s="9"/>
      <c r="N729" s="9"/>
      <c r="O729" s="9"/>
      <c r="P729" s="9"/>
      <c r="Q729" s="1046"/>
      <c r="R729" s="6"/>
      <c r="S729" s="6"/>
      <c r="U729" s="9"/>
      <c r="V729" s="9"/>
      <c r="X729" s="9"/>
      <c r="Y729" s="9"/>
      <c r="Z729" s="9"/>
      <c r="AA729" s="9"/>
      <c r="AB729" s="9"/>
      <c r="AC729" s="9"/>
      <c r="AD729" s="9"/>
      <c r="AE729" s="9"/>
      <c r="AF729" s="9"/>
      <c r="AG729" s="9"/>
      <c r="AH729" s="9"/>
    </row>
    <row r="730" spans="1:34" x14ac:dyDescent="0.25">
      <c r="A730" s="9"/>
      <c r="B730" s="9"/>
      <c r="C730" s="9"/>
      <c r="D730" s="9"/>
      <c r="F730" s="9"/>
      <c r="I730" s="6"/>
      <c r="J730" s="6"/>
      <c r="K730" s="425"/>
      <c r="L730" s="9"/>
      <c r="M730" s="9"/>
      <c r="N730" s="9"/>
      <c r="O730" s="9"/>
      <c r="P730" s="9"/>
      <c r="Q730" s="1046"/>
      <c r="R730" s="6"/>
      <c r="S730" s="6"/>
      <c r="U730" s="9"/>
      <c r="V730" s="9"/>
      <c r="X730" s="9"/>
      <c r="Y730" s="9"/>
      <c r="Z730" s="9"/>
      <c r="AA730" s="9"/>
      <c r="AB730" s="9"/>
      <c r="AC730" s="9"/>
      <c r="AD730" s="9"/>
      <c r="AE730" s="9"/>
      <c r="AF730" s="9"/>
      <c r="AG730" s="9"/>
      <c r="AH730" s="9"/>
    </row>
    <row r="731" spans="1:34" x14ac:dyDescent="0.25">
      <c r="A731" s="9"/>
      <c r="B731" s="9"/>
      <c r="C731" s="9"/>
      <c r="D731" s="9"/>
      <c r="F731" s="9"/>
      <c r="I731" s="6"/>
      <c r="J731" s="6"/>
      <c r="K731" s="425"/>
      <c r="L731" s="9"/>
      <c r="M731" s="9"/>
      <c r="N731" s="9"/>
      <c r="O731" s="9"/>
      <c r="P731" s="9"/>
      <c r="Q731" s="1046"/>
      <c r="R731" s="6"/>
      <c r="S731" s="6"/>
      <c r="U731" s="9"/>
      <c r="V731" s="9"/>
      <c r="X731" s="9"/>
      <c r="Y731" s="9"/>
      <c r="Z731" s="9"/>
      <c r="AA731" s="9"/>
      <c r="AB731" s="9"/>
      <c r="AC731" s="9"/>
      <c r="AD731" s="9"/>
      <c r="AE731" s="9"/>
      <c r="AF731" s="9"/>
      <c r="AG731" s="9"/>
      <c r="AH731" s="9"/>
    </row>
    <row r="732" spans="1:34" x14ac:dyDescent="0.25">
      <c r="A732" s="9"/>
      <c r="B732" s="9"/>
      <c r="C732" s="9"/>
      <c r="D732" s="9"/>
      <c r="F732" s="9"/>
      <c r="I732" s="6"/>
      <c r="J732" s="6"/>
      <c r="K732" s="425"/>
      <c r="L732" s="9"/>
      <c r="M732" s="9"/>
      <c r="N732" s="9"/>
      <c r="O732" s="9"/>
      <c r="P732" s="9"/>
      <c r="Q732" s="1046"/>
      <c r="R732" s="6"/>
      <c r="S732" s="6"/>
      <c r="U732" s="9"/>
      <c r="V732" s="9"/>
      <c r="X732" s="9"/>
      <c r="Y732" s="9"/>
      <c r="Z732" s="9"/>
      <c r="AA732" s="9"/>
      <c r="AB732" s="9"/>
      <c r="AC732" s="9"/>
      <c r="AD732" s="9"/>
      <c r="AE732" s="9"/>
      <c r="AF732" s="9"/>
      <c r="AG732" s="9"/>
      <c r="AH732" s="9"/>
    </row>
    <row r="733" spans="1:34" x14ac:dyDescent="0.25">
      <c r="A733" s="9"/>
      <c r="B733" s="9"/>
      <c r="C733" s="9"/>
      <c r="D733" s="9"/>
      <c r="F733" s="9"/>
      <c r="I733" s="6"/>
      <c r="J733" s="6"/>
      <c r="K733" s="425"/>
      <c r="L733" s="9"/>
      <c r="M733" s="9"/>
      <c r="N733" s="9"/>
      <c r="O733" s="9"/>
      <c r="P733" s="9"/>
      <c r="Q733" s="1046"/>
      <c r="R733" s="6"/>
      <c r="S733" s="6"/>
      <c r="U733" s="9"/>
      <c r="V733" s="9"/>
      <c r="X733" s="9"/>
      <c r="Y733" s="9"/>
      <c r="Z733" s="9"/>
      <c r="AA733" s="9"/>
      <c r="AB733" s="9"/>
      <c r="AC733" s="9"/>
      <c r="AD733" s="9"/>
      <c r="AE733" s="9"/>
      <c r="AF733" s="9"/>
      <c r="AG733" s="9"/>
      <c r="AH733" s="9"/>
    </row>
    <row r="734" spans="1:34" x14ac:dyDescent="0.25">
      <c r="A734" s="9"/>
      <c r="B734" s="9"/>
      <c r="C734" s="9"/>
      <c r="D734" s="9"/>
      <c r="F734" s="9"/>
      <c r="I734" s="6"/>
      <c r="J734" s="6"/>
      <c r="K734" s="425"/>
      <c r="L734" s="9"/>
      <c r="M734" s="9"/>
      <c r="N734" s="9"/>
      <c r="O734" s="9"/>
      <c r="P734" s="9"/>
      <c r="Q734" s="1046"/>
      <c r="R734" s="6"/>
      <c r="S734" s="6"/>
      <c r="U734" s="9"/>
      <c r="V734" s="9"/>
      <c r="X734" s="9"/>
      <c r="Y734" s="9"/>
      <c r="Z734" s="9"/>
      <c r="AA734" s="9"/>
      <c r="AB734" s="9"/>
      <c r="AC734" s="9"/>
      <c r="AD734" s="9"/>
      <c r="AE734" s="9"/>
      <c r="AF734" s="9"/>
      <c r="AG734" s="9"/>
      <c r="AH734" s="9"/>
    </row>
    <row r="735" spans="1:34" x14ac:dyDescent="0.25">
      <c r="A735" s="9"/>
      <c r="B735" s="9"/>
      <c r="C735" s="9"/>
      <c r="D735" s="9"/>
      <c r="F735" s="9"/>
      <c r="I735" s="6"/>
      <c r="J735" s="6"/>
      <c r="K735" s="425"/>
      <c r="L735" s="9"/>
      <c r="M735" s="9"/>
      <c r="N735" s="9"/>
      <c r="O735" s="9"/>
      <c r="P735" s="9"/>
      <c r="Q735" s="1046"/>
      <c r="R735" s="6"/>
      <c r="S735" s="6"/>
      <c r="U735" s="9"/>
      <c r="V735" s="9"/>
      <c r="X735" s="9"/>
      <c r="Y735" s="9"/>
      <c r="Z735" s="9"/>
      <c r="AA735" s="9"/>
      <c r="AB735" s="9"/>
      <c r="AC735" s="9"/>
      <c r="AD735" s="9"/>
      <c r="AE735" s="9"/>
      <c r="AF735" s="9"/>
      <c r="AG735" s="9"/>
      <c r="AH735" s="9"/>
    </row>
    <row r="736" spans="1:34" x14ac:dyDescent="0.25">
      <c r="A736" s="9"/>
      <c r="B736" s="9"/>
      <c r="C736" s="9"/>
      <c r="D736" s="9"/>
      <c r="F736" s="9"/>
      <c r="I736" s="6"/>
      <c r="J736" s="6"/>
      <c r="K736" s="425"/>
      <c r="L736" s="9"/>
      <c r="M736" s="9"/>
      <c r="N736" s="9"/>
      <c r="O736" s="9"/>
      <c r="P736" s="9"/>
      <c r="Q736" s="1046"/>
      <c r="R736" s="6"/>
      <c r="S736" s="6"/>
      <c r="U736" s="9"/>
      <c r="V736" s="9"/>
      <c r="X736" s="9"/>
      <c r="Y736" s="9"/>
      <c r="Z736" s="9"/>
      <c r="AA736" s="9"/>
      <c r="AB736" s="9"/>
      <c r="AC736" s="9"/>
      <c r="AD736" s="9"/>
      <c r="AE736" s="9"/>
      <c r="AF736" s="9"/>
      <c r="AG736" s="9"/>
      <c r="AH736" s="9"/>
    </row>
    <row r="737" spans="1:34" x14ac:dyDescent="0.25">
      <c r="A737" s="9"/>
      <c r="B737" s="9"/>
      <c r="C737" s="9"/>
      <c r="D737" s="9"/>
      <c r="F737" s="9"/>
      <c r="I737" s="6"/>
      <c r="J737" s="6"/>
      <c r="K737" s="425"/>
      <c r="L737" s="9"/>
      <c r="M737" s="9"/>
      <c r="N737" s="9"/>
      <c r="O737" s="9"/>
      <c r="P737" s="9"/>
      <c r="Q737" s="1046"/>
      <c r="R737" s="6"/>
      <c r="S737" s="6"/>
      <c r="U737" s="9"/>
      <c r="V737" s="9"/>
      <c r="X737" s="9"/>
      <c r="Y737" s="9"/>
      <c r="Z737" s="9"/>
      <c r="AA737" s="9"/>
      <c r="AB737" s="9"/>
      <c r="AC737" s="9"/>
      <c r="AD737" s="9"/>
      <c r="AE737" s="9"/>
      <c r="AF737" s="9"/>
      <c r="AG737" s="9"/>
      <c r="AH737" s="9"/>
    </row>
    <row r="738" spans="1:34" x14ac:dyDescent="0.25">
      <c r="A738" s="9"/>
      <c r="B738" s="9"/>
      <c r="C738" s="9"/>
      <c r="D738" s="9"/>
      <c r="F738" s="9"/>
      <c r="I738" s="6"/>
      <c r="J738" s="6"/>
      <c r="K738" s="425"/>
      <c r="L738" s="9"/>
      <c r="M738" s="9"/>
      <c r="N738" s="9"/>
      <c r="O738" s="9"/>
      <c r="P738" s="9"/>
      <c r="Q738" s="1046"/>
      <c r="R738" s="6"/>
      <c r="S738" s="6"/>
      <c r="U738" s="9"/>
      <c r="V738" s="9"/>
      <c r="X738" s="9"/>
      <c r="Y738" s="9"/>
      <c r="Z738" s="9"/>
      <c r="AA738" s="9"/>
      <c r="AB738" s="9"/>
      <c r="AC738" s="9"/>
      <c r="AD738" s="9"/>
      <c r="AE738" s="9"/>
      <c r="AF738" s="9"/>
      <c r="AG738" s="9"/>
      <c r="AH738" s="9"/>
    </row>
    <row r="739" spans="1:34" x14ac:dyDescent="0.25">
      <c r="A739" s="9"/>
      <c r="B739" s="9"/>
      <c r="C739" s="9"/>
      <c r="D739" s="9"/>
      <c r="F739" s="9"/>
      <c r="I739" s="6"/>
      <c r="J739" s="6"/>
      <c r="K739" s="425"/>
      <c r="L739" s="9"/>
      <c r="M739" s="9"/>
      <c r="N739" s="9"/>
      <c r="O739" s="9"/>
      <c r="P739" s="9"/>
      <c r="Q739" s="1046"/>
      <c r="R739" s="6"/>
      <c r="S739" s="6"/>
      <c r="U739" s="9"/>
      <c r="V739" s="9"/>
      <c r="X739" s="9"/>
      <c r="Y739" s="9"/>
      <c r="Z739" s="9"/>
      <c r="AA739" s="9"/>
      <c r="AB739" s="9"/>
      <c r="AC739" s="9"/>
      <c r="AD739" s="9"/>
      <c r="AE739" s="9"/>
      <c r="AF739" s="9"/>
      <c r="AG739" s="9"/>
      <c r="AH739" s="9"/>
    </row>
    <row r="740" spans="1:34" x14ac:dyDescent="0.25">
      <c r="A740" s="9"/>
      <c r="B740" s="9"/>
      <c r="C740" s="9"/>
      <c r="D740" s="9"/>
      <c r="F740" s="9"/>
      <c r="I740" s="6"/>
      <c r="J740" s="6"/>
      <c r="K740" s="425"/>
      <c r="L740" s="9"/>
      <c r="M740" s="9"/>
      <c r="N740" s="9"/>
      <c r="O740" s="9"/>
      <c r="P740" s="9"/>
      <c r="Q740" s="1046"/>
      <c r="R740" s="6"/>
      <c r="S740" s="6"/>
      <c r="U740" s="9"/>
      <c r="V740" s="9"/>
      <c r="X740" s="9"/>
      <c r="Y740" s="9"/>
      <c r="Z740" s="9"/>
      <c r="AA740" s="9"/>
      <c r="AB740" s="9"/>
      <c r="AC740" s="9"/>
      <c r="AD740" s="9"/>
      <c r="AE740" s="9"/>
      <c r="AF740" s="9"/>
      <c r="AG740" s="9"/>
      <c r="AH740" s="9"/>
    </row>
    <row r="741" spans="1:34" x14ac:dyDescent="0.25">
      <c r="A741" s="9"/>
      <c r="B741" s="9"/>
      <c r="C741" s="9"/>
      <c r="D741" s="9"/>
      <c r="F741" s="9"/>
      <c r="I741" s="6"/>
      <c r="J741" s="6"/>
      <c r="K741" s="425"/>
      <c r="L741" s="9"/>
      <c r="M741" s="9"/>
      <c r="N741" s="9"/>
      <c r="O741" s="9"/>
      <c r="P741" s="9"/>
      <c r="Q741" s="1046"/>
      <c r="R741" s="6"/>
      <c r="S741" s="6"/>
      <c r="U741" s="9"/>
      <c r="V741" s="9"/>
      <c r="X741" s="9"/>
      <c r="Y741" s="9"/>
      <c r="Z741" s="9"/>
      <c r="AA741" s="9"/>
      <c r="AB741" s="9"/>
      <c r="AC741" s="9"/>
      <c r="AD741" s="9"/>
      <c r="AE741" s="9"/>
      <c r="AF741" s="9"/>
      <c r="AG741" s="9"/>
      <c r="AH741" s="9"/>
    </row>
    <row r="742" spans="1:34" x14ac:dyDescent="0.25">
      <c r="A742" s="9"/>
      <c r="B742" s="9"/>
      <c r="C742" s="9"/>
      <c r="D742" s="9"/>
      <c r="F742" s="9"/>
      <c r="I742" s="6"/>
      <c r="J742" s="6"/>
      <c r="K742" s="425"/>
      <c r="L742" s="9"/>
      <c r="M742" s="9"/>
      <c r="N742" s="9"/>
      <c r="O742" s="9"/>
      <c r="P742" s="9"/>
      <c r="Q742" s="1046"/>
      <c r="R742" s="6"/>
      <c r="S742" s="6"/>
      <c r="U742" s="9"/>
      <c r="V742" s="9"/>
      <c r="X742" s="9"/>
      <c r="Y742" s="9"/>
      <c r="Z742" s="9"/>
      <c r="AA742" s="9"/>
      <c r="AB742" s="9"/>
      <c r="AC742" s="9"/>
      <c r="AD742" s="9"/>
      <c r="AE742" s="9"/>
      <c r="AF742" s="9"/>
      <c r="AG742" s="9"/>
      <c r="AH742" s="9"/>
    </row>
    <row r="743" spans="1:34" x14ac:dyDescent="0.25">
      <c r="A743" s="9"/>
      <c r="B743" s="9"/>
      <c r="C743" s="9"/>
      <c r="D743" s="9"/>
      <c r="F743" s="9"/>
      <c r="I743" s="6"/>
      <c r="J743" s="6"/>
      <c r="K743" s="425"/>
      <c r="L743" s="9"/>
      <c r="M743" s="9"/>
      <c r="N743" s="9"/>
      <c r="O743" s="9"/>
      <c r="P743" s="9"/>
      <c r="Q743" s="1046"/>
      <c r="R743" s="6"/>
      <c r="S743" s="6"/>
      <c r="U743" s="9"/>
      <c r="V743" s="9"/>
      <c r="X743" s="9"/>
      <c r="Y743" s="9"/>
      <c r="Z743" s="9"/>
      <c r="AA743" s="9"/>
      <c r="AB743" s="9"/>
      <c r="AC743" s="9"/>
      <c r="AD743" s="9"/>
      <c r="AE743" s="9"/>
      <c r="AF743" s="9"/>
      <c r="AG743" s="9"/>
      <c r="AH743" s="9"/>
    </row>
    <row r="744" spans="1:34" x14ac:dyDescent="0.25">
      <c r="A744" s="9"/>
      <c r="B744" s="9"/>
      <c r="C744" s="9"/>
      <c r="D744" s="9"/>
      <c r="F744" s="9"/>
      <c r="I744" s="6"/>
      <c r="J744" s="6"/>
      <c r="K744" s="425"/>
      <c r="L744" s="9"/>
      <c r="M744" s="9"/>
      <c r="N744" s="9"/>
      <c r="O744" s="9"/>
      <c r="P744" s="9"/>
      <c r="Q744" s="1046"/>
      <c r="R744" s="6"/>
      <c r="S744" s="6"/>
      <c r="U744" s="9"/>
      <c r="V744" s="9"/>
      <c r="X744" s="9"/>
      <c r="Y744" s="9"/>
      <c r="Z744" s="9"/>
      <c r="AA744" s="9"/>
      <c r="AB744" s="9"/>
      <c r="AC744" s="9"/>
      <c r="AD744" s="9"/>
      <c r="AE744" s="9"/>
      <c r="AF744" s="9"/>
      <c r="AG744" s="9"/>
      <c r="AH744" s="9"/>
    </row>
    <row r="745" spans="1:34" x14ac:dyDescent="0.25">
      <c r="A745" s="9"/>
      <c r="B745" s="9"/>
      <c r="C745" s="9"/>
      <c r="D745" s="9"/>
      <c r="F745" s="9"/>
      <c r="I745" s="6"/>
      <c r="J745" s="6"/>
      <c r="K745" s="425"/>
      <c r="L745" s="9"/>
      <c r="M745" s="9"/>
      <c r="N745" s="9"/>
      <c r="O745" s="9"/>
      <c r="P745" s="9"/>
      <c r="Q745" s="1046"/>
      <c r="R745" s="6"/>
      <c r="S745" s="6"/>
      <c r="U745" s="9"/>
      <c r="V745" s="9"/>
      <c r="X745" s="9"/>
      <c r="Y745" s="9"/>
      <c r="Z745" s="9"/>
      <c r="AA745" s="9"/>
      <c r="AB745" s="9"/>
      <c r="AC745" s="9"/>
      <c r="AD745" s="9"/>
      <c r="AE745" s="9"/>
      <c r="AF745" s="9"/>
      <c r="AG745" s="9"/>
      <c r="AH745" s="9"/>
    </row>
    <row r="746" spans="1:34" x14ac:dyDescent="0.25">
      <c r="A746" s="9"/>
      <c r="B746" s="9"/>
      <c r="C746" s="9"/>
      <c r="D746" s="9"/>
      <c r="F746" s="9"/>
      <c r="I746" s="6"/>
      <c r="J746" s="6"/>
      <c r="K746" s="425"/>
      <c r="L746" s="9"/>
      <c r="M746" s="9"/>
      <c r="N746" s="9"/>
      <c r="O746" s="9"/>
      <c r="P746" s="9"/>
      <c r="Q746" s="1046"/>
      <c r="R746" s="6"/>
      <c r="S746" s="6"/>
      <c r="U746" s="9"/>
      <c r="V746" s="9"/>
      <c r="X746" s="9"/>
      <c r="Y746" s="9"/>
      <c r="Z746" s="9"/>
      <c r="AA746" s="9"/>
      <c r="AB746" s="9"/>
      <c r="AC746" s="9"/>
      <c r="AD746" s="9"/>
      <c r="AE746" s="9"/>
      <c r="AF746" s="9"/>
      <c r="AG746" s="9"/>
      <c r="AH746" s="9"/>
    </row>
    <row r="747" spans="1:34" x14ac:dyDescent="0.25">
      <c r="A747" s="9"/>
      <c r="B747" s="9"/>
      <c r="C747" s="9"/>
      <c r="D747" s="9"/>
      <c r="F747" s="9"/>
      <c r="I747" s="6"/>
      <c r="J747" s="6"/>
      <c r="K747" s="425"/>
      <c r="L747" s="9"/>
      <c r="M747" s="9"/>
      <c r="N747" s="9"/>
      <c r="O747" s="9"/>
      <c r="P747" s="9"/>
      <c r="Q747" s="1046"/>
      <c r="R747" s="6"/>
      <c r="S747" s="6"/>
      <c r="U747" s="9"/>
      <c r="V747" s="9"/>
      <c r="X747" s="9"/>
      <c r="Y747" s="9"/>
      <c r="Z747" s="9"/>
      <c r="AA747" s="9"/>
      <c r="AB747" s="9"/>
      <c r="AC747" s="9"/>
      <c r="AD747" s="9"/>
      <c r="AE747" s="9"/>
      <c r="AF747" s="9"/>
      <c r="AG747" s="9"/>
      <c r="AH747" s="9"/>
    </row>
    <row r="748" spans="1:34" x14ac:dyDescent="0.25">
      <c r="A748" s="9"/>
      <c r="B748" s="9"/>
      <c r="C748" s="9"/>
      <c r="D748" s="9"/>
      <c r="F748" s="9"/>
      <c r="I748" s="6"/>
      <c r="J748" s="6"/>
      <c r="K748" s="425"/>
      <c r="L748" s="9"/>
      <c r="M748" s="9"/>
      <c r="N748" s="9"/>
      <c r="O748" s="9"/>
      <c r="P748" s="9"/>
      <c r="Q748" s="1046"/>
      <c r="R748" s="6"/>
      <c r="S748" s="6"/>
      <c r="U748" s="9"/>
      <c r="V748" s="9"/>
      <c r="X748" s="9"/>
      <c r="Y748" s="9"/>
      <c r="Z748" s="9"/>
      <c r="AA748" s="9"/>
      <c r="AB748" s="9"/>
      <c r="AC748" s="9"/>
      <c r="AD748" s="9"/>
      <c r="AE748" s="9"/>
      <c r="AF748" s="9"/>
      <c r="AG748" s="9"/>
      <c r="AH748" s="9"/>
    </row>
    <row r="749" spans="1:34" x14ac:dyDescent="0.25">
      <c r="A749" s="9"/>
      <c r="B749" s="9"/>
      <c r="C749" s="9"/>
      <c r="D749" s="9"/>
      <c r="F749" s="9"/>
      <c r="I749" s="6"/>
      <c r="J749" s="6"/>
      <c r="K749" s="425"/>
      <c r="L749" s="9"/>
      <c r="M749" s="9"/>
      <c r="N749" s="9"/>
      <c r="O749" s="9"/>
      <c r="P749" s="9"/>
      <c r="Q749" s="1046"/>
      <c r="R749" s="6"/>
      <c r="S749" s="6"/>
      <c r="U749" s="9"/>
      <c r="V749" s="9"/>
      <c r="X749" s="9"/>
      <c r="Y749" s="9"/>
      <c r="Z749" s="9"/>
      <c r="AA749" s="9"/>
      <c r="AB749" s="9"/>
      <c r="AC749" s="9"/>
      <c r="AD749" s="9"/>
      <c r="AE749" s="9"/>
      <c r="AF749" s="9"/>
      <c r="AG749" s="9"/>
      <c r="AH749" s="9"/>
    </row>
    <row r="750" spans="1:34" x14ac:dyDescent="0.25">
      <c r="A750" s="9"/>
      <c r="B750" s="9"/>
      <c r="C750" s="9"/>
      <c r="D750" s="9"/>
      <c r="F750" s="9"/>
      <c r="I750" s="6"/>
      <c r="J750" s="6"/>
      <c r="K750" s="425"/>
      <c r="L750" s="9"/>
      <c r="M750" s="9"/>
      <c r="N750" s="9"/>
      <c r="O750" s="9"/>
      <c r="P750" s="9"/>
      <c r="Q750" s="1046"/>
      <c r="R750" s="6"/>
      <c r="S750" s="6"/>
      <c r="U750" s="9"/>
      <c r="V750" s="9"/>
      <c r="X750" s="9"/>
      <c r="Y750" s="9"/>
      <c r="Z750" s="9"/>
      <c r="AA750" s="9"/>
      <c r="AB750" s="9"/>
      <c r="AC750" s="9"/>
      <c r="AD750" s="9"/>
      <c r="AE750" s="9"/>
      <c r="AF750" s="9"/>
      <c r="AG750" s="9"/>
      <c r="AH750" s="9"/>
    </row>
    <row r="751" spans="1:34" x14ac:dyDescent="0.25">
      <c r="A751" s="9"/>
      <c r="B751" s="9"/>
      <c r="C751" s="9"/>
      <c r="D751" s="9"/>
      <c r="F751" s="9"/>
      <c r="I751" s="6"/>
      <c r="J751" s="6"/>
      <c r="K751" s="425"/>
      <c r="L751" s="9"/>
      <c r="M751" s="9"/>
      <c r="N751" s="9"/>
      <c r="O751" s="9"/>
      <c r="P751" s="9"/>
      <c r="Q751" s="1046"/>
      <c r="R751" s="6"/>
      <c r="S751" s="6"/>
      <c r="U751" s="9"/>
      <c r="V751" s="9"/>
      <c r="X751" s="9"/>
      <c r="Y751" s="9"/>
      <c r="Z751" s="9"/>
      <c r="AA751" s="9"/>
      <c r="AB751" s="9"/>
      <c r="AC751" s="9"/>
      <c r="AD751" s="9"/>
      <c r="AE751" s="9"/>
      <c r="AF751" s="9"/>
      <c r="AG751" s="9"/>
      <c r="AH751" s="9"/>
    </row>
    <row r="752" spans="1:34" x14ac:dyDescent="0.25">
      <c r="A752" s="9"/>
      <c r="B752" s="9"/>
      <c r="C752" s="9"/>
      <c r="D752" s="9"/>
      <c r="F752" s="9"/>
      <c r="I752" s="6"/>
      <c r="J752" s="6"/>
      <c r="K752" s="425"/>
      <c r="L752" s="9"/>
      <c r="M752" s="9"/>
      <c r="N752" s="9"/>
      <c r="O752" s="9"/>
      <c r="P752" s="9"/>
      <c r="Q752" s="1046"/>
      <c r="R752" s="6"/>
      <c r="S752" s="6"/>
      <c r="U752" s="9"/>
      <c r="V752" s="9"/>
      <c r="X752" s="9"/>
      <c r="Y752" s="9"/>
      <c r="Z752" s="9"/>
      <c r="AA752" s="9"/>
      <c r="AB752" s="9"/>
      <c r="AC752" s="9"/>
      <c r="AD752" s="9"/>
      <c r="AE752" s="9"/>
      <c r="AF752" s="9"/>
      <c r="AG752" s="9"/>
      <c r="AH752" s="9"/>
    </row>
    <row r="753" spans="1:34" x14ac:dyDescent="0.25">
      <c r="A753" s="9"/>
      <c r="B753" s="9"/>
      <c r="C753" s="9"/>
      <c r="D753" s="9"/>
      <c r="F753" s="9"/>
      <c r="I753" s="6"/>
      <c r="J753" s="6"/>
      <c r="K753" s="425"/>
      <c r="L753" s="9"/>
      <c r="M753" s="9"/>
      <c r="N753" s="9"/>
      <c r="O753" s="9"/>
      <c r="P753" s="9"/>
      <c r="Q753" s="1046"/>
      <c r="R753" s="6"/>
      <c r="S753" s="6"/>
      <c r="U753" s="9"/>
      <c r="V753" s="9"/>
      <c r="X753" s="9"/>
      <c r="Y753" s="9"/>
      <c r="Z753" s="9"/>
      <c r="AA753" s="9"/>
      <c r="AB753" s="9"/>
      <c r="AC753" s="9"/>
      <c r="AD753" s="9"/>
      <c r="AE753" s="9"/>
      <c r="AF753" s="9"/>
      <c r="AG753" s="9"/>
      <c r="AH753" s="9"/>
    </row>
    <row r="754" spans="1:34" x14ac:dyDescent="0.25">
      <c r="A754" s="9"/>
      <c r="B754" s="9"/>
      <c r="C754" s="9"/>
      <c r="D754" s="9"/>
      <c r="F754" s="9"/>
      <c r="I754" s="6"/>
      <c r="J754" s="6"/>
      <c r="K754" s="425"/>
      <c r="L754" s="9"/>
      <c r="M754" s="9"/>
      <c r="N754" s="9"/>
      <c r="O754" s="9"/>
      <c r="P754" s="9"/>
      <c r="Q754" s="1046"/>
      <c r="R754" s="6"/>
      <c r="S754" s="6"/>
      <c r="U754" s="9"/>
      <c r="V754" s="9"/>
      <c r="X754" s="9"/>
      <c r="Y754" s="9"/>
      <c r="Z754" s="9"/>
      <c r="AA754" s="9"/>
      <c r="AB754" s="9"/>
      <c r="AC754" s="9"/>
      <c r="AD754" s="9"/>
      <c r="AE754" s="9"/>
      <c r="AF754" s="9"/>
      <c r="AG754" s="9"/>
      <c r="AH754" s="9"/>
    </row>
    <row r="755" spans="1:34" x14ac:dyDescent="0.25">
      <c r="A755" s="9"/>
      <c r="B755" s="9"/>
      <c r="C755" s="9"/>
      <c r="D755" s="9"/>
      <c r="F755" s="9"/>
      <c r="I755" s="6"/>
      <c r="J755" s="6"/>
      <c r="K755" s="425"/>
      <c r="L755" s="9"/>
      <c r="M755" s="9"/>
      <c r="N755" s="9"/>
      <c r="O755" s="9"/>
      <c r="P755" s="9"/>
      <c r="Q755" s="1046"/>
      <c r="R755" s="6"/>
      <c r="S755" s="6"/>
      <c r="U755" s="9"/>
      <c r="V755" s="9"/>
      <c r="X755" s="9"/>
      <c r="Y755" s="9"/>
      <c r="Z755" s="9"/>
      <c r="AA755" s="9"/>
      <c r="AB755" s="9"/>
      <c r="AC755" s="9"/>
      <c r="AD755" s="9"/>
      <c r="AE755" s="9"/>
      <c r="AF755" s="9"/>
      <c r="AG755" s="9"/>
      <c r="AH755" s="9"/>
    </row>
    <row r="756" spans="1:34" x14ac:dyDescent="0.25">
      <c r="A756" s="9"/>
      <c r="B756" s="9"/>
      <c r="C756" s="9"/>
      <c r="D756" s="9"/>
      <c r="F756" s="9"/>
      <c r="I756" s="6"/>
      <c r="J756" s="6"/>
      <c r="K756" s="425"/>
      <c r="L756" s="9"/>
      <c r="M756" s="9"/>
      <c r="N756" s="9"/>
      <c r="O756" s="9"/>
      <c r="P756" s="9"/>
      <c r="Q756" s="1046"/>
      <c r="R756" s="6"/>
      <c r="S756" s="6"/>
      <c r="U756" s="9"/>
      <c r="V756" s="9"/>
      <c r="X756" s="9"/>
      <c r="Y756" s="9"/>
      <c r="Z756" s="9"/>
      <c r="AA756" s="9"/>
      <c r="AB756" s="9"/>
      <c r="AC756" s="9"/>
      <c r="AD756" s="9"/>
      <c r="AE756" s="9"/>
      <c r="AF756" s="9"/>
      <c r="AG756" s="9"/>
      <c r="AH756" s="9"/>
    </row>
    <row r="757" spans="1:34" x14ac:dyDescent="0.25">
      <c r="A757" s="9"/>
      <c r="B757" s="9"/>
      <c r="C757" s="9"/>
      <c r="D757" s="9"/>
      <c r="F757" s="9"/>
      <c r="I757" s="6"/>
      <c r="J757" s="6"/>
      <c r="K757" s="425"/>
      <c r="L757" s="9"/>
      <c r="M757" s="9"/>
      <c r="N757" s="9"/>
      <c r="O757" s="9"/>
      <c r="P757" s="9"/>
      <c r="Q757" s="1046"/>
      <c r="R757" s="6"/>
      <c r="S757" s="6"/>
      <c r="U757" s="9"/>
      <c r="V757" s="9"/>
      <c r="X757" s="9"/>
      <c r="Y757" s="9"/>
      <c r="Z757" s="9"/>
      <c r="AA757" s="9"/>
      <c r="AB757" s="9"/>
      <c r="AC757" s="9"/>
      <c r="AD757" s="9"/>
      <c r="AE757" s="9"/>
      <c r="AF757" s="9"/>
      <c r="AG757" s="9"/>
      <c r="AH757" s="9"/>
    </row>
    <row r="758" spans="1:34" x14ac:dyDescent="0.25">
      <c r="A758" s="9"/>
      <c r="B758" s="9"/>
      <c r="C758" s="9"/>
      <c r="D758" s="9"/>
      <c r="F758" s="9"/>
      <c r="I758" s="6"/>
      <c r="J758" s="6"/>
      <c r="K758" s="425"/>
      <c r="L758" s="9"/>
      <c r="M758" s="9"/>
      <c r="N758" s="9"/>
      <c r="O758" s="9"/>
      <c r="P758" s="9"/>
      <c r="Q758" s="1046"/>
      <c r="R758" s="6"/>
      <c r="S758" s="6"/>
      <c r="U758" s="9"/>
      <c r="V758" s="9"/>
      <c r="X758" s="9"/>
      <c r="Y758" s="9"/>
      <c r="Z758" s="9"/>
      <c r="AA758" s="9"/>
      <c r="AB758" s="9"/>
      <c r="AC758" s="9"/>
      <c r="AD758" s="9"/>
      <c r="AE758" s="9"/>
      <c r="AF758" s="9"/>
      <c r="AG758" s="9"/>
      <c r="AH758" s="9"/>
    </row>
    <row r="759" spans="1:34" x14ac:dyDescent="0.25">
      <c r="A759" s="9"/>
      <c r="B759" s="9"/>
      <c r="C759" s="9"/>
      <c r="D759" s="9"/>
      <c r="F759" s="9"/>
      <c r="I759" s="6"/>
      <c r="J759" s="6"/>
      <c r="K759" s="425"/>
      <c r="L759" s="9"/>
      <c r="M759" s="9"/>
      <c r="N759" s="9"/>
      <c r="O759" s="9"/>
      <c r="P759" s="9"/>
      <c r="Q759" s="1046"/>
      <c r="R759" s="6"/>
      <c r="S759" s="6"/>
      <c r="U759" s="9"/>
      <c r="V759" s="9"/>
      <c r="X759" s="9"/>
      <c r="Y759" s="9"/>
      <c r="Z759" s="9"/>
      <c r="AA759" s="9"/>
      <c r="AB759" s="9"/>
      <c r="AC759" s="9"/>
      <c r="AD759" s="9"/>
      <c r="AE759" s="9"/>
      <c r="AF759" s="9"/>
      <c r="AG759" s="9"/>
      <c r="AH759" s="9"/>
    </row>
    <row r="760" spans="1:34" x14ac:dyDescent="0.25">
      <c r="A760" s="9"/>
      <c r="B760" s="9"/>
      <c r="C760" s="9"/>
      <c r="D760" s="9"/>
      <c r="F760" s="9"/>
      <c r="I760" s="6"/>
      <c r="J760" s="6"/>
      <c r="K760" s="425"/>
      <c r="L760" s="9"/>
      <c r="M760" s="9"/>
      <c r="N760" s="9"/>
      <c r="O760" s="9"/>
      <c r="P760" s="9"/>
      <c r="Q760" s="1046"/>
      <c r="R760" s="6"/>
      <c r="S760" s="6"/>
      <c r="U760" s="9"/>
      <c r="V760" s="9"/>
      <c r="X760" s="9"/>
      <c r="Y760" s="9"/>
      <c r="Z760" s="9"/>
      <c r="AA760" s="9"/>
      <c r="AB760" s="9"/>
      <c r="AC760" s="9"/>
      <c r="AD760" s="9"/>
      <c r="AE760" s="9"/>
      <c r="AF760" s="9"/>
      <c r="AG760" s="9"/>
      <c r="AH760" s="9"/>
    </row>
    <row r="761" spans="1:34" x14ac:dyDescent="0.25">
      <c r="A761" s="9"/>
      <c r="B761" s="9"/>
      <c r="C761" s="9"/>
      <c r="D761" s="9"/>
      <c r="F761" s="9"/>
      <c r="I761" s="6"/>
      <c r="J761" s="6"/>
      <c r="K761" s="425"/>
      <c r="L761" s="9"/>
      <c r="M761" s="9"/>
      <c r="N761" s="9"/>
      <c r="O761" s="9"/>
      <c r="P761" s="9"/>
      <c r="Q761" s="1046"/>
      <c r="R761" s="6"/>
      <c r="S761" s="6"/>
      <c r="U761" s="9"/>
      <c r="V761" s="9"/>
      <c r="X761" s="9"/>
      <c r="Y761" s="9"/>
      <c r="Z761" s="9"/>
      <c r="AA761" s="9"/>
      <c r="AB761" s="9"/>
      <c r="AC761" s="9"/>
      <c r="AD761" s="9"/>
      <c r="AE761" s="9"/>
      <c r="AF761" s="9"/>
      <c r="AG761" s="9"/>
      <c r="AH761" s="9"/>
    </row>
    <row r="762" spans="1:34" x14ac:dyDescent="0.25">
      <c r="A762" s="9"/>
      <c r="B762" s="9"/>
      <c r="C762" s="9"/>
      <c r="D762" s="9"/>
      <c r="F762" s="9"/>
      <c r="I762" s="6"/>
      <c r="J762" s="6"/>
      <c r="K762" s="425"/>
      <c r="L762" s="9"/>
      <c r="M762" s="9"/>
      <c r="N762" s="9"/>
      <c r="O762" s="9"/>
      <c r="P762" s="9"/>
      <c r="Q762" s="1046"/>
      <c r="R762" s="6"/>
      <c r="S762" s="6"/>
      <c r="U762" s="9"/>
      <c r="V762" s="9"/>
      <c r="X762" s="9"/>
      <c r="Y762" s="9"/>
      <c r="Z762" s="9"/>
      <c r="AA762" s="9"/>
      <c r="AB762" s="9"/>
      <c r="AC762" s="9"/>
      <c r="AD762" s="9"/>
      <c r="AE762" s="9"/>
      <c r="AF762" s="9"/>
      <c r="AG762" s="9"/>
      <c r="AH762" s="9"/>
    </row>
    <row r="763" spans="1:34" x14ac:dyDescent="0.25">
      <c r="A763" s="9"/>
      <c r="B763" s="9"/>
      <c r="C763" s="9"/>
      <c r="D763" s="9"/>
      <c r="F763" s="9"/>
      <c r="I763" s="6"/>
      <c r="J763" s="6"/>
      <c r="K763" s="425"/>
      <c r="L763" s="9"/>
      <c r="M763" s="9"/>
      <c r="N763" s="9"/>
      <c r="O763" s="9"/>
      <c r="P763" s="9"/>
      <c r="Q763" s="1046"/>
      <c r="R763" s="6"/>
      <c r="S763" s="6"/>
      <c r="U763" s="9"/>
      <c r="V763" s="9"/>
      <c r="X763" s="9"/>
      <c r="Y763" s="9"/>
      <c r="Z763" s="9"/>
      <c r="AA763" s="9"/>
      <c r="AB763" s="9"/>
      <c r="AC763" s="9"/>
      <c r="AD763" s="9"/>
      <c r="AE763" s="9"/>
      <c r="AF763" s="9"/>
      <c r="AG763" s="9"/>
      <c r="AH763" s="9"/>
    </row>
    <row r="764" spans="1:34" x14ac:dyDescent="0.25">
      <c r="A764" s="9"/>
      <c r="B764" s="9"/>
      <c r="C764" s="9"/>
      <c r="D764" s="9"/>
      <c r="F764" s="9"/>
      <c r="I764" s="6"/>
      <c r="J764" s="6"/>
      <c r="K764" s="425"/>
      <c r="L764" s="9"/>
      <c r="M764" s="9"/>
      <c r="N764" s="9"/>
      <c r="O764" s="9"/>
      <c r="P764" s="9"/>
      <c r="Q764" s="1046"/>
      <c r="R764" s="6"/>
      <c r="S764" s="6"/>
      <c r="U764" s="9"/>
      <c r="V764" s="9"/>
      <c r="X764" s="9"/>
      <c r="Y764" s="9"/>
      <c r="Z764" s="9"/>
      <c r="AA764" s="9"/>
      <c r="AB764" s="9"/>
      <c r="AC764" s="9"/>
      <c r="AD764" s="9"/>
      <c r="AE764" s="9"/>
      <c r="AF764" s="9"/>
      <c r="AG764" s="9"/>
      <c r="AH764" s="9"/>
    </row>
    <row r="765" spans="1:34" x14ac:dyDescent="0.25">
      <c r="A765" s="9"/>
      <c r="B765" s="9"/>
      <c r="C765" s="9"/>
      <c r="D765" s="9"/>
      <c r="F765" s="9"/>
      <c r="I765" s="6"/>
      <c r="J765" s="6"/>
      <c r="K765" s="425"/>
      <c r="L765" s="9"/>
      <c r="M765" s="9"/>
      <c r="N765" s="9"/>
      <c r="O765" s="9"/>
      <c r="P765" s="9"/>
      <c r="Q765" s="1046"/>
      <c r="R765" s="6"/>
      <c r="S765" s="6"/>
      <c r="U765" s="9"/>
      <c r="V765" s="9"/>
      <c r="X765" s="9"/>
      <c r="Y765" s="9"/>
      <c r="Z765" s="9"/>
      <c r="AA765" s="9"/>
      <c r="AB765" s="9"/>
      <c r="AC765" s="9"/>
      <c r="AD765" s="9"/>
      <c r="AE765" s="9"/>
      <c r="AF765" s="9"/>
      <c r="AG765" s="9"/>
      <c r="AH765" s="9"/>
    </row>
    <row r="766" spans="1:34" x14ac:dyDescent="0.25">
      <c r="A766" s="9"/>
      <c r="B766" s="9"/>
      <c r="C766" s="9"/>
      <c r="D766" s="9"/>
      <c r="F766" s="9"/>
      <c r="I766" s="6"/>
      <c r="J766" s="6"/>
      <c r="K766" s="425"/>
      <c r="L766" s="9"/>
      <c r="M766" s="9"/>
      <c r="N766" s="9"/>
      <c r="O766" s="9"/>
      <c r="P766" s="9"/>
      <c r="Q766" s="1046"/>
      <c r="R766" s="6"/>
      <c r="S766" s="6"/>
      <c r="U766" s="9"/>
      <c r="V766" s="9"/>
      <c r="X766" s="9"/>
      <c r="Y766" s="9"/>
      <c r="Z766" s="9"/>
      <c r="AA766" s="9"/>
      <c r="AB766" s="9"/>
      <c r="AC766" s="9"/>
      <c r="AD766" s="9"/>
      <c r="AE766" s="9"/>
      <c r="AF766" s="9"/>
      <c r="AG766" s="9"/>
      <c r="AH766" s="9"/>
    </row>
    <row r="767" spans="1:34" x14ac:dyDescent="0.25">
      <c r="A767" s="9"/>
      <c r="B767" s="9"/>
      <c r="C767" s="9"/>
      <c r="D767" s="9"/>
      <c r="F767" s="9"/>
      <c r="I767" s="6"/>
      <c r="J767" s="6"/>
      <c r="K767" s="425"/>
      <c r="L767" s="9"/>
      <c r="M767" s="9"/>
      <c r="N767" s="9"/>
      <c r="O767" s="9"/>
      <c r="P767" s="9"/>
      <c r="Q767" s="1046"/>
      <c r="R767" s="6"/>
      <c r="S767" s="6"/>
      <c r="U767" s="9"/>
      <c r="V767" s="9"/>
      <c r="X767" s="9"/>
      <c r="Y767" s="9"/>
      <c r="Z767" s="9"/>
      <c r="AA767" s="9"/>
      <c r="AB767" s="9"/>
      <c r="AC767" s="9"/>
      <c r="AD767" s="9"/>
      <c r="AE767" s="9"/>
      <c r="AF767" s="9"/>
      <c r="AG767" s="9"/>
      <c r="AH767" s="9"/>
    </row>
    <row r="768" spans="1:34" x14ac:dyDescent="0.25">
      <c r="A768" s="9"/>
      <c r="B768" s="9"/>
      <c r="C768" s="9"/>
      <c r="D768" s="9"/>
      <c r="F768" s="9"/>
      <c r="I768" s="6"/>
      <c r="J768" s="6"/>
      <c r="K768" s="425"/>
      <c r="L768" s="9"/>
      <c r="M768" s="9"/>
      <c r="N768" s="9"/>
      <c r="O768" s="9"/>
      <c r="P768" s="9"/>
      <c r="Q768" s="1046"/>
      <c r="R768" s="6"/>
      <c r="S768" s="6"/>
      <c r="U768" s="9"/>
      <c r="V768" s="9"/>
      <c r="X768" s="9"/>
      <c r="Y768" s="9"/>
      <c r="Z768" s="9"/>
      <c r="AA768" s="9"/>
      <c r="AB768" s="9"/>
      <c r="AC768" s="9"/>
      <c r="AD768" s="9"/>
      <c r="AE768" s="9"/>
      <c r="AF768" s="9"/>
      <c r="AG768" s="9"/>
      <c r="AH768" s="9"/>
    </row>
    <row r="769" spans="1:34" x14ac:dyDescent="0.25">
      <c r="A769" s="9"/>
      <c r="B769" s="9"/>
      <c r="C769" s="9"/>
      <c r="D769" s="9"/>
      <c r="F769" s="9"/>
      <c r="I769" s="6"/>
      <c r="J769" s="6"/>
      <c r="K769" s="425"/>
      <c r="L769" s="9"/>
      <c r="M769" s="9"/>
      <c r="N769" s="9"/>
      <c r="O769" s="9"/>
      <c r="P769" s="9"/>
      <c r="Q769" s="1046"/>
      <c r="R769" s="6"/>
      <c r="S769" s="6"/>
      <c r="U769" s="9"/>
      <c r="V769" s="9"/>
      <c r="X769" s="9"/>
      <c r="Y769" s="9"/>
      <c r="Z769" s="9"/>
      <c r="AA769" s="9"/>
      <c r="AB769" s="9"/>
      <c r="AC769" s="9"/>
      <c r="AD769" s="9"/>
      <c r="AE769" s="9"/>
      <c r="AF769" s="9"/>
      <c r="AG769" s="9"/>
      <c r="AH769" s="9"/>
    </row>
    <row r="770" spans="1:34" x14ac:dyDescent="0.25">
      <c r="A770" s="9"/>
      <c r="B770" s="9"/>
      <c r="C770" s="9"/>
      <c r="D770" s="9"/>
      <c r="F770" s="9"/>
      <c r="I770" s="6"/>
      <c r="J770" s="6"/>
      <c r="K770" s="425"/>
      <c r="L770" s="9"/>
      <c r="M770" s="9"/>
      <c r="N770" s="9"/>
      <c r="O770" s="9"/>
      <c r="P770" s="9"/>
      <c r="Q770" s="1046"/>
      <c r="R770" s="6"/>
      <c r="S770" s="6"/>
      <c r="U770" s="9"/>
      <c r="V770" s="9"/>
      <c r="X770" s="9"/>
      <c r="Y770" s="9"/>
      <c r="Z770" s="9"/>
      <c r="AA770" s="9"/>
      <c r="AB770" s="9"/>
      <c r="AC770" s="9"/>
      <c r="AD770" s="9"/>
      <c r="AE770" s="9"/>
      <c r="AF770" s="9"/>
      <c r="AG770" s="9"/>
      <c r="AH770" s="9"/>
    </row>
    <row r="771" spans="1:34" x14ac:dyDescent="0.25">
      <c r="A771" s="9"/>
      <c r="B771" s="9"/>
      <c r="C771" s="9"/>
      <c r="D771" s="9"/>
      <c r="F771" s="9"/>
      <c r="I771" s="6"/>
      <c r="J771" s="6"/>
      <c r="K771" s="425"/>
      <c r="L771" s="9"/>
      <c r="M771" s="9"/>
      <c r="N771" s="9"/>
      <c r="O771" s="9"/>
      <c r="P771" s="9"/>
      <c r="Q771" s="1046"/>
      <c r="R771" s="6"/>
      <c r="S771" s="6"/>
      <c r="U771" s="9"/>
      <c r="V771" s="9"/>
      <c r="X771" s="9"/>
      <c r="Y771" s="9"/>
      <c r="Z771" s="9"/>
      <c r="AA771" s="9"/>
      <c r="AB771" s="9"/>
      <c r="AC771" s="9"/>
      <c r="AD771" s="9"/>
      <c r="AE771" s="9"/>
      <c r="AF771" s="9"/>
      <c r="AG771" s="9"/>
      <c r="AH771" s="9"/>
    </row>
    <row r="772" spans="1:34" x14ac:dyDescent="0.25">
      <c r="A772" s="9"/>
      <c r="B772" s="9"/>
      <c r="C772" s="9"/>
      <c r="D772" s="9"/>
      <c r="F772" s="9"/>
      <c r="I772" s="6"/>
      <c r="J772" s="6"/>
      <c r="K772" s="425"/>
      <c r="L772" s="9"/>
      <c r="M772" s="9"/>
      <c r="N772" s="9"/>
      <c r="O772" s="9"/>
      <c r="P772" s="9"/>
      <c r="Q772" s="1046"/>
      <c r="R772" s="6"/>
      <c r="S772" s="6"/>
      <c r="U772" s="9"/>
      <c r="V772" s="9"/>
      <c r="X772" s="9"/>
      <c r="Y772" s="9"/>
      <c r="Z772" s="9"/>
      <c r="AA772" s="9"/>
      <c r="AB772" s="9"/>
      <c r="AC772" s="9"/>
      <c r="AD772" s="9"/>
      <c r="AE772" s="9"/>
      <c r="AF772" s="9"/>
      <c r="AG772" s="9"/>
      <c r="AH772" s="9"/>
    </row>
    <row r="773" spans="1:34" x14ac:dyDescent="0.25">
      <c r="A773" s="9"/>
      <c r="B773" s="9"/>
      <c r="C773" s="9"/>
      <c r="D773" s="9"/>
      <c r="F773" s="9"/>
      <c r="I773" s="6"/>
      <c r="J773" s="6"/>
      <c r="K773" s="425"/>
      <c r="L773" s="9"/>
      <c r="M773" s="9"/>
      <c r="N773" s="9"/>
      <c r="O773" s="9"/>
      <c r="P773" s="9"/>
      <c r="Q773" s="1046"/>
      <c r="R773" s="6"/>
      <c r="S773" s="6"/>
      <c r="U773" s="9"/>
      <c r="V773" s="9"/>
      <c r="X773" s="9"/>
      <c r="Y773" s="9"/>
      <c r="Z773" s="9"/>
      <c r="AA773" s="9"/>
      <c r="AB773" s="9"/>
      <c r="AC773" s="9"/>
      <c r="AD773" s="9"/>
      <c r="AE773" s="9"/>
      <c r="AF773" s="9"/>
      <c r="AG773" s="9"/>
      <c r="AH773" s="9"/>
    </row>
    <row r="774" spans="1:34" x14ac:dyDescent="0.25">
      <c r="A774" s="9"/>
      <c r="B774" s="9"/>
      <c r="C774" s="9"/>
      <c r="D774" s="9"/>
      <c r="F774" s="9"/>
      <c r="I774" s="6"/>
      <c r="J774" s="6"/>
      <c r="K774" s="425"/>
      <c r="L774" s="9"/>
      <c r="M774" s="9"/>
      <c r="N774" s="9"/>
      <c r="O774" s="9"/>
      <c r="P774" s="9"/>
      <c r="Q774" s="1046"/>
      <c r="R774" s="6"/>
      <c r="S774" s="6"/>
      <c r="U774" s="9"/>
      <c r="V774" s="9"/>
      <c r="X774" s="9"/>
      <c r="Y774" s="9"/>
      <c r="Z774" s="9"/>
      <c r="AA774" s="9"/>
      <c r="AB774" s="9"/>
      <c r="AC774" s="9"/>
      <c r="AD774" s="9"/>
      <c r="AE774" s="9"/>
      <c r="AF774" s="9"/>
      <c r="AG774" s="9"/>
      <c r="AH774" s="9"/>
    </row>
    <row r="775" spans="1:34" x14ac:dyDescent="0.25">
      <c r="A775" s="9"/>
      <c r="B775" s="9"/>
      <c r="C775" s="9"/>
      <c r="D775" s="9"/>
      <c r="F775" s="9"/>
      <c r="I775" s="6"/>
      <c r="J775" s="6"/>
      <c r="K775" s="425"/>
      <c r="L775" s="9"/>
      <c r="M775" s="9"/>
      <c r="N775" s="9"/>
      <c r="O775" s="9"/>
      <c r="P775" s="9"/>
      <c r="Q775" s="1046"/>
      <c r="R775" s="6"/>
      <c r="S775" s="6"/>
      <c r="U775" s="9"/>
      <c r="V775" s="9"/>
      <c r="X775" s="9"/>
      <c r="Y775" s="9"/>
      <c r="Z775" s="9"/>
      <c r="AA775" s="9"/>
      <c r="AB775" s="9"/>
      <c r="AC775" s="9"/>
      <c r="AD775" s="9"/>
      <c r="AE775" s="9"/>
      <c r="AF775" s="9"/>
      <c r="AG775" s="9"/>
      <c r="AH775" s="9"/>
    </row>
    <row r="776" spans="1:34" x14ac:dyDescent="0.25">
      <c r="A776" s="9"/>
      <c r="B776" s="9"/>
      <c r="C776" s="9"/>
      <c r="D776" s="9"/>
      <c r="F776" s="9"/>
      <c r="I776" s="6"/>
      <c r="J776" s="6"/>
      <c r="K776" s="425"/>
      <c r="L776" s="9"/>
      <c r="M776" s="9"/>
      <c r="N776" s="9"/>
      <c r="O776" s="9"/>
      <c r="P776" s="9"/>
      <c r="Q776" s="1046"/>
      <c r="R776" s="6"/>
      <c r="S776" s="6"/>
      <c r="U776" s="9"/>
      <c r="V776" s="9"/>
      <c r="X776" s="9"/>
      <c r="Y776" s="9"/>
      <c r="Z776" s="9"/>
      <c r="AA776" s="9"/>
      <c r="AB776" s="9"/>
      <c r="AC776" s="9"/>
      <c r="AD776" s="9"/>
      <c r="AE776" s="9"/>
      <c r="AF776" s="9"/>
      <c r="AG776" s="9"/>
      <c r="AH776" s="9"/>
    </row>
    <row r="777" spans="1:34" x14ac:dyDescent="0.25">
      <c r="A777" s="9"/>
      <c r="B777" s="9"/>
      <c r="C777" s="9"/>
      <c r="D777" s="9"/>
      <c r="F777" s="9"/>
      <c r="I777" s="6"/>
      <c r="J777" s="6"/>
      <c r="K777" s="425"/>
      <c r="L777" s="9"/>
      <c r="M777" s="9"/>
      <c r="N777" s="9"/>
      <c r="O777" s="9"/>
      <c r="P777" s="9"/>
      <c r="Q777" s="1046"/>
      <c r="R777" s="6"/>
      <c r="S777" s="6"/>
      <c r="U777" s="9"/>
      <c r="V777" s="9"/>
      <c r="X777" s="9"/>
      <c r="Y777" s="9"/>
      <c r="Z777" s="9"/>
      <c r="AA777" s="9"/>
      <c r="AB777" s="9"/>
      <c r="AC777" s="9"/>
      <c r="AD777" s="9"/>
      <c r="AE777" s="9"/>
      <c r="AF777" s="9"/>
      <c r="AG777" s="9"/>
      <c r="AH777" s="9"/>
    </row>
    <row r="778" spans="1:34" x14ac:dyDescent="0.25">
      <c r="A778" s="9"/>
      <c r="B778" s="9"/>
      <c r="C778" s="9"/>
      <c r="D778" s="9"/>
      <c r="F778" s="9"/>
      <c r="I778" s="6"/>
      <c r="J778" s="6"/>
      <c r="K778" s="425"/>
      <c r="L778" s="9"/>
      <c r="M778" s="9"/>
      <c r="N778" s="9"/>
      <c r="O778" s="9"/>
      <c r="P778" s="9"/>
      <c r="Q778" s="1046"/>
      <c r="R778" s="6"/>
      <c r="S778" s="6"/>
      <c r="U778" s="9"/>
      <c r="V778" s="9"/>
      <c r="X778" s="9"/>
      <c r="Y778" s="9"/>
      <c r="Z778" s="9"/>
      <c r="AA778" s="9"/>
      <c r="AB778" s="9"/>
      <c r="AC778" s="9"/>
      <c r="AD778" s="9"/>
      <c r="AE778" s="9"/>
      <c r="AF778" s="9"/>
      <c r="AG778" s="9"/>
      <c r="AH778" s="9"/>
    </row>
    <row r="779" spans="1:34" x14ac:dyDescent="0.25">
      <c r="A779" s="9"/>
      <c r="B779" s="9"/>
      <c r="C779" s="9"/>
      <c r="D779" s="9"/>
      <c r="F779" s="9"/>
      <c r="I779" s="6"/>
      <c r="J779" s="6"/>
      <c r="K779" s="425"/>
      <c r="L779" s="9"/>
      <c r="M779" s="9"/>
      <c r="N779" s="9"/>
      <c r="O779" s="9"/>
      <c r="P779" s="9"/>
      <c r="Q779" s="1046"/>
      <c r="R779" s="6"/>
      <c r="S779" s="6"/>
      <c r="U779" s="9"/>
      <c r="V779" s="9"/>
      <c r="X779" s="9"/>
      <c r="Y779" s="9"/>
      <c r="Z779" s="9"/>
      <c r="AA779" s="9"/>
      <c r="AB779" s="9"/>
      <c r="AC779" s="9"/>
      <c r="AD779" s="9"/>
      <c r="AE779" s="9"/>
      <c r="AF779" s="9"/>
      <c r="AG779" s="9"/>
      <c r="AH779" s="9"/>
    </row>
    <row r="780" spans="1:34" x14ac:dyDescent="0.25">
      <c r="A780" s="9"/>
      <c r="B780" s="9"/>
      <c r="C780" s="9"/>
      <c r="D780" s="9"/>
      <c r="F780" s="9"/>
      <c r="I780" s="6"/>
      <c r="J780" s="6"/>
      <c r="K780" s="425"/>
      <c r="L780" s="9"/>
      <c r="M780" s="9"/>
      <c r="N780" s="9"/>
      <c r="O780" s="9"/>
      <c r="P780" s="9"/>
      <c r="Q780" s="1046"/>
      <c r="R780" s="6"/>
      <c r="S780" s="6"/>
      <c r="U780" s="9"/>
      <c r="V780" s="9"/>
      <c r="X780" s="9"/>
      <c r="Y780" s="9"/>
      <c r="Z780" s="9"/>
      <c r="AA780" s="9"/>
      <c r="AB780" s="9"/>
      <c r="AC780" s="9"/>
      <c r="AD780" s="9"/>
      <c r="AE780" s="9"/>
      <c r="AF780" s="9"/>
      <c r="AG780" s="9"/>
      <c r="AH780" s="9"/>
    </row>
    <row r="781" spans="1:34" x14ac:dyDescent="0.25">
      <c r="A781" s="9"/>
      <c r="B781" s="9"/>
      <c r="C781" s="9"/>
      <c r="D781" s="9"/>
      <c r="F781" s="9"/>
      <c r="I781" s="6"/>
      <c r="J781" s="6"/>
      <c r="K781" s="425"/>
      <c r="L781" s="9"/>
      <c r="M781" s="9"/>
      <c r="N781" s="9"/>
      <c r="O781" s="9"/>
      <c r="P781" s="9"/>
      <c r="Q781" s="1046"/>
      <c r="R781" s="6"/>
      <c r="S781" s="6"/>
      <c r="U781" s="9"/>
      <c r="V781" s="9"/>
      <c r="X781" s="9"/>
      <c r="Y781" s="9"/>
      <c r="Z781" s="9"/>
      <c r="AA781" s="9"/>
      <c r="AB781" s="9"/>
      <c r="AC781" s="9"/>
      <c r="AD781" s="9"/>
      <c r="AE781" s="9"/>
      <c r="AF781" s="9"/>
      <c r="AG781" s="9"/>
      <c r="AH781" s="9"/>
    </row>
    <row r="782" spans="1:34" x14ac:dyDescent="0.25">
      <c r="A782" s="9"/>
      <c r="B782" s="9"/>
      <c r="C782" s="9"/>
      <c r="D782" s="9"/>
      <c r="F782" s="9"/>
      <c r="I782" s="6"/>
      <c r="J782" s="6"/>
      <c r="K782" s="425"/>
      <c r="L782" s="9"/>
      <c r="M782" s="9"/>
      <c r="N782" s="9"/>
      <c r="O782" s="9"/>
      <c r="P782" s="9"/>
      <c r="Q782" s="1046"/>
      <c r="R782" s="6"/>
      <c r="S782" s="6"/>
      <c r="U782" s="9"/>
      <c r="V782" s="9"/>
      <c r="X782" s="9"/>
      <c r="Y782" s="9"/>
      <c r="Z782" s="9"/>
      <c r="AA782" s="9"/>
      <c r="AB782" s="9"/>
      <c r="AC782" s="9"/>
      <c r="AD782" s="9"/>
      <c r="AE782" s="9"/>
      <c r="AF782" s="9"/>
      <c r="AG782" s="9"/>
      <c r="AH782" s="9"/>
    </row>
    <row r="783" spans="1:34" x14ac:dyDescent="0.25">
      <c r="A783" s="9"/>
      <c r="B783" s="9"/>
      <c r="C783" s="9"/>
      <c r="D783" s="9"/>
      <c r="F783" s="9"/>
      <c r="I783" s="6"/>
      <c r="J783" s="6"/>
      <c r="K783" s="425"/>
      <c r="L783" s="9"/>
      <c r="M783" s="9"/>
      <c r="N783" s="9"/>
      <c r="O783" s="9"/>
      <c r="P783" s="9"/>
      <c r="Q783" s="1046"/>
      <c r="R783" s="6"/>
      <c r="S783" s="6"/>
      <c r="U783" s="9"/>
      <c r="V783" s="9"/>
      <c r="X783" s="9"/>
      <c r="Y783" s="9"/>
      <c r="Z783" s="9"/>
      <c r="AA783" s="9"/>
      <c r="AB783" s="9"/>
      <c r="AC783" s="9"/>
      <c r="AD783" s="9"/>
      <c r="AE783" s="9"/>
      <c r="AF783" s="9"/>
      <c r="AG783" s="9"/>
      <c r="AH783" s="9"/>
    </row>
    <row r="784" spans="1:34" x14ac:dyDescent="0.25">
      <c r="A784" s="9"/>
      <c r="B784" s="9"/>
      <c r="C784" s="9"/>
      <c r="D784" s="9"/>
      <c r="F784" s="9"/>
      <c r="I784" s="6"/>
      <c r="J784" s="6"/>
      <c r="K784" s="425"/>
      <c r="L784" s="9"/>
      <c r="M784" s="9"/>
      <c r="N784" s="9"/>
      <c r="O784" s="9"/>
      <c r="P784" s="9"/>
      <c r="Q784" s="1046"/>
      <c r="R784" s="6"/>
      <c r="S784" s="6"/>
      <c r="U784" s="9"/>
      <c r="V784" s="9"/>
      <c r="X784" s="9"/>
      <c r="Y784" s="9"/>
      <c r="Z784" s="9"/>
      <c r="AA784" s="9"/>
      <c r="AB784" s="9"/>
      <c r="AC784" s="9"/>
      <c r="AD784" s="9"/>
      <c r="AE784" s="9"/>
      <c r="AF784" s="9"/>
      <c r="AG784" s="9"/>
      <c r="AH784" s="9"/>
    </row>
    <row r="785" spans="1:34" x14ac:dyDescent="0.25">
      <c r="A785" s="9"/>
      <c r="B785" s="9"/>
      <c r="C785" s="9"/>
      <c r="D785" s="9"/>
      <c r="F785" s="9"/>
      <c r="I785" s="6"/>
      <c r="J785" s="6"/>
      <c r="K785" s="425"/>
      <c r="L785" s="9"/>
      <c r="M785" s="9"/>
      <c r="N785" s="9"/>
      <c r="O785" s="9"/>
      <c r="P785" s="9"/>
      <c r="Q785" s="1046"/>
      <c r="R785" s="6"/>
      <c r="S785" s="6"/>
      <c r="U785" s="9"/>
      <c r="V785" s="9"/>
      <c r="X785" s="9"/>
      <c r="Y785" s="9"/>
      <c r="Z785" s="9"/>
      <c r="AA785" s="9"/>
      <c r="AB785" s="9"/>
      <c r="AC785" s="9"/>
      <c r="AD785" s="9"/>
      <c r="AE785" s="9"/>
      <c r="AF785" s="9"/>
      <c r="AG785" s="9"/>
      <c r="AH785" s="9"/>
    </row>
    <row r="786" spans="1:34" x14ac:dyDescent="0.25">
      <c r="A786" s="9"/>
      <c r="B786" s="9"/>
      <c r="C786" s="9"/>
      <c r="D786" s="9"/>
      <c r="F786" s="9"/>
      <c r="I786" s="6"/>
      <c r="J786" s="6"/>
      <c r="K786" s="425"/>
      <c r="L786" s="9"/>
      <c r="M786" s="9"/>
      <c r="N786" s="9"/>
      <c r="O786" s="9"/>
      <c r="P786" s="9"/>
      <c r="Q786" s="1046"/>
      <c r="R786" s="6"/>
      <c r="S786" s="6"/>
      <c r="U786" s="9"/>
      <c r="V786" s="9"/>
      <c r="X786" s="9"/>
      <c r="Y786" s="9"/>
      <c r="Z786" s="9"/>
      <c r="AA786" s="9"/>
      <c r="AB786" s="9"/>
      <c r="AC786" s="9"/>
      <c r="AD786" s="9"/>
      <c r="AE786" s="9"/>
      <c r="AF786" s="9"/>
      <c r="AG786" s="9"/>
      <c r="AH786" s="9"/>
    </row>
    <row r="787" spans="1:34" x14ac:dyDescent="0.25">
      <c r="A787" s="9"/>
      <c r="B787" s="9"/>
      <c r="C787" s="9"/>
      <c r="D787" s="9"/>
      <c r="F787" s="9"/>
      <c r="I787" s="6"/>
      <c r="J787" s="6"/>
      <c r="K787" s="425"/>
      <c r="L787" s="9"/>
      <c r="M787" s="9"/>
      <c r="N787" s="9"/>
      <c r="O787" s="9"/>
      <c r="P787" s="9"/>
      <c r="Q787" s="1046"/>
      <c r="R787" s="6"/>
      <c r="S787" s="6"/>
      <c r="U787" s="9"/>
      <c r="V787" s="9"/>
      <c r="X787" s="9"/>
      <c r="Y787" s="9"/>
      <c r="Z787" s="9"/>
      <c r="AA787" s="9"/>
      <c r="AB787" s="9"/>
      <c r="AC787" s="9"/>
      <c r="AD787" s="9"/>
      <c r="AE787" s="9"/>
      <c r="AF787" s="9"/>
      <c r="AG787" s="9"/>
      <c r="AH787" s="9"/>
    </row>
    <row r="788" spans="1:34" x14ac:dyDescent="0.25">
      <c r="A788" s="9"/>
      <c r="B788" s="9"/>
      <c r="C788" s="9"/>
      <c r="D788" s="9"/>
      <c r="F788" s="9"/>
      <c r="I788" s="6"/>
      <c r="J788" s="6"/>
      <c r="K788" s="425"/>
      <c r="L788" s="9"/>
      <c r="M788" s="9"/>
      <c r="N788" s="9"/>
      <c r="O788" s="9"/>
      <c r="P788" s="9"/>
      <c r="Q788" s="1046"/>
      <c r="R788" s="6"/>
      <c r="S788" s="6"/>
      <c r="U788" s="9"/>
      <c r="V788" s="9"/>
      <c r="X788" s="9"/>
      <c r="Y788" s="9"/>
      <c r="Z788" s="9"/>
      <c r="AA788" s="9"/>
      <c r="AB788" s="9"/>
      <c r="AC788" s="9"/>
      <c r="AD788" s="9"/>
      <c r="AE788" s="9"/>
      <c r="AF788" s="9"/>
      <c r="AG788" s="9"/>
      <c r="AH788" s="9"/>
    </row>
    <row r="789" spans="1:34" x14ac:dyDescent="0.25">
      <c r="A789" s="9"/>
      <c r="B789" s="9"/>
      <c r="C789" s="9"/>
      <c r="D789" s="9"/>
      <c r="F789" s="9"/>
      <c r="I789" s="6"/>
      <c r="J789" s="6"/>
      <c r="K789" s="425"/>
      <c r="L789" s="9"/>
      <c r="M789" s="9"/>
      <c r="N789" s="9"/>
      <c r="O789" s="9"/>
      <c r="P789" s="9"/>
      <c r="Q789" s="1046"/>
      <c r="R789" s="6"/>
      <c r="S789" s="6"/>
      <c r="U789" s="9"/>
      <c r="V789" s="9"/>
      <c r="X789" s="9"/>
      <c r="Y789" s="9"/>
      <c r="Z789" s="9"/>
      <c r="AA789" s="9"/>
      <c r="AB789" s="9"/>
      <c r="AC789" s="9"/>
      <c r="AD789" s="9"/>
      <c r="AE789" s="9"/>
      <c r="AF789" s="9"/>
      <c r="AG789" s="9"/>
      <c r="AH789" s="9"/>
    </row>
    <row r="790" spans="1:34" x14ac:dyDescent="0.25">
      <c r="A790" s="9"/>
      <c r="B790" s="9"/>
      <c r="C790" s="9"/>
      <c r="D790" s="9"/>
      <c r="F790" s="9"/>
      <c r="I790" s="6"/>
      <c r="J790" s="6"/>
      <c r="K790" s="425"/>
      <c r="L790" s="9"/>
      <c r="M790" s="9"/>
      <c r="N790" s="9"/>
      <c r="O790" s="9"/>
      <c r="P790" s="9"/>
      <c r="Q790" s="1046"/>
      <c r="R790" s="6"/>
      <c r="S790" s="6"/>
      <c r="U790" s="9"/>
      <c r="V790" s="9"/>
      <c r="X790" s="9"/>
      <c r="Y790" s="9"/>
      <c r="Z790" s="9"/>
      <c r="AA790" s="9"/>
      <c r="AB790" s="9"/>
      <c r="AC790" s="9"/>
      <c r="AD790" s="9"/>
      <c r="AE790" s="9"/>
      <c r="AF790" s="9"/>
      <c r="AG790" s="9"/>
      <c r="AH790" s="9"/>
    </row>
    <row r="791" spans="1:34" x14ac:dyDescent="0.25">
      <c r="A791" s="9"/>
      <c r="B791" s="9"/>
      <c r="C791" s="9"/>
      <c r="D791" s="9"/>
      <c r="F791" s="9"/>
      <c r="I791" s="6"/>
      <c r="J791" s="6"/>
      <c r="K791" s="425"/>
      <c r="L791" s="9"/>
      <c r="M791" s="9"/>
      <c r="N791" s="9"/>
      <c r="O791" s="9"/>
      <c r="P791" s="9"/>
      <c r="Q791" s="1046"/>
      <c r="R791" s="6"/>
      <c r="S791" s="6"/>
      <c r="U791" s="9"/>
      <c r="V791" s="9"/>
      <c r="X791" s="9"/>
      <c r="Y791" s="9"/>
      <c r="Z791" s="9"/>
      <c r="AA791" s="9"/>
      <c r="AB791" s="9"/>
      <c r="AC791" s="9"/>
      <c r="AD791" s="9"/>
      <c r="AE791" s="9"/>
      <c r="AF791" s="9"/>
      <c r="AG791" s="9"/>
      <c r="AH791" s="9"/>
    </row>
    <row r="792" spans="1:34" x14ac:dyDescent="0.25">
      <c r="A792" s="9"/>
      <c r="B792" s="9"/>
      <c r="C792" s="9"/>
      <c r="D792" s="9"/>
      <c r="F792" s="9"/>
      <c r="I792" s="6"/>
      <c r="J792" s="6"/>
      <c r="K792" s="425"/>
      <c r="L792" s="9"/>
      <c r="M792" s="9"/>
      <c r="N792" s="9"/>
      <c r="O792" s="9"/>
      <c r="P792" s="9"/>
      <c r="Q792" s="1046"/>
      <c r="R792" s="6"/>
      <c r="S792" s="6"/>
      <c r="U792" s="9"/>
      <c r="V792" s="9"/>
      <c r="X792" s="9"/>
      <c r="Y792" s="9"/>
      <c r="Z792" s="9"/>
      <c r="AA792" s="9"/>
      <c r="AB792" s="9"/>
      <c r="AC792" s="9"/>
      <c r="AD792" s="9"/>
      <c r="AE792" s="9"/>
      <c r="AF792" s="9"/>
      <c r="AG792" s="9"/>
      <c r="AH792" s="9"/>
    </row>
    <row r="793" spans="1:34" x14ac:dyDescent="0.25">
      <c r="A793" s="9"/>
      <c r="B793" s="9"/>
      <c r="C793" s="9"/>
      <c r="D793" s="9"/>
      <c r="F793" s="9"/>
      <c r="I793" s="6"/>
      <c r="J793" s="6"/>
      <c r="K793" s="425"/>
      <c r="L793" s="9"/>
      <c r="M793" s="9"/>
      <c r="N793" s="9"/>
      <c r="O793" s="9"/>
      <c r="P793" s="9"/>
      <c r="Q793" s="1046"/>
      <c r="R793" s="6"/>
      <c r="S793" s="6"/>
      <c r="U793" s="9"/>
      <c r="V793" s="9"/>
      <c r="X793" s="9"/>
      <c r="Y793" s="9"/>
      <c r="Z793" s="9"/>
      <c r="AA793" s="9"/>
      <c r="AB793" s="9"/>
      <c r="AC793" s="9"/>
      <c r="AD793" s="9"/>
      <c r="AE793" s="9"/>
      <c r="AF793" s="9"/>
      <c r="AG793" s="9"/>
      <c r="AH793" s="9"/>
    </row>
    <row r="794" spans="1:34" x14ac:dyDescent="0.25">
      <c r="A794" s="9"/>
      <c r="B794" s="9"/>
      <c r="C794" s="9"/>
      <c r="D794" s="9"/>
      <c r="F794" s="9"/>
      <c r="I794" s="6"/>
      <c r="J794" s="6"/>
      <c r="K794" s="425"/>
      <c r="L794" s="9"/>
      <c r="M794" s="9"/>
      <c r="N794" s="9"/>
      <c r="O794" s="9"/>
      <c r="P794" s="9"/>
      <c r="Q794" s="1046"/>
      <c r="R794" s="6"/>
      <c r="S794" s="6"/>
      <c r="U794" s="9"/>
      <c r="V794" s="9"/>
      <c r="X794" s="9"/>
      <c r="Y794" s="9"/>
      <c r="Z794" s="9"/>
      <c r="AA794" s="9"/>
      <c r="AB794" s="9"/>
      <c r="AC794" s="9"/>
      <c r="AD794" s="9"/>
      <c r="AE794" s="9"/>
      <c r="AF794" s="9"/>
      <c r="AG794" s="9"/>
      <c r="AH794" s="9"/>
    </row>
    <row r="795" spans="1:34" x14ac:dyDescent="0.25">
      <c r="A795" s="9"/>
      <c r="B795" s="9"/>
      <c r="C795" s="9"/>
      <c r="D795" s="9"/>
      <c r="F795" s="9"/>
      <c r="I795" s="6"/>
      <c r="J795" s="6"/>
      <c r="K795" s="425"/>
      <c r="L795" s="9"/>
      <c r="M795" s="9"/>
      <c r="N795" s="9"/>
      <c r="O795" s="9"/>
      <c r="P795" s="9"/>
      <c r="Q795" s="1046"/>
      <c r="R795" s="6"/>
      <c r="S795" s="6"/>
      <c r="U795" s="9"/>
      <c r="V795" s="9"/>
      <c r="X795" s="9"/>
      <c r="Y795" s="9"/>
      <c r="Z795" s="9"/>
      <c r="AA795" s="9"/>
      <c r="AB795" s="9"/>
      <c r="AC795" s="9"/>
      <c r="AD795" s="9"/>
      <c r="AE795" s="9"/>
      <c r="AF795" s="9"/>
      <c r="AG795" s="9"/>
      <c r="AH795" s="9"/>
    </row>
    <row r="796" spans="1:34" x14ac:dyDescent="0.25">
      <c r="A796" s="9"/>
      <c r="B796" s="9"/>
      <c r="C796" s="9"/>
      <c r="D796" s="9"/>
      <c r="F796" s="9"/>
      <c r="I796" s="6"/>
      <c r="J796" s="6"/>
      <c r="K796" s="425"/>
      <c r="L796" s="9"/>
      <c r="M796" s="9"/>
      <c r="N796" s="9"/>
      <c r="O796" s="9"/>
      <c r="P796" s="9"/>
      <c r="Q796" s="1046"/>
      <c r="R796" s="6"/>
      <c r="S796" s="6"/>
      <c r="U796" s="9"/>
      <c r="V796" s="9"/>
      <c r="X796" s="9"/>
      <c r="Y796" s="9"/>
      <c r="Z796" s="9"/>
      <c r="AA796" s="9"/>
      <c r="AB796" s="9"/>
      <c r="AC796" s="9"/>
      <c r="AD796" s="9"/>
      <c r="AE796" s="9"/>
      <c r="AF796" s="9"/>
      <c r="AG796" s="9"/>
      <c r="AH796" s="9"/>
    </row>
    <row r="797" spans="1:34" x14ac:dyDescent="0.25">
      <c r="A797" s="9"/>
      <c r="B797" s="9"/>
      <c r="C797" s="9"/>
      <c r="D797" s="9"/>
      <c r="F797" s="9"/>
      <c r="I797" s="6"/>
      <c r="J797" s="6"/>
      <c r="K797" s="425"/>
      <c r="L797" s="9"/>
      <c r="M797" s="9"/>
      <c r="N797" s="9"/>
      <c r="O797" s="9"/>
      <c r="P797" s="9"/>
      <c r="Q797" s="1046"/>
      <c r="R797" s="6"/>
      <c r="S797" s="6"/>
      <c r="U797" s="9"/>
      <c r="V797" s="9"/>
      <c r="X797" s="9"/>
      <c r="Y797" s="9"/>
      <c r="Z797" s="9"/>
      <c r="AA797" s="9"/>
      <c r="AB797" s="9"/>
      <c r="AC797" s="9"/>
      <c r="AD797" s="9"/>
      <c r="AE797" s="9"/>
      <c r="AF797" s="9"/>
      <c r="AG797" s="9"/>
      <c r="AH797" s="9"/>
    </row>
    <row r="798" spans="1:34" x14ac:dyDescent="0.25">
      <c r="A798" s="9"/>
      <c r="B798" s="9"/>
      <c r="C798" s="9"/>
      <c r="D798" s="9"/>
      <c r="F798" s="9"/>
      <c r="I798" s="6"/>
      <c r="J798" s="6"/>
      <c r="K798" s="425"/>
      <c r="L798" s="9"/>
      <c r="M798" s="9"/>
      <c r="N798" s="9"/>
      <c r="O798" s="9"/>
      <c r="P798" s="9"/>
      <c r="Q798" s="1046"/>
      <c r="R798" s="6"/>
      <c r="S798" s="6"/>
      <c r="U798" s="9"/>
      <c r="V798" s="9"/>
      <c r="X798" s="9"/>
      <c r="Y798" s="9"/>
      <c r="Z798" s="9"/>
      <c r="AA798" s="9"/>
      <c r="AB798" s="9"/>
      <c r="AC798" s="9"/>
      <c r="AD798" s="9"/>
      <c r="AE798" s="9"/>
      <c r="AF798" s="9"/>
      <c r="AG798" s="9"/>
      <c r="AH798" s="9"/>
    </row>
    <row r="799" spans="1:34" x14ac:dyDescent="0.25">
      <c r="A799" s="9"/>
      <c r="B799" s="9"/>
      <c r="C799" s="9"/>
      <c r="D799" s="9"/>
      <c r="F799" s="9"/>
      <c r="I799" s="6"/>
      <c r="J799" s="6"/>
      <c r="K799" s="425"/>
      <c r="L799" s="9"/>
      <c r="M799" s="9"/>
      <c r="N799" s="9"/>
      <c r="O799" s="9"/>
      <c r="P799" s="9"/>
      <c r="Q799" s="1046"/>
      <c r="R799" s="6"/>
      <c r="S799" s="6"/>
      <c r="U799" s="9"/>
      <c r="V799" s="9"/>
      <c r="X799" s="9"/>
      <c r="Y799" s="9"/>
      <c r="Z799" s="9"/>
      <c r="AA799" s="9"/>
      <c r="AB799" s="9"/>
      <c r="AC799" s="9"/>
      <c r="AD799" s="9"/>
      <c r="AE799" s="9"/>
      <c r="AF799" s="9"/>
      <c r="AG799" s="9"/>
      <c r="AH799" s="9"/>
    </row>
    <row r="800" spans="1:34" x14ac:dyDescent="0.25">
      <c r="A800" s="9"/>
      <c r="B800" s="9"/>
      <c r="C800" s="9"/>
      <c r="D800" s="9"/>
      <c r="F800" s="9"/>
      <c r="I800" s="6"/>
      <c r="J800" s="6"/>
      <c r="K800" s="425"/>
      <c r="L800" s="9"/>
      <c r="M800" s="9"/>
      <c r="N800" s="9"/>
      <c r="O800" s="9"/>
      <c r="P800" s="9"/>
      <c r="Q800" s="1046"/>
      <c r="R800" s="6"/>
      <c r="S800" s="6"/>
      <c r="U800" s="9"/>
      <c r="V800" s="9"/>
      <c r="X800" s="9"/>
      <c r="Y800" s="9"/>
      <c r="Z800" s="9"/>
      <c r="AA800" s="9"/>
      <c r="AB800" s="9"/>
      <c r="AC800" s="9"/>
      <c r="AD800" s="9"/>
      <c r="AE800" s="9"/>
      <c r="AF800" s="9"/>
      <c r="AG800" s="9"/>
      <c r="AH800" s="9"/>
    </row>
    <row r="801" spans="1:34" x14ac:dyDescent="0.25">
      <c r="A801" s="9"/>
      <c r="B801" s="9"/>
      <c r="C801" s="9"/>
      <c r="D801" s="9"/>
      <c r="F801" s="9"/>
      <c r="I801" s="6"/>
      <c r="J801" s="6"/>
      <c r="K801" s="425"/>
      <c r="L801" s="9"/>
      <c r="M801" s="9"/>
      <c r="N801" s="9"/>
      <c r="O801" s="9"/>
      <c r="P801" s="9"/>
      <c r="Q801" s="1046"/>
      <c r="R801" s="6"/>
      <c r="S801" s="6"/>
      <c r="U801" s="9"/>
      <c r="V801" s="9"/>
      <c r="X801" s="9"/>
      <c r="Y801" s="9"/>
      <c r="Z801" s="9"/>
      <c r="AA801" s="9"/>
      <c r="AB801" s="9"/>
      <c r="AC801" s="9"/>
      <c r="AD801" s="9"/>
      <c r="AE801" s="9"/>
      <c r="AF801" s="9"/>
      <c r="AG801" s="9"/>
      <c r="AH801" s="9"/>
    </row>
    <row r="802" spans="1:34" x14ac:dyDescent="0.25">
      <c r="A802" s="9"/>
      <c r="B802" s="9"/>
      <c r="C802" s="9"/>
      <c r="D802" s="9"/>
      <c r="F802" s="9"/>
      <c r="I802" s="6"/>
      <c r="J802" s="6"/>
      <c r="K802" s="425"/>
      <c r="L802" s="9"/>
      <c r="M802" s="9"/>
      <c r="N802" s="9"/>
      <c r="O802" s="9"/>
      <c r="P802" s="9"/>
      <c r="Q802" s="1046"/>
      <c r="R802" s="6"/>
      <c r="S802" s="6"/>
      <c r="U802" s="9"/>
      <c r="V802" s="9"/>
      <c r="X802" s="9"/>
      <c r="Y802" s="9"/>
      <c r="Z802" s="9"/>
      <c r="AA802" s="9"/>
      <c r="AB802" s="9"/>
      <c r="AC802" s="9"/>
      <c r="AD802" s="9"/>
      <c r="AE802" s="9"/>
      <c r="AF802" s="9"/>
      <c r="AG802" s="9"/>
      <c r="AH802" s="9"/>
    </row>
    <row r="803" spans="1:34" x14ac:dyDescent="0.25">
      <c r="A803" s="9"/>
      <c r="B803" s="9"/>
      <c r="C803" s="9"/>
      <c r="D803" s="9"/>
      <c r="F803" s="9"/>
      <c r="I803" s="6"/>
      <c r="J803" s="6"/>
      <c r="K803" s="425"/>
      <c r="L803" s="9"/>
      <c r="M803" s="9"/>
      <c r="N803" s="9"/>
      <c r="O803" s="9"/>
      <c r="P803" s="9"/>
      <c r="Q803" s="1046"/>
      <c r="R803" s="6"/>
      <c r="S803" s="6"/>
      <c r="U803" s="9"/>
      <c r="V803" s="9"/>
      <c r="X803" s="9"/>
      <c r="Y803" s="9"/>
      <c r="Z803" s="9"/>
      <c r="AA803" s="9"/>
      <c r="AB803" s="9"/>
      <c r="AC803" s="9"/>
      <c r="AD803" s="9"/>
      <c r="AE803" s="9"/>
      <c r="AF803" s="9"/>
      <c r="AG803" s="9"/>
      <c r="AH803" s="9"/>
    </row>
    <row r="804" spans="1:34" x14ac:dyDescent="0.25">
      <c r="A804" s="9"/>
      <c r="B804" s="9"/>
      <c r="C804" s="9"/>
      <c r="D804" s="9"/>
      <c r="F804" s="9"/>
      <c r="I804" s="6"/>
      <c r="J804" s="6"/>
      <c r="K804" s="425"/>
      <c r="L804" s="9"/>
      <c r="M804" s="9"/>
      <c r="N804" s="9"/>
      <c r="O804" s="9"/>
      <c r="P804" s="9"/>
      <c r="Q804" s="1046"/>
      <c r="R804" s="6"/>
      <c r="S804" s="6"/>
      <c r="U804" s="9"/>
      <c r="V804" s="9"/>
      <c r="X804" s="9"/>
      <c r="Y804" s="9"/>
      <c r="Z804" s="9"/>
      <c r="AA804" s="9"/>
      <c r="AB804" s="9"/>
      <c r="AC804" s="9"/>
      <c r="AD804" s="9"/>
      <c r="AE804" s="9"/>
      <c r="AF804" s="9"/>
      <c r="AG804" s="9"/>
      <c r="AH804" s="9"/>
    </row>
    <row r="805" spans="1:34" x14ac:dyDescent="0.25">
      <c r="A805" s="9"/>
      <c r="B805" s="9"/>
      <c r="C805" s="9"/>
      <c r="D805" s="9"/>
      <c r="F805" s="9"/>
      <c r="I805" s="6"/>
      <c r="J805" s="6"/>
      <c r="K805" s="425"/>
      <c r="L805" s="9"/>
      <c r="M805" s="9"/>
      <c r="N805" s="9"/>
      <c r="O805" s="9"/>
      <c r="P805" s="9"/>
      <c r="Q805" s="1046"/>
      <c r="R805" s="6"/>
      <c r="S805" s="6"/>
      <c r="U805" s="9"/>
      <c r="V805" s="9"/>
      <c r="X805" s="9"/>
      <c r="Y805" s="9"/>
      <c r="Z805" s="9"/>
      <c r="AA805" s="9"/>
      <c r="AB805" s="9"/>
      <c r="AC805" s="9"/>
      <c r="AD805" s="9"/>
      <c r="AE805" s="9"/>
      <c r="AF805" s="9"/>
      <c r="AG805" s="9"/>
      <c r="AH805" s="9"/>
    </row>
    <row r="806" spans="1:34" x14ac:dyDescent="0.25">
      <c r="A806" s="9"/>
      <c r="B806" s="9"/>
      <c r="C806" s="9"/>
      <c r="D806" s="9"/>
      <c r="F806" s="9"/>
      <c r="I806" s="6"/>
      <c r="J806" s="6"/>
      <c r="K806" s="425"/>
      <c r="L806" s="9"/>
      <c r="M806" s="9"/>
      <c r="N806" s="9"/>
      <c r="O806" s="9"/>
      <c r="P806" s="9"/>
      <c r="Q806" s="1046"/>
      <c r="R806" s="6"/>
      <c r="S806" s="6"/>
      <c r="U806" s="9"/>
      <c r="V806" s="9"/>
      <c r="X806" s="9"/>
      <c r="Y806" s="9"/>
      <c r="Z806" s="9"/>
      <c r="AA806" s="9"/>
      <c r="AB806" s="9"/>
      <c r="AC806" s="9"/>
      <c r="AD806" s="9"/>
      <c r="AE806" s="9"/>
      <c r="AF806" s="9"/>
      <c r="AG806" s="9"/>
      <c r="AH806" s="9"/>
    </row>
    <row r="807" spans="1:34" x14ac:dyDescent="0.25">
      <c r="A807" s="9"/>
      <c r="B807" s="9"/>
      <c r="C807" s="9"/>
      <c r="D807" s="9"/>
      <c r="F807" s="9"/>
      <c r="I807" s="6"/>
      <c r="J807" s="6"/>
      <c r="K807" s="425"/>
      <c r="L807" s="9"/>
      <c r="M807" s="9"/>
      <c r="N807" s="9"/>
      <c r="O807" s="9"/>
      <c r="P807" s="9"/>
      <c r="Q807" s="1046"/>
      <c r="R807" s="6"/>
      <c r="S807" s="6"/>
      <c r="U807" s="9"/>
      <c r="V807" s="9"/>
      <c r="X807" s="9"/>
      <c r="Y807" s="9"/>
      <c r="Z807" s="9"/>
      <c r="AA807" s="9"/>
      <c r="AB807" s="9"/>
      <c r="AC807" s="9"/>
      <c r="AD807" s="9"/>
      <c r="AE807" s="9"/>
      <c r="AF807" s="9"/>
      <c r="AG807" s="9"/>
      <c r="AH807" s="9"/>
    </row>
    <row r="808" spans="1:34" x14ac:dyDescent="0.25">
      <c r="A808" s="9"/>
      <c r="B808" s="9"/>
      <c r="C808" s="9"/>
      <c r="D808" s="9"/>
      <c r="F808" s="9"/>
      <c r="I808" s="6"/>
      <c r="J808" s="6"/>
      <c r="K808" s="425"/>
      <c r="L808" s="9"/>
      <c r="M808" s="9"/>
      <c r="N808" s="9"/>
      <c r="O808" s="9"/>
      <c r="P808" s="9"/>
      <c r="Q808" s="1046"/>
      <c r="R808" s="6"/>
      <c r="S808" s="6"/>
      <c r="U808" s="9"/>
      <c r="V808" s="9"/>
      <c r="X808" s="9"/>
      <c r="Y808" s="9"/>
      <c r="Z808" s="9"/>
      <c r="AA808" s="9"/>
      <c r="AB808" s="9"/>
      <c r="AC808" s="9"/>
      <c r="AD808" s="9"/>
      <c r="AE808" s="9"/>
      <c r="AF808" s="9"/>
      <c r="AG808" s="9"/>
      <c r="AH808" s="9"/>
    </row>
    <row r="809" spans="1:34" x14ac:dyDescent="0.25">
      <c r="A809" s="9"/>
      <c r="B809" s="9"/>
      <c r="C809" s="9"/>
      <c r="D809" s="9"/>
      <c r="F809" s="9"/>
      <c r="I809" s="6"/>
      <c r="J809" s="6"/>
      <c r="K809" s="425"/>
      <c r="L809" s="9"/>
      <c r="M809" s="9"/>
      <c r="N809" s="9"/>
      <c r="O809" s="9"/>
      <c r="P809" s="9"/>
      <c r="Q809" s="1046"/>
      <c r="R809" s="6"/>
      <c r="S809" s="6"/>
      <c r="U809" s="9"/>
      <c r="V809" s="9"/>
      <c r="X809" s="9"/>
      <c r="Y809" s="9"/>
      <c r="Z809" s="9"/>
      <c r="AA809" s="9"/>
      <c r="AB809" s="9"/>
      <c r="AC809" s="9"/>
      <c r="AD809" s="9"/>
      <c r="AE809" s="9"/>
      <c r="AF809" s="9"/>
      <c r="AG809" s="9"/>
      <c r="AH809" s="9"/>
    </row>
    <row r="810" spans="1:34" x14ac:dyDescent="0.25">
      <c r="A810" s="9"/>
      <c r="B810" s="9"/>
      <c r="C810" s="9"/>
      <c r="D810" s="9"/>
      <c r="F810" s="9"/>
      <c r="I810" s="6"/>
      <c r="J810" s="6"/>
      <c r="K810" s="425"/>
      <c r="L810" s="9"/>
      <c r="M810" s="9"/>
      <c r="N810" s="9"/>
      <c r="O810" s="9"/>
      <c r="P810" s="9"/>
      <c r="Q810" s="1046"/>
      <c r="R810" s="6"/>
      <c r="S810" s="6"/>
      <c r="U810" s="9"/>
      <c r="V810" s="9"/>
      <c r="X810" s="9"/>
      <c r="Y810" s="9"/>
      <c r="Z810" s="9"/>
      <c r="AA810" s="9"/>
      <c r="AB810" s="9"/>
      <c r="AC810" s="9"/>
      <c r="AD810" s="9"/>
      <c r="AE810" s="9"/>
      <c r="AF810" s="9"/>
      <c r="AG810" s="9"/>
      <c r="AH810" s="9"/>
    </row>
    <row r="811" spans="1:34" x14ac:dyDescent="0.25">
      <c r="A811" s="9"/>
      <c r="B811" s="9"/>
      <c r="C811" s="9"/>
      <c r="D811" s="9"/>
      <c r="F811" s="9"/>
      <c r="I811" s="6"/>
      <c r="J811" s="6"/>
      <c r="K811" s="425"/>
      <c r="L811" s="9"/>
      <c r="M811" s="9"/>
      <c r="N811" s="9"/>
      <c r="O811" s="9"/>
      <c r="P811" s="9"/>
      <c r="Q811" s="1046"/>
      <c r="R811" s="6"/>
      <c r="S811" s="6"/>
      <c r="U811" s="9"/>
      <c r="V811" s="9"/>
      <c r="X811" s="9"/>
      <c r="Y811" s="9"/>
      <c r="Z811" s="9"/>
      <c r="AA811" s="9"/>
      <c r="AB811" s="9"/>
      <c r="AC811" s="9"/>
      <c r="AD811" s="9"/>
      <c r="AE811" s="9"/>
      <c r="AF811" s="9"/>
      <c r="AG811" s="9"/>
      <c r="AH811" s="9"/>
    </row>
    <row r="812" spans="1:34" x14ac:dyDescent="0.25">
      <c r="A812" s="9"/>
      <c r="B812" s="9"/>
      <c r="C812" s="9"/>
      <c r="D812" s="9"/>
      <c r="F812" s="9"/>
      <c r="I812" s="6"/>
      <c r="J812" s="6"/>
      <c r="K812" s="425"/>
      <c r="L812" s="9"/>
      <c r="M812" s="9"/>
      <c r="N812" s="9"/>
      <c r="O812" s="9"/>
      <c r="P812" s="9"/>
      <c r="Q812" s="1046"/>
      <c r="R812" s="6"/>
      <c r="S812" s="6"/>
      <c r="U812" s="9"/>
      <c r="V812" s="9"/>
      <c r="X812" s="9"/>
      <c r="Y812" s="9"/>
      <c r="Z812" s="9"/>
      <c r="AA812" s="9"/>
      <c r="AB812" s="9"/>
      <c r="AC812" s="9"/>
      <c r="AD812" s="9"/>
      <c r="AE812" s="9"/>
      <c r="AF812" s="9"/>
      <c r="AG812" s="9"/>
      <c r="AH812" s="9"/>
    </row>
    <row r="813" spans="1:34" x14ac:dyDescent="0.25">
      <c r="A813" s="9"/>
      <c r="B813" s="9"/>
      <c r="C813" s="9"/>
      <c r="D813" s="9"/>
      <c r="F813" s="9"/>
      <c r="I813" s="6"/>
      <c r="J813" s="6"/>
      <c r="K813" s="425"/>
      <c r="L813" s="9"/>
      <c r="M813" s="9"/>
      <c r="N813" s="9"/>
      <c r="O813" s="9"/>
      <c r="P813" s="9"/>
      <c r="Q813" s="1046"/>
      <c r="R813" s="6"/>
      <c r="S813" s="6"/>
      <c r="U813" s="9"/>
      <c r="V813" s="9"/>
      <c r="X813" s="9"/>
      <c r="Y813" s="9"/>
      <c r="Z813" s="9"/>
      <c r="AA813" s="9"/>
      <c r="AB813" s="9"/>
      <c r="AC813" s="9"/>
      <c r="AD813" s="9"/>
      <c r="AE813" s="9"/>
      <c r="AF813" s="9"/>
      <c r="AG813" s="9"/>
      <c r="AH813" s="9"/>
    </row>
    <row r="814" spans="1:34" x14ac:dyDescent="0.25">
      <c r="A814" s="9"/>
      <c r="B814" s="9"/>
      <c r="C814" s="9"/>
      <c r="D814" s="9"/>
      <c r="F814" s="9"/>
      <c r="I814" s="6"/>
      <c r="J814" s="6"/>
      <c r="K814" s="425"/>
      <c r="L814" s="9"/>
      <c r="M814" s="9"/>
      <c r="N814" s="9"/>
      <c r="O814" s="9"/>
      <c r="P814" s="9"/>
      <c r="Q814" s="1046"/>
      <c r="R814" s="6"/>
      <c r="S814" s="6"/>
      <c r="U814" s="9"/>
      <c r="V814" s="9"/>
      <c r="X814" s="9"/>
      <c r="Y814" s="9"/>
      <c r="Z814" s="9"/>
      <c r="AA814" s="9"/>
      <c r="AB814" s="9"/>
      <c r="AC814" s="9"/>
      <c r="AD814" s="9"/>
      <c r="AE814" s="9"/>
      <c r="AF814" s="9"/>
      <c r="AG814" s="9"/>
      <c r="AH814" s="9"/>
    </row>
    <row r="815" spans="1:34" x14ac:dyDescent="0.25">
      <c r="A815" s="9"/>
      <c r="B815" s="9"/>
      <c r="C815" s="9"/>
      <c r="D815" s="9"/>
      <c r="F815" s="9"/>
      <c r="I815" s="6"/>
      <c r="J815" s="6"/>
      <c r="K815" s="425"/>
      <c r="L815" s="9"/>
      <c r="M815" s="9"/>
      <c r="N815" s="9"/>
      <c r="O815" s="9"/>
      <c r="P815" s="9"/>
      <c r="Q815" s="1046"/>
      <c r="R815" s="6"/>
      <c r="S815" s="6"/>
      <c r="U815" s="9"/>
      <c r="V815" s="9"/>
      <c r="X815" s="9"/>
      <c r="Y815" s="9"/>
      <c r="Z815" s="9"/>
      <c r="AA815" s="9"/>
      <c r="AB815" s="9"/>
      <c r="AC815" s="9"/>
      <c r="AD815" s="9"/>
      <c r="AE815" s="9"/>
      <c r="AF815" s="9"/>
      <c r="AG815" s="9"/>
      <c r="AH815" s="9"/>
    </row>
    <row r="816" spans="1:34" x14ac:dyDescent="0.25">
      <c r="A816" s="9"/>
      <c r="B816" s="9"/>
      <c r="C816" s="9"/>
      <c r="D816" s="9"/>
      <c r="F816" s="9"/>
      <c r="I816" s="6"/>
      <c r="J816" s="6"/>
      <c r="K816" s="425"/>
      <c r="L816" s="9"/>
      <c r="M816" s="9"/>
      <c r="N816" s="9"/>
      <c r="O816" s="9"/>
      <c r="P816" s="9"/>
      <c r="Q816" s="1046"/>
      <c r="R816" s="6"/>
      <c r="S816" s="6"/>
      <c r="U816" s="9"/>
      <c r="V816" s="9"/>
      <c r="X816" s="9"/>
      <c r="Y816" s="9"/>
      <c r="Z816" s="9"/>
      <c r="AA816" s="9"/>
      <c r="AB816" s="9"/>
      <c r="AC816" s="9"/>
      <c r="AD816" s="9"/>
      <c r="AE816" s="9"/>
      <c r="AF816" s="9"/>
      <c r="AG816" s="9"/>
      <c r="AH816" s="9"/>
    </row>
    <row r="817" spans="1:34" x14ac:dyDescent="0.25">
      <c r="A817" s="9"/>
      <c r="B817" s="9"/>
      <c r="C817" s="9"/>
      <c r="D817" s="9"/>
      <c r="F817" s="9"/>
      <c r="I817" s="6"/>
      <c r="J817" s="6"/>
      <c r="K817" s="425"/>
      <c r="L817" s="9"/>
      <c r="M817" s="9"/>
      <c r="N817" s="9"/>
      <c r="O817" s="9"/>
      <c r="P817" s="9"/>
      <c r="Q817" s="1046"/>
      <c r="R817" s="6"/>
      <c r="S817" s="6"/>
      <c r="U817" s="9"/>
      <c r="V817" s="9"/>
      <c r="X817" s="9"/>
      <c r="Y817" s="9"/>
      <c r="Z817" s="9"/>
      <c r="AA817" s="9"/>
      <c r="AB817" s="9"/>
      <c r="AC817" s="9"/>
      <c r="AD817" s="9"/>
      <c r="AE817" s="9"/>
      <c r="AF817" s="9"/>
      <c r="AG817" s="9"/>
      <c r="AH817" s="9"/>
    </row>
    <row r="818" spans="1:34" x14ac:dyDescent="0.25">
      <c r="A818" s="9"/>
      <c r="B818" s="9"/>
      <c r="C818" s="9"/>
      <c r="D818" s="9"/>
      <c r="F818" s="9"/>
      <c r="I818" s="6"/>
      <c r="J818" s="6"/>
      <c r="K818" s="425"/>
      <c r="L818" s="9"/>
      <c r="M818" s="9"/>
      <c r="N818" s="9"/>
      <c r="O818" s="9"/>
      <c r="P818" s="9"/>
      <c r="Q818" s="1046"/>
      <c r="R818" s="6"/>
      <c r="S818" s="6"/>
      <c r="U818" s="9"/>
      <c r="V818" s="9"/>
      <c r="X818" s="9"/>
      <c r="Y818" s="9"/>
      <c r="Z818" s="9"/>
      <c r="AA818" s="9"/>
      <c r="AB818" s="9"/>
      <c r="AC818" s="9"/>
      <c r="AD818" s="9"/>
      <c r="AE818" s="9"/>
      <c r="AF818" s="9"/>
      <c r="AG818" s="9"/>
      <c r="AH818" s="9"/>
    </row>
    <row r="819" spans="1:34" x14ac:dyDescent="0.25">
      <c r="A819" s="9"/>
      <c r="B819" s="9"/>
      <c r="C819" s="9"/>
      <c r="D819" s="9"/>
      <c r="F819" s="9"/>
      <c r="I819" s="6"/>
      <c r="J819" s="6"/>
      <c r="K819" s="425"/>
      <c r="L819" s="9"/>
      <c r="M819" s="9"/>
      <c r="N819" s="9"/>
      <c r="O819" s="9"/>
      <c r="P819" s="9"/>
      <c r="Q819" s="1046"/>
      <c r="R819" s="6"/>
      <c r="S819" s="6"/>
      <c r="U819" s="9"/>
      <c r="V819" s="9"/>
      <c r="X819" s="9"/>
      <c r="Y819" s="9"/>
      <c r="Z819" s="9"/>
      <c r="AA819" s="9"/>
      <c r="AB819" s="9"/>
      <c r="AC819" s="9"/>
      <c r="AD819" s="9"/>
      <c r="AE819" s="9"/>
      <c r="AF819" s="9"/>
      <c r="AG819" s="9"/>
      <c r="AH819" s="9"/>
    </row>
    <row r="820" spans="1:34" x14ac:dyDescent="0.25">
      <c r="A820" s="9"/>
      <c r="B820" s="9"/>
      <c r="C820" s="9"/>
      <c r="D820" s="9"/>
      <c r="F820" s="9"/>
      <c r="I820" s="6"/>
      <c r="J820" s="6"/>
      <c r="K820" s="425"/>
      <c r="L820" s="9"/>
      <c r="M820" s="9"/>
      <c r="N820" s="9"/>
      <c r="O820" s="9"/>
      <c r="P820" s="9"/>
      <c r="Q820" s="1046"/>
      <c r="R820" s="6"/>
      <c r="S820" s="6"/>
      <c r="U820" s="9"/>
      <c r="V820" s="9"/>
      <c r="X820" s="9"/>
      <c r="Y820" s="9"/>
      <c r="Z820" s="9"/>
      <c r="AA820" s="9"/>
      <c r="AB820" s="9"/>
      <c r="AC820" s="9"/>
      <c r="AD820" s="9"/>
      <c r="AE820" s="9"/>
      <c r="AF820" s="9"/>
      <c r="AG820" s="9"/>
      <c r="AH820" s="9"/>
    </row>
    <row r="821" spans="1:34" x14ac:dyDescent="0.25">
      <c r="A821" s="9"/>
      <c r="B821" s="9"/>
      <c r="C821" s="9"/>
      <c r="D821" s="9"/>
      <c r="F821" s="9"/>
      <c r="I821" s="6"/>
      <c r="J821" s="6"/>
      <c r="K821" s="425"/>
      <c r="L821" s="9"/>
      <c r="M821" s="9"/>
      <c r="N821" s="9"/>
      <c r="O821" s="9"/>
      <c r="P821" s="9"/>
      <c r="Q821" s="1046"/>
      <c r="R821" s="6"/>
      <c r="S821" s="6"/>
      <c r="U821" s="9"/>
      <c r="V821" s="9"/>
      <c r="X821" s="9"/>
      <c r="Y821" s="9"/>
      <c r="Z821" s="9"/>
      <c r="AA821" s="9"/>
      <c r="AB821" s="9"/>
      <c r="AC821" s="9"/>
      <c r="AD821" s="9"/>
      <c r="AE821" s="9"/>
      <c r="AF821" s="9"/>
      <c r="AG821" s="9"/>
      <c r="AH821" s="9"/>
    </row>
    <row r="822" spans="1:34" x14ac:dyDescent="0.25">
      <c r="A822" s="9"/>
      <c r="B822" s="9"/>
      <c r="C822" s="9"/>
      <c r="D822" s="9"/>
      <c r="F822" s="9"/>
      <c r="I822" s="6"/>
      <c r="J822" s="6"/>
      <c r="K822" s="425"/>
      <c r="L822" s="9"/>
      <c r="M822" s="9"/>
      <c r="N822" s="9"/>
      <c r="O822" s="9"/>
      <c r="P822" s="9"/>
      <c r="Q822" s="1046"/>
      <c r="R822" s="6"/>
      <c r="S822" s="6"/>
      <c r="U822" s="9"/>
      <c r="V822" s="9"/>
      <c r="X822" s="9"/>
      <c r="Y822" s="9"/>
      <c r="Z822" s="9"/>
      <c r="AA822" s="9"/>
      <c r="AB822" s="9"/>
      <c r="AC822" s="9"/>
      <c r="AD822" s="9"/>
      <c r="AE822" s="9"/>
      <c r="AF822" s="9"/>
      <c r="AG822" s="9"/>
      <c r="AH822" s="9"/>
    </row>
    <row r="823" spans="1:34" x14ac:dyDescent="0.25">
      <c r="A823" s="9"/>
      <c r="B823" s="9"/>
      <c r="C823" s="9"/>
      <c r="D823" s="9"/>
      <c r="F823" s="9"/>
      <c r="I823" s="6"/>
      <c r="J823" s="6"/>
      <c r="K823" s="425"/>
      <c r="L823" s="9"/>
      <c r="M823" s="9"/>
      <c r="N823" s="9"/>
      <c r="O823" s="9"/>
      <c r="P823" s="9"/>
      <c r="Q823" s="1046"/>
      <c r="R823" s="6"/>
      <c r="S823" s="6"/>
      <c r="U823" s="9"/>
      <c r="V823" s="9"/>
      <c r="X823" s="9"/>
      <c r="Y823" s="9"/>
      <c r="Z823" s="9"/>
      <c r="AA823" s="9"/>
      <c r="AB823" s="9"/>
      <c r="AC823" s="9"/>
      <c r="AD823" s="9"/>
      <c r="AE823" s="9"/>
      <c r="AF823" s="9"/>
      <c r="AG823" s="9"/>
      <c r="AH823" s="9"/>
    </row>
    <row r="824" spans="1:34" x14ac:dyDescent="0.25">
      <c r="A824" s="9"/>
      <c r="B824" s="9"/>
      <c r="C824" s="9"/>
      <c r="D824" s="9"/>
      <c r="F824" s="9"/>
      <c r="I824" s="6"/>
      <c r="J824" s="6"/>
      <c r="K824" s="425"/>
      <c r="L824" s="9"/>
      <c r="M824" s="9"/>
      <c r="N824" s="9"/>
      <c r="O824" s="9"/>
      <c r="P824" s="9"/>
      <c r="Q824" s="1046"/>
      <c r="R824" s="6"/>
      <c r="S824" s="6"/>
      <c r="U824" s="9"/>
      <c r="V824" s="9"/>
      <c r="X824" s="9"/>
      <c r="Y824" s="9"/>
      <c r="Z824" s="9"/>
      <c r="AA824" s="9"/>
      <c r="AB824" s="9"/>
      <c r="AC824" s="9"/>
      <c r="AD824" s="9"/>
      <c r="AE824" s="9"/>
      <c r="AF824" s="9"/>
      <c r="AG824" s="9"/>
      <c r="AH824" s="9"/>
    </row>
    <row r="825" spans="1:34" x14ac:dyDescent="0.25">
      <c r="A825" s="9"/>
      <c r="B825" s="9"/>
      <c r="C825" s="9"/>
      <c r="D825" s="9"/>
      <c r="F825" s="9"/>
      <c r="I825" s="6"/>
      <c r="J825" s="6"/>
      <c r="K825" s="425"/>
      <c r="L825" s="9"/>
      <c r="M825" s="9"/>
      <c r="N825" s="9"/>
      <c r="O825" s="9"/>
      <c r="P825" s="9"/>
      <c r="Q825" s="1046"/>
      <c r="R825" s="6"/>
      <c r="S825" s="6"/>
      <c r="U825" s="9"/>
      <c r="V825" s="9"/>
      <c r="X825" s="9"/>
      <c r="Y825" s="9"/>
      <c r="Z825" s="9"/>
      <c r="AA825" s="9"/>
      <c r="AB825" s="9"/>
      <c r="AC825" s="9"/>
      <c r="AD825" s="9"/>
      <c r="AE825" s="9"/>
      <c r="AF825" s="9"/>
      <c r="AG825" s="9"/>
      <c r="AH825" s="9"/>
    </row>
    <row r="826" spans="1:34" x14ac:dyDescent="0.25">
      <c r="A826" s="9"/>
      <c r="B826" s="9"/>
      <c r="C826" s="9"/>
      <c r="D826" s="9"/>
      <c r="F826" s="9"/>
      <c r="I826" s="6"/>
      <c r="J826" s="6"/>
      <c r="K826" s="425"/>
      <c r="L826" s="9"/>
      <c r="M826" s="9"/>
      <c r="N826" s="9"/>
      <c r="O826" s="9"/>
      <c r="P826" s="9"/>
      <c r="Q826" s="1046"/>
      <c r="R826" s="6"/>
      <c r="S826" s="6"/>
      <c r="U826" s="9"/>
      <c r="V826" s="9"/>
      <c r="X826" s="9"/>
      <c r="Y826" s="9"/>
      <c r="Z826" s="9"/>
      <c r="AA826" s="9"/>
      <c r="AB826" s="9"/>
      <c r="AC826" s="9"/>
      <c r="AD826" s="9"/>
      <c r="AE826" s="9"/>
      <c r="AF826" s="9"/>
      <c r="AG826" s="9"/>
      <c r="AH826" s="9"/>
    </row>
    <row r="827" spans="1:34" x14ac:dyDescent="0.25">
      <c r="A827" s="9"/>
      <c r="B827" s="9"/>
      <c r="C827" s="9"/>
      <c r="D827" s="9"/>
      <c r="F827" s="9"/>
      <c r="I827" s="6"/>
      <c r="J827" s="6"/>
      <c r="K827" s="425"/>
      <c r="L827" s="9"/>
      <c r="M827" s="9"/>
      <c r="N827" s="9"/>
      <c r="O827" s="9"/>
      <c r="P827" s="9"/>
      <c r="Q827" s="1046"/>
      <c r="R827" s="6"/>
      <c r="S827" s="6"/>
      <c r="U827" s="9"/>
      <c r="V827" s="9"/>
      <c r="X827" s="9"/>
      <c r="Y827" s="9"/>
      <c r="Z827" s="9"/>
      <c r="AA827" s="9"/>
      <c r="AB827" s="9"/>
      <c r="AC827" s="9"/>
      <c r="AD827" s="9"/>
      <c r="AE827" s="9"/>
      <c r="AF827" s="9"/>
      <c r="AG827" s="9"/>
      <c r="AH827" s="9"/>
    </row>
    <row r="828" spans="1:34" x14ac:dyDescent="0.25">
      <c r="A828" s="9"/>
      <c r="B828" s="9"/>
      <c r="C828" s="9"/>
      <c r="D828" s="9"/>
      <c r="F828" s="9"/>
      <c r="I828" s="6"/>
      <c r="J828" s="6"/>
      <c r="K828" s="425"/>
      <c r="L828" s="9"/>
      <c r="M828" s="9"/>
      <c r="N828" s="9"/>
      <c r="O828" s="9"/>
      <c r="P828" s="9"/>
      <c r="Q828" s="1046"/>
      <c r="R828" s="6"/>
      <c r="S828" s="6"/>
      <c r="U828" s="9"/>
      <c r="V828" s="9"/>
      <c r="X828" s="9"/>
      <c r="Y828" s="9"/>
      <c r="Z828" s="9"/>
      <c r="AA828" s="9"/>
      <c r="AB828" s="9"/>
      <c r="AC828" s="9"/>
      <c r="AD828" s="9"/>
      <c r="AE828" s="9"/>
      <c r="AF828" s="9"/>
      <c r="AG828" s="9"/>
      <c r="AH828" s="9"/>
    </row>
    <row r="829" spans="1:34" x14ac:dyDescent="0.25">
      <c r="A829" s="9"/>
      <c r="B829" s="9"/>
      <c r="C829" s="9"/>
      <c r="D829" s="9"/>
      <c r="F829" s="9"/>
      <c r="I829" s="6"/>
      <c r="J829" s="6"/>
      <c r="K829" s="425"/>
      <c r="L829" s="9"/>
      <c r="M829" s="9"/>
      <c r="N829" s="9"/>
      <c r="O829" s="9"/>
      <c r="P829" s="9"/>
      <c r="Q829" s="1046"/>
      <c r="R829" s="6"/>
      <c r="S829" s="6"/>
      <c r="U829" s="9"/>
      <c r="V829" s="9"/>
      <c r="X829" s="9"/>
      <c r="Y829" s="9"/>
      <c r="Z829" s="9"/>
      <c r="AA829" s="9"/>
      <c r="AB829" s="9"/>
      <c r="AC829" s="9"/>
      <c r="AD829" s="9"/>
      <c r="AE829" s="9"/>
      <c r="AF829" s="9"/>
      <c r="AG829" s="9"/>
      <c r="AH829" s="9"/>
    </row>
    <row r="830" spans="1:34" x14ac:dyDescent="0.25">
      <c r="A830" s="9"/>
      <c r="B830" s="9"/>
      <c r="C830" s="9"/>
      <c r="D830" s="9"/>
      <c r="F830" s="9"/>
      <c r="I830" s="6"/>
      <c r="J830" s="6"/>
      <c r="K830" s="425"/>
      <c r="L830" s="9"/>
      <c r="M830" s="9"/>
      <c r="N830" s="9"/>
      <c r="O830" s="9"/>
      <c r="P830" s="9"/>
      <c r="Q830" s="1046"/>
      <c r="R830" s="6"/>
      <c r="S830" s="6"/>
      <c r="U830" s="9"/>
      <c r="V830" s="9"/>
      <c r="X830" s="9"/>
      <c r="Y830" s="9"/>
      <c r="Z830" s="9"/>
      <c r="AA830" s="9"/>
      <c r="AB830" s="9"/>
      <c r="AC830" s="9"/>
      <c r="AD830" s="9"/>
      <c r="AE830" s="9"/>
      <c r="AF830" s="9"/>
      <c r="AG830" s="9"/>
      <c r="AH830" s="9"/>
    </row>
    <row r="831" spans="1:34" x14ac:dyDescent="0.25">
      <c r="A831" s="9"/>
      <c r="B831" s="9"/>
      <c r="C831" s="9"/>
      <c r="D831" s="9"/>
      <c r="F831" s="9"/>
      <c r="I831" s="6"/>
      <c r="J831" s="6"/>
      <c r="K831" s="425"/>
      <c r="L831" s="9"/>
      <c r="M831" s="9"/>
      <c r="N831" s="9"/>
      <c r="O831" s="9"/>
      <c r="P831" s="9"/>
      <c r="Q831" s="1046"/>
      <c r="R831" s="6"/>
      <c r="S831" s="6"/>
      <c r="U831" s="9"/>
      <c r="V831" s="9"/>
      <c r="X831" s="9"/>
      <c r="Y831" s="9"/>
      <c r="Z831" s="9"/>
      <c r="AA831" s="9"/>
      <c r="AB831" s="9"/>
      <c r="AC831" s="9"/>
      <c r="AD831" s="9"/>
      <c r="AE831" s="9"/>
      <c r="AF831" s="9"/>
      <c r="AG831" s="9"/>
      <c r="AH831" s="9"/>
    </row>
    <row r="832" spans="1:34" x14ac:dyDescent="0.25">
      <c r="A832" s="9"/>
      <c r="B832" s="9"/>
      <c r="C832" s="9"/>
      <c r="D832" s="9"/>
      <c r="F832" s="9"/>
      <c r="I832" s="6"/>
      <c r="J832" s="6"/>
      <c r="K832" s="425"/>
      <c r="L832" s="9"/>
      <c r="M832" s="9"/>
      <c r="N832" s="9"/>
      <c r="O832" s="9"/>
      <c r="P832" s="9"/>
      <c r="Q832" s="1046"/>
      <c r="R832" s="6"/>
      <c r="S832" s="6"/>
      <c r="U832" s="9"/>
      <c r="V832" s="9"/>
      <c r="X832" s="9"/>
      <c r="Y832" s="9"/>
      <c r="Z832" s="9"/>
      <c r="AA832" s="9"/>
      <c r="AB832" s="9"/>
      <c r="AC832" s="9"/>
      <c r="AD832" s="9"/>
      <c r="AE832" s="9"/>
      <c r="AF832" s="9"/>
      <c r="AG832" s="9"/>
      <c r="AH832" s="9"/>
    </row>
    <row r="833" spans="1:34" x14ac:dyDescent="0.25">
      <c r="A833" s="9"/>
      <c r="B833" s="9"/>
      <c r="C833" s="9"/>
      <c r="D833" s="9"/>
      <c r="F833" s="9"/>
      <c r="I833" s="6"/>
      <c r="J833" s="6"/>
      <c r="K833" s="425"/>
      <c r="L833" s="9"/>
      <c r="M833" s="9"/>
      <c r="N833" s="9"/>
      <c r="O833" s="9"/>
      <c r="P833" s="9"/>
      <c r="Q833" s="1046"/>
      <c r="R833" s="6"/>
      <c r="S833" s="6"/>
      <c r="U833" s="9"/>
      <c r="V833" s="9"/>
      <c r="X833" s="9"/>
      <c r="Y833" s="9"/>
      <c r="Z833" s="9"/>
      <c r="AA833" s="9"/>
      <c r="AB833" s="9"/>
      <c r="AC833" s="9"/>
      <c r="AD833" s="9"/>
      <c r="AE833" s="9"/>
      <c r="AF833" s="9"/>
      <c r="AG833" s="9"/>
      <c r="AH833" s="9"/>
    </row>
    <row r="834" spans="1:34" x14ac:dyDescent="0.25">
      <c r="A834" s="9"/>
      <c r="B834" s="9"/>
      <c r="C834" s="9"/>
      <c r="D834" s="9"/>
      <c r="F834" s="9"/>
      <c r="I834" s="6"/>
      <c r="J834" s="6"/>
      <c r="K834" s="425"/>
      <c r="L834" s="9"/>
      <c r="M834" s="9"/>
      <c r="N834" s="9"/>
      <c r="O834" s="9"/>
      <c r="P834" s="9"/>
      <c r="Q834" s="1046"/>
      <c r="R834" s="6"/>
      <c r="S834" s="6"/>
      <c r="U834" s="9"/>
      <c r="V834" s="9"/>
      <c r="X834" s="9"/>
      <c r="Y834" s="9"/>
      <c r="Z834" s="9"/>
      <c r="AA834" s="9"/>
      <c r="AB834" s="9"/>
      <c r="AC834" s="9"/>
      <c r="AD834" s="9"/>
      <c r="AE834" s="9"/>
      <c r="AF834" s="9"/>
      <c r="AG834" s="9"/>
      <c r="AH834" s="9"/>
    </row>
    <row r="835" spans="1:34" x14ac:dyDescent="0.25">
      <c r="A835" s="9"/>
      <c r="B835" s="9"/>
      <c r="C835" s="9"/>
      <c r="D835" s="9"/>
      <c r="F835" s="9"/>
      <c r="I835" s="6"/>
      <c r="J835" s="6"/>
      <c r="K835" s="425"/>
      <c r="L835" s="9"/>
      <c r="M835" s="9"/>
      <c r="N835" s="9"/>
      <c r="O835" s="9"/>
      <c r="P835" s="9"/>
      <c r="Q835" s="1046"/>
      <c r="R835" s="6"/>
      <c r="S835" s="6"/>
      <c r="U835" s="9"/>
      <c r="V835" s="9"/>
      <c r="X835" s="9"/>
      <c r="Y835" s="9"/>
      <c r="Z835" s="9"/>
      <c r="AA835" s="9"/>
      <c r="AB835" s="9"/>
      <c r="AC835" s="9"/>
      <c r="AD835" s="9"/>
      <c r="AE835" s="9"/>
      <c r="AF835" s="9"/>
      <c r="AG835" s="9"/>
      <c r="AH835" s="9"/>
    </row>
    <row r="836" spans="1:34" x14ac:dyDescent="0.25">
      <c r="A836" s="9"/>
      <c r="B836" s="9"/>
      <c r="C836" s="9"/>
      <c r="D836" s="9"/>
      <c r="F836" s="9"/>
      <c r="I836" s="6"/>
      <c r="J836" s="6"/>
      <c r="K836" s="425"/>
      <c r="L836" s="9"/>
      <c r="M836" s="9"/>
      <c r="N836" s="9"/>
      <c r="O836" s="9"/>
      <c r="P836" s="9"/>
      <c r="Q836" s="1046"/>
      <c r="R836" s="6"/>
      <c r="S836" s="6"/>
      <c r="U836" s="9"/>
      <c r="V836" s="9"/>
      <c r="X836" s="9"/>
      <c r="Y836" s="9"/>
      <c r="Z836" s="9"/>
      <c r="AA836" s="9"/>
      <c r="AB836" s="9"/>
      <c r="AC836" s="9"/>
      <c r="AD836" s="9"/>
      <c r="AE836" s="9"/>
      <c r="AF836" s="9"/>
      <c r="AG836" s="9"/>
      <c r="AH836" s="9"/>
    </row>
    <row r="837" spans="1:34" x14ac:dyDescent="0.25">
      <c r="A837" s="9"/>
      <c r="B837" s="9"/>
      <c r="C837" s="9"/>
      <c r="D837" s="9"/>
      <c r="F837" s="9"/>
      <c r="I837" s="6"/>
      <c r="J837" s="6"/>
      <c r="K837" s="425"/>
      <c r="L837" s="9"/>
      <c r="M837" s="9"/>
      <c r="N837" s="9"/>
      <c r="O837" s="9"/>
      <c r="P837" s="9"/>
      <c r="Q837" s="1046"/>
      <c r="R837" s="6"/>
      <c r="S837" s="6"/>
      <c r="U837" s="9"/>
      <c r="V837" s="9"/>
      <c r="X837" s="9"/>
      <c r="Y837" s="9"/>
      <c r="Z837" s="9"/>
      <c r="AA837" s="9"/>
      <c r="AB837" s="9"/>
      <c r="AC837" s="9"/>
      <c r="AD837" s="9"/>
      <c r="AE837" s="9"/>
      <c r="AF837" s="9"/>
      <c r="AG837" s="9"/>
      <c r="AH837" s="9"/>
    </row>
    <row r="838" spans="1:34" x14ac:dyDescent="0.25">
      <c r="A838" s="9"/>
      <c r="B838" s="9"/>
      <c r="C838" s="9"/>
      <c r="D838" s="9"/>
      <c r="F838" s="9"/>
      <c r="I838" s="6"/>
      <c r="J838" s="6"/>
      <c r="K838" s="425"/>
      <c r="L838" s="9"/>
      <c r="M838" s="9"/>
      <c r="N838" s="9"/>
      <c r="O838" s="9"/>
      <c r="P838" s="9"/>
      <c r="Q838" s="1046"/>
      <c r="R838" s="6"/>
      <c r="S838" s="6"/>
      <c r="U838" s="9"/>
      <c r="V838" s="9"/>
      <c r="X838" s="9"/>
      <c r="Y838" s="9"/>
      <c r="Z838" s="9"/>
      <c r="AA838" s="9"/>
      <c r="AB838" s="9"/>
      <c r="AC838" s="9"/>
      <c r="AD838" s="9"/>
      <c r="AE838" s="9"/>
      <c r="AF838" s="9"/>
      <c r="AG838" s="9"/>
      <c r="AH838" s="9"/>
    </row>
    <row r="839" spans="1:34" x14ac:dyDescent="0.25">
      <c r="A839" s="9"/>
      <c r="B839" s="9"/>
      <c r="C839" s="9"/>
      <c r="D839" s="9"/>
      <c r="F839" s="9"/>
      <c r="I839" s="6"/>
      <c r="J839" s="6"/>
      <c r="K839" s="425"/>
      <c r="L839" s="9"/>
      <c r="M839" s="9"/>
      <c r="N839" s="9"/>
      <c r="O839" s="9"/>
      <c r="P839" s="9"/>
      <c r="Q839" s="1046"/>
      <c r="R839" s="6"/>
      <c r="S839" s="6"/>
      <c r="U839" s="9"/>
      <c r="V839" s="9"/>
      <c r="X839" s="9"/>
      <c r="Y839" s="9"/>
      <c r="Z839" s="9"/>
      <c r="AA839" s="9"/>
      <c r="AB839" s="9"/>
      <c r="AC839" s="9"/>
      <c r="AD839" s="9"/>
      <c r="AE839" s="9"/>
      <c r="AF839" s="9"/>
      <c r="AG839" s="9"/>
      <c r="AH839" s="9"/>
    </row>
    <row r="840" spans="1:34" x14ac:dyDescent="0.25">
      <c r="A840" s="9"/>
      <c r="B840" s="9"/>
      <c r="C840" s="9"/>
      <c r="D840" s="9"/>
      <c r="F840" s="9"/>
      <c r="I840" s="6"/>
      <c r="J840" s="6"/>
      <c r="K840" s="425"/>
      <c r="L840" s="9"/>
      <c r="M840" s="9"/>
      <c r="N840" s="9"/>
      <c r="O840" s="9"/>
      <c r="P840" s="9"/>
      <c r="Q840" s="1046"/>
      <c r="R840" s="6"/>
      <c r="S840" s="6"/>
      <c r="U840" s="9"/>
      <c r="V840" s="9"/>
      <c r="X840" s="9"/>
      <c r="Y840" s="9"/>
      <c r="Z840" s="9"/>
      <c r="AA840" s="9"/>
      <c r="AB840" s="9"/>
      <c r="AC840" s="9"/>
      <c r="AD840" s="9"/>
      <c r="AE840" s="9"/>
      <c r="AF840" s="9"/>
      <c r="AG840" s="9"/>
      <c r="AH840" s="9"/>
    </row>
    <row r="841" spans="1:34" x14ac:dyDescent="0.25">
      <c r="A841" s="9"/>
      <c r="B841" s="9"/>
      <c r="C841" s="9"/>
      <c r="D841" s="9"/>
      <c r="F841" s="9"/>
      <c r="I841" s="6"/>
      <c r="J841" s="6"/>
      <c r="K841" s="425"/>
      <c r="L841" s="9"/>
      <c r="M841" s="9"/>
      <c r="N841" s="9"/>
      <c r="O841" s="9"/>
      <c r="P841" s="9"/>
      <c r="Q841" s="1046"/>
      <c r="R841" s="6"/>
      <c r="S841" s="6"/>
      <c r="U841" s="9"/>
      <c r="V841" s="9"/>
      <c r="X841" s="9"/>
      <c r="Y841" s="9"/>
      <c r="Z841" s="9"/>
      <c r="AA841" s="9"/>
      <c r="AB841" s="9"/>
      <c r="AC841" s="9"/>
      <c r="AD841" s="9"/>
      <c r="AE841" s="9"/>
      <c r="AF841" s="9"/>
      <c r="AG841" s="9"/>
      <c r="AH841" s="9"/>
    </row>
    <row r="842" spans="1:34" x14ac:dyDescent="0.25">
      <c r="A842" s="9"/>
      <c r="B842" s="9"/>
      <c r="C842" s="9"/>
      <c r="D842" s="9"/>
      <c r="F842" s="9"/>
      <c r="I842" s="6"/>
      <c r="J842" s="6"/>
      <c r="K842" s="425"/>
      <c r="L842" s="9"/>
      <c r="M842" s="9"/>
      <c r="N842" s="9"/>
      <c r="O842" s="9"/>
      <c r="P842" s="9"/>
      <c r="Q842" s="1046"/>
      <c r="R842" s="6"/>
      <c r="S842" s="6"/>
      <c r="U842" s="9"/>
      <c r="V842" s="9"/>
      <c r="X842" s="9"/>
      <c r="Y842" s="9"/>
      <c r="Z842" s="9"/>
      <c r="AA842" s="9"/>
      <c r="AB842" s="9"/>
      <c r="AC842" s="9"/>
      <c r="AD842" s="9"/>
      <c r="AE842" s="9"/>
      <c r="AF842" s="9"/>
      <c r="AG842" s="9"/>
      <c r="AH842" s="9"/>
    </row>
    <row r="843" spans="1:34" x14ac:dyDescent="0.25">
      <c r="A843" s="9"/>
      <c r="B843" s="9"/>
      <c r="C843" s="9"/>
      <c r="D843" s="9"/>
      <c r="F843" s="9"/>
      <c r="I843" s="6"/>
      <c r="J843" s="6"/>
      <c r="K843" s="425"/>
      <c r="L843" s="9"/>
      <c r="M843" s="9"/>
      <c r="N843" s="9"/>
      <c r="O843" s="9"/>
      <c r="P843" s="9"/>
      <c r="Q843" s="1046"/>
      <c r="R843" s="6"/>
      <c r="S843" s="6"/>
      <c r="U843" s="9"/>
      <c r="V843" s="9"/>
      <c r="X843" s="9"/>
      <c r="Y843" s="9"/>
      <c r="Z843" s="9"/>
      <c r="AA843" s="9"/>
      <c r="AB843" s="9"/>
      <c r="AC843" s="9"/>
      <c r="AD843" s="9"/>
      <c r="AE843" s="9"/>
      <c r="AF843" s="9"/>
      <c r="AG843" s="9"/>
      <c r="AH843" s="9"/>
    </row>
    <row r="844" spans="1:34" x14ac:dyDescent="0.25">
      <c r="A844" s="9"/>
      <c r="B844" s="9"/>
      <c r="C844" s="9"/>
      <c r="D844" s="9"/>
      <c r="F844" s="9"/>
      <c r="I844" s="6"/>
      <c r="J844" s="6"/>
      <c r="K844" s="425"/>
      <c r="L844" s="9"/>
      <c r="M844" s="9"/>
      <c r="N844" s="9"/>
      <c r="O844" s="9"/>
      <c r="P844" s="9"/>
      <c r="Q844" s="1046"/>
      <c r="R844" s="6"/>
      <c r="S844" s="6"/>
      <c r="U844" s="9"/>
      <c r="V844" s="9"/>
      <c r="X844" s="9"/>
      <c r="Y844" s="9"/>
      <c r="Z844" s="9"/>
      <c r="AA844" s="9"/>
      <c r="AB844" s="9"/>
      <c r="AC844" s="9"/>
      <c r="AD844" s="9"/>
      <c r="AE844" s="9"/>
      <c r="AF844" s="9"/>
      <c r="AG844" s="9"/>
      <c r="AH844" s="9"/>
    </row>
    <row r="845" spans="1:34" x14ac:dyDescent="0.25">
      <c r="A845" s="9"/>
      <c r="B845" s="9"/>
      <c r="C845" s="9"/>
      <c r="D845" s="9"/>
      <c r="F845" s="9"/>
      <c r="I845" s="6"/>
      <c r="J845" s="6"/>
      <c r="K845" s="425"/>
      <c r="L845" s="9"/>
      <c r="M845" s="9"/>
      <c r="N845" s="9"/>
      <c r="O845" s="9"/>
      <c r="P845" s="9"/>
      <c r="Q845" s="1046"/>
      <c r="R845" s="6"/>
      <c r="S845" s="6"/>
      <c r="U845" s="9"/>
      <c r="V845" s="9"/>
      <c r="X845" s="9"/>
      <c r="Y845" s="9"/>
      <c r="Z845" s="9"/>
      <c r="AA845" s="9"/>
      <c r="AB845" s="9"/>
      <c r="AC845" s="9"/>
      <c r="AD845" s="9"/>
      <c r="AE845" s="9"/>
      <c r="AF845" s="9"/>
      <c r="AG845" s="9"/>
      <c r="AH845" s="9"/>
    </row>
    <row r="846" spans="1:34" x14ac:dyDescent="0.25">
      <c r="A846" s="9"/>
      <c r="B846" s="9"/>
      <c r="C846" s="9"/>
      <c r="D846" s="9"/>
      <c r="F846" s="9"/>
      <c r="I846" s="6"/>
      <c r="J846" s="6"/>
      <c r="K846" s="425"/>
      <c r="L846" s="9"/>
      <c r="M846" s="9"/>
      <c r="N846" s="9"/>
      <c r="O846" s="9"/>
      <c r="P846" s="9"/>
      <c r="Q846" s="1046"/>
      <c r="R846" s="6"/>
      <c r="S846" s="6"/>
      <c r="U846" s="9"/>
      <c r="V846" s="9"/>
      <c r="X846" s="9"/>
      <c r="Y846" s="9"/>
      <c r="Z846" s="9"/>
      <c r="AA846" s="9"/>
      <c r="AB846" s="9"/>
      <c r="AC846" s="9"/>
      <c r="AD846" s="9"/>
      <c r="AE846" s="9"/>
      <c r="AF846" s="9"/>
      <c r="AG846" s="9"/>
      <c r="AH846" s="9"/>
    </row>
    <row r="847" spans="1:34" x14ac:dyDescent="0.25">
      <c r="A847" s="9"/>
      <c r="B847" s="9"/>
      <c r="C847" s="9"/>
      <c r="D847" s="9"/>
      <c r="F847" s="9"/>
      <c r="I847" s="6"/>
      <c r="J847" s="6"/>
      <c r="K847" s="425"/>
      <c r="L847" s="9"/>
      <c r="M847" s="9"/>
      <c r="N847" s="9"/>
      <c r="O847" s="9"/>
      <c r="P847" s="9"/>
      <c r="Q847" s="1046"/>
      <c r="R847" s="6"/>
      <c r="S847" s="6"/>
      <c r="U847" s="9"/>
      <c r="V847" s="9"/>
      <c r="X847" s="9"/>
      <c r="Y847" s="9"/>
      <c r="Z847" s="9"/>
      <c r="AA847" s="9"/>
      <c r="AB847" s="9"/>
      <c r="AC847" s="9"/>
      <c r="AD847" s="9"/>
      <c r="AE847" s="9"/>
      <c r="AF847" s="9"/>
      <c r="AG847" s="9"/>
      <c r="AH847" s="9"/>
    </row>
    <row r="848" spans="1:34" x14ac:dyDescent="0.25">
      <c r="A848" s="9"/>
      <c r="B848" s="9"/>
      <c r="C848" s="9"/>
      <c r="D848" s="9"/>
      <c r="F848" s="9"/>
      <c r="I848" s="6"/>
      <c r="J848" s="6"/>
      <c r="K848" s="425"/>
      <c r="L848" s="9"/>
      <c r="M848" s="9"/>
      <c r="N848" s="9"/>
      <c r="O848" s="9"/>
      <c r="P848" s="9"/>
      <c r="Q848" s="1046"/>
      <c r="R848" s="6"/>
      <c r="S848" s="6"/>
      <c r="U848" s="9"/>
      <c r="V848" s="9"/>
      <c r="X848" s="9"/>
      <c r="Y848" s="9"/>
      <c r="Z848" s="9"/>
      <c r="AA848" s="9"/>
      <c r="AB848" s="9"/>
      <c r="AC848" s="9"/>
      <c r="AD848" s="9"/>
      <c r="AE848" s="9"/>
      <c r="AF848" s="9"/>
      <c r="AG848" s="9"/>
      <c r="AH848" s="9"/>
    </row>
    <row r="849" spans="1:34" x14ac:dyDescent="0.25">
      <c r="A849" s="9"/>
      <c r="B849" s="9"/>
      <c r="C849" s="9"/>
      <c r="D849" s="9"/>
      <c r="F849" s="9"/>
      <c r="I849" s="6"/>
      <c r="J849" s="6"/>
      <c r="K849" s="425"/>
      <c r="L849" s="9"/>
      <c r="M849" s="9"/>
      <c r="N849" s="9"/>
      <c r="O849" s="9"/>
      <c r="P849" s="9"/>
      <c r="Q849" s="1046"/>
      <c r="R849" s="6"/>
      <c r="S849" s="6"/>
      <c r="U849" s="9"/>
      <c r="V849" s="9"/>
      <c r="X849" s="9"/>
      <c r="Y849" s="9"/>
      <c r="Z849" s="9"/>
      <c r="AA849" s="9"/>
      <c r="AB849" s="9"/>
      <c r="AC849" s="9"/>
      <c r="AD849" s="9"/>
      <c r="AE849" s="9"/>
      <c r="AF849" s="9"/>
      <c r="AG849" s="9"/>
      <c r="AH849" s="9"/>
    </row>
    <row r="850" spans="1:34" x14ac:dyDescent="0.25">
      <c r="A850" s="9"/>
      <c r="B850" s="9"/>
      <c r="C850" s="9"/>
      <c r="D850" s="9"/>
      <c r="F850" s="9"/>
      <c r="I850" s="6"/>
      <c r="J850" s="6"/>
      <c r="K850" s="425"/>
      <c r="L850" s="9"/>
      <c r="M850" s="9"/>
      <c r="N850" s="9"/>
      <c r="O850" s="9"/>
      <c r="P850" s="9"/>
      <c r="Q850" s="1046"/>
      <c r="R850" s="6"/>
      <c r="S850" s="6"/>
      <c r="U850" s="9"/>
      <c r="V850" s="9"/>
      <c r="X850" s="9"/>
      <c r="Y850" s="9"/>
      <c r="Z850" s="9"/>
      <c r="AA850" s="9"/>
      <c r="AB850" s="9"/>
      <c r="AC850" s="9"/>
      <c r="AD850" s="9"/>
      <c r="AE850" s="9"/>
      <c r="AF850" s="9"/>
      <c r="AG850" s="9"/>
      <c r="AH850" s="9"/>
    </row>
    <row r="851" spans="1:34" x14ac:dyDescent="0.25">
      <c r="A851" s="9"/>
      <c r="B851" s="9"/>
      <c r="C851" s="9"/>
      <c r="D851" s="9"/>
      <c r="F851" s="9"/>
      <c r="I851" s="6"/>
      <c r="J851" s="6"/>
      <c r="K851" s="425"/>
      <c r="L851" s="9"/>
      <c r="M851" s="9"/>
      <c r="N851" s="9"/>
      <c r="O851" s="9"/>
      <c r="P851" s="9"/>
      <c r="Q851" s="1046"/>
      <c r="R851" s="6"/>
      <c r="S851" s="6"/>
      <c r="U851" s="9"/>
      <c r="V851" s="9"/>
      <c r="X851" s="9"/>
      <c r="Y851" s="9"/>
      <c r="Z851" s="9"/>
      <c r="AA851" s="9"/>
      <c r="AB851" s="9"/>
      <c r="AC851" s="9"/>
      <c r="AD851" s="9"/>
      <c r="AE851" s="9"/>
      <c r="AF851" s="9"/>
      <c r="AG851" s="9"/>
      <c r="AH851" s="9"/>
    </row>
    <row r="852" spans="1:34" x14ac:dyDescent="0.25">
      <c r="A852" s="9"/>
      <c r="B852" s="9"/>
      <c r="C852" s="9"/>
      <c r="D852" s="9"/>
      <c r="F852" s="9"/>
      <c r="I852" s="6"/>
      <c r="J852" s="6"/>
      <c r="K852" s="425"/>
      <c r="L852" s="9"/>
      <c r="M852" s="9"/>
      <c r="N852" s="9"/>
      <c r="O852" s="9"/>
      <c r="P852" s="9"/>
      <c r="Q852" s="1046"/>
      <c r="R852" s="6"/>
      <c r="S852" s="6"/>
      <c r="U852" s="9"/>
      <c r="V852" s="9"/>
      <c r="X852" s="9"/>
      <c r="Y852" s="9"/>
      <c r="Z852" s="9"/>
      <c r="AA852" s="9"/>
      <c r="AB852" s="9"/>
      <c r="AC852" s="9"/>
      <c r="AD852" s="9"/>
      <c r="AE852" s="9"/>
      <c r="AF852" s="9"/>
      <c r="AG852" s="9"/>
      <c r="AH852" s="9"/>
    </row>
    <row r="853" spans="1:34" x14ac:dyDescent="0.25">
      <c r="A853" s="9"/>
      <c r="B853" s="9"/>
      <c r="C853" s="9"/>
      <c r="D853" s="9"/>
      <c r="F853" s="9"/>
      <c r="I853" s="6"/>
      <c r="J853" s="6"/>
      <c r="K853" s="425"/>
      <c r="L853" s="9"/>
      <c r="M853" s="9"/>
      <c r="N853" s="9"/>
      <c r="O853" s="9"/>
      <c r="P853" s="9"/>
      <c r="Q853" s="1046"/>
      <c r="R853" s="6"/>
      <c r="S853" s="6"/>
      <c r="U853" s="9"/>
      <c r="V853" s="9"/>
      <c r="X853" s="9"/>
      <c r="Y853" s="9"/>
      <c r="Z853" s="9"/>
      <c r="AA853" s="9"/>
      <c r="AB853" s="9"/>
      <c r="AC853" s="9"/>
      <c r="AD853" s="9"/>
      <c r="AE853" s="9"/>
      <c r="AF853" s="9"/>
      <c r="AG853" s="9"/>
      <c r="AH853" s="9"/>
    </row>
    <row r="854" spans="1:34" x14ac:dyDescent="0.25">
      <c r="A854" s="9"/>
      <c r="B854" s="9"/>
      <c r="C854" s="9"/>
      <c r="D854" s="9"/>
      <c r="F854" s="9"/>
      <c r="I854" s="6"/>
      <c r="J854" s="6"/>
      <c r="K854" s="425"/>
      <c r="L854" s="9"/>
      <c r="M854" s="9"/>
      <c r="N854" s="9"/>
      <c r="O854" s="9"/>
      <c r="P854" s="9"/>
      <c r="Q854" s="1046"/>
      <c r="R854" s="6"/>
      <c r="S854" s="6"/>
      <c r="U854" s="9"/>
      <c r="V854" s="9"/>
      <c r="X854" s="9"/>
      <c r="Y854" s="9"/>
      <c r="Z854" s="9"/>
      <c r="AA854" s="9"/>
      <c r="AB854" s="9"/>
      <c r="AC854" s="9"/>
      <c r="AD854" s="9"/>
      <c r="AE854" s="9"/>
      <c r="AF854" s="9"/>
      <c r="AG854" s="9"/>
      <c r="AH854" s="9"/>
    </row>
    <row r="855" spans="1:34" x14ac:dyDescent="0.25">
      <c r="A855" s="9"/>
      <c r="B855" s="9"/>
      <c r="C855" s="9"/>
      <c r="D855" s="9"/>
      <c r="F855" s="9"/>
      <c r="I855" s="6"/>
      <c r="J855" s="6"/>
      <c r="K855" s="425"/>
      <c r="L855" s="9"/>
      <c r="M855" s="9"/>
      <c r="N855" s="9"/>
      <c r="O855" s="9"/>
      <c r="P855" s="9"/>
      <c r="Q855" s="1046"/>
      <c r="R855" s="6"/>
      <c r="S855" s="6"/>
      <c r="U855" s="9"/>
      <c r="V855" s="9"/>
      <c r="X855" s="9"/>
      <c r="Y855" s="9"/>
      <c r="Z855" s="9"/>
      <c r="AA855" s="9"/>
      <c r="AB855" s="9"/>
      <c r="AC855" s="9"/>
      <c r="AD855" s="9"/>
      <c r="AE855" s="9"/>
      <c r="AF855" s="9"/>
      <c r="AG855" s="9"/>
      <c r="AH855" s="9"/>
    </row>
    <row r="856" spans="1:34" x14ac:dyDescent="0.25">
      <c r="A856" s="9"/>
      <c r="B856" s="9"/>
      <c r="C856" s="9"/>
      <c r="D856" s="9"/>
      <c r="F856" s="9"/>
      <c r="I856" s="6"/>
      <c r="J856" s="6"/>
      <c r="K856" s="425"/>
      <c r="L856" s="9"/>
      <c r="M856" s="9"/>
      <c r="N856" s="9"/>
      <c r="O856" s="9"/>
      <c r="P856" s="9"/>
      <c r="Q856" s="1046"/>
      <c r="R856" s="6"/>
      <c r="S856" s="6"/>
      <c r="U856" s="9"/>
      <c r="V856" s="9"/>
      <c r="X856" s="9"/>
      <c r="Y856" s="9"/>
      <c r="Z856" s="9"/>
      <c r="AA856" s="9"/>
      <c r="AB856" s="9"/>
      <c r="AC856" s="9"/>
      <c r="AD856" s="9"/>
      <c r="AE856" s="9"/>
      <c r="AF856" s="9"/>
      <c r="AG856" s="9"/>
      <c r="AH856" s="9"/>
    </row>
    <row r="857" spans="1:34" x14ac:dyDescent="0.25">
      <c r="A857" s="9"/>
      <c r="B857" s="9"/>
      <c r="C857" s="9"/>
      <c r="D857" s="9"/>
      <c r="F857" s="9"/>
      <c r="I857" s="6"/>
      <c r="J857" s="6"/>
      <c r="K857" s="425"/>
      <c r="L857" s="9"/>
      <c r="M857" s="9"/>
      <c r="N857" s="9"/>
      <c r="O857" s="9"/>
      <c r="P857" s="9"/>
      <c r="Q857" s="1046"/>
      <c r="R857" s="6"/>
      <c r="S857" s="6"/>
      <c r="U857" s="9"/>
      <c r="V857" s="9"/>
      <c r="X857" s="9"/>
      <c r="Y857" s="9"/>
      <c r="Z857" s="9"/>
      <c r="AA857" s="9"/>
      <c r="AB857" s="9"/>
      <c r="AC857" s="9"/>
      <c r="AD857" s="9"/>
      <c r="AE857" s="9"/>
      <c r="AF857" s="9"/>
      <c r="AG857" s="9"/>
      <c r="AH857" s="9"/>
    </row>
    <row r="858" spans="1:34" x14ac:dyDescent="0.25">
      <c r="A858" s="9"/>
      <c r="B858" s="9"/>
      <c r="C858" s="9"/>
      <c r="D858" s="9"/>
      <c r="F858" s="9"/>
      <c r="I858" s="6"/>
      <c r="J858" s="6"/>
      <c r="K858" s="425"/>
      <c r="L858" s="9"/>
      <c r="M858" s="9"/>
      <c r="N858" s="9"/>
      <c r="O858" s="9"/>
      <c r="P858" s="9"/>
      <c r="Q858" s="1046"/>
      <c r="R858" s="6"/>
      <c r="S858" s="6"/>
      <c r="U858" s="9"/>
      <c r="V858" s="9"/>
      <c r="X858" s="9"/>
      <c r="Y858" s="9"/>
      <c r="Z858" s="9"/>
      <c r="AA858" s="9"/>
      <c r="AB858" s="9"/>
      <c r="AC858" s="9"/>
      <c r="AD858" s="9"/>
      <c r="AE858" s="9"/>
      <c r="AF858" s="9"/>
      <c r="AG858" s="9"/>
      <c r="AH858" s="9"/>
    </row>
    <row r="859" spans="1:34" x14ac:dyDescent="0.25">
      <c r="A859" s="9"/>
      <c r="B859" s="9"/>
      <c r="C859" s="9"/>
      <c r="D859" s="9"/>
      <c r="F859" s="9"/>
      <c r="I859" s="6"/>
      <c r="J859" s="6"/>
      <c r="K859" s="425"/>
      <c r="L859" s="9"/>
      <c r="M859" s="9"/>
      <c r="N859" s="9"/>
      <c r="O859" s="9"/>
      <c r="P859" s="9"/>
      <c r="Q859" s="1046"/>
      <c r="R859" s="6"/>
      <c r="S859" s="6"/>
      <c r="U859" s="9"/>
      <c r="V859" s="9"/>
      <c r="X859" s="9"/>
      <c r="Y859" s="9"/>
      <c r="Z859" s="9"/>
      <c r="AA859" s="9"/>
      <c r="AB859" s="9"/>
      <c r="AC859" s="9"/>
      <c r="AD859" s="9"/>
      <c r="AE859" s="9"/>
      <c r="AF859" s="9"/>
      <c r="AG859" s="9"/>
      <c r="AH859" s="9"/>
    </row>
    <row r="860" spans="1:34" x14ac:dyDescent="0.25">
      <c r="A860" s="9"/>
      <c r="B860" s="9"/>
      <c r="C860" s="9"/>
      <c r="D860" s="9"/>
      <c r="F860" s="9"/>
      <c r="I860" s="6"/>
      <c r="J860" s="6"/>
      <c r="K860" s="425"/>
      <c r="L860" s="9"/>
      <c r="M860" s="9"/>
      <c r="N860" s="9"/>
      <c r="O860" s="9"/>
      <c r="P860" s="9"/>
      <c r="Q860" s="1046"/>
      <c r="R860" s="6"/>
      <c r="S860" s="6"/>
      <c r="U860" s="9"/>
      <c r="V860" s="9"/>
      <c r="X860" s="9"/>
      <c r="Y860" s="9"/>
      <c r="Z860" s="9"/>
      <c r="AA860" s="9"/>
      <c r="AB860" s="9"/>
      <c r="AC860" s="9"/>
      <c r="AD860" s="9"/>
      <c r="AE860" s="9"/>
      <c r="AF860" s="9"/>
      <c r="AG860" s="9"/>
      <c r="AH860" s="9"/>
    </row>
    <row r="861" spans="1:34" x14ac:dyDescent="0.25">
      <c r="A861" s="9"/>
      <c r="B861" s="9"/>
      <c r="C861" s="9"/>
      <c r="D861" s="9"/>
      <c r="F861" s="9"/>
      <c r="I861" s="6"/>
      <c r="J861" s="6"/>
      <c r="K861" s="425"/>
      <c r="L861" s="9"/>
      <c r="M861" s="9"/>
      <c r="N861" s="9"/>
      <c r="O861" s="9"/>
      <c r="P861" s="9"/>
      <c r="Q861" s="1046"/>
      <c r="R861" s="6"/>
      <c r="S861" s="6"/>
      <c r="U861" s="9"/>
      <c r="V861" s="9"/>
      <c r="X861" s="9"/>
      <c r="Y861" s="9"/>
      <c r="Z861" s="9"/>
      <c r="AA861" s="9"/>
      <c r="AB861" s="9"/>
      <c r="AC861" s="9"/>
      <c r="AD861" s="9"/>
      <c r="AE861" s="9"/>
      <c r="AF861" s="9"/>
      <c r="AG861" s="9"/>
      <c r="AH861" s="9"/>
    </row>
    <row r="862" spans="1:34" x14ac:dyDescent="0.25">
      <c r="A862" s="9"/>
      <c r="B862" s="9"/>
      <c r="C862" s="9"/>
      <c r="D862" s="9"/>
      <c r="F862" s="9"/>
      <c r="I862" s="6"/>
      <c r="J862" s="6"/>
      <c r="K862" s="425"/>
      <c r="L862" s="9"/>
      <c r="M862" s="9"/>
      <c r="N862" s="9"/>
      <c r="O862" s="9"/>
      <c r="P862" s="9"/>
      <c r="Q862" s="1046"/>
      <c r="R862" s="6"/>
      <c r="S862" s="6"/>
      <c r="U862" s="9"/>
      <c r="V862" s="9"/>
      <c r="X862" s="9"/>
      <c r="Y862" s="9"/>
      <c r="Z862" s="9"/>
      <c r="AA862" s="9"/>
      <c r="AB862" s="9"/>
      <c r="AC862" s="9"/>
      <c r="AD862" s="9"/>
      <c r="AE862" s="9"/>
      <c r="AF862" s="9"/>
      <c r="AG862" s="9"/>
      <c r="AH862" s="9"/>
    </row>
    <row r="863" spans="1:34" x14ac:dyDescent="0.25">
      <c r="A863" s="9"/>
      <c r="B863" s="9"/>
      <c r="C863" s="9"/>
      <c r="D863" s="9"/>
      <c r="F863" s="9"/>
      <c r="I863" s="6"/>
      <c r="J863" s="6"/>
      <c r="K863" s="425"/>
      <c r="L863" s="9"/>
      <c r="M863" s="9"/>
      <c r="N863" s="9"/>
      <c r="O863" s="9"/>
      <c r="P863" s="9"/>
      <c r="Q863" s="1046"/>
      <c r="R863" s="6"/>
      <c r="S863" s="6"/>
      <c r="U863" s="9"/>
      <c r="V863" s="9"/>
      <c r="X863" s="9"/>
      <c r="Y863" s="9"/>
      <c r="Z863" s="9"/>
      <c r="AA863" s="9"/>
      <c r="AB863" s="9"/>
      <c r="AC863" s="9"/>
      <c r="AD863" s="9"/>
      <c r="AE863" s="9"/>
      <c r="AF863" s="9"/>
      <c r="AG863" s="9"/>
      <c r="AH863" s="9"/>
    </row>
    <row r="864" spans="1:34" x14ac:dyDescent="0.25">
      <c r="A864" s="9"/>
      <c r="B864" s="9"/>
      <c r="C864" s="9"/>
      <c r="D864" s="9"/>
      <c r="F864" s="9"/>
      <c r="I864" s="6"/>
      <c r="J864" s="6"/>
      <c r="K864" s="425"/>
      <c r="L864" s="9"/>
      <c r="M864" s="9"/>
      <c r="N864" s="9"/>
      <c r="O864" s="9"/>
      <c r="P864" s="9"/>
      <c r="Q864" s="1046"/>
      <c r="R864" s="6"/>
      <c r="S864" s="6"/>
      <c r="U864" s="9"/>
      <c r="V864" s="9"/>
      <c r="X864" s="9"/>
      <c r="Y864" s="9"/>
      <c r="Z864" s="9"/>
      <c r="AA864" s="9"/>
      <c r="AB864" s="9"/>
      <c r="AC864" s="9"/>
      <c r="AD864" s="9"/>
      <c r="AE864" s="9"/>
      <c r="AF864" s="9"/>
      <c r="AG864" s="9"/>
      <c r="AH864" s="9"/>
    </row>
    <row r="865" spans="1:34" x14ac:dyDescent="0.25">
      <c r="A865" s="9"/>
      <c r="B865" s="9"/>
      <c r="C865" s="9"/>
      <c r="D865" s="9"/>
      <c r="F865" s="9"/>
      <c r="I865" s="6"/>
      <c r="J865" s="6"/>
      <c r="K865" s="425"/>
      <c r="L865" s="9"/>
      <c r="M865" s="9"/>
      <c r="N865" s="9"/>
      <c r="O865" s="9"/>
      <c r="P865" s="9"/>
      <c r="Q865" s="1046"/>
      <c r="R865" s="6"/>
      <c r="S865" s="6"/>
      <c r="U865" s="9"/>
      <c r="V865" s="9"/>
      <c r="X865" s="9"/>
      <c r="Y865" s="9"/>
      <c r="Z865" s="9"/>
      <c r="AA865" s="9"/>
      <c r="AB865" s="9"/>
      <c r="AC865" s="9"/>
      <c r="AD865" s="9"/>
      <c r="AE865" s="9"/>
      <c r="AF865" s="9"/>
      <c r="AG865" s="9"/>
      <c r="AH865" s="9"/>
    </row>
    <row r="866" spans="1:34" x14ac:dyDescent="0.25">
      <c r="A866" s="9"/>
      <c r="B866" s="9"/>
      <c r="C866" s="9"/>
      <c r="D866" s="9"/>
      <c r="F866" s="9"/>
      <c r="I866" s="6"/>
      <c r="J866" s="6"/>
      <c r="K866" s="425"/>
      <c r="L866" s="9"/>
      <c r="M866" s="9"/>
      <c r="N866" s="9"/>
      <c r="O866" s="9"/>
      <c r="P866" s="9"/>
      <c r="Q866" s="1046"/>
      <c r="R866" s="6"/>
      <c r="S866" s="6"/>
      <c r="U866" s="9"/>
      <c r="V866" s="9"/>
      <c r="X866" s="9"/>
      <c r="Y866" s="9"/>
      <c r="Z866" s="9"/>
      <c r="AA866" s="9"/>
      <c r="AB866" s="9"/>
      <c r="AC866" s="9"/>
      <c r="AD866" s="9"/>
      <c r="AE866" s="9"/>
      <c r="AF866" s="9"/>
      <c r="AG866" s="9"/>
      <c r="AH866" s="9"/>
    </row>
    <row r="867" spans="1:34" x14ac:dyDescent="0.25">
      <c r="A867" s="9"/>
      <c r="B867" s="9"/>
      <c r="C867" s="9"/>
      <c r="D867" s="9"/>
      <c r="F867" s="9"/>
      <c r="I867" s="6"/>
      <c r="J867" s="6"/>
      <c r="K867" s="425"/>
      <c r="L867" s="9"/>
      <c r="M867" s="9"/>
      <c r="N867" s="9"/>
      <c r="O867" s="9"/>
      <c r="P867" s="9"/>
      <c r="Q867" s="1046"/>
      <c r="R867" s="6"/>
      <c r="S867" s="6"/>
      <c r="U867" s="9"/>
      <c r="V867" s="9"/>
      <c r="X867" s="9"/>
      <c r="Y867" s="9"/>
      <c r="Z867" s="9"/>
      <c r="AA867" s="9"/>
      <c r="AB867" s="9"/>
      <c r="AC867" s="9"/>
      <c r="AD867" s="9"/>
      <c r="AE867" s="9"/>
      <c r="AF867" s="9"/>
      <c r="AG867" s="9"/>
      <c r="AH867" s="9"/>
    </row>
    <row r="868" spans="1:34" x14ac:dyDescent="0.25">
      <c r="A868" s="9"/>
      <c r="B868" s="9"/>
      <c r="C868" s="9"/>
      <c r="D868" s="9"/>
      <c r="F868" s="9"/>
      <c r="I868" s="6"/>
      <c r="J868" s="6"/>
      <c r="K868" s="425"/>
      <c r="L868" s="9"/>
      <c r="M868" s="9"/>
      <c r="N868" s="9"/>
      <c r="O868" s="9"/>
      <c r="P868" s="9"/>
      <c r="Q868" s="1046"/>
      <c r="R868" s="6"/>
      <c r="S868" s="6"/>
      <c r="U868" s="9"/>
      <c r="V868" s="9"/>
      <c r="X868" s="9"/>
      <c r="Y868" s="9"/>
      <c r="Z868" s="9"/>
      <c r="AA868" s="9"/>
      <c r="AB868" s="9"/>
      <c r="AC868" s="9"/>
      <c r="AD868" s="9"/>
      <c r="AE868" s="9"/>
      <c r="AF868" s="9"/>
      <c r="AG868" s="9"/>
      <c r="AH868" s="9"/>
    </row>
    <row r="869" spans="1:34" x14ac:dyDescent="0.25">
      <c r="A869" s="9"/>
      <c r="B869" s="9"/>
      <c r="C869" s="9"/>
      <c r="D869" s="9"/>
      <c r="F869" s="9"/>
      <c r="I869" s="6"/>
      <c r="J869" s="6"/>
      <c r="K869" s="425"/>
      <c r="L869" s="9"/>
      <c r="M869" s="9"/>
      <c r="N869" s="9"/>
      <c r="O869" s="9"/>
      <c r="P869" s="9"/>
      <c r="Q869" s="1046"/>
      <c r="R869" s="6"/>
      <c r="S869" s="6"/>
      <c r="U869" s="9"/>
      <c r="V869" s="9"/>
      <c r="X869" s="9"/>
      <c r="Y869" s="9"/>
      <c r="Z869" s="9"/>
      <c r="AA869" s="9"/>
      <c r="AB869" s="9"/>
      <c r="AC869" s="9"/>
      <c r="AD869" s="9"/>
      <c r="AE869" s="9"/>
      <c r="AF869" s="9"/>
      <c r="AG869" s="9"/>
      <c r="AH869" s="9"/>
    </row>
    <row r="870" spans="1:34" x14ac:dyDescent="0.25">
      <c r="A870" s="9"/>
      <c r="B870" s="9"/>
      <c r="C870" s="9"/>
      <c r="D870" s="9"/>
      <c r="F870" s="9"/>
      <c r="I870" s="6"/>
      <c r="J870" s="6"/>
      <c r="K870" s="425"/>
      <c r="L870" s="9"/>
      <c r="M870" s="9"/>
      <c r="N870" s="9"/>
      <c r="O870" s="9"/>
      <c r="P870" s="9"/>
      <c r="Q870" s="1046"/>
      <c r="R870" s="6"/>
      <c r="S870" s="6"/>
      <c r="U870" s="9"/>
      <c r="V870" s="9"/>
      <c r="X870" s="9"/>
      <c r="Y870" s="9"/>
      <c r="Z870" s="9"/>
      <c r="AA870" s="9"/>
      <c r="AB870" s="9"/>
      <c r="AC870" s="9"/>
      <c r="AD870" s="9"/>
      <c r="AE870" s="9"/>
      <c r="AF870" s="9"/>
      <c r="AG870" s="9"/>
      <c r="AH870" s="9"/>
    </row>
    <row r="871" spans="1:34" x14ac:dyDescent="0.25">
      <c r="A871" s="9"/>
      <c r="B871" s="9"/>
      <c r="C871" s="9"/>
      <c r="D871" s="9"/>
      <c r="F871" s="9"/>
      <c r="I871" s="6"/>
      <c r="J871" s="6"/>
      <c r="K871" s="425"/>
      <c r="L871" s="9"/>
      <c r="M871" s="9"/>
      <c r="N871" s="9"/>
      <c r="O871" s="9"/>
      <c r="P871" s="9"/>
      <c r="Q871" s="1046"/>
      <c r="R871" s="6"/>
      <c r="S871" s="6"/>
      <c r="U871" s="9"/>
      <c r="V871" s="9"/>
      <c r="X871" s="9"/>
      <c r="Y871" s="9"/>
      <c r="Z871" s="9"/>
      <c r="AA871" s="9"/>
      <c r="AB871" s="9"/>
      <c r="AC871" s="9"/>
      <c r="AD871" s="9"/>
      <c r="AE871" s="9"/>
      <c r="AF871" s="9"/>
      <c r="AG871" s="9"/>
      <c r="AH871" s="9"/>
    </row>
    <row r="872" spans="1:34" x14ac:dyDescent="0.25">
      <c r="A872" s="9"/>
      <c r="B872" s="9"/>
      <c r="C872" s="9"/>
      <c r="D872" s="9"/>
      <c r="F872" s="9"/>
      <c r="I872" s="6"/>
      <c r="J872" s="6"/>
      <c r="K872" s="425"/>
      <c r="L872" s="9"/>
      <c r="M872" s="9"/>
      <c r="N872" s="9"/>
      <c r="O872" s="9"/>
      <c r="P872" s="9"/>
      <c r="Q872" s="1046"/>
      <c r="R872" s="6"/>
      <c r="S872" s="6"/>
      <c r="U872" s="9"/>
      <c r="V872" s="9"/>
      <c r="X872" s="9"/>
      <c r="Y872" s="9"/>
      <c r="Z872" s="9"/>
      <c r="AA872" s="9"/>
      <c r="AB872" s="9"/>
      <c r="AC872" s="9"/>
      <c r="AD872" s="9"/>
      <c r="AE872" s="9"/>
      <c r="AF872" s="9"/>
      <c r="AG872" s="9"/>
      <c r="AH872" s="9"/>
    </row>
    <row r="873" spans="1:34" x14ac:dyDescent="0.25">
      <c r="A873" s="9"/>
      <c r="B873" s="9"/>
      <c r="C873" s="9"/>
      <c r="D873" s="9"/>
      <c r="F873" s="9"/>
      <c r="I873" s="6"/>
      <c r="J873" s="6"/>
      <c r="K873" s="425"/>
      <c r="L873" s="9"/>
      <c r="M873" s="9"/>
      <c r="N873" s="9"/>
      <c r="O873" s="9"/>
      <c r="P873" s="9"/>
      <c r="Q873" s="1046"/>
      <c r="R873" s="6"/>
      <c r="S873" s="6"/>
      <c r="U873" s="9"/>
      <c r="V873" s="9"/>
      <c r="X873" s="9"/>
      <c r="Y873" s="9"/>
      <c r="Z873" s="9"/>
      <c r="AA873" s="9"/>
      <c r="AB873" s="9"/>
      <c r="AC873" s="9"/>
      <c r="AD873" s="9"/>
      <c r="AE873" s="9"/>
      <c r="AF873" s="9"/>
      <c r="AG873" s="9"/>
      <c r="AH873" s="9"/>
    </row>
    <row r="874" spans="1:34" x14ac:dyDescent="0.25">
      <c r="A874" s="9"/>
      <c r="B874" s="9"/>
      <c r="C874" s="9"/>
      <c r="D874" s="9"/>
      <c r="F874" s="9"/>
      <c r="I874" s="6"/>
      <c r="J874" s="6"/>
      <c r="K874" s="425"/>
      <c r="L874" s="9"/>
      <c r="M874" s="9"/>
      <c r="N874" s="9"/>
      <c r="O874" s="9"/>
      <c r="P874" s="9"/>
      <c r="Q874" s="1046"/>
      <c r="R874" s="6"/>
      <c r="S874" s="6"/>
      <c r="U874" s="9"/>
      <c r="V874" s="9"/>
      <c r="X874" s="9"/>
      <c r="Y874" s="9"/>
      <c r="Z874" s="9"/>
      <c r="AA874" s="9"/>
      <c r="AB874" s="9"/>
      <c r="AC874" s="9"/>
      <c r="AD874" s="9"/>
      <c r="AE874" s="9"/>
      <c r="AF874" s="9"/>
      <c r="AG874" s="9"/>
      <c r="AH874" s="9"/>
    </row>
    <row r="875" spans="1:34" x14ac:dyDescent="0.25">
      <c r="A875" s="9"/>
      <c r="B875" s="9"/>
      <c r="C875" s="9"/>
      <c r="D875" s="9"/>
      <c r="F875" s="9"/>
      <c r="I875" s="6"/>
      <c r="J875" s="6"/>
      <c r="K875" s="425"/>
      <c r="L875" s="9"/>
      <c r="M875" s="9"/>
      <c r="N875" s="9"/>
      <c r="O875" s="9"/>
      <c r="P875" s="9"/>
      <c r="Q875" s="1046"/>
      <c r="R875" s="6"/>
      <c r="S875" s="6"/>
      <c r="U875" s="9"/>
      <c r="V875" s="9"/>
      <c r="X875" s="9"/>
      <c r="Y875" s="9"/>
      <c r="Z875" s="9"/>
      <c r="AA875" s="9"/>
      <c r="AB875" s="9"/>
      <c r="AC875" s="9"/>
      <c r="AD875" s="9"/>
      <c r="AE875" s="9"/>
      <c r="AF875" s="9"/>
      <c r="AG875" s="9"/>
      <c r="AH875" s="9"/>
    </row>
    <row r="876" spans="1:34" x14ac:dyDescent="0.25">
      <c r="A876" s="9"/>
      <c r="B876" s="9"/>
      <c r="C876" s="9"/>
      <c r="D876" s="9"/>
      <c r="F876" s="9"/>
      <c r="I876" s="6"/>
      <c r="J876" s="6"/>
      <c r="K876" s="425"/>
      <c r="L876" s="9"/>
      <c r="M876" s="9"/>
      <c r="N876" s="9"/>
      <c r="O876" s="9"/>
      <c r="P876" s="9"/>
      <c r="Q876" s="1046"/>
      <c r="R876" s="6"/>
      <c r="S876" s="6"/>
      <c r="U876" s="9"/>
      <c r="V876" s="9"/>
      <c r="X876" s="9"/>
      <c r="Y876" s="9"/>
      <c r="Z876" s="9"/>
      <c r="AA876" s="9"/>
      <c r="AB876" s="9"/>
      <c r="AC876" s="9"/>
      <c r="AD876" s="9"/>
      <c r="AE876" s="9"/>
      <c r="AF876" s="9"/>
      <c r="AG876" s="9"/>
      <c r="AH876" s="9"/>
    </row>
    <row r="877" spans="1:34" x14ac:dyDescent="0.25">
      <c r="A877" s="9"/>
      <c r="B877" s="9"/>
      <c r="C877" s="9"/>
      <c r="D877" s="9"/>
      <c r="F877" s="9"/>
      <c r="I877" s="6"/>
      <c r="J877" s="6"/>
      <c r="K877" s="425"/>
      <c r="L877" s="9"/>
      <c r="M877" s="9"/>
      <c r="N877" s="9"/>
      <c r="O877" s="9"/>
      <c r="P877" s="9"/>
      <c r="Q877" s="1046"/>
      <c r="R877" s="6"/>
      <c r="S877" s="6"/>
      <c r="U877" s="9"/>
      <c r="V877" s="9"/>
      <c r="X877" s="9"/>
      <c r="Y877" s="9"/>
      <c r="Z877" s="9"/>
      <c r="AA877" s="9"/>
      <c r="AB877" s="9"/>
      <c r="AC877" s="9"/>
      <c r="AD877" s="9"/>
      <c r="AE877" s="9"/>
      <c r="AF877" s="9"/>
      <c r="AG877" s="9"/>
      <c r="AH877" s="9"/>
    </row>
    <row r="878" spans="1:34" x14ac:dyDescent="0.25">
      <c r="A878" s="9"/>
      <c r="B878" s="9"/>
      <c r="C878" s="9"/>
      <c r="D878" s="9"/>
      <c r="F878" s="9"/>
      <c r="I878" s="6"/>
      <c r="J878" s="6"/>
      <c r="K878" s="425"/>
      <c r="L878" s="9"/>
      <c r="M878" s="9"/>
      <c r="N878" s="9"/>
      <c r="O878" s="9"/>
      <c r="P878" s="9"/>
      <c r="Q878" s="1046"/>
      <c r="R878" s="6"/>
      <c r="S878" s="6"/>
      <c r="U878" s="9"/>
      <c r="V878" s="9"/>
      <c r="X878" s="9"/>
      <c r="Y878" s="9"/>
      <c r="Z878" s="9"/>
      <c r="AA878" s="9"/>
      <c r="AB878" s="9"/>
      <c r="AC878" s="9"/>
      <c r="AD878" s="9"/>
      <c r="AE878" s="9"/>
      <c r="AF878" s="9"/>
      <c r="AG878" s="9"/>
      <c r="AH878" s="9"/>
    </row>
    <row r="879" spans="1:34" x14ac:dyDescent="0.25">
      <c r="A879" s="9"/>
      <c r="B879" s="9"/>
      <c r="C879" s="9"/>
      <c r="D879" s="9"/>
      <c r="F879" s="9"/>
      <c r="I879" s="6"/>
      <c r="J879" s="6"/>
      <c r="K879" s="425"/>
      <c r="L879" s="9"/>
      <c r="M879" s="9"/>
      <c r="N879" s="9"/>
      <c r="O879" s="9"/>
      <c r="P879" s="9"/>
      <c r="Q879" s="1046"/>
      <c r="R879" s="6"/>
      <c r="S879" s="6"/>
      <c r="U879" s="9"/>
      <c r="V879" s="9"/>
      <c r="X879" s="9"/>
      <c r="Y879" s="9"/>
      <c r="Z879" s="9"/>
      <c r="AA879" s="9"/>
      <c r="AB879" s="9"/>
      <c r="AC879" s="9"/>
      <c r="AD879" s="9"/>
      <c r="AE879" s="9"/>
      <c r="AF879" s="9"/>
      <c r="AG879" s="9"/>
      <c r="AH879" s="9"/>
    </row>
    <row r="880" spans="1:34" x14ac:dyDescent="0.25">
      <c r="A880" s="9"/>
      <c r="B880" s="9"/>
      <c r="C880" s="9"/>
      <c r="D880" s="9"/>
      <c r="F880" s="9"/>
      <c r="I880" s="6"/>
      <c r="J880" s="6"/>
      <c r="K880" s="425"/>
      <c r="L880" s="9"/>
      <c r="M880" s="9"/>
      <c r="N880" s="9"/>
      <c r="O880" s="9"/>
      <c r="P880" s="9"/>
      <c r="Q880" s="1046"/>
      <c r="R880" s="6"/>
      <c r="S880" s="6"/>
      <c r="U880" s="9"/>
      <c r="V880" s="9"/>
      <c r="X880" s="9"/>
      <c r="Y880" s="9"/>
      <c r="Z880" s="9"/>
      <c r="AA880" s="9"/>
      <c r="AB880" s="9"/>
      <c r="AC880" s="9"/>
      <c r="AD880" s="9"/>
      <c r="AE880" s="9"/>
      <c r="AF880" s="9"/>
      <c r="AG880" s="9"/>
      <c r="AH880" s="9"/>
    </row>
    <row r="881" spans="1:34" x14ac:dyDescent="0.25">
      <c r="A881" s="9"/>
      <c r="B881" s="9"/>
      <c r="C881" s="9"/>
      <c r="D881" s="9"/>
      <c r="F881" s="9"/>
      <c r="I881" s="6"/>
      <c r="J881" s="6"/>
      <c r="K881" s="425"/>
      <c r="L881" s="9"/>
      <c r="M881" s="9"/>
      <c r="N881" s="9"/>
      <c r="O881" s="9"/>
      <c r="P881" s="9"/>
      <c r="Q881" s="1046"/>
      <c r="R881" s="6"/>
      <c r="S881" s="6"/>
      <c r="U881" s="9"/>
      <c r="V881" s="9"/>
      <c r="X881" s="9"/>
      <c r="Y881" s="9"/>
      <c r="Z881" s="9"/>
      <c r="AA881" s="9"/>
      <c r="AB881" s="9"/>
      <c r="AC881" s="9"/>
      <c r="AD881" s="9"/>
      <c r="AE881" s="9"/>
      <c r="AF881" s="9"/>
      <c r="AG881" s="9"/>
      <c r="AH881" s="9"/>
    </row>
    <row r="882" spans="1:34" x14ac:dyDescent="0.25">
      <c r="A882" s="9"/>
      <c r="B882" s="9"/>
      <c r="C882" s="9"/>
      <c r="D882" s="9"/>
      <c r="F882" s="9"/>
      <c r="I882" s="6"/>
      <c r="J882" s="6"/>
      <c r="K882" s="425"/>
      <c r="L882" s="9"/>
      <c r="M882" s="9"/>
      <c r="N882" s="9"/>
      <c r="O882" s="9"/>
      <c r="P882" s="9"/>
      <c r="Q882" s="1046"/>
      <c r="R882" s="6"/>
      <c r="S882" s="6"/>
      <c r="U882" s="9"/>
      <c r="V882" s="9"/>
      <c r="X882" s="9"/>
      <c r="Y882" s="9"/>
      <c r="Z882" s="9"/>
      <c r="AA882" s="9"/>
      <c r="AB882" s="9"/>
      <c r="AC882" s="9"/>
      <c r="AD882" s="9"/>
      <c r="AE882" s="9"/>
      <c r="AF882" s="9"/>
      <c r="AG882" s="9"/>
      <c r="AH882" s="9"/>
    </row>
    <row r="883" spans="1:34" x14ac:dyDescent="0.25">
      <c r="A883" s="9"/>
      <c r="B883" s="9"/>
      <c r="C883" s="9"/>
      <c r="D883" s="9"/>
      <c r="F883" s="9"/>
      <c r="I883" s="6"/>
      <c r="J883" s="6"/>
      <c r="K883" s="425"/>
      <c r="L883" s="9"/>
      <c r="M883" s="9"/>
      <c r="N883" s="9"/>
      <c r="O883" s="9"/>
      <c r="P883" s="9"/>
      <c r="Q883" s="1046"/>
      <c r="R883" s="6"/>
      <c r="S883" s="6"/>
      <c r="U883" s="9"/>
      <c r="V883" s="9"/>
      <c r="X883" s="9"/>
      <c r="Y883" s="9"/>
      <c r="Z883" s="9"/>
      <c r="AA883" s="9"/>
      <c r="AB883" s="9"/>
      <c r="AC883" s="9"/>
      <c r="AD883" s="9"/>
      <c r="AE883" s="9"/>
      <c r="AF883" s="9"/>
      <c r="AG883" s="9"/>
      <c r="AH883" s="9"/>
    </row>
    <row r="884" spans="1:34" x14ac:dyDescent="0.25">
      <c r="A884" s="9"/>
      <c r="B884" s="9"/>
      <c r="C884" s="9"/>
      <c r="D884" s="9"/>
      <c r="F884" s="9"/>
      <c r="I884" s="6"/>
      <c r="J884" s="6"/>
      <c r="K884" s="425"/>
      <c r="L884" s="9"/>
      <c r="M884" s="9"/>
      <c r="N884" s="9"/>
      <c r="O884" s="9"/>
      <c r="P884" s="9"/>
      <c r="Q884" s="1046"/>
      <c r="R884" s="6"/>
      <c r="S884" s="6"/>
      <c r="U884" s="9"/>
      <c r="V884" s="9"/>
      <c r="X884" s="9"/>
      <c r="Y884" s="9"/>
      <c r="Z884" s="9"/>
      <c r="AA884" s="9"/>
      <c r="AB884" s="9"/>
      <c r="AC884" s="9"/>
      <c r="AD884" s="9"/>
      <c r="AE884" s="9"/>
      <c r="AF884" s="9"/>
      <c r="AG884" s="9"/>
      <c r="AH884" s="9"/>
    </row>
    <row r="885" spans="1:34" x14ac:dyDescent="0.25">
      <c r="A885" s="9"/>
      <c r="B885" s="9"/>
      <c r="C885" s="9"/>
      <c r="D885" s="9"/>
      <c r="F885" s="9"/>
      <c r="I885" s="6"/>
      <c r="J885" s="6"/>
      <c r="K885" s="425"/>
      <c r="L885" s="9"/>
      <c r="M885" s="9"/>
      <c r="N885" s="9"/>
      <c r="O885" s="9"/>
      <c r="P885" s="9"/>
      <c r="Q885" s="1046"/>
      <c r="R885" s="6"/>
      <c r="S885" s="6"/>
      <c r="U885" s="9"/>
      <c r="V885" s="9"/>
      <c r="X885" s="9"/>
      <c r="Y885" s="9"/>
      <c r="Z885" s="9"/>
      <c r="AA885" s="9"/>
      <c r="AB885" s="9"/>
      <c r="AC885" s="9"/>
      <c r="AD885" s="9"/>
      <c r="AE885" s="9"/>
      <c r="AF885" s="9"/>
      <c r="AG885" s="9"/>
      <c r="AH885" s="9"/>
    </row>
    <row r="886" spans="1:34" x14ac:dyDescent="0.25">
      <c r="A886" s="9"/>
      <c r="B886" s="9"/>
      <c r="C886" s="9"/>
      <c r="D886" s="9"/>
      <c r="F886" s="9"/>
      <c r="I886" s="6"/>
      <c r="J886" s="6"/>
      <c r="K886" s="425"/>
      <c r="L886" s="9"/>
      <c r="M886" s="9"/>
      <c r="N886" s="9"/>
      <c r="O886" s="9"/>
      <c r="P886" s="9"/>
      <c r="Q886" s="1046"/>
      <c r="R886" s="6"/>
      <c r="S886" s="6"/>
      <c r="U886" s="9"/>
      <c r="V886" s="9"/>
      <c r="X886" s="9"/>
      <c r="Y886" s="9"/>
      <c r="Z886" s="9"/>
      <c r="AA886" s="9"/>
      <c r="AB886" s="9"/>
      <c r="AC886" s="9"/>
      <c r="AD886" s="9"/>
      <c r="AE886" s="9"/>
      <c r="AF886" s="9"/>
      <c r="AG886" s="9"/>
      <c r="AH886" s="9"/>
    </row>
    <row r="887" spans="1:34" x14ac:dyDescent="0.25">
      <c r="A887" s="9"/>
      <c r="B887" s="9"/>
      <c r="C887" s="9"/>
      <c r="D887" s="9"/>
      <c r="F887" s="9"/>
      <c r="I887" s="6"/>
      <c r="J887" s="6"/>
      <c r="K887" s="425"/>
      <c r="L887" s="9"/>
      <c r="M887" s="9"/>
      <c r="N887" s="9"/>
      <c r="O887" s="9"/>
      <c r="P887" s="9"/>
      <c r="Q887" s="1046"/>
      <c r="R887" s="6"/>
      <c r="S887" s="6"/>
      <c r="U887" s="9"/>
      <c r="V887" s="9"/>
      <c r="X887" s="9"/>
      <c r="Y887" s="9"/>
      <c r="Z887" s="9"/>
      <c r="AA887" s="9"/>
      <c r="AB887" s="9"/>
      <c r="AC887" s="9"/>
      <c r="AD887" s="9"/>
      <c r="AE887" s="9"/>
      <c r="AF887" s="9"/>
      <c r="AG887" s="9"/>
      <c r="AH887" s="9"/>
    </row>
    <row r="888" spans="1:34" x14ac:dyDescent="0.25">
      <c r="A888" s="9"/>
      <c r="B888" s="9"/>
      <c r="C888" s="9"/>
      <c r="D888" s="9"/>
      <c r="F888" s="9"/>
      <c r="I888" s="6"/>
      <c r="J888" s="6"/>
      <c r="K888" s="425"/>
      <c r="L888" s="9"/>
      <c r="M888" s="9"/>
      <c r="N888" s="9"/>
      <c r="O888" s="9"/>
      <c r="P888" s="9"/>
      <c r="Q888" s="1046"/>
      <c r="R888" s="6"/>
      <c r="S888" s="6"/>
      <c r="U888" s="9"/>
      <c r="V888" s="9"/>
      <c r="X888" s="9"/>
      <c r="Y888" s="9"/>
      <c r="Z888" s="9"/>
      <c r="AA888" s="9"/>
      <c r="AB888" s="9"/>
      <c r="AC888" s="9"/>
      <c r="AD888" s="9"/>
      <c r="AE888" s="9"/>
      <c r="AF888" s="9"/>
      <c r="AG888" s="9"/>
      <c r="AH888" s="9"/>
    </row>
    <row r="889" spans="1:34" x14ac:dyDescent="0.25">
      <c r="A889" s="9"/>
      <c r="B889" s="9"/>
      <c r="C889" s="9"/>
      <c r="D889" s="9"/>
      <c r="F889" s="9"/>
      <c r="I889" s="6"/>
      <c r="J889" s="6"/>
      <c r="K889" s="425"/>
      <c r="L889" s="9"/>
      <c r="M889" s="9"/>
      <c r="N889" s="9"/>
      <c r="O889" s="9"/>
      <c r="P889" s="9"/>
      <c r="Q889" s="1046"/>
      <c r="R889" s="6"/>
      <c r="S889" s="6"/>
      <c r="U889" s="9"/>
      <c r="V889" s="9"/>
      <c r="X889" s="9"/>
      <c r="Y889" s="9"/>
      <c r="Z889" s="9"/>
      <c r="AA889" s="9"/>
      <c r="AB889" s="9"/>
      <c r="AC889" s="9"/>
      <c r="AD889" s="9"/>
      <c r="AE889" s="9"/>
      <c r="AF889" s="9"/>
      <c r="AG889" s="9"/>
      <c r="AH889" s="9"/>
    </row>
    <row r="890" spans="1:34" x14ac:dyDescent="0.25">
      <c r="A890" s="9"/>
      <c r="B890" s="9"/>
      <c r="C890" s="9"/>
      <c r="D890" s="9"/>
      <c r="F890" s="9"/>
      <c r="I890" s="6"/>
      <c r="J890" s="6"/>
      <c r="K890" s="425"/>
      <c r="L890" s="9"/>
      <c r="M890" s="9"/>
      <c r="N890" s="9"/>
      <c r="O890" s="9"/>
      <c r="P890" s="9"/>
      <c r="Q890" s="1046"/>
      <c r="R890" s="6"/>
      <c r="S890" s="6"/>
      <c r="U890" s="9"/>
      <c r="V890" s="9"/>
      <c r="X890" s="9"/>
      <c r="Y890" s="9"/>
      <c r="Z890" s="9"/>
      <c r="AA890" s="9"/>
      <c r="AB890" s="9"/>
      <c r="AC890" s="9"/>
      <c r="AD890" s="9"/>
      <c r="AE890" s="9"/>
      <c r="AF890" s="9"/>
      <c r="AG890" s="9"/>
      <c r="AH890" s="9"/>
    </row>
    <row r="891" spans="1:34" x14ac:dyDescent="0.25">
      <c r="A891" s="9"/>
      <c r="B891" s="9"/>
      <c r="C891" s="9"/>
      <c r="D891" s="9"/>
      <c r="F891" s="9"/>
      <c r="I891" s="6"/>
      <c r="J891" s="6"/>
      <c r="K891" s="425"/>
      <c r="L891" s="9"/>
      <c r="M891" s="9"/>
      <c r="N891" s="9"/>
      <c r="O891" s="9"/>
      <c r="P891" s="9"/>
      <c r="Q891" s="1046"/>
      <c r="R891" s="6"/>
      <c r="S891" s="6"/>
      <c r="U891" s="9"/>
      <c r="V891" s="9"/>
      <c r="X891" s="9"/>
      <c r="Y891" s="9"/>
      <c r="Z891" s="9"/>
      <c r="AA891" s="9"/>
      <c r="AB891" s="9"/>
      <c r="AC891" s="9"/>
      <c r="AD891" s="9"/>
      <c r="AE891" s="9"/>
      <c r="AF891" s="9"/>
      <c r="AG891" s="9"/>
      <c r="AH891" s="9"/>
    </row>
    <row r="892" spans="1:34" x14ac:dyDescent="0.25">
      <c r="A892" s="9"/>
      <c r="B892" s="9"/>
      <c r="C892" s="9"/>
      <c r="D892" s="9"/>
      <c r="F892" s="9"/>
      <c r="I892" s="6"/>
      <c r="J892" s="6"/>
      <c r="K892" s="425"/>
      <c r="L892" s="9"/>
      <c r="M892" s="9"/>
      <c r="N892" s="9"/>
      <c r="O892" s="9"/>
      <c r="P892" s="9"/>
      <c r="Q892" s="1046"/>
      <c r="R892" s="6"/>
      <c r="S892" s="6"/>
      <c r="U892" s="9"/>
      <c r="V892" s="9"/>
      <c r="X892" s="9"/>
      <c r="Y892" s="9"/>
      <c r="Z892" s="9"/>
      <c r="AA892" s="9"/>
      <c r="AB892" s="9"/>
      <c r="AC892" s="9"/>
      <c r="AD892" s="9"/>
      <c r="AE892" s="9"/>
      <c r="AF892" s="9"/>
      <c r="AG892" s="9"/>
      <c r="AH892" s="9"/>
    </row>
    <row r="893" spans="1:34" x14ac:dyDescent="0.25">
      <c r="A893" s="9"/>
      <c r="B893" s="9"/>
      <c r="C893" s="9"/>
      <c r="D893" s="9"/>
      <c r="F893" s="9"/>
      <c r="I893" s="6"/>
      <c r="J893" s="6"/>
      <c r="K893" s="425"/>
      <c r="L893" s="9"/>
      <c r="M893" s="9"/>
      <c r="N893" s="9"/>
      <c r="O893" s="9"/>
      <c r="P893" s="9"/>
      <c r="Q893" s="1046"/>
      <c r="R893" s="6"/>
      <c r="S893" s="6"/>
      <c r="U893" s="9"/>
      <c r="V893" s="9"/>
      <c r="X893" s="9"/>
      <c r="Y893" s="9"/>
      <c r="Z893" s="9"/>
      <c r="AA893" s="9"/>
      <c r="AB893" s="9"/>
      <c r="AC893" s="9"/>
      <c r="AD893" s="9"/>
      <c r="AE893" s="9"/>
      <c r="AF893" s="9"/>
      <c r="AG893" s="9"/>
      <c r="AH893" s="9"/>
    </row>
    <row r="894" spans="1:34" x14ac:dyDescent="0.25">
      <c r="A894" s="9"/>
      <c r="B894" s="9"/>
      <c r="C894" s="9"/>
      <c r="D894" s="9"/>
      <c r="F894" s="9"/>
      <c r="I894" s="6"/>
      <c r="J894" s="6"/>
      <c r="K894" s="425"/>
      <c r="L894" s="9"/>
      <c r="M894" s="9"/>
      <c r="N894" s="9"/>
      <c r="O894" s="9"/>
      <c r="P894" s="9"/>
      <c r="Q894" s="1046"/>
      <c r="R894" s="6"/>
      <c r="S894" s="6"/>
      <c r="U894" s="9"/>
      <c r="V894" s="9"/>
      <c r="X894" s="9"/>
      <c r="Y894" s="9"/>
      <c r="Z894" s="9"/>
      <c r="AA894" s="9"/>
      <c r="AB894" s="9"/>
      <c r="AC894" s="9"/>
      <c r="AD894" s="9"/>
      <c r="AE894" s="9"/>
      <c r="AF894" s="9"/>
      <c r="AG894" s="9"/>
      <c r="AH894" s="9"/>
    </row>
    <row r="895" spans="1:34" x14ac:dyDescent="0.25">
      <c r="A895" s="9"/>
      <c r="B895" s="9"/>
      <c r="C895" s="9"/>
      <c r="D895" s="9"/>
      <c r="F895" s="9"/>
      <c r="I895" s="6"/>
      <c r="J895" s="6"/>
      <c r="K895" s="425"/>
      <c r="L895" s="9"/>
      <c r="M895" s="9"/>
      <c r="N895" s="9"/>
      <c r="O895" s="9"/>
      <c r="P895" s="9"/>
      <c r="Q895" s="1046"/>
      <c r="R895" s="6"/>
      <c r="S895" s="6"/>
      <c r="U895" s="9"/>
      <c r="V895" s="9"/>
      <c r="X895" s="9"/>
      <c r="Y895" s="9"/>
      <c r="Z895" s="9"/>
      <c r="AA895" s="9"/>
      <c r="AB895" s="9"/>
      <c r="AC895" s="9"/>
      <c r="AD895" s="9"/>
      <c r="AE895" s="9"/>
      <c r="AF895" s="9"/>
      <c r="AG895" s="9"/>
      <c r="AH895" s="9"/>
    </row>
    <row r="896" spans="1:34" x14ac:dyDescent="0.25">
      <c r="A896" s="9"/>
      <c r="B896" s="9"/>
      <c r="C896" s="9"/>
      <c r="D896" s="9"/>
      <c r="F896" s="9"/>
      <c r="I896" s="6"/>
      <c r="J896" s="6"/>
      <c r="K896" s="425"/>
      <c r="L896" s="9"/>
      <c r="M896" s="9"/>
      <c r="N896" s="9"/>
      <c r="O896" s="9"/>
      <c r="P896" s="9"/>
      <c r="Q896" s="1046"/>
      <c r="R896" s="6"/>
      <c r="S896" s="6"/>
      <c r="U896" s="9"/>
      <c r="V896" s="9"/>
      <c r="X896" s="9"/>
      <c r="Y896" s="9"/>
      <c r="Z896" s="9"/>
      <c r="AA896" s="9"/>
      <c r="AB896" s="9"/>
      <c r="AC896" s="9"/>
      <c r="AD896" s="9"/>
      <c r="AE896" s="9"/>
      <c r="AF896" s="9"/>
      <c r="AG896" s="9"/>
      <c r="AH896" s="9"/>
    </row>
    <row r="897" spans="1:34" x14ac:dyDescent="0.25">
      <c r="A897" s="9"/>
      <c r="B897" s="9"/>
      <c r="C897" s="9"/>
      <c r="D897" s="9"/>
      <c r="F897" s="9"/>
      <c r="I897" s="6"/>
      <c r="J897" s="6"/>
      <c r="K897" s="425"/>
      <c r="L897" s="9"/>
      <c r="M897" s="9"/>
      <c r="N897" s="9"/>
      <c r="O897" s="9"/>
      <c r="P897" s="9"/>
      <c r="Q897" s="1046"/>
      <c r="R897" s="6"/>
      <c r="S897" s="6"/>
      <c r="U897" s="9"/>
      <c r="V897" s="9"/>
      <c r="X897" s="9"/>
      <c r="Y897" s="9"/>
      <c r="Z897" s="9"/>
      <c r="AA897" s="9"/>
      <c r="AB897" s="9"/>
      <c r="AC897" s="9"/>
      <c r="AD897" s="9"/>
      <c r="AE897" s="9"/>
      <c r="AF897" s="9"/>
      <c r="AG897" s="9"/>
      <c r="AH897" s="9"/>
    </row>
    <row r="898" spans="1:34" x14ac:dyDescent="0.25">
      <c r="A898" s="9"/>
      <c r="B898" s="9"/>
      <c r="C898" s="9"/>
      <c r="D898" s="9"/>
      <c r="F898" s="9"/>
      <c r="I898" s="6"/>
      <c r="J898" s="6"/>
      <c r="K898" s="425"/>
      <c r="L898" s="9"/>
      <c r="M898" s="9"/>
      <c r="N898" s="9"/>
      <c r="O898" s="9"/>
      <c r="P898" s="9"/>
      <c r="Q898" s="1046"/>
      <c r="R898" s="6"/>
      <c r="S898" s="6"/>
      <c r="U898" s="9"/>
      <c r="V898" s="9"/>
      <c r="X898" s="9"/>
      <c r="Y898" s="9"/>
      <c r="Z898" s="9"/>
      <c r="AA898" s="9"/>
      <c r="AB898" s="9"/>
      <c r="AC898" s="9"/>
      <c r="AD898" s="9"/>
      <c r="AE898" s="9"/>
      <c r="AF898" s="9"/>
      <c r="AG898" s="9"/>
      <c r="AH898" s="9"/>
    </row>
    <row r="899" spans="1:34" x14ac:dyDescent="0.25">
      <c r="A899" s="9"/>
      <c r="B899" s="9"/>
      <c r="C899" s="9"/>
      <c r="D899" s="9"/>
      <c r="F899" s="9"/>
      <c r="I899" s="6"/>
      <c r="J899" s="6"/>
      <c r="K899" s="425"/>
      <c r="L899" s="9"/>
      <c r="M899" s="9"/>
      <c r="N899" s="9"/>
      <c r="O899" s="9"/>
      <c r="P899" s="9"/>
      <c r="Q899" s="1046"/>
      <c r="R899" s="6"/>
      <c r="S899" s="6"/>
      <c r="U899" s="9"/>
      <c r="V899" s="9"/>
      <c r="X899" s="9"/>
      <c r="Y899" s="9"/>
      <c r="Z899" s="9"/>
      <c r="AA899" s="9"/>
      <c r="AB899" s="9"/>
      <c r="AC899" s="9"/>
      <c r="AD899" s="9"/>
      <c r="AE899" s="9"/>
      <c r="AF899" s="9"/>
      <c r="AG899" s="9"/>
      <c r="AH899" s="9"/>
    </row>
    <row r="900" spans="1:34" x14ac:dyDescent="0.25">
      <c r="A900" s="9"/>
      <c r="B900" s="9"/>
      <c r="C900" s="9"/>
      <c r="D900" s="9"/>
      <c r="F900" s="9"/>
      <c r="I900" s="6"/>
      <c r="J900" s="6"/>
      <c r="K900" s="425"/>
      <c r="L900" s="9"/>
      <c r="M900" s="9"/>
      <c r="N900" s="9"/>
      <c r="O900" s="9"/>
      <c r="P900" s="9"/>
      <c r="Q900" s="1046"/>
      <c r="R900" s="6"/>
      <c r="S900" s="6"/>
      <c r="U900" s="9"/>
      <c r="V900" s="9"/>
      <c r="X900" s="9"/>
      <c r="Y900" s="9"/>
      <c r="Z900" s="9"/>
      <c r="AA900" s="9"/>
      <c r="AB900" s="9"/>
      <c r="AC900" s="9"/>
      <c r="AD900" s="9"/>
      <c r="AE900" s="9"/>
      <c r="AF900" s="9"/>
      <c r="AG900" s="9"/>
      <c r="AH900" s="9"/>
    </row>
    <row r="901" spans="1:34" x14ac:dyDescent="0.25">
      <c r="A901" s="9"/>
      <c r="B901" s="9"/>
      <c r="C901" s="9"/>
      <c r="D901" s="9"/>
      <c r="F901" s="9"/>
      <c r="I901" s="6"/>
      <c r="J901" s="6"/>
      <c r="K901" s="425"/>
      <c r="L901" s="9"/>
      <c r="M901" s="9"/>
      <c r="N901" s="9"/>
      <c r="O901" s="9"/>
      <c r="P901" s="9"/>
      <c r="Q901" s="1046"/>
      <c r="R901" s="6"/>
      <c r="S901" s="6"/>
      <c r="U901" s="9"/>
      <c r="V901" s="9"/>
      <c r="X901" s="9"/>
      <c r="Y901" s="9"/>
      <c r="Z901" s="9"/>
      <c r="AA901" s="9"/>
      <c r="AB901" s="9"/>
      <c r="AC901" s="9"/>
      <c r="AD901" s="9"/>
      <c r="AE901" s="9"/>
      <c r="AF901" s="9"/>
      <c r="AG901" s="9"/>
      <c r="AH901" s="9"/>
    </row>
    <row r="902" spans="1:34" x14ac:dyDescent="0.25">
      <c r="A902" s="9"/>
      <c r="B902" s="9"/>
      <c r="C902" s="9"/>
      <c r="D902" s="9"/>
      <c r="F902" s="9"/>
      <c r="I902" s="6"/>
      <c r="J902" s="6"/>
      <c r="K902" s="425"/>
      <c r="L902" s="9"/>
      <c r="M902" s="9"/>
      <c r="N902" s="9"/>
      <c r="O902" s="9"/>
      <c r="P902" s="9"/>
      <c r="Q902" s="1046"/>
      <c r="R902" s="6"/>
      <c r="S902" s="6"/>
      <c r="U902" s="9"/>
      <c r="V902" s="9"/>
      <c r="X902" s="9"/>
      <c r="Y902" s="9"/>
      <c r="Z902" s="9"/>
      <c r="AA902" s="9"/>
      <c r="AB902" s="9"/>
      <c r="AC902" s="9"/>
      <c r="AD902" s="9"/>
      <c r="AE902" s="9"/>
      <c r="AF902" s="9"/>
      <c r="AG902" s="9"/>
      <c r="AH902" s="9"/>
    </row>
    <row r="903" spans="1:34" x14ac:dyDescent="0.25">
      <c r="A903" s="9"/>
      <c r="B903" s="9"/>
      <c r="C903" s="9"/>
      <c r="D903" s="9"/>
      <c r="F903" s="9"/>
      <c r="I903" s="6"/>
      <c r="J903" s="6"/>
      <c r="K903" s="425"/>
      <c r="L903" s="9"/>
      <c r="M903" s="9"/>
      <c r="N903" s="9"/>
      <c r="O903" s="9"/>
      <c r="P903" s="9"/>
      <c r="Q903" s="1046"/>
      <c r="R903" s="6"/>
      <c r="S903" s="6"/>
      <c r="U903" s="9"/>
      <c r="V903" s="9"/>
      <c r="X903" s="9"/>
      <c r="Y903" s="9"/>
      <c r="Z903" s="9"/>
      <c r="AA903" s="9"/>
      <c r="AB903" s="9"/>
      <c r="AC903" s="9"/>
      <c r="AD903" s="9"/>
      <c r="AE903" s="9"/>
      <c r="AF903" s="9"/>
      <c r="AG903" s="9"/>
      <c r="AH903" s="9"/>
    </row>
    <row r="904" spans="1:34" x14ac:dyDescent="0.25">
      <c r="A904" s="9"/>
      <c r="B904" s="9"/>
      <c r="C904" s="9"/>
      <c r="D904" s="9"/>
      <c r="F904" s="9"/>
      <c r="I904" s="6"/>
      <c r="J904" s="6"/>
      <c r="K904" s="425"/>
      <c r="L904" s="9"/>
      <c r="M904" s="9"/>
      <c r="N904" s="9"/>
      <c r="O904" s="9"/>
      <c r="P904" s="9"/>
      <c r="Q904" s="1046"/>
      <c r="R904" s="6"/>
      <c r="S904" s="6"/>
      <c r="U904" s="9"/>
      <c r="V904" s="9"/>
      <c r="X904" s="9"/>
      <c r="Y904" s="9"/>
      <c r="Z904" s="9"/>
      <c r="AA904" s="9"/>
      <c r="AB904" s="9"/>
      <c r="AC904" s="9"/>
      <c r="AD904" s="9"/>
      <c r="AE904" s="9"/>
      <c r="AF904" s="9"/>
      <c r="AG904" s="9"/>
      <c r="AH904" s="9"/>
    </row>
    <row r="905" spans="1:34" x14ac:dyDescent="0.25">
      <c r="A905" s="9"/>
      <c r="B905" s="9"/>
      <c r="C905" s="9"/>
      <c r="D905" s="9"/>
      <c r="F905" s="9"/>
      <c r="I905" s="6"/>
      <c r="J905" s="6"/>
      <c r="K905" s="425"/>
      <c r="L905" s="9"/>
      <c r="M905" s="9"/>
      <c r="N905" s="9"/>
      <c r="O905" s="9"/>
      <c r="P905" s="9"/>
      <c r="Q905" s="1046"/>
      <c r="R905" s="6"/>
      <c r="S905" s="6"/>
      <c r="U905" s="9"/>
      <c r="V905" s="9"/>
      <c r="X905" s="9"/>
      <c r="Y905" s="9"/>
      <c r="Z905" s="9"/>
      <c r="AA905" s="9"/>
      <c r="AB905" s="9"/>
      <c r="AC905" s="9"/>
      <c r="AD905" s="9"/>
      <c r="AE905" s="9"/>
      <c r="AF905" s="9"/>
      <c r="AG905" s="9"/>
      <c r="AH905" s="9"/>
    </row>
    <row r="906" spans="1:34" x14ac:dyDescent="0.25">
      <c r="A906" s="9"/>
      <c r="B906" s="9"/>
      <c r="C906" s="9"/>
      <c r="D906" s="9"/>
      <c r="F906" s="9"/>
      <c r="I906" s="6"/>
      <c r="J906" s="6"/>
      <c r="K906" s="425"/>
      <c r="L906" s="9"/>
      <c r="M906" s="9"/>
      <c r="N906" s="9"/>
      <c r="O906" s="9"/>
      <c r="P906" s="9"/>
      <c r="Q906" s="1046"/>
      <c r="R906" s="6"/>
      <c r="S906" s="6"/>
      <c r="U906" s="9"/>
      <c r="V906" s="9"/>
      <c r="X906" s="9"/>
      <c r="Y906" s="9"/>
      <c r="Z906" s="9"/>
      <c r="AA906" s="9"/>
      <c r="AB906" s="9"/>
      <c r="AC906" s="9"/>
      <c r="AD906" s="9"/>
      <c r="AE906" s="9"/>
      <c r="AF906" s="9"/>
      <c r="AG906" s="9"/>
      <c r="AH906" s="9"/>
    </row>
    <row r="907" spans="1:34" x14ac:dyDescent="0.25">
      <c r="A907" s="9"/>
      <c r="B907" s="9"/>
      <c r="C907" s="9"/>
      <c r="D907" s="9"/>
      <c r="F907" s="9"/>
      <c r="I907" s="6"/>
      <c r="J907" s="6"/>
      <c r="K907" s="425"/>
      <c r="L907" s="9"/>
      <c r="M907" s="9"/>
      <c r="N907" s="9"/>
      <c r="O907" s="9"/>
      <c r="P907" s="9"/>
      <c r="Q907" s="1046"/>
      <c r="R907" s="6"/>
      <c r="S907" s="6"/>
      <c r="U907" s="9"/>
      <c r="V907" s="9"/>
      <c r="X907" s="9"/>
      <c r="Y907" s="9"/>
      <c r="Z907" s="9"/>
      <c r="AA907" s="9"/>
      <c r="AB907" s="9"/>
      <c r="AC907" s="9"/>
      <c r="AD907" s="9"/>
      <c r="AE907" s="9"/>
      <c r="AF907" s="9"/>
      <c r="AG907" s="9"/>
      <c r="AH907" s="9"/>
    </row>
    <row r="908" spans="1:34" x14ac:dyDescent="0.25">
      <c r="A908" s="9"/>
      <c r="B908" s="9"/>
      <c r="C908" s="9"/>
      <c r="D908" s="9"/>
      <c r="F908" s="9"/>
      <c r="I908" s="6"/>
      <c r="J908" s="6"/>
      <c r="K908" s="425"/>
      <c r="L908" s="9"/>
      <c r="M908" s="9"/>
      <c r="N908" s="9"/>
      <c r="O908" s="9"/>
      <c r="P908" s="9"/>
      <c r="Q908" s="1046"/>
      <c r="R908" s="6"/>
      <c r="S908" s="6"/>
      <c r="U908" s="9"/>
      <c r="V908" s="9"/>
      <c r="X908" s="9"/>
      <c r="Y908" s="9"/>
      <c r="Z908" s="9"/>
      <c r="AA908" s="9"/>
      <c r="AB908" s="9"/>
      <c r="AC908" s="9"/>
      <c r="AD908" s="9"/>
      <c r="AE908" s="9"/>
      <c r="AF908" s="9"/>
      <c r="AG908" s="9"/>
      <c r="AH908" s="9"/>
    </row>
    <row r="909" spans="1:34" x14ac:dyDescent="0.25">
      <c r="A909" s="9"/>
      <c r="B909" s="9"/>
      <c r="C909" s="9"/>
      <c r="D909" s="9"/>
      <c r="F909" s="9"/>
      <c r="I909" s="6"/>
      <c r="J909" s="6"/>
      <c r="K909" s="425"/>
      <c r="L909" s="9"/>
      <c r="M909" s="9"/>
      <c r="N909" s="9"/>
      <c r="O909" s="9"/>
      <c r="P909" s="9"/>
      <c r="Q909" s="1046"/>
      <c r="R909" s="6"/>
      <c r="S909" s="6"/>
      <c r="U909" s="9"/>
      <c r="V909" s="9"/>
      <c r="X909" s="9"/>
      <c r="Y909" s="9"/>
      <c r="Z909" s="9"/>
      <c r="AA909" s="9"/>
      <c r="AB909" s="9"/>
      <c r="AC909" s="9"/>
      <c r="AD909" s="9"/>
      <c r="AE909" s="9"/>
      <c r="AF909" s="9"/>
      <c r="AG909" s="9"/>
      <c r="AH909" s="9"/>
    </row>
    <row r="910" spans="1:34" x14ac:dyDescent="0.25">
      <c r="A910" s="9"/>
      <c r="B910" s="9"/>
      <c r="C910" s="9"/>
      <c r="D910" s="9"/>
      <c r="F910" s="9"/>
      <c r="I910" s="6"/>
      <c r="J910" s="6"/>
      <c r="K910" s="425"/>
      <c r="L910" s="9"/>
      <c r="M910" s="9"/>
      <c r="N910" s="9"/>
      <c r="O910" s="9"/>
      <c r="P910" s="9"/>
      <c r="Q910" s="1046"/>
      <c r="R910" s="6"/>
      <c r="S910" s="6"/>
      <c r="U910" s="9"/>
      <c r="V910" s="9"/>
      <c r="X910" s="9"/>
      <c r="Y910" s="9"/>
      <c r="Z910" s="9"/>
      <c r="AA910" s="9"/>
      <c r="AB910" s="9"/>
      <c r="AC910" s="9"/>
      <c r="AD910" s="9"/>
      <c r="AE910" s="9"/>
      <c r="AF910" s="9"/>
      <c r="AG910" s="9"/>
      <c r="AH910" s="9"/>
    </row>
    <row r="911" spans="1:34" x14ac:dyDescent="0.25">
      <c r="A911" s="9"/>
      <c r="B911" s="9"/>
      <c r="C911" s="9"/>
      <c r="D911" s="9"/>
      <c r="F911" s="9"/>
      <c r="I911" s="6"/>
      <c r="J911" s="6"/>
      <c r="K911" s="425"/>
      <c r="L911" s="9"/>
      <c r="M911" s="9"/>
      <c r="N911" s="9"/>
      <c r="O911" s="9"/>
      <c r="P911" s="9"/>
      <c r="Q911" s="1046"/>
      <c r="R911" s="6"/>
      <c r="S911" s="6"/>
      <c r="U911" s="9"/>
      <c r="V911" s="9"/>
      <c r="X911" s="9"/>
      <c r="Y911" s="9"/>
      <c r="Z911" s="9"/>
      <c r="AA911" s="9"/>
      <c r="AB911" s="9"/>
      <c r="AC911" s="9"/>
      <c r="AD911" s="9"/>
      <c r="AE911" s="9"/>
      <c r="AF911" s="9"/>
      <c r="AG911" s="9"/>
      <c r="AH911" s="9"/>
    </row>
    <row r="912" spans="1:34" x14ac:dyDescent="0.25">
      <c r="A912" s="9"/>
      <c r="B912" s="9"/>
      <c r="C912" s="9"/>
      <c r="D912" s="9"/>
      <c r="F912" s="9"/>
      <c r="I912" s="6"/>
      <c r="J912" s="6"/>
      <c r="K912" s="425"/>
      <c r="L912" s="9"/>
      <c r="M912" s="9"/>
      <c r="N912" s="9"/>
      <c r="O912" s="9"/>
      <c r="P912" s="9"/>
      <c r="Q912" s="1046"/>
      <c r="R912" s="6"/>
      <c r="S912" s="6"/>
      <c r="U912" s="9"/>
      <c r="V912" s="9"/>
      <c r="X912" s="9"/>
      <c r="Y912" s="9"/>
      <c r="Z912" s="9"/>
      <c r="AA912" s="9"/>
      <c r="AB912" s="9"/>
      <c r="AC912" s="9"/>
      <c r="AD912" s="9"/>
      <c r="AE912" s="9"/>
      <c r="AF912" s="9"/>
      <c r="AG912" s="9"/>
      <c r="AH912" s="9"/>
    </row>
    <row r="913" spans="1:34" x14ac:dyDescent="0.25">
      <c r="A913" s="9"/>
      <c r="B913" s="9"/>
      <c r="C913" s="9"/>
      <c r="D913" s="9"/>
      <c r="F913" s="9"/>
      <c r="I913" s="6"/>
      <c r="J913" s="6"/>
      <c r="K913" s="425"/>
      <c r="L913" s="9"/>
      <c r="M913" s="9"/>
      <c r="N913" s="9"/>
      <c r="O913" s="9"/>
      <c r="P913" s="9"/>
      <c r="Q913" s="1046"/>
      <c r="R913" s="6"/>
      <c r="S913" s="6"/>
      <c r="U913" s="9"/>
      <c r="V913" s="9"/>
      <c r="X913" s="9"/>
      <c r="Y913" s="9"/>
      <c r="Z913" s="9"/>
      <c r="AA913" s="9"/>
      <c r="AB913" s="9"/>
      <c r="AC913" s="9"/>
      <c r="AD913" s="9"/>
      <c r="AE913" s="9"/>
      <c r="AF913" s="9"/>
      <c r="AG913" s="9"/>
      <c r="AH913" s="9"/>
    </row>
    <row r="914" spans="1:34" x14ac:dyDescent="0.25">
      <c r="A914" s="9"/>
      <c r="B914" s="9"/>
      <c r="C914" s="9"/>
      <c r="D914" s="9"/>
      <c r="F914" s="9"/>
      <c r="I914" s="6"/>
      <c r="J914" s="6"/>
      <c r="K914" s="425"/>
      <c r="L914" s="9"/>
      <c r="M914" s="9"/>
      <c r="N914" s="9"/>
      <c r="O914" s="9"/>
      <c r="P914" s="9"/>
      <c r="Q914" s="1046"/>
      <c r="R914" s="6"/>
      <c r="S914" s="6"/>
      <c r="U914" s="9"/>
      <c r="V914" s="9"/>
      <c r="X914" s="9"/>
      <c r="Y914" s="9"/>
      <c r="Z914" s="9"/>
      <c r="AA914" s="9"/>
      <c r="AB914" s="9"/>
      <c r="AC914" s="9"/>
      <c r="AD914" s="9"/>
      <c r="AE914" s="9"/>
      <c r="AF914" s="9"/>
      <c r="AG914" s="9"/>
      <c r="AH914" s="9"/>
    </row>
    <row r="915" spans="1:34" x14ac:dyDescent="0.25">
      <c r="A915" s="9"/>
      <c r="B915" s="9"/>
      <c r="C915" s="9"/>
      <c r="D915" s="9"/>
      <c r="F915" s="9"/>
      <c r="I915" s="6"/>
      <c r="J915" s="6"/>
      <c r="K915" s="425"/>
      <c r="L915" s="9"/>
      <c r="M915" s="9"/>
      <c r="N915" s="9"/>
      <c r="O915" s="9"/>
      <c r="P915" s="9"/>
      <c r="Q915" s="1046"/>
      <c r="R915" s="6"/>
      <c r="S915" s="6"/>
      <c r="U915" s="9"/>
      <c r="V915" s="9"/>
      <c r="X915" s="9"/>
      <c r="Y915" s="9"/>
      <c r="Z915" s="9"/>
      <c r="AA915" s="9"/>
      <c r="AB915" s="9"/>
      <c r="AC915" s="9"/>
      <c r="AD915" s="9"/>
      <c r="AE915" s="9"/>
      <c r="AF915" s="9"/>
      <c r="AG915" s="9"/>
      <c r="AH915" s="9"/>
    </row>
    <row r="916" spans="1:34" x14ac:dyDescent="0.25">
      <c r="A916" s="9"/>
      <c r="B916" s="9"/>
      <c r="C916" s="9"/>
      <c r="D916" s="9"/>
      <c r="F916" s="9"/>
      <c r="I916" s="6"/>
      <c r="J916" s="6"/>
      <c r="K916" s="425"/>
      <c r="L916" s="9"/>
      <c r="M916" s="9"/>
      <c r="N916" s="9"/>
      <c r="O916" s="9"/>
      <c r="P916" s="9"/>
      <c r="Q916" s="1046"/>
      <c r="R916" s="6"/>
      <c r="S916" s="6"/>
      <c r="U916" s="9"/>
      <c r="V916" s="9"/>
      <c r="X916" s="9"/>
      <c r="Y916" s="9"/>
      <c r="Z916" s="9"/>
      <c r="AA916" s="9"/>
      <c r="AB916" s="9"/>
      <c r="AC916" s="9"/>
      <c r="AD916" s="9"/>
      <c r="AE916" s="9"/>
      <c r="AF916" s="9"/>
      <c r="AG916" s="9"/>
      <c r="AH916" s="9"/>
    </row>
    <row r="917" spans="1:34" x14ac:dyDescent="0.25">
      <c r="A917" s="9"/>
      <c r="B917" s="9"/>
      <c r="C917" s="9"/>
      <c r="D917" s="9"/>
      <c r="F917" s="9"/>
      <c r="I917" s="6"/>
      <c r="J917" s="6"/>
      <c r="K917" s="425"/>
      <c r="L917" s="9"/>
      <c r="M917" s="9"/>
      <c r="N917" s="9"/>
      <c r="O917" s="9"/>
      <c r="P917" s="9"/>
      <c r="Q917" s="1046"/>
      <c r="R917" s="6"/>
      <c r="S917" s="6"/>
      <c r="U917" s="9"/>
      <c r="V917" s="9"/>
      <c r="X917" s="9"/>
      <c r="Y917" s="9"/>
      <c r="Z917" s="9"/>
      <c r="AA917" s="9"/>
      <c r="AB917" s="9"/>
      <c r="AC917" s="9"/>
      <c r="AD917" s="9"/>
      <c r="AE917" s="9"/>
      <c r="AF917" s="9"/>
      <c r="AG917" s="9"/>
      <c r="AH917" s="9"/>
    </row>
    <row r="918" spans="1:34" x14ac:dyDescent="0.25">
      <c r="A918" s="9"/>
      <c r="B918" s="9"/>
      <c r="C918" s="9"/>
      <c r="D918" s="9"/>
      <c r="F918" s="9"/>
      <c r="I918" s="6"/>
      <c r="J918" s="6"/>
      <c r="K918" s="425"/>
      <c r="L918" s="9"/>
      <c r="M918" s="9"/>
      <c r="N918" s="9"/>
      <c r="O918" s="9"/>
      <c r="P918" s="9"/>
      <c r="Q918" s="1046"/>
      <c r="R918" s="6"/>
      <c r="S918" s="6"/>
      <c r="U918" s="9"/>
      <c r="V918" s="9"/>
      <c r="X918" s="9"/>
      <c r="Y918" s="9"/>
      <c r="Z918" s="9"/>
      <c r="AA918" s="9"/>
      <c r="AB918" s="9"/>
      <c r="AC918" s="9"/>
      <c r="AD918" s="9"/>
      <c r="AE918" s="9"/>
      <c r="AF918" s="9"/>
      <c r="AG918" s="9"/>
      <c r="AH918" s="9"/>
    </row>
    <row r="919" spans="1:34" x14ac:dyDescent="0.25">
      <c r="A919" s="9"/>
      <c r="B919" s="9"/>
      <c r="C919" s="9"/>
      <c r="D919" s="9"/>
      <c r="F919" s="9"/>
      <c r="I919" s="6"/>
      <c r="J919" s="6"/>
      <c r="K919" s="425"/>
      <c r="L919" s="9"/>
      <c r="M919" s="9"/>
      <c r="N919" s="9"/>
      <c r="O919" s="9"/>
      <c r="P919" s="9"/>
      <c r="Q919" s="1046"/>
      <c r="R919" s="6"/>
      <c r="S919" s="6"/>
      <c r="U919" s="9"/>
      <c r="V919" s="9"/>
      <c r="X919" s="9"/>
      <c r="Y919" s="9"/>
      <c r="Z919" s="9"/>
      <c r="AA919" s="9"/>
      <c r="AB919" s="9"/>
      <c r="AC919" s="9"/>
      <c r="AD919" s="9"/>
      <c r="AE919" s="9"/>
      <c r="AF919" s="9"/>
      <c r="AG919" s="9"/>
      <c r="AH919" s="9"/>
    </row>
    <row r="920" spans="1:34" x14ac:dyDescent="0.25">
      <c r="A920" s="9"/>
      <c r="B920" s="9"/>
      <c r="C920" s="9"/>
      <c r="D920" s="9"/>
      <c r="F920" s="9"/>
      <c r="I920" s="6"/>
      <c r="J920" s="6"/>
      <c r="K920" s="425"/>
      <c r="L920" s="9"/>
      <c r="M920" s="9"/>
      <c r="N920" s="9"/>
      <c r="O920" s="9"/>
      <c r="P920" s="9"/>
      <c r="Q920" s="1046"/>
      <c r="R920" s="6"/>
      <c r="S920" s="6"/>
      <c r="U920" s="9"/>
      <c r="V920" s="9"/>
      <c r="X920" s="9"/>
      <c r="Y920" s="9"/>
      <c r="Z920" s="9"/>
      <c r="AA920" s="9"/>
      <c r="AB920" s="9"/>
      <c r="AC920" s="9"/>
      <c r="AD920" s="9"/>
      <c r="AE920" s="9"/>
      <c r="AF920" s="9"/>
      <c r="AG920" s="9"/>
      <c r="AH920" s="9"/>
    </row>
    <row r="921" spans="1:34" x14ac:dyDescent="0.25">
      <c r="A921" s="9"/>
      <c r="B921" s="9"/>
      <c r="C921" s="9"/>
      <c r="D921" s="9"/>
      <c r="F921" s="9"/>
      <c r="I921" s="6"/>
      <c r="J921" s="6"/>
      <c r="K921" s="425"/>
      <c r="L921" s="9"/>
      <c r="M921" s="9"/>
      <c r="N921" s="9"/>
      <c r="O921" s="9"/>
      <c r="P921" s="9"/>
      <c r="Q921" s="1046"/>
      <c r="R921" s="6"/>
      <c r="S921" s="6"/>
      <c r="U921" s="9"/>
      <c r="V921" s="9"/>
      <c r="X921" s="9"/>
      <c r="Y921" s="9"/>
      <c r="Z921" s="9"/>
      <c r="AA921" s="9"/>
      <c r="AB921" s="9"/>
      <c r="AC921" s="9"/>
      <c r="AD921" s="9"/>
      <c r="AE921" s="9"/>
      <c r="AF921" s="9"/>
      <c r="AG921" s="9"/>
      <c r="AH921" s="9"/>
    </row>
    <row r="922" spans="1:34" x14ac:dyDescent="0.25">
      <c r="A922" s="9"/>
      <c r="B922" s="9"/>
      <c r="C922" s="9"/>
      <c r="D922" s="9"/>
      <c r="F922" s="9"/>
      <c r="I922" s="6"/>
      <c r="J922" s="6"/>
      <c r="K922" s="425"/>
      <c r="L922" s="9"/>
      <c r="M922" s="9"/>
      <c r="N922" s="9"/>
      <c r="O922" s="9"/>
      <c r="P922" s="9"/>
      <c r="Q922" s="1046"/>
      <c r="R922" s="6"/>
      <c r="S922" s="6"/>
      <c r="U922" s="9"/>
      <c r="V922" s="9"/>
      <c r="X922" s="9"/>
      <c r="Y922" s="9"/>
      <c r="Z922" s="9"/>
      <c r="AA922" s="9"/>
      <c r="AB922" s="9"/>
      <c r="AC922" s="9"/>
      <c r="AD922" s="9"/>
      <c r="AE922" s="9"/>
      <c r="AF922" s="9"/>
      <c r="AG922" s="9"/>
      <c r="AH922" s="9"/>
    </row>
    <row r="923" spans="1:34" x14ac:dyDescent="0.25">
      <c r="A923" s="9"/>
      <c r="B923" s="9"/>
      <c r="C923" s="9"/>
      <c r="D923" s="9"/>
      <c r="F923" s="9"/>
      <c r="I923" s="6"/>
      <c r="J923" s="6"/>
      <c r="K923" s="425"/>
      <c r="L923" s="9"/>
      <c r="M923" s="9"/>
      <c r="N923" s="9"/>
      <c r="O923" s="9"/>
      <c r="P923" s="9"/>
      <c r="Q923" s="1046"/>
      <c r="R923" s="6"/>
      <c r="S923" s="6"/>
      <c r="U923" s="9"/>
      <c r="V923" s="9"/>
      <c r="X923" s="9"/>
      <c r="Y923" s="9"/>
      <c r="Z923" s="9"/>
      <c r="AA923" s="9"/>
      <c r="AB923" s="9"/>
      <c r="AC923" s="9"/>
      <c r="AD923" s="9"/>
      <c r="AE923" s="9"/>
      <c r="AF923" s="9"/>
      <c r="AG923" s="9"/>
      <c r="AH923" s="9"/>
    </row>
    <row r="924" spans="1:34" x14ac:dyDescent="0.25">
      <c r="A924" s="9"/>
      <c r="B924" s="9"/>
      <c r="C924" s="9"/>
      <c r="D924" s="9"/>
      <c r="F924" s="9"/>
      <c r="I924" s="6"/>
      <c r="J924" s="6"/>
      <c r="K924" s="425"/>
      <c r="L924" s="9"/>
      <c r="M924" s="9"/>
      <c r="N924" s="9"/>
      <c r="O924" s="9"/>
      <c r="P924" s="9"/>
      <c r="Q924" s="1046"/>
      <c r="R924" s="6"/>
      <c r="S924" s="6"/>
      <c r="U924" s="9"/>
      <c r="V924" s="9"/>
      <c r="X924" s="9"/>
      <c r="Y924" s="9"/>
      <c r="Z924" s="9"/>
      <c r="AA924" s="9"/>
      <c r="AB924" s="9"/>
      <c r="AC924" s="9"/>
      <c r="AD924" s="9"/>
      <c r="AE924" s="9"/>
      <c r="AF924" s="9"/>
      <c r="AG924" s="9"/>
      <c r="AH924" s="9"/>
    </row>
    <row r="925" spans="1:34" x14ac:dyDescent="0.25">
      <c r="A925" s="9"/>
      <c r="B925" s="9"/>
      <c r="C925" s="9"/>
      <c r="D925" s="9"/>
      <c r="F925" s="9"/>
      <c r="I925" s="6"/>
      <c r="J925" s="6"/>
      <c r="K925" s="425"/>
      <c r="L925" s="9"/>
      <c r="M925" s="9"/>
      <c r="N925" s="9"/>
      <c r="O925" s="9"/>
      <c r="P925" s="9"/>
      <c r="Q925" s="1046"/>
      <c r="R925" s="6"/>
      <c r="S925" s="6"/>
      <c r="U925" s="9"/>
      <c r="V925" s="9"/>
      <c r="X925" s="9"/>
      <c r="Y925" s="9"/>
      <c r="Z925" s="9"/>
      <c r="AA925" s="9"/>
      <c r="AB925" s="9"/>
      <c r="AC925" s="9"/>
      <c r="AD925" s="9"/>
      <c r="AE925" s="9"/>
      <c r="AF925" s="9"/>
      <c r="AG925" s="9"/>
      <c r="AH925" s="9"/>
    </row>
    <row r="926" spans="1:34" x14ac:dyDescent="0.25">
      <c r="A926" s="9"/>
      <c r="B926" s="9"/>
      <c r="C926" s="9"/>
      <c r="D926" s="9"/>
      <c r="F926" s="9"/>
      <c r="I926" s="6"/>
      <c r="J926" s="6"/>
      <c r="K926" s="425"/>
      <c r="L926" s="9"/>
      <c r="M926" s="9"/>
      <c r="N926" s="9"/>
      <c r="O926" s="9"/>
      <c r="P926" s="9"/>
      <c r="Q926" s="1046"/>
      <c r="R926" s="6"/>
      <c r="S926" s="6"/>
      <c r="U926" s="9"/>
      <c r="V926" s="9"/>
      <c r="X926" s="9"/>
      <c r="Y926" s="9"/>
      <c r="Z926" s="9"/>
      <c r="AA926" s="9"/>
      <c r="AB926" s="9"/>
      <c r="AC926" s="9"/>
      <c r="AD926" s="9"/>
      <c r="AE926" s="9"/>
      <c r="AF926" s="9"/>
      <c r="AG926" s="9"/>
      <c r="AH926" s="9"/>
    </row>
    <row r="927" spans="1:34" x14ac:dyDescent="0.25">
      <c r="A927" s="9"/>
      <c r="B927" s="9"/>
      <c r="C927" s="9"/>
      <c r="D927" s="9"/>
      <c r="F927" s="9"/>
      <c r="I927" s="6"/>
      <c r="J927" s="6"/>
      <c r="K927" s="425"/>
      <c r="L927" s="9"/>
      <c r="M927" s="9"/>
      <c r="N927" s="9"/>
      <c r="O927" s="9"/>
      <c r="P927" s="9"/>
      <c r="Q927" s="1046"/>
      <c r="R927" s="6"/>
      <c r="S927" s="6"/>
      <c r="U927" s="9"/>
      <c r="V927" s="9"/>
      <c r="X927" s="9"/>
      <c r="Y927" s="9"/>
      <c r="Z927" s="9"/>
      <c r="AA927" s="9"/>
      <c r="AB927" s="9"/>
      <c r="AC927" s="9"/>
      <c r="AD927" s="9"/>
      <c r="AE927" s="9"/>
      <c r="AF927" s="9"/>
      <c r="AG927" s="9"/>
      <c r="AH927" s="9"/>
    </row>
    <row r="928" spans="1:34" x14ac:dyDescent="0.25">
      <c r="A928" s="9"/>
      <c r="B928" s="9"/>
      <c r="C928" s="9"/>
      <c r="D928" s="9"/>
      <c r="F928" s="9"/>
      <c r="I928" s="6"/>
      <c r="J928" s="6"/>
      <c r="K928" s="425"/>
      <c r="L928" s="9"/>
      <c r="M928" s="9"/>
      <c r="N928" s="9"/>
      <c r="O928" s="9"/>
      <c r="P928" s="9"/>
      <c r="Q928" s="1046"/>
      <c r="R928" s="6"/>
      <c r="S928" s="6"/>
      <c r="U928" s="9"/>
      <c r="V928" s="9"/>
      <c r="X928" s="9"/>
      <c r="Y928" s="9"/>
      <c r="Z928" s="9"/>
      <c r="AA928" s="9"/>
      <c r="AB928" s="9"/>
      <c r="AC928" s="9"/>
      <c r="AD928" s="9"/>
      <c r="AE928" s="9"/>
      <c r="AF928" s="9"/>
      <c r="AG928" s="9"/>
      <c r="AH928" s="9"/>
    </row>
    <row r="929" spans="1:34" x14ac:dyDescent="0.25">
      <c r="A929" s="9"/>
      <c r="B929" s="9"/>
      <c r="C929" s="9"/>
      <c r="D929" s="9"/>
      <c r="F929" s="9"/>
      <c r="I929" s="6"/>
      <c r="J929" s="6"/>
      <c r="K929" s="425"/>
      <c r="L929" s="9"/>
      <c r="M929" s="9"/>
      <c r="N929" s="9"/>
      <c r="O929" s="9"/>
      <c r="P929" s="9"/>
      <c r="Q929" s="1046"/>
      <c r="R929" s="6"/>
      <c r="S929" s="6"/>
      <c r="U929" s="9"/>
      <c r="V929" s="9"/>
      <c r="X929" s="9"/>
      <c r="Y929" s="9"/>
      <c r="Z929" s="9"/>
      <c r="AA929" s="9"/>
      <c r="AB929" s="9"/>
      <c r="AC929" s="9"/>
      <c r="AD929" s="9"/>
      <c r="AE929" s="9"/>
      <c r="AF929" s="9"/>
      <c r="AG929" s="9"/>
      <c r="AH929" s="9"/>
    </row>
    <row r="930" spans="1:34" x14ac:dyDescent="0.25">
      <c r="A930" s="9"/>
      <c r="B930" s="9"/>
      <c r="C930" s="9"/>
      <c r="D930" s="9"/>
      <c r="F930" s="9"/>
      <c r="I930" s="6"/>
      <c r="J930" s="6"/>
      <c r="K930" s="425"/>
      <c r="L930" s="9"/>
      <c r="M930" s="9"/>
      <c r="N930" s="9"/>
      <c r="O930" s="9"/>
      <c r="P930" s="9"/>
      <c r="Q930" s="1046"/>
      <c r="R930" s="6"/>
      <c r="S930" s="6"/>
      <c r="U930" s="9"/>
      <c r="V930" s="9"/>
      <c r="X930" s="9"/>
      <c r="Y930" s="9"/>
      <c r="Z930" s="9"/>
      <c r="AA930" s="9"/>
      <c r="AB930" s="9"/>
      <c r="AC930" s="9"/>
      <c r="AD930" s="9"/>
      <c r="AE930" s="9"/>
      <c r="AF930" s="9"/>
      <c r="AG930" s="9"/>
      <c r="AH930" s="9"/>
    </row>
    <row r="931" spans="1:34" x14ac:dyDescent="0.25">
      <c r="A931" s="9"/>
      <c r="B931" s="9"/>
      <c r="C931" s="9"/>
      <c r="D931" s="9"/>
      <c r="F931" s="9"/>
      <c r="I931" s="6"/>
      <c r="J931" s="6"/>
      <c r="K931" s="425"/>
      <c r="L931" s="9"/>
      <c r="M931" s="9"/>
      <c r="N931" s="9"/>
      <c r="O931" s="9"/>
      <c r="P931" s="9"/>
      <c r="Q931" s="1046"/>
      <c r="R931" s="6"/>
      <c r="S931" s="6"/>
      <c r="U931" s="9"/>
      <c r="V931" s="9"/>
      <c r="X931" s="9"/>
      <c r="Y931" s="9"/>
      <c r="Z931" s="9"/>
      <c r="AA931" s="9"/>
      <c r="AB931" s="9"/>
      <c r="AC931" s="9"/>
      <c r="AD931" s="9"/>
      <c r="AE931" s="9"/>
      <c r="AF931" s="9"/>
      <c r="AG931" s="9"/>
      <c r="AH931" s="9"/>
    </row>
    <row r="932" spans="1:34" x14ac:dyDescent="0.25">
      <c r="A932" s="9"/>
      <c r="B932" s="9"/>
      <c r="C932" s="9"/>
      <c r="D932" s="9"/>
      <c r="F932" s="9"/>
      <c r="I932" s="6"/>
      <c r="J932" s="6"/>
      <c r="K932" s="425"/>
      <c r="L932" s="9"/>
      <c r="M932" s="9"/>
      <c r="N932" s="9"/>
      <c r="O932" s="9"/>
      <c r="P932" s="9"/>
      <c r="Q932" s="1046"/>
      <c r="R932" s="6"/>
      <c r="S932" s="6"/>
      <c r="U932" s="9"/>
      <c r="V932" s="9"/>
      <c r="X932" s="9"/>
      <c r="Y932" s="9"/>
      <c r="Z932" s="9"/>
      <c r="AA932" s="9"/>
      <c r="AB932" s="9"/>
      <c r="AC932" s="9"/>
      <c r="AD932" s="9"/>
      <c r="AE932" s="9"/>
      <c r="AF932" s="9"/>
      <c r="AG932" s="9"/>
      <c r="AH932" s="9"/>
    </row>
    <row r="933" spans="1:34" x14ac:dyDescent="0.25">
      <c r="A933" s="9"/>
      <c r="B933" s="9"/>
      <c r="C933" s="9"/>
      <c r="D933" s="9"/>
      <c r="F933" s="9"/>
      <c r="I933" s="6"/>
      <c r="J933" s="6"/>
      <c r="K933" s="425"/>
      <c r="L933" s="9"/>
      <c r="M933" s="9"/>
      <c r="N933" s="9"/>
      <c r="O933" s="9"/>
      <c r="P933" s="9"/>
      <c r="Q933" s="1046"/>
      <c r="R933" s="6"/>
      <c r="S933" s="6"/>
      <c r="U933" s="9"/>
      <c r="V933" s="9"/>
      <c r="X933" s="9"/>
      <c r="Y933" s="9"/>
      <c r="Z933" s="9"/>
      <c r="AA933" s="9"/>
      <c r="AB933" s="9"/>
      <c r="AC933" s="9"/>
      <c r="AD933" s="9"/>
      <c r="AE933" s="9"/>
      <c r="AF933" s="9"/>
      <c r="AG933" s="9"/>
      <c r="AH933" s="9"/>
    </row>
    <row r="934" spans="1:34" x14ac:dyDescent="0.25">
      <c r="A934" s="9"/>
      <c r="B934" s="9"/>
      <c r="C934" s="9"/>
      <c r="D934" s="9"/>
      <c r="F934" s="9"/>
      <c r="I934" s="6"/>
      <c r="J934" s="6"/>
      <c r="K934" s="425"/>
      <c r="L934" s="9"/>
      <c r="M934" s="9"/>
      <c r="N934" s="9"/>
      <c r="O934" s="9"/>
      <c r="P934" s="9"/>
      <c r="Q934" s="1046"/>
      <c r="R934" s="6"/>
      <c r="S934" s="6"/>
      <c r="U934" s="9"/>
      <c r="V934" s="9"/>
      <c r="X934" s="9"/>
      <c r="Y934" s="9"/>
      <c r="Z934" s="9"/>
      <c r="AA934" s="9"/>
      <c r="AB934" s="9"/>
      <c r="AC934" s="9"/>
      <c r="AD934" s="9"/>
      <c r="AE934" s="9"/>
      <c r="AF934" s="9"/>
      <c r="AG934" s="9"/>
      <c r="AH934" s="9"/>
    </row>
    <row r="935" spans="1:34" x14ac:dyDescent="0.25">
      <c r="A935" s="9"/>
      <c r="B935" s="9"/>
      <c r="C935" s="9"/>
      <c r="D935" s="9"/>
      <c r="F935" s="9"/>
      <c r="I935" s="6"/>
      <c r="J935" s="6"/>
      <c r="K935" s="425"/>
      <c r="L935" s="9"/>
      <c r="M935" s="9"/>
      <c r="N935" s="9"/>
      <c r="O935" s="9"/>
      <c r="P935" s="9"/>
      <c r="Q935" s="1046"/>
      <c r="R935" s="6"/>
      <c r="S935" s="6"/>
      <c r="U935" s="9"/>
      <c r="V935" s="9"/>
      <c r="X935" s="9"/>
      <c r="Y935" s="9"/>
      <c r="Z935" s="9"/>
      <c r="AA935" s="9"/>
      <c r="AB935" s="9"/>
      <c r="AC935" s="9"/>
      <c r="AD935" s="9"/>
      <c r="AE935" s="9"/>
      <c r="AF935" s="9"/>
      <c r="AG935" s="9"/>
      <c r="AH935" s="9"/>
    </row>
    <row r="936" spans="1:34" x14ac:dyDescent="0.25">
      <c r="A936" s="9"/>
      <c r="B936" s="9"/>
      <c r="C936" s="9"/>
      <c r="D936" s="9"/>
      <c r="F936" s="9"/>
      <c r="I936" s="6"/>
      <c r="J936" s="6"/>
      <c r="K936" s="425"/>
      <c r="L936" s="9"/>
      <c r="M936" s="9"/>
      <c r="N936" s="9"/>
      <c r="O936" s="9"/>
      <c r="P936" s="9"/>
      <c r="Q936" s="1046"/>
      <c r="R936" s="6"/>
      <c r="S936" s="6"/>
      <c r="U936" s="9"/>
      <c r="V936" s="9"/>
      <c r="X936" s="9"/>
      <c r="Y936" s="9"/>
      <c r="Z936" s="9"/>
      <c r="AA936" s="9"/>
      <c r="AB936" s="9"/>
      <c r="AC936" s="9"/>
      <c r="AD936" s="9"/>
      <c r="AE936" s="9"/>
      <c r="AF936" s="9"/>
      <c r="AG936" s="9"/>
      <c r="AH936" s="9"/>
    </row>
    <row r="937" spans="1:34" x14ac:dyDescent="0.25">
      <c r="A937" s="9"/>
      <c r="B937" s="9"/>
      <c r="C937" s="9"/>
      <c r="D937" s="9"/>
      <c r="F937" s="9"/>
      <c r="I937" s="6"/>
      <c r="J937" s="6"/>
      <c r="K937" s="425"/>
      <c r="L937" s="9"/>
      <c r="M937" s="9"/>
      <c r="N937" s="9"/>
      <c r="O937" s="9"/>
      <c r="P937" s="9"/>
      <c r="Q937" s="1046"/>
      <c r="R937" s="6"/>
      <c r="S937" s="6"/>
      <c r="U937" s="9"/>
      <c r="V937" s="9"/>
      <c r="X937" s="9"/>
      <c r="Y937" s="9"/>
      <c r="Z937" s="9"/>
      <c r="AA937" s="9"/>
      <c r="AB937" s="9"/>
      <c r="AC937" s="9"/>
      <c r="AD937" s="9"/>
      <c r="AE937" s="9"/>
      <c r="AF937" s="9"/>
      <c r="AG937" s="9"/>
      <c r="AH937" s="9"/>
    </row>
    <row r="938" spans="1:34" x14ac:dyDescent="0.25">
      <c r="A938" s="9"/>
      <c r="B938" s="9"/>
      <c r="C938" s="9"/>
      <c r="D938" s="9"/>
      <c r="F938" s="9"/>
      <c r="I938" s="6"/>
      <c r="J938" s="6"/>
      <c r="K938" s="425"/>
      <c r="L938" s="9"/>
      <c r="M938" s="9"/>
      <c r="N938" s="9"/>
      <c r="O938" s="9"/>
      <c r="P938" s="9"/>
      <c r="Q938" s="1046"/>
      <c r="R938" s="6"/>
      <c r="S938" s="6"/>
      <c r="U938" s="9"/>
      <c r="V938" s="9"/>
      <c r="X938" s="9"/>
      <c r="Y938" s="9"/>
      <c r="Z938" s="9"/>
      <c r="AA938" s="9"/>
      <c r="AB938" s="9"/>
      <c r="AC938" s="9"/>
      <c r="AD938" s="9"/>
      <c r="AE938" s="9"/>
      <c r="AF938" s="9"/>
      <c r="AG938" s="9"/>
      <c r="AH938" s="9"/>
    </row>
    <row r="939" spans="1:34" x14ac:dyDescent="0.25">
      <c r="A939" s="9"/>
      <c r="B939" s="9"/>
      <c r="C939" s="9"/>
      <c r="D939" s="9"/>
      <c r="F939" s="9"/>
      <c r="I939" s="6"/>
      <c r="J939" s="6"/>
      <c r="K939" s="425"/>
      <c r="L939" s="9"/>
      <c r="M939" s="9"/>
      <c r="N939" s="9"/>
      <c r="O939" s="9"/>
      <c r="P939" s="9"/>
      <c r="Q939" s="1046"/>
      <c r="R939" s="6"/>
      <c r="S939" s="6"/>
      <c r="U939" s="9"/>
      <c r="V939" s="9"/>
      <c r="X939" s="9"/>
      <c r="Y939" s="9"/>
      <c r="Z939" s="9"/>
      <c r="AA939" s="9"/>
      <c r="AB939" s="9"/>
      <c r="AC939" s="9"/>
      <c r="AD939" s="9"/>
      <c r="AE939" s="9"/>
      <c r="AF939" s="9"/>
      <c r="AG939" s="9"/>
      <c r="AH939" s="9"/>
    </row>
    <row r="940" spans="1:34" x14ac:dyDescent="0.25">
      <c r="A940" s="9"/>
      <c r="B940" s="9"/>
      <c r="C940" s="9"/>
      <c r="D940" s="9"/>
      <c r="F940" s="9"/>
      <c r="I940" s="6"/>
      <c r="J940" s="6"/>
      <c r="K940" s="425"/>
      <c r="L940" s="9"/>
      <c r="M940" s="9"/>
      <c r="N940" s="9"/>
      <c r="O940" s="9"/>
      <c r="P940" s="9"/>
      <c r="Q940" s="1046"/>
      <c r="R940" s="6"/>
      <c r="S940" s="6"/>
      <c r="U940" s="9"/>
      <c r="V940" s="9"/>
      <c r="X940" s="9"/>
      <c r="Y940" s="9"/>
      <c r="Z940" s="9"/>
      <c r="AA940" s="9"/>
      <c r="AB940" s="9"/>
      <c r="AC940" s="9"/>
      <c r="AD940" s="9"/>
      <c r="AE940" s="9"/>
      <c r="AF940" s="9"/>
      <c r="AG940" s="9"/>
      <c r="AH940" s="9"/>
    </row>
    <row r="941" spans="1:34" x14ac:dyDescent="0.25">
      <c r="A941" s="9"/>
      <c r="B941" s="9"/>
      <c r="C941" s="9"/>
      <c r="D941" s="9"/>
      <c r="F941" s="9"/>
      <c r="I941" s="6"/>
      <c r="J941" s="6"/>
      <c r="K941" s="425"/>
      <c r="L941" s="9"/>
      <c r="M941" s="9"/>
      <c r="N941" s="9"/>
      <c r="O941" s="9"/>
      <c r="P941" s="9"/>
      <c r="Q941" s="1046"/>
      <c r="R941" s="6"/>
      <c r="S941" s="6"/>
      <c r="U941" s="9"/>
      <c r="V941" s="9"/>
      <c r="X941" s="9"/>
      <c r="Y941" s="9"/>
      <c r="Z941" s="9"/>
      <c r="AA941" s="9"/>
      <c r="AB941" s="9"/>
      <c r="AC941" s="9"/>
      <c r="AD941" s="9"/>
      <c r="AE941" s="9"/>
      <c r="AF941" s="9"/>
      <c r="AG941" s="9"/>
      <c r="AH941" s="9"/>
    </row>
    <row r="942" spans="1:34" x14ac:dyDescent="0.25">
      <c r="A942" s="9"/>
      <c r="B942" s="9"/>
      <c r="C942" s="9"/>
      <c r="D942" s="9"/>
      <c r="F942" s="9"/>
      <c r="I942" s="6"/>
      <c r="J942" s="6"/>
      <c r="K942" s="425"/>
      <c r="L942" s="9"/>
      <c r="M942" s="9"/>
      <c r="N942" s="9"/>
      <c r="O942" s="9"/>
      <c r="P942" s="9"/>
      <c r="Q942" s="1046"/>
      <c r="R942" s="6"/>
      <c r="S942" s="6"/>
      <c r="U942" s="9"/>
      <c r="V942" s="9"/>
      <c r="X942" s="9"/>
      <c r="Y942" s="9"/>
      <c r="Z942" s="9"/>
      <c r="AA942" s="9"/>
      <c r="AB942" s="9"/>
      <c r="AC942" s="9"/>
      <c r="AD942" s="9"/>
      <c r="AE942" s="9"/>
      <c r="AF942" s="9"/>
      <c r="AG942" s="9"/>
      <c r="AH942" s="9"/>
    </row>
    <row r="943" spans="1:34" x14ac:dyDescent="0.25">
      <c r="A943" s="9"/>
      <c r="B943" s="9"/>
      <c r="C943" s="9"/>
      <c r="D943" s="9"/>
      <c r="F943" s="9"/>
      <c r="I943" s="6"/>
      <c r="J943" s="6"/>
      <c r="K943" s="425"/>
      <c r="L943" s="9"/>
      <c r="M943" s="9"/>
      <c r="N943" s="9"/>
      <c r="O943" s="9"/>
      <c r="P943" s="9"/>
      <c r="Q943" s="1046"/>
      <c r="R943" s="6"/>
      <c r="S943" s="6"/>
      <c r="U943" s="9"/>
      <c r="V943" s="9"/>
      <c r="X943" s="9"/>
      <c r="Y943" s="9"/>
      <c r="Z943" s="9"/>
      <c r="AA943" s="9"/>
      <c r="AB943" s="9"/>
      <c r="AC943" s="9"/>
      <c r="AD943" s="9"/>
      <c r="AE943" s="9"/>
      <c r="AF943" s="9"/>
      <c r="AG943" s="9"/>
      <c r="AH943" s="9"/>
    </row>
    <row r="944" spans="1:34" x14ac:dyDescent="0.25">
      <c r="A944" s="9"/>
      <c r="B944" s="9"/>
      <c r="C944" s="9"/>
      <c r="D944" s="9"/>
      <c r="F944" s="9"/>
      <c r="I944" s="6"/>
      <c r="J944" s="6"/>
      <c r="K944" s="425"/>
      <c r="L944" s="9"/>
      <c r="M944" s="9"/>
      <c r="N944" s="9"/>
      <c r="O944" s="9"/>
      <c r="P944" s="9"/>
      <c r="Q944" s="1046"/>
      <c r="R944" s="6"/>
      <c r="S944" s="6"/>
      <c r="U944" s="9"/>
      <c r="V944" s="9"/>
      <c r="X944" s="9"/>
      <c r="Y944" s="9"/>
      <c r="Z944" s="9"/>
      <c r="AA944" s="9"/>
      <c r="AB944" s="9"/>
      <c r="AC944" s="9"/>
      <c r="AD944" s="9"/>
      <c r="AE944" s="9"/>
      <c r="AF944" s="9"/>
      <c r="AG944" s="9"/>
      <c r="AH944" s="9"/>
    </row>
    <row r="945" spans="1:34" x14ac:dyDescent="0.25">
      <c r="A945" s="9"/>
      <c r="B945" s="9"/>
      <c r="C945" s="9"/>
      <c r="D945" s="9"/>
      <c r="F945" s="9"/>
      <c r="I945" s="6"/>
      <c r="J945" s="6"/>
      <c r="K945" s="425"/>
      <c r="L945" s="9"/>
      <c r="M945" s="9"/>
      <c r="N945" s="9"/>
      <c r="O945" s="9"/>
      <c r="P945" s="9"/>
      <c r="Q945" s="1046"/>
      <c r="R945" s="6"/>
      <c r="S945" s="6"/>
      <c r="U945" s="9"/>
      <c r="V945" s="9"/>
      <c r="X945" s="9"/>
      <c r="Y945" s="9"/>
      <c r="Z945" s="9"/>
      <c r="AA945" s="9"/>
      <c r="AB945" s="9"/>
      <c r="AC945" s="9"/>
      <c r="AD945" s="9"/>
      <c r="AE945" s="9"/>
      <c r="AF945" s="9"/>
      <c r="AG945" s="9"/>
      <c r="AH945" s="9"/>
    </row>
    <row r="946" spans="1:34" x14ac:dyDescent="0.25">
      <c r="A946" s="9"/>
      <c r="B946" s="9"/>
      <c r="C946" s="9"/>
      <c r="D946" s="9"/>
      <c r="F946" s="9"/>
      <c r="I946" s="6"/>
      <c r="J946" s="6"/>
      <c r="K946" s="425"/>
      <c r="L946" s="9"/>
      <c r="M946" s="9"/>
      <c r="N946" s="9"/>
      <c r="O946" s="9"/>
      <c r="P946" s="9"/>
      <c r="Q946" s="1046"/>
      <c r="R946" s="6"/>
      <c r="S946" s="6"/>
      <c r="U946" s="9"/>
      <c r="V946" s="9"/>
      <c r="X946" s="9"/>
      <c r="Y946" s="9"/>
      <c r="Z946" s="9"/>
      <c r="AA946" s="9"/>
      <c r="AB946" s="9"/>
      <c r="AC946" s="9"/>
      <c r="AD946" s="9"/>
      <c r="AE946" s="9"/>
      <c r="AF946" s="9"/>
      <c r="AG946" s="9"/>
      <c r="AH946" s="9"/>
    </row>
    <row r="947" spans="1:34" x14ac:dyDescent="0.25">
      <c r="A947" s="9"/>
      <c r="B947" s="9"/>
      <c r="C947" s="9"/>
      <c r="D947" s="9"/>
      <c r="F947" s="9"/>
      <c r="I947" s="6"/>
      <c r="J947" s="6"/>
      <c r="K947" s="425"/>
      <c r="L947" s="9"/>
      <c r="M947" s="9"/>
      <c r="N947" s="9"/>
      <c r="O947" s="9"/>
      <c r="P947" s="9"/>
      <c r="Q947" s="1046"/>
      <c r="R947" s="6"/>
      <c r="S947" s="6"/>
      <c r="U947" s="9"/>
      <c r="V947" s="9"/>
      <c r="X947" s="9"/>
      <c r="Y947" s="9"/>
      <c r="Z947" s="9"/>
      <c r="AA947" s="9"/>
      <c r="AB947" s="9"/>
      <c r="AC947" s="9"/>
      <c r="AD947" s="9"/>
      <c r="AE947" s="9"/>
      <c r="AF947" s="9"/>
      <c r="AG947" s="9"/>
      <c r="AH947" s="9"/>
    </row>
    <row r="948" spans="1:34" x14ac:dyDescent="0.25">
      <c r="A948" s="9"/>
      <c r="B948" s="9"/>
      <c r="C948" s="9"/>
      <c r="D948" s="9"/>
      <c r="F948" s="9"/>
      <c r="I948" s="6"/>
      <c r="J948" s="6"/>
      <c r="K948" s="425"/>
      <c r="L948" s="9"/>
      <c r="M948" s="9"/>
      <c r="N948" s="9"/>
      <c r="O948" s="9"/>
      <c r="P948" s="9"/>
      <c r="Q948" s="1046"/>
      <c r="R948" s="6"/>
      <c r="S948" s="6"/>
      <c r="U948" s="9"/>
      <c r="V948" s="9"/>
      <c r="X948" s="9"/>
      <c r="Y948" s="9"/>
      <c r="Z948" s="9"/>
      <c r="AA948" s="9"/>
      <c r="AB948" s="9"/>
      <c r="AC948" s="9"/>
      <c r="AD948" s="9"/>
      <c r="AE948" s="9"/>
      <c r="AF948" s="9"/>
      <c r="AG948" s="9"/>
      <c r="AH948" s="9"/>
    </row>
    <row r="949" spans="1:34" x14ac:dyDescent="0.25">
      <c r="A949" s="9"/>
      <c r="B949" s="9"/>
      <c r="C949" s="9"/>
      <c r="D949" s="9"/>
      <c r="F949" s="9"/>
      <c r="I949" s="6"/>
      <c r="J949" s="6"/>
      <c r="K949" s="425"/>
      <c r="L949" s="9"/>
      <c r="M949" s="9"/>
      <c r="N949" s="9"/>
      <c r="O949" s="9"/>
      <c r="P949" s="9"/>
      <c r="Q949" s="1046"/>
      <c r="R949" s="6"/>
      <c r="S949" s="6"/>
      <c r="U949" s="9"/>
      <c r="V949" s="9"/>
      <c r="X949" s="9"/>
      <c r="Y949" s="9"/>
      <c r="Z949" s="9"/>
      <c r="AA949" s="9"/>
      <c r="AB949" s="9"/>
      <c r="AC949" s="9"/>
      <c r="AD949" s="9"/>
      <c r="AE949" s="9"/>
      <c r="AF949" s="9"/>
      <c r="AG949" s="9"/>
      <c r="AH949" s="9"/>
    </row>
    <row r="950" spans="1:34" x14ac:dyDescent="0.25">
      <c r="A950" s="9"/>
      <c r="B950" s="9"/>
      <c r="C950" s="9"/>
      <c r="D950" s="9"/>
      <c r="F950" s="9"/>
      <c r="I950" s="6"/>
      <c r="J950" s="6"/>
      <c r="K950" s="425"/>
      <c r="L950" s="9"/>
      <c r="M950" s="9"/>
      <c r="N950" s="9"/>
      <c r="O950" s="9"/>
      <c r="P950" s="9"/>
      <c r="Q950" s="1046"/>
      <c r="R950" s="6"/>
      <c r="S950" s="6"/>
      <c r="U950" s="9"/>
      <c r="V950" s="9"/>
      <c r="X950" s="9"/>
      <c r="Y950" s="9"/>
      <c r="Z950" s="9"/>
      <c r="AA950" s="9"/>
      <c r="AB950" s="9"/>
      <c r="AC950" s="9"/>
      <c r="AD950" s="9"/>
      <c r="AE950" s="9"/>
      <c r="AF950" s="9"/>
      <c r="AG950" s="9"/>
      <c r="AH950" s="9"/>
    </row>
    <row r="951" spans="1:34" x14ac:dyDescent="0.25">
      <c r="A951" s="9"/>
      <c r="B951" s="9"/>
      <c r="C951" s="9"/>
      <c r="D951" s="9"/>
      <c r="F951" s="9"/>
      <c r="I951" s="6"/>
      <c r="J951" s="6"/>
      <c r="K951" s="425"/>
      <c r="L951" s="9"/>
      <c r="M951" s="9"/>
      <c r="N951" s="9"/>
      <c r="O951" s="9"/>
      <c r="P951" s="9"/>
      <c r="Q951" s="1046"/>
      <c r="R951" s="6"/>
      <c r="S951" s="6"/>
      <c r="U951" s="9"/>
      <c r="V951" s="9"/>
      <c r="X951" s="9"/>
      <c r="Y951" s="9"/>
      <c r="Z951" s="9"/>
      <c r="AA951" s="9"/>
      <c r="AB951" s="9"/>
      <c r="AC951" s="9"/>
      <c r="AD951" s="9"/>
      <c r="AE951" s="9"/>
      <c r="AF951" s="9"/>
      <c r="AG951" s="9"/>
      <c r="AH951" s="9"/>
    </row>
    <row r="952" spans="1:34" x14ac:dyDescent="0.25">
      <c r="A952" s="9"/>
      <c r="B952" s="9"/>
      <c r="C952" s="9"/>
      <c r="D952" s="9"/>
      <c r="F952" s="9"/>
      <c r="I952" s="6"/>
      <c r="J952" s="6"/>
      <c r="K952" s="425"/>
      <c r="L952" s="9"/>
      <c r="M952" s="9"/>
      <c r="N952" s="9"/>
      <c r="O952" s="9"/>
      <c r="P952" s="9"/>
      <c r="Q952" s="1046"/>
      <c r="R952" s="6"/>
      <c r="S952" s="6"/>
      <c r="U952" s="9"/>
      <c r="V952" s="9"/>
      <c r="X952" s="9"/>
      <c r="Y952" s="9"/>
      <c r="Z952" s="9"/>
      <c r="AA952" s="9"/>
      <c r="AB952" s="9"/>
      <c r="AC952" s="9"/>
      <c r="AD952" s="9"/>
      <c r="AE952" s="9"/>
      <c r="AF952" s="9"/>
      <c r="AG952" s="9"/>
      <c r="AH952" s="9"/>
    </row>
    <row r="953" spans="1:34" x14ac:dyDescent="0.25">
      <c r="A953" s="9"/>
      <c r="B953" s="9"/>
      <c r="C953" s="9"/>
      <c r="D953" s="9"/>
      <c r="F953" s="9"/>
      <c r="I953" s="6"/>
      <c r="J953" s="6"/>
      <c r="K953" s="425"/>
      <c r="L953" s="9"/>
      <c r="M953" s="9"/>
      <c r="N953" s="9"/>
      <c r="O953" s="9"/>
      <c r="P953" s="9"/>
      <c r="Q953" s="1046"/>
      <c r="R953" s="6"/>
      <c r="S953" s="6"/>
      <c r="U953" s="9"/>
      <c r="V953" s="9"/>
      <c r="X953" s="9"/>
      <c r="Y953" s="9"/>
      <c r="Z953" s="9"/>
      <c r="AA953" s="9"/>
      <c r="AB953" s="9"/>
      <c r="AC953" s="9"/>
      <c r="AD953" s="9"/>
      <c r="AE953" s="9"/>
      <c r="AF953" s="9"/>
      <c r="AG953" s="9"/>
      <c r="AH953" s="9"/>
    </row>
    <row r="954" spans="1:34" x14ac:dyDescent="0.25">
      <c r="A954" s="9"/>
      <c r="B954" s="9"/>
      <c r="C954" s="9"/>
      <c r="D954" s="9"/>
      <c r="F954" s="9"/>
      <c r="I954" s="6"/>
      <c r="J954" s="6"/>
      <c r="K954" s="425"/>
      <c r="L954" s="9"/>
      <c r="M954" s="9"/>
      <c r="N954" s="9"/>
      <c r="O954" s="9"/>
      <c r="P954" s="9"/>
      <c r="Q954" s="1046"/>
      <c r="R954" s="6"/>
      <c r="S954" s="6"/>
      <c r="U954" s="9"/>
      <c r="V954" s="9"/>
      <c r="X954" s="9"/>
      <c r="Y954" s="9"/>
      <c r="Z954" s="9"/>
      <c r="AA954" s="9"/>
      <c r="AB954" s="9"/>
      <c r="AC954" s="9"/>
      <c r="AD954" s="9"/>
      <c r="AE954" s="9"/>
      <c r="AF954" s="9"/>
      <c r="AG954" s="9"/>
      <c r="AH954" s="9"/>
    </row>
    <row r="955" spans="1:34" x14ac:dyDescent="0.25">
      <c r="A955" s="9"/>
      <c r="B955" s="9"/>
      <c r="C955" s="9"/>
      <c r="D955" s="9"/>
      <c r="F955" s="9"/>
      <c r="I955" s="6"/>
      <c r="J955" s="6"/>
      <c r="K955" s="425"/>
      <c r="L955" s="9"/>
      <c r="M955" s="9"/>
      <c r="N955" s="9"/>
      <c r="O955" s="9"/>
      <c r="P955" s="9"/>
      <c r="Q955" s="1046"/>
      <c r="R955" s="6"/>
      <c r="S955" s="6"/>
      <c r="U955" s="9"/>
      <c r="V955" s="9"/>
      <c r="X955" s="9"/>
      <c r="Y955" s="9"/>
      <c r="Z955" s="9"/>
      <c r="AA955" s="9"/>
      <c r="AB955" s="9"/>
      <c r="AC955" s="9"/>
      <c r="AD955" s="9"/>
      <c r="AE955" s="9"/>
      <c r="AF955" s="9"/>
      <c r="AG955" s="9"/>
      <c r="AH955" s="9"/>
    </row>
    <row r="956" spans="1:34" x14ac:dyDescent="0.25">
      <c r="A956" s="9"/>
      <c r="B956" s="9"/>
      <c r="C956" s="9"/>
      <c r="D956" s="9"/>
      <c r="F956" s="9"/>
      <c r="I956" s="6"/>
      <c r="J956" s="6"/>
      <c r="K956" s="425"/>
      <c r="L956" s="9"/>
      <c r="M956" s="9"/>
      <c r="N956" s="9"/>
      <c r="O956" s="9"/>
      <c r="P956" s="9"/>
      <c r="Q956" s="1046"/>
      <c r="R956" s="6"/>
      <c r="S956" s="6"/>
      <c r="U956" s="9"/>
      <c r="V956" s="9"/>
      <c r="X956" s="9"/>
      <c r="Y956" s="9"/>
      <c r="Z956" s="9"/>
      <c r="AA956" s="9"/>
      <c r="AB956" s="9"/>
      <c r="AC956" s="9"/>
      <c r="AD956" s="9"/>
      <c r="AE956" s="9"/>
      <c r="AF956" s="9"/>
      <c r="AG956" s="9"/>
      <c r="AH956" s="9"/>
    </row>
    <row r="957" spans="1:34" x14ac:dyDescent="0.25">
      <c r="A957" s="9"/>
      <c r="B957" s="9"/>
      <c r="C957" s="9"/>
      <c r="D957" s="9"/>
      <c r="F957" s="9"/>
      <c r="I957" s="6"/>
      <c r="J957" s="6"/>
      <c r="K957" s="425"/>
      <c r="L957" s="9"/>
      <c r="M957" s="9"/>
      <c r="N957" s="9"/>
      <c r="O957" s="9"/>
      <c r="P957" s="9"/>
      <c r="Q957" s="1046"/>
      <c r="R957" s="6"/>
      <c r="S957" s="6"/>
      <c r="U957" s="9"/>
      <c r="V957" s="9"/>
      <c r="X957" s="9"/>
      <c r="Y957" s="9"/>
      <c r="Z957" s="9"/>
      <c r="AA957" s="9"/>
      <c r="AB957" s="9"/>
      <c r="AC957" s="9"/>
      <c r="AD957" s="9"/>
      <c r="AE957" s="9"/>
      <c r="AF957" s="9"/>
      <c r="AG957" s="9"/>
      <c r="AH957" s="9"/>
    </row>
    <row r="958" spans="1:34" x14ac:dyDescent="0.25">
      <c r="A958" s="9"/>
      <c r="B958" s="9"/>
      <c r="C958" s="9"/>
      <c r="D958" s="9"/>
      <c r="F958" s="9"/>
      <c r="I958" s="6"/>
      <c r="J958" s="6"/>
      <c r="K958" s="425"/>
      <c r="L958" s="9"/>
      <c r="M958" s="9"/>
      <c r="N958" s="9"/>
      <c r="O958" s="9"/>
      <c r="P958" s="9"/>
      <c r="Q958" s="1046"/>
      <c r="R958" s="6"/>
      <c r="S958" s="6"/>
      <c r="U958" s="9"/>
      <c r="V958" s="9"/>
      <c r="X958" s="9"/>
      <c r="Y958" s="9"/>
      <c r="Z958" s="9"/>
      <c r="AA958" s="9"/>
      <c r="AB958" s="9"/>
      <c r="AC958" s="9"/>
      <c r="AD958" s="9"/>
      <c r="AE958" s="9"/>
      <c r="AF958" s="9"/>
      <c r="AG958" s="9"/>
      <c r="AH958" s="9"/>
    </row>
    <row r="959" spans="1:34" x14ac:dyDescent="0.25">
      <c r="A959" s="9"/>
      <c r="B959" s="9"/>
      <c r="C959" s="9"/>
      <c r="D959" s="9"/>
      <c r="F959" s="9"/>
      <c r="I959" s="6"/>
      <c r="J959" s="6"/>
      <c r="K959" s="425"/>
      <c r="L959" s="9"/>
      <c r="M959" s="9"/>
      <c r="N959" s="9"/>
      <c r="O959" s="9"/>
      <c r="P959" s="9"/>
      <c r="Q959" s="1046"/>
      <c r="R959" s="6"/>
      <c r="S959" s="6"/>
      <c r="U959" s="9"/>
      <c r="V959" s="9"/>
      <c r="X959" s="9"/>
      <c r="Y959" s="9"/>
      <c r="Z959" s="9"/>
      <c r="AA959" s="9"/>
      <c r="AB959" s="9"/>
      <c r="AC959" s="9"/>
      <c r="AD959" s="9"/>
      <c r="AE959" s="9"/>
      <c r="AF959" s="9"/>
      <c r="AG959" s="9"/>
      <c r="AH959" s="9"/>
    </row>
    <row r="960" spans="1:34" x14ac:dyDescent="0.25">
      <c r="A960" s="9"/>
      <c r="B960" s="9"/>
      <c r="C960" s="9"/>
      <c r="D960" s="9"/>
      <c r="F960" s="9"/>
      <c r="I960" s="6"/>
      <c r="J960" s="6"/>
      <c r="K960" s="425"/>
      <c r="L960" s="9"/>
      <c r="M960" s="9"/>
      <c r="N960" s="9"/>
      <c r="O960" s="9"/>
      <c r="P960" s="9"/>
      <c r="Q960" s="1046"/>
      <c r="R960" s="6"/>
      <c r="S960" s="6"/>
      <c r="U960" s="9"/>
      <c r="V960" s="9"/>
      <c r="X960" s="9"/>
      <c r="Y960" s="9"/>
      <c r="Z960" s="9"/>
      <c r="AA960" s="9"/>
      <c r="AB960" s="9"/>
      <c r="AC960" s="9"/>
      <c r="AD960" s="9"/>
      <c r="AE960" s="9"/>
      <c r="AF960" s="9"/>
      <c r="AG960" s="9"/>
      <c r="AH960" s="9"/>
    </row>
    <row r="961" spans="1:34" x14ac:dyDescent="0.25">
      <c r="A961" s="9"/>
      <c r="B961" s="9"/>
      <c r="C961" s="9"/>
      <c r="D961" s="9"/>
      <c r="F961" s="9"/>
      <c r="I961" s="6"/>
      <c r="J961" s="6"/>
      <c r="K961" s="425"/>
      <c r="L961" s="9"/>
      <c r="M961" s="9"/>
      <c r="N961" s="9"/>
      <c r="O961" s="9"/>
      <c r="P961" s="9"/>
      <c r="Q961" s="1046"/>
      <c r="R961" s="6"/>
      <c r="S961" s="6"/>
      <c r="U961" s="9"/>
      <c r="V961" s="9"/>
      <c r="X961" s="9"/>
      <c r="Y961" s="9"/>
      <c r="Z961" s="9"/>
      <c r="AA961" s="9"/>
      <c r="AB961" s="9"/>
      <c r="AC961" s="9"/>
      <c r="AD961" s="9"/>
      <c r="AE961" s="9"/>
      <c r="AF961" s="9"/>
      <c r="AG961" s="9"/>
      <c r="AH961" s="9"/>
    </row>
    <row r="962" spans="1:34" x14ac:dyDescent="0.25">
      <c r="A962" s="9"/>
      <c r="B962" s="9"/>
      <c r="C962" s="9"/>
      <c r="D962" s="9"/>
      <c r="F962" s="9"/>
      <c r="I962" s="6"/>
      <c r="J962" s="6"/>
      <c r="K962" s="425"/>
      <c r="L962" s="9"/>
      <c r="M962" s="9"/>
      <c r="N962" s="9"/>
      <c r="O962" s="9"/>
      <c r="P962" s="9"/>
      <c r="Q962" s="1046"/>
      <c r="R962" s="6"/>
      <c r="S962" s="6"/>
      <c r="U962" s="9"/>
      <c r="V962" s="9"/>
      <c r="X962" s="9"/>
      <c r="Y962" s="9"/>
      <c r="Z962" s="9"/>
      <c r="AA962" s="9"/>
      <c r="AB962" s="9"/>
      <c r="AC962" s="9"/>
      <c r="AD962" s="9"/>
      <c r="AE962" s="9"/>
      <c r="AF962" s="9"/>
      <c r="AG962" s="9"/>
      <c r="AH962" s="9"/>
    </row>
    <row r="963" spans="1:34" x14ac:dyDescent="0.25">
      <c r="A963" s="9"/>
      <c r="B963" s="9"/>
      <c r="C963" s="9"/>
      <c r="D963" s="9"/>
      <c r="F963" s="9"/>
      <c r="I963" s="6"/>
      <c r="J963" s="6"/>
      <c r="K963" s="425"/>
      <c r="L963" s="9"/>
      <c r="M963" s="9"/>
      <c r="N963" s="9"/>
      <c r="O963" s="9"/>
      <c r="P963" s="9"/>
      <c r="Q963" s="1046"/>
      <c r="R963" s="6"/>
      <c r="S963" s="6"/>
      <c r="U963" s="9"/>
      <c r="V963" s="9"/>
      <c r="X963" s="9"/>
      <c r="Y963" s="9"/>
      <c r="Z963" s="9"/>
      <c r="AA963" s="9"/>
      <c r="AB963" s="9"/>
      <c r="AC963" s="9"/>
      <c r="AD963" s="9"/>
      <c r="AE963" s="9"/>
      <c r="AF963" s="9"/>
      <c r="AG963" s="9"/>
      <c r="AH963" s="9"/>
    </row>
    <row r="964" spans="1:34" x14ac:dyDescent="0.25">
      <c r="A964" s="9"/>
      <c r="B964" s="9"/>
      <c r="C964" s="9"/>
      <c r="D964" s="9"/>
      <c r="F964" s="9"/>
      <c r="I964" s="6"/>
      <c r="J964" s="6"/>
      <c r="K964" s="425"/>
      <c r="L964" s="9"/>
      <c r="M964" s="9"/>
      <c r="N964" s="9"/>
      <c r="O964" s="9"/>
      <c r="P964" s="9"/>
      <c r="Q964" s="1046"/>
      <c r="R964" s="6"/>
      <c r="S964" s="6"/>
      <c r="U964" s="9"/>
      <c r="V964" s="9"/>
      <c r="X964" s="9"/>
      <c r="Y964" s="9"/>
      <c r="Z964" s="9"/>
      <c r="AA964" s="9"/>
      <c r="AB964" s="9"/>
      <c r="AC964" s="9"/>
      <c r="AD964" s="9"/>
      <c r="AE964" s="9"/>
      <c r="AF964" s="9"/>
      <c r="AG964" s="9"/>
      <c r="AH964" s="9"/>
    </row>
    <row r="965" spans="1:34" x14ac:dyDescent="0.25">
      <c r="A965" s="9"/>
      <c r="B965" s="9"/>
      <c r="C965" s="9"/>
      <c r="D965" s="9"/>
      <c r="F965" s="9"/>
      <c r="I965" s="6"/>
      <c r="J965" s="6"/>
      <c r="K965" s="425"/>
      <c r="L965" s="9"/>
      <c r="M965" s="9"/>
      <c r="N965" s="9"/>
      <c r="O965" s="9"/>
      <c r="P965" s="9"/>
      <c r="Q965" s="1046"/>
      <c r="R965" s="6"/>
      <c r="S965" s="6"/>
      <c r="U965" s="9"/>
      <c r="V965" s="9"/>
      <c r="X965" s="9"/>
      <c r="Y965" s="9"/>
      <c r="Z965" s="9"/>
      <c r="AA965" s="9"/>
      <c r="AB965" s="9"/>
      <c r="AC965" s="9"/>
      <c r="AD965" s="9"/>
      <c r="AE965" s="9"/>
      <c r="AF965" s="9"/>
      <c r="AG965" s="9"/>
      <c r="AH965" s="9"/>
    </row>
    <row r="966" spans="1:34" x14ac:dyDescent="0.25">
      <c r="A966" s="9"/>
      <c r="B966" s="9"/>
      <c r="C966" s="9"/>
      <c r="D966" s="9"/>
      <c r="F966" s="9"/>
      <c r="I966" s="6"/>
      <c r="J966" s="6"/>
      <c r="K966" s="425"/>
      <c r="L966" s="9"/>
      <c r="M966" s="9"/>
      <c r="N966" s="9"/>
      <c r="O966" s="9"/>
      <c r="P966" s="9"/>
      <c r="Q966" s="1046"/>
      <c r="R966" s="6"/>
      <c r="S966" s="6"/>
      <c r="U966" s="9"/>
      <c r="V966" s="9"/>
      <c r="X966" s="9"/>
      <c r="Y966" s="9"/>
      <c r="Z966" s="9"/>
      <c r="AA966" s="9"/>
      <c r="AB966" s="9"/>
      <c r="AC966" s="9"/>
      <c r="AD966" s="9"/>
      <c r="AE966" s="9"/>
      <c r="AF966" s="9"/>
      <c r="AG966" s="9"/>
      <c r="AH966" s="9"/>
    </row>
    <row r="967" spans="1:34" x14ac:dyDescent="0.25">
      <c r="A967" s="9"/>
      <c r="B967" s="9"/>
      <c r="C967" s="9"/>
      <c r="D967" s="9"/>
      <c r="F967" s="9"/>
      <c r="I967" s="6"/>
      <c r="J967" s="6"/>
      <c r="K967" s="425"/>
      <c r="L967" s="9"/>
      <c r="M967" s="9"/>
      <c r="N967" s="9"/>
      <c r="O967" s="9"/>
      <c r="P967" s="9"/>
      <c r="Q967" s="1046"/>
      <c r="R967" s="6"/>
      <c r="S967" s="6"/>
      <c r="U967" s="9"/>
      <c r="V967" s="9"/>
      <c r="X967" s="9"/>
      <c r="Y967" s="9"/>
      <c r="Z967" s="9"/>
      <c r="AA967" s="9"/>
      <c r="AB967" s="9"/>
      <c r="AC967" s="9"/>
      <c r="AD967" s="9"/>
      <c r="AE967" s="9"/>
      <c r="AF967" s="9"/>
      <c r="AG967" s="9"/>
      <c r="AH967" s="9"/>
    </row>
    <row r="968" spans="1:34" x14ac:dyDescent="0.25">
      <c r="A968" s="9"/>
      <c r="B968" s="9"/>
      <c r="C968" s="9"/>
      <c r="D968" s="9"/>
      <c r="F968" s="9"/>
      <c r="I968" s="6"/>
      <c r="J968" s="6"/>
      <c r="K968" s="425"/>
      <c r="L968" s="9"/>
      <c r="M968" s="9"/>
      <c r="N968" s="9"/>
      <c r="O968" s="9"/>
      <c r="P968" s="9"/>
      <c r="Q968" s="1046"/>
      <c r="R968" s="6"/>
      <c r="S968" s="6"/>
      <c r="U968" s="9"/>
      <c r="V968" s="9"/>
      <c r="X968" s="9"/>
      <c r="Y968" s="9"/>
      <c r="Z968" s="9"/>
      <c r="AA968" s="9"/>
      <c r="AB968" s="9"/>
      <c r="AC968" s="9"/>
      <c r="AD968" s="9"/>
      <c r="AE968" s="9"/>
      <c r="AF968" s="9"/>
      <c r="AG968" s="9"/>
      <c r="AH968" s="9"/>
    </row>
    <row r="969" spans="1:34" x14ac:dyDescent="0.25">
      <c r="A969" s="9"/>
      <c r="B969" s="9"/>
      <c r="C969" s="9"/>
      <c r="D969" s="9"/>
      <c r="F969" s="9"/>
      <c r="I969" s="6"/>
      <c r="J969" s="6"/>
      <c r="K969" s="425"/>
      <c r="L969" s="9"/>
      <c r="M969" s="9"/>
      <c r="N969" s="9"/>
      <c r="O969" s="9"/>
      <c r="P969" s="9"/>
      <c r="Q969" s="1046"/>
      <c r="R969" s="6"/>
      <c r="S969" s="6"/>
      <c r="U969" s="9"/>
      <c r="V969" s="9"/>
      <c r="X969" s="9"/>
      <c r="Y969" s="9"/>
      <c r="Z969" s="9"/>
      <c r="AA969" s="9"/>
      <c r="AB969" s="9"/>
      <c r="AC969" s="9"/>
      <c r="AD969" s="9"/>
      <c r="AE969" s="9"/>
      <c r="AF969" s="9"/>
      <c r="AG969" s="9"/>
      <c r="AH969" s="9"/>
    </row>
    <row r="970" spans="1:34" x14ac:dyDescent="0.25">
      <c r="A970" s="9"/>
      <c r="B970" s="9"/>
      <c r="C970" s="9"/>
      <c r="D970" s="9"/>
      <c r="F970" s="9"/>
      <c r="I970" s="6"/>
      <c r="J970" s="6"/>
      <c r="K970" s="425"/>
      <c r="L970" s="9"/>
      <c r="M970" s="9"/>
      <c r="N970" s="9"/>
      <c r="O970" s="9"/>
      <c r="P970" s="9"/>
      <c r="Q970" s="1046"/>
      <c r="R970" s="6"/>
      <c r="S970" s="6"/>
      <c r="U970" s="9"/>
      <c r="V970" s="9"/>
      <c r="X970" s="9"/>
      <c r="Y970" s="9"/>
      <c r="Z970" s="9"/>
      <c r="AA970" s="9"/>
      <c r="AB970" s="9"/>
      <c r="AC970" s="9"/>
      <c r="AD970" s="9"/>
      <c r="AE970" s="9"/>
      <c r="AF970" s="9"/>
      <c r="AG970" s="9"/>
      <c r="AH970" s="9"/>
    </row>
    <row r="971" spans="1:34" x14ac:dyDescent="0.25">
      <c r="A971" s="9"/>
      <c r="B971" s="9"/>
      <c r="C971" s="9"/>
      <c r="D971" s="9"/>
      <c r="F971" s="9"/>
      <c r="I971" s="6"/>
      <c r="J971" s="6"/>
      <c r="K971" s="425"/>
      <c r="L971" s="9"/>
      <c r="M971" s="9"/>
      <c r="N971" s="9"/>
      <c r="O971" s="9"/>
      <c r="P971" s="9"/>
      <c r="Q971" s="1046"/>
      <c r="R971" s="6"/>
      <c r="S971" s="6"/>
      <c r="U971" s="9"/>
      <c r="V971" s="9"/>
      <c r="X971" s="9"/>
      <c r="Y971" s="9"/>
      <c r="Z971" s="9"/>
      <c r="AA971" s="9"/>
      <c r="AB971" s="9"/>
      <c r="AC971" s="9"/>
      <c r="AD971" s="9"/>
      <c r="AE971" s="9"/>
      <c r="AF971" s="9"/>
      <c r="AG971" s="9"/>
      <c r="AH971" s="9"/>
    </row>
    <row r="972" spans="1:34" x14ac:dyDescent="0.25">
      <c r="A972" s="9"/>
      <c r="B972" s="9"/>
      <c r="C972" s="9"/>
      <c r="D972" s="9"/>
      <c r="F972" s="9"/>
      <c r="I972" s="6"/>
      <c r="J972" s="6"/>
      <c r="K972" s="425"/>
      <c r="L972" s="9"/>
      <c r="M972" s="9"/>
      <c r="N972" s="9"/>
      <c r="O972" s="9"/>
      <c r="P972" s="9"/>
      <c r="Q972" s="1046"/>
      <c r="R972" s="6"/>
      <c r="S972" s="6"/>
      <c r="U972" s="9"/>
      <c r="V972" s="9"/>
      <c r="X972" s="9"/>
      <c r="Y972" s="9"/>
      <c r="Z972" s="9"/>
      <c r="AA972" s="9"/>
      <c r="AB972" s="9"/>
      <c r="AC972" s="9"/>
      <c r="AD972" s="9"/>
      <c r="AE972" s="9"/>
      <c r="AF972" s="9"/>
      <c r="AG972" s="9"/>
      <c r="AH972" s="9"/>
    </row>
    <row r="973" spans="1:34" x14ac:dyDescent="0.25">
      <c r="A973" s="9"/>
      <c r="B973" s="9"/>
      <c r="C973" s="9"/>
      <c r="D973" s="9"/>
      <c r="F973" s="9"/>
      <c r="I973" s="6"/>
      <c r="J973" s="6"/>
      <c r="K973" s="425"/>
      <c r="L973" s="9"/>
      <c r="M973" s="9"/>
      <c r="N973" s="9"/>
      <c r="O973" s="9"/>
      <c r="P973" s="9"/>
      <c r="Q973" s="1046"/>
      <c r="R973" s="6"/>
      <c r="S973" s="6"/>
      <c r="U973" s="9"/>
      <c r="V973" s="9"/>
      <c r="X973" s="9"/>
      <c r="Y973" s="9"/>
      <c r="Z973" s="9"/>
      <c r="AA973" s="9"/>
      <c r="AB973" s="9"/>
      <c r="AC973" s="9"/>
      <c r="AD973" s="9"/>
      <c r="AE973" s="9"/>
      <c r="AF973" s="9"/>
      <c r="AG973" s="9"/>
      <c r="AH973" s="9"/>
    </row>
    <row r="974" spans="1:34" x14ac:dyDescent="0.25">
      <c r="A974" s="9"/>
      <c r="B974" s="9"/>
      <c r="C974" s="9"/>
      <c r="D974" s="9"/>
      <c r="F974" s="9"/>
      <c r="I974" s="6"/>
      <c r="J974" s="6"/>
      <c r="K974" s="425"/>
      <c r="L974" s="9"/>
      <c r="M974" s="9"/>
      <c r="N974" s="9"/>
      <c r="O974" s="9"/>
      <c r="P974" s="9"/>
      <c r="Q974" s="1046"/>
      <c r="R974" s="6"/>
      <c r="S974" s="6"/>
      <c r="U974" s="9"/>
      <c r="V974" s="9"/>
      <c r="X974" s="9"/>
      <c r="Y974" s="9"/>
      <c r="Z974" s="9"/>
      <c r="AA974" s="9"/>
      <c r="AB974" s="9"/>
      <c r="AC974" s="9"/>
      <c r="AD974" s="9"/>
      <c r="AE974" s="9"/>
      <c r="AF974" s="9"/>
      <c r="AG974" s="9"/>
      <c r="AH974" s="9"/>
    </row>
    <row r="975" spans="1:34" x14ac:dyDescent="0.25">
      <c r="A975" s="9"/>
      <c r="B975" s="9"/>
      <c r="C975" s="9"/>
      <c r="D975" s="9"/>
      <c r="F975" s="9"/>
      <c r="I975" s="6"/>
      <c r="J975" s="6"/>
      <c r="K975" s="425"/>
      <c r="L975" s="9"/>
      <c r="M975" s="9"/>
      <c r="N975" s="9"/>
      <c r="O975" s="9"/>
      <c r="P975" s="9"/>
      <c r="Q975" s="1046"/>
      <c r="R975" s="6"/>
      <c r="S975" s="6"/>
      <c r="U975" s="9"/>
      <c r="V975" s="9"/>
      <c r="X975" s="9"/>
      <c r="Y975" s="9"/>
      <c r="Z975" s="9"/>
      <c r="AA975" s="9"/>
      <c r="AB975" s="9"/>
      <c r="AC975" s="9"/>
      <c r="AD975" s="9"/>
      <c r="AE975" s="9"/>
      <c r="AF975" s="9"/>
      <c r="AG975" s="9"/>
      <c r="AH975" s="9"/>
    </row>
    <row r="976" spans="1:34" x14ac:dyDescent="0.25">
      <c r="A976" s="9"/>
      <c r="B976" s="9"/>
      <c r="C976" s="9"/>
      <c r="D976" s="9"/>
      <c r="F976" s="9"/>
      <c r="I976" s="6"/>
      <c r="J976" s="6"/>
      <c r="K976" s="425"/>
      <c r="L976" s="9"/>
      <c r="M976" s="9"/>
      <c r="N976" s="9"/>
      <c r="O976" s="9"/>
      <c r="P976" s="9"/>
      <c r="Q976" s="1046"/>
      <c r="R976" s="6"/>
      <c r="S976" s="6"/>
      <c r="U976" s="9"/>
      <c r="V976" s="9"/>
      <c r="X976" s="9"/>
      <c r="Y976" s="9"/>
      <c r="Z976" s="9"/>
      <c r="AA976" s="9"/>
      <c r="AB976" s="9"/>
      <c r="AC976" s="9"/>
      <c r="AD976" s="9"/>
      <c r="AE976" s="9"/>
      <c r="AF976" s="9"/>
      <c r="AG976" s="9"/>
      <c r="AH976" s="9"/>
    </row>
    <row r="977" spans="1:34" x14ac:dyDescent="0.25">
      <c r="A977" s="9"/>
      <c r="B977" s="9"/>
      <c r="C977" s="9"/>
      <c r="D977" s="9"/>
      <c r="F977" s="9"/>
      <c r="I977" s="6"/>
      <c r="J977" s="6"/>
      <c r="K977" s="425"/>
      <c r="L977" s="9"/>
      <c r="M977" s="9"/>
      <c r="N977" s="9"/>
      <c r="O977" s="9"/>
      <c r="P977" s="9"/>
      <c r="Q977" s="1046"/>
      <c r="R977" s="6"/>
      <c r="S977" s="6"/>
      <c r="U977" s="9"/>
      <c r="V977" s="9"/>
      <c r="X977" s="9"/>
      <c r="Y977" s="9"/>
      <c r="Z977" s="9"/>
      <c r="AA977" s="9"/>
      <c r="AB977" s="9"/>
      <c r="AC977" s="9"/>
      <c r="AD977" s="9"/>
      <c r="AE977" s="9"/>
      <c r="AF977" s="9"/>
      <c r="AG977" s="9"/>
      <c r="AH977" s="9"/>
    </row>
    <row r="978" spans="1:34" x14ac:dyDescent="0.25">
      <c r="A978" s="9"/>
      <c r="B978" s="9"/>
      <c r="C978" s="9"/>
      <c r="D978" s="9"/>
      <c r="F978" s="9"/>
      <c r="I978" s="6"/>
      <c r="J978" s="6"/>
      <c r="K978" s="425"/>
      <c r="L978" s="9"/>
      <c r="M978" s="9"/>
      <c r="N978" s="9"/>
      <c r="O978" s="9"/>
      <c r="P978" s="9"/>
      <c r="Q978" s="1046"/>
      <c r="R978" s="6"/>
      <c r="S978" s="6"/>
      <c r="U978" s="9"/>
      <c r="V978" s="9"/>
      <c r="X978" s="9"/>
      <c r="Y978" s="9"/>
      <c r="Z978" s="9"/>
      <c r="AA978" s="9"/>
      <c r="AB978" s="9"/>
      <c r="AC978" s="9"/>
      <c r="AD978" s="9"/>
      <c r="AE978" s="9"/>
      <c r="AF978" s="9"/>
      <c r="AG978" s="9"/>
      <c r="AH978" s="9"/>
    </row>
    <row r="979" spans="1:34" x14ac:dyDescent="0.25">
      <c r="A979" s="9"/>
      <c r="B979" s="9"/>
      <c r="C979" s="9"/>
      <c r="D979" s="9"/>
      <c r="F979" s="9"/>
      <c r="I979" s="6"/>
      <c r="J979" s="6"/>
      <c r="K979" s="425"/>
      <c r="L979" s="9"/>
      <c r="M979" s="9"/>
      <c r="N979" s="9"/>
      <c r="O979" s="9"/>
      <c r="P979" s="9"/>
      <c r="Q979" s="1046"/>
      <c r="R979" s="6"/>
      <c r="S979" s="6"/>
      <c r="U979" s="9"/>
      <c r="V979" s="9"/>
      <c r="X979" s="9"/>
      <c r="Y979" s="9"/>
      <c r="Z979" s="9"/>
      <c r="AA979" s="9"/>
      <c r="AB979" s="9"/>
      <c r="AC979" s="9"/>
      <c r="AD979" s="9"/>
      <c r="AE979" s="9"/>
      <c r="AF979" s="9"/>
      <c r="AG979" s="9"/>
      <c r="AH979" s="9"/>
    </row>
    <row r="980" spans="1:34" x14ac:dyDescent="0.25">
      <c r="A980" s="9"/>
      <c r="B980" s="9"/>
      <c r="C980" s="9"/>
      <c r="D980" s="9"/>
      <c r="F980" s="9"/>
      <c r="I980" s="6"/>
      <c r="J980" s="6"/>
      <c r="K980" s="425"/>
      <c r="L980" s="9"/>
      <c r="M980" s="9"/>
      <c r="N980" s="9"/>
      <c r="O980" s="9"/>
      <c r="P980" s="9"/>
      <c r="Q980" s="1046"/>
      <c r="R980" s="6"/>
      <c r="S980" s="6"/>
      <c r="U980" s="9"/>
      <c r="V980" s="9"/>
      <c r="X980" s="9"/>
      <c r="Y980" s="9"/>
      <c r="Z980" s="9"/>
      <c r="AA980" s="9"/>
      <c r="AB980" s="9"/>
      <c r="AC980" s="9"/>
      <c r="AD980" s="9"/>
      <c r="AE980" s="9"/>
      <c r="AF980" s="9"/>
      <c r="AG980" s="9"/>
      <c r="AH980" s="9"/>
    </row>
    <row r="981" spans="1:34" x14ac:dyDescent="0.25">
      <c r="A981" s="9"/>
      <c r="B981" s="9"/>
      <c r="C981" s="9"/>
      <c r="D981" s="9"/>
      <c r="F981" s="9"/>
      <c r="I981" s="6"/>
      <c r="J981" s="6"/>
      <c r="K981" s="425"/>
      <c r="L981" s="9"/>
      <c r="M981" s="9"/>
      <c r="N981" s="9"/>
      <c r="O981" s="9"/>
      <c r="P981" s="9"/>
      <c r="Q981" s="1046"/>
      <c r="R981" s="6"/>
      <c r="S981" s="6"/>
      <c r="U981" s="9"/>
      <c r="V981" s="9"/>
      <c r="X981" s="9"/>
      <c r="Y981" s="9"/>
      <c r="Z981" s="9"/>
      <c r="AA981" s="9"/>
      <c r="AB981" s="9"/>
      <c r="AC981" s="9"/>
      <c r="AD981" s="9"/>
      <c r="AE981" s="9"/>
      <c r="AF981" s="9"/>
      <c r="AG981" s="9"/>
      <c r="AH981" s="9"/>
    </row>
    <row r="982" spans="1:34" x14ac:dyDescent="0.25">
      <c r="A982" s="9"/>
      <c r="B982" s="9"/>
      <c r="C982" s="9"/>
      <c r="D982" s="9"/>
      <c r="F982" s="9"/>
      <c r="I982" s="6"/>
      <c r="J982" s="6"/>
      <c r="K982" s="425"/>
      <c r="L982" s="9"/>
      <c r="M982" s="9"/>
      <c r="N982" s="9"/>
      <c r="O982" s="9"/>
      <c r="P982" s="9"/>
      <c r="Q982" s="1046"/>
      <c r="R982" s="6"/>
      <c r="S982" s="6"/>
      <c r="U982" s="9"/>
      <c r="V982" s="9"/>
      <c r="X982" s="9"/>
      <c r="Y982" s="9"/>
      <c r="Z982" s="9"/>
      <c r="AA982" s="9"/>
      <c r="AB982" s="9"/>
      <c r="AC982" s="9"/>
      <c r="AD982" s="9"/>
      <c r="AE982" s="9"/>
      <c r="AF982" s="9"/>
      <c r="AG982" s="9"/>
      <c r="AH982" s="9"/>
    </row>
    <row r="983" spans="1:34" x14ac:dyDescent="0.25">
      <c r="A983" s="9"/>
      <c r="B983" s="9"/>
      <c r="C983" s="9"/>
      <c r="D983" s="9"/>
      <c r="F983" s="9"/>
      <c r="I983" s="6"/>
      <c r="J983" s="6"/>
      <c r="K983" s="425"/>
      <c r="L983" s="9"/>
      <c r="M983" s="9"/>
      <c r="N983" s="9"/>
      <c r="O983" s="9"/>
      <c r="P983" s="9"/>
      <c r="Q983" s="1046"/>
      <c r="R983" s="6"/>
      <c r="S983" s="6"/>
      <c r="U983" s="9"/>
      <c r="V983" s="9"/>
      <c r="X983" s="9"/>
      <c r="Y983" s="9"/>
      <c r="Z983" s="9"/>
      <c r="AA983" s="9"/>
      <c r="AB983" s="9"/>
      <c r="AC983" s="9"/>
      <c r="AD983" s="9"/>
      <c r="AE983" s="9"/>
      <c r="AF983" s="9"/>
      <c r="AG983" s="9"/>
      <c r="AH983" s="9"/>
    </row>
    <row r="984" spans="1:34" x14ac:dyDescent="0.25">
      <c r="A984" s="9"/>
      <c r="B984" s="9"/>
      <c r="C984" s="9"/>
      <c r="D984" s="9"/>
      <c r="F984" s="9"/>
      <c r="I984" s="6"/>
      <c r="J984" s="6"/>
      <c r="K984" s="425"/>
      <c r="L984" s="9"/>
      <c r="M984" s="9"/>
      <c r="N984" s="9"/>
      <c r="O984" s="9"/>
      <c r="P984" s="9"/>
      <c r="Q984" s="1046"/>
      <c r="R984" s="6"/>
      <c r="S984" s="6"/>
      <c r="U984" s="9"/>
      <c r="V984" s="9"/>
      <c r="X984" s="9"/>
      <c r="Y984" s="9"/>
      <c r="Z984" s="9"/>
      <c r="AA984" s="9"/>
      <c r="AB984" s="9"/>
      <c r="AC984" s="9"/>
      <c r="AD984" s="9"/>
      <c r="AE984" s="9"/>
      <c r="AF984" s="9"/>
      <c r="AG984" s="9"/>
      <c r="AH984" s="9"/>
    </row>
    <row r="985" spans="1:34" x14ac:dyDescent="0.25">
      <c r="A985" s="9"/>
      <c r="B985" s="9"/>
      <c r="C985" s="9"/>
      <c r="D985" s="9"/>
      <c r="F985" s="9"/>
      <c r="I985" s="6"/>
      <c r="J985" s="6"/>
      <c r="K985" s="425"/>
      <c r="L985" s="9"/>
      <c r="M985" s="9"/>
      <c r="N985" s="9"/>
      <c r="O985" s="9"/>
      <c r="P985" s="9"/>
      <c r="Q985" s="1046"/>
      <c r="R985" s="6"/>
      <c r="S985" s="6"/>
      <c r="U985" s="9"/>
      <c r="V985" s="9"/>
      <c r="X985" s="9"/>
      <c r="Y985" s="9"/>
      <c r="Z985" s="9"/>
      <c r="AA985" s="9"/>
      <c r="AB985" s="9"/>
      <c r="AC985" s="9"/>
      <c r="AD985" s="9"/>
      <c r="AE985" s="9"/>
      <c r="AF985" s="9"/>
      <c r="AG985" s="9"/>
      <c r="AH985" s="9"/>
    </row>
    <row r="986" spans="1:34" x14ac:dyDescent="0.25">
      <c r="A986" s="9"/>
      <c r="B986" s="9"/>
      <c r="C986" s="9"/>
      <c r="D986" s="9"/>
      <c r="F986" s="9"/>
      <c r="I986" s="6"/>
      <c r="J986" s="6"/>
      <c r="K986" s="425"/>
      <c r="L986" s="9"/>
      <c r="M986" s="9"/>
      <c r="N986" s="9"/>
      <c r="O986" s="9"/>
      <c r="P986" s="9"/>
      <c r="Q986" s="1046"/>
      <c r="R986" s="6"/>
      <c r="S986" s="6"/>
      <c r="U986" s="9"/>
      <c r="V986" s="9"/>
      <c r="X986" s="9"/>
      <c r="Y986" s="9"/>
      <c r="Z986" s="9"/>
      <c r="AA986" s="9"/>
      <c r="AB986" s="9"/>
      <c r="AC986" s="9"/>
      <c r="AD986" s="9"/>
      <c r="AE986" s="9"/>
      <c r="AF986" s="9"/>
      <c r="AG986" s="9"/>
      <c r="AH986" s="9"/>
    </row>
    <row r="987" spans="1:34" x14ac:dyDescent="0.25">
      <c r="A987" s="9"/>
      <c r="B987" s="9"/>
      <c r="C987" s="9"/>
      <c r="D987" s="9"/>
      <c r="F987" s="9"/>
      <c r="I987" s="6"/>
      <c r="J987" s="6"/>
      <c r="K987" s="425"/>
      <c r="L987" s="9"/>
      <c r="M987" s="9"/>
      <c r="N987" s="9"/>
      <c r="O987" s="9"/>
      <c r="P987" s="9"/>
      <c r="Q987" s="1046"/>
      <c r="R987" s="6"/>
      <c r="S987" s="6"/>
      <c r="U987" s="9"/>
      <c r="V987" s="9"/>
      <c r="X987" s="9"/>
      <c r="Y987" s="9"/>
      <c r="Z987" s="9"/>
      <c r="AA987" s="9"/>
      <c r="AB987" s="9"/>
      <c r="AC987" s="9"/>
      <c r="AD987" s="9"/>
      <c r="AE987" s="9"/>
      <c r="AF987" s="9"/>
      <c r="AG987" s="9"/>
      <c r="AH987" s="9"/>
    </row>
    <row r="988" spans="1:34" x14ac:dyDescent="0.25">
      <c r="A988" s="9"/>
      <c r="B988" s="9"/>
      <c r="C988" s="9"/>
      <c r="D988" s="9"/>
      <c r="F988" s="9"/>
      <c r="I988" s="6"/>
      <c r="J988" s="6"/>
      <c r="K988" s="425"/>
      <c r="L988" s="9"/>
      <c r="M988" s="9"/>
      <c r="N988" s="9"/>
      <c r="O988" s="9"/>
      <c r="P988" s="9"/>
      <c r="Q988" s="1046"/>
      <c r="R988" s="6"/>
      <c r="S988" s="6"/>
      <c r="U988" s="9"/>
      <c r="V988" s="9"/>
      <c r="X988" s="9"/>
      <c r="Y988" s="9"/>
      <c r="Z988" s="9"/>
      <c r="AA988" s="9"/>
      <c r="AB988" s="9"/>
      <c r="AC988" s="9"/>
      <c r="AD988" s="9"/>
      <c r="AE988" s="9"/>
      <c r="AF988" s="9"/>
      <c r="AG988" s="9"/>
      <c r="AH988" s="9"/>
    </row>
    <row r="989" spans="1:34" x14ac:dyDescent="0.25">
      <c r="A989" s="9"/>
      <c r="B989" s="9"/>
      <c r="C989" s="9"/>
      <c r="D989" s="9"/>
      <c r="F989" s="9"/>
      <c r="I989" s="6"/>
      <c r="J989" s="6"/>
      <c r="K989" s="425"/>
      <c r="L989" s="9"/>
      <c r="M989" s="9"/>
      <c r="N989" s="9"/>
      <c r="O989" s="9"/>
      <c r="P989" s="9"/>
      <c r="Q989" s="1046"/>
      <c r="R989" s="6"/>
      <c r="S989" s="6"/>
      <c r="U989" s="9"/>
      <c r="V989" s="9"/>
      <c r="X989" s="9"/>
      <c r="Y989" s="9"/>
      <c r="Z989" s="9"/>
      <c r="AA989" s="9"/>
      <c r="AB989" s="9"/>
      <c r="AC989" s="9"/>
      <c r="AD989" s="9"/>
      <c r="AE989" s="9"/>
      <c r="AF989" s="9"/>
      <c r="AG989" s="9"/>
      <c r="AH989" s="9"/>
    </row>
    <row r="990" spans="1:34" x14ac:dyDescent="0.25">
      <c r="A990" s="9"/>
      <c r="B990" s="9"/>
      <c r="C990" s="9"/>
      <c r="D990" s="9"/>
      <c r="F990" s="9"/>
      <c r="I990" s="6"/>
      <c r="J990" s="6"/>
      <c r="K990" s="425"/>
      <c r="L990" s="9"/>
      <c r="M990" s="9"/>
      <c r="N990" s="9"/>
      <c r="O990" s="9"/>
      <c r="P990" s="9"/>
      <c r="Q990" s="1046"/>
      <c r="R990" s="6"/>
      <c r="S990" s="6"/>
      <c r="U990" s="9"/>
      <c r="V990" s="9"/>
      <c r="X990" s="9"/>
      <c r="Y990" s="9"/>
      <c r="Z990" s="9"/>
      <c r="AA990" s="9"/>
      <c r="AB990" s="9"/>
      <c r="AC990" s="9"/>
      <c r="AD990" s="9"/>
      <c r="AE990" s="9"/>
      <c r="AF990" s="9"/>
      <c r="AG990" s="9"/>
      <c r="AH990" s="9"/>
    </row>
    <row r="991" spans="1:34" x14ac:dyDescent="0.25">
      <c r="A991" s="9"/>
      <c r="B991" s="9"/>
      <c r="C991" s="9"/>
      <c r="D991" s="9"/>
      <c r="F991" s="9"/>
      <c r="I991" s="6"/>
      <c r="J991" s="6"/>
      <c r="K991" s="425"/>
      <c r="L991" s="9"/>
      <c r="M991" s="9"/>
      <c r="N991" s="9"/>
      <c r="O991" s="9"/>
      <c r="P991" s="9"/>
      <c r="Q991" s="1046"/>
      <c r="R991" s="6"/>
      <c r="S991" s="6"/>
      <c r="U991" s="9"/>
      <c r="V991" s="9"/>
      <c r="X991" s="9"/>
      <c r="Y991" s="9"/>
      <c r="Z991" s="9"/>
      <c r="AA991" s="9"/>
      <c r="AB991" s="9"/>
      <c r="AC991" s="9"/>
      <c r="AD991" s="9"/>
      <c r="AE991" s="9"/>
      <c r="AF991" s="9"/>
      <c r="AG991" s="9"/>
      <c r="AH991" s="9"/>
    </row>
    <row r="992" spans="1:34" x14ac:dyDescent="0.25">
      <c r="A992" s="9"/>
      <c r="B992" s="9"/>
      <c r="C992" s="9"/>
      <c r="D992" s="9"/>
      <c r="F992" s="9"/>
      <c r="I992" s="6"/>
      <c r="J992" s="6"/>
      <c r="K992" s="425"/>
      <c r="L992" s="9"/>
      <c r="M992" s="9"/>
      <c r="N992" s="9"/>
      <c r="O992" s="9"/>
      <c r="P992" s="9"/>
      <c r="Q992" s="1046"/>
      <c r="R992" s="6"/>
      <c r="S992" s="6"/>
      <c r="U992" s="9"/>
      <c r="V992" s="9"/>
      <c r="X992" s="9"/>
      <c r="Y992" s="9"/>
      <c r="Z992" s="9"/>
      <c r="AA992" s="9"/>
      <c r="AB992" s="9"/>
      <c r="AC992" s="9"/>
      <c r="AD992" s="9"/>
      <c r="AE992" s="9"/>
      <c r="AF992" s="9"/>
      <c r="AG992" s="9"/>
      <c r="AH992" s="9"/>
    </row>
    <row r="993" spans="1:34" x14ac:dyDescent="0.25">
      <c r="A993" s="9"/>
      <c r="B993" s="9"/>
      <c r="C993" s="9"/>
      <c r="D993" s="9"/>
      <c r="F993" s="9"/>
      <c r="I993" s="6"/>
      <c r="J993" s="6"/>
      <c r="K993" s="425"/>
      <c r="L993" s="9"/>
      <c r="M993" s="9"/>
      <c r="N993" s="9"/>
      <c r="O993" s="9"/>
      <c r="P993" s="9"/>
      <c r="Q993" s="1046"/>
      <c r="R993" s="6"/>
      <c r="S993" s="6"/>
      <c r="U993" s="9"/>
      <c r="V993" s="9"/>
      <c r="X993" s="9"/>
      <c r="Y993" s="9"/>
      <c r="Z993" s="9"/>
      <c r="AA993" s="9"/>
      <c r="AB993" s="9"/>
      <c r="AC993" s="9"/>
      <c r="AD993" s="9"/>
      <c r="AE993" s="9"/>
      <c r="AF993" s="9"/>
      <c r="AG993" s="9"/>
      <c r="AH993" s="9"/>
    </row>
    <row r="994" spans="1:34" x14ac:dyDescent="0.25">
      <c r="A994" s="9"/>
      <c r="B994" s="9"/>
      <c r="C994" s="9"/>
      <c r="D994" s="9"/>
      <c r="F994" s="9"/>
      <c r="I994" s="6"/>
      <c r="J994" s="6"/>
      <c r="K994" s="425"/>
      <c r="L994" s="9"/>
      <c r="M994" s="9"/>
      <c r="N994" s="9"/>
      <c r="O994" s="9"/>
      <c r="P994" s="9"/>
      <c r="Q994" s="1046"/>
      <c r="R994" s="6"/>
      <c r="S994" s="6"/>
      <c r="U994" s="9"/>
      <c r="V994" s="9"/>
      <c r="X994" s="9"/>
      <c r="Y994" s="9"/>
      <c r="Z994" s="9"/>
      <c r="AA994" s="9"/>
      <c r="AB994" s="9"/>
      <c r="AC994" s="9"/>
      <c r="AD994" s="9"/>
      <c r="AE994" s="9"/>
      <c r="AF994" s="9"/>
      <c r="AG994" s="9"/>
      <c r="AH994" s="9"/>
    </row>
    <row r="995" spans="1:34" x14ac:dyDescent="0.25">
      <c r="A995" s="9"/>
      <c r="B995" s="9"/>
      <c r="C995" s="9"/>
      <c r="D995" s="9"/>
      <c r="F995" s="9"/>
      <c r="I995" s="6"/>
      <c r="J995" s="6"/>
      <c r="K995" s="425"/>
      <c r="L995" s="9"/>
      <c r="M995" s="9"/>
      <c r="N995" s="9"/>
      <c r="O995" s="9"/>
      <c r="P995" s="9"/>
      <c r="Q995" s="1046"/>
      <c r="R995" s="6"/>
      <c r="S995" s="6"/>
      <c r="U995" s="9"/>
      <c r="V995" s="9"/>
      <c r="X995" s="9"/>
      <c r="Y995" s="9"/>
      <c r="Z995" s="9"/>
      <c r="AA995" s="9"/>
      <c r="AB995" s="9"/>
      <c r="AC995" s="9"/>
      <c r="AD995" s="9"/>
      <c r="AE995" s="9"/>
      <c r="AF995" s="9"/>
      <c r="AG995" s="9"/>
      <c r="AH995" s="9"/>
    </row>
    <row r="996" spans="1:34" x14ac:dyDescent="0.25">
      <c r="A996" s="9"/>
      <c r="B996" s="9"/>
      <c r="C996" s="9"/>
      <c r="D996" s="9"/>
      <c r="F996" s="9"/>
      <c r="I996" s="6"/>
      <c r="J996" s="6"/>
      <c r="K996" s="425"/>
      <c r="L996" s="9"/>
      <c r="M996" s="9"/>
      <c r="N996" s="9"/>
      <c r="O996" s="9"/>
      <c r="P996" s="9"/>
      <c r="Q996" s="1046"/>
      <c r="R996" s="6"/>
      <c r="S996" s="6"/>
      <c r="U996" s="9"/>
      <c r="V996" s="9"/>
      <c r="X996" s="9"/>
      <c r="Y996" s="9"/>
      <c r="Z996" s="9"/>
      <c r="AA996" s="9"/>
      <c r="AB996" s="9"/>
      <c r="AC996" s="9"/>
      <c r="AD996" s="9"/>
      <c r="AE996" s="9"/>
      <c r="AF996" s="9"/>
      <c r="AG996" s="9"/>
      <c r="AH996" s="9"/>
    </row>
    <row r="997" spans="1:34" x14ac:dyDescent="0.25">
      <c r="A997" s="9"/>
      <c r="B997" s="9"/>
      <c r="C997" s="9"/>
      <c r="D997" s="9"/>
      <c r="F997" s="9"/>
      <c r="I997" s="6"/>
      <c r="J997" s="6"/>
      <c r="K997" s="425"/>
      <c r="L997" s="9"/>
      <c r="M997" s="9"/>
      <c r="N997" s="9"/>
      <c r="O997" s="9"/>
      <c r="P997" s="9"/>
      <c r="Q997" s="1046"/>
      <c r="R997" s="6"/>
      <c r="S997" s="6"/>
      <c r="U997" s="9"/>
      <c r="V997" s="9"/>
      <c r="X997" s="9"/>
      <c r="Y997" s="9"/>
      <c r="Z997" s="9"/>
      <c r="AA997" s="9"/>
      <c r="AB997" s="9"/>
      <c r="AC997" s="9"/>
      <c r="AD997" s="9"/>
      <c r="AE997" s="9"/>
      <c r="AF997" s="9"/>
      <c r="AG997" s="9"/>
      <c r="AH997" s="9"/>
    </row>
    <row r="998" spans="1:34" x14ac:dyDescent="0.25">
      <c r="A998" s="9"/>
      <c r="B998" s="9"/>
      <c r="C998" s="9"/>
      <c r="D998" s="9"/>
      <c r="F998" s="9"/>
      <c r="I998" s="6"/>
      <c r="J998" s="6"/>
      <c r="K998" s="425"/>
      <c r="L998" s="9"/>
      <c r="M998" s="9"/>
      <c r="N998" s="9"/>
      <c r="O998" s="9"/>
      <c r="P998" s="9"/>
      <c r="Q998" s="1046"/>
      <c r="R998" s="6"/>
      <c r="S998" s="6"/>
      <c r="U998" s="9"/>
      <c r="V998" s="9"/>
      <c r="X998" s="9"/>
      <c r="Y998" s="9"/>
      <c r="Z998" s="9"/>
      <c r="AA998" s="9"/>
      <c r="AB998" s="9"/>
      <c r="AC998" s="9"/>
      <c r="AD998" s="9"/>
      <c r="AE998" s="9"/>
      <c r="AF998" s="9"/>
      <c r="AG998" s="9"/>
      <c r="AH998" s="9"/>
    </row>
    <row r="999" spans="1:34" x14ac:dyDescent="0.25">
      <c r="A999" s="9"/>
      <c r="B999" s="9"/>
      <c r="C999" s="9"/>
      <c r="D999" s="9"/>
      <c r="F999" s="9"/>
      <c r="I999" s="6"/>
      <c r="J999" s="6"/>
      <c r="K999" s="425"/>
      <c r="L999" s="9"/>
      <c r="M999" s="9"/>
      <c r="N999" s="9"/>
      <c r="O999" s="9"/>
      <c r="P999" s="9"/>
      <c r="Q999" s="1046"/>
      <c r="R999" s="6"/>
      <c r="S999" s="6"/>
      <c r="U999" s="9"/>
      <c r="V999" s="9"/>
      <c r="X999" s="9"/>
      <c r="Y999" s="9"/>
      <c r="Z999" s="9"/>
      <c r="AA999" s="9"/>
      <c r="AB999" s="9"/>
      <c r="AC999" s="9"/>
      <c r="AD999" s="9"/>
      <c r="AE999" s="9"/>
      <c r="AF999" s="9"/>
      <c r="AG999" s="9"/>
      <c r="AH999" s="9"/>
    </row>
    <row r="1000" spans="1:34" x14ac:dyDescent="0.25">
      <c r="A1000" s="9"/>
      <c r="B1000" s="9"/>
      <c r="C1000" s="9"/>
      <c r="D1000" s="9"/>
      <c r="F1000" s="9"/>
      <c r="I1000" s="6"/>
      <c r="J1000" s="6"/>
      <c r="K1000" s="425"/>
      <c r="L1000" s="9"/>
      <c r="M1000" s="9"/>
      <c r="N1000" s="9"/>
      <c r="O1000" s="9"/>
      <c r="P1000" s="9"/>
      <c r="Q1000" s="1046"/>
      <c r="R1000" s="6"/>
      <c r="S1000" s="6"/>
      <c r="U1000" s="9"/>
      <c r="V1000" s="9"/>
      <c r="X1000" s="9"/>
      <c r="Y1000" s="9"/>
      <c r="Z1000" s="9"/>
      <c r="AA1000" s="9"/>
      <c r="AB1000" s="9"/>
      <c r="AC1000" s="9"/>
      <c r="AD1000" s="9"/>
      <c r="AE1000" s="9"/>
      <c r="AF1000" s="9"/>
      <c r="AG1000" s="9"/>
      <c r="AH1000" s="9"/>
    </row>
  </sheetData>
  <sheetProtection password="DEB6" sheet="1" objects="1" scenarios="1"/>
  <autoFilter ref="A39:AH141">
    <filterColumn colId="21">
      <filters>
        <filter val="Abierta - Vencida"/>
      </filters>
    </filterColumn>
  </autoFilter>
  <mergeCells count="24">
    <mergeCell ref="U21:W21"/>
    <mergeCell ref="U24:W24"/>
    <mergeCell ref="I27:K27"/>
    <mergeCell ref="I28:K28"/>
    <mergeCell ref="P27:V27"/>
    <mergeCell ref="L28:M28"/>
    <mergeCell ref="L27:M27"/>
    <mergeCell ref="I26:M26"/>
    <mergeCell ref="A38:G38"/>
    <mergeCell ref="M33:M34"/>
    <mergeCell ref="I29:K29"/>
    <mergeCell ref="D21:T24"/>
    <mergeCell ref="A21:C24"/>
    <mergeCell ref="L30:M30"/>
    <mergeCell ref="I30:K30"/>
    <mergeCell ref="F26:G26"/>
    <mergeCell ref="A26:C26"/>
    <mergeCell ref="A27:C27"/>
    <mergeCell ref="L29:M29"/>
    <mergeCell ref="I31:M31"/>
    <mergeCell ref="H38:P38"/>
    <mergeCell ref="Q38:S38"/>
    <mergeCell ref="T38:W38"/>
    <mergeCell ref="U22:W22"/>
  </mergeCells>
  <conditionalFormatting sqref="X50:X141">
    <cfRule type="cellIs" dxfId="252" priority="1" operator="greaterThan">
      <formula>SI($P$40-$X$38)&gt;0</formula>
    </cfRule>
  </conditionalFormatting>
  <conditionalFormatting sqref="V62:V141">
    <cfRule type="cellIs" dxfId="251" priority="2" operator="equal">
      <formula>$J$6</formula>
    </cfRule>
  </conditionalFormatting>
  <conditionalFormatting sqref="V62:V141">
    <cfRule type="cellIs" dxfId="250" priority="3" operator="equal">
      <formula>$J$5</formula>
    </cfRule>
  </conditionalFormatting>
  <conditionalFormatting sqref="V62:V141">
    <cfRule type="cellIs" dxfId="249" priority="4" operator="equal">
      <formula>$J$4</formula>
    </cfRule>
  </conditionalFormatting>
  <conditionalFormatting sqref="X40">
    <cfRule type="cellIs" dxfId="248" priority="5" operator="greaterThan">
      <formula>SI($P$40-$X$38)&gt;0</formula>
    </cfRule>
  </conditionalFormatting>
  <conditionalFormatting sqref="X41">
    <cfRule type="cellIs" dxfId="247" priority="6" operator="greaterThan">
      <formula>SI($P$40-$X$38)&gt;0</formula>
    </cfRule>
  </conditionalFormatting>
  <conditionalFormatting sqref="X42">
    <cfRule type="cellIs" dxfId="246" priority="7" operator="greaterThan">
      <formula>SI($P$40-$X$38)&gt;0</formula>
    </cfRule>
  </conditionalFormatting>
  <conditionalFormatting sqref="X43">
    <cfRule type="cellIs" dxfId="245" priority="8" operator="greaterThan">
      <formula>SI($P$40-$X$38)&gt;0</formula>
    </cfRule>
  </conditionalFormatting>
  <conditionalFormatting sqref="X44">
    <cfRule type="cellIs" dxfId="244" priority="9" operator="greaterThan">
      <formula>SI($P$40-$X$38)&gt;0</formula>
    </cfRule>
  </conditionalFormatting>
  <conditionalFormatting sqref="X45">
    <cfRule type="cellIs" dxfId="243" priority="10" operator="greaterThan">
      <formula>SI($P$40-$X$38)&gt;0</formula>
    </cfRule>
  </conditionalFormatting>
  <conditionalFormatting sqref="X46">
    <cfRule type="cellIs" dxfId="242" priority="11" operator="greaterThan">
      <formula>SI($P$40-$X$38)&gt;0</formula>
    </cfRule>
  </conditionalFormatting>
  <conditionalFormatting sqref="X47">
    <cfRule type="cellIs" dxfId="241" priority="12" operator="greaterThan">
      <formula>SI($P$40-$X$38)&gt;0</formula>
    </cfRule>
  </conditionalFormatting>
  <conditionalFormatting sqref="X48">
    <cfRule type="cellIs" dxfId="240" priority="13" operator="greaterThan">
      <formula>SI($P$40-$X$38)&gt;0</formula>
    </cfRule>
  </conditionalFormatting>
  <conditionalFormatting sqref="X49">
    <cfRule type="cellIs" dxfId="239" priority="14" operator="greaterThan">
      <formula>SI($P$40-$X$38)&gt;0</formula>
    </cfRule>
  </conditionalFormatting>
  <conditionalFormatting sqref="V40">
    <cfRule type="cellIs" dxfId="238" priority="15" operator="equal">
      <formula>$J$6</formula>
    </cfRule>
  </conditionalFormatting>
  <conditionalFormatting sqref="V40">
    <cfRule type="cellIs" dxfId="237" priority="16" operator="equal">
      <formula>$J$5</formula>
    </cfRule>
  </conditionalFormatting>
  <conditionalFormatting sqref="V40">
    <cfRule type="cellIs" dxfId="236" priority="17" operator="equal">
      <formula>$J$4</formula>
    </cfRule>
  </conditionalFormatting>
  <conditionalFormatting sqref="V41">
    <cfRule type="cellIs" dxfId="235" priority="18" operator="equal">
      <formula>$J$6</formula>
    </cfRule>
  </conditionalFormatting>
  <conditionalFormatting sqref="V41">
    <cfRule type="cellIs" dxfId="234" priority="19" operator="equal">
      <formula>$J$5</formula>
    </cfRule>
  </conditionalFormatting>
  <conditionalFormatting sqref="V41">
    <cfRule type="cellIs" dxfId="233" priority="20" operator="equal">
      <formula>$J$4</formula>
    </cfRule>
  </conditionalFormatting>
  <conditionalFormatting sqref="V42">
    <cfRule type="cellIs" dxfId="232" priority="21" operator="equal">
      <formula>$J$6</formula>
    </cfRule>
  </conditionalFormatting>
  <conditionalFormatting sqref="V42">
    <cfRule type="cellIs" dxfId="231" priority="22" operator="equal">
      <formula>$J$5</formula>
    </cfRule>
  </conditionalFormatting>
  <conditionalFormatting sqref="V42">
    <cfRule type="cellIs" dxfId="230" priority="23" operator="equal">
      <formula>$J$4</formula>
    </cfRule>
  </conditionalFormatting>
  <conditionalFormatting sqref="V43">
    <cfRule type="cellIs" dxfId="229" priority="24" operator="equal">
      <formula>$J$6</formula>
    </cfRule>
  </conditionalFormatting>
  <conditionalFormatting sqref="V43">
    <cfRule type="cellIs" dxfId="228" priority="25" operator="equal">
      <formula>$J$5</formula>
    </cfRule>
  </conditionalFormatting>
  <conditionalFormatting sqref="V43">
    <cfRule type="cellIs" dxfId="227" priority="26" operator="equal">
      <formula>$J$4</formula>
    </cfRule>
  </conditionalFormatting>
  <conditionalFormatting sqref="V44">
    <cfRule type="cellIs" dxfId="226" priority="27" operator="equal">
      <formula>$J$6</formula>
    </cfRule>
  </conditionalFormatting>
  <conditionalFormatting sqref="V44">
    <cfRule type="cellIs" dxfId="225" priority="28" operator="equal">
      <formula>$J$5</formula>
    </cfRule>
  </conditionalFormatting>
  <conditionalFormatting sqref="V44">
    <cfRule type="cellIs" dxfId="224" priority="29" operator="equal">
      <formula>$J$4</formula>
    </cfRule>
  </conditionalFormatting>
  <conditionalFormatting sqref="V45">
    <cfRule type="cellIs" dxfId="223" priority="30" operator="equal">
      <formula>$J$6</formula>
    </cfRule>
  </conditionalFormatting>
  <conditionalFormatting sqref="V45">
    <cfRule type="cellIs" dxfId="222" priority="31" operator="equal">
      <formula>$J$5</formula>
    </cfRule>
  </conditionalFormatting>
  <conditionalFormatting sqref="V45">
    <cfRule type="cellIs" dxfId="221" priority="32" operator="equal">
      <formula>$J$4</formula>
    </cfRule>
  </conditionalFormatting>
  <conditionalFormatting sqref="V46">
    <cfRule type="cellIs" dxfId="220" priority="33" operator="equal">
      <formula>$J$6</formula>
    </cfRule>
  </conditionalFormatting>
  <conditionalFormatting sqref="V46">
    <cfRule type="cellIs" dxfId="219" priority="34" operator="equal">
      <formula>$J$5</formula>
    </cfRule>
  </conditionalFormatting>
  <conditionalFormatting sqref="V46">
    <cfRule type="cellIs" dxfId="218" priority="35" operator="equal">
      <formula>$J$4</formula>
    </cfRule>
  </conditionalFormatting>
  <conditionalFormatting sqref="V47">
    <cfRule type="cellIs" dxfId="217" priority="36" operator="equal">
      <formula>$J$6</formula>
    </cfRule>
  </conditionalFormatting>
  <conditionalFormatting sqref="V47">
    <cfRule type="cellIs" dxfId="216" priority="37" operator="equal">
      <formula>$J$5</formula>
    </cfRule>
  </conditionalFormatting>
  <conditionalFormatting sqref="V47">
    <cfRule type="cellIs" dxfId="215" priority="38" operator="equal">
      <formula>$J$4</formula>
    </cfRule>
  </conditionalFormatting>
  <conditionalFormatting sqref="V48">
    <cfRule type="cellIs" dxfId="214" priority="39" operator="equal">
      <formula>$J$6</formula>
    </cfRule>
  </conditionalFormatting>
  <conditionalFormatting sqref="V48">
    <cfRule type="cellIs" dxfId="213" priority="40" operator="equal">
      <formula>$J$5</formula>
    </cfRule>
  </conditionalFormatting>
  <conditionalFormatting sqref="V48">
    <cfRule type="cellIs" dxfId="212" priority="41" operator="equal">
      <formula>$J$4</formula>
    </cfRule>
  </conditionalFormatting>
  <conditionalFormatting sqref="V49">
    <cfRule type="cellIs" dxfId="211" priority="42" operator="equal">
      <formula>$J$6</formula>
    </cfRule>
  </conditionalFormatting>
  <conditionalFormatting sqref="V49">
    <cfRule type="cellIs" dxfId="210" priority="43" operator="equal">
      <formula>$J$5</formula>
    </cfRule>
  </conditionalFormatting>
  <conditionalFormatting sqref="V49">
    <cfRule type="cellIs" dxfId="209" priority="44" operator="equal">
      <formula>$J$4</formula>
    </cfRule>
  </conditionalFormatting>
  <dataValidations count="7">
    <dataValidation type="list" allowBlank="1" showInputMessage="1" showErrorMessage="1" prompt=" -  - " sqref="I41 I43 I45 I47 I49:I141">
      <formula1>$H$2:$H$5</formula1>
    </dataValidation>
    <dataValidation type="list" allowBlank="1" showInputMessage="1" showErrorMessage="1" prompt=" -  - " sqref="F52 F55 F58 F61 F64 F67 F70 F73 F76 F79 F82 F85 F88 F91 F94 F97 F100 F103 F106 F109 F112 F115 F118 F121 F124 F127 F130 F133 F136 F139">
      <formula1>$G$2:$G$3</formula1>
    </dataValidation>
    <dataValidation type="list" allowBlank="1" showInputMessage="1" showErrorMessage="1" prompt=" -  - " sqref="A27">
      <formula1>$C$2:$C$17</formula1>
    </dataValidation>
    <dataValidation type="list" allowBlank="1" showInputMessage="1" showErrorMessage="1" prompt=" -  - " sqref="J41 J43 J45 J47 J49:J141">
      <formula1>$I$2:$I$8</formula1>
    </dataValidation>
    <dataValidation type="list" allowBlank="1" showInputMessage="1" showErrorMessage="1" prompt=" -  - " sqref="V41 V43 V45 V47 V49:V141">
      <formula1>$J$3:$J$6</formula1>
    </dataValidation>
    <dataValidation type="list" allowBlank="1" showInputMessage="1" showErrorMessage="1" prompt=" -  - " sqref="C52 C55 C58 C61 C64 C67 C70 C73 C76 C79 C82 C85 C88 C91 C94 C97 C100 C103 C106 C109 C112 C115 C118 C121 C124 C127 C130 C133 C136 C139">
      <formula1>$D$2:$D$14</formula1>
    </dataValidation>
    <dataValidation type="list" allowBlank="1" showInputMessage="1" showErrorMessage="1" prompt=" -  - " sqref="B52 B55 B58 B61 B64 B67 B70 B73 B76 B79 B82 B85 B88 B91 B94 B97 B100 B103 B106 B109 B112 B115 B118 B121 B124 B127 B130 B133 B136 B139">
      <formula1>$F$2:$F$10</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9CC00"/>
  </sheetPr>
  <dimension ref="A1:AH1000"/>
  <sheetViews>
    <sheetView showGridLines="0" topLeftCell="A21" zoomScale="70" zoomScaleNormal="70" workbookViewId="0">
      <selection activeCell="F27" sqref="F27"/>
    </sheetView>
  </sheetViews>
  <sheetFormatPr baseColWidth="10" defaultColWidth="15.140625" defaultRowHeight="15" customHeight="1" x14ac:dyDescent="0.25"/>
  <cols>
    <col min="1" max="1" width="7.5703125" customWidth="1"/>
    <col min="2" max="2" width="10" customWidth="1"/>
    <col min="3" max="3" width="17" customWidth="1"/>
    <col min="4" max="4" width="20.140625" customWidth="1"/>
    <col min="5" max="5" width="33.140625" customWidth="1"/>
    <col min="6" max="6" width="24" customWidth="1"/>
    <col min="7" max="7" width="38.140625" style="1128" customWidth="1"/>
    <col min="8" max="8" width="31.7109375" customWidth="1"/>
    <col min="9" max="9" width="13.42578125" customWidth="1"/>
    <col min="10" max="10" width="12.140625" customWidth="1"/>
    <col min="11" max="11" width="19.42578125" customWidth="1"/>
    <col min="12" max="12" width="14" customWidth="1"/>
    <col min="13" max="13" width="12.85546875" customWidth="1"/>
    <col min="14" max="14" width="14.140625" customWidth="1"/>
    <col min="15" max="15" width="14.42578125" customWidth="1"/>
    <col min="16" max="16" width="14.140625" customWidth="1"/>
    <col min="17" max="17" width="50.28515625" customWidth="1"/>
    <col min="18" max="18" width="24" customWidth="1"/>
    <col min="19" max="19" width="17" style="15" customWidth="1"/>
    <col min="20" max="20" width="29.140625" style="1224" customWidth="1"/>
    <col min="21" max="21" width="16.28515625" customWidth="1"/>
    <col min="22" max="22" width="20.28515625" customWidth="1"/>
    <col min="23" max="23" width="18.85546875" style="1224" customWidth="1"/>
    <col min="24" max="24" width="16" hidden="1" customWidth="1"/>
    <col min="25" max="25" width="17.85546875" customWidth="1"/>
    <col min="26" max="34" width="7.5703125" customWidth="1"/>
  </cols>
  <sheetData>
    <row r="1" spans="1:34" ht="12" hidden="1" customHeight="1" x14ac:dyDescent="0.35">
      <c r="A1" s="1"/>
      <c r="B1" s="2" t="s">
        <v>0</v>
      </c>
      <c r="C1" s="3" t="s">
        <v>1</v>
      </c>
      <c r="D1" s="3" t="s">
        <v>2</v>
      </c>
      <c r="E1" s="166"/>
      <c r="F1" s="5" t="s">
        <v>3</v>
      </c>
      <c r="G1" s="5" t="s">
        <v>4</v>
      </c>
      <c r="H1" s="5" t="s">
        <v>5</v>
      </c>
      <c r="I1" s="5" t="s">
        <v>6</v>
      </c>
      <c r="J1" s="5" t="s">
        <v>7</v>
      </c>
      <c r="K1" s="7"/>
      <c r="L1" s="7"/>
      <c r="M1" s="7"/>
      <c r="N1" s="7"/>
      <c r="O1" s="7"/>
      <c r="P1" s="7"/>
      <c r="Q1" s="7"/>
      <c r="R1" s="7"/>
      <c r="S1" s="7"/>
      <c r="T1" s="7"/>
      <c r="U1" s="7"/>
      <c r="V1" s="7"/>
      <c r="W1" s="7"/>
      <c r="X1" s="7"/>
      <c r="Y1" s="7"/>
      <c r="Z1" s="7"/>
      <c r="AA1" s="7"/>
      <c r="AB1" s="9"/>
      <c r="AC1" s="9"/>
      <c r="AD1" s="9"/>
      <c r="AE1" s="9"/>
      <c r="AF1" s="9"/>
      <c r="AG1" s="9"/>
      <c r="AH1" s="9"/>
    </row>
    <row r="2" spans="1:34" ht="24" hidden="1" customHeight="1" x14ac:dyDescent="0.35">
      <c r="A2" s="1"/>
      <c r="B2" s="10" t="s">
        <v>8</v>
      </c>
      <c r="C2" s="11" t="s">
        <v>9</v>
      </c>
      <c r="D2" s="11" t="s">
        <v>10</v>
      </c>
      <c r="E2" s="168"/>
      <c r="F2" s="11" t="s">
        <v>11</v>
      </c>
      <c r="G2" s="11" t="s">
        <v>12</v>
      </c>
      <c r="H2" s="11" t="s">
        <v>13</v>
      </c>
      <c r="I2" s="11" t="s">
        <v>14</v>
      </c>
      <c r="J2" s="11"/>
      <c r="K2" s="7"/>
      <c r="L2" s="7"/>
      <c r="M2" s="7"/>
      <c r="N2" s="7"/>
      <c r="O2" s="7"/>
      <c r="P2" s="7"/>
      <c r="Q2" s="7"/>
      <c r="R2" s="7"/>
      <c r="S2" s="7"/>
      <c r="T2" s="7"/>
      <c r="U2" s="7"/>
      <c r="V2" s="7"/>
      <c r="W2" s="7"/>
      <c r="X2" s="7"/>
      <c r="Y2" s="7"/>
      <c r="Z2" s="7"/>
      <c r="AA2" s="7"/>
      <c r="AB2" s="9"/>
      <c r="AC2" s="9"/>
      <c r="AD2" s="9"/>
      <c r="AE2" s="9"/>
      <c r="AF2" s="9"/>
      <c r="AG2" s="9"/>
      <c r="AH2" s="9"/>
    </row>
    <row r="3" spans="1:34" ht="24" hidden="1" customHeight="1" x14ac:dyDescent="0.35">
      <c r="A3" s="1"/>
      <c r="B3" s="10" t="s">
        <v>15</v>
      </c>
      <c r="C3" s="11" t="s">
        <v>16</v>
      </c>
      <c r="D3" s="11" t="s">
        <v>17</v>
      </c>
      <c r="E3" s="168"/>
      <c r="F3" s="11" t="s">
        <v>18</v>
      </c>
      <c r="G3" s="11" t="s">
        <v>19</v>
      </c>
      <c r="H3" s="11" t="s">
        <v>20</v>
      </c>
      <c r="I3" s="11" t="s">
        <v>21</v>
      </c>
      <c r="J3" s="11" t="s">
        <v>22</v>
      </c>
      <c r="K3" s="7"/>
      <c r="L3" s="7"/>
      <c r="M3" s="7"/>
      <c r="N3" s="7"/>
      <c r="O3" s="7"/>
      <c r="P3" s="7"/>
      <c r="Q3" s="7"/>
      <c r="R3" s="7"/>
      <c r="S3" s="7"/>
      <c r="T3" s="7"/>
      <c r="U3" s="7"/>
      <c r="V3" s="7"/>
      <c r="W3" s="7"/>
      <c r="X3" s="7"/>
      <c r="Y3" s="7"/>
      <c r="Z3" s="7"/>
      <c r="AA3" s="7"/>
      <c r="AB3" s="9"/>
      <c r="AC3" s="9"/>
      <c r="AD3" s="9"/>
      <c r="AE3" s="9"/>
      <c r="AF3" s="9"/>
      <c r="AG3" s="9"/>
      <c r="AH3" s="9"/>
    </row>
    <row r="4" spans="1:34" ht="12" hidden="1" customHeight="1" x14ac:dyDescent="0.35">
      <c r="A4" s="1"/>
      <c r="B4" s="10" t="s">
        <v>23</v>
      </c>
      <c r="C4" s="11" t="s">
        <v>24</v>
      </c>
      <c r="D4" s="11" t="s">
        <v>25</v>
      </c>
      <c r="E4" s="168"/>
      <c r="F4" s="11" t="s">
        <v>26</v>
      </c>
      <c r="G4" s="11"/>
      <c r="H4" s="11" t="s">
        <v>27</v>
      </c>
      <c r="I4" s="11" t="s">
        <v>28</v>
      </c>
      <c r="J4" s="11" t="s">
        <v>29</v>
      </c>
      <c r="K4" s="7"/>
      <c r="L4" s="7"/>
      <c r="M4" s="7"/>
      <c r="N4" s="7"/>
      <c r="O4" s="7"/>
      <c r="P4" s="7"/>
      <c r="Q4" s="7"/>
      <c r="R4" s="7"/>
      <c r="S4" s="7"/>
      <c r="T4" s="7"/>
      <c r="U4" s="7"/>
      <c r="V4" s="7"/>
      <c r="W4" s="7"/>
      <c r="X4" s="7"/>
      <c r="Y4" s="7"/>
      <c r="Z4" s="7"/>
      <c r="AA4" s="7"/>
      <c r="AB4" s="9"/>
      <c r="AC4" s="9"/>
      <c r="AD4" s="9"/>
      <c r="AE4" s="9"/>
      <c r="AF4" s="9"/>
      <c r="AG4" s="9"/>
      <c r="AH4" s="9"/>
    </row>
    <row r="5" spans="1:34" ht="12" hidden="1" customHeight="1" x14ac:dyDescent="0.35">
      <c r="A5" s="1"/>
      <c r="B5" s="10" t="s">
        <v>30</v>
      </c>
      <c r="C5" s="11" t="s">
        <v>31</v>
      </c>
      <c r="D5" s="11" t="s">
        <v>32</v>
      </c>
      <c r="E5" s="168"/>
      <c r="F5" s="11" t="s">
        <v>33</v>
      </c>
      <c r="G5" s="11"/>
      <c r="H5" s="11" t="s">
        <v>34</v>
      </c>
      <c r="I5" s="11" t="s">
        <v>35</v>
      </c>
      <c r="J5" s="11" t="s">
        <v>36</v>
      </c>
      <c r="K5" s="7"/>
      <c r="L5" s="7"/>
      <c r="M5" s="7"/>
      <c r="N5" s="7"/>
      <c r="O5" s="7"/>
      <c r="P5" s="7"/>
      <c r="Q5" s="7"/>
      <c r="R5" s="7"/>
      <c r="S5" s="7"/>
      <c r="T5" s="7"/>
      <c r="U5" s="7"/>
      <c r="V5" s="7"/>
      <c r="W5" s="7"/>
      <c r="X5" s="7"/>
      <c r="Y5" s="7"/>
      <c r="Z5" s="7"/>
      <c r="AA5" s="7"/>
      <c r="AB5" s="9"/>
      <c r="AC5" s="9"/>
      <c r="AD5" s="9"/>
      <c r="AE5" s="9"/>
      <c r="AF5" s="9"/>
      <c r="AG5" s="9"/>
      <c r="AH5" s="9"/>
    </row>
    <row r="6" spans="1:34" ht="12" hidden="1" customHeight="1" x14ac:dyDescent="0.35">
      <c r="A6" s="1"/>
      <c r="B6" s="10" t="s">
        <v>37</v>
      </c>
      <c r="C6" s="11" t="s">
        <v>38</v>
      </c>
      <c r="D6" s="11" t="s">
        <v>39</v>
      </c>
      <c r="E6" s="168"/>
      <c r="F6" s="11" t="s">
        <v>40</v>
      </c>
      <c r="G6" s="11"/>
      <c r="H6" s="11"/>
      <c r="I6" s="11" t="s">
        <v>41</v>
      </c>
      <c r="J6" s="11" t="s">
        <v>42</v>
      </c>
      <c r="K6" s="7"/>
      <c r="L6" s="7"/>
      <c r="M6" s="7"/>
      <c r="N6" s="7"/>
      <c r="O6" s="7"/>
      <c r="P6" s="7"/>
      <c r="Q6" s="7"/>
      <c r="R6" s="7"/>
      <c r="S6" s="7"/>
      <c r="T6" s="7"/>
      <c r="U6" s="7"/>
      <c r="V6" s="7"/>
      <c r="W6" s="7"/>
      <c r="X6" s="7"/>
      <c r="Y6" s="7"/>
      <c r="Z6" s="7"/>
      <c r="AA6" s="7"/>
      <c r="AB6" s="9"/>
      <c r="AC6" s="9"/>
      <c r="AD6" s="9"/>
      <c r="AE6" s="9"/>
      <c r="AF6" s="9"/>
      <c r="AG6" s="9"/>
      <c r="AH6" s="9"/>
    </row>
    <row r="7" spans="1:34" ht="12" hidden="1" customHeight="1" x14ac:dyDescent="0.35">
      <c r="A7" s="1"/>
      <c r="B7" s="10" t="s">
        <v>43</v>
      </c>
      <c r="C7" s="11" t="s">
        <v>44</v>
      </c>
      <c r="D7" s="11" t="s">
        <v>45</v>
      </c>
      <c r="E7" s="168"/>
      <c r="F7" s="11" t="s">
        <v>46</v>
      </c>
      <c r="G7" s="11"/>
      <c r="H7" s="11"/>
      <c r="I7" s="11" t="s">
        <v>47</v>
      </c>
      <c r="J7" s="11"/>
      <c r="K7" s="7"/>
      <c r="L7" s="7"/>
      <c r="M7" s="7"/>
      <c r="N7" s="7"/>
      <c r="O7" s="7"/>
      <c r="P7" s="7"/>
      <c r="Q7" s="7"/>
      <c r="R7" s="7"/>
      <c r="S7" s="7"/>
      <c r="T7" s="7"/>
      <c r="U7" s="7"/>
      <c r="V7" s="7"/>
      <c r="W7" s="7"/>
      <c r="X7" s="7"/>
      <c r="Y7" s="7"/>
      <c r="Z7" s="7"/>
      <c r="AA7" s="7"/>
      <c r="AB7" s="9"/>
      <c r="AC7" s="9"/>
      <c r="AD7" s="9"/>
      <c r="AE7" s="9"/>
      <c r="AF7" s="9"/>
      <c r="AG7" s="9"/>
      <c r="AH7" s="9"/>
    </row>
    <row r="8" spans="1:34" ht="12" hidden="1" customHeight="1" x14ac:dyDescent="0.35">
      <c r="A8" s="1"/>
      <c r="B8" s="10" t="s">
        <v>48</v>
      </c>
      <c r="C8" s="11" t="s">
        <v>49</v>
      </c>
      <c r="D8" s="11" t="s">
        <v>50</v>
      </c>
      <c r="E8" s="168"/>
      <c r="F8" s="11" t="s">
        <v>51</v>
      </c>
      <c r="G8" s="11"/>
      <c r="H8" s="11"/>
      <c r="I8" s="11" t="s">
        <v>52</v>
      </c>
      <c r="J8" s="11"/>
      <c r="K8" s="7"/>
      <c r="L8" s="7"/>
      <c r="M8" s="7"/>
      <c r="N8" s="7"/>
      <c r="O8" s="7"/>
      <c r="P8" s="7"/>
      <c r="Q8" s="7"/>
      <c r="R8" s="7"/>
      <c r="S8" s="7"/>
      <c r="T8" s="7"/>
      <c r="U8" s="7"/>
      <c r="V8" s="7"/>
      <c r="W8" s="7"/>
      <c r="X8" s="7"/>
      <c r="Y8" s="7"/>
      <c r="Z8" s="7"/>
      <c r="AA8" s="7"/>
      <c r="AB8" s="9"/>
      <c r="AC8" s="9"/>
      <c r="AD8" s="9"/>
      <c r="AE8" s="9"/>
      <c r="AF8" s="9"/>
      <c r="AG8" s="9"/>
      <c r="AH8" s="9"/>
    </row>
    <row r="9" spans="1:34" ht="12" hidden="1" customHeight="1" x14ac:dyDescent="0.35">
      <c r="A9" s="1"/>
      <c r="B9" s="10" t="s">
        <v>53</v>
      </c>
      <c r="C9" s="11" t="s">
        <v>54</v>
      </c>
      <c r="D9" s="11" t="s">
        <v>55</v>
      </c>
      <c r="E9" s="168"/>
      <c r="F9" s="11" t="s">
        <v>56</v>
      </c>
      <c r="G9" s="11"/>
      <c r="H9" s="11"/>
      <c r="I9" s="11"/>
      <c r="J9" s="11"/>
      <c r="K9" s="7"/>
      <c r="L9" s="7"/>
      <c r="M9" s="7"/>
      <c r="N9" s="7"/>
      <c r="O9" s="7"/>
      <c r="P9" s="7"/>
      <c r="Q9" s="7"/>
      <c r="R9" s="7"/>
      <c r="S9" s="7"/>
      <c r="T9" s="7"/>
      <c r="U9" s="7"/>
      <c r="V9" s="7"/>
      <c r="W9" s="7"/>
      <c r="X9" s="7"/>
      <c r="Y9" s="7"/>
      <c r="Z9" s="7"/>
      <c r="AA9" s="7"/>
      <c r="AB9" s="9"/>
      <c r="AC9" s="9"/>
      <c r="AD9" s="9"/>
      <c r="AE9" s="9"/>
      <c r="AF9" s="9"/>
      <c r="AG9" s="9"/>
      <c r="AH9" s="9"/>
    </row>
    <row r="10" spans="1:34" ht="12" hidden="1" customHeight="1" x14ac:dyDescent="0.35">
      <c r="A10" s="1"/>
      <c r="B10" s="10" t="s">
        <v>57</v>
      </c>
      <c r="C10" s="11" t="s">
        <v>58</v>
      </c>
      <c r="D10" s="11" t="s">
        <v>59</v>
      </c>
      <c r="E10" s="168"/>
      <c r="F10" s="11" t="s">
        <v>60</v>
      </c>
      <c r="G10" s="11"/>
      <c r="H10" s="11"/>
      <c r="I10" s="11"/>
      <c r="J10" s="11"/>
      <c r="K10" s="7"/>
      <c r="L10" s="7"/>
      <c r="M10" s="7"/>
      <c r="N10" s="7"/>
      <c r="O10" s="7"/>
      <c r="P10" s="7"/>
      <c r="Q10" s="7"/>
      <c r="R10" s="7"/>
      <c r="S10" s="7"/>
      <c r="T10" s="7"/>
      <c r="U10" s="7"/>
      <c r="V10" s="7"/>
      <c r="W10" s="7"/>
      <c r="X10" s="7"/>
      <c r="Y10" s="7"/>
      <c r="Z10" s="7"/>
      <c r="AA10" s="7"/>
      <c r="AB10" s="9"/>
      <c r="AC10" s="9"/>
      <c r="AD10" s="9"/>
      <c r="AE10" s="9"/>
      <c r="AF10" s="9"/>
      <c r="AG10" s="9"/>
      <c r="AH10" s="9"/>
    </row>
    <row r="11" spans="1:34" ht="12" hidden="1" customHeight="1" x14ac:dyDescent="0.35">
      <c r="A11" s="1"/>
      <c r="B11" s="10" t="s">
        <v>61</v>
      </c>
      <c r="C11" s="11" t="s">
        <v>62</v>
      </c>
      <c r="D11" s="11" t="s">
        <v>63</v>
      </c>
      <c r="E11" s="168"/>
      <c r="F11" s="13"/>
      <c r="G11" s="13"/>
      <c r="H11" s="13"/>
      <c r="I11" s="13"/>
      <c r="J11" s="7"/>
      <c r="K11" s="7"/>
      <c r="L11" s="7"/>
      <c r="M11" s="7"/>
      <c r="N11" s="7"/>
      <c r="O11" s="7"/>
      <c r="P11" s="7"/>
      <c r="Q11" s="7"/>
      <c r="R11" s="7"/>
      <c r="S11" s="7"/>
      <c r="T11" s="7"/>
      <c r="U11" s="7"/>
      <c r="V11" s="7"/>
      <c r="W11" s="7"/>
      <c r="X11" s="7"/>
      <c r="Y11" s="7"/>
      <c r="Z11" s="7"/>
      <c r="AA11" s="7"/>
      <c r="AB11" s="9"/>
      <c r="AC11" s="9"/>
      <c r="AD11" s="9"/>
      <c r="AE11" s="9"/>
      <c r="AF11" s="9"/>
      <c r="AG11" s="9"/>
      <c r="AH11" s="9"/>
    </row>
    <row r="12" spans="1:34" ht="12" hidden="1" customHeight="1" x14ac:dyDescent="0.35">
      <c r="A12" s="1"/>
      <c r="B12" s="10" t="s">
        <v>64</v>
      </c>
      <c r="C12" s="11" t="s">
        <v>65</v>
      </c>
      <c r="D12" s="11" t="s">
        <v>66</v>
      </c>
      <c r="E12" s="168"/>
      <c r="F12" s="13"/>
      <c r="G12" s="13"/>
      <c r="H12" s="13"/>
      <c r="I12" s="13"/>
      <c r="J12" s="7"/>
      <c r="K12" s="7"/>
      <c r="L12" s="7"/>
      <c r="M12" s="7"/>
      <c r="N12" s="7"/>
      <c r="O12" s="7"/>
      <c r="P12" s="7"/>
      <c r="Q12" s="7"/>
      <c r="R12" s="7"/>
      <c r="S12" s="7"/>
      <c r="T12" s="7"/>
      <c r="U12" s="7"/>
      <c r="V12" s="7"/>
      <c r="W12" s="7"/>
      <c r="X12" s="7"/>
      <c r="Y12" s="7"/>
      <c r="Z12" s="7"/>
      <c r="AA12" s="7"/>
      <c r="AB12" s="9"/>
      <c r="AC12" s="9"/>
      <c r="AD12" s="9"/>
      <c r="AE12" s="9"/>
      <c r="AF12" s="9"/>
      <c r="AG12" s="9"/>
      <c r="AH12" s="9"/>
    </row>
    <row r="13" spans="1:34" ht="12" hidden="1" customHeight="1" x14ac:dyDescent="0.35">
      <c r="A13" s="1"/>
      <c r="B13" s="10" t="s">
        <v>67</v>
      </c>
      <c r="C13" s="11" t="s">
        <v>68</v>
      </c>
      <c r="D13" s="11" t="s">
        <v>69</v>
      </c>
      <c r="E13" s="168"/>
      <c r="F13" s="13"/>
      <c r="G13" s="13"/>
      <c r="H13" s="13"/>
      <c r="I13" s="13"/>
      <c r="J13" s="7"/>
      <c r="K13" s="7"/>
      <c r="L13" s="7"/>
      <c r="M13" s="7"/>
      <c r="N13" s="7"/>
      <c r="O13" s="7"/>
      <c r="P13" s="7"/>
      <c r="Q13" s="7"/>
      <c r="R13" s="7"/>
      <c r="S13" s="7"/>
      <c r="T13" s="7"/>
      <c r="U13" s="7"/>
      <c r="V13" s="7"/>
      <c r="W13" s="7"/>
      <c r="X13" s="7"/>
      <c r="Y13" s="7"/>
      <c r="Z13" s="7"/>
      <c r="AA13" s="7"/>
      <c r="AB13" s="9"/>
      <c r="AC13" s="9"/>
      <c r="AD13" s="9"/>
      <c r="AE13" s="9"/>
      <c r="AF13" s="9"/>
      <c r="AG13" s="9"/>
      <c r="AH13" s="9"/>
    </row>
    <row r="14" spans="1:34" ht="12" hidden="1" customHeight="1" x14ac:dyDescent="0.35">
      <c r="A14" s="1"/>
      <c r="B14" s="10" t="s">
        <v>70</v>
      </c>
      <c r="C14" s="11" t="s">
        <v>71</v>
      </c>
      <c r="D14" s="11" t="s">
        <v>72</v>
      </c>
      <c r="E14" s="168"/>
      <c r="F14" s="13"/>
      <c r="G14" s="13"/>
      <c r="H14" s="13"/>
      <c r="I14" s="13"/>
      <c r="J14" s="7"/>
      <c r="K14" s="7"/>
      <c r="L14" s="7"/>
      <c r="M14" s="7"/>
      <c r="N14" s="7"/>
      <c r="O14" s="7"/>
      <c r="P14" s="7"/>
      <c r="Q14" s="7"/>
      <c r="R14" s="7"/>
      <c r="S14" s="7"/>
      <c r="T14" s="7"/>
      <c r="U14" s="7"/>
      <c r="V14" s="7"/>
      <c r="W14" s="7"/>
      <c r="X14" s="7"/>
      <c r="Y14" s="7"/>
      <c r="Z14" s="7"/>
      <c r="AA14" s="7"/>
      <c r="AB14" s="9"/>
      <c r="AC14" s="9"/>
      <c r="AD14" s="9"/>
      <c r="AE14" s="9"/>
      <c r="AF14" s="9"/>
      <c r="AG14" s="9"/>
      <c r="AH14" s="9"/>
    </row>
    <row r="15" spans="1:34" ht="12" hidden="1" customHeight="1" x14ac:dyDescent="0.35">
      <c r="A15" s="1"/>
      <c r="B15" s="10" t="s">
        <v>73</v>
      </c>
      <c r="C15" s="11" t="s">
        <v>74</v>
      </c>
      <c r="D15" s="11"/>
      <c r="E15" s="168"/>
      <c r="F15" s="13"/>
      <c r="G15" s="13"/>
      <c r="H15" s="13"/>
      <c r="I15" s="13"/>
      <c r="J15" s="7"/>
      <c r="K15" s="7"/>
      <c r="L15" s="7"/>
      <c r="M15" s="7"/>
      <c r="N15" s="7"/>
      <c r="O15" s="7"/>
      <c r="P15" s="7"/>
      <c r="Q15" s="7"/>
      <c r="R15" s="7"/>
      <c r="S15" s="7"/>
      <c r="T15" s="7"/>
      <c r="U15" s="7"/>
      <c r="V15" s="7"/>
      <c r="W15" s="7"/>
      <c r="X15" s="7"/>
      <c r="Y15" s="7"/>
      <c r="Z15" s="7"/>
      <c r="AA15" s="7"/>
      <c r="AB15" s="9"/>
      <c r="AC15" s="9"/>
      <c r="AD15" s="9"/>
      <c r="AE15" s="9"/>
      <c r="AF15" s="9"/>
      <c r="AG15" s="9"/>
      <c r="AH15" s="9"/>
    </row>
    <row r="16" spans="1:34" ht="12" hidden="1" customHeight="1" x14ac:dyDescent="0.35">
      <c r="A16" s="1"/>
      <c r="B16" s="10" t="s">
        <v>75</v>
      </c>
      <c r="C16" s="11" t="s">
        <v>76</v>
      </c>
      <c r="D16" s="11"/>
      <c r="E16" s="168"/>
      <c r="F16" s="13"/>
      <c r="G16" s="13"/>
      <c r="H16" s="13"/>
      <c r="I16" s="13"/>
      <c r="J16" s="7"/>
      <c r="K16" s="7"/>
      <c r="L16" s="7"/>
      <c r="M16" s="7"/>
      <c r="N16" s="7"/>
      <c r="O16" s="7"/>
      <c r="P16" s="7"/>
      <c r="Q16" s="7"/>
      <c r="R16" s="7"/>
      <c r="S16" s="7"/>
      <c r="T16" s="7"/>
      <c r="U16" s="7"/>
      <c r="V16" s="7"/>
      <c r="W16" s="7"/>
      <c r="X16" s="7"/>
      <c r="Y16" s="7"/>
      <c r="Z16" s="7"/>
      <c r="AA16" s="7"/>
      <c r="AB16" s="9"/>
      <c r="AC16" s="9"/>
      <c r="AD16" s="9"/>
      <c r="AE16" s="9"/>
      <c r="AF16" s="9"/>
      <c r="AG16" s="9"/>
      <c r="AH16" s="9"/>
    </row>
    <row r="17" spans="1:34" ht="12" hidden="1" customHeight="1" x14ac:dyDescent="0.35">
      <c r="A17" s="1"/>
      <c r="B17" s="10" t="s">
        <v>77</v>
      </c>
      <c r="C17" s="11" t="s">
        <v>78</v>
      </c>
      <c r="D17" s="11"/>
      <c r="E17" s="168"/>
      <c r="F17" s="13"/>
      <c r="G17" s="13"/>
      <c r="H17" s="7"/>
      <c r="I17" s="13"/>
      <c r="J17" s="7"/>
      <c r="K17" s="7"/>
      <c r="L17" s="7"/>
      <c r="M17" s="7"/>
      <c r="N17" s="7"/>
      <c r="O17" s="7"/>
      <c r="P17" s="7"/>
      <c r="Q17" s="7"/>
      <c r="R17" s="7"/>
      <c r="S17" s="7"/>
      <c r="T17" s="7"/>
      <c r="U17" s="7"/>
      <c r="V17" s="7"/>
      <c r="W17" s="7"/>
      <c r="X17" s="7"/>
      <c r="Y17" s="7"/>
      <c r="Z17" s="7"/>
      <c r="AA17" s="7"/>
      <c r="AB17" s="9"/>
      <c r="AC17" s="9"/>
      <c r="AD17" s="9"/>
      <c r="AE17" s="9"/>
      <c r="AF17" s="9"/>
      <c r="AG17" s="9"/>
      <c r="AH17" s="9"/>
    </row>
    <row r="18" spans="1:34" ht="12" hidden="1" customHeight="1" x14ac:dyDescent="0.35">
      <c r="A18" s="1"/>
      <c r="B18" s="7"/>
      <c r="C18" s="7"/>
      <c r="D18" s="7"/>
      <c r="E18" s="7"/>
      <c r="F18" s="7"/>
      <c r="G18" s="7"/>
      <c r="H18" s="7"/>
      <c r="I18" s="7"/>
      <c r="J18" s="7"/>
      <c r="K18" s="7"/>
      <c r="L18" s="7"/>
      <c r="M18" s="7"/>
      <c r="N18" s="7"/>
      <c r="O18" s="7"/>
      <c r="P18" s="7"/>
      <c r="Q18" s="7"/>
      <c r="R18" s="7"/>
      <c r="S18" s="7"/>
      <c r="T18" s="7"/>
      <c r="U18" s="7"/>
      <c r="V18" s="7"/>
      <c r="W18" s="7"/>
      <c r="X18" s="7"/>
      <c r="Y18" s="7"/>
      <c r="Z18" s="7"/>
      <c r="AA18" s="7"/>
      <c r="AB18" s="9"/>
      <c r="AC18" s="9"/>
      <c r="AD18" s="9"/>
      <c r="AE18" s="9"/>
      <c r="AF18" s="9"/>
      <c r="AG18" s="9"/>
      <c r="AH18" s="9"/>
    </row>
    <row r="19" spans="1:34" ht="12" hidden="1" customHeight="1" x14ac:dyDescent="0.35">
      <c r="A19" s="1"/>
      <c r="B19" s="7"/>
      <c r="C19" s="7"/>
      <c r="D19" s="7"/>
      <c r="E19" s="7"/>
      <c r="F19" s="7"/>
      <c r="G19" s="7"/>
      <c r="H19" s="7"/>
      <c r="I19" s="7"/>
      <c r="J19" s="7"/>
      <c r="K19" s="7"/>
      <c r="L19" s="7"/>
      <c r="M19" s="7"/>
      <c r="N19" s="7"/>
      <c r="O19" s="7"/>
      <c r="P19" s="7"/>
      <c r="Q19" s="7"/>
      <c r="R19" s="7"/>
      <c r="S19" s="7"/>
      <c r="T19" s="7"/>
      <c r="U19" s="7"/>
      <c r="V19" s="7"/>
      <c r="W19" s="7"/>
      <c r="X19" s="7"/>
      <c r="Y19" s="7"/>
      <c r="Z19" s="7"/>
      <c r="AA19" s="7"/>
      <c r="AB19" s="9"/>
      <c r="AC19" s="9"/>
      <c r="AD19" s="9"/>
      <c r="AE19" s="9"/>
      <c r="AF19" s="9"/>
      <c r="AG19" s="9"/>
      <c r="AH19" s="9"/>
    </row>
    <row r="20" spans="1:34" ht="12" hidden="1" customHeight="1" x14ac:dyDescent="0.35">
      <c r="A20" s="1"/>
      <c r="B20" s="7"/>
      <c r="C20" s="7"/>
      <c r="D20" s="7"/>
      <c r="E20" s="7"/>
      <c r="F20" s="7"/>
      <c r="G20" s="7"/>
      <c r="H20" s="7"/>
      <c r="I20" s="7"/>
      <c r="J20" s="7"/>
      <c r="K20" s="7"/>
      <c r="L20" s="7"/>
      <c r="M20" s="7"/>
      <c r="N20" s="7"/>
      <c r="O20" s="7"/>
      <c r="P20" s="7"/>
      <c r="Q20" s="7"/>
      <c r="R20" s="7"/>
      <c r="S20" s="7"/>
      <c r="T20" s="7"/>
      <c r="U20" s="7"/>
      <c r="V20" s="7"/>
      <c r="W20" s="7"/>
      <c r="X20" s="7"/>
      <c r="Y20" s="7"/>
      <c r="Z20" s="7"/>
      <c r="AA20" s="7"/>
      <c r="AB20" s="9"/>
      <c r="AC20" s="9"/>
      <c r="AD20" s="9"/>
      <c r="AE20" s="9"/>
      <c r="AF20" s="9"/>
      <c r="AG20" s="9"/>
      <c r="AH20" s="9"/>
    </row>
    <row r="21" spans="1:34" ht="37.5" customHeight="1" x14ac:dyDescent="0.25">
      <c r="A21" s="1461"/>
      <c r="B21" s="1391"/>
      <c r="C21" s="1384"/>
      <c r="D21" s="1448" t="s">
        <v>79</v>
      </c>
      <c r="E21" s="1391"/>
      <c r="F21" s="1391"/>
      <c r="G21" s="1449"/>
      <c r="H21" s="1391"/>
      <c r="I21" s="1391"/>
      <c r="J21" s="1391"/>
      <c r="K21" s="1391"/>
      <c r="L21" s="1391"/>
      <c r="M21" s="1391"/>
      <c r="N21" s="1391"/>
      <c r="O21" s="1391"/>
      <c r="P21" s="1391"/>
      <c r="Q21" s="1391"/>
      <c r="R21" s="1391"/>
      <c r="S21" s="1517"/>
      <c r="T21" s="1451"/>
      <c r="U21" s="1499" t="s">
        <v>80</v>
      </c>
      <c r="V21" s="1393"/>
      <c r="W21" s="1441"/>
      <c r="X21" s="7"/>
      <c r="Y21" s="7"/>
      <c r="Z21" s="7"/>
      <c r="AA21" s="7"/>
      <c r="AB21" s="9"/>
      <c r="AC21" s="9"/>
      <c r="AD21" s="9"/>
      <c r="AE21" s="9"/>
      <c r="AF21" s="9"/>
      <c r="AG21" s="9"/>
      <c r="AH21" s="9"/>
    </row>
    <row r="22" spans="1:34" ht="37.5" customHeight="1" x14ac:dyDescent="0.25">
      <c r="A22" s="1452"/>
      <c r="B22" s="1454"/>
      <c r="C22" s="1400"/>
      <c r="D22" s="1452"/>
      <c r="E22" s="1454"/>
      <c r="F22" s="1454"/>
      <c r="G22" s="1453"/>
      <c r="H22" s="1454"/>
      <c r="I22" s="1454"/>
      <c r="J22" s="1454"/>
      <c r="K22" s="1454"/>
      <c r="L22" s="1454"/>
      <c r="M22" s="1454"/>
      <c r="N22" s="1454"/>
      <c r="O22" s="1454"/>
      <c r="P22" s="1454"/>
      <c r="Q22" s="1454"/>
      <c r="R22" s="1454"/>
      <c r="S22" s="1518"/>
      <c r="T22" s="1456"/>
      <c r="U22" s="1513" t="s">
        <v>81</v>
      </c>
      <c r="V22" s="1363"/>
      <c r="W22" s="1514"/>
      <c r="X22" s="7"/>
      <c r="Y22" s="7"/>
      <c r="Z22" s="7"/>
      <c r="AA22" s="7"/>
      <c r="AB22" s="9"/>
      <c r="AC22" s="9"/>
      <c r="AD22" s="9"/>
      <c r="AE22" s="9"/>
      <c r="AF22" s="9"/>
      <c r="AG22" s="9"/>
      <c r="AH22" s="9"/>
    </row>
    <row r="23" spans="1:34" ht="37.5" customHeight="1" x14ac:dyDescent="0.25">
      <c r="A23" s="1452"/>
      <c r="B23" s="1454"/>
      <c r="C23" s="1400"/>
      <c r="D23" s="1452"/>
      <c r="E23" s="1454"/>
      <c r="F23" s="1454"/>
      <c r="G23" s="1453"/>
      <c r="H23" s="1454"/>
      <c r="I23" s="1454"/>
      <c r="J23" s="1454"/>
      <c r="K23" s="1454"/>
      <c r="L23" s="1454"/>
      <c r="M23" s="1454"/>
      <c r="N23" s="1454"/>
      <c r="O23" s="1454"/>
      <c r="P23" s="1454"/>
      <c r="Q23" s="1454"/>
      <c r="R23" s="1454"/>
      <c r="S23" s="1518"/>
      <c r="T23" s="1456"/>
      <c r="U23" s="456" t="s">
        <v>83</v>
      </c>
      <c r="V23" s="20"/>
      <c r="W23" s="1236"/>
      <c r="X23" s="7"/>
      <c r="Y23" s="7"/>
      <c r="Z23" s="7"/>
      <c r="AA23" s="7"/>
      <c r="AB23" s="9"/>
      <c r="AC23" s="9"/>
      <c r="AD23" s="9"/>
      <c r="AE23" s="9"/>
      <c r="AF23" s="9"/>
      <c r="AG23" s="9"/>
      <c r="AH23" s="9"/>
    </row>
    <row r="24" spans="1:34" ht="37.5" customHeight="1" x14ac:dyDescent="0.25">
      <c r="A24" s="1457"/>
      <c r="B24" s="1367"/>
      <c r="C24" s="1406"/>
      <c r="D24" s="1457"/>
      <c r="E24" s="1367"/>
      <c r="F24" s="1367"/>
      <c r="G24" s="1458"/>
      <c r="H24" s="1367"/>
      <c r="I24" s="1367"/>
      <c r="J24" s="1367"/>
      <c r="K24" s="1367"/>
      <c r="L24" s="1367"/>
      <c r="M24" s="1367"/>
      <c r="N24" s="1367"/>
      <c r="O24" s="1367"/>
      <c r="P24" s="1367"/>
      <c r="Q24" s="1367"/>
      <c r="R24" s="1367"/>
      <c r="S24" s="1519"/>
      <c r="T24" s="1460"/>
      <c r="U24" s="1515" t="s">
        <v>84</v>
      </c>
      <c r="V24" s="1396"/>
      <c r="W24" s="1516"/>
      <c r="X24" s="7"/>
      <c r="Y24" s="7"/>
      <c r="Z24" s="7"/>
      <c r="AA24" s="7"/>
      <c r="AB24" s="9"/>
      <c r="AC24" s="9"/>
      <c r="AD24" s="9"/>
      <c r="AE24" s="9"/>
      <c r="AF24" s="9"/>
      <c r="AG24" s="9"/>
      <c r="AH24" s="9"/>
    </row>
    <row r="25" spans="1:34" ht="36.75" customHeight="1" x14ac:dyDescent="0.25">
      <c r="A25" s="22"/>
      <c r="B25" s="23"/>
      <c r="C25" s="23"/>
      <c r="D25" s="23"/>
      <c r="E25" s="23"/>
      <c r="F25" s="25"/>
      <c r="G25" s="1017"/>
      <c r="H25" s="25"/>
      <c r="I25" s="25"/>
      <c r="J25" s="25"/>
      <c r="K25" s="25"/>
      <c r="L25" s="25"/>
      <c r="M25" s="25"/>
      <c r="N25" s="25"/>
      <c r="O25" s="25"/>
      <c r="P25" s="25"/>
      <c r="Q25" s="25"/>
      <c r="R25" s="25"/>
      <c r="S25" s="25"/>
      <c r="T25" s="1017"/>
      <c r="U25" s="25"/>
      <c r="V25" s="27"/>
      <c r="W25" s="1237"/>
      <c r="X25" s="27"/>
      <c r="Y25" s="7"/>
      <c r="Z25" s="7"/>
      <c r="AA25" s="7"/>
      <c r="AB25" s="9"/>
      <c r="AC25" s="9"/>
      <c r="AD25" s="9"/>
      <c r="AE25" s="9"/>
      <c r="AF25" s="9"/>
      <c r="AG25" s="9"/>
      <c r="AH25" s="9"/>
    </row>
    <row r="26" spans="1:34" ht="63" customHeight="1" x14ac:dyDescent="0.25">
      <c r="A26" s="1436" t="s">
        <v>85</v>
      </c>
      <c r="B26" s="1389"/>
      <c r="C26" s="1378"/>
      <c r="D26" s="18"/>
      <c r="E26" s="18"/>
      <c r="F26" s="1440" t="str">
        <f>CONCATENATE("INFORME DE SEGUIMIENTO DEL PROCESO ",A27)</f>
        <v>INFORME DE SEGUIMIENTO DEL PROCESO ESTUDIOS</v>
      </c>
      <c r="G26" s="1441"/>
      <c r="H26" s="458"/>
      <c r="I26" s="1442" t="s">
        <v>86</v>
      </c>
      <c r="J26" s="1389"/>
      <c r="K26" s="1389"/>
      <c r="L26" s="1389"/>
      <c r="M26" s="1378"/>
      <c r="N26" s="179"/>
      <c r="O26" s="25"/>
      <c r="P26" s="32"/>
      <c r="Q26" s="32"/>
      <c r="R26" s="18"/>
      <c r="S26" s="546"/>
      <c r="T26" s="1023"/>
      <c r="U26" s="18"/>
      <c r="V26" s="18"/>
      <c r="W26" s="1023"/>
      <c r="X26" s="18"/>
      <c r="Y26" s="7"/>
      <c r="Z26" s="7"/>
      <c r="AA26" s="7"/>
      <c r="AB26" s="9"/>
      <c r="AC26" s="9"/>
      <c r="AD26" s="9"/>
      <c r="AE26" s="9"/>
      <c r="AF26" s="9"/>
      <c r="AG26" s="9"/>
      <c r="AH26" s="9"/>
    </row>
    <row r="27" spans="1:34" ht="53.25" customHeight="1" x14ac:dyDescent="0.25">
      <c r="A27" s="1436" t="s">
        <v>31</v>
      </c>
      <c r="B27" s="1389"/>
      <c r="C27" s="1378"/>
      <c r="D27" s="18"/>
      <c r="E27" s="18"/>
      <c r="F27" s="34" t="s">
        <v>87</v>
      </c>
      <c r="G27" s="1106">
        <f>+COUNTA(E40:E159)</f>
        <v>8</v>
      </c>
      <c r="H27" s="459"/>
      <c r="I27" s="1443" t="s">
        <v>88</v>
      </c>
      <c r="J27" s="1393"/>
      <c r="K27" s="1382"/>
      <c r="L27" s="1444">
        <f>COUNTIF(I40:I140,"CORRECCIÓN")</f>
        <v>1</v>
      </c>
      <c r="M27" s="1382"/>
      <c r="N27" s="30"/>
      <c r="O27" s="18"/>
      <c r="P27" s="1497" t="s">
        <v>89</v>
      </c>
      <c r="Q27" s="1359"/>
      <c r="R27" s="1359"/>
      <c r="S27" s="1520"/>
      <c r="T27" s="1498"/>
      <c r="U27" s="1359"/>
      <c r="V27" s="1359"/>
      <c r="W27" s="1023"/>
      <c r="X27" s="18"/>
      <c r="Y27" s="7"/>
      <c r="Z27" s="7"/>
      <c r="AA27" s="7"/>
      <c r="AB27" s="9"/>
      <c r="AC27" s="9"/>
      <c r="AD27" s="9"/>
      <c r="AE27" s="9"/>
      <c r="AF27" s="9"/>
      <c r="AG27" s="9"/>
      <c r="AH27" s="9"/>
    </row>
    <row r="28" spans="1:34" ht="56.25" customHeight="1" x14ac:dyDescent="0.35">
      <c r="A28" s="38"/>
      <c r="B28" s="18"/>
      <c r="C28" s="18"/>
      <c r="D28" s="39"/>
      <c r="E28" s="18"/>
      <c r="F28" s="34" t="s">
        <v>90</v>
      </c>
      <c r="G28" s="1107">
        <f>+COUNTA(H40:H159)</f>
        <v>9</v>
      </c>
      <c r="H28" s="459"/>
      <c r="I28" s="1432" t="s">
        <v>91</v>
      </c>
      <c r="J28" s="1363"/>
      <c r="K28" s="1369"/>
      <c r="L28" s="1433">
        <f>COUNTIF(I40:I140,"ACCIÓN PREVENTIVA")</f>
        <v>0</v>
      </c>
      <c r="M28" s="1369"/>
      <c r="N28" s="18"/>
      <c r="O28" s="18"/>
      <c r="P28" s="187" t="s">
        <v>92</v>
      </c>
      <c r="Q28" s="188" t="s">
        <v>93</v>
      </c>
      <c r="R28" s="188" t="s">
        <v>94</v>
      </c>
      <c r="S28" s="189" t="s">
        <v>95</v>
      </c>
      <c r="T28" s="1018" t="s">
        <v>96</v>
      </c>
      <c r="U28" s="460" t="s">
        <v>97</v>
      </c>
      <c r="V28" s="42" t="s">
        <v>98</v>
      </c>
      <c r="W28" s="1023"/>
      <c r="X28" s="18"/>
      <c r="Y28" s="7"/>
      <c r="Z28" s="7"/>
      <c r="AA28" s="7"/>
      <c r="AB28" s="9"/>
      <c r="AC28" s="9"/>
      <c r="AD28" s="9"/>
      <c r="AE28" s="9"/>
      <c r="AF28" s="9"/>
      <c r="AG28" s="9"/>
      <c r="AH28" s="9"/>
    </row>
    <row r="29" spans="1:34" ht="53.25" customHeight="1" x14ac:dyDescent="0.35">
      <c r="A29" s="38"/>
      <c r="B29" s="18"/>
      <c r="C29" s="18"/>
      <c r="D29" s="46"/>
      <c r="E29" s="18"/>
      <c r="F29" s="47" t="s">
        <v>99</v>
      </c>
      <c r="G29" s="1108">
        <f>+COUNTIF(V40:V159,"Cerrada")</f>
        <v>8</v>
      </c>
      <c r="H29" s="459"/>
      <c r="I29" s="1432" t="s">
        <v>100</v>
      </c>
      <c r="J29" s="1363"/>
      <c r="K29" s="1369"/>
      <c r="L29" s="1433">
        <f>COUNTIF(I40:I140,"ACCIÓN CORRECTIVA")</f>
        <v>1</v>
      </c>
      <c r="M29" s="1369"/>
      <c r="N29" s="30"/>
      <c r="O29" s="18"/>
      <c r="P29" s="187">
        <v>2011</v>
      </c>
      <c r="Q29" s="188">
        <v>0</v>
      </c>
      <c r="R29" s="187">
        <v>0</v>
      </c>
      <c r="S29" s="1124">
        <v>0</v>
      </c>
      <c r="T29" s="1132">
        <f t="shared" ref="T29:T31" si="0">+Q29+R29+S29</f>
        <v>0</v>
      </c>
      <c r="U29" s="188">
        <v>0</v>
      </c>
      <c r="V29" s="188">
        <v>0</v>
      </c>
      <c r="W29" s="1023"/>
      <c r="X29" s="18"/>
      <c r="Y29" s="7"/>
      <c r="Z29" s="7"/>
      <c r="AA29" s="7"/>
      <c r="AB29" s="9"/>
      <c r="AC29" s="9"/>
      <c r="AD29" s="9"/>
      <c r="AE29" s="9"/>
      <c r="AF29" s="9"/>
      <c r="AG29" s="9"/>
      <c r="AH29" s="9"/>
    </row>
    <row r="30" spans="1:34" ht="48.75" customHeight="1" x14ac:dyDescent="0.35">
      <c r="A30" s="38"/>
      <c r="B30" s="18"/>
      <c r="C30" s="18"/>
      <c r="D30" s="39"/>
      <c r="E30" s="18"/>
      <c r="F30" s="52" t="s">
        <v>101</v>
      </c>
      <c r="G30" s="1109">
        <f>+COUNTIF(V40:V159,"Cerrada Condicional")</f>
        <v>0</v>
      </c>
      <c r="H30" s="459"/>
      <c r="I30" s="1434" t="s">
        <v>102</v>
      </c>
      <c r="J30" s="1435"/>
      <c r="K30" s="1380"/>
      <c r="L30" s="1431">
        <f>COUNTIF(I40:I140,"ACCIÓN DE MEJORA")</f>
        <v>7</v>
      </c>
      <c r="M30" s="1380"/>
      <c r="N30" s="18"/>
      <c r="O30" s="18"/>
      <c r="P30" s="191">
        <v>2012</v>
      </c>
      <c r="Q30" s="60">
        <v>0</v>
      </c>
      <c r="R30" s="191">
        <v>0</v>
      </c>
      <c r="S30" s="1123">
        <v>0</v>
      </c>
      <c r="T30" s="1020">
        <f t="shared" si="0"/>
        <v>0</v>
      </c>
      <c r="U30" s="60">
        <v>0</v>
      </c>
      <c r="V30" s="60">
        <v>0</v>
      </c>
      <c r="W30" s="1023"/>
      <c r="X30" s="18"/>
      <c r="Y30" s="7"/>
      <c r="Z30" s="7"/>
      <c r="AA30" s="7"/>
      <c r="AB30" s="9"/>
      <c r="AC30" s="9"/>
      <c r="AD30" s="9"/>
      <c r="AE30" s="9"/>
      <c r="AF30" s="9"/>
      <c r="AG30" s="9"/>
      <c r="AH30" s="9"/>
    </row>
    <row r="31" spans="1:34" ht="58.5" customHeight="1" x14ac:dyDescent="0.35">
      <c r="A31" s="38"/>
      <c r="B31" s="18"/>
      <c r="C31" s="18"/>
      <c r="D31" s="46"/>
      <c r="E31" s="18"/>
      <c r="F31" s="34" t="s">
        <v>104</v>
      </c>
      <c r="G31" s="1106">
        <f>+COUNTIF(V40:V159,"Abierta - en Desarrollo")</f>
        <v>1</v>
      </c>
      <c r="H31" s="459"/>
      <c r="I31" s="1430" t="s">
        <v>105</v>
      </c>
      <c r="J31" s="1389"/>
      <c r="K31" s="1389"/>
      <c r="L31" s="1389"/>
      <c r="M31" s="1378"/>
      <c r="N31" s="18"/>
      <c r="O31" s="18"/>
      <c r="P31" s="191">
        <v>2013</v>
      </c>
      <c r="Q31" s="60">
        <v>0</v>
      </c>
      <c r="R31" s="191">
        <v>0</v>
      </c>
      <c r="S31" s="1123">
        <v>0</v>
      </c>
      <c r="T31" s="1020">
        <f t="shared" si="0"/>
        <v>0</v>
      </c>
      <c r="U31" s="60">
        <v>0</v>
      </c>
      <c r="V31" s="60">
        <v>0</v>
      </c>
      <c r="W31" s="1023"/>
      <c r="X31" s="18"/>
      <c r="Y31" s="7"/>
      <c r="Z31" s="7"/>
      <c r="AA31" s="7"/>
      <c r="AB31" s="9"/>
      <c r="AC31" s="9"/>
      <c r="AD31" s="9"/>
      <c r="AE31" s="9"/>
      <c r="AF31" s="9"/>
      <c r="AG31" s="9"/>
      <c r="AH31" s="9"/>
    </row>
    <row r="32" spans="1:34" ht="63" customHeight="1" x14ac:dyDescent="0.35">
      <c r="A32" s="38"/>
      <c r="B32" s="18"/>
      <c r="C32" s="18"/>
      <c r="D32" s="39"/>
      <c r="E32" s="18"/>
      <c r="F32" s="64" t="s">
        <v>106</v>
      </c>
      <c r="G32" s="1108">
        <f>+COUNTIF(V40:V159,"Abierta - Vencida")</f>
        <v>0</v>
      </c>
      <c r="H32" s="459"/>
      <c r="I32" s="65" t="s">
        <v>14</v>
      </c>
      <c r="J32" s="66">
        <f>COUNTIF(J40:J159,"SGC")</f>
        <v>9</v>
      </c>
      <c r="K32" s="67" t="s">
        <v>35</v>
      </c>
      <c r="L32" s="68">
        <f>COUNTIF(J40:J159,"S&amp;SO")</f>
        <v>0</v>
      </c>
      <c r="M32" s="461" t="s">
        <v>96</v>
      </c>
      <c r="N32" s="18"/>
      <c r="O32" s="25"/>
      <c r="P32" s="191">
        <v>2014</v>
      </c>
      <c r="Q32" s="60"/>
      <c r="R32" s="191"/>
      <c r="S32" s="1123"/>
      <c r="T32" s="1020"/>
      <c r="U32" s="60"/>
      <c r="V32" s="60"/>
      <c r="W32" s="1023"/>
      <c r="X32" s="18"/>
      <c r="Y32" s="7"/>
      <c r="Z32" s="7"/>
      <c r="AA32" s="7"/>
      <c r="AB32" s="9"/>
      <c r="AC32" s="9"/>
      <c r="AD32" s="9"/>
      <c r="AE32" s="9"/>
      <c r="AF32" s="9"/>
      <c r="AG32" s="9"/>
      <c r="AH32" s="9"/>
    </row>
    <row r="33" spans="1:34" ht="42.75" customHeight="1" x14ac:dyDescent="0.35">
      <c r="A33" s="38"/>
      <c r="B33" s="18"/>
      <c r="C33" s="18"/>
      <c r="D33" s="18"/>
      <c r="E33" s="18"/>
      <c r="F33" s="70" t="s">
        <v>107</v>
      </c>
      <c r="G33" s="1110">
        <f>SUM(G31:G32)</f>
        <v>1</v>
      </c>
      <c r="H33" s="459"/>
      <c r="I33" s="72" t="s">
        <v>52</v>
      </c>
      <c r="J33" s="73">
        <f>COUNTIF(J40:J159,"SCI")</f>
        <v>0</v>
      </c>
      <c r="K33" s="74" t="s">
        <v>28</v>
      </c>
      <c r="L33" s="75">
        <f>COUNTIF(J40:J159,"SGSI")</f>
        <v>0</v>
      </c>
      <c r="M33" s="1501">
        <f>+J32+J33+J34+J35+L32+L33+L34</f>
        <v>9</v>
      </c>
      <c r="N33" s="18"/>
      <c r="O33" s="25"/>
      <c r="P33" s="203" t="s">
        <v>108</v>
      </c>
      <c r="Q33" s="77">
        <f t="shared" ref="Q33:V33" si="1">SUM(Q29:Q32)</f>
        <v>0</v>
      </c>
      <c r="R33" s="77">
        <f t="shared" si="1"/>
        <v>0</v>
      </c>
      <c r="S33" s="77">
        <f t="shared" si="1"/>
        <v>0</v>
      </c>
      <c r="T33" s="1021">
        <f t="shared" si="1"/>
        <v>0</v>
      </c>
      <c r="U33" s="77">
        <f t="shared" si="1"/>
        <v>0</v>
      </c>
      <c r="V33" s="77">
        <f t="shared" si="1"/>
        <v>0</v>
      </c>
      <c r="W33" s="1023"/>
      <c r="X33" s="18"/>
      <c r="Y33" s="7"/>
      <c r="Z33" s="7"/>
      <c r="AA33" s="7"/>
      <c r="AB33" s="9"/>
      <c r="AC33" s="9"/>
      <c r="AD33" s="9"/>
      <c r="AE33" s="9"/>
      <c r="AF33" s="9"/>
      <c r="AG33" s="9"/>
      <c r="AH33" s="9"/>
    </row>
    <row r="34" spans="1:34" ht="54.75" customHeight="1" x14ac:dyDescent="0.35">
      <c r="A34" s="38"/>
      <c r="B34" s="18"/>
      <c r="C34" s="18"/>
      <c r="D34" s="18"/>
      <c r="E34" s="18"/>
      <c r="F34" s="34" t="s">
        <v>109</v>
      </c>
      <c r="G34" s="1107">
        <f>+COUNTA(Q40:Q159)</f>
        <v>7</v>
      </c>
      <c r="H34" s="18"/>
      <c r="I34" s="72" t="s">
        <v>47</v>
      </c>
      <c r="J34" s="73">
        <f>COUNTIF(J40:J159,"SGA")</f>
        <v>0</v>
      </c>
      <c r="K34" s="79" t="s">
        <v>21</v>
      </c>
      <c r="L34" s="80">
        <f>COUNTIF(J40:J159,"SIGA")</f>
        <v>0</v>
      </c>
      <c r="M34" s="1467"/>
      <c r="N34" s="18"/>
      <c r="O34" s="25"/>
      <c r="P34" s="82"/>
      <c r="Q34" s="82"/>
      <c r="R34" s="18"/>
      <c r="S34" s="546"/>
      <c r="T34" s="1023"/>
      <c r="U34" s="18"/>
      <c r="V34" s="18"/>
      <c r="W34" s="1023"/>
      <c r="X34" s="18"/>
      <c r="Y34" s="7"/>
      <c r="Z34" s="7"/>
      <c r="AA34" s="7"/>
      <c r="AB34" s="9"/>
      <c r="AC34" s="9"/>
      <c r="AD34" s="9"/>
      <c r="AE34" s="9"/>
      <c r="AF34" s="9"/>
      <c r="AG34" s="9"/>
      <c r="AH34" s="9"/>
    </row>
    <row r="35" spans="1:34" ht="42.75" customHeight="1" x14ac:dyDescent="0.35">
      <c r="A35" s="38"/>
      <c r="B35" s="18"/>
      <c r="C35" s="18"/>
      <c r="D35" s="30"/>
      <c r="E35" s="30"/>
      <c r="F35" s="84" t="s">
        <v>110</v>
      </c>
      <c r="G35" s="1111">
        <f>+COUNTA(T40:T159)</f>
        <v>8</v>
      </c>
      <c r="H35" s="18"/>
      <c r="I35" s="89" t="s">
        <v>41</v>
      </c>
      <c r="J35" s="80">
        <f>COUNTIF(J40:J159,"SRS")</f>
        <v>0</v>
      </c>
      <c r="K35" s="18"/>
      <c r="L35" s="18"/>
      <c r="M35" s="18"/>
      <c r="N35" s="18"/>
      <c r="O35" s="18"/>
      <c r="P35" s="18"/>
      <c r="Q35" s="82"/>
      <c r="R35" s="82"/>
      <c r="S35" s="23"/>
      <c r="T35" s="1052"/>
      <c r="U35" s="32"/>
      <c r="V35" s="18"/>
      <c r="W35" s="1023"/>
      <c r="X35" s="18"/>
      <c r="Y35" s="7"/>
      <c r="Z35" s="7"/>
      <c r="AA35" s="7"/>
      <c r="AB35" s="9"/>
      <c r="AC35" s="9"/>
      <c r="AD35" s="9"/>
      <c r="AE35" s="9"/>
      <c r="AF35" s="9"/>
      <c r="AG35" s="9"/>
      <c r="AH35" s="9"/>
    </row>
    <row r="36" spans="1:34" ht="42.75" customHeight="1" x14ac:dyDescent="0.35">
      <c r="A36" s="38"/>
      <c r="B36" s="18"/>
      <c r="C36" s="18"/>
      <c r="D36" s="30"/>
      <c r="E36" s="30"/>
      <c r="F36" s="30"/>
      <c r="G36" s="1087"/>
      <c r="H36" s="18"/>
      <c r="I36" s="30"/>
      <c r="J36" s="30"/>
      <c r="K36" s="18"/>
      <c r="L36" s="18"/>
      <c r="M36" s="18"/>
      <c r="N36" s="18"/>
      <c r="O36" s="18"/>
      <c r="P36" s="18"/>
      <c r="Q36" s="82"/>
      <c r="R36" s="82"/>
      <c r="S36" s="23"/>
      <c r="T36" s="1052"/>
      <c r="U36" s="32"/>
      <c r="V36" s="18"/>
      <c r="W36" s="1023"/>
      <c r="X36" s="18"/>
      <c r="Y36" s="7"/>
      <c r="Z36" s="7"/>
      <c r="AA36" s="7"/>
      <c r="AB36" s="9"/>
      <c r="AC36" s="9"/>
      <c r="AD36" s="9"/>
      <c r="AE36" s="9"/>
      <c r="AF36" s="9"/>
      <c r="AG36" s="9"/>
      <c r="AH36" s="9"/>
    </row>
    <row r="37" spans="1:34" ht="42.75" customHeight="1" x14ac:dyDescent="0.35">
      <c r="A37" s="38"/>
      <c r="B37" s="18"/>
      <c r="C37" s="18"/>
      <c r="D37" s="30"/>
      <c r="E37" s="30"/>
      <c r="F37" s="30"/>
      <c r="G37" s="1087"/>
      <c r="H37" s="30"/>
      <c r="I37" s="30"/>
      <c r="J37" s="30"/>
      <c r="K37" s="30"/>
      <c r="L37" s="30"/>
      <c r="M37" s="30"/>
      <c r="N37" s="18"/>
      <c r="O37" s="18"/>
      <c r="P37" s="18"/>
      <c r="Q37" s="18"/>
      <c r="R37" s="32"/>
      <c r="S37" s="81"/>
      <c r="T37" s="1022"/>
      <c r="U37" s="82"/>
      <c r="V37" s="91"/>
      <c r="W37" s="1052"/>
      <c r="X37" s="32"/>
      <c r="Y37" s="7"/>
      <c r="Z37" s="7"/>
      <c r="AA37" s="7"/>
      <c r="AB37" s="9"/>
      <c r="AC37" s="9"/>
      <c r="AD37" s="9"/>
      <c r="AE37" s="9"/>
      <c r="AF37" s="9"/>
      <c r="AG37" s="9"/>
      <c r="AH37" s="9"/>
    </row>
    <row r="38" spans="1:34" ht="54" customHeight="1" thickBot="1" x14ac:dyDescent="0.3">
      <c r="A38" s="1465" t="s">
        <v>114</v>
      </c>
      <c r="B38" s="1389"/>
      <c r="C38" s="1389"/>
      <c r="D38" s="1389"/>
      <c r="E38" s="1389"/>
      <c r="F38" s="1389"/>
      <c r="G38" s="1439"/>
      <c r="H38" s="1479" t="s">
        <v>116</v>
      </c>
      <c r="I38" s="1389"/>
      <c r="J38" s="1389"/>
      <c r="K38" s="1389"/>
      <c r="L38" s="1389"/>
      <c r="M38" s="1389"/>
      <c r="N38" s="1389"/>
      <c r="O38" s="1389"/>
      <c r="P38" s="1378"/>
      <c r="Q38" s="1476" t="s">
        <v>293</v>
      </c>
      <c r="R38" s="1391"/>
      <c r="S38" s="1521"/>
      <c r="T38" s="1511" t="s">
        <v>118</v>
      </c>
      <c r="U38" s="1389"/>
      <c r="V38" s="1389"/>
      <c r="W38" s="1512"/>
      <c r="X38" s="219" t="s">
        <v>119</v>
      </c>
      <c r="Y38" s="101"/>
      <c r="Z38" s="102"/>
      <c r="AA38" s="7"/>
      <c r="AB38" s="9"/>
      <c r="AC38" s="9"/>
      <c r="AD38" s="9"/>
      <c r="AE38" s="9"/>
      <c r="AF38" s="9"/>
      <c r="AG38" s="9"/>
      <c r="AH38" s="9"/>
    </row>
    <row r="39" spans="1:34" ht="87" customHeight="1" thickBot="1" x14ac:dyDescent="0.3">
      <c r="A39" s="221" t="s">
        <v>120</v>
      </c>
      <c r="B39" s="104" t="s">
        <v>3</v>
      </c>
      <c r="C39" s="104" t="s">
        <v>121</v>
      </c>
      <c r="D39" s="104" t="s">
        <v>122</v>
      </c>
      <c r="E39" s="104" t="s">
        <v>123</v>
      </c>
      <c r="F39" s="104" t="s">
        <v>4</v>
      </c>
      <c r="G39" s="1112" t="s">
        <v>124</v>
      </c>
      <c r="H39" s="223" t="s">
        <v>125</v>
      </c>
      <c r="I39" s="107" t="s">
        <v>5</v>
      </c>
      <c r="J39" s="107" t="s">
        <v>126</v>
      </c>
      <c r="K39" s="107" t="s">
        <v>127</v>
      </c>
      <c r="L39" s="108" t="s">
        <v>128</v>
      </c>
      <c r="M39" s="109" t="s">
        <v>129</v>
      </c>
      <c r="N39" s="109" t="s">
        <v>130</v>
      </c>
      <c r="O39" s="109" t="s">
        <v>131</v>
      </c>
      <c r="P39" s="110" t="s">
        <v>132</v>
      </c>
      <c r="Q39" s="111" t="s">
        <v>133</v>
      </c>
      <c r="R39" s="112" t="s">
        <v>134</v>
      </c>
      <c r="S39" s="113" t="s">
        <v>135</v>
      </c>
      <c r="T39" s="109" t="s">
        <v>133</v>
      </c>
      <c r="U39" s="109" t="s">
        <v>134</v>
      </c>
      <c r="V39" s="109" t="s">
        <v>136</v>
      </c>
      <c r="W39" s="114" t="s">
        <v>137</v>
      </c>
      <c r="X39" s="480"/>
      <c r="Y39" s="102"/>
      <c r="Z39" s="102"/>
      <c r="AA39" s="7"/>
      <c r="AB39" s="9"/>
      <c r="AC39" s="9"/>
      <c r="AD39" s="9"/>
      <c r="AE39" s="9"/>
      <c r="AF39" s="9"/>
      <c r="AG39" s="9"/>
      <c r="AH39" s="9"/>
    </row>
    <row r="40" spans="1:34" ht="197.25" hidden="1" customHeight="1" x14ac:dyDescent="0.25">
      <c r="A40" s="116">
        <v>1</v>
      </c>
      <c r="B40" s="117" t="s">
        <v>11</v>
      </c>
      <c r="C40" s="117" t="s">
        <v>10</v>
      </c>
      <c r="D40" s="118">
        <v>42026</v>
      </c>
      <c r="E40" s="119" t="s">
        <v>599</v>
      </c>
      <c r="F40" s="117" t="s">
        <v>19</v>
      </c>
      <c r="G40" s="119" t="s">
        <v>600</v>
      </c>
      <c r="H40" s="120" t="s">
        <v>601</v>
      </c>
      <c r="I40" s="121" t="s">
        <v>34</v>
      </c>
      <c r="J40" s="121" t="s">
        <v>14</v>
      </c>
      <c r="K40" s="120" t="s">
        <v>602</v>
      </c>
      <c r="L40" s="120" t="s">
        <v>603</v>
      </c>
      <c r="M40" s="120" t="s">
        <v>182</v>
      </c>
      <c r="N40" s="122">
        <v>42026</v>
      </c>
      <c r="O40" s="122">
        <v>42026</v>
      </c>
      <c r="P40" s="122">
        <v>42185</v>
      </c>
      <c r="Q40" s="120" t="s">
        <v>604</v>
      </c>
      <c r="R40" s="120" t="s">
        <v>605</v>
      </c>
      <c r="S40" s="121" t="s">
        <v>606</v>
      </c>
      <c r="T40" s="120" t="s">
        <v>607</v>
      </c>
      <c r="U40" s="142" t="str">
        <f>HYPERLINK("http://www.idep.edu.co/?page_id=17413","http://www.idep.edu.co/?page_id=17413")</f>
        <v>http://www.idep.edu.co/?page_id=17413</v>
      </c>
      <c r="V40" s="123" t="s">
        <v>36</v>
      </c>
      <c r="W40" s="120" t="s">
        <v>609</v>
      </c>
      <c r="X40" s="123" t="str">
        <f t="shared" ref="X40:X159" ca="1" si="2">+IF(P40="","",IF(TODAY()-P40&gt;0,"VENCIDA","EN DESARROLLO"))</f>
        <v>VENCIDA</v>
      </c>
      <c r="Y40" s="124"/>
      <c r="Z40" s="125"/>
      <c r="AA40" s="7"/>
      <c r="AB40" s="9"/>
      <c r="AC40" s="9"/>
      <c r="AD40" s="9"/>
      <c r="AE40" s="9"/>
      <c r="AF40" s="9"/>
      <c r="AG40" s="9"/>
      <c r="AH40" s="9"/>
    </row>
    <row r="41" spans="1:34" ht="64.5" hidden="1" customHeight="1" x14ac:dyDescent="0.25">
      <c r="A41" s="126"/>
      <c r="B41" s="127"/>
      <c r="C41" s="127"/>
      <c r="D41" s="127"/>
      <c r="E41" s="482"/>
      <c r="F41" s="127"/>
      <c r="G41" s="482"/>
      <c r="H41" s="129"/>
      <c r="I41" s="130"/>
      <c r="J41" s="130"/>
      <c r="K41" s="129"/>
      <c r="L41" s="129"/>
      <c r="M41" s="129"/>
      <c r="N41" s="131"/>
      <c r="O41" s="130"/>
      <c r="P41" s="131"/>
      <c r="Q41" s="129"/>
      <c r="R41" s="129"/>
      <c r="S41" s="130"/>
      <c r="T41" s="129"/>
      <c r="U41" s="129"/>
      <c r="V41" s="132"/>
      <c r="W41" s="129"/>
      <c r="X41" s="132" t="str">
        <f t="shared" ca="1" si="2"/>
        <v/>
      </c>
      <c r="Y41" s="125"/>
      <c r="Z41" s="125"/>
      <c r="AA41" s="7"/>
      <c r="AB41" s="9"/>
      <c r="AC41" s="9"/>
      <c r="AD41" s="9"/>
      <c r="AE41" s="9"/>
      <c r="AF41" s="9"/>
      <c r="AG41" s="9"/>
      <c r="AH41" s="9"/>
    </row>
    <row r="42" spans="1:34" ht="64.5" hidden="1" customHeight="1" x14ac:dyDescent="0.25">
      <c r="A42" s="133"/>
      <c r="B42" s="134"/>
      <c r="C42" s="134"/>
      <c r="D42" s="134"/>
      <c r="E42" s="485"/>
      <c r="F42" s="134"/>
      <c r="G42" s="485"/>
      <c r="H42" s="136"/>
      <c r="I42" s="137"/>
      <c r="J42" s="137"/>
      <c r="K42" s="136"/>
      <c r="L42" s="136"/>
      <c r="M42" s="136"/>
      <c r="N42" s="138"/>
      <c r="O42" s="137"/>
      <c r="P42" s="138"/>
      <c r="Q42" s="136"/>
      <c r="R42" s="136"/>
      <c r="S42" s="137"/>
      <c r="T42" s="136"/>
      <c r="U42" s="136"/>
      <c r="V42" s="139"/>
      <c r="W42" s="136"/>
      <c r="X42" s="141" t="str">
        <f t="shared" ca="1" si="2"/>
        <v/>
      </c>
      <c r="Y42" s="125"/>
      <c r="Z42" s="125"/>
      <c r="AA42" s="7"/>
      <c r="AB42" s="9"/>
      <c r="AC42" s="9"/>
      <c r="AD42" s="9"/>
      <c r="AE42" s="9"/>
      <c r="AF42" s="9"/>
      <c r="AG42" s="9"/>
      <c r="AH42" s="9"/>
    </row>
    <row r="43" spans="1:34" ht="136.5" hidden="1" customHeight="1" x14ac:dyDescent="0.25">
      <c r="A43" s="116">
        <v>2</v>
      </c>
      <c r="B43" s="117" t="s">
        <v>11</v>
      </c>
      <c r="C43" s="117" t="s">
        <v>10</v>
      </c>
      <c r="D43" s="118">
        <v>42026</v>
      </c>
      <c r="E43" s="487" t="s">
        <v>614</v>
      </c>
      <c r="F43" s="117" t="s">
        <v>19</v>
      </c>
      <c r="G43" s="119" t="s">
        <v>615</v>
      </c>
      <c r="H43" s="120" t="s">
        <v>616</v>
      </c>
      <c r="I43" s="121" t="s">
        <v>34</v>
      </c>
      <c r="J43" s="121" t="s">
        <v>14</v>
      </c>
      <c r="K43" s="120" t="s">
        <v>617</v>
      </c>
      <c r="L43" s="120" t="s">
        <v>603</v>
      </c>
      <c r="M43" s="120" t="s">
        <v>182</v>
      </c>
      <c r="N43" s="122">
        <v>42026</v>
      </c>
      <c r="O43" s="122">
        <v>42026</v>
      </c>
      <c r="P43" s="122">
        <v>42034</v>
      </c>
      <c r="Q43" s="120"/>
      <c r="R43" s="120"/>
      <c r="S43" s="121"/>
      <c r="T43" s="120" t="s">
        <v>618</v>
      </c>
      <c r="U43" s="120" t="s">
        <v>619</v>
      </c>
      <c r="V43" s="123" t="s">
        <v>36</v>
      </c>
      <c r="W43" s="120" t="s">
        <v>620</v>
      </c>
      <c r="X43" s="123" t="str">
        <f t="shared" ca="1" si="2"/>
        <v>VENCIDA</v>
      </c>
      <c r="Y43" s="125"/>
      <c r="Z43" s="125"/>
      <c r="AA43" s="7"/>
      <c r="AB43" s="9"/>
      <c r="AC43" s="9"/>
      <c r="AD43" s="9"/>
      <c r="AE43" s="9"/>
      <c r="AF43" s="9"/>
      <c r="AG43" s="9"/>
      <c r="AH43" s="9"/>
    </row>
    <row r="44" spans="1:34" ht="64.5" hidden="1" customHeight="1" x14ac:dyDescent="0.25">
      <c r="A44" s="126"/>
      <c r="B44" s="127"/>
      <c r="C44" s="127"/>
      <c r="D44" s="127"/>
      <c r="E44" s="482"/>
      <c r="F44" s="127"/>
      <c r="G44" s="482"/>
      <c r="H44" s="129"/>
      <c r="I44" s="130"/>
      <c r="J44" s="130"/>
      <c r="K44" s="129"/>
      <c r="L44" s="129"/>
      <c r="M44" s="129"/>
      <c r="N44" s="131"/>
      <c r="O44" s="130"/>
      <c r="P44" s="130"/>
      <c r="Q44" s="129"/>
      <c r="R44" s="129"/>
      <c r="S44" s="130"/>
      <c r="T44" s="129"/>
      <c r="U44" s="129"/>
      <c r="V44" s="132"/>
      <c r="W44" s="129"/>
      <c r="X44" s="141" t="str">
        <f t="shared" ca="1" si="2"/>
        <v/>
      </c>
      <c r="Y44" s="125"/>
      <c r="Z44" s="125"/>
      <c r="AA44" s="7"/>
      <c r="AB44" s="9"/>
      <c r="AC44" s="9"/>
      <c r="AD44" s="9"/>
      <c r="AE44" s="9"/>
      <c r="AF44" s="9"/>
      <c r="AG44" s="9"/>
      <c r="AH44" s="9"/>
    </row>
    <row r="45" spans="1:34" ht="64.5" hidden="1" customHeight="1" x14ac:dyDescent="0.25">
      <c r="A45" s="133"/>
      <c r="B45" s="134"/>
      <c r="C45" s="134"/>
      <c r="D45" s="134"/>
      <c r="E45" s="485"/>
      <c r="F45" s="134"/>
      <c r="G45" s="485"/>
      <c r="H45" s="136"/>
      <c r="I45" s="137"/>
      <c r="J45" s="137"/>
      <c r="K45" s="136"/>
      <c r="L45" s="136"/>
      <c r="M45" s="136"/>
      <c r="N45" s="138"/>
      <c r="O45" s="137"/>
      <c r="P45" s="137"/>
      <c r="Q45" s="136"/>
      <c r="R45" s="136"/>
      <c r="S45" s="137"/>
      <c r="T45" s="136"/>
      <c r="U45" s="136"/>
      <c r="V45" s="139"/>
      <c r="W45" s="136"/>
      <c r="X45" s="141" t="str">
        <f t="shared" ca="1" si="2"/>
        <v/>
      </c>
      <c r="Y45" s="125"/>
      <c r="Z45" s="125"/>
      <c r="AA45" s="7"/>
      <c r="AB45" s="9"/>
      <c r="AC45" s="9"/>
      <c r="AD45" s="9"/>
      <c r="AE45" s="9"/>
      <c r="AF45" s="9"/>
      <c r="AG45" s="9"/>
      <c r="AH45" s="9"/>
    </row>
    <row r="46" spans="1:34" ht="140.25" hidden="1" customHeight="1" x14ac:dyDescent="0.25">
      <c r="A46" s="116">
        <v>3</v>
      </c>
      <c r="B46" s="117" t="s">
        <v>11</v>
      </c>
      <c r="C46" s="117" t="s">
        <v>10</v>
      </c>
      <c r="D46" s="118">
        <v>42026</v>
      </c>
      <c r="E46" s="119" t="s">
        <v>623</v>
      </c>
      <c r="F46" s="117" t="s">
        <v>19</v>
      </c>
      <c r="G46" s="119" t="s">
        <v>626</v>
      </c>
      <c r="H46" s="120" t="s">
        <v>627</v>
      </c>
      <c r="I46" s="121" t="s">
        <v>34</v>
      </c>
      <c r="J46" s="121" t="s">
        <v>14</v>
      </c>
      <c r="K46" s="120" t="s">
        <v>628</v>
      </c>
      <c r="L46" s="120" t="s">
        <v>603</v>
      </c>
      <c r="M46" s="120" t="s">
        <v>182</v>
      </c>
      <c r="N46" s="122">
        <v>42026</v>
      </c>
      <c r="O46" s="122">
        <v>42026</v>
      </c>
      <c r="P46" s="122">
        <v>42369</v>
      </c>
      <c r="Q46" s="120" t="s">
        <v>629</v>
      </c>
      <c r="R46" s="120" t="s">
        <v>630</v>
      </c>
      <c r="S46" s="122" t="s">
        <v>631</v>
      </c>
      <c r="T46" s="164" t="s">
        <v>632</v>
      </c>
      <c r="U46" s="120" t="s">
        <v>633</v>
      </c>
      <c r="V46" s="123" t="s">
        <v>36</v>
      </c>
      <c r="W46" s="120" t="s">
        <v>634</v>
      </c>
      <c r="X46" s="123" t="str">
        <f t="shared" ca="1" si="2"/>
        <v>VENCIDA</v>
      </c>
      <c r="Y46" s="125"/>
      <c r="Z46" s="125"/>
      <c r="AA46" s="7"/>
      <c r="AB46" s="9"/>
      <c r="AC46" s="9"/>
      <c r="AD46" s="9"/>
      <c r="AE46" s="9"/>
      <c r="AF46" s="9"/>
      <c r="AG46" s="9"/>
      <c r="AH46" s="9"/>
    </row>
    <row r="47" spans="1:34" ht="64.5" hidden="1" customHeight="1" x14ac:dyDescent="0.25">
      <c r="A47" s="126"/>
      <c r="B47" s="127"/>
      <c r="C47" s="127"/>
      <c r="D47" s="127"/>
      <c r="E47" s="482"/>
      <c r="F47" s="127"/>
      <c r="G47" s="482"/>
      <c r="H47" s="129"/>
      <c r="I47" s="130"/>
      <c r="J47" s="130"/>
      <c r="K47" s="129"/>
      <c r="L47" s="129"/>
      <c r="M47" s="129"/>
      <c r="N47" s="131"/>
      <c r="O47" s="130"/>
      <c r="P47" s="130"/>
      <c r="Q47" s="129"/>
      <c r="R47" s="129"/>
      <c r="S47" s="130"/>
      <c r="T47" s="129"/>
      <c r="U47" s="129"/>
      <c r="V47" s="132"/>
      <c r="W47" s="129"/>
      <c r="X47" s="141" t="str">
        <f t="shared" ca="1" si="2"/>
        <v/>
      </c>
      <c r="Y47" s="125"/>
      <c r="Z47" s="125"/>
      <c r="AA47" s="7"/>
      <c r="AB47" s="9"/>
      <c r="AC47" s="9"/>
      <c r="AD47" s="9"/>
      <c r="AE47" s="9"/>
      <c r="AF47" s="9"/>
      <c r="AG47" s="9"/>
      <c r="AH47" s="9"/>
    </row>
    <row r="48" spans="1:34" ht="64.5" hidden="1" customHeight="1" x14ac:dyDescent="0.25">
      <c r="A48" s="133"/>
      <c r="B48" s="134"/>
      <c r="C48" s="134"/>
      <c r="D48" s="134"/>
      <c r="E48" s="485"/>
      <c r="F48" s="134"/>
      <c r="G48" s="485"/>
      <c r="H48" s="136"/>
      <c r="I48" s="137"/>
      <c r="J48" s="137"/>
      <c r="K48" s="136"/>
      <c r="L48" s="136"/>
      <c r="M48" s="136"/>
      <c r="N48" s="138"/>
      <c r="O48" s="137"/>
      <c r="P48" s="137"/>
      <c r="Q48" s="136"/>
      <c r="R48" s="136"/>
      <c r="S48" s="137"/>
      <c r="T48" s="136"/>
      <c r="U48" s="136"/>
      <c r="V48" s="139"/>
      <c r="W48" s="136"/>
      <c r="X48" s="141" t="str">
        <f t="shared" ca="1" si="2"/>
        <v/>
      </c>
      <c r="Y48" s="125"/>
      <c r="Z48" s="125"/>
      <c r="AA48" s="7"/>
      <c r="AB48" s="9"/>
      <c r="AC48" s="9"/>
      <c r="AD48" s="9"/>
      <c r="AE48" s="9"/>
      <c r="AF48" s="9"/>
      <c r="AG48" s="9"/>
      <c r="AH48" s="9"/>
    </row>
    <row r="49" spans="1:34" ht="227.25" hidden="1" customHeight="1" x14ac:dyDescent="0.25">
      <c r="A49" s="116">
        <v>4</v>
      </c>
      <c r="B49" s="117" t="s">
        <v>11</v>
      </c>
      <c r="C49" s="117" t="s">
        <v>10</v>
      </c>
      <c r="D49" s="118">
        <v>42026</v>
      </c>
      <c r="E49" s="119" t="s">
        <v>635</v>
      </c>
      <c r="F49" s="117" t="s">
        <v>19</v>
      </c>
      <c r="G49" s="119" t="s">
        <v>636</v>
      </c>
      <c r="H49" s="120" t="s">
        <v>637</v>
      </c>
      <c r="I49" s="121" t="s">
        <v>34</v>
      </c>
      <c r="J49" s="121" t="s">
        <v>14</v>
      </c>
      <c r="K49" s="120" t="s">
        <v>638</v>
      </c>
      <c r="L49" s="120" t="s">
        <v>603</v>
      </c>
      <c r="M49" s="120" t="s">
        <v>182</v>
      </c>
      <c r="N49" s="122">
        <v>42026</v>
      </c>
      <c r="O49" s="122">
        <v>42026</v>
      </c>
      <c r="P49" s="122">
        <v>42034</v>
      </c>
      <c r="Q49" s="120" t="s">
        <v>640</v>
      </c>
      <c r="R49" s="120" t="s">
        <v>641</v>
      </c>
      <c r="S49" s="122">
        <v>42136</v>
      </c>
      <c r="T49" s="120" t="s">
        <v>643</v>
      </c>
      <c r="U49" s="120" t="s">
        <v>644</v>
      </c>
      <c r="V49" s="123" t="s">
        <v>36</v>
      </c>
      <c r="W49" s="120" t="s">
        <v>645</v>
      </c>
      <c r="X49" s="123" t="str">
        <f t="shared" ca="1" si="2"/>
        <v>VENCIDA</v>
      </c>
      <c r="Y49" s="125"/>
      <c r="Z49" s="125"/>
      <c r="AA49" s="7"/>
      <c r="AB49" s="9"/>
      <c r="AC49" s="9"/>
      <c r="AD49" s="9"/>
      <c r="AE49" s="9"/>
      <c r="AF49" s="9"/>
      <c r="AG49" s="9"/>
      <c r="AH49" s="9"/>
    </row>
    <row r="50" spans="1:34" ht="64.5" hidden="1" customHeight="1" x14ac:dyDescent="0.25">
      <c r="A50" s="126"/>
      <c r="B50" s="127"/>
      <c r="C50" s="127"/>
      <c r="D50" s="127"/>
      <c r="E50" s="482"/>
      <c r="F50" s="127"/>
      <c r="G50" s="482"/>
      <c r="H50" s="129"/>
      <c r="I50" s="130"/>
      <c r="J50" s="130"/>
      <c r="K50" s="129"/>
      <c r="L50" s="129"/>
      <c r="M50" s="129"/>
      <c r="N50" s="131"/>
      <c r="O50" s="130"/>
      <c r="P50" s="130"/>
      <c r="Q50" s="129"/>
      <c r="R50" s="129"/>
      <c r="S50" s="130"/>
      <c r="T50" s="129"/>
      <c r="U50" s="129"/>
      <c r="V50" s="132"/>
      <c r="W50" s="129"/>
      <c r="X50" s="132" t="str">
        <f t="shared" ca="1" si="2"/>
        <v/>
      </c>
      <c r="Y50" s="125"/>
      <c r="Z50" s="125"/>
      <c r="AA50" s="7"/>
      <c r="AB50" s="9"/>
      <c r="AC50" s="9"/>
      <c r="AD50" s="9"/>
      <c r="AE50" s="9"/>
      <c r="AF50" s="9"/>
      <c r="AG50" s="9"/>
      <c r="AH50" s="9"/>
    </row>
    <row r="51" spans="1:34" ht="64.5" hidden="1" customHeight="1" x14ac:dyDescent="0.25">
      <c r="A51" s="133"/>
      <c r="B51" s="134"/>
      <c r="C51" s="134"/>
      <c r="D51" s="134"/>
      <c r="E51" s="485"/>
      <c r="F51" s="134"/>
      <c r="G51" s="485"/>
      <c r="H51" s="136"/>
      <c r="I51" s="137"/>
      <c r="J51" s="137"/>
      <c r="K51" s="136"/>
      <c r="L51" s="136"/>
      <c r="M51" s="136"/>
      <c r="N51" s="138"/>
      <c r="O51" s="137"/>
      <c r="P51" s="137"/>
      <c r="Q51" s="136"/>
      <c r="R51" s="136"/>
      <c r="S51" s="137"/>
      <c r="T51" s="136"/>
      <c r="U51" s="136"/>
      <c r="V51" s="139"/>
      <c r="W51" s="136"/>
      <c r="X51" s="141" t="str">
        <f t="shared" ca="1" si="2"/>
        <v/>
      </c>
      <c r="Y51" s="125"/>
      <c r="Z51" s="125"/>
      <c r="AA51" s="7"/>
      <c r="AB51" s="9"/>
      <c r="AC51" s="9"/>
      <c r="AD51" s="9"/>
      <c r="AE51" s="9"/>
      <c r="AF51" s="9"/>
      <c r="AG51" s="9"/>
      <c r="AH51" s="9"/>
    </row>
    <row r="52" spans="1:34" ht="99" hidden="1" customHeight="1" x14ac:dyDescent="0.25">
      <c r="A52" s="116">
        <v>5</v>
      </c>
      <c r="B52" s="117" t="s">
        <v>11</v>
      </c>
      <c r="C52" s="117" t="s">
        <v>10</v>
      </c>
      <c r="D52" s="118">
        <v>42026</v>
      </c>
      <c r="E52" s="119" t="s">
        <v>649</v>
      </c>
      <c r="F52" s="117" t="s">
        <v>19</v>
      </c>
      <c r="G52" s="119" t="s">
        <v>650</v>
      </c>
      <c r="H52" s="120" t="s">
        <v>652</v>
      </c>
      <c r="I52" s="121" t="s">
        <v>34</v>
      </c>
      <c r="J52" s="121" t="s">
        <v>14</v>
      </c>
      <c r="K52" s="120" t="s">
        <v>653</v>
      </c>
      <c r="L52" s="120" t="s">
        <v>254</v>
      </c>
      <c r="M52" s="495" t="s">
        <v>654</v>
      </c>
      <c r="N52" s="122">
        <v>42026</v>
      </c>
      <c r="O52" s="122">
        <v>42026</v>
      </c>
      <c r="P52" s="122">
        <v>42369</v>
      </c>
      <c r="Q52" s="164" t="s">
        <v>656</v>
      </c>
      <c r="R52" s="120" t="s">
        <v>657</v>
      </c>
      <c r="S52" s="122">
        <v>42375</v>
      </c>
      <c r="T52" s="496" t="s">
        <v>658</v>
      </c>
      <c r="U52" s="120" t="s">
        <v>659</v>
      </c>
      <c r="V52" s="123" t="s">
        <v>36</v>
      </c>
      <c r="W52" s="496" t="s">
        <v>660</v>
      </c>
      <c r="X52" s="123" t="str">
        <f t="shared" ca="1" si="2"/>
        <v>VENCIDA</v>
      </c>
      <c r="Y52" s="125"/>
      <c r="Z52" s="125"/>
      <c r="AA52" s="7"/>
      <c r="AB52" s="9"/>
      <c r="AC52" s="9"/>
      <c r="AD52" s="9"/>
      <c r="AE52" s="9"/>
      <c r="AF52" s="9"/>
      <c r="AG52" s="9"/>
      <c r="AH52" s="9"/>
    </row>
    <row r="53" spans="1:34" ht="64.5" hidden="1" customHeight="1" x14ac:dyDescent="0.25">
      <c r="A53" s="126"/>
      <c r="B53" s="127"/>
      <c r="C53" s="127"/>
      <c r="D53" s="127"/>
      <c r="E53" s="482"/>
      <c r="F53" s="127"/>
      <c r="G53" s="482"/>
      <c r="H53" s="129"/>
      <c r="I53" s="130"/>
      <c r="J53" s="130"/>
      <c r="K53" s="129"/>
      <c r="L53" s="129"/>
      <c r="M53" s="129"/>
      <c r="N53" s="131"/>
      <c r="O53" s="130"/>
      <c r="P53" s="130"/>
      <c r="Q53" s="129"/>
      <c r="R53" s="129"/>
      <c r="S53" s="130"/>
      <c r="T53" s="129"/>
      <c r="U53" s="129"/>
      <c r="V53" s="132"/>
      <c r="W53" s="129"/>
      <c r="X53" s="132" t="str">
        <f t="shared" ca="1" si="2"/>
        <v/>
      </c>
      <c r="Y53" s="125"/>
      <c r="Z53" s="125"/>
      <c r="AA53" s="7"/>
      <c r="AB53" s="9"/>
      <c r="AC53" s="9"/>
      <c r="AD53" s="9"/>
      <c r="AE53" s="9"/>
      <c r="AF53" s="9"/>
      <c r="AG53" s="9"/>
      <c r="AH53" s="9"/>
    </row>
    <row r="54" spans="1:34" ht="18.75" hidden="1" customHeight="1" x14ac:dyDescent="0.25">
      <c r="A54" s="133"/>
      <c r="B54" s="134"/>
      <c r="C54" s="134"/>
      <c r="D54" s="134"/>
      <c r="E54" s="485"/>
      <c r="F54" s="134"/>
      <c r="G54" s="485"/>
      <c r="H54" s="136"/>
      <c r="I54" s="137"/>
      <c r="J54" s="137"/>
      <c r="K54" s="136"/>
      <c r="L54" s="136"/>
      <c r="M54" s="136"/>
      <c r="N54" s="138"/>
      <c r="O54" s="137"/>
      <c r="P54" s="137"/>
      <c r="Q54" s="136"/>
      <c r="R54" s="136"/>
      <c r="S54" s="137"/>
      <c r="T54" s="136"/>
      <c r="U54" s="136"/>
      <c r="V54" s="139"/>
      <c r="W54" s="136"/>
      <c r="X54" s="141" t="str">
        <f t="shared" ca="1" si="2"/>
        <v/>
      </c>
      <c r="Y54" s="125"/>
      <c r="Z54" s="125"/>
      <c r="AA54" s="7"/>
      <c r="AB54" s="9"/>
      <c r="AC54" s="9"/>
      <c r="AD54" s="9"/>
      <c r="AE54" s="9"/>
      <c r="AF54" s="9"/>
      <c r="AG54" s="9"/>
      <c r="AH54" s="9"/>
    </row>
    <row r="55" spans="1:34" ht="162.75" hidden="1" customHeight="1" x14ac:dyDescent="0.25">
      <c r="A55" s="116">
        <v>6</v>
      </c>
      <c r="B55" s="117" t="s">
        <v>11</v>
      </c>
      <c r="C55" s="117" t="s">
        <v>10</v>
      </c>
      <c r="D55" s="118">
        <v>42026</v>
      </c>
      <c r="E55" s="119" t="s">
        <v>664</v>
      </c>
      <c r="F55" s="117" t="s">
        <v>19</v>
      </c>
      <c r="G55" s="119" t="s">
        <v>666</v>
      </c>
      <c r="H55" s="120" t="s">
        <v>667</v>
      </c>
      <c r="I55" s="121" t="s">
        <v>34</v>
      </c>
      <c r="J55" s="121" t="s">
        <v>14</v>
      </c>
      <c r="K55" s="120" t="s">
        <v>668</v>
      </c>
      <c r="L55" s="120" t="s">
        <v>254</v>
      </c>
      <c r="M55" s="120" t="s">
        <v>669</v>
      </c>
      <c r="N55" s="122">
        <v>42026</v>
      </c>
      <c r="O55" s="122">
        <v>42026</v>
      </c>
      <c r="P55" s="122">
        <v>42034</v>
      </c>
      <c r="Q55" s="120" t="s">
        <v>671</v>
      </c>
      <c r="R55" s="120" t="s">
        <v>672</v>
      </c>
      <c r="S55" s="121" t="s">
        <v>673</v>
      </c>
      <c r="T55" s="120" t="s">
        <v>674</v>
      </c>
      <c r="U55" s="120" t="s">
        <v>675</v>
      </c>
      <c r="V55" s="123" t="s">
        <v>36</v>
      </c>
      <c r="W55" s="120" t="s">
        <v>676</v>
      </c>
      <c r="X55" s="123" t="str">
        <f t="shared" ca="1" si="2"/>
        <v>VENCIDA</v>
      </c>
      <c r="Y55" s="125"/>
      <c r="Z55" s="125"/>
      <c r="AA55" s="7"/>
      <c r="AB55" s="9"/>
      <c r="AC55" s="9"/>
      <c r="AD55" s="9"/>
      <c r="AE55" s="9"/>
      <c r="AF55" s="9"/>
      <c r="AG55" s="9"/>
      <c r="AH55" s="9"/>
    </row>
    <row r="56" spans="1:34" ht="64.5" hidden="1" customHeight="1" x14ac:dyDescent="0.25">
      <c r="A56" s="126"/>
      <c r="B56" s="127"/>
      <c r="C56" s="127"/>
      <c r="D56" s="127"/>
      <c r="E56" s="482"/>
      <c r="F56" s="127"/>
      <c r="G56" s="482"/>
      <c r="H56" s="129"/>
      <c r="I56" s="130"/>
      <c r="J56" s="130"/>
      <c r="K56" s="129"/>
      <c r="L56" s="129"/>
      <c r="M56" s="129"/>
      <c r="N56" s="131"/>
      <c r="O56" s="130"/>
      <c r="P56" s="130"/>
      <c r="Q56" s="129"/>
      <c r="R56" s="129"/>
      <c r="S56" s="130"/>
      <c r="T56" s="129"/>
      <c r="U56" s="129"/>
      <c r="V56" s="132"/>
      <c r="W56" s="129"/>
      <c r="X56" s="141" t="str">
        <f t="shared" ca="1" si="2"/>
        <v/>
      </c>
      <c r="Y56" s="125"/>
      <c r="Z56" s="125"/>
      <c r="AA56" s="7"/>
      <c r="AB56" s="9"/>
      <c r="AC56" s="9"/>
      <c r="AD56" s="9"/>
      <c r="AE56" s="9"/>
      <c r="AF56" s="9"/>
      <c r="AG56" s="9"/>
      <c r="AH56" s="9"/>
    </row>
    <row r="57" spans="1:34" ht="64.5" hidden="1" customHeight="1" x14ac:dyDescent="0.25">
      <c r="A57" s="133"/>
      <c r="B57" s="134"/>
      <c r="C57" s="134"/>
      <c r="D57" s="134"/>
      <c r="E57" s="485"/>
      <c r="F57" s="134"/>
      <c r="G57" s="485"/>
      <c r="H57" s="136"/>
      <c r="I57" s="137"/>
      <c r="J57" s="137"/>
      <c r="K57" s="136"/>
      <c r="L57" s="136"/>
      <c r="M57" s="136"/>
      <c r="N57" s="138"/>
      <c r="O57" s="137"/>
      <c r="P57" s="137"/>
      <c r="Q57" s="136"/>
      <c r="R57" s="136"/>
      <c r="S57" s="137"/>
      <c r="T57" s="136"/>
      <c r="U57" s="136"/>
      <c r="V57" s="139"/>
      <c r="W57" s="136"/>
      <c r="X57" s="141" t="str">
        <f t="shared" ca="1" si="2"/>
        <v/>
      </c>
      <c r="Y57" s="125"/>
      <c r="Z57" s="125"/>
      <c r="AA57" s="7"/>
      <c r="AB57" s="9"/>
      <c r="AC57" s="9"/>
      <c r="AD57" s="9"/>
      <c r="AE57" s="9"/>
      <c r="AF57" s="9"/>
      <c r="AG57" s="9"/>
      <c r="AH57" s="9"/>
    </row>
    <row r="58" spans="1:34" ht="107.25" hidden="1" customHeight="1" x14ac:dyDescent="0.25">
      <c r="A58" s="116">
        <v>7</v>
      </c>
      <c r="B58" s="117" t="s">
        <v>11</v>
      </c>
      <c r="C58" s="117" t="s">
        <v>10</v>
      </c>
      <c r="D58" s="118">
        <v>42388</v>
      </c>
      <c r="E58" s="119" t="s">
        <v>677</v>
      </c>
      <c r="F58" s="117" t="s">
        <v>19</v>
      </c>
      <c r="G58" s="119" t="s">
        <v>678</v>
      </c>
      <c r="H58" s="120" t="s">
        <v>679</v>
      </c>
      <c r="I58" s="121" t="s">
        <v>34</v>
      </c>
      <c r="J58" s="121" t="s">
        <v>14</v>
      </c>
      <c r="K58" s="120" t="s">
        <v>680</v>
      </c>
      <c r="L58" s="120" t="s">
        <v>254</v>
      </c>
      <c r="M58" s="120" t="s">
        <v>654</v>
      </c>
      <c r="N58" s="122">
        <v>42389</v>
      </c>
      <c r="O58" s="122">
        <v>42389</v>
      </c>
      <c r="P58" s="122">
        <v>42459</v>
      </c>
      <c r="Q58" s="120" t="s">
        <v>681</v>
      </c>
      <c r="R58" s="120" t="s">
        <v>682</v>
      </c>
      <c r="S58" s="122">
        <v>42478</v>
      </c>
      <c r="T58" s="120" t="s">
        <v>683</v>
      </c>
      <c r="U58" s="120" t="s">
        <v>684</v>
      </c>
      <c r="V58" s="123" t="s">
        <v>36</v>
      </c>
      <c r="W58" s="120" t="s">
        <v>686</v>
      </c>
      <c r="X58" s="123" t="str">
        <f t="shared" ca="1" si="2"/>
        <v>VENCIDA</v>
      </c>
      <c r="Y58" s="125"/>
      <c r="Z58" s="125"/>
      <c r="AA58" s="7"/>
      <c r="AB58" s="9"/>
      <c r="AC58" s="9"/>
      <c r="AD58" s="9"/>
      <c r="AE58" s="9"/>
      <c r="AF58" s="9"/>
      <c r="AG58" s="9"/>
      <c r="AH58" s="9"/>
    </row>
    <row r="59" spans="1:34" ht="64.5" hidden="1" customHeight="1" x14ac:dyDescent="0.25">
      <c r="A59" s="126"/>
      <c r="B59" s="127"/>
      <c r="C59" s="127"/>
      <c r="D59" s="127"/>
      <c r="E59" s="500"/>
      <c r="F59" s="127"/>
      <c r="G59" s="500"/>
      <c r="H59" s="129"/>
      <c r="I59" s="130"/>
      <c r="J59" s="130"/>
      <c r="K59" s="129"/>
      <c r="L59" s="129"/>
      <c r="M59" s="129"/>
      <c r="N59" s="131"/>
      <c r="O59" s="130"/>
      <c r="P59" s="130"/>
      <c r="Q59" s="129"/>
      <c r="R59" s="129"/>
      <c r="S59" s="130"/>
      <c r="T59" s="129"/>
      <c r="U59" s="129"/>
      <c r="V59" s="132"/>
      <c r="W59" s="129"/>
      <c r="X59" s="141" t="str">
        <f t="shared" ca="1" si="2"/>
        <v/>
      </c>
      <c r="Y59" s="125"/>
      <c r="Z59" s="125"/>
      <c r="AA59" s="7"/>
      <c r="AB59" s="9"/>
      <c r="AC59" s="9"/>
      <c r="AD59" s="9"/>
      <c r="AE59" s="9"/>
      <c r="AF59" s="9"/>
      <c r="AG59" s="9"/>
      <c r="AH59" s="9"/>
    </row>
    <row r="60" spans="1:34" ht="64.5" hidden="1" customHeight="1" x14ac:dyDescent="0.25">
      <c r="A60" s="126"/>
      <c r="B60" s="134"/>
      <c r="C60" s="134"/>
      <c r="D60" s="134"/>
      <c r="E60" s="502"/>
      <c r="F60" s="134"/>
      <c r="G60" s="502"/>
      <c r="H60" s="136"/>
      <c r="I60" s="137"/>
      <c r="J60" s="137"/>
      <c r="K60" s="136"/>
      <c r="L60" s="136"/>
      <c r="M60" s="136"/>
      <c r="N60" s="138"/>
      <c r="O60" s="137"/>
      <c r="P60" s="137"/>
      <c r="Q60" s="136"/>
      <c r="R60" s="136"/>
      <c r="S60" s="137"/>
      <c r="T60" s="136"/>
      <c r="U60" s="136"/>
      <c r="V60" s="139"/>
      <c r="W60" s="136"/>
      <c r="X60" s="141" t="str">
        <f t="shared" ca="1" si="2"/>
        <v/>
      </c>
      <c r="Y60" s="125"/>
      <c r="Z60" s="125"/>
      <c r="AA60" s="7"/>
      <c r="AB60" s="9"/>
      <c r="AC60" s="9"/>
      <c r="AD60" s="9"/>
      <c r="AE60" s="9"/>
      <c r="AF60" s="9"/>
      <c r="AG60" s="9"/>
      <c r="AH60" s="9"/>
    </row>
    <row r="61" spans="1:34" ht="167.25" customHeight="1" x14ac:dyDescent="0.25">
      <c r="A61" s="1523">
        <v>8</v>
      </c>
      <c r="B61" s="1470" t="s">
        <v>11</v>
      </c>
      <c r="C61" s="1470" t="s">
        <v>10</v>
      </c>
      <c r="D61" s="1507">
        <v>42753</v>
      </c>
      <c r="E61" s="1526" t="s">
        <v>687</v>
      </c>
      <c r="F61" s="1470" t="s">
        <v>12</v>
      </c>
      <c r="G61" s="1058" t="s">
        <v>688</v>
      </c>
      <c r="H61" s="309" t="s">
        <v>689</v>
      </c>
      <c r="I61" s="310" t="s">
        <v>13</v>
      </c>
      <c r="J61" s="310" t="s">
        <v>14</v>
      </c>
      <c r="K61" s="310" t="s">
        <v>690</v>
      </c>
      <c r="L61" s="308" t="s">
        <v>691</v>
      </c>
      <c r="M61" s="304" t="s">
        <v>692</v>
      </c>
      <c r="N61" s="305"/>
      <c r="O61" s="312">
        <v>42767</v>
      </c>
      <c r="P61" s="312">
        <v>42794</v>
      </c>
      <c r="Q61" s="1353" t="s">
        <v>2393</v>
      </c>
      <c r="R61" s="1058" t="s">
        <v>693</v>
      </c>
      <c r="S61" s="507">
        <v>42832</v>
      </c>
      <c r="T61" s="1354" t="s">
        <v>2397</v>
      </c>
      <c r="U61" s="309" t="s">
        <v>2394</v>
      </c>
      <c r="V61" s="373" t="s">
        <v>36</v>
      </c>
      <c r="W61" s="1025" t="s">
        <v>2388</v>
      </c>
      <c r="X61" s="123" t="str">
        <f t="shared" ca="1" si="2"/>
        <v>VENCIDA</v>
      </c>
      <c r="Y61" s="125"/>
      <c r="Z61" s="125"/>
      <c r="AA61" s="7"/>
      <c r="AB61" s="9"/>
      <c r="AC61" s="9"/>
      <c r="AD61" s="9"/>
      <c r="AE61" s="9"/>
      <c r="AF61" s="9"/>
      <c r="AG61" s="9"/>
      <c r="AH61" s="9"/>
    </row>
    <row r="62" spans="1:34" ht="86.25" customHeight="1" x14ac:dyDescent="0.25">
      <c r="A62" s="1524"/>
      <c r="B62" s="1522"/>
      <c r="C62" s="1522"/>
      <c r="D62" s="1525"/>
      <c r="E62" s="1522"/>
      <c r="F62" s="1522"/>
      <c r="G62" s="1031" t="s">
        <v>694</v>
      </c>
      <c r="H62" s="186" t="s">
        <v>695</v>
      </c>
      <c r="I62" s="184" t="s">
        <v>27</v>
      </c>
      <c r="J62" s="130" t="s">
        <v>14</v>
      </c>
      <c r="K62" s="130" t="s">
        <v>696</v>
      </c>
      <c r="L62" s="129" t="s">
        <v>691</v>
      </c>
      <c r="M62" s="130" t="s">
        <v>692</v>
      </c>
      <c r="N62" s="131"/>
      <c r="O62" s="131">
        <v>42781</v>
      </c>
      <c r="P62" s="509">
        <v>42916</v>
      </c>
      <c r="Q62" s="186"/>
      <c r="R62" s="129"/>
      <c r="S62" s="1006"/>
      <c r="T62" s="1031"/>
      <c r="U62" s="129"/>
      <c r="V62" s="132" t="s">
        <v>22</v>
      </c>
      <c r="W62" s="1031"/>
      <c r="X62" s="132" t="str">
        <f t="shared" ca="1" si="2"/>
        <v>EN DESARROLLO</v>
      </c>
      <c r="Y62" s="125"/>
      <c r="Z62" s="125"/>
      <c r="AA62" s="7"/>
      <c r="AB62" s="9"/>
      <c r="AC62" s="9"/>
      <c r="AD62" s="9"/>
      <c r="AE62" s="9"/>
      <c r="AF62" s="9"/>
      <c r="AG62" s="9"/>
      <c r="AH62" s="9"/>
    </row>
    <row r="63" spans="1:34" ht="40.5" hidden="1" customHeight="1" x14ac:dyDescent="0.25">
      <c r="A63" s="289"/>
      <c r="B63" s="338"/>
      <c r="C63" s="338"/>
      <c r="D63" s="355"/>
      <c r="E63" s="511"/>
      <c r="F63" s="511"/>
      <c r="G63" s="511"/>
      <c r="H63" s="513"/>
      <c r="I63" s="338"/>
      <c r="J63" s="338"/>
      <c r="K63" s="336"/>
      <c r="L63" s="336"/>
      <c r="M63" s="336"/>
      <c r="N63" s="355"/>
      <c r="O63" s="338"/>
      <c r="P63" s="338"/>
      <c r="Q63" s="514"/>
      <c r="R63" s="336"/>
      <c r="S63" s="338"/>
      <c r="T63" s="336"/>
      <c r="U63" s="336"/>
      <c r="V63" s="357"/>
      <c r="W63" s="518"/>
      <c r="X63" s="141" t="str">
        <f t="shared" ca="1" si="2"/>
        <v/>
      </c>
      <c r="Y63" s="125"/>
      <c r="Z63" s="125"/>
      <c r="AA63" s="7"/>
      <c r="AB63" s="9"/>
      <c r="AC63" s="9"/>
      <c r="AD63" s="9"/>
      <c r="AE63" s="9"/>
      <c r="AF63" s="9"/>
      <c r="AG63" s="9"/>
      <c r="AH63" s="9"/>
    </row>
    <row r="64" spans="1:34" ht="27" hidden="1" customHeight="1" x14ac:dyDescent="0.25">
      <c r="A64" s="116">
        <v>9</v>
      </c>
      <c r="B64" s="117"/>
      <c r="C64" s="117"/>
      <c r="D64" s="117"/>
      <c r="E64" s="117"/>
      <c r="F64" s="117"/>
      <c r="G64" s="117"/>
      <c r="H64" s="120"/>
      <c r="I64" s="121"/>
      <c r="J64" s="121"/>
      <c r="K64" s="120"/>
      <c r="L64" s="120"/>
      <c r="M64" s="120"/>
      <c r="N64" s="122"/>
      <c r="O64" s="121"/>
      <c r="P64" s="121"/>
      <c r="Q64" s="120"/>
      <c r="R64" s="120"/>
      <c r="S64" s="121"/>
      <c r="T64" s="120"/>
      <c r="U64" s="120"/>
      <c r="V64" s="123"/>
      <c r="W64" s="120"/>
      <c r="X64" s="123" t="str">
        <f t="shared" ca="1" si="2"/>
        <v/>
      </c>
      <c r="Y64" s="125"/>
      <c r="Z64" s="125"/>
      <c r="AA64" s="7"/>
      <c r="AB64" s="9"/>
      <c r="AC64" s="9"/>
      <c r="AD64" s="9"/>
      <c r="AE64" s="9"/>
      <c r="AF64" s="9"/>
      <c r="AG64" s="9"/>
      <c r="AH64" s="9"/>
    </row>
    <row r="65" spans="1:34" ht="27" hidden="1" customHeight="1" x14ac:dyDescent="0.25">
      <c r="A65" s="260"/>
      <c r="B65" s="144"/>
      <c r="C65" s="144"/>
      <c r="D65" s="144"/>
      <c r="E65" s="144"/>
      <c r="F65" s="144"/>
      <c r="G65" s="144"/>
      <c r="H65" s="129"/>
      <c r="I65" s="130"/>
      <c r="J65" s="130"/>
      <c r="K65" s="129"/>
      <c r="L65" s="129"/>
      <c r="M65" s="129"/>
      <c r="N65" s="131"/>
      <c r="O65" s="130"/>
      <c r="P65" s="130"/>
      <c r="Q65" s="129"/>
      <c r="R65" s="129"/>
      <c r="S65" s="130"/>
      <c r="T65" s="129"/>
      <c r="U65" s="129"/>
      <c r="V65" s="132"/>
      <c r="W65" s="129"/>
      <c r="X65" s="132" t="str">
        <f t="shared" ca="1" si="2"/>
        <v/>
      </c>
      <c r="Y65" s="125"/>
      <c r="Z65" s="125"/>
      <c r="AA65" s="7"/>
      <c r="AB65" s="9"/>
      <c r="AC65" s="9"/>
      <c r="AD65" s="9"/>
      <c r="AE65" s="9"/>
      <c r="AF65" s="9"/>
      <c r="AG65" s="9"/>
      <c r="AH65" s="9"/>
    </row>
    <row r="66" spans="1:34" ht="27" hidden="1" customHeight="1" x14ac:dyDescent="0.25">
      <c r="A66" s="289"/>
      <c r="B66" s="147"/>
      <c r="C66" s="147"/>
      <c r="D66" s="147"/>
      <c r="E66" s="147"/>
      <c r="F66" s="147"/>
      <c r="G66" s="147"/>
      <c r="H66" s="136"/>
      <c r="I66" s="137"/>
      <c r="J66" s="137"/>
      <c r="K66" s="136"/>
      <c r="L66" s="136"/>
      <c r="M66" s="136"/>
      <c r="N66" s="138"/>
      <c r="O66" s="137"/>
      <c r="P66" s="137"/>
      <c r="Q66" s="136"/>
      <c r="R66" s="136"/>
      <c r="S66" s="137"/>
      <c r="T66" s="136"/>
      <c r="U66" s="136"/>
      <c r="V66" s="139"/>
      <c r="W66" s="136"/>
      <c r="X66" s="141" t="str">
        <f t="shared" ca="1" si="2"/>
        <v/>
      </c>
      <c r="Y66" s="125"/>
      <c r="Z66" s="125"/>
      <c r="AA66" s="7"/>
      <c r="AB66" s="9"/>
      <c r="AC66" s="9"/>
      <c r="AD66" s="9"/>
      <c r="AE66" s="9"/>
      <c r="AF66" s="9"/>
      <c r="AG66" s="9"/>
      <c r="AH66" s="9"/>
    </row>
    <row r="67" spans="1:34" ht="30" hidden="1" customHeight="1" x14ac:dyDescent="0.25">
      <c r="A67" s="116">
        <v>10</v>
      </c>
      <c r="B67" s="117"/>
      <c r="C67" s="117"/>
      <c r="D67" s="117"/>
      <c r="E67" s="117"/>
      <c r="F67" s="117"/>
      <c r="G67" s="117"/>
      <c r="H67" s="120"/>
      <c r="I67" s="121"/>
      <c r="J67" s="121"/>
      <c r="K67" s="120"/>
      <c r="L67" s="120"/>
      <c r="M67" s="120"/>
      <c r="N67" s="122"/>
      <c r="O67" s="121"/>
      <c r="P67" s="121"/>
      <c r="Q67" s="120"/>
      <c r="R67" s="120"/>
      <c r="S67" s="121"/>
      <c r="T67" s="120"/>
      <c r="U67" s="120"/>
      <c r="V67" s="123"/>
      <c r="W67" s="120"/>
      <c r="X67" s="123" t="str">
        <f t="shared" ca="1" si="2"/>
        <v/>
      </c>
      <c r="Y67" s="125"/>
      <c r="Z67" s="125"/>
      <c r="AA67" s="7"/>
      <c r="AB67" s="9"/>
      <c r="AC67" s="9"/>
      <c r="AD67" s="9"/>
      <c r="AE67" s="9"/>
      <c r="AF67" s="9"/>
      <c r="AG67" s="9"/>
      <c r="AH67" s="9"/>
    </row>
    <row r="68" spans="1:34" ht="30" hidden="1" customHeight="1" x14ac:dyDescent="0.25">
      <c r="A68" s="260"/>
      <c r="B68" s="144"/>
      <c r="C68" s="144"/>
      <c r="D68" s="144"/>
      <c r="E68" s="144"/>
      <c r="F68" s="144"/>
      <c r="G68" s="144"/>
      <c r="H68" s="129"/>
      <c r="I68" s="130"/>
      <c r="J68" s="130"/>
      <c r="K68" s="129"/>
      <c r="L68" s="129"/>
      <c r="M68" s="129"/>
      <c r="N68" s="131"/>
      <c r="O68" s="130"/>
      <c r="P68" s="130"/>
      <c r="Q68" s="129"/>
      <c r="R68" s="129"/>
      <c r="S68" s="130"/>
      <c r="T68" s="129"/>
      <c r="U68" s="129"/>
      <c r="V68" s="132"/>
      <c r="W68" s="129"/>
      <c r="X68" s="132" t="str">
        <f t="shared" ca="1" si="2"/>
        <v/>
      </c>
      <c r="Y68" s="125"/>
      <c r="Z68" s="125"/>
      <c r="AA68" s="7"/>
      <c r="AB68" s="9"/>
      <c r="AC68" s="9"/>
      <c r="AD68" s="9"/>
      <c r="AE68" s="9"/>
      <c r="AF68" s="9"/>
      <c r="AG68" s="9"/>
      <c r="AH68" s="9"/>
    </row>
    <row r="69" spans="1:34" ht="30" hidden="1" customHeight="1" x14ac:dyDescent="0.25">
      <c r="A69" s="289"/>
      <c r="B69" s="147"/>
      <c r="C69" s="147"/>
      <c r="D69" s="147"/>
      <c r="E69" s="147"/>
      <c r="F69" s="147"/>
      <c r="G69" s="147"/>
      <c r="H69" s="136"/>
      <c r="I69" s="137"/>
      <c r="J69" s="137"/>
      <c r="K69" s="136"/>
      <c r="L69" s="136"/>
      <c r="M69" s="136"/>
      <c r="N69" s="138"/>
      <c r="O69" s="137"/>
      <c r="P69" s="137"/>
      <c r="Q69" s="136"/>
      <c r="R69" s="136"/>
      <c r="S69" s="137"/>
      <c r="T69" s="136"/>
      <c r="U69" s="136"/>
      <c r="V69" s="139"/>
      <c r="W69" s="136"/>
      <c r="X69" s="141" t="str">
        <f t="shared" ca="1" si="2"/>
        <v/>
      </c>
      <c r="Y69" s="125"/>
      <c r="Z69" s="125"/>
      <c r="AA69" s="7"/>
      <c r="AB69" s="9"/>
      <c r="AC69" s="9"/>
      <c r="AD69" s="9"/>
      <c r="AE69" s="9"/>
      <c r="AF69" s="9"/>
      <c r="AG69" s="9"/>
      <c r="AH69" s="9"/>
    </row>
    <row r="70" spans="1:34" ht="15" hidden="1" customHeight="1" x14ac:dyDescent="0.25">
      <c r="A70" s="116">
        <v>11</v>
      </c>
      <c r="B70" s="117"/>
      <c r="C70" s="117"/>
      <c r="D70" s="117"/>
      <c r="E70" s="119"/>
      <c r="F70" s="117"/>
      <c r="G70" s="119"/>
      <c r="H70" s="120"/>
      <c r="I70" s="121"/>
      <c r="J70" s="121"/>
      <c r="K70" s="120"/>
      <c r="L70" s="120"/>
      <c r="M70" s="120"/>
      <c r="N70" s="122"/>
      <c r="O70" s="121"/>
      <c r="P70" s="121"/>
      <c r="Q70" s="120"/>
      <c r="R70" s="120"/>
      <c r="S70" s="121"/>
      <c r="T70" s="120"/>
      <c r="U70" s="120"/>
      <c r="V70" s="123"/>
      <c r="W70" s="120"/>
      <c r="X70" s="123" t="str">
        <f t="shared" ca="1" si="2"/>
        <v/>
      </c>
      <c r="Y70" s="125"/>
      <c r="Z70" s="125"/>
      <c r="AA70" s="7"/>
      <c r="AB70" s="9"/>
      <c r="AC70" s="9"/>
      <c r="AD70" s="9"/>
      <c r="AE70" s="9"/>
      <c r="AF70" s="9"/>
      <c r="AG70" s="9"/>
      <c r="AH70" s="9"/>
    </row>
    <row r="71" spans="1:34" ht="15" hidden="1" customHeight="1" x14ac:dyDescent="0.25">
      <c r="A71" s="126"/>
      <c r="B71" s="520"/>
      <c r="C71" s="520"/>
      <c r="D71" s="520"/>
      <c r="E71" s="520"/>
      <c r="F71" s="520"/>
      <c r="G71" s="520"/>
      <c r="H71" s="129"/>
      <c r="I71" s="130"/>
      <c r="J71" s="130"/>
      <c r="K71" s="129"/>
      <c r="L71" s="129"/>
      <c r="M71" s="129"/>
      <c r="N71" s="131"/>
      <c r="O71" s="130"/>
      <c r="P71" s="130"/>
      <c r="Q71" s="129"/>
      <c r="R71" s="129"/>
      <c r="S71" s="130"/>
      <c r="T71" s="129"/>
      <c r="U71" s="129"/>
      <c r="V71" s="132"/>
      <c r="W71" s="129"/>
      <c r="X71" s="132" t="str">
        <f t="shared" ca="1" si="2"/>
        <v/>
      </c>
      <c r="Y71" s="125"/>
      <c r="Z71" s="125"/>
      <c r="AA71" s="7"/>
      <c r="AB71" s="9"/>
      <c r="AC71" s="9"/>
      <c r="AD71" s="9"/>
      <c r="AE71" s="9"/>
      <c r="AF71" s="9"/>
      <c r="AG71" s="9"/>
      <c r="AH71" s="9"/>
    </row>
    <row r="72" spans="1:34" ht="15" hidden="1" customHeight="1" x14ac:dyDescent="0.25">
      <c r="A72" s="133"/>
      <c r="B72" s="521"/>
      <c r="C72" s="521"/>
      <c r="D72" s="521"/>
      <c r="E72" s="521"/>
      <c r="F72" s="521"/>
      <c r="G72" s="521"/>
      <c r="H72" s="136"/>
      <c r="I72" s="137"/>
      <c r="J72" s="137"/>
      <c r="K72" s="136"/>
      <c r="L72" s="136"/>
      <c r="M72" s="136"/>
      <c r="N72" s="138"/>
      <c r="O72" s="137"/>
      <c r="P72" s="137"/>
      <c r="Q72" s="136"/>
      <c r="R72" s="136"/>
      <c r="S72" s="137"/>
      <c r="T72" s="136"/>
      <c r="U72" s="136"/>
      <c r="V72" s="139"/>
      <c r="W72" s="136"/>
      <c r="X72" s="141" t="str">
        <f t="shared" ca="1" si="2"/>
        <v/>
      </c>
      <c r="Y72" s="125"/>
      <c r="Z72" s="125"/>
      <c r="AA72" s="7"/>
      <c r="AB72" s="9"/>
      <c r="AC72" s="9"/>
      <c r="AD72" s="9"/>
      <c r="AE72" s="9"/>
      <c r="AF72" s="9"/>
      <c r="AG72" s="9"/>
      <c r="AH72" s="9"/>
    </row>
    <row r="73" spans="1:34" ht="15" hidden="1" customHeight="1" x14ac:dyDescent="0.25">
      <c r="A73" s="116">
        <v>12</v>
      </c>
      <c r="B73" s="117"/>
      <c r="C73" s="117"/>
      <c r="D73" s="117"/>
      <c r="E73" s="119"/>
      <c r="F73" s="117"/>
      <c r="G73" s="119"/>
      <c r="H73" s="120"/>
      <c r="I73" s="121"/>
      <c r="J73" s="121"/>
      <c r="K73" s="120"/>
      <c r="L73" s="120"/>
      <c r="M73" s="120"/>
      <c r="N73" s="122"/>
      <c r="O73" s="121"/>
      <c r="P73" s="121"/>
      <c r="Q73" s="120"/>
      <c r="R73" s="120"/>
      <c r="S73" s="121"/>
      <c r="T73" s="120"/>
      <c r="U73" s="120"/>
      <c r="V73" s="123"/>
      <c r="W73" s="120"/>
      <c r="X73" s="123" t="str">
        <f t="shared" ca="1" si="2"/>
        <v/>
      </c>
      <c r="Y73" s="125"/>
      <c r="Z73" s="125"/>
      <c r="AA73" s="7"/>
      <c r="AB73" s="9"/>
      <c r="AC73" s="9"/>
      <c r="AD73" s="9"/>
      <c r="AE73" s="9"/>
      <c r="AF73" s="9"/>
      <c r="AG73" s="9"/>
      <c r="AH73" s="9"/>
    </row>
    <row r="74" spans="1:34" ht="15" hidden="1" customHeight="1" x14ac:dyDescent="0.25">
      <c r="A74" s="126"/>
      <c r="B74" s="520"/>
      <c r="C74" s="520"/>
      <c r="D74" s="520"/>
      <c r="E74" s="520"/>
      <c r="F74" s="520"/>
      <c r="G74" s="520"/>
      <c r="H74" s="129"/>
      <c r="I74" s="130"/>
      <c r="J74" s="130"/>
      <c r="K74" s="129"/>
      <c r="L74" s="129"/>
      <c r="M74" s="129"/>
      <c r="N74" s="131"/>
      <c r="O74" s="130"/>
      <c r="P74" s="130"/>
      <c r="Q74" s="129"/>
      <c r="R74" s="129"/>
      <c r="S74" s="130"/>
      <c r="T74" s="129"/>
      <c r="U74" s="129"/>
      <c r="V74" s="132"/>
      <c r="W74" s="129"/>
      <c r="X74" s="132" t="str">
        <f t="shared" ca="1" si="2"/>
        <v/>
      </c>
      <c r="Y74" s="125"/>
      <c r="Z74" s="125"/>
      <c r="AA74" s="7"/>
      <c r="AB74" s="9"/>
      <c r="AC74" s="9"/>
      <c r="AD74" s="9"/>
      <c r="AE74" s="9"/>
      <c r="AF74" s="9"/>
      <c r="AG74" s="9"/>
      <c r="AH74" s="9"/>
    </row>
    <row r="75" spans="1:34" ht="15" hidden="1" customHeight="1" x14ac:dyDescent="0.25">
      <c r="A75" s="133"/>
      <c r="B75" s="521"/>
      <c r="C75" s="521"/>
      <c r="D75" s="521"/>
      <c r="E75" s="521"/>
      <c r="F75" s="521"/>
      <c r="G75" s="521"/>
      <c r="H75" s="136"/>
      <c r="I75" s="137"/>
      <c r="J75" s="137"/>
      <c r="K75" s="136"/>
      <c r="L75" s="136"/>
      <c r="M75" s="136"/>
      <c r="N75" s="138"/>
      <c r="O75" s="137"/>
      <c r="P75" s="137"/>
      <c r="Q75" s="136"/>
      <c r="R75" s="136"/>
      <c r="S75" s="137"/>
      <c r="T75" s="136"/>
      <c r="U75" s="136"/>
      <c r="V75" s="139"/>
      <c r="W75" s="136"/>
      <c r="X75" s="141" t="str">
        <f t="shared" ca="1" si="2"/>
        <v/>
      </c>
      <c r="Y75" s="125"/>
      <c r="Z75" s="125"/>
      <c r="AA75" s="7"/>
      <c r="AB75" s="9"/>
      <c r="AC75" s="9"/>
      <c r="AD75" s="9"/>
      <c r="AE75" s="9"/>
      <c r="AF75" s="9"/>
      <c r="AG75" s="9"/>
      <c r="AH75" s="9"/>
    </row>
    <row r="76" spans="1:34" ht="15" hidden="1" customHeight="1" x14ac:dyDescent="0.25">
      <c r="A76" s="116">
        <v>13</v>
      </c>
      <c r="B76" s="117"/>
      <c r="C76" s="117"/>
      <c r="D76" s="117"/>
      <c r="E76" s="119"/>
      <c r="F76" s="117"/>
      <c r="G76" s="119"/>
      <c r="H76" s="120"/>
      <c r="I76" s="121"/>
      <c r="J76" s="121"/>
      <c r="K76" s="120"/>
      <c r="L76" s="120"/>
      <c r="M76" s="120"/>
      <c r="N76" s="122"/>
      <c r="O76" s="121"/>
      <c r="P76" s="121"/>
      <c r="Q76" s="120"/>
      <c r="R76" s="120"/>
      <c r="S76" s="121"/>
      <c r="T76" s="120"/>
      <c r="U76" s="120"/>
      <c r="V76" s="123"/>
      <c r="W76" s="120"/>
      <c r="X76" s="123" t="str">
        <f t="shared" ca="1" si="2"/>
        <v/>
      </c>
      <c r="Y76" s="125"/>
      <c r="Z76" s="125"/>
      <c r="AA76" s="7"/>
      <c r="AB76" s="9"/>
      <c r="AC76" s="9"/>
      <c r="AD76" s="9"/>
      <c r="AE76" s="9"/>
      <c r="AF76" s="9"/>
      <c r="AG76" s="9"/>
      <c r="AH76" s="9"/>
    </row>
    <row r="77" spans="1:34" ht="15" hidden="1" customHeight="1" x14ac:dyDescent="0.25">
      <c r="A77" s="126"/>
      <c r="B77" s="520"/>
      <c r="C77" s="520"/>
      <c r="D77" s="520"/>
      <c r="E77" s="520"/>
      <c r="F77" s="520"/>
      <c r="G77" s="520"/>
      <c r="H77" s="129"/>
      <c r="I77" s="130"/>
      <c r="J77" s="130"/>
      <c r="K77" s="129"/>
      <c r="L77" s="129"/>
      <c r="M77" s="129"/>
      <c r="N77" s="131"/>
      <c r="O77" s="130"/>
      <c r="P77" s="130"/>
      <c r="Q77" s="129"/>
      <c r="R77" s="129"/>
      <c r="S77" s="130"/>
      <c r="T77" s="129"/>
      <c r="U77" s="129"/>
      <c r="V77" s="132"/>
      <c r="W77" s="129"/>
      <c r="X77" s="132" t="str">
        <f t="shared" ca="1" si="2"/>
        <v/>
      </c>
      <c r="Y77" s="125"/>
      <c r="Z77" s="125"/>
      <c r="AA77" s="7"/>
      <c r="AB77" s="9"/>
      <c r="AC77" s="9"/>
      <c r="AD77" s="9"/>
      <c r="AE77" s="9"/>
      <c r="AF77" s="9"/>
      <c r="AG77" s="9"/>
      <c r="AH77" s="9"/>
    </row>
    <row r="78" spans="1:34" ht="15" hidden="1" customHeight="1" x14ac:dyDescent="0.25">
      <c r="A78" s="133"/>
      <c r="B78" s="521"/>
      <c r="C78" s="521"/>
      <c r="D78" s="521"/>
      <c r="E78" s="521"/>
      <c r="F78" s="521"/>
      <c r="G78" s="521"/>
      <c r="H78" s="136"/>
      <c r="I78" s="137"/>
      <c r="J78" s="137"/>
      <c r="K78" s="136"/>
      <c r="L78" s="136"/>
      <c r="M78" s="136"/>
      <c r="N78" s="138"/>
      <c r="O78" s="137"/>
      <c r="P78" s="137"/>
      <c r="Q78" s="136"/>
      <c r="R78" s="136"/>
      <c r="S78" s="137"/>
      <c r="T78" s="136"/>
      <c r="U78" s="136"/>
      <c r="V78" s="139"/>
      <c r="W78" s="136"/>
      <c r="X78" s="141" t="str">
        <f t="shared" ca="1" si="2"/>
        <v/>
      </c>
      <c r="Y78" s="125"/>
      <c r="Z78" s="125"/>
      <c r="AA78" s="7"/>
      <c r="AB78" s="9"/>
      <c r="AC78" s="9"/>
      <c r="AD78" s="9"/>
      <c r="AE78" s="9"/>
      <c r="AF78" s="9"/>
      <c r="AG78" s="9"/>
      <c r="AH78" s="9"/>
    </row>
    <row r="79" spans="1:34" ht="15" hidden="1" customHeight="1" x14ac:dyDescent="0.25">
      <c r="A79" s="116">
        <v>14</v>
      </c>
      <c r="B79" s="117"/>
      <c r="C79" s="117"/>
      <c r="D79" s="117"/>
      <c r="E79" s="119"/>
      <c r="F79" s="117"/>
      <c r="G79" s="119"/>
      <c r="H79" s="120"/>
      <c r="I79" s="121"/>
      <c r="J79" s="121"/>
      <c r="K79" s="120"/>
      <c r="L79" s="120"/>
      <c r="M79" s="120"/>
      <c r="N79" s="122"/>
      <c r="O79" s="121"/>
      <c r="P79" s="121"/>
      <c r="Q79" s="120"/>
      <c r="R79" s="120"/>
      <c r="S79" s="121"/>
      <c r="T79" s="120"/>
      <c r="U79" s="120"/>
      <c r="V79" s="123"/>
      <c r="W79" s="120"/>
      <c r="X79" s="123" t="str">
        <f t="shared" ca="1" si="2"/>
        <v/>
      </c>
      <c r="Y79" s="125"/>
      <c r="Z79" s="125"/>
      <c r="AA79" s="7"/>
      <c r="AB79" s="9"/>
      <c r="AC79" s="9"/>
      <c r="AD79" s="9"/>
      <c r="AE79" s="9"/>
      <c r="AF79" s="9"/>
      <c r="AG79" s="9"/>
      <c r="AH79" s="9"/>
    </row>
    <row r="80" spans="1:34" ht="15" hidden="1" customHeight="1" x14ac:dyDescent="0.25">
      <c r="A80" s="126"/>
      <c r="B80" s="520"/>
      <c r="C80" s="520"/>
      <c r="D80" s="520"/>
      <c r="E80" s="520"/>
      <c r="F80" s="520"/>
      <c r="G80" s="520"/>
      <c r="H80" s="129"/>
      <c r="I80" s="130"/>
      <c r="J80" s="130"/>
      <c r="K80" s="129"/>
      <c r="L80" s="129"/>
      <c r="M80" s="129"/>
      <c r="N80" s="131"/>
      <c r="O80" s="130"/>
      <c r="P80" s="130"/>
      <c r="Q80" s="129"/>
      <c r="R80" s="129"/>
      <c r="S80" s="130"/>
      <c r="T80" s="129"/>
      <c r="U80" s="129"/>
      <c r="V80" s="132"/>
      <c r="W80" s="129"/>
      <c r="X80" s="132" t="str">
        <f t="shared" ca="1" si="2"/>
        <v/>
      </c>
      <c r="Y80" s="125"/>
      <c r="Z80" s="125"/>
      <c r="AA80" s="7"/>
      <c r="AB80" s="9"/>
      <c r="AC80" s="9"/>
      <c r="AD80" s="9"/>
      <c r="AE80" s="9"/>
      <c r="AF80" s="9"/>
      <c r="AG80" s="9"/>
      <c r="AH80" s="9"/>
    </row>
    <row r="81" spans="1:34" ht="15" hidden="1" customHeight="1" x14ac:dyDescent="0.25">
      <c r="A81" s="133"/>
      <c r="B81" s="521"/>
      <c r="C81" s="521"/>
      <c r="D81" s="521"/>
      <c r="E81" s="521"/>
      <c r="F81" s="521"/>
      <c r="G81" s="521"/>
      <c r="H81" s="136"/>
      <c r="I81" s="137"/>
      <c r="J81" s="137"/>
      <c r="K81" s="136"/>
      <c r="L81" s="136"/>
      <c r="M81" s="136"/>
      <c r="N81" s="138"/>
      <c r="O81" s="137"/>
      <c r="P81" s="137"/>
      <c r="Q81" s="136"/>
      <c r="R81" s="136"/>
      <c r="S81" s="137"/>
      <c r="T81" s="136"/>
      <c r="U81" s="136"/>
      <c r="V81" s="139"/>
      <c r="W81" s="136"/>
      <c r="X81" s="141" t="str">
        <f t="shared" ca="1" si="2"/>
        <v/>
      </c>
      <c r="Y81" s="125"/>
      <c r="Z81" s="125"/>
      <c r="AA81" s="7"/>
      <c r="AB81" s="9"/>
      <c r="AC81" s="9"/>
      <c r="AD81" s="9"/>
      <c r="AE81" s="9"/>
      <c r="AF81" s="9"/>
      <c r="AG81" s="9"/>
      <c r="AH81" s="9"/>
    </row>
    <row r="82" spans="1:34" ht="15" hidden="1" customHeight="1" x14ac:dyDescent="0.25">
      <c r="A82" s="116">
        <v>15</v>
      </c>
      <c r="B82" s="117"/>
      <c r="C82" s="117"/>
      <c r="D82" s="117"/>
      <c r="E82" s="119"/>
      <c r="F82" s="117"/>
      <c r="G82" s="119"/>
      <c r="H82" s="120"/>
      <c r="I82" s="121"/>
      <c r="J82" s="121"/>
      <c r="K82" s="120"/>
      <c r="L82" s="120"/>
      <c r="M82" s="120"/>
      <c r="N82" s="122"/>
      <c r="O82" s="121"/>
      <c r="P82" s="121"/>
      <c r="Q82" s="120"/>
      <c r="R82" s="120"/>
      <c r="S82" s="121"/>
      <c r="T82" s="120"/>
      <c r="U82" s="120"/>
      <c r="V82" s="123"/>
      <c r="W82" s="120"/>
      <c r="X82" s="123" t="str">
        <f t="shared" ca="1" si="2"/>
        <v/>
      </c>
      <c r="Y82" s="125"/>
      <c r="Z82" s="125"/>
      <c r="AA82" s="7"/>
      <c r="AB82" s="9"/>
      <c r="AC82" s="9"/>
      <c r="AD82" s="9"/>
      <c r="AE82" s="9"/>
      <c r="AF82" s="9"/>
      <c r="AG82" s="9"/>
      <c r="AH82" s="9"/>
    </row>
    <row r="83" spans="1:34" ht="15" hidden="1" customHeight="1" x14ac:dyDescent="0.25">
      <c r="A83" s="126"/>
      <c r="B83" s="520"/>
      <c r="C83" s="520"/>
      <c r="D83" s="520"/>
      <c r="E83" s="520"/>
      <c r="F83" s="520"/>
      <c r="G83" s="520"/>
      <c r="H83" s="129"/>
      <c r="I83" s="130"/>
      <c r="J83" s="130"/>
      <c r="K83" s="129"/>
      <c r="L83" s="129"/>
      <c r="M83" s="129"/>
      <c r="N83" s="131"/>
      <c r="O83" s="130"/>
      <c r="P83" s="130"/>
      <c r="Q83" s="129"/>
      <c r="R83" s="129"/>
      <c r="S83" s="130"/>
      <c r="T83" s="129"/>
      <c r="U83" s="129"/>
      <c r="V83" s="132"/>
      <c r="W83" s="129"/>
      <c r="X83" s="132" t="str">
        <f t="shared" ca="1" si="2"/>
        <v/>
      </c>
      <c r="Y83" s="125"/>
      <c r="Z83" s="125"/>
      <c r="AA83" s="7"/>
      <c r="AB83" s="9"/>
      <c r="AC83" s="9"/>
      <c r="AD83" s="9"/>
      <c r="AE83" s="9"/>
      <c r="AF83" s="9"/>
      <c r="AG83" s="9"/>
      <c r="AH83" s="9"/>
    </row>
    <row r="84" spans="1:34" ht="15" hidden="1" customHeight="1" x14ac:dyDescent="0.25">
      <c r="A84" s="133"/>
      <c r="B84" s="521"/>
      <c r="C84" s="521"/>
      <c r="D84" s="521"/>
      <c r="E84" s="521"/>
      <c r="F84" s="521"/>
      <c r="G84" s="521"/>
      <c r="H84" s="136"/>
      <c r="I84" s="137"/>
      <c r="J84" s="137"/>
      <c r="K84" s="136"/>
      <c r="L84" s="136"/>
      <c r="M84" s="136"/>
      <c r="N84" s="138"/>
      <c r="O84" s="137"/>
      <c r="P84" s="137"/>
      <c r="Q84" s="136"/>
      <c r="R84" s="136"/>
      <c r="S84" s="137"/>
      <c r="T84" s="136"/>
      <c r="U84" s="136"/>
      <c r="V84" s="139"/>
      <c r="W84" s="136"/>
      <c r="X84" s="141" t="str">
        <f t="shared" ca="1" si="2"/>
        <v/>
      </c>
      <c r="Y84" s="125"/>
      <c r="Z84" s="125"/>
      <c r="AA84" s="7"/>
      <c r="AB84" s="9"/>
      <c r="AC84" s="9"/>
      <c r="AD84" s="9"/>
      <c r="AE84" s="9"/>
      <c r="AF84" s="9"/>
      <c r="AG84" s="9"/>
      <c r="AH84" s="9"/>
    </row>
    <row r="85" spans="1:34" ht="15" hidden="1" customHeight="1" x14ac:dyDescent="0.25">
      <c r="A85" s="116">
        <v>16</v>
      </c>
      <c r="B85" s="117"/>
      <c r="C85" s="117"/>
      <c r="D85" s="117"/>
      <c r="E85" s="119"/>
      <c r="F85" s="117"/>
      <c r="G85" s="119"/>
      <c r="H85" s="120"/>
      <c r="I85" s="121"/>
      <c r="J85" s="121"/>
      <c r="K85" s="120"/>
      <c r="L85" s="120"/>
      <c r="M85" s="120"/>
      <c r="N85" s="122"/>
      <c r="O85" s="121"/>
      <c r="P85" s="121"/>
      <c r="Q85" s="120"/>
      <c r="R85" s="120"/>
      <c r="S85" s="121"/>
      <c r="T85" s="120"/>
      <c r="U85" s="120"/>
      <c r="V85" s="123"/>
      <c r="W85" s="120"/>
      <c r="X85" s="123" t="str">
        <f t="shared" ca="1" si="2"/>
        <v/>
      </c>
      <c r="Y85" s="125"/>
      <c r="Z85" s="125"/>
      <c r="AA85" s="7"/>
      <c r="AB85" s="9"/>
      <c r="AC85" s="9"/>
      <c r="AD85" s="9"/>
      <c r="AE85" s="9"/>
      <c r="AF85" s="9"/>
      <c r="AG85" s="9"/>
      <c r="AH85" s="9"/>
    </row>
    <row r="86" spans="1:34" ht="15" hidden="1" customHeight="1" x14ac:dyDescent="0.25">
      <c r="A86" s="126"/>
      <c r="B86" s="520"/>
      <c r="C86" s="520"/>
      <c r="D86" s="520"/>
      <c r="E86" s="520"/>
      <c r="F86" s="520"/>
      <c r="G86" s="520"/>
      <c r="H86" s="129"/>
      <c r="I86" s="130"/>
      <c r="J86" s="130"/>
      <c r="K86" s="129"/>
      <c r="L86" s="129"/>
      <c r="M86" s="129"/>
      <c r="N86" s="131"/>
      <c r="O86" s="130"/>
      <c r="P86" s="130"/>
      <c r="Q86" s="129"/>
      <c r="R86" s="129"/>
      <c r="S86" s="130"/>
      <c r="T86" s="129"/>
      <c r="U86" s="129"/>
      <c r="V86" s="132"/>
      <c r="W86" s="129"/>
      <c r="X86" s="132" t="str">
        <f t="shared" ca="1" si="2"/>
        <v/>
      </c>
      <c r="Y86" s="125"/>
      <c r="Z86" s="125"/>
      <c r="AA86" s="7"/>
      <c r="AB86" s="9"/>
      <c r="AC86" s="9"/>
      <c r="AD86" s="9"/>
      <c r="AE86" s="9"/>
      <c r="AF86" s="9"/>
      <c r="AG86" s="9"/>
      <c r="AH86" s="9"/>
    </row>
    <row r="87" spans="1:34" ht="15" hidden="1" customHeight="1" x14ac:dyDescent="0.25">
      <c r="A87" s="133"/>
      <c r="B87" s="521"/>
      <c r="C87" s="521"/>
      <c r="D87" s="521"/>
      <c r="E87" s="521"/>
      <c r="F87" s="521"/>
      <c r="G87" s="521"/>
      <c r="H87" s="136"/>
      <c r="I87" s="137"/>
      <c r="J87" s="137"/>
      <c r="K87" s="136"/>
      <c r="L87" s="136"/>
      <c r="M87" s="136"/>
      <c r="N87" s="138"/>
      <c r="O87" s="137"/>
      <c r="P87" s="137"/>
      <c r="Q87" s="136"/>
      <c r="R87" s="136"/>
      <c r="S87" s="137"/>
      <c r="T87" s="136"/>
      <c r="U87" s="136"/>
      <c r="V87" s="139"/>
      <c r="W87" s="136"/>
      <c r="X87" s="141" t="str">
        <f t="shared" ca="1" si="2"/>
        <v/>
      </c>
      <c r="Y87" s="125"/>
      <c r="Z87" s="125"/>
      <c r="AA87" s="7"/>
      <c r="AB87" s="9"/>
      <c r="AC87" s="9"/>
      <c r="AD87" s="9"/>
      <c r="AE87" s="9"/>
      <c r="AF87" s="9"/>
      <c r="AG87" s="9"/>
      <c r="AH87" s="9"/>
    </row>
    <row r="88" spans="1:34" ht="15" hidden="1" customHeight="1" x14ac:dyDescent="0.25">
      <c r="A88" s="116">
        <v>17</v>
      </c>
      <c r="B88" s="117"/>
      <c r="C88" s="117"/>
      <c r="D88" s="117"/>
      <c r="E88" s="119"/>
      <c r="F88" s="117"/>
      <c r="G88" s="119"/>
      <c r="H88" s="120"/>
      <c r="I88" s="121"/>
      <c r="J88" s="121"/>
      <c r="K88" s="120"/>
      <c r="L88" s="120"/>
      <c r="M88" s="120"/>
      <c r="N88" s="122"/>
      <c r="O88" s="121"/>
      <c r="P88" s="121"/>
      <c r="Q88" s="120"/>
      <c r="R88" s="120"/>
      <c r="S88" s="121"/>
      <c r="T88" s="120"/>
      <c r="U88" s="120"/>
      <c r="V88" s="123"/>
      <c r="W88" s="120"/>
      <c r="X88" s="123" t="str">
        <f t="shared" ca="1" si="2"/>
        <v/>
      </c>
      <c r="Y88" s="125"/>
      <c r="Z88" s="125"/>
      <c r="AA88" s="7"/>
      <c r="AB88" s="9"/>
      <c r="AC88" s="9"/>
      <c r="AD88" s="9"/>
      <c r="AE88" s="9"/>
      <c r="AF88" s="9"/>
      <c r="AG88" s="9"/>
      <c r="AH88" s="9"/>
    </row>
    <row r="89" spans="1:34" ht="15" hidden="1" customHeight="1" x14ac:dyDescent="0.25">
      <c r="A89" s="126"/>
      <c r="B89" s="520"/>
      <c r="C89" s="520"/>
      <c r="D89" s="520"/>
      <c r="E89" s="520"/>
      <c r="F89" s="520"/>
      <c r="G89" s="520"/>
      <c r="H89" s="129"/>
      <c r="I89" s="130"/>
      <c r="J89" s="130"/>
      <c r="K89" s="129"/>
      <c r="L89" s="129"/>
      <c r="M89" s="129"/>
      <c r="N89" s="131"/>
      <c r="O89" s="130"/>
      <c r="P89" s="130"/>
      <c r="Q89" s="129"/>
      <c r="R89" s="129"/>
      <c r="S89" s="130"/>
      <c r="T89" s="129"/>
      <c r="U89" s="129"/>
      <c r="V89" s="132"/>
      <c r="W89" s="129"/>
      <c r="X89" s="132" t="str">
        <f t="shared" ca="1" si="2"/>
        <v/>
      </c>
      <c r="Y89" s="125"/>
      <c r="Z89" s="125"/>
      <c r="AA89" s="7"/>
      <c r="AB89" s="9"/>
      <c r="AC89" s="9"/>
      <c r="AD89" s="9"/>
      <c r="AE89" s="9"/>
      <c r="AF89" s="9"/>
      <c r="AG89" s="9"/>
      <c r="AH89" s="9"/>
    </row>
    <row r="90" spans="1:34" ht="15" hidden="1" customHeight="1" x14ac:dyDescent="0.25">
      <c r="A90" s="133"/>
      <c r="B90" s="521"/>
      <c r="C90" s="521"/>
      <c r="D90" s="521"/>
      <c r="E90" s="521"/>
      <c r="F90" s="521"/>
      <c r="G90" s="521"/>
      <c r="H90" s="136"/>
      <c r="I90" s="137"/>
      <c r="J90" s="137"/>
      <c r="K90" s="136"/>
      <c r="L90" s="136"/>
      <c r="M90" s="136"/>
      <c r="N90" s="138"/>
      <c r="O90" s="137"/>
      <c r="P90" s="137"/>
      <c r="Q90" s="136"/>
      <c r="R90" s="136"/>
      <c r="S90" s="137"/>
      <c r="T90" s="136"/>
      <c r="U90" s="136"/>
      <c r="V90" s="139"/>
      <c r="W90" s="136"/>
      <c r="X90" s="141" t="str">
        <f t="shared" ca="1" si="2"/>
        <v/>
      </c>
      <c r="Y90" s="125"/>
      <c r="Z90" s="125"/>
      <c r="AA90" s="7"/>
      <c r="AB90" s="9"/>
      <c r="AC90" s="9"/>
      <c r="AD90" s="9"/>
      <c r="AE90" s="9"/>
      <c r="AF90" s="9"/>
      <c r="AG90" s="9"/>
      <c r="AH90" s="9"/>
    </row>
    <row r="91" spans="1:34" ht="15" hidden="1" customHeight="1" x14ac:dyDescent="0.25">
      <c r="A91" s="116">
        <v>18</v>
      </c>
      <c r="B91" s="117"/>
      <c r="C91" s="117"/>
      <c r="D91" s="117"/>
      <c r="E91" s="119"/>
      <c r="F91" s="117"/>
      <c r="G91" s="119"/>
      <c r="H91" s="120"/>
      <c r="I91" s="121"/>
      <c r="J91" s="121"/>
      <c r="K91" s="120"/>
      <c r="L91" s="120"/>
      <c r="M91" s="120"/>
      <c r="N91" s="122"/>
      <c r="O91" s="121"/>
      <c r="P91" s="121"/>
      <c r="Q91" s="120"/>
      <c r="R91" s="120"/>
      <c r="S91" s="121"/>
      <c r="T91" s="120"/>
      <c r="U91" s="120"/>
      <c r="V91" s="123"/>
      <c r="W91" s="120"/>
      <c r="X91" s="123" t="str">
        <f t="shared" ca="1" si="2"/>
        <v/>
      </c>
      <c r="Y91" s="125"/>
      <c r="Z91" s="125"/>
      <c r="AA91" s="7"/>
      <c r="AB91" s="9"/>
      <c r="AC91" s="9"/>
      <c r="AD91" s="9"/>
      <c r="AE91" s="9"/>
      <c r="AF91" s="9"/>
      <c r="AG91" s="9"/>
      <c r="AH91" s="9"/>
    </row>
    <row r="92" spans="1:34" ht="15" hidden="1" customHeight="1" x14ac:dyDescent="0.25">
      <c r="A92" s="126"/>
      <c r="B92" s="520"/>
      <c r="C92" s="520"/>
      <c r="D92" s="520"/>
      <c r="E92" s="520"/>
      <c r="F92" s="520"/>
      <c r="G92" s="520"/>
      <c r="H92" s="129"/>
      <c r="I92" s="130"/>
      <c r="J92" s="130"/>
      <c r="K92" s="129"/>
      <c r="L92" s="129"/>
      <c r="M92" s="129"/>
      <c r="N92" s="131"/>
      <c r="O92" s="130"/>
      <c r="P92" s="130"/>
      <c r="Q92" s="129"/>
      <c r="R92" s="129"/>
      <c r="S92" s="130"/>
      <c r="T92" s="129"/>
      <c r="U92" s="129"/>
      <c r="V92" s="132"/>
      <c r="W92" s="129"/>
      <c r="X92" s="132" t="str">
        <f t="shared" ca="1" si="2"/>
        <v/>
      </c>
      <c r="Y92" s="125"/>
      <c r="Z92" s="125"/>
      <c r="AA92" s="7"/>
      <c r="AB92" s="9"/>
      <c r="AC92" s="9"/>
      <c r="AD92" s="9"/>
      <c r="AE92" s="9"/>
      <c r="AF92" s="9"/>
      <c r="AG92" s="9"/>
      <c r="AH92" s="9"/>
    </row>
    <row r="93" spans="1:34" ht="15" hidden="1" customHeight="1" x14ac:dyDescent="0.25">
      <c r="A93" s="133"/>
      <c r="B93" s="521"/>
      <c r="C93" s="521"/>
      <c r="D93" s="521"/>
      <c r="E93" s="521"/>
      <c r="F93" s="521"/>
      <c r="G93" s="521"/>
      <c r="H93" s="136"/>
      <c r="I93" s="137"/>
      <c r="J93" s="137"/>
      <c r="K93" s="136"/>
      <c r="L93" s="136"/>
      <c r="M93" s="136"/>
      <c r="N93" s="138"/>
      <c r="O93" s="137"/>
      <c r="P93" s="137"/>
      <c r="Q93" s="136"/>
      <c r="R93" s="136"/>
      <c r="S93" s="137"/>
      <c r="T93" s="136"/>
      <c r="U93" s="136"/>
      <c r="V93" s="139"/>
      <c r="W93" s="136"/>
      <c r="X93" s="141" t="str">
        <f t="shared" ca="1" si="2"/>
        <v/>
      </c>
      <c r="Y93" s="125"/>
      <c r="Z93" s="125"/>
      <c r="AA93" s="7"/>
      <c r="AB93" s="9"/>
      <c r="AC93" s="9"/>
      <c r="AD93" s="9"/>
      <c r="AE93" s="9"/>
      <c r="AF93" s="9"/>
      <c r="AG93" s="9"/>
      <c r="AH93" s="9"/>
    </row>
    <row r="94" spans="1:34" ht="15" hidden="1" customHeight="1" x14ac:dyDescent="0.25">
      <c r="A94" s="116">
        <v>19</v>
      </c>
      <c r="B94" s="117"/>
      <c r="C94" s="117"/>
      <c r="D94" s="117"/>
      <c r="E94" s="119"/>
      <c r="F94" s="117"/>
      <c r="G94" s="119"/>
      <c r="H94" s="120"/>
      <c r="I94" s="121"/>
      <c r="J94" s="121"/>
      <c r="K94" s="120"/>
      <c r="L94" s="120"/>
      <c r="M94" s="120"/>
      <c r="N94" s="122"/>
      <c r="O94" s="121"/>
      <c r="P94" s="121"/>
      <c r="Q94" s="120"/>
      <c r="R94" s="120"/>
      <c r="S94" s="121"/>
      <c r="T94" s="120"/>
      <c r="U94" s="120"/>
      <c r="V94" s="123"/>
      <c r="W94" s="120"/>
      <c r="X94" s="123" t="str">
        <f t="shared" ca="1" si="2"/>
        <v/>
      </c>
      <c r="Y94" s="125"/>
      <c r="Z94" s="125"/>
      <c r="AA94" s="7"/>
      <c r="AB94" s="9"/>
      <c r="AC94" s="9"/>
      <c r="AD94" s="9"/>
      <c r="AE94" s="9"/>
      <c r="AF94" s="9"/>
      <c r="AG94" s="9"/>
      <c r="AH94" s="9"/>
    </row>
    <row r="95" spans="1:34" ht="15" hidden="1" customHeight="1" x14ac:dyDescent="0.25">
      <c r="A95" s="126"/>
      <c r="B95" s="520"/>
      <c r="C95" s="520"/>
      <c r="D95" s="520"/>
      <c r="E95" s="520"/>
      <c r="F95" s="520"/>
      <c r="G95" s="520"/>
      <c r="H95" s="129"/>
      <c r="I95" s="130"/>
      <c r="J95" s="130"/>
      <c r="K95" s="129"/>
      <c r="L95" s="129"/>
      <c r="M95" s="129"/>
      <c r="N95" s="131"/>
      <c r="O95" s="130"/>
      <c r="P95" s="130"/>
      <c r="Q95" s="129"/>
      <c r="R95" s="129"/>
      <c r="S95" s="130"/>
      <c r="T95" s="129"/>
      <c r="U95" s="129"/>
      <c r="V95" s="132"/>
      <c r="W95" s="129"/>
      <c r="X95" s="132" t="str">
        <f t="shared" ca="1" si="2"/>
        <v/>
      </c>
      <c r="Y95" s="125"/>
      <c r="Z95" s="125"/>
      <c r="AA95" s="7"/>
      <c r="AB95" s="9"/>
      <c r="AC95" s="9"/>
      <c r="AD95" s="9"/>
      <c r="AE95" s="9"/>
      <c r="AF95" s="9"/>
      <c r="AG95" s="9"/>
      <c r="AH95" s="9"/>
    </row>
    <row r="96" spans="1:34" ht="15" hidden="1" customHeight="1" x14ac:dyDescent="0.25">
      <c r="A96" s="133"/>
      <c r="B96" s="521"/>
      <c r="C96" s="521"/>
      <c r="D96" s="521"/>
      <c r="E96" s="521"/>
      <c r="F96" s="521"/>
      <c r="G96" s="521"/>
      <c r="H96" s="136"/>
      <c r="I96" s="137"/>
      <c r="J96" s="137"/>
      <c r="K96" s="136"/>
      <c r="L96" s="136"/>
      <c r="M96" s="136"/>
      <c r="N96" s="138"/>
      <c r="O96" s="137"/>
      <c r="P96" s="137"/>
      <c r="Q96" s="136"/>
      <c r="R96" s="136"/>
      <c r="S96" s="137"/>
      <c r="T96" s="136"/>
      <c r="U96" s="136"/>
      <c r="V96" s="139"/>
      <c r="W96" s="136"/>
      <c r="X96" s="141" t="str">
        <f t="shared" ca="1" si="2"/>
        <v/>
      </c>
      <c r="Y96" s="125"/>
      <c r="Z96" s="125"/>
      <c r="AA96" s="7"/>
      <c r="AB96" s="9"/>
      <c r="AC96" s="9"/>
      <c r="AD96" s="9"/>
      <c r="AE96" s="9"/>
      <c r="AF96" s="9"/>
      <c r="AG96" s="9"/>
      <c r="AH96" s="9"/>
    </row>
    <row r="97" spans="1:34" ht="15" hidden="1" customHeight="1" x14ac:dyDescent="0.25">
      <c r="A97" s="116">
        <v>20</v>
      </c>
      <c r="B97" s="117"/>
      <c r="C97" s="117"/>
      <c r="D97" s="117"/>
      <c r="E97" s="119"/>
      <c r="F97" s="117"/>
      <c r="G97" s="119"/>
      <c r="H97" s="120"/>
      <c r="I97" s="121"/>
      <c r="J97" s="121"/>
      <c r="K97" s="120"/>
      <c r="L97" s="120"/>
      <c r="M97" s="120"/>
      <c r="N97" s="122"/>
      <c r="O97" s="121"/>
      <c r="P97" s="121"/>
      <c r="Q97" s="120"/>
      <c r="R97" s="120"/>
      <c r="S97" s="121"/>
      <c r="T97" s="120"/>
      <c r="U97" s="120"/>
      <c r="V97" s="123"/>
      <c r="W97" s="120"/>
      <c r="X97" s="123" t="str">
        <f t="shared" ca="1" si="2"/>
        <v/>
      </c>
      <c r="Y97" s="125"/>
      <c r="Z97" s="125"/>
      <c r="AA97" s="7"/>
      <c r="AB97" s="9"/>
      <c r="AC97" s="9"/>
      <c r="AD97" s="9"/>
      <c r="AE97" s="9"/>
      <c r="AF97" s="9"/>
      <c r="AG97" s="9"/>
      <c r="AH97" s="9"/>
    </row>
    <row r="98" spans="1:34" ht="15" hidden="1" customHeight="1" x14ac:dyDescent="0.25">
      <c r="A98" s="126"/>
      <c r="B98" s="520"/>
      <c r="C98" s="520"/>
      <c r="D98" s="520"/>
      <c r="E98" s="520"/>
      <c r="F98" s="520"/>
      <c r="G98" s="520"/>
      <c r="H98" s="129"/>
      <c r="I98" s="130"/>
      <c r="J98" s="130"/>
      <c r="K98" s="129"/>
      <c r="L98" s="129"/>
      <c r="M98" s="129"/>
      <c r="N98" s="131"/>
      <c r="O98" s="130"/>
      <c r="P98" s="130"/>
      <c r="Q98" s="129"/>
      <c r="R98" s="129"/>
      <c r="S98" s="130"/>
      <c r="T98" s="129"/>
      <c r="U98" s="129"/>
      <c r="V98" s="132"/>
      <c r="W98" s="129"/>
      <c r="X98" s="132" t="str">
        <f t="shared" ca="1" si="2"/>
        <v/>
      </c>
      <c r="Y98" s="125"/>
      <c r="Z98" s="125"/>
      <c r="AA98" s="7"/>
      <c r="AB98" s="9"/>
      <c r="AC98" s="9"/>
      <c r="AD98" s="9"/>
      <c r="AE98" s="9"/>
      <c r="AF98" s="9"/>
      <c r="AG98" s="9"/>
      <c r="AH98" s="9"/>
    </row>
    <row r="99" spans="1:34" ht="15" hidden="1" customHeight="1" x14ac:dyDescent="0.25">
      <c r="A99" s="133"/>
      <c r="B99" s="521"/>
      <c r="C99" s="521"/>
      <c r="D99" s="521"/>
      <c r="E99" s="521"/>
      <c r="F99" s="521"/>
      <c r="G99" s="521"/>
      <c r="H99" s="136"/>
      <c r="I99" s="137"/>
      <c r="J99" s="137"/>
      <c r="K99" s="136"/>
      <c r="L99" s="136"/>
      <c r="M99" s="136"/>
      <c r="N99" s="138"/>
      <c r="O99" s="137"/>
      <c r="P99" s="137"/>
      <c r="Q99" s="136"/>
      <c r="R99" s="136"/>
      <c r="S99" s="137"/>
      <c r="T99" s="136"/>
      <c r="U99" s="136"/>
      <c r="V99" s="139"/>
      <c r="W99" s="136"/>
      <c r="X99" s="141" t="str">
        <f t="shared" ca="1" si="2"/>
        <v/>
      </c>
      <c r="Y99" s="125"/>
      <c r="Z99" s="125"/>
      <c r="AA99" s="7"/>
      <c r="AB99" s="9"/>
      <c r="AC99" s="9"/>
      <c r="AD99" s="9"/>
      <c r="AE99" s="9"/>
      <c r="AF99" s="9"/>
      <c r="AG99" s="9"/>
      <c r="AH99" s="9"/>
    </row>
    <row r="100" spans="1:34" ht="15" hidden="1" customHeight="1" x14ac:dyDescent="0.25">
      <c r="A100" s="116">
        <v>21</v>
      </c>
      <c r="B100" s="117"/>
      <c r="C100" s="117"/>
      <c r="D100" s="117"/>
      <c r="E100" s="119"/>
      <c r="F100" s="117"/>
      <c r="G100" s="119"/>
      <c r="H100" s="120"/>
      <c r="I100" s="121"/>
      <c r="J100" s="121"/>
      <c r="K100" s="120"/>
      <c r="L100" s="120"/>
      <c r="M100" s="120"/>
      <c r="N100" s="122"/>
      <c r="O100" s="121"/>
      <c r="P100" s="121"/>
      <c r="Q100" s="120"/>
      <c r="R100" s="120"/>
      <c r="S100" s="121"/>
      <c r="T100" s="120"/>
      <c r="U100" s="120"/>
      <c r="V100" s="123"/>
      <c r="W100" s="120"/>
      <c r="X100" s="123" t="str">
        <f t="shared" ca="1" si="2"/>
        <v/>
      </c>
      <c r="Y100" s="125"/>
      <c r="Z100" s="125"/>
      <c r="AA100" s="7"/>
      <c r="AB100" s="9"/>
      <c r="AC100" s="9"/>
      <c r="AD100" s="9"/>
      <c r="AE100" s="9"/>
      <c r="AF100" s="9"/>
      <c r="AG100" s="9"/>
      <c r="AH100" s="9"/>
    </row>
    <row r="101" spans="1:34" ht="15" hidden="1" customHeight="1" x14ac:dyDescent="0.25">
      <c r="A101" s="126"/>
      <c r="B101" s="520"/>
      <c r="C101" s="520"/>
      <c r="D101" s="520"/>
      <c r="E101" s="520"/>
      <c r="F101" s="520"/>
      <c r="G101" s="520"/>
      <c r="H101" s="129"/>
      <c r="I101" s="130"/>
      <c r="J101" s="130"/>
      <c r="K101" s="129"/>
      <c r="L101" s="129"/>
      <c r="M101" s="129"/>
      <c r="N101" s="131"/>
      <c r="O101" s="130"/>
      <c r="P101" s="130"/>
      <c r="Q101" s="129"/>
      <c r="R101" s="129"/>
      <c r="S101" s="130"/>
      <c r="T101" s="129"/>
      <c r="U101" s="129"/>
      <c r="V101" s="132"/>
      <c r="W101" s="129"/>
      <c r="X101" s="132" t="str">
        <f t="shared" ca="1" si="2"/>
        <v/>
      </c>
      <c r="Y101" s="125"/>
      <c r="Z101" s="125"/>
      <c r="AA101" s="7"/>
      <c r="AB101" s="9"/>
      <c r="AC101" s="9"/>
      <c r="AD101" s="9"/>
      <c r="AE101" s="9"/>
      <c r="AF101" s="9"/>
      <c r="AG101" s="9"/>
      <c r="AH101" s="9"/>
    </row>
    <row r="102" spans="1:34" ht="15" hidden="1" customHeight="1" x14ac:dyDescent="0.25">
      <c r="A102" s="133"/>
      <c r="B102" s="521"/>
      <c r="C102" s="521"/>
      <c r="D102" s="521"/>
      <c r="E102" s="521"/>
      <c r="F102" s="521"/>
      <c r="G102" s="521"/>
      <c r="H102" s="136"/>
      <c r="I102" s="137"/>
      <c r="J102" s="137"/>
      <c r="K102" s="136"/>
      <c r="L102" s="136"/>
      <c r="M102" s="136"/>
      <c r="N102" s="138"/>
      <c r="O102" s="137"/>
      <c r="P102" s="137"/>
      <c r="Q102" s="136"/>
      <c r="R102" s="136"/>
      <c r="S102" s="137"/>
      <c r="T102" s="136"/>
      <c r="U102" s="136"/>
      <c r="V102" s="139"/>
      <c r="W102" s="136"/>
      <c r="X102" s="141" t="str">
        <f t="shared" ca="1" si="2"/>
        <v/>
      </c>
      <c r="Y102" s="125"/>
      <c r="Z102" s="125"/>
      <c r="AA102" s="7"/>
      <c r="AB102" s="9"/>
      <c r="AC102" s="9"/>
      <c r="AD102" s="9"/>
      <c r="AE102" s="9"/>
      <c r="AF102" s="9"/>
      <c r="AG102" s="9"/>
      <c r="AH102" s="9"/>
    </row>
    <row r="103" spans="1:34" ht="15" hidden="1" customHeight="1" x14ac:dyDescent="0.25">
      <c r="A103" s="116">
        <v>22</v>
      </c>
      <c r="B103" s="117"/>
      <c r="C103" s="117"/>
      <c r="D103" s="117"/>
      <c r="E103" s="119"/>
      <c r="F103" s="117"/>
      <c r="G103" s="119"/>
      <c r="H103" s="120"/>
      <c r="I103" s="121"/>
      <c r="J103" s="121"/>
      <c r="K103" s="120"/>
      <c r="L103" s="120"/>
      <c r="M103" s="120"/>
      <c r="N103" s="122"/>
      <c r="O103" s="121"/>
      <c r="P103" s="121"/>
      <c r="Q103" s="120"/>
      <c r="R103" s="120"/>
      <c r="S103" s="121"/>
      <c r="T103" s="120"/>
      <c r="U103" s="120"/>
      <c r="V103" s="123"/>
      <c r="W103" s="120"/>
      <c r="X103" s="123" t="str">
        <f t="shared" ca="1" si="2"/>
        <v/>
      </c>
      <c r="Y103" s="125"/>
      <c r="Z103" s="125"/>
      <c r="AA103" s="7"/>
      <c r="AB103" s="9"/>
      <c r="AC103" s="9"/>
      <c r="AD103" s="9"/>
      <c r="AE103" s="9"/>
      <c r="AF103" s="9"/>
      <c r="AG103" s="9"/>
      <c r="AH103" s="9"/>
    </row>
    <row r="104" spans="1:34" ht="15" hidden="1" customHeight="1" x14ac:dyDescent="0.25">
      <c r="A104" s="126"/>
      <c r="B104" s="520"/>
      <c r="C104" s="520"/>
      <c r="D104" s="520"/>
      <c r="E104" s="520"/>
      <c r="F104" s="520"/>
      <c r="G104" s="520"/>
      <c r="H104" s="129"/>
      <c r="I104" s="130"/>
      <c r="J104" s="130"/>
      <c r="K104" s="129"/>
      <c r="L104" s="129"/>
      <c r="M104" s="129"/>
      <c r="N104" s="131"/>
      <c r="O104" s="130"/>
      <c r="P104" s="130"/>
      <c r="Q104" s="129"/>
      <c r="R104" s="129"/>
      <c r="S104" s="130"/>
      <c r="T104" s="129"/>
      <c r="U104" s="129"/>
      <c r="V104" s="132"/>
      <c r="W104" s="129"/>
      <c r="X104" s="132" t="str">
        <f t="shared" ca="1" si="2"/>
        <v/>
      </c>
      <c r="Y104" s="125"/>
      <c r="Z104" s="125"/>
      <c r="AA104" s="7"/>
      <c r="AB104" s="9"/>
      <c r="AC104" s="9"/>
      <c r="AD104" s="9"/>
      <c r="AE104" s="9"/>
      <c r="AF104" s="9"/>
      <c r="AG104" s="9"/>
      <c r="AH104" s="9"/>
    </row>
    <row r="105" spans="1:34" ht="15" hidden="1" customHeight="1" x14ac:dyDescent="0.25">
      <c r="A105" s="133"/>
      <c r="B105" s="521"/>
      <c r="C105" s="521"/>
      <c r="D105" s="521"/>
      <c r="E105" s="521"/>
      <c r="F105" s="521"/>
      <c r="G105" s="521"/>
      <c r="H105" s="136"/>
      <c r="I105" s="137"/>
      <c r="J105" s="137"/>
      <c r="K105" s="136"/>
      <c r="L105" s="136"/>
      <c r="M105" s="136"/>
      <c r="N105" s="138"/>
      <c r="O105" s="137"/>
      <c r="P105" s="137"/>
      <c r="Q105" s="136"/>
      <c r="R105" s="136"/>
      <c r="S105" s="137"/>
      <c r="T105" s="136"/>
      <c r="U105" s="136"/>
      <c r="V105" s="139"/>
      <c r="W105" s="136"/>
      <c r="X105" s="141" t="str">
        <f t="shared" ca="1" si="2"/>
        <v/>
      </c>
      <c r="Y105" s="125"/>
      <c r="Z105" s="125"/>
      <c r="AA105" s="7"/>
      <c r="AB105" s="9"/>
      <c r="AC105" s="9"/>
      <c r="AD105" s="9"/>
      <c r="AE105" s="9"/>
      <c r="AF105" s="9"/>
      <c r="AG105" s="9"/>
      <c r="AH105" s="9"/>
    </row>
    <row r="106" spans="1:34" ht="15" hidden="1" customHeight="1" x14ac:dyDescent="0.25">
      <c r="A106" s="116">
        <v>23</v>
      </c>
      <c r="B106" s="117"/>
      <c r="C106" s="117"/>
      <c r="D106" s="117"/>
      <c r="E106" s="119"/>
      <c r="F106" s="117"/>
      <c r="G106" s="119"/>
      <c r="H106" s="120"/>
      <c r="I106" s="121"/>
      <c r="J106" s="121"/>
      <c r="K106" s="120"/>
      <c r="L106" s="120"/>
      <c r="M106" s="120"/>
      <c r="N106" s="122"/>
      <c r="O106" s="121"/>
      <c r="P106" s="121"/>
      <c r="Q106" s="120"/>
      <c r="R106" s="120"/>
      <c r="S106" s="121"/>
      <c r="T106" s="120"/>
      <c r="U106" s="120"/>
      <c r="V106" s="123"/>
      <c r="W106" s="120"/>
      <c r="X106" s="123" t="str">
        <f t="shared" ca="1" si="2"/>
        <v/>
      </c>
      <c r="Y106" s="125"/>
      <c r="Z106" s="125"/>
      <c r="AA106" s="7"/>
      <c r="AB106" s="9"/>
      <c r="AC106" s="9"/>
      <c r="AD106" s="9"/>
      <c r="AE106" s="9"/>
      <c r="AF106" s="9"/>
      <c r="AG106" s="9"/>
      <c r="AH106" s="9"/>
    </row>
    <row r="107" spans="1:34" ht="15" hidden="1" customHeight="1" x14ac:dyDescent="0.25">
      <c r="A107" s="126"/>
      <c r="B107" s="520"/>
      <c r="C107" s="520"/>
      <c r="D107" s="520"/>
      <c r="E107" s="520"/>
      <c r="F107" s="520"/>
      <c r="G107" s="520"/>
      <c r="H107" s="129"/>
      <c r="I107" s="130"/>
      <c r="J107" s="130"/>
      <c r="K107" s="129"/>
      <c r="L107" s="129"/>
      <c r="M107" s="129"/>
      <c r="N107" s="131"/>
      <c r="O107" s="130"/>
      <c r="P107" s="130"/>
      <c r="Q107" s="129"/>
      <c r="R107" s="129"/>
      <c r="S107" s="130"/>
      <c r="T107" s="129"/>
      <c r="U107" s="129"/>
      <c r="V107" s="132"/>
      <c r="W107" s="129"/>
      <c r="X107" s="132" t="str">
        <f t="shared" ca="1" si="2"/>
        <v/>
      </c>
      <c r="Y107" s="125"/>
      <c r="Z107" s="125"/>
      <c r="AA107" s="7"/>
      <c r="AB107" s="9"/>
      <c r="AC107" s="9"/>
      <c r="AD107" s="9"/>
      <c r="AE107" s="9"/>
      <c r="AF107" s="9"/>
      <c r="AG107" s="9"/>
      <c r="AH107" s="9"/>
    </row>
    <row r="108" spans="1:34" ht="15" hidden="1" customHeight="1" x14ac:dyDescent="0.25">
      <c r="A108" s="133"/>
      <c r="B108" s="521"/>
      <c r="C108" s="521"/>
      <c r="D108" s="521"/>
      <c r="E108" s="521"/>
      <c r="F108" s="521"/>
      <c r="G108" s="521"/>
      <c r="H108" s="136"/>
      <c r="I108" s="137"/>
      <c r="J108" s="137"/>
      <c r="K108" s="136"/>
      <c r="L108" s="136"/>
      <c r="M108" s="136"/>
      <c r="N108" s="138"/>
      <c r="O108" s="137"/>
      <c r="P108" s="137"/>
      <c r="Q108" s="136"/>
      <c r="R108" s="136"/>
      <c r="S108" s="137"/>
      <c r="T108" s="136"/>
      <c r="U108" s="136"/>
      <c r="V108" s="139"/>
      <c r="W108" s="136"/>
      <c r="X108" s="141" t="str">
        <f t="shared" ca="1" si="2"/>
        <v/>
      </c>
      <c r="Y108" s="125"/>
      <c r="Z108" s="125"/>
      <c r="AA108" s="7"/>
      <c r="AB108" s="9"/>
      <c r="AC108" s="9"/>
      <c r="AD108" s="9"/>
      <c r="AE108" s="9"/>
      <c r="AF108" s="9"/>
      <c r="AG108" s="9"/>
      <c r="AH108" s="9"/>
    </row>
    <row r="109" spans="1:34" ht="15" hidden="1" customHeight="1" x14ac:dyDescent="0.25">
      <c r="A109" s="116">
        <v>24</v>
      </c>
      <c r="B109" s="117"/>
      <c r="C109" s="117"/>
      <c r="D109" s="117"/>
      <c r="E109" s="119"/>
      <c r="F109" s="117"/>
      <c r="G109" s="119"/>
      <c r="H109" s="120"/>
      <c r="I109" s="121"/>
      <c r="J109" s="121"/>
      <c r="K109" s="120"/>
      <c r="L109" s="120"/>
      <c r="M109" s="120"/>
      <c r="N109" s="122"/>
      <c r="O109" s="121"/>
      <c r="P109" s="121"/>
      <c r="Q109" s="120"/>
      <c r="R109" s="120"/>
      <c r="S109" s="121"/>
      <c r="T109" s="120"/>
      <c r="U109" s="120"/>
      <c r="V109" s="123"/>
      <c r="W109" s="120"/>
      <c r="X109" s="123" t="str">
        <f t="shared" ca="1" si="2"/>
        <v/>
      </c>
      <c r="Y109" s="125"/>
      <c r="Z109" s="125"/>
      <c r="AA109" s="7"/>
      <c r="AB109" s="9"/>
      <c r="AC109" s="9"/>
      <c r="AD109" s="9"/>
      <c r="AE109" s="9"/>
      <c r="AF109" s="9"/>
      <c r="AG109" s="9"/>
      <c r="AH109" s="9"/>
    </row>
    <row r="110" spans="1:34" ht="15" hidden="1" customHeight="1" x14ac:dyDescent="0.25">
      <c r="A110" s="126"/>
      <c r="B110" s="520"/>
      <c r="C110" s="520"/>
      <c r="D110" s="520"/>
      <c r="E110" s="520"/>
      <c r="F110" s="520"/>
      <c r="G110" s="520"/>
      <c r="H110" s="129"/>
      <c r="I110" s="130"/>
      <c r="J110" s="130"/>
      <c r="K110" s="129"/>
      <c r="L110" s="129"/>
      <c r="M110" s="129"/>
      <c r="N110" s="131"/>
      <c r="O110" s="130"/>
      <c r="P110" s="130"/>
      <c r="Q110" s="129"/>
      <c r="R110" s="129"/>
      <c r="S110" s="130"/>
      <c r="T110" s="129"/>
      <c r="U110" s="129"/>
      <c r="V110" s="132"/>
      <c r="W110" s="129"/>
      <c r="X110" s="132" t="str">
        <f t="shared" ca="1" si="2"/>
        <v/>
      </c>
      <c r="Y110" s="125"/>
      <c r="Z110" s="125"/>
      <c r="AA110" s="7"/>
      <c r="AB110" s="9"/>
      <c r="AC110" s="9"/>
      <c r="AD110" s="9"/>
      <c r="AE110" s="9"/>
      <c r="AF110" s="9"/>
      <c r="AG110" s="9"/>
      <c r="AH110" s="9"/>
    </row>
    <row r="111" spans="1:34" ht="15" hidden="1" customHeight="1" x14ac:dyDescent="0.25">
      <c r="A111" s="133"/>
      <c r="B111" s="521"/>
      <c r="C111" s="521"/>
      <c r="D111" s="521"/>
      <c r="E111" s="521"/>
      <c r="F111" s="521"/>
      <c r="G111" s="521"/>
      <c r="H111" s="136"/>
      <c r="I111" s="137"/>
      <c r="J111" s="137"/>
      <c r="K111" s="136"/>
      <c r="L111" s="136"/>
      <c r="M111" s="136"/>
      <c r="N111" s="138"/>
      <c r="O111" s="137"/>
      <c r="P111" s="137"/>
      <c r="Q111" s="136"/>
      <c r="R111" s="136"/>
      <c r="S111" s="137"/>
      <c r="T111" s="136"/>
      <c r="U111" s="136"/>
      <c r="V111" s="139"/>
      <c r="W111" s="136"/>
      <c r="X111" s="141" t="str">
        <f t="shared" ca="1" si="2"/>
        <v/>
      </c>
      <c r="Y111" s="125"/>
      <c r="Z111" s="125"/>
      <c r="AA111" s="7"/>
      <c r="AB111" s="9"/>
      <c r="AC111" s="9"/>
      <c r="AD111" s="9"/>
      <c r="AE111" s="9"/>
      <c r="AF111" s="9"/>
      <c r="AG111" s="9"/>
      <c r="AH111" s="9"/>
    </row>
    <row r="112" spans="1:34" ht="15" hidden="1" customHeight="1" x14ac:dyDescent="0.25">
      <c r="A112" s="116">
        <v>25</v>
      </c>
      <c r="B112" s="117"/>
      <c r="C112" s="117"/>
      <c r="D112" s="117"/>
      <c r="E112" s="119"/>
      <c r="F112" s="117"/>
      <c r="G112" s="119"/>
      <c r="H112" s="120"/>
      <c r="I112" s="121"/>
      <c r="J112" s="121"/>
      <c r="K112" s="120"/>
      <c r="L112" s="120"/>
      <c r="M112" s="120"/>
      <c r="N112" s="122"/>
      <c r="O112" s="121"/>
      <c r="P112" s="121"/>
      <c r="Q112" s="120"/>
      <c r="R112" s="120"/>
      <c r="S112" s="121"/>
      <c r="T112" s="120"/>
      <c r="U112" s="120"/>
      <c r="V112" s="123"/>
      <c r="W112" s="120"/>
      <c r="X112" s="123" t="str">
        <f t="shared" ca="1" si="2"/>
        <v/>
      </c>
      <c r="Y112" s="125"/>
      <c r="Z112" s="125"/>
      <c r="AA112" s="7"/>
      <c r="AB112" s="9"/>
      <c r="AC112" s="9"/>
      <c r="AD112" s="9"/>
      <c r="AE112" s="9"/>
      <c r="AF112" s="9"/>
      <c r="AG112" s="9"/>
      <c r="AH112" s="9"/>
    </row>
    <row r="113" spans="1:34" ht="15" hidden="1" customHeight="1" x14ac:dyDescent="0.25">
      <c r="A113" s="126"/>
      <c r="B113" s="520"/>
      <c r="C113" s="520"/>
      <c r="D113" s="520"/>
      <c r="E113" s="520"/>
      <c r="F113" s="520"/>
      <c r="G113" s="520"/>
      <c r="H113" s="129"/>
      <c r="I113" s="130"/>
      <c r="J113" s="130"/>
      <c r="K113" s="129"/>
      <c r="L113" s="129"/>
      <c r="M113" s="129"/>
      <c r="N113" s="131"/>
      <c r="O113" s="130"/>
      <c r="P113" s="130"/>
      <c r="Q113" s="129"/>
      <c r="R113" s="129"/>
      <c r="S113" s="130"/>
      <c r="T113" s="129"/>
      <c r="U113" s="129"/>
      <c r="V113" s="132"/>
      <c r="W113" s="129"/>
      <c r="X113" s="132" t="str">
        <f t="shared" ca="1" si="2"/>
        <v/>
      </c>
      <c r="Y113" s="125"/>
      <c r="Z113" s="125"/>
      <c r="AA113" s="7"/>
      <c r="AB113" s="9"/>
      <c r="AC113" s="9"/>
      <c r="AD113" s="9"/>
      <c r="AE113" s="9"/>
      <c r="AF113" s="9"/>
      <c r="AG113" s="9"/>
      <c r="AH113" s="9"/>
    </row>
    <row r="114" spans="1:34" ht="15" hidden="1" customHeight="1" x14ac:dyDescent="0.25">
      <c r="A114" s="133"/>
      <c r="B114" s="521"/>
      <c r="C114" s="521"/>
      <c r="D114" s="521"/>
      <c r="E114" s="521"/>
      <c r="F114" s="521"/>
      <c r="G114" s="521"/>
      <c r="H114" s="136"/>
      <c r="I114" s="137"/>
      <c r="J114" s="137"/>
      <c r="K114" s="136"/>
      <c r="L114" s="136"/>
      <c r="M114" s="136"/>
      <c r="N114" s="138"/>
      <c r="O114" s="137"/>
      <c r="P114" s="137"/>
      <c r="Q114" s="136"/>
      <c r="R114" s="136"/>
      <c r="S114" s="137"/>
      <c r="T114" s="136"/>
      <c r="U114" s="136"/>
      <c r="V114" s="139"/>
      <c r="W114" s="136"/>
      <c r="X114" s="141" t="str">
        <f t="shared" ca="1" si="2"/>
        <v/>
      </c>
      <c r="Y114" s="125"/>
      <c r="Z114" s="125"/>
      <c r="AA114" s="7"/>
      <c r="AB114" s="9"/>
      <c r="AC114" s="9"/>
      <c r="AD114" s="9"/>
      <c r="AE114" s="9"/>
      <c r="AF114" s="9"/>
      <c r="AG114" s="9"/>
      <c r="AH114" s="9"/>
    </row>
    <row r="115" spans="1:34" ht="15" hidden="1" customHeight="1" x14ac:dyDescent="0.25">
      <c r="A115" s="116">
        <v>26</v>
      </c>
      <c r="B115" s="117"/>
      <c r="C115" s="117"/>
      <c r="D115" s="117"/>
      <c r="E115" s="119"/>
      <c r="F115" s="117"/>
      <c r="G115" s="119"/>
      <c r="H115" s="120"/>
      <c r="I115" s="121"/>
      <c r="J115" s="121"/>
      <c r="K115" s="120"/>
      <c r="L115" s="120"/>
      <c r="M115" s="120"/>
      <c r="N115" s="122"/>
      <c r="O115" s="121"/>
      <c r="P115" s="121"/>
      <c r="Q115" s="120"/>
      <c r="R115" s="120"/>
      <c r="S115" s="121"/>
      <c r="T115" s="120"/>
      <c r="U115" s="120"/>
      <c r="V115" s="123"/>
      <c r="W115" s="120"/>
      <c r="X115" s="123" t="str">
        <f t="shared" ca="1" si="2"/>
        <v/>
      </c>
      <c r="Y115" s="125"/>
      <c r="Z115" s="125"/>
      <c r="AA115" s="7"/>
      <c r="AB115" s="9"/>
      <c r="AC115" s="9"/>
      <c r="AD115" s="9"/>
      <c r="AE115" s="9"/>
      <c r="AF115" s="9"/>
      <c r="AG115" s="9"/>
      <c r="AH115" s="9"/>
    </row>
    <row r="116" spans="1:34" ht="15" hidden="1" customHeight="1" x14ac:dyDescent="0.25">
      <c r="A116" s="126"/>
      <c r="B116" s="520"/>
      <c r="C116" s="520"/>
      <c r="D116" s="520"/>
      <c r="E116" s="520"/>
      <c r="F116" s="520"/>
      <c r="G116" s="520"/>
      <c r="H116" s="129"/>
      <c r="I116" s="130"/>
      <c r="J116" s="130"/>
      <c r="K116" s="129"/>
      <c r="L116" s="129"/>
      <c r="M116" s="129"/>
      <c r="N116" s="131"/>
      <c r="O116" s="130"/>
      <c r="P116" s="130"/>
      <c r="Q116" s="129"/>
      <c r="R116" s="129"/>
      <c r="S116" s="130"/>
      <c r="T116" s="129"/>
      <c r="U116" s="129"/>
      <c r="V116" s="132"/>
      <c r="W116" s="129"/>
      <c r="X116" s="132" t="str">
        <f t="shared" ca="1" si="2"/>
        <v/>
      </c>
      <c r="Y116" s="125"/>
      <c r="Z116" s="125"/>
      <c r="AA116" s="7"/>
      <c r="AB116" s="9"/>
      <c r="AC116" s="9"/>
      <c r="AD116" s="9"/>
      <c r="AE116" s="9"/>
      <c r="AF116" s="9"/>
      <c r="AG116" s="9"/>
      <c r="AH116" s="9"/>
    </row>
    <row r="117" spans="1:34" ht="15" hidden="1" customHeight="1" x14ac:dyDescent="0.25">
      <c r="A117" s="133"/>
      <c r="B117" s="521"/>
      <c r="C117" s="521"/>
      <c r="D117" s="521"/>
      <c r="E117" s="521"/>
      <c r="F117" s="521"/>
      <c r="G117" s="521"/>
      <c r="H117" s="136"/>
      <c r="I117" s="137"/>
      <c r="J117" s="137"/>
      <c r="K117" s="136"/>
      <c r="L117" s="136"/>
      <c r="M117" s="136"/>
      <c r="N117" s="138"/>
      <c r="O117" s="137"/>
      <c r="P117" s="137"/>
      <c r="Q117" s="136"/>
      <c r="R117" s="136"/>
      <c r="S117" s="137"/>
      <c r="T117" s="136"/>
      <c r="U117" s="136"/>
      <c r="V117" s="139"/>
      <c r="W117" s="136"/>
      <c r="X117" s="141" t="str">
        <f t="shared" ca="1" si="2"/>
        <v/>
      </c>
      <c r="Y117" s="125"/>
      <c r="Z117" s="125"/>
      <c r="AA117" s="7"/>
      <c r="AB117" s="9"/>
      <c r="AC117" s="9"/>
      <c r="AD117" s="9"/>
      <c r="AE117" s="9"/>
      <c r="AF117" s="9"/>
      <c r="AG117" s="9"/>
      <c r="AH117" s="9"/>
    </row>
    <row r="118" spans="1:34" ht="15" hidden="1" customHeight="1" x14ac:dyDescent="0.25">
      <c r="A118" s="116">
        <v>27</v>
      </c>
      <c r="B118" s="117"/>
      <c r="C118" s="117"/>
      <c r="D118" s="117"/>
      <c r="E118" s="119"/>
      <c r="F118" s="117"/>
      <c r="G118" s="119"/>
      <c r="H118" s="120"/>
      <c r="I118" s="121"/>
      <c r="J118" s="121"/>
      <c r="K118" s="120"/>
      <c r="L118" s="120"/>
      <c r="M118" s="120"/>
      <c r="N118" s="122"/>
      <c r="O118" s="121"/>
      <c r="P118" s="121"/>
      <c r="Q118" s="120"/>
      <c r="R118" s="120"/>
      <c r="S118" s="121"/>
      <c r="T118" s="120"/>
      <c r="U118" s="120"/>
      <c r="V118" s="123"/>
      <c r="W118" s="120"/>
      <c r="X118" s="123" t="str">
        <f t="shared" ca="1" si="2"/>
        <v/>
      </c>
      <c r="Y118" s="125"/>
      <c r="Z118" s="125"/>
      <c r="AA118" s="7"/>
      <c r="AB118" s="9"/>
      <c r="AC118" s="9"/>
      <c r="AD118" s="9"/>
      <c r="AE118" s="9"/>
      <c r="AF118" s="9"/>
      <c r="AG118" s="9"/>
      <c r="AH118" s="9"/>
    </row>
    <row r="119" spans="1:34" ht="15" hidden="1" customHeight="1" x14ac:dyDescent="0.25">
      <c r="A119" s="126"/>
      <c r="B119" s="520"/>
      <c r="C119" s="520"/>
      <c r="D119" s="520"/>
      <c r="E119" s="520"/>
      <c r="F119" s="520"/>
      <c r="G119" s="520"/>
      <c r="H119" s="129"/>
      <c r="I119" s="130"/>
      <c r="J119" s="130"/>
      <c r="K119" s="129"/>
      <c r="L119" s="129"/>
      <c r="M119" s="129"/>
      <c r="N119" s="131"/>
      <c r="O119" s="130"/>
      <c r="P119" s="130"/>
      <c r="Q119" s="129"/>
      <c r="R119" s="129"/>
      <c r="S119" s="130"/>
      <c r="T119" s="129"/>
      <c r="U119" s="129"/>
      <c r="V119" s="132"/>
      <c r="W119" s="129"/>
      <c r="X119" s="132" t="str">
        <f t="shared" ca="1" si="2"/>
        <v/>
      </c>
      <c r="Y119" s="125"/>
      <c r="Z119" s="125"/>
      <c r="AA119" s="7"/>
      <c r="AB119" s="9"/>
      <c r="AC119" s="9"/>
      <c r="AD119" s="9"/>
      <c r="AE119" s="9"/>
      <c r="AF119" s="9"/>
      <c r="AG119" s="9"/>
      <c r="AH119" s="9"/>
    </row>
    <row r="120" spans="1:34" ht="15" hidden="1" customHeight="1" x14ac:dyDescent="0.25">
      <c r="A120" s="133"/>
      <c r="B120" s="521"/>
      <c r="C120" s="521"/>
      <c r="D120" s="521"/>
      <c r="E120" s="521"/>
      <c r="F120" s="521"/>
      <c r="G120" s="521"/>
      <c r="H120" s="136"/>
      <c r="I120" s="137"/>
      <c r="J120" s="137"/>
      <c r="K120" s="136"/>
      <c r="L120" s="136"/>
      <c r="M120" s="136"/>
      <c r="N120" s="138"/>
      <c r="O120" s="137"/>
      <c r="P120" s="137"/>
      <c r="Q120" s="136"/>
      <c r="R120" s="136"/>
      <c r="S120" s="137"/>
      <c r="T120" s="136"/>
      <c r="U120" s="136"/>
      <c r="V120" s="139"/>
      <c r="W120" s="136"/>
      <c r="X120" s="141" t="str">
        <f t="shared" ca="1" si="2"/>
        <v/>
      </c>
      <c r="Y120" s="125"/>
      <c r="Z120" s="125"/>
      <c r="AA120" s="7"/>
      <c r="AB120" s="9"/>
      <c r="AC120" s="9"/>
      <c r="AD120" s="9"/>
      <c r="AE120" s="9"/>
      <c r="AF120" s="9"/>
      <c r="AG120" s="9"/>
      <c r="AH120" s="9"/>
    </row>
    <row r="121" spans="1:34" ht="15" hidden="1" customHeight="1" x14ac:dyDescent="0.25">
      <c r="A121" s="116">
        <v>28</v>
      </c>
      <c r="B121" s="117"/>
      <c r="C121" s="117"/>
      <c r="D121" s="117"/>
      <c r="E121" s="119"/>
      <c r="F121" s="117"/>
      <c r="G121" s="119"/>
      <c r="H121" s="120"/>
      <c r="I121" s="121"/>
      <c r="J121" s="121"/>
      <c r="K121" s="120"/>
      <c r="L121" s="120"/>
      <c r="M121" s="120"/>
      <c r="N121" s="122"/>
      <c r="O121" s="121"/>
      <c r="P121" s="121"/>
      <c r="Q121" s="120"/>
      <c r="R121" s="120"/>
      <c r="S121" s="121"/>
      <c r="T121" s="120"/>
      <c r="U121" s="120"/>
      <c r="V121" s="123"/>
      <c r="W121" s="120"/>
      <c r="X121" s="123" t="str">
        <f t="shared" ca="1" si="2"/>
        <v/>
      </c>
      <c r="Y121" s="125"/>
      <c r="Z121" s="125"/>
      <c r="AA121" s="7"/>
      <c r="AB121" s="9"/>
      <c r="AC121" s="9"/>
      <c r="AD121" s="9"/>
      <c r="AE121" s="9"/>
      <c r="AF121" s="9"/>
      <c r="AG121" s="9"/>
      <c r="AH121" s="9"/>
    </row>
    <row r="122" spans="1:34" ht="15" hidden="1" customHeight="1" x14ac:dyDescent="0.25">
      <c r="A122" s="126"/>
      <c r="B122" s="520"/>
      <c r="C122" s="520"/>
      <c r="D122" s="520"/>
      <c r="E122" s="520"/>
      <c r="F122" s="520"/>
      <c r="G122" s="520"/>
      <c r="H122" s="129"/>
      <c r="I122" s="130"/>
      <c r="J122" s="130"/>
      <c r="K122" s="129"/>
      <c r="L122" s="129"/>
      <c r="M122" s="129"/>
      <c r="N122" s="131"/>
      <c r="O122" s="130"/>
      <c r="P122" s="130"/>
      <c r="Q122" s="129"/>
      <c r="R122" s="129"/>
      <c r="S122" s="130"/>
      <c r="T122" s="129"/>
      <c r="U122" s="129"/>
      <c r="V122" s="132"/>
      <c r="W122" s="129"/>
      <c r="X122" s="132" t="str">
        <f t="shared" ca="1" si="2"/>
        <v/>
      </c>
      <c r="Y122" s="125"/>
      <c r="Z122" s="125"/>
      <c r="AA122" s="7"/>
      <c r="AB122" s="9"/>
      <c r="AC122" s="9"/>
      <c r="AD122" s="9"/>
      <c r="AE122" s="9"/>
      <c r="AF122" s="9"/>
      <c r="AG122" s="9"/>
      <c r="AH122" s="9"/>
    </row>
    <row r="123" spans="1:34" ht="15" hidden="1" customHeight="1" x14ac:dyDescent="0.25">
      <c r="A123" s="133"/>
      <c r="B123" s="521"/>
      <c r="C123" s="521"/>
      <c r="D123" s="521"/>
      <c r="E123" s="521"/>
      <c r="F123" s="521"/>
      <c r="G123" s="521"/>
      <c r="H123" s="136"/>
      <c r="I123" s="137"/>
      <c r="J123" s="137"/>
      <c r="K123" s="136"/>
      <c r="L123" s="136"/>
      <c r="M123" s="136"/>
      <c r="N123" s="138"/>
      <c r="O123" s="137"/>
      <c r="P123" s="137"/>
      <c r="Q123" s="136"/>
      <c r="R123" s="136"/>
      <c r="S123" s="137"/>
      <c r="T123" s="136"/>
      <c r="U123" s="136"/>
      <c r="V123" s="139"/>
      <c r="W123" s="136"/>
      <c r="X123" s="141" t="str">
        <f t="shared" ca="1" si="2"/>
        <v/>
      </c>
      <c r="Y123" s="125"/>
      <c r="Z123" s="125"/>
      <c r="AA123" s="7"/>
      <c r="AB123" s="9"/>
      <c r="AC123" s="9"/>
      <c r="AD123" s="9"/>
      <c r="AE123" s="9"/>
      <c r="AF123" s="9"/>
      <c r="AG123" s="9"/>
      <c r="AH123" s="9"/>
    </row>
    <row r="124" spans="1:34" ht="15" hidden="1" customHeight="1" x14ac:dyDescent="0.25">
      <c r="A124" s="116">
        <v>29</v>
      </c>
      <c r="B124" s="117"/>
      <c r="C124" s="117"/>
      <c r="D124" s="117"/>
      <c r="E124" s="119"/>
      <c r="F124" s="117"/>
      <c r="G124" s="119"/>
      <c r="H124" s="120"/>
      <c r="I124" s="121"/>
      <c r="J124" s="121"/>
      <c r="K124" s="120"/>
      <c r="L124" s="120"/>
      <c r="M124" s="120"/>
      <c r="N124" s="122"/>
      <c r="O124" s="121"/>
      <c r="P124" s="121"/>
      <c r="Q124" s="120"/>
      <c r="R124" s="120"/>
      <c r="S124" s="121"/>
      <c r="T124" s="120"/>
      <c r="U124" s="120"/>
      <c r="V124" s="123"/>
      <c r="W124" s="120"/>
      <c r="X124" s="123" t="str">
        <f t="shared" ca="1" si="2"/>
        <v/>
      </c>
      <c r="Y124" s="125"/>
      <c r="Z124" s="125"/>
      <c r="AA124" s="7"/>
      <c r="AB124" s="9"/>
      <c r="AC124" s="9"/>
      <c r="AD124" s="9"/>
      <c r="AE124" s="9"/>
      <c r="AF124" s="9"/>
      <c r="AG124" s="9"/>
      <c r="AH124" s="9"/>
    </row>
    <row r="125" spans="1:34" ht="15" hidden="1" customHeight="1" x14ac:dyDescent="0.25">
      <c r="A125" s="126"/>
      <c r="B125" s="520"/>
      <c r="C125" s="520"/>
      <c r="D125" s="520"/>
      <c r="E125" s="520"/>
      <c r="F125" s="520"/>
      <c r="G125" s="520"/>
      <c r="H125" s="129"/>
      <c r="I125" s="130"/>
      <c r="J125" s="130"/>
      <c r="K125" s="129"/>
      <c r="L125" s="129"/>
      <c r="M125" s="129"/>
      <c r="N125" s="131"/>
      <c r="O125" s="130"/>
      <c r="P125" s="130"/>
      <c r="Q125" s="129"/>
      <c r="R125" s="129"/>
      <c r="S125" s="130"/>
      <c r="T125" s="129"/>
      <c r="U125" s="129"/>
      <c r="V125" s="132"/>
      <c r="W125" s="129"/>
      <c r="X125" s="132" t="str">
        <f t="shared" ca="1" si="2"/>
        <v/>
      </c>
      <c r="Y125" s="125"/>
      <c r="Z125" s="125"/>
      <c r="AA125" s="7"/>
      <c r="AB125" s="9"/>
      <c r="AC125" s="9"/>
      <c r="AD125" s="9"/>
      <c r="AE125" s="9"/>
      <c r="AF125" s="9"/>
      <c r="AG125" s="9"/>
      <c r="AH125" s="9"/>
    </row>
    <row r="126" spans="1:34" ht="15" hidden="1" customHeight="1" x14ac:dyDescent="0.25">
      <c r="A126" s="133"/>
      <c r="B126" s="521"/>
      <c r="C126" s="521"/>
      <c r="D126" s="521"/>
      <c r="E126" s="521"/>
      <c r="F126" s="521"/>
      <c r="G126" s="521"/>
      <c r="H126" s="136"/>
      <c r="I126" s="137"/>
      <c r="J126" s="137"/>
      <c r="K126" s="136"/>
      <c r="L126" s="136"/>
      <c r="M126" s="136"/>
      <c r="N126" s="138"/>
      <c r="O126" s="137"/>
      <c r="P126" s="137"/>
      <c r="Q126" s="136"/>
      <c r="R126" s="136"/>
      <c r="S126" s="137"/>
      <c r="T126" s="136"/>
      <c r="U126" s="136"/>
      <c r="V126" s="139"/>
      <c r="W126" s="136"/>
      <c r="X126" s="141" t="str">
        <f t="shared" ca="1" si="2"/>
        <v/>
      </c>
      <c r="Y126" s="125"/>
      <c r="Z126" s="125"/>
      <c r="AA126" s="7"/>
      <c r="AB126" s="9"/>
      <c r="AC126" s="9"/>
      <c r="AD126" s="9"/>
      <c r="AE126" s="9"/>
      <c r="AF126" s="9"/>
      <c r="AG126" s="9"/>
      <c r="AH126" s="9"/>
    </row>
    <row r="127" spans="1:34" ht="15" hidden="1" customHeight="1" x14ac:dyDescent="0.25">
      <c r="A127" s="116">
        <v>30</v>
      </c>
      <c r="B127" s="117"/>
      <c r="C127" s="117"/>
      <c r="D127" s="117"/>
      <c r="E127" s="119"/>
      <c r="F127" s="117"/>
      <c r="G127" s="119"/>
      <c r="H127" s="120"/>
      <c r="I127" s="121"/>
      <c r="J127" s="121"/>
      <c r="K127" s="120"/>
      <c r="L127" s="120"/>
      <c r="M127" s="120"/>
      <c r="N127" s="122"/>
      <c r="O127" s="121"/>
      <c r="P127" s="121"/>
      <c r="Q127" s="120"/>
      <c r="R127" s="120"/>
      <c r="S127" s="121"/>
      <c r="T127" s="120"/>
      <c r="U127" s="120"/>
      <c r="V127" s="123"/>
      <c r="W127" s="120"/>
      <c r="X127" s="123" t="str">
        <f t="shared" ca="1" si="2"/>
        <v/>
      </c>
      <c r="Y127" s="125"/>
      <c r="Z127" s="125"/>
      <c r="AA127" s="7"/>
      <c r="AB127" s="9"/>
      <c r="AC127" s="9"/>
      <c r="AD127" s="9"/>
      <c r="AE127" s="9"/>
      <c r="AF127" s="9"/>
      <c r="AG127" s="9"/>
      <c r="AH127" s="9"/>
    </row>
    <row r="128" spans="1:34" ht="15" hidden="1" customHeight="1" x14ac:dyDescent="0.25">
      <c r="A128" s="126"/>
      <c r="B128" s="520"/>
      <c r="C128" s="520"/>
      <c r="D128" s="520"/>
      <c r="E128" s="520"/>
      <c r="F128" s="520"/>
      <c r="G128" s="520"/>
      <c r="H128" s="129"/>
      <c r="I128" s="130"/>
      <c r="J128" s="130"/>
      <c r="K128" s="129"/>
      <c r="L128" s="129"/>
      <c r="M128" s="129"/>
      <c r="N128" s="131"/>
      <c r="O128" s="130"/>
      <c r="P128" s="130"/>
      <c r="Q128" s="129"/>
      <c r="R128" s="129"/>
      <c r="S128" s="130"/>
      <c r="T128" s="129"/>
      <c r="U128" s="129"/>
      <c r="V128" s="132"/>
      <c r="W128" s="129"/>
      <c r="X128" s="132" t="str">
        <f t="shared" ca="1" si="2"/>
        <v/>
      </c>
      <c r="Y128" s="125"/>
      <c r="Z128" s="125"/>
      <c r="AA128" s="7"/>
      <c r="AB128" s="9"/>
      <c r="AC128" s="9"/>
      <c r="AD128" s="9"/>
      <c r="AE128" s="9"/>
      <c r="AF128" s="9"/>
      <c r="AG128" s="9"/>
      <c r="AH128" s="9"/>
    </row>
    <row r="129" spans="1:34" ht="15" hidden="1" customHeight="1" x14ac:dyDescent="0.25">
      <c r="A129" s="133"/>
      <c r="B129" s="521"/>
      <c r="C129" s="521"/>
      <c r="D129" s="521"/>
      <c r="E129" s="521"/>
      <c r="F129" s="521"/>
      <c r="G129" s="521"/>
      <c r="H129" s="136"/>
      <c r="I129" s="137"/>
      <c r="J129" s="137"/>
      <c r="K129" s="136"/>
      <c r="L129" s="136"/>
      <c r="M129" s="136"/>
      <c r="N129" s="138"/>
      <c r="O129" s="137"/>
      <c r="P129" s="137"/>
      <c r="Q129" s="136"/>
      <c r="R129" s="136"/>
      <c r="S129" s="137"/>
      <c r="T129" s="136"/>
      <c r="U129" s="136"/>
      <c r="V129" s="139"/>
      <c r="W129" s="136"/>
      <c r="X129" s="141" t="str">
        <f t="shared" ca="1" si="2"/>
        <v/>
      </c>
      <c r="Y129" s="125"/>
      <c r="Z129" s="125"/>
      <c r="AA129" s="7"/>
      <c r="AB129" s="9"/>
      <c r="AC129" s="9"/>
      <c r="AD129" s="9"/>
      <c r="AE129" s="9"/>
      <c r="AF129" s="9"/>
      <c r="AG129" s="9"/>
      <c r="AH129" s="9"/>
    </row>
    <row r="130" spans="1:34" ht="15" hidden="1" customHeight="1" x14ac:dyDescent="0.25">
      <c r="A130" s="116">
        <v>31</v>
      </c>
      <c r="B130" s="117"/>
      <c r="C130" s="117"/>
      <c r="D130" s="117"/>
      <c r="E130" s="119"/>
      <c r="F130" s="117"/>
      <c r="G130" s="119"/>
      <c r="H130" s="120"/>
      <c r="I130" s="121"/>
      <c r="J130" s="121"/>
      <c r="K130" s="120"/>
      <c r="L130" s="120"/>
      <c r="M130" s="120"/>
      <c r="N130" s="122"/>
      <c r="O130" s="121"/>
      <c r="P130" s="121"/>
      <c r="Q130" s="120"/>
      <c r="R130" s="120"/>
      <c r="S130" s="121"/>
      <c r="T130" s="120"/>
      <c r="U130" s="120"/>
      <c r="V130" s="123"/>
      <c r="W130" s="120"/>
      <c r="X130" s="123" t="str">
        <f t="shared" ca="1" si="2"/>
        <v/>
      </c>
      <c r="Y130" s="125"/>
      <c r="Z130" s="125"/>
      <c r="AA130" s="7"/>
      <c r="AB130" s="9"/>
      <c r="AC130" s="9"/>
      <c r="AD130" s="9"/>
      <c r="AE130" s="9"/>
      <c r="AF130" s="9"/>
      <c r="AG130" s="9"/>
      <c r="AH130" s="9"/>
    </row>
    <row r="131" spans="1:34" ht="15" hidden="1" customHeight="1" x14ac:dyDescent="0.25">
      <c r="A131" s="126"/>
      <c r="B131" s="520"/>
      <c r="C131" s="520"/>
      <c r="D131" s="520"/>
      <c r="E131" s="520"/>
      <c r="F131" s="520"/>
      <c r="G131" s="520"/>
      <c r="H131" s="129"/>
      <c r="I131" s="130"/>
      <c r="J131" s="130"/>
      <c r="K131" s="129"/>
      <c r="L131" s="129"/>
      <c r="M131" s="129"/>
      <c r="N131" s="131"/>
      <c r="O131" s="130"/>
      <c r="P131" s="130"/>
      <c r="Q131" s="129"/>
      <c r="R131" s="129"/>
      <c r="S131" s="130"/>
      <c r="T131" s="129"/>
      <c r="U131" s="129"/>
      <c r="V131" s="132"/>
      <c r="W131" s="129"/>
      <c r="X131" s="132" t="str">
        <f t="shared" ca="1" si="2"/>
        <v/>
      </c>
      <c r="Y131" s="125"/>
      <c r="Z131" s="125"/>
      <c r="AA131" s="7"/>
      <c r="AB131" s="9"/>
      <c r="AC131" s="9"/>
      <c r="AD131" s="9"/>
      <c r="AE131" s="9"/>
      <c r="AF131" s="9"/>
      <c r="AG131" s="9"/>
      <c r="AH131" s="9"/>
    </row>
    <row r="132" spans="1:34" ht="15" hidden="1" customHeight="1" x14ac:dyDescent="0.25">
      <c r="A132" s="133"/>
      <c r="B132" s="521"/>
      <c r="C132" s="521"/>
      <c r="D132" s="521"/>
      <c r="E132" s="521"/>
      <c r="F132" s="521"/>
      <c r="G132" s="521"/>
      <c r="H132" s="136"/>
      <c r="I132" s="137"/>
      <c r="J132" s="137"/>
      <c r="K132" s="136"/>
      <c r="L132" s="136"/>
      <c r="M132" s="136"/>
      <c r="N132" s="138"/>
      <c r="O132" s="137"/>
      <c r="P132" s="137"/>
      <c r="Q132" s="136"/>
      <c r="R132" s="136"/>
      <c r="S132" s="137"/>
      <c r="T132" s="136"/>
      <c r="U132" s="136"/>
      <c r="V132" s="139"/>
      <c r="W132" s="136"/>
      <c r="X132" s="141" t="str">
        <f t="shared" ca="1" si="2"/>
        <v/>
      </c>
      <c r="Y132" s="125"/>
      <c r="Z132" s="125"/>
      <c r="AA132" s="7"/>
      <c r="AB132" s="9"/>
      <c r="AC132" s="9"/>
      <c r="AD132" s="9"/>
      <c r="AE132" s="9"/>
      <c r="AF132" s="9"/>
      <c r="AG132" s="9"/>
      <c r="AH132" s="9"/>
    </row>
    <row r="133" spans="1:34" ht="15" hidden="1" customHeight="1" x14ac:dyDescent="0.25">
      <c r="A133" s="116">
        <v>32</v>
      </c>
      <c r="B133" s="117"/>
      <c r="C133" s="117"/>
      <c r="D133" s="117"/>
      <c r="E133" s="119"/>
      <c r="F133" s="117"/>
      <c r="G133" s="119"/>
      <c r="H133" s="120"/>
      <c r="I133" s="121"/>
      <c r="J133" s="121"/>
      <c r="K133" s="120"/>
      <c r="L133" s="120"/>
      <c r="M133" s="120"/>
      <c r="N133" s="122"/>
      <c r="O133" s="121"/>
      <c r="P133" s="121"/>
      <c r="Q133" s="120"/>
      <c r="R133" s="120"/>
      <c r="S133" s="121"/>
      <c r="T133" s="120"/>
      <c r="U133" s="120"/>
      <c r="V133" s="123"/>
      <c r="W133" s="120"/>
      <c r="X133" s="123" t="str">
        <f t="shared" ca="1" si="2"/>
        <v/>
      </c>
      <c r="Y133" s="125"/>
      <c r="Z133" s="125"/>
      <c r="AA133" s="7"/>
      <c r="AB133" s="9"/>
      <c r="AC133" s="9"/>
      <c r="AD133" s="9"/>
      <c r="AE133" s="9"/>
      <c r="AF133" s="9"/>
      <c r="AG133" s="9"/>
      <c r="AH133" s="9"/>
    </row>
    <row r="134" spans="1:34" ht="15" hidden="1" customHeight="1" x14ac:dyDescent="0.25">
      <c r="A134" s="126"/>
      <c r="B134" s="520"/>
      <c r="C134" s="520"/>
      <c r="D134" s="520"/>
      <c r="E134" s="520"/>
      <c r="F134" s="520"/>
      <c r="G134" s="520"/>
      <c r="H134" s="129"/>
      <c r="I134" s="130"/>
      <c r="J134" s="130"/>
      <c r="K134" s="129"/>
      <c r="L134" s="129"/>
      <c r="M134" s="129"/>
      <c r="N134" s="131"/>
      <c r="O134" s="130"/>
      <c r="P134" s="130"/>
      <c r="Q134" s="129"/>
      <c r="R134" s="129"/>
      <c r="S134" s="130"/>
      <c r="T134" s="129"/>
      <c r="U134" s="129"/>
      <c r="V134" s="132"/>
      <c r="W134" s="129"/>
      <c r="X134" s="132" t="str">
        <f t="shared" ca="1" si="2"/>
        <v/>
      </c>
      <c r="Y134" s="125"/>
      <c r="Z134" s="125"/>
      <c r="AA134" s="7"/>
      <c r="AB134" s="9"/>
      <c r="AC134" s="9"/>
      <c r="AD134" s="9"/>
      <c r="AE134" s="9"/>
      <c r="AF134" s="9"/>
      <c r="AG134" s="9"/>
      <c r="AH134" s="9"/>
    </row>
    <row r="135" spans="1:34" ht="15" hidden="1" customHeight="1" x14ac:dyDescent="0.25">
      <c r="A135" s="133"/>
      <c r="B135" s="521"/>
      <c r="C135" s="521"/>
      <c r="D135" s="521"/>
      <c r="E135" s="521"/>
      <c r="F135" s="521"/>
      <c r="G135" s="521"/>
      <c r="H135" s="136"/>
      <c r="I135" s="137"/>
      <c r="J135" s="137"/>
      <c r="K135" s="136"/>
      <c r="L135" s="136"/>
      <c r="M135" s="136"/>
      <c r="N135" s="138"/>
      <c r="O135" s="137"/>
      <c r="P135" s="137"/>
      <c r="Q135" s="136"/>
      <c r="R135" s="136"/>
      <c r="S135" s="137"/>
      <c r="T135" s="136"/>
      <c r="U135" s="136"/>
      <c r="V135" s="139"/>
      <c r="W135" s="136"/>
      <c r="X135" s="141" t="str">
        <f t="shared" ca="1" si="2"/>
        <v/>
      </c>
      <c r="Y135" s="125"/>
      <c r="Z135" s="125"/>
      <c r="AA135" s="7"/>
      <c r="AB135" s="9"/>
      <c r="AC135" s="9"/>
      <c r="AD135" s="9"/>
      <c r="AE135" s="9"/>
      <c r="AF135" s="9"/>
      <c r="AG135" s="9"/>
      <c r="AH135" s="9"/>
    </row>
    <row r="136" spans="1:34" ht="15" hidden="1" customHeight="1" x14ac:dyDescent="0.25">
      <c r="A136" s="116">
        <v>33</v>
      </c>
      <c r="B136" s="117"/>
      <c r="C136" s="117"/>
      <c r="D136" s="117"/>
      <c r="E136" s="119"/>
      <c r="F136" s="117"/>
      <c r="G136" s="119"/>
      <c r="H136" s="120"/>
      <c r="I136" s="121"/>
      <c r="J136" s="121"/>
      <c r="K136" s="120"/>
      <c r="L136" s="120"/>
      <c r="M136" s="120"/>
      <c r="N136" s="122"/>
      <c r="O136" s="121"/>
      <c r="P136" s="121"/>
      <c r="Q136" s="120"/>
      <c r="R136" s="120"/>
      <c r="S136" s="121"/>
      <c r="T136" s="120"/>
      <c r="U136" s="120"/>
      <c r="V136" s="123"/>
      <c r="W136" s="120"/>
      <c r="X136" s="123" t="str">
        <f t="shared" ca="1" si="2"/>
        <v/>
      </c>
      <c r="Y136" s="125"/>
      <c r="Z136" s="125"/>
      <c r="AA136" s="7"/>
      <c r="AB136" s="9"/>
      <c r="AC136" s="9"/>
      <c r="AD136" s="9"/>
      <c r="AE136" s="9"/>
      <c r="AF136" s="9"/>
      <c r="AG136" s="9"/>
      <c r="AH136" s="9"/>
    </row>
    <row r="137" spans="1:34" ht="15" hidden="1" customHeight="1" x14ac:dyDescent="0.25">
      <c r="A137" s="126"/>
      <c r="B137" s="520"/>
      <c r="C137" s="520"/>
      <c r="D137" s="520"/>
      <c r="E137" s="520"/>
      <c r="F137" s="520"/>
      <c r="G137" s="520"/>
      <c r="H137" s="129"/>
      <c r="I137" s="130"/>
      <c r="J137" s="130"/>
      <c r="K137" s="129"/>
      <c r="L137" s="129"/>
      <c r="M137" s="129"/>
      <c r="N137" s="131"/>
      <c r="O137" s="130"/>
      <c r="P137" s="130"/>
      <c r="Q137" s="129"/>
      <c r="R137" s="129"/>
      <c r="S137" s="130"/>
      <c r="T137" s="129"/>
      <c r="U137" s="129"/>
      <c r="V137" s="132"/>
      <c r="W137" s="129"/>
      <c r="X137" s="132" t="str">
        <f t="shared" ca="1" si="2"/>
        <v/>
      </c>
      <c r="Y137" s="125"/>
      <c r="Z137" s="125"/>
      <c r="AA137" s="7"/>
      <c r="AB137" s="9"/>
      <c r="AC137" s="9"/>
      <c r="AD137" s="9"/>
      <c r="AE137" s="9"/>
      <c r="AF137" s="9"/>
      <c r="AG137" s="9"/>
      <c r="AH137" s="9"/>
    </row>
    <row r="138" spans="1:34" ht="15" hidden="1" customHeight="1" x14ac:dyDescent="0.25">
      <c r="A138" s="133"/>
      <c r="B138" s="521"/>
      <c r="C138" s="521"/>
      <c r="D138" s="521"/>
      <c r="E138" s="521"/>
      <c r="F138" s="521"/>
      <c r="G138" s="521"/>
      <c r="H138" s="136"/>
      <c r="I138" s="137"/>
      <c r="J138" s="137"/>
      <c r="K138" s="136"/>
      <c r="L138" s="136"/>
      <c r="M138" s="136"/>
      <c r="N138" s="138"/>
      <c r="O138" s="137"/>
      <c r="P138" s="137"/>
      <c r="Q138" s="136"/>
      <c r="R138" s="136"/>
      <c r="S138" s="137"/>
      <c r="T138" s="136"/>
      <c r="U138" s="136"/>
      <c r="V138" s="139"/>
      <c r="W138" s="136"/>
      <c r="X138" s="141" t="str">
        <f t="shared" ca="1" si="2"/>
        <v/>
      </c>
      <c r="Y138" s="125"/>
      <c r="Z138" s="125"/>
      <c r="AA138" s="7"/>
      <c r="AB138" s="9"/>
      <c r="AC138" s="9"/>
      <c r="AD138" s="9"/>
      <c r="AE138" s="9"/>
      <c r="AF138" s="9"/>
      <c r="AG138" s="9"/>
      <c r="AH138" s="9"/>
    </row>
    <row r="139" spans="1:34" ht="15" hidden="1" customHeight="1" x14ac:dyDescent="0.25">
      <c r="A139" s="116">
        <v>34</v>
      </c>
      <c r="B139" s="117"/>
      <c r="C139" s="117"/>
      <c r="D139" s="117"/>
      <c r="E139" s="119"/>
      <c r="F139" s="117"/>
      <c r="G139" s="119"/>
      <c r="H139" s="120"/>
      <c r="I139" s="121"/>
      <c r="J139" s="121"/>
      <c r="K139" s="120"/>
      <c r="L139" s="120"/>
      <c r="M139" s="120"/>
      <c r="N139" s="122"/>
      <c r="O139" s="121"/>
      <c r="P139" s="121"/>
      <c r="Q139" s="120"/>
      <c r="R139" s="120"/>
      <c r="S139" s="121"/>
      <c r="T139" s="120"/>
      <c r="U139" s="120"/>
      <c r="V139" s="123"/>
      <c r="W139" s="120"/>
      <c r="X139" s="123" t="str">
        <f t="shared" ca="1" si="2"/>
        <v/>
      </c>
      <c r="Y139" s="125"/>
      <c r="Z139" s="125"/>
      <c r="AA139" s="7"/>
      <c r="AB139" s="9"/>
      <c r="AC139" s="9"/>
      <c r="AD139" s="9"/>
      <c r="AE139" s="9"/>
      <c r="AF139" s="9"/>
      <c r="AG139" s="9"/>
      <c r="AH139" s="9"/>
    </row>
    <row r="140" spans="1:34" ht="15" hidden="1" customHeight="1" x14ac:dyDescent="0.25">
      <c r="A140" s="126"/>
      <c r="B140" s="520"/>
      <c r="C140" s="520"/>
      <c r="D140" s="520"/>
      <c r="E140" s="520"/>
      <c r="F140" s="520"/>
      <c r="G140" s="520"/>
      <c r="H140" s="129"/>
      <c r="I140" s="130"/>
      <c r="J140" s="130"/>
      <c r="K140" s="129"/>
      <c r="L140" s="129"/>
      <c r="M140" s="129"/>
      <c r="N140" s="131"/>
      <c r="O140" s="130"/>
      <c r="P140" s="130"/>
      <c r="Q140" s="129"/>
      <c r="R140" s="129"/>
      <c r="S140" s="130"/>
      <c r="T140" s="129"/>
      <c r="U140" s="129"/>
      <c r="V140" s="132"/>
      <c r="W140" s="129"/>
      <c r="X140" s="132" t="str">
        <f t="shared" ca="1" si="2"/>
        <v/>
      </c>
      <c r="Y140" s="125"/>
      <c r="Z140" s="125"/>
      <c r="AA140" s="7"/>
      <c r="AB140" s="9"/>
      <c r="AC140" s="9"/>
      <c r="AD140" s="9"/>
      <c r="AE140" s="9"/>
      <c r="AF140" s="9"/>
      <c r="AG140" s="9"/>
      <c r="AH140" s="9"/>
    </row>
    <row r="141" spans="1:34" ht="15" hidden="1" customHeight="1" x14ac:dyDescent="0.25">
      <c r="A141" s="133"/>
      <c r="B141" s="521"/>
      <c r="C141" s="521"/>
      <c r="D141" s="521"/>
      <c r="E141" s="521"/>
      <c r="F141" s="521"/>
      <c r="G141" s="521"/>
      <c r="H141" s="136"/>
      <c r="I141" s="137"/>
      <c r="J141" s="137"/>
      <c r="K141" s="136"/>
      <c r="L141" s="136"/>
      <c r="M141" s="136"/>
      <c r="N141" s="138"/>
      <c r="O141" s="137"/>
      <c r="P141" s="137"/>
      <c r="Q141" s="136"/>
      <c r="R141" s="136"/>
      <c r="S141" s="137"/>
      <c r="T141" s="136"/>
      <c r="U141" s="136"/>
      <c r="V141" s="139"/>
      <c r="W141" s="136"/>
      <c r="X141" s="141" t="str">
        <f t="shared" ca="1" si="2"/>
        <v/>
      </c>
      <c r="Y141" s="125"/>
      <c r="Z141" s="125"/>
      <c r="AA141" s="7"/>
      <c r="AB141" s="9"/>
      <c r="AC141" s="9"/>
      <c r="AD141" s="9"/>
      <c r="AE141" s="9"/>
      <c r="AF141" s="9"/>
      <c r="AG141" s="9"/>
      <c r="AH141" s="9"/>
    </row>
    <row r="142" spans="1:34" ht="15" hidden="1" customHeight="1" x14ac:dyDescent="0.25">
      <c r="A142" s="116">
        <v>35</v>
      </c>
      <c r="B142" s="117"/>
      <c r="C142" s="117"/>
      <c r="D142" s="117"/>
      <c r="E142" s="119"/>
      <c r="F142" s="117"/>
      <c r="G142" s="119"/>
      <c r="H142" s="120"/>
      <c r="I142" s="121"/>
      <c r="J142" s="121"/>
      <c r="K142" s="120"/>
      <c r="L142" s="120"/>
      <c r="M142" s="120"/>
      <c r="N142" s="122"/>
      <c r="O142" s="121"/>
      <c r="P142" s="121"/>
      <c r="Q142" s="120"/>
      <c r="R142" s="120"/>
      <c r="S142" s="121"/>
      <c r="T142" s="120"/>
      <c r="U142" s="120"/>
      <c r="V142" s="123"/>
      <c r="W142" s="120"/>
      <c r="X142" s="123" t="str">
        <f t="shared" ca="1" si="2"/>
        <v/>
      </c>
      <c r="Y142" s="125"/>
      <c r="Z142" s="125"/>
      <c r="AA142" s="7"/>
      <c r="AB142" s="9"/>
      <c r="AC142" s="9"/>
      <c r="AD142" s="9"/>
      <c r="AE142" s="9"/>
      <c r="AF142" s="9"/>
      <c r="AG142" s="9"/>
      <c r="AH142" s="9"/>
    </row>
    <row r="143" spans="1:34" ht="15" hidden="1" customHeight="1" x14ac:dyDescent="0.25">
      <c r="A143" s="126"/>
      <c r="B143" s="520"/>
      <c r="C143" s="520"/>
      <c r="D143" s="520"/>
      <c r="E143" s="520"/>
      <c r="F143" s="520"/>
      <c r="G143" s="520"/>
      <c r="H143" s="129"/>
      <c r="I143" s="130"/>
      <c r="J143" s="130"/>
      <c r="K143" s="129"/>
      <c r="L143" s="129"/>
      <c r="M143" s="129"/>
      <c r="N143" s="131"/>
      <c r="O143" s="130"/>
      <c r="P143" s="130"/>
      <c r="Q143" s="129"/>
      <c r="R143" s="129"/>
      <c r="S143" s="130"/>
      <c r="T143" s="129"/>
      <c r="U143" s="129"/>
      <c r="V143" s="132"/>
      <c r="W143" s="129"/>
      <c r="X143" s="132" t="str">
        <f t="shared" ca="1" si="2"/>
        <v/>
      </c>
      <c r="Y143" s="125"/>
      <c r="Z143" s="125"/>
      <c r="AA143" s="7"/>
      <c r="AB143" s="9"/>
      <c r="AC143" s="9"/>
      <c r="AD143" s="9"/>
      <c r="AE143" s="9"/>
      <c r="AF143" s="9"/>
      <c r="AG143" s="9"/>
      <c r="AH143" s="9"/>
    </row>
    <row r="144" spans="1:34" ht="15" hidden="1" customHeight="1" x14ac:dyDescent="0.25">
      <c r="A144" s="133"/>
      <c r="B144" s="521"/>
      <c r="C144" s="521"/>
      <c r="D144" s="521"/>
      <c r="E144" s="521"/>
      <c r="F144" s="521"/>
      <c r="G144" s="521"/>
      <c r="H144" s="136"/>
      <c r="I144" s="137"/>
      <c r="J144" s="137"/>
      <c r="K144" s="136"/>
      <c r="L144" s="136"/>
      <c r="M144" s="136"/>
      <c r="N144" s="138"/>
      <c r="O144" s="137"/>
      <c r="P144" s="137"/>
      <c r="Q144" s="136"/>
      <c r="R144" s="136"/>
      <c r="S144" s="137"/>
      <c r="T144" s="136"/>
      <c r="U144" s="136"/>
      <c r="V144" s="139"/>
      <c r="W144" s="136"/>
      <c r="X144" s="141" t="str">
        <f t="shared" ca="1" si="2"/>
        <v/>
      </c>
      <c r="Y144" s="125"/>
      <c r="Z144" s="125"/>
      <c r="AA144" s="7"/>
      <c r="AB144" s="9"/>
      <c r="AC144" s="9"/>
      <c r="AD144" s="9"/>
      <c r="AE144" s="9"/>
      <c r="AF144" s="9"/>
      <c r="AG144" s="9"/>
      <c r="AH144" s="9"/>
    </row>
    <row r="145" spans="1:34" ht="15" hidden="1" customHeight="1" x14ac:dyDescent="0.25">
      <c r="A145" s="116">
        <v>36</v>
      </c>
      <c r="B145" s="117"/>
      <c r="C145" s="117"/>
      <c r="D145" s="117"/>
      <c r="E145" s="119"/>
      <c r="F145" s="117"/>
      <c r="G145" s="119"/>
      <c r="H145" s="120"/>
      <c r="I145" s="121"/>
      <c r="J145" s="121"/>
      <c r="K145" s="120"/>
      <c r="L145" s="120"/>
      <c r="M145" s="120"/>
      <c r="N145" s="122"/>
      <c r="O145" s="121"/>
      <c r="P145" s="121"/>
      <c r="Q145" s="120"/>
      <c r="R145" s="120"/>
      <c r="S145" s="121"/>
      <c r="T145" s="120"/>
      <c r="U145" s="120"/>
      <c r="V145" s="123"/>
      <c r="W145" s="120"/>
      <c r="X145" s="123" t="str">
        <f t="shared" ca="1" si="2"/>
        <v/>
      </c>
      <c r="Y145" s="125"/>
      <c r="Z145" s="125"/>
      <c r="AA145" s="7"/>
      <c r="AB145" s="9"/>
      <c r="AC145" s="9"/>
      <c r="AD145" s="9"/>
      <c r="AE145" s="9"/>
      <c r="AF145" s="9"/>
      <c r="AG145" s="9"/>
      <c r="AH145" s="9"/>
    </row>
    <row r="146" spans="1:34" ht="15" hidden="1" customHeight="1" x14ac:dyDescent="0.25">
      <c r="A146" s="126"/>
      <c r="B146" s="520"/>
      <c r="C146" s="520"/>
      <c r="D146" s="520"/>
      <c r="E146" s="520"/>
      <c r="F146" s="520"/>
      <c r="G146" s="520"/>
      <c r="H146" s="129"/>
      <c r="I146" s="130"/>
      <c r="J146" s="130"/>
      <c r="K146" s="129"/>
      <c r="L146" s="129"/>
      <c r="M146" s="129"/>
      <c r="N146" s="131"/>
      <c r="O146" s="130"/>
      <c r="P146" s="130"/>
      <c r="Q146" s="129"/>
      <c r="R146" s="129"/>
      <c r="S146" s="130"/>
      <c r="T146" s="129"/>
      <c r="U146" s="129"/>
      <c r="V146" s="132"/>
      <c r="W146" s="129"/>
      <c r="X146" s="132" t="str">
        <f t="shared" ca="1" si="2"/>
        <v/>
      </c>
      <c r="Y146" s="125"/>
      <c r="Z146" s="125"/>
      <c r="AA146" s="7"/>
      <c r="AB146" s="9"/>
      <c r="AC146" s="9"/>
      <c r="AD146" s="9"/>
      <c r="AE146" s="9"/>
      <c r="AF146" s="9"/>
      <c r="AG146" s="9"/>
      <c r="AH146" s="9"/>
    </row>
    <row r="147" spans="1:34" ht="15" hidden="1" customHeight="1" x14ac:dyDescent="0.25">
      <c r="A147" s="133"/>
      <c r="B147" s="521"/>
      <c r="C147" s="521"/>
      <c r="D147" s="521"/>
      <c r="E147" s="521"/>
      <c r="F147" s="521"/>
      <c r="G147" s="521"/>
      <c r="H147" s="136"/>
      <c r="I147" s="137"/>
      <c r="J147" s="137"/>
      <c r="K147" s="136"/>
      <c r="L147" s="136"/>
      <c r="M147" s="136"/>
      <c r="N147" s="138"/>
      <c r="O147" s="137"/>
      <c r="P147" s="137"/>
      <c r="Q147" s="136"/>
      <c r="R147" s="136"/>
      <c r="S147" s="137"/>
      <c r="T147" s="136"/>
      <c r="U147" s="136"/>
      <c r="V147" s="139"/>
      <c r="W147" s="136"/>
      <c r="X147" s="141" t="str">
        <f t="shared" ca="1" si="2"/>
        <v/>
      </c>
      <c r="Y147" s="125"/>
      <c r="Z147" s="125"/>
      <c r="AA147" s="7"/>
      <c r="AB147" s="9"/>
      <c r="AC147" s="9"/>
      <c r="AD147" s="9"/>
      <c r="AE147" s="9"/>
      <c r="AF147" s="9"/>
      <c r="AG147" s="9"/>
      <c r="AH147" s="9"/>
    </row>
    <row r="148" spans="1:34" ht="15" hidden="1" customHeight="1" x14ac:dyDescent="0.25">
      <c r="A148" s="116">
        <v>37</v>
      </c>
      <c r="B148" s="117"/>
      <c r="C148" s="117"/>
      <c r="D148" s="117"/>
      <c r="E148" s="119"/>
      <c r="F148" s="117"/>
      <c r="G148" s="119"/>
      <c r="H148" s="120"/>
      <c r="I148" s="121"/>
      <c r="J148" s="121"/>
      <c r="K148" s="120"/>
      <c r="L148" s="120"/>
      <c r="M148" s="120"/>
      <c r="N148" s="122"/>
      <c r="O148" s="121"/>
      <c r="P148" s="121"/>
      <c r="Q148" s="120"/>
      <c r="R148" s="120"/>
      <c r="S148" s="121"/>
      <c r="T148" s="120"/>
      <c r="U148" s="120"/>
      <c r="V148" s="123"/>
      <c r="W148" s="120"/>
      <c r="X148" s="123" t="str">
        <f t="shared" ca="1" si="2"/>
        <v/>
      </c>
      <c r="Y148" s="125"/>
      <c r="Z148" s="125"/>
      <c r="AA148" s="7"/>
      <c r="AB148" s="9"/>
      <c r="AC148" s="9"/>
      <c r="AD148" s="9"/>
      <c r="AE148" s="9"/>
      <c r="AF148" s="9"/>
      <c r="AG148" s="9"/>
      <c r="AH148" s="9"/>
    </row>
    <row r="149" spans="1:34" ht="15" hidden="1" customHeight="1" x14ac:dyDescent="0.25">
      <c r="A149" s="126"/>
      <c r="B149" s="520"/>
      <c r="C149" s="520"/>
      <c r="D149" s="520"/>
      <c r="E149" s="520"/>
      <c r="F149" s="520"/>
      <c r="G149" s="520"/>
      <c r="H149" s="129"/>
      <c r="I149" s="130"/>
      <c r="J149" s="130"/>
      <c r="K149" s="129"/>
      <c r="L149" s="129"/>
      <c r="M149" s="129"/>
      <c r="N149" s="131"/>
      <c r="O149" s="130"/>
      <c r="P149" s="130"/>
      <c r="Q149" s="129"/>
      <c r="R149" s="129"/>
      <c r="S149" s="130"/>
      <c r="T149" s="129"/>
      <c r="U149" s="129"/>
      <c r="V149" s="132"/>
      <c r="W149" s="129"/>
      <c r="X149" s="132" t="str">
        <f t="shared" ca="1" si="2"/>
        <v/>
      </c>
      <c r="Y149" s="125"/>
      <c r="Z149" s="125"/>
      <c r="AA149" s="7"/>
      <c r="AB149" s="9"/>
      <c r="AC149" s="9"/>
      <c r="AD149" s="9"/>
      <c r="AE149" s="9"/>
      <c r="AF149" s="9"/>
      <c r="AG149" s="9"/>
      <c r="AH149" s="9"/>
    </row>
    <row r="150" spans="1:34" ht="15" hidden="1" customHeight="1" x14ac:dyDescent="0.25">
      <c r="A150" s="133"/>
      <c r="B150" s="521"/>
      <c r="C150" s="521"/>
      <c r="D150" s="521"/>
      <c r="E150" s="521"/>
      <c r="F150" s="521"/>
      <c r="G150" s="521"/>
      <c r="H150" s="136"/>
      <c r="I150" s="137"/>
      <c r="J150" s="137"/>
      <c r="K150" s="136"/>
      <c r="L150" s="136"/>
      <c r="M150" s="136"/>
      <c r="N150" s="138"/>
      <c r="O150" s="137"/>
      <c r="P150" s="137"/>
      <c r="Q150" s="136"/>
      <c r="R150" s="136"/>
      <c r="S150" s="137"/>
      <c r="T150" s="136"/>
      <c r="U150" s="136"/>
      <c r="V150" s="139"/>
      <c r="W150" s="136"/>
      <c r="X150" s="141" t="str">
        <f t="shared" ca="1" si="2"/>
        <v/>
      </c>
      <c r="Y150" s="125"/>
      <c r="Z150" s="125"/>
      <c r="AA150" s="7"/>
      <c r="AB150" s="9"/>
      <c r="AC150" s="9"/>
      <c r="AD150" s="9"/>
      <c r="AE150" s="9"/>
      <c r="AF150" s="9"/>
      <c r="AG150" s="9"/>
      <c r="AH150" s="9"/>
    </row>
    <row r="151" spans="1:34" ht="15" hidden="1" customHeight="1" x14ac:dyDescent="0.25">
      <c r="A151" s="116">
        <v>38</v>
      </c>
      <c r="B151" s="117"/>
      <c r="C151" s="117"/>
      <c r="D151" s="117"/>
      <c r="E151" s="119"/>
      <c r="F151" s="117"/>
      <c r="G151" s="119"/>
      <c r="H151" s="120"/>
      <c r="I151" s="121"/>
      <c r="J151" s="121"/>
      <c r="K151" s="120"/>
      <c r="L151" s="120"/>
      <c r="M151" s="120"/>
      <c r="N151" s="122"/>
      <c r="O151" s="121"/>
      <c r="P151" s="121"/>
      <c r="Q151" s="120"/>
      <c r="R151" s="120"/>
      <c r="S151" s="121"/>
      <c r="T151" s="120"/>
      <c r="U151" s="120"/>
      <c r="V151" s="123"/>
      <c r="W151" s="120"/>
      <c r="X151" s="123" t="str">
        <f t="shared" ca="1" si="2"/>
        <v/>
      </c>
      <c r="Y151" s="125"/>
      <c r="Z151" s="125"/>
      <c r="AA151" s="7"/>
      <c r="AB151" s="9"/>
      <c r="AC151" s="9"/>
      <c r="AD151" s="9"/>
      <c r="AE151" s="9"/>
      <c r="AF151" s="9"/>
      <c r="AG151" s="9"/>
      <c r="AH151" s="9"/>
    </row>
    <row r="152" spans="1:34" ht="15" hidden="1" customHeight="1" x14ac:dyDescent="0.25">
      <c r="A152" s="126"/>
      <c r="B152" s="520"/>
      <c r="C152" s="520"/>
      <c r="D152" s="520"/>
      <c r="E152" s="520"/>
      <c r="F152" s="520"/>
      <c r="G152" s="520"/>
      <c r="H152" s="129"/>
      <c r="I152" s="130"/>
      <c r="J152" s="130"/>
      <c r="K152" s="129"/>
      <c r="L152" s="129"/>
      <c r="M152" s="129"/>
      <c r="N152" s="131"/>
      <c r="O152" s="130"/>
      <c r="P152" s="130"/>
      <c r="Q152" s="129"/>
      <c r="R152" s="129"/>
      <c r="S152" s="130"/>
      <c r="T152" s="129"/>
      <c r="U152" s="129"/>
      <c r="V152" s="132"/>
      <c r="W152" s="129"/>
      <c r="X152" s="132" t="str">
        <f t="shared" ca="1" si="2"/>
        <v/>
      </c>
      <c r="Y152" s="125"/>
      <c r="Z152" s="125"/>
      <c r="AA152" s="7"/>
      <c r="AB152" s="9"/>
      <c r="AC152" s="9"/>
      <c r="AD152" s="9"/>
      <c r="AE152" s="9"/>
      <c r="AF152" s="9"/>
      <c r="AG152" s="9"/>
      <c r="AH152" s="9"/>
    </row>
    <row r="153" spans="1:34" ht="15" hidden="1" customHeight="1" x14ac:dyDescent="0.25">
      <c r="A153" s="133"/>
      <c r="B153" s="521"/>
      <c r="C153" s="521"/>
      <c r="D153" s="521"/>
      <c r="E153" s="521"/>
      <c r="F153" s="521"/>
      <c r="G153" s="521"/>
      <c r="H153" s="136"/>
      <c r="I153" s="137"/>
      <c r="J153" s="137"/>
      <c r="K153" s="136"/>
      <c r="L153" s="136"/>
      <c r="M153" s="136"/>
      <c r="N153" s="138"/>
      <c r="O153" s="137"/>
      <c r="P153" s="137"/>
      <c r="Q153" s="136"/>
      <c r="R153" s="136"/>
      <c r="S153" s="137"/>
      <c r="T153" s="136"/>
      <c r="U153" s="136"/>
      <c r="V153" s="139"/>
      <c r="W153" s="136"/>
      <c r="X153" s="141" t="str">
        <f t="shared" ca="1" si="2"/>
        <v/>
      </c>
      <c r="Y153" s="125"/>
      <c r="Z153" s="125"/>
      <c r="AA153" s="7"/>
      <c r="AB153" s="9"/>
      <c r="AC153" s="9"/>
      <c r="AD153" s="9"/>
      <c r="AE153" s="9"/>
      <c r="AF153" s="9"/>
      <c r="AG153" s="9"/>
      <c r="AH153" s="9"/>
    </row>
    <row r="154" spans="1:34" ht="15" hidden="1" customHeight="1" x14ac:dyDescent="0.25">
      <c r="A154" s="116">
        <v>39</v>
      </c>
      <c r="B154" s="117"/>
      <c r="C154" s="117"/>
      <c r="D154" s="117"/>
      <c r="E154" s="119"/>
      <c r="F154" s="117"/>
      <c r="G154" s="119"/>
      <c r="H154" s="120"/>
      <c r="I154" s="121"/>
      <c r="J154" s="121"/>
      <c r="K154" s="120"/>
      <c r="L154" s="120"/>
      <c r="M154" s="120"/>
      <c r="N154" s="122"/>
      <c r="O154" s="121"/>
      <c r="P154" s="121"/>
      <c r="Q154" s="120"/>
      <c r="R154" s="120"/>
      <c r="S154" s="121"/>
      <c r="T154" s="120"/>
      <c r="U154" s="120"/>
      <c r="V154" s="123"/>
      <c r="W154" s="120"/>
      <c r="X154" s="123" t="str">
        <f t="shared" ca="1" si="2"/>
        <v/>
      </c>
      <c r="Y154" s="125"/>
      <c r="Z154" s="125"/>
      <c r="AA154" s="7"/>
      <c r="AB154" s="9"/>
      <c r="AC154" s="9"/>
      <c r="AD154" s="9"/>
      <c r="AE154" s="9"/>
      <c r="AF154" s="9"/>
      <c r="AG154" s="9"/>
      <c r="AH154" s="9"/>
    </row>
    <row r="155" spans="1:34" ht="15" hidden="1" customHeight="1" x14ac:dyDescent="0.25">
      <c r="A155" s="126"/>
      <c r="B155" s="520"/>
      <c r="C155" s="520"/>
      <c r="D155" s="520"/>
      <c r="E155" s="520"/>
      <c r="F155" s="520"/>
      <c r="G155" s="520"/>
      <c r="H155" s="129"/>
      <c r="I155" s="130"/>
      <c r="J155" s="130"/>
      <c r="K155" s="129"/>
      <c r="L155" s="129"/>
      <c r="M155" s="129"/>
      <c r="N155" s="131"/>
      <c r="O155" s="130"/>
      <c r="P155" s="130"/>
      <c r="Q155" s="129"/>
      <c r="R155" s="129"/>
      <c r="S155" s="130"/>
      <c r="T155" s="129"/>
      <c r="U155" s="129"/>
      <c r="V155" s="132"/>
      <c r="W155" s="129"/>
      <c r="X155" s="132" t="str">
        <f t="shared" ca="1" si="2"/>
        <v/>
      </c>
      <c r="Y155" s="125"/>
      <c r="Z155" s="125"/>
      <c r="AA155" s="7"/>
      <c r="AB155" s="9"/>
      <c r="AC155" s="9"/>
      <c r="AD155" s="9"/>
      <c r="AE155" s="9"/>
      <c r="AF155" s="9"/>
      <c r="AG155" s="9"/>
      <c r="AH155" s="9"/>
    </row>
    <row r="156" spans="1:34" ht="15" hidden="1" customHeight="1" x14ac:dyDescent="0.25">
      <c r="A156" s="133"/>
      <c r="B156" s="521"/>
      <c r="C156" s="521"/>
      <c r="D156" s="521"/>
      <c r="E156" s="521"/>
      <c r="F156" s="521"/>
      <c r="G156" s="521"/>
      <c r="H156" s="136"/>
      <c r="I156" s="137"/>
      <c r="J156" s="137"/>
      <c r="K156" s="136"/>
      <c r="L156" s="136"/>
      <c r="M156" s="136"/>
      <c r="N156" s="138"/>
      <c r="O156" s="137"/>
      <c r="P156" s="137"/>
      <c r="Q156" s="136"/>
      <c r="R156" s="136"/>
      <c r="S156" s="137"/>
      <c r="T156" s="136"/>
      <c r="U156" s="136"/>
      <c r="V156" s="139"/>
      <c r="W156" s="136"/>
      <c r="X156" s="141" t="str">
        <f t="shared" ca="1" si="2"/>
        <v/>
      </c>
      <c r="Y156" s="125"/>
      <c r="Z156" s="125"/>
      <c r="AA156" s="7"/>
      <c r="AB156" s="9"/>
      <c r="AC156" s="9"/>
      <c r="AD156" s="9"/>
      <c r="AE156" s="9"/>
      <c r="AF156" s="9"/>
      <c r="AG156" s="9"/>
      <c r="AH156" s="9"/>
    </row>
    <row r="157" spans="1:34" ht="15" hidden="1" customHeight="1" x14ac:dyDescent="0.25">
      <c r="A157" s="116">
        <v>40</v>
      </c>
      <c r="B157" s="117"/>
      <c r="C157" s="117"/>
      <c r="D157" s="117"/>
      <c r="E157" s="119"/>
      <c r="F157" s="117"/>
      <c r="G157" s="119"/>
      <c r="H157" s="120"/>
      <c r="I157" s="121"/>
      <c r="J157" s="121"/>
      <c r="K157" s="120"/>
      <c r="L157" s="120"/>
      <c r="M157" s="120"/>
      <c r="N157" s="122"/>
      <c r="O157" s="121"/>
      <c r="P157" s="121"/>
      <c r="Q157" s="120"/>
      <c r="R157" s="120"/>
      <c r="S157" s="121"/>
      <c r="T157" s="120"/>
      <c r="U157" s="120"/>
      <c r="V157" s="123"/>
      <c r="W157" s="120"/>
      <c r="X157" s="123" t="str">
        <f t="shared" ca="1" si="2"/>
        <v/>
      </c>
      <c r="Y157" s="125"/>
      <c r="Z157" s="125"/>
      <c r="AA157" s="7"/>
      <c r="AB157" s="9"/>
      <c r="AC157" s="9"/>
      <c r="AD157" s="9"/>
      <c r="AE157" s="9"/>
      <c r="AF157" s="9"/>
      <c r="AG157" s="9"/>
      <c r="AH157" s="9"/>
    </row>
    <row r="158" spans="1:34" ht="15" hidden="1" customHeight="1" x14ac:dyDescent="0.25">
      <c r="A158" s="126"/>
      <c r="B158" s="520"/>
      <c r="C158" s="520"/>
      <c r="D158" s="520"/>
      <c r="E158" s="520"/>
      <c r="F158" s="520"/>
      <c r="G158" s="520"/>
      <c r="H158" s="129"/>
      <c r="I158" s="130"/>
      <c r="J158" s="130"/>
      <c r="K158" s="129"/>
      <c r="L158" s="129"/>
      <c r="M158" s="129"/>
      <c r="N158" s="131"/>
      <c r="O158" s="130"/>
      <c r="P158" s="130"/>
      <c r="Q158" s="129"/>
      <c r="R158" s="129"/>
      <c r="S158" s="130"/>
      <c r="T158" s="129"/>
      <c r="U158" s="129"/>
      <c r="V158" s="132"/>
      <c r="W158" s="129"/>
      <c r="X158" s="132" t="str">
        <f t="shared" ca="1" si="2"/>
        <v/>
      </c>
      <c r="Y158" s="125"/>
      <c r="Z158" s="125"/>
      <c r="AA158" s="7"/>
      <c r="AB158" s="9"/>
      <c r="AC158" s="9"/>
      <c r="AD158" s="9"/>
      <c r="AE158" s="9"/>
      <c r="AF158" s="9"/>
      <c r="AG158" s="9"/>
      <c r="AH158" s="9"/>
    </row>
    <row r="159" spans="1:34" ht="15" hidden="1" customHeight="1" x14ac:dyDescent="0.25">
      <c r="A159" s="126"/>
      <c r="B159" s="521"/>
      <c r="C159" s="521"/>
      <c r="D159" s="521"/>
      <c r="E159" s="521"/>
      <c r="F159" s="521"/>
      <c r="G159" s="521"/>
      <c r="H159" s="136"/>
      <c r="I159" s="137"/>
      <c r="J159" s="137"/>
      <c r="K159" s="136"/>
      <c r="L159" s="136"/>
      <c r="M159" s="136"/>
      <c r="N159" s="138"/>
      <c r="O159" s="137"/>
      <c r="P159" s="137"/>
      <c r="Q159" s="136"/>
      <c r="R159" s="136"/>
      <c r="S159" s="137"/>
      <c r="T159" s="136"/>
      <c r="U159" s="136"/>
      <c r="V159" s="139"/>
      <c r="W159" s="136"/>
      <c r="X159" s="139" t="str">
        <f t="shared" ca="1" si="2"/>
        <v/>
      </c>
      <c r="Y159" s="125"/>
      <c r="Z159" s="125"/>
      <c r="AA159" s="7"/>
      <c r="AB159" s="9"/>
      <c r="AC159" s="9"/>
      <c r="AD159" s="9"/>
      <c r="AE159" s="9"/>
      <c r="AF159" s="9"/>
      <c r="AG159" s="9"/>
      <c r="AH159" s="9"/>
    </row>
    <row r="160" spans="1:34" ht="12" customHeight="1" x14ac:dyDescent="0.35">
      <c r="A160" s="540"/>
      <c r="B160" s="7"/>
      <c r="C160" s="7"/>
      <c r="D160" s="7"/>
      <c r="E160" s="423"/>
      <c r="F160" s="7"/>
      <c r="G160" s="1136"/>
      <c r="H160" s="423"/>
      <c r="I160" s="6"/>
      <c r="J160" s="6"/>
      <c r="K160" s="423"/>
      <c r="L160" s="423"/>
      <c r="M160" s="423"/>
      <c r="N160" s="6"/>
      <c r="O160" s="6"/>
      <c r="P160" s="6"/>
      <c r="Q160" s="16"/>
      <c r="R160" s="16"/>
      <c r="S160" s="6"/>
      <c r="T160" s="1136"/>
      <c r="U160" s="423"/>
      <c r="V160" s="424"/>
      <c r="W160" s="1136"/>
      <c r="X160" s="7"/>
      <c r="Y160" s="7"/>
      <c r="Z160" s="7"/>
      <c r="AA160" s="7"/>
      <c r="AB160" s="9"/>
      <c r="AC160" s="9"/>
      <c r="AD160" s="9"/>
      <c r="AE160" s="9"/>
      <c r="AF160" s="9"/>
      <c r="AG160" s="9"/>
      <c r="AH160" s="9"/>
    </row>
    <row r="161" spans="1:34" x14ac:dyDescent="0.25">
      <c r="A161" s="7"/>
      <c r="B161" s="7"/>
      <c r="C161" s="7"/>
      <c r="D161" s="7"/>
      <c r="E161" s="7"/>
      <c r="F161" s="7"/>
      <c r="H161" s="7"/>
      <c r="I161" s="7"/>
      <c r="J161" s="7"/>
      <c r="K161" s="7"/>
      <c r="L161" s="7"/>
      <c r="M161" s="7"/>
      <c r="N161" s="7"/>
      <c r="O161" s="7"/>
      <c r="P161" s="7"/>
      <c r="Q161" s="7"/>
      <c r="R161" s="7"/>
      <c r="U161" s="7"/>
      <c r="V161" s="7"/>
      <c r="X161" s="7"/>
      <c r="Y161" s="7"/>
      <c r="Z161" s="7"/>
      <c r="AA161" s="7"/>
      <c r="AB161" s="9"/>
      <c r="AC161" s="9"/>
      <c r="AD161" s="9"/>
      <c r="AE161" s="9"/>
      <c r="AF161" s="9"/>
      <c r="AG161" s="9"/>
      <c r="AH161" s="9"/>
    </row>
    <row r="162" spans="1:34" x14ac:dyDescent="0.25">
      <c r="A162" s="9"/>
      <c r="B162" s="9"/>
      <c r="C162" s="9"/>
      <c r="D162" s="9"/>
      <c r="E162" s="9"/>
      <c r="F162" s="9"/>
      <c r="H162" s="9"/>
      <c r="I162" s="9"/>
      <c r="J162" s="9"/>
      <c r="K162" s="9"/>
      <c r="L162" s="9"/>
      <c r="M162" s="9"/>
      <c r="N162" s="9"/>
      <c r="O162" s="9"/>
      <c r="P162" s="9"/>
      <c r="Q162" s="9"/>
      <c r="R162" s="9"/>
      <c r="U162" s="9"/>
      <c r="V162" s="9"/>
      <c r="X162" s="9"/>
      <c r="Y162" s="9"/>
      <c r="Z162" s="9"/>
      <c r="AA162" s="9"/>
      <c r="AB162" s="9"/>
      <c r="AC162" s="9"/>
      <c r="AD162" s="9"/>
      <c r="AE162" s="9"/>
      <c r="AF162" s="9"/>
      <c r="AG162" s="9"/>
      <c r="AH162" s="9"/>
    </row>
    <row r="163" spans="1:34" x14ac:dyDescent="0.25">
      <c r="A163" s="9"/>
      <c r="B163" s="9"/>
      <c r="C163" s="9"/>
      <c r="D163" s="9"/>
      <c r="E163" s="9"/>
      <c r="F163" s="9"/>
      <c r="H163" s="9"/>
      <c r="I163" s="9"/>
      <c r="J163" s="9"/>
      <c r="K163" s="9"/>
      <c r="L163" s="9"/>
      <c r="M163" s="9"/>
      <c r="N163" s="9"/>
      <c r="O163" s="9"/>
      <c r="P163" s="9"/>
      <c r="Q163" s="9"/>
      <c r="R163" s="9"/>
      <c r="U163" s="9"/>
      <c r="V163" s="9"/>
      <c r="X163" s="9"/>
      <c r="Y163" s="9"/>
      <c r="Z163" s="9"/>
      <c r="AA163" s="9"/>
      <c r="AB163" s="9"/>
      <c r="AC163" s="9"/>
      <c r="AD163" s="9"/>
      <c r="AE163" s="9"/>
      <c r="AF163" s="9"/>
      <c r="AG163" s="9"/>
      <c r="AH163" s="9"/>
    </row>
    <row r="164" spans="1:34" x14ac:dyDescent="0.25">
      <c r="A164" s="9"/>
      <c r="B164" s="9"/>
      <c r="C164" s="9"/>
      <c r="D164" s="9"/>
      <c r="E164" s="9"/>
      <c r="F164" s="9"/>
      <c r="H164" s="9"/>
      <c r="I164" s="9"/>
      <c r="J164" s="9"/>
      <c r="K164" s="9"/>
      <c r="L164" s="9"/>
      <c r="M164" s="9"/>
      <c r="N164" s="9"/>
      <c r="O164" s="9"/>
      <c r="P164" s="9"/>
      <c r="Q164" s="9"/>
      <c r="R164" s="9"/>
      <c r="U164" s="9"/>
      <c r="V164" s="9"/>
      <c r="X164" s="9"/>
      <c r="Y164" s="9"/>
      <c r="Z164" s="9"/>
      <c r="AA164" s="9"/>
      <c r="AB164" s="9"/>
      <c r="AC164" s="9"/>
      <c r="AD164" s="9"/>
      <c r="AE164" s="9"/>
      <c r="AF164" s="9"/>
      <c r="AG164" s="9"/>
      <c r="AH164" s="9"/>
    </row>
    <row r="165" spans="1:34" x14ac:dyDescent="0.25">
      <c r="A165" s="9"/>
      <c r="B165" s="9"/>
      <c r="C165" s="9"/>
      <c r="D165" s="9"/>
      <c r="E165" s="9"/>
      <c r="F165" s="9"/>
      <c r="H165" s="9"/>
      <c r="I165" s="9"/>
      <c r="J165" s="9"/>
      <c r="K165" s="9"/>
      <c r="L165" s="9"/>
      <c r="M165" s="9"/>
      <c r="N165" s="9"/>
      <c r="O165" s="9"/>
      <c r="P165" s="9"/>
      <c r="Q165" s="9"/>
      <c r="R165" s="9"/>
      <c r="U165" s="9"/>
      <c r="V165" s="9"/>
      <c r="X165" s="9"/>
      <c r="Y165" s="9"/>
      <c r="Z165" s="9"/>
      <c r="AA165" s="9"/>
      <c r="AB165" s="9"/>
      <c r="AC165" s="9"/>
      <c r="AD165" s="9"/>
      <c r="AE165" s="9"/>
      <c r="AF165" s="9"/>
      <c r="AG165" s="9"/>
      <c r="AH165" s="9"/>
    </row>
    <row r="166" spans="1:34" x14ac:dyDescent="0.25">
      <c r="A166" s="9"/>
      <c r="B166" s="9"/>
      <c r="C166" s="9"/>
      <c r="D166" s="9"/>
      <c r="E166" s="9"/>
      <c r="F166" s="9"/>
      <c r="H166" s="9"/>
      <c r="I166" s="9"/>
      <c r="J166" s="9"/>
      <c r="K166" s="9"/>
      <c r="L166" s="9"/>
      <c r="M166" s="9"/>
      <c r="N166" s="9"/>
      <c r="O166" s="9"/>
      <c r="P166" s="9"/>
      <c r="Q166" s="9"/>
      <c r="R166" s="9"/>
      <c r="U166" s="9"/>
      <c r="V166" s="9"/>
      <c r="X166" s="9"/>
      <c r="Y166" s="9"/>
      <c r="Z166" s="9"/>
      <c r="AA166" s="9"/>
      <c r="AB166" s="9"/>
      <c r="AC166" s="9"/>
      <c r="AD166" s="9"/>
      <c r="AE166" s="9"/>
      <c r="AF166" s="9"/>
      <c r="AG166" s="9"/>
      <c r="AH166" s="9"/>
    </row>
    <row r="167" spans="1:34" x14ac:dyDescent="0.25">
      <c r="A167" s="9"/>
      <c r="B167" s="9"/>
      <c r="C167" s="9"/>
      <c r="D167" s="9"/>
      <c r="E167" s="9"/>
      <c r="F167" s="9"/>
      <c r="H167" s="9"/>
      <c r="I167" s="9"/>
      <c r="J167" s="9"/>
      <c r="K167" s="9"/>
      <c r="L167" s="9"/>
      <c r="M167" s="9"/>
      <c r="N167" s="9"/>
      <c r="O167" s="9"/>
      <c r="P167" s="9"/>
      <c r="Q167" s="9"/>
      <c r="R167" s="9"/>
      <c r="U167" s="9"/>
      <c r="V167" s="9"/>
      <c r="X167" s="9"/>
      <c r="Y167" s="9"/>
      <c r="Z167" s="9"/>
      <c r="AA167" s="9"/>
      <c r="AB167" s="9"/>
      <c r="AC167" s="9"/>
      <c r="AD167" s="9"/>
      <c r="AE167" s="9"/>
      <c r="AF167" s="9"/>
      <c r="AG167" s="9"/>
      <c r="AH167" s="9"/>
    </row>
    <row r="168" spans="1:34" x14ac:dyDescent="0.25">
      <c r="A168" s="9"/>
      <c r="B168" s="9"/>
      <c r="C168" s="9"/>
      <c r="D168" s="9"/>
      <c r="E168" s="9"/>
      <c r="F168" s="9"/>
      <c r="H168" s="9"/>
      <c r="I168" s="9"/>
      <c r="J168" s="9"/>
      <c r="K168" s="9"/>
      <c r="L168" s="9"/>
      <c r="M168" s="9"/>
      <c r="N168" s="9"/>
      <c r="O168" s="9"/>
      <c r="P168" s="9"/>
      <c r="Q168" s="9"/>
      <c r="R168" s="9"/>
      <c r="U168" s="9"/>
      <c r="V168" s="9"/>
      <c r="X168" s="9"/>
      <c r="Y168" s="9"/>
      <c r="Z168" s="9"/>
      <c r="AA168" s="9"/>
      <c r="AB168" s="9"/>
      <c r="AC168" s="9"/>
      <c r="AD168" s="9"/>
      <c r="AE168" s="9"/>
      <c r="AF168" s="9"/>
      <c r="AG168" s="9"/>
      <c r="AH168" s="9"/>
    </row>
    <row r="169" spans="1:34" x14ac:dyDescent="0.25">
      <c r="A169" s="9"/>
      <c r="B169" s="9"/>
      <c r="C169" s="9"/>
      <c r="D169" s="9"/>
      <c r="E169" s="9"/>
      <c r="F169" s="9"/>
      <c r="H169" s="9"/>
      <c r="I169" s="9"/>
      <c r="J169" s="9"/>
      <c r="K169" s="9"/>
      <c r="L169" s="9"/>
      <c r="M169" s="9"/>
      <c r="N169" s="9"/>
      <c r="O169" s="9"/>
      <c r="P169" s="9"/>
      <c r="Q169" s="9"/>
      <c r="R169" s="9"/>
      <c r="U169" s="9"/>
      <c r="V169" s="9"/>
      <c r="X169" s="9"/>
      <c r="Y169" s="9"/>
      <c r="Z169" s="9"/>
      <c r="AA169" s="9"/>
      <c r="AB169" s="9"/>
      <c r="AC169" s="9"/>
      <c r="AD169" s="9"/>
      <c r="AE169" s="9"/>
      <c r="AF169" s="9"/>
      <c r="AG169" s="9"/>
      <c r="AH169" s="9"/>
    </row>
    <row r="170" spans="1:34" x14ac:dyDescent="0.25">
      <c r="A170" s="9"/>
      <c r="B170" s="9"/>
      <c r="C170" s="9"/>
      <c r="D170" s="9"/>
      <c r="E170" s="9"/>
      <c r="F170" s="9"/>
      <c r="H170" s="9"/>
      <c r="I170" s="9"/>
      <c r="J170" s="9"/>
      <c r="K170" s="9"/>
      <c r="L170" s="9"/>
      <c r="M170" s="9"/>
      <c r="N170" s="9"/>
      <c r="O170" s="9"/>
      <c r="P170" s="9"/>
      <c r="Q170" s="9"/>
      <c r="R170" s="9"/>
      <c r="U170" s="9"/>
      <c r="V170" s="9"/>
      <c r="X170" s="9"/>
      <c r="Y170" s="9"/>
      <c r="Z170" s="9"/>
      <c r="AA170" s="9"/>
      <c r="AB170" s="9"/>
      <c r="AC170" s="9"/>
      <c r="AD170" s="9"/>
      <c r="AE170" s="9"/>
      <c r="AF170" s="9"/>
      <c r="AG170" s="9"/>
      <c r="AH170" s="9"/>
    </row>
    <row r="171" spans="1:34" x14ac:dyDescent="0.25">
      <c r="A171" s="9"/>
      <c r="B171" s="9"/>
      <c r="C171" s="9"/>
      <c r="D171" s="9"/>
      <c r="E171" s="9"/>
      <c r="F171" s="9"/>
      <c r="H171" s="9"/>
      <c r="I171" s="9"/>
      <c r="J171" s="9"/>
      <c r="K171" s="9"/>
      <c r="L171" s="9"/>
      <c r="M171" s="9"/>
      <c r="N171" s="9"/>
      <c r="O171" s="9"/>
      <c r="P171" s="9"/>
      <c r="Q171" s="9"/>
      <c r="R171" s="9"/>
      <c r="U171" s="9"/>
      <c r="V171" s="9"/>
      <c r="X171" s="9"/>
      <c r="Y171" s="9"/>
      <c r="Z171" s="9"/>
      <c r="AA171" s="9"/>
      <c r="AB171" s="9"/>
      <c r="AC171" s="9"/>
      <c r="AD171" s="9"/>
      <c r="AE171" s="9"/>
      <c r="AF171" s="9"/>
      <c r="AG171" s="9"/>
      <c r="AH171" s="9"/>
    </row>
    <row r="172" spans="1:34" x14ac:dyDescent="0.25">
      <c r="A172" s="9"/>
      <c r="B172" s="9"/>
      <c r="C172" s="9"/>
      <c r="D172" s="9"/>
      <c r="E172" s="9"/>
      <c r="F172" s="9"/>
      <c r="H172" s="9"/>
      <c r="I172" s="9"/>
      <c r="J172" s="9"/>
      <c r="K172" s="9"/>
      <c r="L172" s="9"/>
      <c r="M172" s="9"/>
      <c r="N172" s="9"/>
      <c r="O172" s="9"/>
      <c r="P172" s="9"/>
      <c r="Q172" s="9"/>
      <c r="R172" s="9"/>
      <c r="U172" s="9"/>
      <c r="V172" s="9"/>
      <c r="X172" s="9"/>
      <c r="Y172" s="9"/>
      <c r="Z172" s="9"/>
      <c r="AA172" s="9"/>
      <c r="AB172" s="9"/>
      <c r="AC172" s="9"/>
      <c r="AD172" s="9"/>
      <c r="AE172" s="9"/>
      <c r="AF172" s="9"/>
      <c r="AG172" s="9"/>
      <c r="AH172" s="9"/>
    </row>
    <row r="173" spans="1:34" x14ac:dyDescent="0.25">
      <c r="A173" s="9"/>
      <c r="B173" s="9"/>
      <c r="C173" s="9"/>
      <c r="D173" s="9"/>
      <c r="E173" s="9"/>
      <c r="F173" s="9"/>
      <c r="H173" s="9"/>
      <c r="I173" s="9"/>
      <c r="J173" s="9"/>
      <c r="K173" s="9"/>
      <c r="L173" s="9"/>
      <c r="M173" s="9"/>
      <c r="N173" s="9"/>
      <c r="O173" s="9"/>
      <c r="P173" s="9"/>
      <c r="Q173" s="9"/>
      <c r="R173" s="9"/>
      <c r="U173" s="9"/>
      <c r="V173" s="9"/>
      <c r="X173" s="9"/>
      <c r="Y173" s="9"/>
      <c r="Z173" s="9"/>
      <c r="AA173" s="9"/>
      <c r="AB173" s="9"/>
      <c r="AC173" s="9"/>
      <c r="AD173" s="9"/>
      <c r="AE173" s="9"/>
      <c r="AF173" s="9"/>
      <c r="AG173" s="9"/>
      <c r="AH173" s="9"/>
    </row>
    <row r="174" spans="1:34" x14ac:dyDescent="0.25">
      <c r="A174" s="9"/>
      <c r="B174" s="9"/>
      <c r="C174" s="9"/>
      <c r="D174" s="9"/>
      <c r="E174" s="9"/>
      <c r="F174" s="9"/>
      <c r="H174" s="9"/>
      <c r="I174" s="9"/>
      <c r="J174" s="9"/>
      <c r="K174" s="9"/>
      <c r="L174" s="9"/>
      <c r="M174" s="9"/>
      <c r="N174" s="9"/>
      <c r="O174" s="9"/>
      <c r="P174" s="9"/>
      <c r="Q174" s="9"/>
      <c r="R174" s="9"/>
      <c r="U174" s="9"/>
      <c r="V174" s="9"/>
      <c r="X174" s="9"/>
      <c r="Y174" s="9"/>
      <c r="Z174" s="9"/>
      <c r="AA174" s="9"/>
      <c r="AB174" s="9"/>
      <c r="AC174" s="9"/>
      <c r="AD174" s="9"/>
      <c r="AE174" s="9"/>
      <c r="AF174" s="9"/>
      <c r="AG174" s="9"/>
      <c r="AH174" s="9"/>
    </row>
    <row r="175" spans="1:34" x14ac:dyDescent="0.25">
      <c r="A175" s="9"/>
      <c r="B175" s="9"/>
      <c r="C175" s="9"/>
      <c r="D175" s="9"/>
      <c r="E175" s="9"/>
      <c r="F175" s="9"/>
      <c r="H175" s="9"/>
      <c r="I175" s="9"/>
      <c r="J175" s="9"/>
      <c r="K175" s="9"/>
      <c r="L175" s="9"/>
      <c r="M175" s="9"/>
      <c r="N175" s="9"/>
      <c r="O175" s="9"/>
      <c r="P175" s="9"/>
      <c r="Q175" s="9"/>
      <c r="R175" s="9"/>
      <c r="U175" s="9"/>
      <c r="V175" s="9"/>
      <c r="X175" s="9"/>
      <c r="Y175" s="9"/>
      <c r="Z175" s="9"/>
      <c r="AA175" s="9"/>
      <c r="AB175" s="9"/>
      <c r="AC175" s="9"/>
      <c r="AD175" s="9"/>
      <c r="AE175" s="9"/>
      <c r="AF175" s="9"/>
      <c r="AG175" s="9"/>
      <c r="AH175" s="9"/>
    </row>
    <row r="176" spans="1:34" x14ac:dyDescent="0.25">
      <c r="A176" s="9"/>
      <c r="B176" s="9"/>
      <c r="C176" s="9"/>
      <c r="D176" s="9"/>
      <c r="E176" s="9"/>
      <c r="F176" s="9"/>
      <c r="H176" s="9"/>
      <c r="I176" s="9"/>
      <c r="J176" s="9"/>
      <c r="K176" s="9"/>
      <c r="L176" s="9"/>
      <c r="M176" s="9"/>
      <c r="N176" s="9"/>
      <c r="O176" s="9"/>
      <c r="P176" s="9"/>
      <c r="Q176" s="9"/>
      <c r="R176" s="9"/>
      <c r="U176" s="9"/>
      <c r="V176" s="9"/>
      <c r="X176" s="9"/>
      <c r="Y176" s="9"/>
      <c r="Z176" s="9"/>
      <c r="AA176" s="9"/>
      <c r="AB176" s="9"/>
      <c r="AC176" s="9"/>
      <c r="AD176" s="9"/>
      <c r="AE176" s="9"/>
      <c r="AF176" s="9"/>
      <c r="AG176" s="9"/>
      <c r="AH176" s="9"/>
    </row>
    <row r="177" spans="1:34" x14ac:dyDescent="0.25">
      <c r="A177" s="9"/>
      <c r="B177" s="9"/>
      <c r="C177" s="9"/>
      <c r="D177" s="9"/>
      <c r="E177" s="9"/>
      <c r="F177" s="9"/>
      <c r="H177" s="9"/>
      <c r="I177" s="9"/>
      <c r="J177" s="9"/>
      <c r="K177" s="9"/>
      <c r="L177" s="9"/>
      <c r="M177" s="9"/>
      <c r="N177" s="9"/>
      <c r="O177" s="9"/>
      <c r="P177" s="9"/>
      <c r="Q177" s="9"/>
      <c r="R177" s="9"/>
      <c r="U177" s="9"/>
      <c r="V177" s="9"/>
      <c r="X177" s="9"/>
      <c r="Y177" s="9"/>
      <c r="Z177" s="9"/>
      <c r="AA177" s="9"/>
      <c r="AB177" s="9"/>
      <c r="AC177" s="9"/>
      <c r="AD177" s="9"/>
      <c r="AE177" s="9"/>
      <c r="AF177" s="9"/>
      <c r="AG177" s="9"/>
      <c r="AH177" s="9"/>
    </row>
    <row r="178" spans="1:34" x14ac:dyDescent="0.25">
      <c r="A178" s="9"/>
      <c r="B178" s="9"/>
      <c r="C178" s="9"/>
      <c r="D178" s="9"/>
      <c r="E178" s="9"/>
      <c r="F178" s="9"/>
      <c r="H178" s="9"/>
      <c r="I178" s="9"/>
      <c r="J178" s="9"/>
      <c r="K178" s="9"/>
      <c r="L178" s="9"/>
      <c r="M178" s="9"/>
      <c r="N178" s="9"/>
      <c r="O178" s="9"/>
      <c r="P178" s="9"/>
      <c r="Q178" s="9"/>
      <c r="R178" s="9"/>
      <c r="U178" s="9"/>
      <c r="V178" s="9"/>
      <c r="X178" s="9"/>
      <c r="Y178" s="9"/>
      <c r="Z178" s="9"/>
      <c r="AA178" s="9"/>
      <c r="AB178" s="9"/>
      <c r="AC178" s="9"/>
      <c r="AD178" s="9"/>
      <c r="AE178" s="9"/>
      <c r="AF178" s="9"/>
      <c r="AG178" s="9"/>
      <c r="AH178" s="9"/>
    </row>
    <row r="179" spans="1:34" x14ac:dyDescent="0.25">
      <c r="A179" s="9"/>
      <c r="B179" s="9"/>
      <c r="C179" s="9"/>
      <c r="D179" s="9"/>
      <c r="E179" s="9"/>
      <c r="F179" s="9"/>
      <c r="H179" s="9"/>
      <c r="I179" s="9"/>
      <c r="J179" s="9"/>
      <c r="K179" s="9"/>
      <c r="L179" s="9"/>
      <c r="M179" s="9"/>
      <c r="N179" s="9"/>
      <c r="O179" s="9"/>
      <c r="P179" s="9"/>
      <c r="Q179" s="9"/>
      <c r="R179" s="9"/>
      <c r="U179" s="9"/>
      <c r="V179" s="9"/>
      <c r="X179" s="9"/>
      <c r="Y179" s="9"/>
      <c r="Z179" s="9"/>
      <c r="AA179" s="9"/>
      <c r="AB179" s="9"/>
      <c r="AC179" s="9"/>
      <c r="AD179" s="9"/>
      <c r="AE179" s="9"/>
      <c r="AF179" s="9"/>
      <c r="AG179" s="9"/>
      <c r="AH179" s="9"/>
    </row>
    <row r="180" spans="1:34" x14ac:dyDescent="0.25">
      <c r="A180" s="9"/>
      <c r="B180" s="9"/>
      <c r="C180" s="9"/>
      <c r="D180" s="9"/>
      <c r="E180" s="9"/>
      <c r="F180" s="9"/>
      <c r="H180" s="9"/>
      <c r="I180" s="9"/>
      <c r="J180" s="9"/>
      <c r="K180" s="9"/>
      <c r="L180" s="9"/>
      <c r="M180" s="9"/>
      <c r="N180" s="9"/>
      <c r="O180" s="9"/>
      <c r="P180" s="9"/>
      <c r="Q180" s="9"/>
      <c r="R180" s="9"/>
      <c r="U180" s="9"/>
      <c r="V180" s="9"/>
      <c r="X180" s="9"/>
      <c r="Y180" s="9"/>
      <c r="Z180" s="9"/>
      <c r="AA180" s="9"/>
      <c r="AB180" s="9"/>
      <c r="AC180" s="9"/>
      <c r="AD180" s="9"/>
      <c r="AE180" s="9"/>
      <c r="AF180" s="9"/>
      <c r="AG180" s="9"/>
      <c r="AH180" s="9"/>
    </row>
    <row r="181" spans="1:34" x14ac:dyDescent="0.25">
      <c r="A181" s="9"/>
      <c r="B181" s="9"/>
      <c r="C181" s="9"/>
      <c r="D181" s="9"/>
      <c r="E181" s="9"/>
      <c r="F181" s="9"/>
      <c r="H181" s="9"/>
      <c r="I181" s="9"/>
      <c r="J181" s="9"/>
      <c r="K181" s="9"/>
      <c r="L181" s="9"/>
      <c r="M181" s="9"/>
      <c r="N181" s="9"/>
      <c r="O181" s="9"/>
      <c r="P181" s="9"/>
      <c r="Q181" s="9"/>
      <c r="R181" s="9"/>
      <c r="U181" s="9"/>
      <c r="V181" s="9"/>
      <c r="X181" s="9"/>
      <c r="Y181" s="9"/>
      <c r="Z181" s="9"/>
      <c r="AA181" s="9"/>
      <c r="AB181" s="9"/>
      <c r="AC181" s="9"/>
      <c r="AD181" s="9"/>
      <c r="AE181" s="9"/>
      <c r="AF181" s="9"/>
      <c r="AG181" s="9"/>
      <c r="AH181" s="9"/>
    </row>
    <row r="182" spans="1:34" x14ac:dyDescent="0.25">
      <c r="A182" s="9"/>
      <c r="B182" s="9"/>
      <c r="C182" s="9"/>
      <c r="D182" s="9"/>
      <c r="E182" s="9"/>
      <c r="F182" s="9"/>
      <c r="H182" s="9"/>
      <c r="I182" s="9"/>
      <c r="J182" s="9"/>
      <c r="K182" s="9"/>
      <c r="L182" s="9"/>
      <c r="M182" s="9"/>
      <c r="N182" s="9"/>
      <c r="O182" s="9"/>
      <c r="P182" s="9"/>
      <c r="Q182" s="9"/>
      <c r="R182" s="9"/>
      <c r="U182" s="9"/>
      <c r="V182" s="9"/>
      <c r="X182" s="9"/>
      <c r="Y182" s="9"/>
      <c r="Z182" s="9"/>
      <c r="AA182" s="9"/>
      <c r="AB182" s="9"/>
      <c r="AC182" s="9"/>
      <c r="AD182" s="9"/>
      <c r="AE182" s="9"/>
      <c r="AF182" s="9"/>
      <c r="AG182" s="9"/>
      <c r="AH182" s="9"/>
    </row>
    <row r="183" spans="1:34" x14ac:dyDescent="0.25">
      <c r="A183" s="9"/>
      <c r="B183" s="9"/>
      <c r="C183" s="9"/>
      <c r="D183" s="9"/>
      <c r="E183" s="9"/>
      <c r="F183" s="9"/>
      <c r="H183" s="9"/>
      <c r="I183" s="9"/>
      <c r="J183" s="9"/>
      <c r="K183" s="9"/>
      <c r="L183" s="9"/>
      <c r="M183" s="9"/>
      <c r="N183" s="9"/>
      <c r="O183" s="9"/>
      <c r="P183" s="9"/>
      <c r="Q183" s="9"/>
      <c r="R183" s="9"/>
      <c r="U183" s="9"/>
      <c r="V183" s="9"/>
      <c r="X183" s="9"/>
      <c r="Y183" s="9"/>
      <c r="Z183" s="9"/>
      <c r="AA183" s="9"/>
      <c r="AB183" s="9"/>
      <c r="AC183" s="9"/>
      <c r="AD183" s="9"/>
      <c r="AE183" s="9"/>
      <c r="AF183" s="9"/>
      <c r="AG183" s="9"/>
      <c r="AH183" s="9"/>
    </row>
    <row r="184" spans="1:34" x14ac:dyDescent="0.25">
      <c r="A184" s="9"/>
      <c r="B184" s="9"/>
      <c r="C184" s="9"/>
      <c r="D184" s="9"/>
      <c r="E184" s="9"/>
      <c r="F184" s="9"/>
      <c r="H184" s="9"/>
      <c r="I184" s="9"/>
      <c r="J184" s="9"/>
      <c r="K184" s="9"/>
      <c r="L184" s="9"/>
      <c r="M184" s="9"/>
      <c r="N184" s="9"/>
      <c r="O184" s="9"/>
      <c r="P184" s="9"/>
      <c r="Q184" s="9"/>
      <c r="R184" s="9"/>
      <c r="U184" s="9"/>
      <c r="V184" s="9"/>
      <c r="X184" s="9"/>
      <c r="Y184" s="9"/>
      <c r="Z184" s="9"/>
      <c r="AA184" s="9"/>
      <c r="AB184" s="9"/>
      <c r="AC184" s="9"/>
      <c r="AD184" s="9"/>
      <c r="AE184" s="9"/>
      <c r="AF184" s="9"/>
      <c r="AG184" s="9"/>
      <c r="AH184" s="9"/>
    </row>
    <row r="185" spans="1:34" x14ac:dyDescent="0.25">
      <c r="A185" s="9"/>
      <c r="B185" s="9"/>
      <c r="C185" s="9"/>
      <c r="D185" s="9"/>
      <c r="E185" s="9"/>
      <c r="F185" s="9"/>
      <c r="H185" s="9"/>
      <c r="I185" s="9"/>
      <c r="J185" s="9"/>
      <c r="K185" s="9"/>
      <c r="L185" s="9"/>
      <c r="M185" s="9"/>
      <c r="N185" s="9"/>
      <c r="O185" s="9"/>
      <c r="P185" s="9"/>
      <c r="Q185" s="9"/>
      <c r="R185" s="9"/>
      <c r="U185" s="9"/>
      <c r="V185" s="9"/>
      <c r="X185" s="9"/>
      <c r="Y185" s="9"/>
      <c r="Z185" s="9"/>
      <c r="AA185" s="9"/>
      <c r="AB185" s="9"/>
      <c r="AC185" s="9"/>
      <c r="AD185" s="9"/>
      <c r="AE185" s="9"/>
      <c r="AF185" s="9"/>
      <c r="AG185" s="9"/>
      <c r="AH185" s="9"/>
    </row>
    <row r="186" spans="1:34" x14ac:dyDescent="0.25">
      <c r="A186" s="9"/>
      <c r="B186" s="9"/>
      <c r="C186" s="9"/>
      <c r="D186" s="9"/>
      <c r="E186" s="9"/>
      <c r="F186" s="9"/>
      <c r="H186" s="9"/>
      <c r="I186" s="9"/>
      <c r="J186" s="9"/>
      <c r="K186" s="9"/>
      <c r="L186" s="9"/>
      <c r="M186" s="9"/>
      <c r="N186" s="9"/>
      <c r="O186" s="9"/>
      <c r="P186" s="9"/>
      <c r="Q186" s="9"/>
      <c r="R186" s="9"/>
      <c r="U186" s="9"/>
      <c r="V186" s="9"/>
      <c r="X186" s="9"/>
      <c r="Y186" s="9"/>
      <c r="Z186" s="9"/>
      <c r="AA186" s="9"/>
      <c r="AB186" s="9"/>
      <c r="AC186" s="9"/>
      <c r="AD186" s="9"/>
      <c r="AE186" s="9"/>
      <c r="AF186" s="9"/>
      <c r="AG186" s="9"/>
      <c r="AH186" s="9"/>
    </row>
    <row r="187" spans="1:34" x14ac:dyDescent="0.25">
      <c r="A187" s="9"/>
      <c r="B187" s="9"/>
      <c r="C187" s="9"/>
      <c r="D187" s="9"/>
      <c r="E187" s="9"/>
      <c r="F187" s="9"/>
      <c r="H187" s="9"/>
      <c r="I187" s="9"/>
      <c r="J187" s="9"/>
      <c r="K187" s="9"/>
      <c r="L187" s="9"/>
      <c r="M187" s="9"/>
      <c r="N187" s="9"/>
      <c r="O187" s="9"/>
      <c r="P187" s="9"/>
      <c r="Q187" s="9"/>
      <c r="R187" s="9"/>
      <c r="U187" s="9"/>
      <c r="V187" s="9"/>
      <c r="X187" s="9"/>
      <c r="Y187" s="9"/>
      <c r="Z187" s="9"/>
      <c r="AA187" s="9"/>
      <c r="AB187" s="9"/>
      <c r="AC187" s="9"/>
      <c r="AD187" s="9"/>
      <c r="AE187" s="9"/>
      <c r="AF187" s="9"/>
      <c r="AG187" s="9"/>
      <c r="AH187" s="9"/>
    </row>
    <row r="188" spans="1:34" x14ac:dyDescent="0.25">
      <c r="A188" s="9"/>
      <c r="B188" s="9"/>
      <c r="C188" s="9"/>
      <c r="D188" s="9"/>
      <c r="E188" s="9"/>
      <c r="F188" s="9"/>
      <c r="H188" s="9"/>
      <c r="I188" s="9"/>
      <c r="J188" s="9"/>
      <c r="K188" s="9"/>
      <c r="L188" s="9"/>
      <c r="M188" s="9"/>
      <c r="N188" s="9"/>
      <c r="O188" s="9"/>
      <c r="P188" s="9"/>
      <c r="Q188" s="9"/>
      <c r="R188" s="9"/>
      <c r="U188" s="9"/>
      <c r="V188" s="9"/>
      <c r="X188" s="9"/>
      <c r="Y188" s="9"/>
      <c r="Z188" s="9"/>
      <c r="AA188" s="9"/>
      <c r="AB188" s="9"/>
      <c r="AC188" s="9"/>
      <c r="AD188" s="9"/>
      <c r="AE188" s="9"/>
      <c r="AF188" s="9"/>
      <c r="AG188" s="9"/>
      <c r="AH188" s="9"/>
    </row>
    <row r="189" spans="1:34" x14ac:dyDescent="0.25">
      <c r="A189" s="9"/>
      <c r="B189" s="9"/>
      <c r="C189" s="9"/>
      <c r="D189" s="9"/>
      <c r="E189" s="9"/>
      <c r="F189" s="9"/>
      <c r="H189" s="9"/>
      <c r="I189" s="9"/>
      <c r="J189" s="9"/>
      <c r="K189" s="9"/>
      <c r="L189" s="9"/>
      <c r="M189" s="9"/>
      <c r="N189" s="9"/>
      <c r="O189" s="9"/>
      <c r="P189" s="9"/>
      <c r="Q189" s="9"/>
      <c r="R189" s="9"/>
      <c r="U189" s="9"/>
      <c r="V189" s="9"/>
      <c r="X189" s="9"/>
      <c r="Y189" s="9"/>
      <c r="Z189" s="9"/>
      <c r="AA189" s="9"/>
      <c r="AB189" s="9"/>
      <c r="AC189" s="9"/>
      <c r="AD189" s="9"/>
      <c r="AE189" s="9"/>
      <c r="AF189" s="9"/>
      <c r="AG189" s="9"/>
      <c r="AH189" s="9"/>
    </row>
    <row r="190" spans="1:34" x14ac:dyDescent="0.25">
      <c r="A190" s="9"/>
      <c r="B190" s="9"/>
      <c r="C190" s="9"/>
      <c r="D190" s="9"/>
      <c r="E190" s="9"/>
      <c r="F190" s="9"/>
      <c r="H190" s="9"/>
      <c r="I190" s="9"/>
      <c r="J190" s="9"/>
      <c r="K190" s="9"/>
      <c r="L190" s="9"/>
      <c r="M190" s="9"/>
      <c r="N190" s="9"/>
      <c r="O190" s="9"/>
      <c r="P190" s="9"/>
      <c r="Q190" s="9"/>
      <c r="R190" s="9"/>
      <c r="U190" s="9"/>
      <c r="V190" s="9"/>
      <c r="X190" s="9"/>
      <c r="Y190" s="9"/>
      <c r="Z190" s="9"/>
      <c r="AA190" s="9"/>
      <c r="AB190" s="9"/>
      <c r="AC190" s="9"/>
      <c r="AD190" s="9"/>
      <c r="AE190" s="9"/>
      <c r="AF190" s="9"/>
      <c r="AG190" s="9"/>
      <c r="AH190" s="9"/>
    </row>
    <row r="191" spans="1:34" x14ac:dyDescent="0.25">
      <c r="A191" s="9"/>
      <c r="B191" s="9"/>
      <c r="C191" s="9"/>
      <c r="D191" s="9"/>
      <c r="E191" s="9"/>
      <c r="F191" s="9"/>
      <c r="H191" s="9"/>
      <c r="I191" s="9"/>
      <c r="J191" s="9"/>
      <c r="K191" s="9"/>
      <c r="L191" s="9"/>
      <c r="M191" s="9"/>
      <c r="N191" s="9"/>
      <c r="O191" s="9"/>
      <c r="P191" s="9"/>
      <c r="Q191" s="9"/>
      <c r="R191" s="9"/>
      <c r="U191" s="9"/>
      <c r="V191" s="9"/>
      <c r="X191" s="9"/>
      <c r="Y191" s="9"/>
      <c r="Z191" s="9"/>
      <c r="AA191" s="9"/>
      <c r="AB191" s="9"/>
      <c r="AC191" s="9"/>
      <c r="AD191" s="9"/>
      <c r="AE191" s="9"/>
      <c r="AF191" s="9"/>
      <c r="AG191" s="9"/>
      <c r="AH191" s="9"/>
    </row>
    <row r="192" spans="1:34" x14ac:dyDescent="0.25">
      <c r="A192" s="9"/>
      <c r="B192" s="9"/>
      <c r="C192" s="9"/>
      <c r="D192" s="9"/>
      <c r="E192" s="9"/>
      <c r="F192" s="9"/>
      <c r="H192" s="9"/>
      <c r="I192" s="9"/>
      <c r="J192" s="9"/>
      <c r="K192" s="9"/>
      <c r="L192" s="9"/>
      <c r="M192" s="9"/>
      <c r="N192" s="9"/>
      <c r="O192" s="9"/>
      <c r="P192" s="9"/>
      <c r="Q192" s="9"/>
      <c r="R192" s="9"/>
      <c r="U192" s="9"/>
      <c r="V192" s="9"/>
      <c r="X192" s="9"/>
      <c r="Y192" s="9"/>
      <c r="Z192" s="9"/>
      <c r="AA192" s="9"/>
      <c r="AB192" s="9"/>
      <c r="AC192" s="9"/>
      <c r="AD192" s="9"/>
      <c r="AE192" s="9"/>
      <c r="AF192" s="9"/>
      <c r="AG192" s="9"/>
      <c r="AH192" s="9"/>
    </row>
    <row r="193" spans="1:34" x14ac:dyDescent="0.25">
      <c r="A193" s="9"/>
      <c r="B193" s="9"/>
      <c r="C193" s="9"/>
      <c r="D193" s="9"/>
      <c r="E193" s="9"/>
      <c r="F193" s="9"/>
      <c r="H193" s="9"/>
      <c r="I193" s="9"/>
      <c r="J193" s="9"/>
      <c r="K193" s="9"/>
      <c r="L193" s="9"/>
      <c r="M193" s="9"/>
      <c r="N193" s="9"/>
      <c r="O193" s="9"/>
      <c r="P193" s="9"/>
      <c r="Q193" s="9"/>
      <c r="R193" s="9"/>
      <c r="U193" s="9"/>
      <c r="V193" s="9"/>
      <c r="X193" s="9"/>
      <c r="Y193" s="9"/>
      <c r="Z193" s="9"/>
      <c r="AA193" s="9"/>
      <c r="AB193" s="9"/>
      <c r="AC193" s="9"/>
      <c r="AD193" s="9"/>
      <c r="AE193" s="9"/>
      <c r="AF193" s="9"/>
      <c r="AG193" s="9"/>
      <c r="AH193" s="9"/>
    </row>
    <row r="194" spans="1:34" x14ac:dyDescent="0.25">
      <c r="A194" s="9"/>
      <c r="B194" s="9"/>
      <c r="C194" s="9"/>
      <c r="D194" s="9"/>
      <c r="E194" s="9"/>
      <c r="F194" s="9"/>
      <c r="H194" s="9"/>
      <c r="I194" s="9"/>
      <c r="J194" s="9"/>
      <c r="K194" s="9"/>
      <c r="L194" s="9"/>
      <c r="M194" s="9"/>
      <c r="N194" s="9"/>
      <c r="O194" s="9"/>
      <c r="P194" s="9"/>
      <c r="Q194" s="9"/>
      <c r="R194" s="9"/>
      <c r="U194" s="9"/>
      <c r="V194" s="9"/>
      <c r="X194" s="9"/>
      <c r="Y194" s="9"/>
      <c r="Z194" s="9"/>
      <c r="AA194" s="9"/>
      <c r="AB194" s="9"/>
      <c r="AC194" s="9"/>
      <c r="AD194" s="9"/>
      <c r="AE194" s="9"/>
      <c r="AF194" s="9"/>
      <c r="AG194" s="9"/>
      <c r="AH194" s="9"/>
    </row>
    <row r="195" spans="1:34" x14ac:dyDescent="0.25">
      <c r="A195" s="9"/>
      <c r="B195" s="9"/>
      <c r="C195" s="9"/>
      <c r="D195" s="9"/>
      <c r="E195" s="9"/>
      <c r="F195" s="9"/>
      <c r="H195" s="9"/>
      <c r="I195" s="9"/>
      <c r="J195" s="9"/>
      <c r="K195" s="9"/>
      <c r="L195" s="9"/>
      <c r="M195" s="9"/>
      <c r="N195" s="9"/>
      <c r="O195" s="9"/>
      <c r="P195" s="9"/>
      <c r="Q195" s="9"/>
      <c r="R195" s="9"/>
      <c r="U195" s="9"/>
      <c r="V195" s="9"/>
      <c r="X195" s="9"/>
      <c r="Y195" s="9"/>
      <c r="Z195" s="9"/>
      <c r="AA195" s="9"/>
      <c r="AB195" s="9"/>
      <c r="AC195" s="9"/>
      <c r="AD195" s="9"/>
      <c r="AE195" s="9"/>
      <c r="AF195" s="9"/>
      <c r="AG195" s="9"/>
      <c r="AH195" s="9"/>
    </row>
    <row r="196" spans="1:34" x14ac:dyDescent="0.25">
      <c r="A196" s="9"/>
      <c r="B196" s="9"/>
      <c r="C196" s="9"/>
      <c r="D196" s="9"/>
      <c r="E196" s="9"/>
      <c r="F196" s="9"/>
      <c r="H196" s="9"/>
      <c r="I196" s="9"/>
      <c r="J196" s="9"/>
      <c r="K196" s="9"/>
      <c r="L196" s="9"/>
      <c r="M196" s="9"/>
      <c r="N196" s="9"/>
      <c r="O196" s="9"/>
      <c r="P196" s="9"/>
      <c r="Q196" s="9"/>
      <c r="R196" s="9"/>
      <c r="U196" s="9"/>
      <c r="V196" s="9"/>
      <c r="X196" s="9"/>
      <c r="Y196" s="9"/>
      <c r="Z196" s="9"/>
      <c r="AA196" s="9"/>
      <c r="AB196" s="9"/>
      <c r="AC196" s="9"/>
      <c r="AD196" s="9"/>
      <c r="AE196" s="9"/>
      <c r="AF196" s="9"/>
      <c r="AG196" s="9"/>
      <c r="AH196" s="9"/>
    </row>
    <row r="197" spans="1:34" x14ac:dyDescent="0.25">
      <c r="A197" s="9"/>
      <c r="B197" s="9"/>
      <c r="C197" s="9"/>
      <c r="D197" s="9"/>
      <c r="E197" s="9"/>
      <c r="F197" s="9"/>
      <c r="H197" s="9"/>
      <c r="I197" s="9"/>
      <c r="J197" s="9"/>
      <c r="K197" s="9"/>
      <c r="L197" s="9"/>
      <c r="M197" s="9"/>
      <c r="N197" s="9"/>
      <c r="O197" s="9"/>
      <c r="P197" s="9"/>
      <c r="Q197" s="9"/>
      <c r="R197" s="9"/>
      <c r="U197" s="9"/>
      <c r="V197" s="9"/>
      <c r="X197" s="9"/>
      <c r="Y197" s="9"/>
      <c r="Z197" s="9"/>
      <c r="AA197" s="9"/>
      <c r="AB197" s="9"/>
      <c r="AC197" s="9"/>
      <c r="AD197" s="9"/>
      <c r="AE197" s="9"/>
      <c r="AF197" s="9"/>
      <c r="AG197" s="9"/>
      <c r="AH197" s="9"/>
    </row>
    <row r="198" spans="1:34" x14ac:dyDescent="0.25">
      <c r="A198" s="9"/>
      <c r="B198" s="9"/>
      <c r="C198" s="9"/>
      <c r="D198" s="9"/>
      <c r="E198" s="9"/>
      <c r="F198" s="9"/>
      <c r="H198" s="9"/>
      <c r="I198" s="9"/>
      <c r="J198" s="9"/>
      <c r="K198" s="9"/>
      <c r="L198" s="9"/>
      <c r="M198" s="9"/>
      <c r="N198" s="9"/>
      <c r="O198" s="9"/>
      <c r="P198" s="9"/>
      <c r="Q198" s="9"/>
      <c r="R198" s="9"/>
      <c r="U198" s="9"/>
      <c r="V198" s="9"/>
      <c r="X198" s="9"/>
      <c r="Y198" s="9"/>
      <c r="Z198" s="9"/>
      <c r="AA198" s="9"/>
      <c r="AB198" s="9"/>
      <c r="AC198" s="9"/>
      <c r="AD198" s="9"/>
      <c r="AE198" s="9"/>
      <c r="AF198" s="9"/>
      <c r="AG198" s="9"/>
      <c r="AH198" s="9"/>
    </row>
    <row r="199" spans="1:34" x14ac:dyDescent="0.25">
      <c r="A199" s="9"/>
      <c r="B199" s="9"/>
      <c r="C199" s="9"/>
      <c r="D199" s="9"/>
      <c r="E199" s="9"/>
      <c r="F199" s="9"/>
      <c r="H199" s="9"/>
      <c r="I199" s="9"/>
      <c r="J199" s="9"/>
      <c r="K199" s="9"/>
      <c r="L199" s="9"/>
      <c r="M199" s="9"/>
      <c r="N199" s="9"/>
      <c r="O199" s="9"/>
      <c r="P199" s="9"/>
      <c r="Q199" s="9"/>
      <c r="R199" s="9"/>
      <c r="U199" s="9"/>
      <c r="V199" s="9"/>
      <c r="X199" s="9"/>
      <c r="Y199" s="9"/>
      <c r="Z199" s="9"/>
      <c r="AA199" s="9"/>
      <c r="AB199" s="9"/>
      <c r="AC199" s="9"/>
      <c r="AD199" s="9"/>
      <c r="AE199" s="9"/>
      <c r="AF199" s="9"/>
      <c r="AG199" s="9"/>
      <c r="AH199" s="9"/>
    </row>
    <row r="200" spans="1:34" x14ac:dyDescent="0.25">
      <c r="A200" s="9"/>
      <c r="B200" s="9"/>
      <c r="C200" s="9"/>
      <c r="D200" s="9"/>
      <c r="E200" s="9"/>
      <c r="F200" s="9"/>
      <c r="H200" s="9"/>
      <c r="I200" s="9"/>
      <c r="J200" s="9"/>
      <c r="K200" s="9"/>
      <c r="L200" s="9"/>
      <c r="M200" s="9"/>
      <c r="N200" s="9"/>
      <c r="O200" s="9"/>
      <c r="P200" s="9"/>
      <c r="Q200" s="9"/>
      <c r="R200" s="9"/>
      <c r="U200" s="9"/>
      <c r="V200" s="9"/>
      <c r="X200" s="9"/>
      <c r="Y200" s="9"/>
      <c r="Z200" s="9"/>
      <c r="AA200" s="9"/>
      <c r="AB200" s="9"/>
      <c r="AC200" s="9"/>
      <c r="AD200" s="9"/>
      <c r="AE200" s="9"/>
      <c r="AF200" s="9"/>
      <c r="AG200" s="9"/>
      <c r="AH200" s="9"/>
    </row>
    <row r="201" spans="1:34" x14ac:dyDescent="0.25">
      <c r="A201" s="9"/>
      <c r="B201" s="9"/>
      <c r="C201" s="9"/>
      <c r="D201" s="9"/>
      <c r="E201" s="9"/>
      <c r="F201" s="9"/>
      <c r="H201" s="9"/>
      <c r="I201" s="9"/>
      <c r="J201" s="9"/>
      <c r="K201" s="9"/>
      <c r="L201" s="9"/>
      <c r="M201" s="9"/>
      <c r="N201" s="9"/>
      <c r="O201" s="9"/>
      <c r="P201" s="9"/>
      <c r="Q201" s="9"/>
      <c r="R201" s="9"/>
      <c r="U201" s="9"/>
      <c r="V201" s="9"/>
      <c r="X201" s="9"/>
      <c r="Y201" s="9"/>
      <c r="Z201" s="9"/>
      <c r="AA201" s="9"/>
      <c r="AB201" s="9"/>
      <c r="AC201" s="9"/>
      <c r="AD201" s="9"/>
      <c r="AE201" s="9"/>
      <c r="AF201" s="9"/>
      <c r="AG201" s="9"/>
      <c r="AH201" s="9"/>
    </row>
    <row r="202" spans="1:34" x14ac:dyDescent="0.25">
      <c r="A202" s="9"/>
      <c r="B202" s="9"/>
      <c r="C202" s="9"/>
      <c r="D202" s="9"/>
      <c r="E202" s="9"/>
      <c r="F202" s="9"/>
      <c r="H202" s="9"/>
      <c r="I202" s="9"/>
      <c r="J202" s="9"/>
      <c r="K202" s="9"/>
      <c r="L202" s="9"/>
      <c r="M202" s="9"/>
      <c r="N202" s="9"/>
      <c r="O202" s="9"/>
      <c r="P202" s="9"/>
      <c r="Q202" s="9"/>
      <c r="R202" s="9"/>
      <c r="U202" s="9"/>
      <c r="V202" s="9"/>
      <c r="X202" s="9"/>
      <c r="Y202" s="9"/>
      <c r="Z202" s="9"/>
      <c r="AA202" s="9"/>
      <c r="AB202" s="9"/>
      <c r="AC202" s="9"/>
      <c r="AD202" s="9"/>
      <c r="AE202" s="9"/>
      <c r="AF202" s="9"/>
      <c r="AG202" s="9"/>
      <c r="AH202" s="9"/>
    </row>
    <row r="203" spans="1:34" x14ac:dyDescent="0.25">
      <c r="A203" s="9"/>
      <c r="B203" s="9"/>
      <c r="C203" s="9"/>
      <c r="D203" s="9"/>
      <c r="E203" s="9"/>
      <c r="F203" s="9"/>
      <c r="H203" s="9"/>
      <c r="I203" s="9"/>
      <c r="J203" s="9"/>
      <c r="K203" s="9"/>
      <c r="L203" s="9"/>
      <c r="M203" s="9"/>
      <c r="N203" s="9"/>
      <c r="O203" s="9"/>
      <c r="P203" s="9"/>
      <c r="Q203" s="9"/>
      <c r="R203" s="9"/>
      <c r="U203" s="9"/>
      <c r="V203" s="9"/>
      <c r="X203" s="9"/>
      <c r="Y203" s="9"/>
      <c r="Z203" s="9"/>
      <c r="AA203" s="9"/>
      <c r="AB203" s="9"/>
      <c r="AC203" s="9"/>
      <c r="AD203" s="9"/>
      <c r="AE203" s="9"/>
      <c r="AF203" s="9"/>
      <c r="AG203" s="9"/>
      <c r="AH203" s="9"/>
    </row>
    <row r="204" spans="1:34" x14ac:dyDescent="0.25">
      <c r="A204" s="9"/>
      <c r="B204" s="9"/>
      <c r="C204" s="9"/>
      <c r="D204" s="9"/>
      <c r="E204" s="9"/>
      <c r="F204" s="9"/>
      <c r="H204" s="9"/>
      <c r="I204" s="9"/>
      <c r="J204" s="9"/>
      <c r="K204" s="9"/>
      <c r="L204" s="9"/>
      <c r="M204" s="9"/>
      <c r="N204" s="9"/>
      <c r="O204" s="9"/>
      <c r="P204" s="9"/>
      <c r="Q204" s="9"/>
      <c r="R204" s="9"/>
      <c r="U204" s="9"/>
      <c r="V204" s="9"/>
      <c r="X204" s="9"/>
      <c r="Y204" s="9"/>
      <c r="Z204" s="9"/>
      <c r="AA204" s="9"/>
      <c r="AB204" s="9"/>
      <c r="AC204" s="9"/>
      <c r="AD204" s="9"/>
      <c r="AE204" s="9"/>
      <c r="AF204" s="9"/>
      <c r="AG204" s="9"/>
      <c r="AH204" s="9"/>
    </row>
    <row r="205" spans="1:34" x14ac:dyDescent="0.25">
      <c r="A205" s="9"/>
      <c r="B205" s="9"/>
      <c r="C205" s="9"/>
      <c r="D205" s="9"/>
      <c r="E205" s="9"/>
      <c r="F205" s="9"/>
      <c r="H205" s="9"/>
      <c r="I205" s="9"/>
      <c r="J205" s="9"/>
      <c r="K205" s="9"/>
      <c r="L205" s="9"/>
      <c r="M205" s="9"/>
      <c r="N205" s="9"/>
      <c r="O205" s="9"/>
      <c r="P205" s="9"/>
      <c r="Q205" s="9"/>
      <c r="R205" s="9"/>
      <c r="U205" s="9"/>
      <c r="V205" s="9"/>
      <c r="X205" s="9"/>
      <c r="Y205" s="9"/>
      <c r="Z205" s="9"/>
      <c r="AA205" s="9"/>
      <c r="AB205" s="9"/>
      <c r="AC205" s="9"/>
      <c r="AD205" s="9"/>
      <c r="AE205" s="9"/>
      <c r="AF205" s="9"/>
      <c r="AG205" s="9"/>
      <c r="AH205" s="9"/>
    </row>
    <row r="206" spans="1:34" x14ac:dyDescent="0.25">
      <c r="A206" s="9"/>
      <c r="B206" s="9"/>
      <c r="C206" s="9"/>
      <c r="D206" s="9"/>
      <c r="E206" s="9"/>
      <c r="F206" s="9"/>
      <c r="H206" s="9"/>
      <c r="I206" s="9"/>
      <c r="J206" s="9"/>
      <c r="K206" s="9"/>
      <c r="L206" s="9"/>
      <c r="M206" s="9"/>
      <c r="N206" s="9"/>
      <c r="O206" s="9"/>
      <c r="P206" s="9"/>
      <c r="Q206" s="9"/>
      <c r="R206" s="9"/>
      <c r="U206" s="9"/>
      <c r="V206" s="9"/>
      <c r="X206" s="9"/>
      <c r="Y206" s="9"/>
      <c r="Z206" s="9"/>
      <c r="AA206" s="9"/>
      <c r="AB206" s="9"/>
      <c r="AC206" s="9"/>
      <c r="AD206" s="9"/>
      <c r="AE206" s="9"/>
      <c r="AF206" s="9"/>
      <c r="AG206" s="9"/>
      <c r="AH206" s="9"/>
    </row>
    <row r="207" spans="1:34" x14ac:dyDescent="0.25">
      <c r="A207" s="9"/>
      <c r="B207" s="9"/>
      <c r="C207" s="9"/>
      <c r="D207" s="9"/>
      <c r="E207" s="9"/>
      <c r="F207" s="9"/>
      <c r="H207" s="9"/>
      <c r="I207" s="9"/>
      <c r="J207" s="9"/>
      <c r="K207" s="9"/>
      <c r="L207" s="9"/>
      <c r="M207" s="9"/>
      <c r="N207" s="9"/>
      <c r="O207" s="9"/>
      <c r="P207" s="9"/>
      <c r="Q207" s="9"/>
      <c r="R207" s="9"/>
      <c r="U207" s="9"/>
      <c r="V207" s="9"/>
      <c r="X207" s="9"/>
      <c r="Y207" s="9"/>
      <c r="Z207" s="9"/>
      <c r="AA207" s="9"/>
      <c r="AB207" s="9"/>
      <c r="AC207" s="9"/>
      <c r="AD207" s="9"/>
      <c r="AE207" s="9"/>
      <c r="AF207" s="9"/>
      <c r="AG207" s="9"/>
      <c r="AH207" s="9"/>
    </row>
    <row r="208" spans="1:34" x14ac:dyDescent="0.25">
      <c r="A208" s="9"/>
      <c r="B208" s="9"/>
      <c r="C208" s="9"/>
      <c r="D208" s="9"/>
      <c r="E208" s="9"/>
      <c r="F208" s="9"/>
      <c r="H208" s="9"/>
      <c r="I208" s="9"/>
      <c r="J208" s="9"/>
      <c r="K208" s="9"/>
      <c r="L208" s="9"/>
      <c r="M208" s="9"/>
      <c r="N208" s="9"/>
      <c r="O208" s="9"/>
      <c r="P208" s="9"/>
      <c r="Q208" s="9"/>
      <c r="R208" s="9"/>
      <c r="U208" s="9"/>
      <c r="V208" s="9"/>
      <c r="X208" s="9"/>
      <c r="Y208" s="9"/>
      <c r="Z208" s="9"/>
      <c r="AA208" s="9"/>
      <c r="AB208" s="9"/>
      <c r="AC208" s="9"/>
      <c r="AD208" s="9"/>
      <c r="AE208" s="9"/>
      <c r="AF208" s="9"/>
      <c r="AG208" s="9"/>
      <c r="AH208" s="9"/>
    </row>
    <row r="209" spans="1:34" x14ac:dyDescent="0.25">
      <c r="A209" s="9"/>
      <c r="B209" s="9"/>
      <c r="C209" s="9"/>
      <c r="D209" s="9"/>
      <c r="E209" s="9"/>
      <c r="F209" s="9"/>
      <c r="H209" s="9"/>
      <c r="I209" s="9"/>
      <c r="J209" s="9"/>
      <c r="K209" s="9"/>
      <c r="L209" s="9"/>
      <c r="M209" s="9"/>
      <c r="N209" s="9"/>
      <c r="O209" s="9"/>
      <c r="P209" s="9"/>
      <c r="Q209" s="9"/>
      <c r="R209" s="9"/>
      <c r="U209" s="9"/>
      <c r="V209" s="9"/>
      <c r="X209" s="9"/>
      <c r="Y209" s="9"/>
      <c r="Z209" s="9"/>
      <c r="AA209" s="9"/>
      <c r="AB209" s="9"/>
      <c r="AC209" s="9"/>
      <c r="AD209" s="9"/>
      <c r="AE209" s="9"/>
      <c r="AF209" s="9"/>
      <c r="AG209" s="9"/>
      <c r="AH209" s="9"/>
    </row>
    <row r="210" spans="1:34" x14ac:dyDescent="0.25">
      <c r="A210" s="9"/>
      <c r="B210" s="9"/>
      <c r="C210" s="9"/>
      <c r="D210" s="9"/>
      <c r="E210" s="9"/>
      <c r="F210" s="9"/>
      <c r="H210" s="9"/>
      <c r="I210" s="9"/>
      <c r="J210" s="9"/>
      <c r="K210" s="9"/>
      <c r="L210" s="9"/>
      <c r="M210" s="9"/>
      <c r="N210" s="9"/>
      <c r="O210" s="9"/>
      <c r="P210" s="9"/>
      <c r="Q210" s="9"/>
      <c r="R210" s="9"/>
      <c r="U210" s="9"/>
      <c r="V210" s="9"/>
      <c r="X210" s="9"/>
      <c r="Y210" s="9"/>
      <c r="Z210" s="9"/>
      <c r="AA210" s="9"/>
      <c r="AB210" s="9"/>
      <c r="AC210" s="9"/>
      <c r="AD210" s="9"/>
      <c r="AE210" s="9"/>
      <c r="AF210" s="9"/>
      <c r="AG210" s="9"/>
      <c r="AH210" s="9"/>
    </row>
    <row r="211" spans="1:34" x14ac:dyDescent="0.25">
      <c r="A211" s="9"/>
      <c r="B211" s="9"/>
      <c r="C211" s="9"/>
      <c r="D211" s="9"/>
      <c r="E211" s="9"/>
      <c r="F211" s="9"/>
      <c r="H211" s="9"/>
      <c r="I211" s="9"/>
      <c r="J211" s="9"/>
      <c r="K211" s="9"/>
      <c r="L211" s="9"/>
      <c r="M211" s="9"/>
      <c r="N211" s="9"/>
      <c r="O211" s="9"/>
      <c r="P211" s="9"/>
      <c r="Q211" s="9"/>
      <c r="R211" s="9"/>
      <c r="U211" s="9"/>
      <c r="V211" s="9"/>
      <c r="X211" s="9"/>
      <c r="Y211" s="9"/>
      <c r="Z211" s="9"/>
      <c r="AA211" s="9"/>
      <c r="AB211" s="9"/>
      <c r="AC211" s="9"/>
      <c r="AD211" s="9"/>
      <c r="AE211" s="9"/>
      <c r="AF211" s="9"/>
      <c r="AG211" s="9"/>
      <c r="AH211" s="9"/>
    </row>
    <row r="212" spans="1:34" x14ac:dyDescent="0.25">
      <c r="A212" s="9"/>
      <c r="B212" s="9"/>
      <c r="C212" s="9"/>
      <c r="D212" s="9"/>
      <c r="E212" s="9"/>
      <c r="F212" s="9"/>
      <c r="H212" s="9"/>
      <c r="I212" s="9"/>
      <c r="J212" s="9"/>
      <c r="K212" s="9"/>
      <c r="L212" s="9"/>
      <c r="M212" s="9"/>
      <c r="N212" s="9"/>
      <c r="O212" s="9"/>
      <c r="P212" s="9"/>
      <c r="Q212" s="9"/>
      <c r="R212" s="9"/>
      <c r="U212" s="9"/>
      <c r="V212" s="9"/>
      <c r="X212" s="9"/>
      <c r="Y212" s="9"/>
      <c r="Z212" s="9"/>
      <c r="AA212" s="9"/>
      <c r="AB212" s="9"/>
      <c r="AC212" s="9"/>
      <c r="AD212" s="9"/>
      <c r="AE212" s="9"/>
      <c r="AF212" s="9"/>
      <c r="AG212" s="9"/>
      <c r="AH212" s="9"/>
    </row>
    <row r="213" spans="1:34" x14ac:dyDescent="0.25">
      <c r="A213" s="9"/>
      <c r="B213" s="9"/>
      <c r="C213" s="9"/>
      <c r="D213" s="9"/>
      <c r="E213" s="9"/>
      <c r="F213" s="9"/>
      <c r="H213" s="9"/>
      <c r="I213" s="9"/>
      <c r="J213" s="9"/>
      <c r="K213" s="9"/>
      <c r="L213" s="9"/>
      <c r="M213" s="9"/>
      <c r="N213" s="9"/>
      <c r="O213" s="9"/>
      <c r="P213" s="9"/>
      <c r="Q213" s="9"/>
      <c r="R213" s="9"/>
      <c r="U213" s="9"/>
      <c r="V213" s="9"/>
      <c r="X213" s="9"/>
      <c r="Y213" s="9"/>
      <c r="Z213" s="9"/>
      <c r="AA213" s="9"/>
      <c r="AB213" s="9"/>
      <c r="AC213" s="9"/>
      <c r="AD213" s="9"/>
      <c r="AE213" s="9"/>
      <c r="AF213" s="9"/>
      <c r="AG213" s="9"/>
      <c r="AH213" s="9"/>
    </row>
    <row r="214" spans="1:34" x14ac:dyDescent="0.25">
      <c r="A214" s="9"/>
      <c r="B214" s="9"/>
      <c r="C214" s="9"/>
      <c r="D214" s="9"/>
      <c r="E214" s="9"/>
      <c r="F214" s="9"/>
      <c r="H214" s="9"/>
      <c r="I214" s="9"/>
      <c r="J214" s="9"/>
      <c r="K214" s="9"/>
      <c r="L214" s="9"/>
      <c r="M214" s="9"/>
      <c r="N214" s="9"/>
      <c r="O214" s="9"/>
      <c r="P214" s="9"/>
      <c r="Q214" s="9"/>
      <c r="R214" s="9"/>
      <c r="U214" s="9"/>
      <c r="V214" s="9"/>
      <c r="X214" s="9"/>
      <c r="Y214" s="9"/>
      <c r="Z214" s="9"/>
      <c r="AA214" s="9"/>
      <c r="AB214" s="9"/>
      <c r="AC214" s="9"/>
      <c r="AD214" s="9"/>
      <c r="AE214" s="9"/>
      <c r="AF214" s="9"/>
      <c r="AG214" s="9"/>
      <c r="AH214" s="9"/>
    </row>
    <row r="215" spans="1:34" x14ac:dyDescent="0.25">
      <c r="A215" s="9"/>
      <c r="B215" s="9"/>
      <c r="C215" s="9"/>
      <c r="D215" s="9"/>
      <c r="E215" s="9"/>
      <c r="F215" s="9"/>
      <c r="H215" s="9"/>
      <c r="I215" s="9"/>
      <c r="J215" s="9"/>
      <c r="K215" s="9"/>
      <c r="L215" s="9"/>
      <c r="M215" s="9"/>
      <c r="N215" s="9"/>
      <c r="O215" s="9"/>
      <c r="P215" s="9"/>
      <c r="Q215" s="9"/>
      <c r="R215" s="9"/>
      <c r="U215" s="9"/>
      <c r="V215" s="9"/>
      <c r="X215" s="9"/>
      <c r="Y215" s="9"/>
      <c r="Z215" s="9"/>
      <c r="AA215" s="9"/>
      <c r="AB215" s="9"/>
      <c r="AC215" s="9"/>
      <c r="AD215" s="9"/>
      <c r="AE215" s="9"/>
      <c r="AF215" s="9"/>
      <c r="AG215" s="9"/>
      <c r="AH215" s="9"/>
    </row>
    <row r="216" spans="1:34" x14ac:dyDescent="0.25">
      <c r="A216" s="9"/>
      <c r="B216" s="9"/>
      <c r="C216" s="9"/>
      <c r="D216" s="9"/>
      <c r="E216" s="9"/>
      <c r="F216" s="9"/>
      <c r="H216" s="9"/>
      <c r="I216" s="9"/>
      <c r="J216" s="9"/>
      <c r="K216" s="9"/>
      <c r="L216" s="9"/>
      <c r="M216" s="9"/>
      <c r="N216" s="9"/>
      <c r="O216" s="9"/>
      <c r="P216" s="9"/>
      <c r="Q216" s="9"/>
      <c r="R216" s="9"/>
      <c r="U216" s="9"/>
      <c r="V216" s="9"/>
      <c r="X216" s="9"/>
      <c r="Y216" s="9"/>
      <c r="Z216" s="9"/>
      <c r="AA216" s="9"/>
      <c r="AB216" s="9"/>
      <c r="AC216" s="9"/>
      <c r="AD216" s="9"/>
      <c r="AE216" s="9"/>
      <c r="AF216" s="9"/>
      <c r="AG216" s="9"/>
      <c r="AH216" s="9"/>
    </row>
    <row r="217" spans="1:34" x14ac:dyDescent="0.25">
      <c r="A217" s="9"/>
      <c r="B217" s="9"/>
      <c r="C217" s="9"/>
      <c r="D217" s="9"/>
      <c r="E217" s="9"/>
      <c r="F217" s="9"/>
      <c r="H217" s="9"/>
      <c r="I217" s="9"/>
      <c r="J217" s="9"/>
      <c r="K217" s="9"/>
      <c r="L217" s="9"/>
      <c r="M217" s="9"/>
      <c r="N217" s="9"/>
      <c r="O217" s="9"/>
      <c r="P217" s="9"/>
      <c r="Q217" s="9"/>
      <c r="R217" s="9"/>
      <c r="U217" s="9"/>
      <c r="V217" s="9"/>
      <c r="X217" s="9"/>
      <c r="Y217" s="9"/>
      <c r="Z217" s="9"/>
      <c r="AA217" s="9"/>
      <c r="AB217" s="9"/>
      <c r="AC217" s="9"/>
      <c r="AD217" s="9"/>
      <c r="AE217" s="9"/>
      <c r="AF217" s="9"/>
      <c r="AG217" s="9"/>
      <c r="AH217" s="9"/>
    </row>
    <row r="218" spans="1:34" x14ac:dyDescent="0.25">
      <c r="A218" s="9"/>
      <c r="B218" s="9"/>
      <c r="C218" s="9"/>
      <c r="D218" s="9"/>
      <c r="E218" s="9"/>
      <c r="F218" s="9"/>
      <c r="H218" s="9"/>
      <c r="I218" s="9"/>
      <c r="J218" s="9"/>
      <c r="K218" s="9"/>
      <c r="L218" s="9"/>
      <c r="M218" s="9"/>
      <c r="N218" s="9"/>
      <c r="O218" s="9"/>
      <c r="P218" s="9"/>
      <c r="Q218" s="9"/>
      <c r="R218" s="9"/>
      <c r="U218" s="9"/>
      <c r="V218" s="9"/>
      <c r="X218" s="9"/>
      <c r="Y218" s="9"/>
      <c r="Z218" s="9"/>
      <c r="AA218" s="9"/>
      <c r="AB218" s="9"/>
      <c r="AC218" s="9"/>
      <c r="AD218" s="9"/>
      <c r="AE218" s="9"/>
      <c r="AF218" s="9"/>
      <c r="AG218" s="9"/>
      <c r="AH218" s="9"/>
    </row>
    <row r="219" spans="1:34" x14ac:dyDescent="0.25">
      <c r="A219" s="9"/>
      <c r="B219" s="9"/>
      <c r="C219" s="9"/>
      <c r="D219" s="9"/>
      <c r="E219" s="9"/>
      <c r="F219" s="9"/>
      <c r="H219" s="9"/>
      <c r="I219" s="9"/>
      <c r="J219" s="9"/>
      <c r="K219" s="9"/>
      <c r="L219" s="9"/>
      <c r="M219" s="9"/>
      <c r="N219" s="9"/>
      <c r="O219" s="9"/>
      <c r="P219" s="9"/>
      <c r="Q219" s="9"/>
      <c r="R219" s="9"/>
      <c r="U219" s="9"/>
      <c r="V219" s="9"/>
      <c r="X219" s="9"/>
      <c r="Y219" s="9"/>
      <c r="Z219" s="9"/>
      <c r="AA219" s="9"/>
      <c r="AB219" s="9"/>
      <c r="AC219" s="9"/>
      <c r="AD219" s="9"/>
      <c r="AE219" s="9"/>
      <c r="AF219" s="9"/>
      <c r="AG219" s="9"/>
      <c r="AH219" s="9"/>
    </row>
    <row r="220" spans="1:34" x14ac:dyDescent="0.25">
      <c r="A220" s="9"/>
      <c r="B220" s="9"/>
      <c r="C220" s="9"/>
      <c r="D220" s="9"/>
      <c r="E220" s="9"/>
      <c r="F220" s="9"/>
      <c r="H220" s="9"/>
      <c r="I220" s="9"/>
      <c r="J220" s="9"/>
      <c r="K220" s="9"/>
      <c r="L220" s="9"/>
      <c r="M220" s="9"/>
      <c r="N220" s="9"/>
      <c r="O220" s="9"/>
      <c r="P220" s="9"/>
      <c r="Q220" s="9"/>
      <c r="R220" s="9"/>
      <c r="U220" s="9"/>
      <c r="V220" s="9"/>
      <c r="X220" s="9"/>
      <c r="Y220" s="9"/>
      <c r="Z220" s="9"/>
      <c r="AA220" s="9"/>
      <c r="AB220" s="9"/>
      <c r="AC220" s="9"/>
      <c r="AD220" s="9"/>
      <c r="AE220" s="9"/>
      <c r="AF220" s="9"/>
      <c r="AG220" s="9"/>
      <c r="AH220" s="9"/>
    </row>
    <row r="221" spans="1:34" x14ac:dyDescent="0.25">
      <c r="A221" s="9"/>
      <c r="B221" s="9"/>
      <c r="C221" s="9"/>
      <c r="D221" s="9"/>
      <c r="E221" s="9"/>
      <c r="F221" s="9"/>
      <c r="H221" s="9"/>
      <c r="I221" s="9"/>
      <c r="J221" s="9"/>
      <c r="K221" s="9"/>
      <c r="L221" s="9"/>
      <c r="M221" s="9"/>
      <c r="N221" s="9"/>
      <c r="O221" s="9"/>
      <c r="P221" s="9"/>
      <c r="Q221" s="9"/>
      <c r="R221" s="9"/>
      <c r="U221" s="9"/>
      <c r="V221" s="9"/>
      <c r="X221" s="9"/>
      <c r="Y221" s="9"/>
      <c r="Z221" s="9"/>
      <c r="AA221" s="9"/>
      <c r="AB221" s="9"/>
      <c r="AC221" s="9"/>
      <c r="AD221" s="9"/>
      <c r="AE221" s="9"/>
      <c r="AF221" s="9"/>
      <c r="AG221" s="9"/>
      <c r="AH221" s="9"/>
    </row>
    <row r="222" spans="1:34" x14ac:dyDescent="0.25">
      <c r="A222" s="9"/>
      <c r="B222" s="9"/>
      <c r="C222" s="9"/>
      <c r="D222" s="9"/>
      <c r="E222" s="9"/>
      <c r="F222" s="9"/>
      <c r="H222" s="9"/>
      <c r="I222" s="9"/>
      <c r="J222" s="9"/>
      <c r="K222" s="9"/>
      <c r="L222" s="9"/>
      <c r="M222" s="9"/>
      <c r="N222" s="9"/>
      <c r="O222" s="9"/>
      <c r="P222" s="9"/>
      <c r="Q222" s="9"/>
      <c r="R222" s="9"/>
      <c r="U222" s="9"/>
      <c r="V222" s="9"/>
      <c r="X222" s="9"/>
      <c r="Y222" s="9"/>
      <c r="Z222" s="9"/>
      <c r="AA222" s="9"/>
      <c r="AB222" s="9"/>
      <c r="AC222" s="9"/>
      <c r="AD222" s="9"/>
      <c r="AE222" s="9"/>
      <c r="AF222" s="9"/>
      <c r="AG222" s="9"/>
      <c r="AH222" s="9"/>
    </row>
    <row r="223" spans="1:34" x14ac:dyDescent="0.25">
      <c r="A223" s="9"/>
      <c r="B223" s="9"/>
      <c r="C223" s="9"/>
      <c r="D223" s="9"/>
      <c r="E223" s="9"/>
      <c r="F223" s="9"/>
      <c r="H223" s="9"/>
      <c r="I223" s="9"/>
      <c r="J223" s="9"/>
      <c r="K223" s="9"/>
      <c r="L223" s="9"/>
      <c r="M223" s="9"/>
      <c r="N223" s="9"/>
      <c r="O223" s="9"/>
      <c r="P223" s="9"/>
      <c r="Q223" s="9"/>
      <c r="R223" s="9"/>
      <c r="U223" s="9"/>
      <c r="V223" s="9"/>
      <c r="X223" s="9"/>
      <c r="Y223" s="9"/>
      <c r="Z223" s="9"/>
      <c r="AA223" s="9"/>
      <c r="AB223" s="9"/>
      <c r="AC223" s="9"/>
      <c r="AD223" s="9"/>
      <c r="AE223" s="9"/>
      <c r="AF223" s="9"/>
      <c r="AG223" s="9"/>
      <c r="AH223" s="9"/>
    </row>
    <row r="224" spans="1:34" x14ac:dyDescent="0.25">
      <c r="A224" s="9"/>
      <c r="B224" s="9"/>
      <c r="C224" s="9"/>
      <c r="D224" s="9"/>
      <c r="E224" s="9"/>
      <c r="F224" s="9"/>
      <c r="H224" s="9"/>
      <c r="I224" s="9"/>
      <c r="J224" s="9"/>
      <c r="K224" s="9"/>
      <c r="L224" s="9"/>
      <c r="M224" s="9"/>
      <c r="N224" s="9"/>
      <c r="O224" s="9"/>
      <c r="P224" s="9"/>
      <c r="Q224" s="9"/>
      <c r="R224" s="9"/>
      <c r="U224" s="9"/>
      <c r="V224" s="9"/>
      <c r="X224" s="9"/>
      <c r="Y224" s="9"/>
      <c r="Z224" s="9"/>
      <c r="AA224" s="9"/>
      <c r="AB224" s="9"/>
      <c r="AC224" s="9"/>
      <c r="AD224" s="9"/>
      <c r="AE224" s="9"/>
      <c r="AF224" s="9"/>
      <c r="AG224" s="9"/>
      <c r="AH224" s="9"/>
    </row>
    <row r="225" spans="1:34" x14ac:dyDescent="0.25">
      <c r="A225" s="9"/>
      <c r="B225" s="9"/>
      <c r="C225" s="9"/>
      <c r="D225" s="9"/>
      <c r="E225" s="9"/>
      <c r="F225" s="9"/>
      <c r="H225" s="9"/>
      <c r="I225" s="9"/>
      <c r="J225" s="9"/>
      <c r="K225" s="9"/>
      <c r="L225" s="9"/>
      <c r="M225" s="9"/>
      <c r="N225" s="9"/>
      <c r="O225" s="9"/>
      <c r="P225" s="9"/>
      <c r="Q225" s="9"/>
      <c r="R225" s="9"/>
      <c r="U225" s="9"/>
      <c r="V225" s="9"/>
      <c r="X225" s="9"/>
      <c r="Y225" s="9"/>
      <c r="Z225" s="9"/>
      <c r="AA225" s="9"/>
      <c r="AB225" s="9"/>
      <c r="AC225" s="9"/>
      <c r="AD225" s="9"/>
      <c r="AE225" s="9"/>
      <c r="AF225" s="9"/>
      <c r="AG225" s="9"/>
      <c r="AH225" s="9"/>
    </row>
    <row r="226" spans="1:34" x14ac:dyDescent="0.25">
      <c r="A226" s="9"/>
      <c r="B226" s="9"/>
      <c r="C226" s="9"/>
      <c r="D226" s="9"/>
      <c r="E226" s="9"/>
      <c r="F226" s="9"/>
      <c r="H226" s="9"/>
      <c r="I226" s="9"/>
      <c r="J226" s="9"/>
      <c r="K226" s="9"/>
      <c r="L226" s="9"/>
      <c r="M226" s="9"/>
      <c r="N226" s="9"/>
      <c r="O226" s="9"/>
      <c r="P226" s="9"/>
      <c r="Q226" s="9"/>
      <c r="R226" s="9"/>
      <c r="U226" s="9"/>
      <c r="V226" s="9"/>
      <c r="X226" s="9"/>
      <c r="Y226" s="9"/>
      <c r="Z226" s="9"/>
      <c r="AA226" s="9"/>
      <c r="AB226" s="9"/>
      <c r="AC226" s="9"/>
      <c r="AD226" s="9"/>
      <c r="AE226" s="9"/>
      <c r="AF226" s="9"/>
      <c r="AG226" s="9"/>
      <c r="AH226" s="9"/>
    </row>
    <row r="227" spans="1:34" x14ac:dyDescent="0.25">
      <c r="A227" s="9"/>
      <c r="B227" s="9"/>
      <c r="C227" s="9"/>
      <c r="D227" s="9"/>
      <c r="E227" s="9"/>
      <c r="F227" s="9"/>
      <c r="H227" s="9"/>
      <c r="I227" s="9"/>
      <c r="J227" s="9"/>
      <c r="K227" s="9"/>
      <c r="L227" s="9"/>
      <c r="M227" s="9"/>
      <c r="N227" s="9"/>
      <c r="O227" s="9"/>
      <c r="P227" s="9"/>
      <c r="Q227" s="9"/>
      <c r="R227" s="9"/>
      <c r="U227" s="9"/>
      <c r="V227" s="9"/>
      <c r="X227" s="9"/>
      <c r="Y227" s="9"/>
      <c r="Z227" s="9"/>
      <c r="AA227" s="9"/>
      <c r="AB227" s="9"/>
      <c r="AC227" s="9"/>
      <c r="AD227" s="9"/>
      <c r="AE227" s="9"/>
      <c r="AF227" s="9"/>
      <c r="AG227" s="9"/>
      <c r="AH227" s="9"/>
    </row>
    <row r="228" spans="1:34" x14ac:dyDescent="0.25">
      <c r="A228" s="9"/>
      <c r="B228" s="9"/>
      <c r="C228" s="9"/>
      <c r="D228" s="9"/>
      <c r="E228" s="9"/>
      <c r="F228" s="9"/>
      <c r="H228" s="9"/>
      <c r="I228" s="9"/>
      <c r="J228" s="9"/>
      <c r="K228" s="9"/>
      <c r="L228" s="9"/>
      <c r="M228" s="9"/>
      <c r="N228" s="9"/>
      <c r="O228" s="9"/>
      <c r="P228" s="9"/>
      <c r="Q228" s="9"/>
      <c r="R228" s="9"/>
      <c r="U228" s="9"/>
      <c r="V228" s="9"/>
      <c r="X228" s="9"/>
      <c r="Y228" s="9"/>
      <c r="Z228" s="9"/>
      <c r="AA228" s="9"/>
      <c r="AB228" s="9"/>
      <c r="AC228" s="9"/>
      <c r="AD228" s="9"/>
      <c r="AE228" s="9"/>
      <c r="AF228" s="9"/>
      <c r="AG228" s="9"/>
      <c r="AH228" s="9"/>
    </row>
    <row r="229" spans="1:34" x14ac:dyDescent="0.25">
      <c r="A229" s="9"/>
      <c r="B229" s="9"/>
      <c r="C229" s="9"/>
      <c r="D229" s="9"/>
      <c r="E229" s="9"/>
      <c r="F229" s="9"/>
      <c r="H229" s="9"/>
      <c r="I229" s="9"/>
      <c r="J229" s="9"/>
      <c r="K229" s="9"/>
      <c r="L229" s="9"/>
      <c r="M229" s="9"/>
      <c r="N229" s="9"/>
      <c r="O229" s="9"/>
      <c r="P229" s="9"/>
      <c r="Q229" s="9"/>
      <c r="R229" s="9"/>
      <c r="U229" s="9"/>
      <c r="V229" s="9"/>
      <c r="X229" s="9"/>
      <c r="Y229" s="9"/>
      <c r="Z229" s="9"/>
      <c r="AA229" s="9"/>
      <c r="AB229" s="9"/>
      <c r="AC229" s="9"/>
      <c r="AD229" s="9"/>
      <c r="AE229" s="9"/>
      <c r="AF229" s="9"/>
      <c r="AG229" s="9"/>
      <c r="AH229" s="9"/>
    </row>
    <row r="230" spans="1:34" x14ac:dyDescent="0.25">
      <c r="A230" s="9"/>
      <c r="B230" s="9"/>
      <c r="C230" s="9"/>
      <c r="D230" s="9"/>
      <c r="E230" s="9"/>
      <c r="F230" s="9"/>
      <c r="H230" s="9"/>
      <c r="I230" s="9"/>
      <c r="J230" s="9"/>
      <c r="K230" s="9"/>
      <c r="L230" s="9"/>
      <c r="M230" s="9"/>
      <c r="N230" s="9"/>
      <c r="O230" s="9"/>
      <c r="P230" s="9"/>
      <c r="Q230" s="9"/>
      <c r="R230" s="9"/>
      <c r="U230" s="9"/>
      <c r="V230" s="9"/>
      <c r="X230" s="9"/>
      <c r="Y230" s="9"/>
      <c r="Z230" s="9"/>
      <c r="AA230" s="9"/>
      <c r="AB230" s="9"/>
      <c r="AC230" s="9"/>
      <c r="AD230" s="9"/>
      <c r="AE230" s="9"/>
      <c r="AF230" s="9"/>
      <c r="AG230" s="9"/>
      <c r="AH230" s="9"/>
    </row>
    <row r="231" spans="1:34" x14ac:dyDescent="0.25">
      <c r="A231" s="9"/>
      <c r="B231" s="9"/>
      <c r="C231" s="9"/>
      <c r="D231" s="9"/>
      <c r="E231" s="9"/>
      <c r="F231" s="9"/>
      <c r="H231" s="9"/>
      <c r="I231" s="9"/>
      <c r="J231" s="9"/>
      <c r="K231" s="9"/>
      <c r="L231" s="9"/>
      <c r="M231" s="9"/>
      <c r="N231" s="9"/>
      <c r="O231" s="9"/>
      <c r="P231" s="9"/>
      <c r="Q231" s="9"/>
      <c r="R231" s="9"/>
      <c r="U231" s="9"/>
      <c r="V231" s="9"/>
      <c r="X231" s="9"/>
      <c r="Y231" s="9"/>
      <c r="Z231" s="9"/>
      <c r="AA231" s="9"/>
      <c r="AB231" s="9"/>
      <c r="AC231" s="9"/>
      <c r="AD231" s="9"/>
      <c r="AE231" s="9"/>
      <c r="AF231" s="9"/>
      <c r="AG231" s="9"/>
      <c r="AH231" s="9"/>
    </row>
    <row r="232" spans="1:34" x14ac:dyDescent="0.25">
      <c r="A232" s="9"/>
      <c r="B232" s="9"/>
      <c r="C232" s="9"/>
      <c r="D232" s="9"/>
      <c r="E232" s="9"/>
      <c r="F232" s="9"/>
      <c r="H232" s="9"/>
      <c r="I232" s="9"/>
      <c r="J232" s="9"/>
      <c r="K232" s="9"/>
      <c r="L232" s="9"/>
      <c r="M232" s="9"/>
      <c r="N232" s="9"/>
      <c r="O232" s="9"/>
      <c r="P232" s="9"/>
      <c r="Q232" s="9"/>
      <c r="R232" s="9"/>
      <c r="U232" s="9"/>
      <c r="V232" s="9"/>
      <c r="X232" s="9"/>
      <c r="Y232" s="9"/>
      <c r="Z232" s="9"/>
      <c r="AA232" s="9"/>
      <c r="AB232" s="9"/>
      <c r="AC232" s="9"/>
      <c r="AD232" s="9"/>
      <c r="AE232" s="9"/>
      <c r="AF232" s="9"/>
      <c r="AG232" s="9"/>
      <c r="AH232" s="9"/>
    </row>
    <row r="233" spans="1:34" x14ac:dyDescent="0.25">
      <c r="A233" s="9"/>
      <c r="B233" s="9"/>
      <c r="C233" s="9"/>
      <c r="D233" s="9"/>
      <c r="E233" s="9"/>
      <c r="F233" s="9"/>
      <c r="H233" s="9"/>
      <c r="I233" s="9"/>
      <c r="J233" s="9"/>
      <c r="K233" s="9"/>
      <c r="L233" s="9"/>
      <c r="M233" s="9"/>
      <c r="N233" s="9"/>
      <c r="O233" s="9"/>
      <c r="P233" s="9"/>
      <c r="Q233" s="9"/>
      <c r="R233" s="9"/>
      <c r="U233" s="9"/>
      <c r="V233" s="9"/>
      <c r="X233" s="9"/>
      <c r="Y233" s="9"/>
      <c r="Z233" s="9"/>
      <c r="AA233" s="9"/>
      <c r="AB233" s="9"/>
      <c r="AC233" s="9"/>
      <c r="AD233" s="9"/>
      <c r="AE233" s="9"/>
      <c r="AF233" s="9"/>
      <c r="AG233" s="9"/>
      <c r="AH233" s="9"/>
    </row>
    <row r="234" spans="1:34" x14ac:dyDescent="0.25">
      <c r="A234" s="9"/>
      <c r="B234" s="9"/>
      <c r="C234" s="9"/>
      <c r="D234" s="9"/>
      <c r="E234" s="9"/>
      <c r="F234" s="9"/>
      <c r="H234" s="9"/>
      <c r="I234" s="9"/>
      <c r="J234" s="9"/>
      <c r="K234" s="9"/>
      <c r="L234" s="9"/>
      <c r="M234" s="9"/>
      <c r="N234" s="9"/>
      <c r="O234" s="9"/>
      <c r="P234" s="9"/>
      <c r="Q234" s="9"/>
      <c r="R234" s="9"/>
      <c r="U234" s="9"/>
      <c r="V234" s="9"/>
      <c r="X234" s="9"/>
      <c r="Y234" s="9"/>
      <c r="Z234" s="9"/>
      <c r="AA234" s="9"/>
      <c r="AB234" s="9"/>
      <c r="AC234" s="9"/>
      <c r="AD234" s="9"/>
      <c r="AE234" s="9"/>
      <c r="AF234" s="9"/>
      <c r="AG234" s="9"/>
      <c r="AH234" s="9"/>
    </row>
    <row r="235" spans="1:34" x14ac:dyDescent="0.25">
      <c r="A235" s="9"/>
      <c r="B235" s="9"/>
      <c r="C235" s="9"/>
      <c r="D235" s="9"/>
      <c r="E235" s="9"/>
      <c r="F235" s="9"/>
      <c r="H235" s="9"/>
      <c r="I235" s="9"/>
      <c r="J235" s="9"/>
      <c r="K235" s="9"/>
      <c r="L235" s="9"/>
      <c r="M235" s="9"/>
      <c r="N235" s="9"/>
      <c r="O235" s="9"/>
      <c r="P235" s="9"/>
      <c r="Q235" s="9"/>
      <c r="R235" s="9"/>
      <c r="U235" s="9"/>
      <c r="V235" s="9"/>
      <c r="X235" s="9"/>
      <c r="Y235" s="9"/>
      <c r="Z235" s="9"/>
      <c r="AA235" s="9"/>
      <c r="AB235" s="9"/>
      <c r="AC235" s="9"/>
      <c r="AD235" s="9"/>
      <c r="AE235" s="9"/>
      <c r="AF235" s="9"/>
      <c r="AG235" s="9"/>
      <c r="AH235" s="9"/>
    </row>
    <row r="236" spans="1:34" x14ac:dyDescent="0.25">
      <c r="A236" s="9"/>
      <c r="B236" s="9"/>
      <c r="C236" s="9"/>
      <c r="D236" s="9"/>
      <c r="E236" s="9"/>
      <c r="F236" s="9"/>
      <c r="H236" s="9"/>
      <c r="I236" s="9"/>
      <c r="J236" s="9"/>
      <c r="K236" s="9"/>
      <c r="L236" s="9"/>
      <c r="M236" s="9"/>
      <c r="N236" s="9"/>
      <c r="O236" s="9"/>
      <c r="P236" s="9"/>
      <c r="Q236" s="9"/>
      <c r="R236" s="9"/>
      <c r="U236" s="9"/>
      <c r="V236" s="9"/>
      <c r="X236" s="9"/>
      <c r="Y236" s="9"/>
      <c r="Z236" s="9"/>
      <c r="AA236" s="9"/>
      <c r="AB236" s="9"/>
      <c r="AC236" s="9"/>
      <c r="AD236" s="9"/>
      <c r="AE236" s="9"/>
      <c r="AF236" s="9"/>
      <c r="AG236" s="9"/>
      <c r="AH236" s="9"/>
    </row>
    <row r="237" spans="1:34" x14ac:dyDescent="0.25">
      <c r="A237" s="9"/>
      <c r="B237" s="9"/>
      <c r="C237" s="9"/>
      <c r="D237" s="9"/>
      <c r="E237" s="9"/>
      <c r="F237" s="9"/>
      <c r="H237" s="9"/>
      <c r="I237" s="9"/>
      <c r="J237" s="9"/>
      <c r="K237" s="9"/>
      <c r="L237" s="9"/>
      <c r="M237" s="9"/>
      <c r="N237" s="9"/>
      <c r="O237" s="9"/>
      <c r="P237" s="9"/>
      <c r="Q237" s="9"/>
      <c r="R237" s="9"/>
      <c r="U237" s="9"/>
      <c r="V237" s="9"/>
      <c r="X237" s="9"/>
      <c r="Y237" s="9"/>
      <c r="Z237" s="9"/>
      <c r="AA237" s="9"/>
      <c r="AB237" s="9"/>
      <c r="AC237" s="9"/>
      <c r="AD237" s="9"/>
      <c r="AE237" s="9"/>
      <c r="AF237" s="9"/>
      <c r="AG237" s="9"/>
      <c r="AH237" s="9"/>
    </row>
    <row r="238" spans="1:34" x14ac:dyDescent="0.25">
      <c r="A238" s="9"/>
      <c r="B238" s="9"/>
      <c r="C238" s="9"/>
      <c r="D238" s="9"/>
      <c r="E238" s="9"/>
      <c r="F238" s="9"/>
      <c r="H238" s="9"/>
      <c r="I238" s="9"/>
      <c r="J238" s="9"/>
      <c r="K238" s="9"/>
      <c r="L238" s="9"/>
      <c r="M238" s="9"/>
      <c r="N238" s="9"/>
      <c r="O238" s="9"/>
      <c r="P238" s="9"/>
      <c r="Q238" s="9"/>
      <c r="R238" s="9"/>
      <c r="U238" s="9"/>
      <c r="V238" s="9"/>
      <c r="X238" s="9"/>
      <c r="Y238" s="9"/>
      <c r="Z238" s="9"/>
      <c r="AA238" s="9"/>
      <c r="AB238" s="9"/>
      <c r="AC238" s="9"/>
      <c r="AD238" s="9"/>
      <c r="AE238" s="9"/>
      <c r="AF238" s="9"/>
      <c r="AG238" s="9"/>
      <c r="AH238" s="9"/>
    </row>
    <row r="239" spans="1:34" x14ac:dyDescent="0.25">
      <c r="A239" s="9"/>
      <c r="B239" s="9"/>
      <c r="C239" s="9"/>
      <c r="D239" s="9"/>
      <c r="E239" s="9"/>
      <c r="F239" s="9"/>
      <c r="H239" s="9"/>
      <c r="I239" s="9"/>
      <c r="J239" s="9"/>
      <c r="K239" s="9"/>
      <c r="L239" s="9"/>
      <c r="M239" s="9"/>
      <c r="N239" s="9"/>
      <c r="O239" s="9"/>
      <c r="P239" s="9"/>
      <c r="Q239" s="9"/>
      <c r="R239" s="9"/>
      <c r="U239" s="9"/>
      <c r="V239" s="9"/>
      <c r="X239" s="9"/>
      <c r="Y239" s="9"/>
      <c r="Z239" s="9"/>
      <c r="AA239" s="9"/>
      <c r="AB239" s="9"/>
      <c r="AC239" s="9"/>
      <c r="AD239" s="9"/>
      <c r="AE239" s="9"/>
      <c r="AF239" s="9"/>
      <c r="AG239" s="9"/>
      <c r="AH239" s="9"/>
    </row>
    <row r="240" spans="1:34" x14ac:dyDescent="0.25">
      <c r="A240" s="9"/>
      <c r="B240" s="9"/>
      <c r="C240" s="9"/>
      <c r="D240" s="9"/>
      <c r="E240" s="9"/>
      <c r="F240" s="9"/>
      <c r="H240" s="9"/>
      <c r="I240" s="9"/>
      <c r="J240" s="9"/>
      <c r="K240" s="9"/>
      <c r="L240" s="9"/>
      <c r="M240" s="9"/>
      <c r="N240" s="9"/>
      <c r="O240" s="9"/>
      <c r="P240" s="9"/>
      <c r="Q240" s="9"/>
      <c r="R240" s="9"/>
      <c r="U240" s="9"/>
      <c r="V240" s="9"/>
      <c r="X240" s="9"/>
      <c r="Y240" s="9"/>
      <c r="Z240" s="9"/>
      <c r="AA240" s="9"/>
      <c r="AB240" s="9"/>
      <c r="AC240" s="9"/>
      <c r="AD240" s="9"/>
      <c r="AE240" s="9"/>
      <c r="AF240" s="9"/>
      <c r="AG240" s="9"/>
      <c r="AH240" s="9"/>
    </row>
    <row r="241" spans="1:34" x14ac:dyDescent="0.25">
      <c r="A241" s="9"/>
      <c r="B241" s="9"/>
      <c r="C241" s="9"/>
      <c r="D241" s="9"/>
      <c r="E241" s="9"/>
      <c r="F241" s="9"/>
      <c r="H241" s="9"/>
      <c r="I241" s="9"/>
      <c r="J241" s="9"/>
      <c r="K241" s="9"/>
      <c r="L241" s="9"/>
      <c r="M241" s="9"/>
      <c r="N241" s="9"/>
      <c r="O241" s="9"/>
      <c r="P241" s="9"/>
      <c r="Q241" s="9"/>
      <c r="R241" s="9"/>
      <c r="U241" s="9"/>
      <c r="V241" s="9"/>
      <c r="X241" s="9"/>
      <c r="Y241" s="9"/>
      <c r="Z241" s="9"/>
      <c r="AA241" s="9"/>
      <c r="AB241" s="9"/>
      <c r="AC241" s="9"/>
      <c r="AD241" s="9"/>
      <c r="AE241" s="9"/>
      <c r="AF241" s="9"/>
      <c r="AG241" s="9"/>
      <c r="AH241" s="9"/>
    </row>
    <row r="242" spans="1:34" x14ac:dyDescent="0.25">
      <c r="A242" s="9"/>
      <c r="B242" s="9"/>
      <c r="C242" s="9"/>
      <c r="D242" s="9"/>
      <c r="E242" s="9"/>
      <c r="F242" s="9"/>
      <c r="H242" s="9"/>
      <c r="I242" s="9"/>
      <c r="J242" s="9"/>
      <c r="K242" s="9"/>
      <c r="L242" s="9"/>
      <c r="M242" s="9"/>
      <c r="N242" s="9"/>
      <c r="O242" s="9"/>
      <c r="P242" s="9"/>
      <c r="Q242" s="9"/>
      <c r="R242" s="9"/>
      <c r="U242" s="9"/>
      <c r="V242" s="9"/>
      <c r="X242" s="9"/>
      <c r="Y242" s="9"/>
      <c r="Z242" s="9"/>
      <c r="AA242" s="9"/>
      <c r="AB242" s="9"/>
      <c r="AC242" s="9"/>
      <c r="AD242" s="9"/>
      <c r="AE242" s="9"/>
      <c r="AF242" s="9"/>
      <c r="AG242" s="9"/>
      <c r="AH242" s="9"/>
    </row>
    <row r="243" spans="1:34" x14ac:dyDescent="0.25">
      <c r="A243" s="9"/>
      <c r="B243" s="9"/>
      <c r="C243" s="9"/>
      <c r="D243" s="9"/>
      <c r="E243" s="9"/>
      <c r="F243" s="9"/>
      <c r="H243" s="9"/>
      <c r="I243" s="9"/>
      <c r="J243" s="9"/>
      <c r="K243" s="9"/>
      <c r="L243" s="9"/>
      <c r="M243" s="9"/>
      <c r="N243" s="9"/>
      <c r="O243" s="9"/>
      <c r="P243" s="9"/>
      <c r="Q243" s="9"/>
      <c r="R243" s="9"/>
      <c r="U243" s="9"/>
      <c r="V243" s="9"/>
      <c r="X243" s="9"/>
      <c r="Y243" s="9"/>
      <c r="Z243" s="9"/>
      <c r="AA243" s="9"/>
      <c r="AB243" s="9"/>
      <c r="AC243" s="9"/>
      <c r="AD243" s="9"/>
      <c r="AE243" s="9"/>
      <c r="AF243" s="9"/>
      <c r="AG243" s="9"/>
      <c r="AH243" s="9"/>
    </row>
    <row r="244" spans="1:34" x14ac:dyDescent="0.25">
      <c r="A244" s="9"/>
      <c r="B244" s="9"/>
      <c r="C244" s="9"/>
      <c r="D244" s="9"/>
      <c r="E244" s="9"/>
      <c r="F244" s="9"/>
      <c r="H244" s="9"/>
      <c r="I244" s="9"/>
      <c r="J244" s="9"/>
      <c r="K244" s="9"/>
      <c r="L244" s="9"/>
      <c r="M244" s="9"/>
      <c r="N244" s="9"/>
      <c r="O244" s="9"/>
      <c r="P244" s="9"/>
      <c r="Q244" s="9"/>
      <c r="R244" s="9"/>
      <c r="U244" s="9"/>
      <c r="V244" s="9"/>
      <c r="X244" s="9"/>
      <c r="Y244" s="9"/>
      <c r="Z244" s="9"/>
      <c r="AA244" s="9"/>
      <c r="AB244" s="9"/>
      <c r="AC244" s="9"/>
      <c r="AD244" s="9"/>
      <c r="AE244" s="9"/>
      <c r="AF244" s="9"/>
      <c r="AG244" s="9"/>
      <c r="AH244" s="9"/>
    </row>
    <row r="245" spans="1:34" x14ac:dyDescent="0.25">
      <c r="A245" s="9"/>
      <c r="B245" s="9"/>
      <c r="C245" s="9"/>
      <c r="D245" s="9"/>
      <c r="E245" s="9"/>
      <c r="F245" s="9"/>
      <c r="H245" s="9"/>
      <c r="I245" s="9"/>
      <c r="J245" s="9"/>
      <c r="K245" s="9"/>
      <c r="L245" s="9"/>
      <c r="M245" s="9"/>
      <c r="N245" s="9"/>
      <c r="O245" s="9"/>
      <c r="P245" s="9"/>
      <c r="Q245" s="9"/>
      <c r="R245" s="9"/>
      <c r="U245" s="9"/>
      <c r="V245" s="9"/>
      <c r="X245" s="9"/>
      <c r="Y245" s="9"/>
      <c r="Z245" s="9"/>
      <c r="AA245" s="9"/>
      <c r="AB245" s="9"/>
      <c r="AC245" s="9"/>
      <c r="AD245" s="9"/>
      <c r="AE245" s="9"/>
      <c r="AF245" s="9"/>
      <c r="AG245" s="9"/>
      <c r="AH245" s="9"/>
    </row>
    <row r="246" spans="1:34" x14ac:dyDescent="0.25">
      <c r="A246" s="9"/>
      <c r="B246" s="9"/>
      <c r="C246" s="9"/>
      <c r="D246" s="9"/>
      <c r="E246" s="9"/>
      <c r="F246" s="9"/>
      <c r="H246" s="9"/>
      <c r="I246" s="9"/>
      <c r="J246" s="9"/>
      <c r="K246" s="9"/>
      <c r="L246" s="9"/>
      <c r="M246" s="9"/>
      <c r="N246" s="9"/>
      <c r="O246" s="9"/>
      <c r="P246" s="9"/>
      <c r="Q246" s="9"/>
      <c r="R246" s="9"/>
      <c r="U246" s="9"/>
      <c r="V246" s="9"/>
      <c r="X246" s="9"/>
      <c r="Y246" s="9"/>
      <c r="Z246" s="9"/>
      <c r="AA246" s="9"/>
      <c r="AB246" s="9"/>
      <c r="AC246" s="9"/>
      <c r="AD246" s="9"/>
      <c r="AE246" s="9"/>
      <c r="AF246" s="9"/>
      <c r="AG246" s="9"/>
      <c r="AH246" s="9"/>
    </row>
    <row r="247" spans="1:34" x14ac:dyDescent="0.25">
      <c r="A247" s="9"/>
      <c r="B247" s="9"/>
      <c r="C247" s="9"/>
      <c r="D247" s="9"/>
      <c r="E247" s="9"/>
      <c r="F247" s="9"/>
      <c r="H247" s="9"/>
      <c r="I247" s="9"/>
      <c r="J247" s="9"/>
      <c r="K247" s="9"/>
      <c r="L247" s="9"/>
      <c r="M247" s="9"/>
      <c r="N247" s="9"/>
      <c r="O247" s="9"/>
      <c r="P247" s="9"/>
      <c r="Q247" s="9"/>
      <c r="R247" s="9"/>
      <c r="U247" s="9"/>
      <c r="V247" s="9"/>
      <c r="X247" s="9"/>
      <c r="Y247" s="9"/>
      <c r="Z247" s="9"/>
      <c r="AA247" s="9"/>
      <c r="AB247" s="9"/>
      <c r="AC247" s="9"/>
      <c r="AD247" s="9"/>
      <c r="AE247" s="9"/>
      <c r="AF247" s="9"/>
      <c r="AG247" s="9"/>
      <c r="AH247" s="9"/>
    </row>
    <row r="248" spans="1:34" x14ac:dyDescent="0.25">
      <c r="A248" s="9"/>
      <c r="B248" s="9"/>
      <c r="C248" s="9"/>
      <c r="D248" s="9"/>
      <c r="E248" s="9"/>
      <c r="F248" s="9"/>
      <c r="H248" s="9"/>
      <c r="I248" s="9"/>
      <c r="J248" s="9"/>
      <c r="K248" s="9"/>
      <c r="L248" s="9"/>
      <c r="M248" s="9"/>
      <c r="N248" s="9"/>
      <c r="O248" s="9"/>
      <c r="P248" s="9"/>
      <c r="Q248" s="9"/>
      <c r="R248" s="9"/>
      <c r="U248" s="9"/>
      <c r="V248" s="9"/>
      <c r="X248" s="9"/>
      <c r="Y248" s="9"/>
      <c r="Z248" s="9"/>
      <c r="AA248" s="9"/>
      <c r="AB248" s="9"/>
      <c r="AC248" s="9"/>
      <c r="AD248" s="9"/>
      <c r="AE248" s="9"/>
      <c r="AF248" s="9"/>
      <c r="AG248" s="9"/>
      <c r="AH248" s="9"/>
    </row>
    <row r="249" spans="1:34" x14ac:dyDescent="0.25">
      <c r="A249" s="9"/>
      <c r="B249" s="9"/>
      <c r="C249" s="9"/>
      <c r="D249" s="9"/>
      <c r="E249" s="9"/>
      <c r="F249" s="9"/>
      <c r="H249" s="9"/>
      <c r="I249" s="9"/>
      <c r="J249" s="9"/>
      <c r="K249" s="9"/>
      <c r="L249" s="9"/>
      <c r="M249" s="9"/>
      <c r="N249" s="9"/>
      <c r="O249" s="9"/>
      <c r="P249" s="9"/>
      <c r="Q249" s="9"/>
      <c r="R249" s="9"/>
      <c r="U249" s="9"/>
      <c r="V249" s="9"/>
      <c r="X249" s="9"/>
      <c r="Y249" s="9"/>
      <c r="Z249" s="9"/>
      <c r="AA249" s="9"/>
      <c r="AB249" s="9"/>
      <c r="AC249" s="9"/>
      <c r="AD249" s="9"/>
      <c r="AE249" s="9"/>
      <c r="AF249" s="9"/>
      <c r="AG249" s="9"/>
      <c r="AH249" s="9"/>
    </row>
    <row r="250" spans="1:34" x14ac:dyDescent="0.25">
      <c r="A250" s="9"/>
      <c r="B250" s="9"/>
      <c r="C250" s="9"/>
      <c r="D250" s="9"/>
      <c r="E250" s="9"/>
      <c r="F250" s="9"/>
      <c r="H250" s="9"/>
      <c r="I250" s="9"/>
      <c r="J250" s="9"/>
      <c r="K250" s="9"/>
      <c r="L250" s="9"/>
      <c r="M250" s="9"/>
      <c r="N250" s="9"/>
      <c r="O250" s="9"/>
      <c r="P250" s="9"/>
      <c r="Q250" s="9"/>
      <c r="R250" s="9"/>
      <c r="U250" s="9"/>
      <c r="V250" s="9"/>
      <c r="X250" s="9"/>
      <c r="Y250" s="9"/>
      <c r="Z250" s="9"/>
      <c r="AA250" s="9"/>
      <c r="AB250" s="9"/>
      <c r="AC250" s="9"/>
      <c r="AD250" s="9"/>
      <c r="AE250" s="9"/>
      <c r="AF250" s="9"/>
      <c r="AG250" s="9"/>
      <c r="AH250" s="9"/>
    </row>
    <row r="251" spans="1:34" x14ac:dyDescent="0.25">
      <c r="A251" s="9"/>
      <c r="B251" s="9"/>
      <c r="C251" s="9"/>
      <c r="D251" s="9"/>
      <c r="E251" s="9"/>
      <c r="F251" s="9"/>
      <c r="H251" s="9"/>
      <c r="I251" s="9"/>
      <c r="J251" s="9"/>
      <c r="K251" s="9"/>
      <c r="L251" s="9"/>
      <c r="M251" s="9"/>
      <c r="N251" s="9"/>
      <c r="O251" s="9"/>
      <c r="P251" s="9"/>
      <c r="Q251" s="9"/>
      <c r="R251" s="9"/>
      <c r="U251" s="9"/>
      <c r="V251" s="9"/>
      <c r="X251" s="9"/>
      <c r="Y251" s="9"/>
      <c r="Z251" s="9"/>
      <c r="AA251" s="9"/>
      <c r="AB251" s="9"/>
      <c r="AC251" s="9"/>
      <c r="AD251" s="9"/>
      <c r="AE251" s="9"/>
      <c r="AF251" s="9"/>
      <c r="AG251" s="9"/>
      <c r="AH251" s="9"/>
    </row>
    <row r="252" spans="1:34" x14ac:dyDescent="0.25">
      <c r="A252" s="9"/>
      <c r="B252" s="9"/>
      <c r="C252" s="9"/>
      <c r="D252" s="9"/>
      <c r="E252" s="9"/>
      <c r="F252" s="9"/>
      <c r="H252" s="9"/>
      <c r="I252" s="9"/>
      <c r="J252" s="9"/>
      <c r="K252" s="9"/>
      <c r="L252" s="9"/>
      <c r="M252" s="9"/>
      <c r="N252" s="9"/>
      <c r="O252" s="9"/>
      <c r="P252" s="9"/>
      <c r="Q252" s="9"/>
      <c r="R252" s="9"/>
      <c r="U252" s="9"/>
      <c r="V252" s="9"/>
      <c r="X252" s="9"/>
      <c r="Y252" s="9"/>
      <c r="Z252" s="9"/>
      <c r="AA252" s="9"/>
      <c r="AB252" s="9"/>
      <c r="AC252" s="9"/>
      <c r="AD252" s="9"/>
      <c r="AE252" s="9"/>
      <c r="AF252" s="9"/>
      <c r="AG252" s="9"/>
      <c r="AH252" s="9"/>
    </row>
    <row r="253" spans="1:34" x14ac:dyDescent="0.25">
      <c r="A253" s="9"/>
      <c r="B253" s="9"/>
      <c r="C253" s="9"/>
      <c r="D253" s="9"/>
      <c r="E253" s="9"/>
      <c r="F253" s="9"/>
      <c r="H253" s="9"/>
      <c r="I253" s="9"/>
      <c r="J253" s="9"/>
      <c r="K253" s="9"/>
      <c r="L253" s="9"/>
      <c r="M253" s="9"/>
      <c r="N253" s="9"/>
      <c r="O253" s="9"/>
      <c r="P253" s="9"/>
      <c r="Q253" s="9"/>
      <c r="R253" s="9"/>
      <c r="U253" s="9"/>
      <c r="V253" s="9"/>
      <c r="X253" s="9"/>
      <c r="Y253" s="9"/>
      <c r="Z253" s="9"/>
      <c r="AA253" s="9"/>
      <c r="AB253" s="9"/>
      <c r="AC253" s="9"/>
      <c r="AD253" s="9"/>
      <c r="AE253" s="9"/>
      <c r="AF253" s="9"/>
      <c r="AG253" s="9"/>
      <c r="AH253" s="9"/>
    </row>
    <row r="254" spans="1:34" x14ac:dyDescent="0.25">
      <c r="A254" s="9"/>
      <c r="B254" s="9"/>
      <c r="C254" s="9"/>
      <c r="D254" s="9"/>
      <c r="E254" s="9"/>
      <c r="F254" s="9"/>
      <c r="H254" s="9"/>
      <c r="I254" s="9"/>
      <c r="J254" s="9"/>
      <c r="K254" s="9"/>
      <c r="L254" s="9"/>
      <c r="M254" s="9"/>
      <c r="N254" s="9"/>
      <c r="O254" s="9"/>
      <c r="P254" s="9"/>
      <c r="Q254" s="9"/>
      <c r="R254" s="9"/>
      <c r="U254" s="9"/>
      <c r="V254" s="9"/>
      <c r="X254" s="9"/>
      <c r="Y254" s="9"/>
      <c r="Z254" s="9"/>
      <c r="AA254" s="9"/>
      <c r="AB254" s="9"/>
      <c r="AC254" s="9"/>
      <c r="AD254" s="9"/>
      <c r="AE254" s="9"/>
      <c r="AF254" s="9"/>
      <c r="AG254" s="9"/>
      <c r="AH254" s="9"/>
    </row>
    <row r="255" spans="1:34" x14ac:dyDescent="0.25">
      <c r="A255" s="9"/>
      <c r="B255" s="9"/>
      <c r="C255" s="9"/>
      <c r="D255" s="9"/>
      <c r="E255" s="9"/>
      <c r="F255" s="9"/>
      <c r="H255" s="9"/>
      <c r="I255" s="9"/>
      <c r="J255" s="9"/>
      <c r="K255" s="9"/>
      <c r="L255" s="9"/>
      <c r="M255" s="9"/>
      <c r="N255" s="9"/>
      <c r="O255" s="9"/>
      <c r="P255" s="9"/>
      <c r="Q255" s="9"/>
      <c r="R255" s="9"/>
      <c r="U255" s="9"/>
      <c r="V255" s="9"/>
      <c r="X255" s="9"/>
      <c r="Y255" s="9"/>
      <c r="Z255" s="9"/>
      <c r="AA255" s="9"/>
      <c r="AB255" s="9"/>
      <c r="AC255" s="9"/>
      <c r="AD255" s="9"/>
      <c r="AE255" s="9"/>
      <c r="AF255" s="9"/>
      <c r="AG255" s="9"/>
      <c r="AH255" s="9"/>
    </row>
    <row r="256" spans="1:34" x14ac:dyDescent="0.25">
      <c r="A256" s="9"/>
      <c r="B256" s="9"/>
      <c r="C256" s="9"/>
      <c r="D256" s="9"/>
      <c r="E256" s="9"/>
      <c r="F256" s="9"/>
      <c r="H256" s="9"/>
      <c r="I256" s="9"/>
      <c r="J256" s="9"/>
      <c r="K256" s="9"/>
      <c r="L256" s="9"/>
      <c r="M256" s="9"/>
      <c r="N256" s="9"/>
      <c r="O256" s="9"/>
      <c r="P256" s="9"/>
      <c r="Q256" s="9"/>
      <c r="R256" s="9"/>
      <c r="U256" s="9"/>
      <c r="V256" s="9"/>
      <c r="X256" s="9"/>
      <c r="Y256" s="9"/>
      <c r="Z256" s="9"/>
      <c r="AA256" s="9"/>
      <c r="AB256" s="9"/>
      <c r="AC256" s="9"/>
      <c r="AD256" s="9"/>
      <c r="AE256" s="9"/>
      <c r="AF256" s="9"/>
      <c r="AG256" s="9"/>
      <c r="AH256" s="9"/>
    </row>
    <row r="257" spans="1:34" x14ac:dyDescent="0.25">
      <c r="A257" s="9"/>
      <c r="B257" s="9"/>
      <c r="C257" s="9"/>
      <c r="D257" s="9"/>
      <c r="E257" s="9"/>
      <c r="F257" s="9"/>
      <c r="H257" s="9"/>
      <c r="I257" s="9"/>
      <c r="J257" s="9"/>
      <c r="K257" s="9"/>
      <c r="L257" s="9"/>
      <c r="M257" s="9"/>
      <c r="N257" s="9"/>
      <c r="O257" s="9"/>
      <c r="P257" s="9"/>
      <c r="Q257" s="9"/>
      <c r="R257" s="9"/>
      <c r="U257" s="9"/>
      <c r="V257" s="9"/>
      <c r="X257" s="9"/>
      <c r="Y257" s="9"/>
      <c r="Z257" s="9"/>
      <c r="AA257" s="9"/>
      <c r="AB257" s="9"/>
      <c r="AC257" s="9"/>
      <c r="AD257" s="9"/>
      <c r="AE257" s="9"/>
      <c r="AF257" s="9"/>
      <c r="AG257" s="9"/>
      <c r="AH257" s="9"/>
    </row>
    <row r="258" spans="1:34" x14ac:dyDescent="0.25">
      <c r="A258" s="9"/>
      <c r="B258" s="9"/>
      <c r="C258" s="9"/>
      <c r="D258" s="9"/>
      <c r="E258" s="9"/>
      <c r="F258" s="9"/>
      <c r="H258" s="9"/>
      <c r="I258" s="9"/>
      <c r="J258" s="9"/>
      <c r="K258" s="9"/>
      <c r="L258" s="9"/>
      <c r="M258" s="9"/>
      <c r="N258" s="9"/>
      <c r="O258" s="9"/>
      <c r="P258" s="9"/>
      <c r="Q258" s="9"/>
      <c r="R258" s="9"/>
      <c r="U258" s="9"/>
      <c r="V258" s="9"/>
      <c r="X258" s="9"/>
      <c r="Y258" s="9"/>
      <c r="Z258" s="9"/>
      <c r="AA258" s="9"/>
      <c r="AB258" s="9"/>
      <c r="AC258" s="9"/>
      <c r="AD258" s="9"/>
      <c r="AE258" s="9"/>
      <c r="AF258" s="9"/>
      <c r="AG258" s="9"/>
      <c r="AH258" s="9"/>
    </row>
    <row r="259" spans="1:34" x14ac:dyDescent="0.25">
      <c r="A259" s="9"/>
      <c r="B259" s="9"/>
      <c r="C259" s="9"/>
      <c r="D259" s="9"/>
      <c r="E259" s="9"/>
      <c r="F259" s="9"/>
      <c r="H259" s="9"/>
      <c r="I259" s="9"/>
      <c r="J259" s="9"/>
      <c r="K259" s="9"/>
      <c r="L259" s="9"/>
      <c r="M259" s="9"/>
      <c r="N259" s="9"/>
      <c r="O259" s="9"/>
      <c r="P259" s="9"/>
      <c r="Q259" s="9"/>
      <c r="R259" s="9"/>
      <c r="U259" s="9"/>
      <c r="V259" s="9"/>
      <c r="X259" s="9"/>
      <c r="Y259" s="9"/>
      <c r="Z259" s="9"/>
      <c r="AA259" s="9"/>
      <c r="AB259" s="9"/>
      <c r="AC259" s="9"/>
      <c r="AD259" s="9"/>
      <c r="AE259" s="9"/>
      <c r="AF259" s="9"/>
      <c r="AG259" s="9"/>
      <c r="AH259" s="9"/>
    </row>
    <row r="260" spans="1:34" x14ac:dyDescent="0.25">
      <c r="A260" s="9"/>
      <c r="B260" s="9"/>
      <c r="C260" s="9"/>
      <c r="D260" s="9"/>
      <c r="E260" s="9"/>
      <c r="F260" s="9"/>
      <c r="H260" s="9"/>
      <c r="I260" s="9"/>
      <c r="J260" s="9"/>
      <c r="K260" s="9"/>
      <c r="L260" s="9"/>
      <c r="M260" s="9"/>
      <c r="N260" s="9"/>
      <c r="O260" s="9"/>
      <c r="P260" s="9"/>
      <c r="Q260" s="9"/>
      <c r="R260" s="9"/>
      <c r="U260" s="9"/>
      <c r="V260" s="9"/>
      <c r="X260" s="9"/>
      <c r="Y260" s="9"/>
      <c r="Z260" s="9"/>
      <c r="AA260" s="9"/>
      <c r="AB260" s="9"/>
      <c r="AC260" s="9"/>
      <c r="AD260" s="9"/>
      <c r="AE260" s="9"/>
      <c r="AF260" s="9"/>
      <c r="AG260" s="9"/>
      <c r="AH260" s="9"/>
    </row>
    <row r="261" spans="1:34" x14ac:dyDescent="0.25">
      <c r="A261" s="9"/>
      <c r="B261" s="9"/>
      <c r="C261" s="9"/>
      <c r="D261" s="9"/>
      <c r="E261" s="9"/>
      <c r="F261" s="9"/>
      <c r="H261" s="9"/>
      <c r="I261" s="9"/>
      <c r="J261" s="9"/>
      <c r="K261" s="9"/>
      <c r="L261" s="9"/>
      <c r="M261" s="9"/>
      <c r="N261" s="9"/>
      <c r="O261" s="9"/>
      <c r="P261" s="9"/>
      <c r="Q261" s="9"/>
      <c r="R261" s="9"/>
      <c r="U261" s="9"/>
      <c r="V261" s="9"/>
      <c r="X261" s="9"/>
      <c r="Y261" s="9"/>
      <c r="Z261" s="9"/>
      <c r="AA261" s="9"/>
      <c r="AB261" s="9"/>
      <c r="AC261" s="9"/>
      <c r="AD261" s="9"/>
      <c r="AE261" s="9"/>
      <c r="AF261" s="9"/>
      <c r="AG261" s="9"/>
      <c r="AH261" s="9"/>
    </row>
    <row r="262" spans="1:34" x14ac:dyDescent="0.25">
      <c r="A262" s="9"/>
      <c r="B262" s="9"/>
      <c r="C262" s="9"/>
      <c r="D262" s="9"/>
      <c r="E262" s="9"/>
      <c r="F262" s="9"/>
      <c r="H262" s="9"/>
      <c r="I262" s="9"/>
      <c r="J262" s="9"/>
      <c r="K262" s="9"/>
      <c r="L262" s="9"/>
      <c r="M262" s="9"/>
      <c r="N262" s="9"/>
      <c r="O262" s="9"/>
      <c r="P262" s="9"/>
      <c r="Q262" s="9"/>
      <c r="R262" s="9"/>
      <c r="U262" s="9"/>
      <c r="V262" s="9"/>
      <c r="X262" s="9"/>
      <c r="Y262" s="9"/>
      <c r="Z262" s="9"/>
      <c r="AA262" s="9"/>
      <c r="AB262" s="9"/>
      <c r="AC262" s="9"/>
      <c r="AD262" s="9"/>
      <c r="AE262" s="9"/>
      <c r="AF262" s="9"/>
      <c r="AG262" s="9"/>
      <c r="AH262" s="9"/>
    </row>
    <row r="263" spans="1:34" x14ac:dyDescent="0.25">
      <c r="A263" s="9"/>
      <c r="B263" s="9"/>
      <c r="C263" s="9"/>
      <c r="D263" s="9"/>
      <c r="E263" s="9"/>
      <c r="F263" s="9"/>
      <c r="H263" s="9"/>
      <c r="I263" s="9"/>
      <c r="J263" s="9"/>
      <c r="K263" s="9"/>
      <c r="L263" s="9"/>
      <c r="M263" s="9"/>
      <c r="N263" s="9"/>
      <c r="O263" s="9"/>
      <c r="P263" s="9"/>
      <c r="Q263" s="9"/>
      <c r="R263" s="9"/>
      <c r="U263" s="9"/>
      <c r="V263" s="9"/>
      <c r="X263" s="9"/>
      <c r="Y263" s="9"/>
      <c r="Z263" s="9"/>
      <c r="AA263" s="9"/>
      <c r="AB263" s="9"/>
      <c r="AC263" s="9"/>
      <c r="AD263" s="9"/>
      <c r="AE263" s="9"/>
      <c r="AF263" s="9"/>
      <c r="AG263" s="9"/>
      <c r="AH263" s="9"/>
    </row>
    <row r="264" spans="1:34" x14ac:dyDescent="0.25">
      <c r="A264" s="9"/>
      <c r="B264" s="9"/>
      <c r="C264" s="9"/>
      <c r="D264" s="9"/>
      <c r="E264" s="9"/>
      <c r="F264" s="9"/>
      <c r="H264" s="9"/>
      <c r="I264" s="9"/>
      <c r="J264" s="9"/>
      <c r="K264" s="9"/>
      <c r="L264" s="9"/>
      <c r="M264" s="9"/>
      <c r="N264" s="9"/>
      <c r="O264" s="9"/>
      <c r="P264" s="9"/>
      <c r="Q264" s="9"/>
      <c r="R264" s="9"/>
      <c r="U264" s="9"/>
      <c r="V264" s="9"/>
      <c r="X264" s="9"/>
      <c r="Y264" s="9"/>
      <c r="Z264" s="9"/>
      <c r="AA264" s="9"/>
      <c r="AB264" s="9"/>
      <c r="AC264" s="9"/>
      <c r="AD264" s="9"/>
      <c r="AE264" s="9"/>
      <c r="AF264" s="9"/>
      <c r="AG264" s="9"/>
      <c r="AH264" s="9"/>
    </row>
    <row r="265" spans="1:34" x14ac:dyDescent="0.25">
      <c r="A265" s="9"/>
      <c r="B265" s="9"/>
      <c r="C265" s="9"/>
      <c r="D265" s="9"/>
      <c r="E265" s="9"/>
      <c r="F265" s="9"/>
      <c r="H265" s="9"/>
      <c r="I265" s="9"/>
      <c r="J265" s="9"/>
      <c r="K265" s="9"/>
      <c r="L265" s="9"/>
      <c r="M265" s="9"/>
      <c r="N265" s="9"/>
      <c r="O265" s="9"/>
      <c r="P265" s="9"/>
      <c r="Q265" s="9"/>
      <c r="R265" s="9"/>
      <c r="U265" s="9"/>
      <c r="V265" s="9"/>
      <c r="X265" s="9"/>
      <c r="Y265" s="9"/>
      <c r="Z265" s="9"/>
      <c r="AA265" s="9"/>
      <c r="AB265" s="9"/>
      <c r="AC265" s="9"/>
      <c r="AD265" s="9"/>
      <c r="AE265" s="9"/>
      <c r="AF265" s="9"/>
      <c r="AG265" s="9"/>
      <c r="AH265" s="9"/>
    </row>
    <row r="266" spans="1:34" x14ac:dyDescent="0.25">
      <c r="A266" s="9"/>
      <c r="B266" s="9"/>
      <c r="C266" s="9"/>
      <c r="D266" s="9"/>
      <c r="E266" s="9"/>
      <c r="F266" s="9"/>
      <c r="H266" s="9"/>
      <c r="I266" s="9"/>
      <c r="J266" s="9"/>
      <c r="K266" s="9"/>
      <c r="L266" s="9"/>
      <c r="M266" s="9"/>
      <c r="N266" s="9"/>
      <c r="O266" s="9"/>
      <c r="P266" s="9"/>
      <c r="Q266" s="9"/>
      <c r="R266" s="9"/>
      <c r="U266" s="9"/>
      <c r="V266" s="9"/>
      <c r="X266" s="9"/>
      <c r="Y266" s="9"/>
      <c r="Z266" s="9"/>
      <c r="AA266" s="9"/>
      <c r="AB266" s="9"/>
      <c r="AC266" s="9"/>
      <c r="AD266" s="9"/>
      <c r="AE266" s="9"/>
      <c r="AF266" s="9"/>
      <c r="AG266" s="9"/>
      <c r="AH266" s="9"/>
    </row>
    <row r="267" spans="1:34" x14ac:dyDescent="0.25">
      <c r="A267" s="9"/>
      <c r="B267" s="9"/>
      <c r="C267" s="9"/>
      <c r="D267" s="9"/>
      <c r="E267" s="9"/>
      <c r="F267" s="9"/>
      <c r="H267" s="9"/>
      <c r="I267" s="9"/>
      <c r="J267" s="9"/>
      <c r="K267" s="9"/>
      <c r="L267" s="9"/>
      <c r="M267" s="9"/>
      <c r="N267" s="9"/>
      <c r="O267" s="9"/>
      <c r="P267" s="9"/>
      <c r="Q267" s="9"/>
      <c r="R267" s="9"/>
      <c r="U267" s="9"/>
      <c r="V267" s="9"/>
      <c r="X267" s="9"/>
      <c r="Y267" s="9"/>
      <c r="Z267" s="9"/>
      <c r="AA267" s="9"/>
      <c r="AB267" s="9"/>
      <c r="AC267" s="9"/>
      <c r="AD267" s="9"/>
      <c r="AE267" s="9"/>
      <c r="AF267" s="9"/>
      <c r="AG267" s="9"/>
      <c r="AH267" s="9"/>
    </row>
    <row r="268" spans="1:34" x14ac:dyDescent="0.25">
      <c r="A268" s="9"/>
      <c r="B268" s="9"/>
      <c r="C268" s="9"/>
      <c r="D268" s="9"/>
      <c r="E268" s="9"/>
      <c r="F268" s="9"/>
      <c r="H268" s="9"/>
      <c r="I268" s="9"/>
      <c r="J268" s="9"/>
      <c r="K268" s="9"/>
      <c r="L268" s="9"/>
      <c r="M268" s="9"/>
      <c r="N268" s="9"/>
      <c r="O268" s="9"/>
      <c r="P268" s="9"/>
      <c r="Q268" s="9"/>
      <c r="R268" s="9"/>
      <c r="U268" s="9"/>
      <c r="V268" s="9"/>
      <c r="X268" s="9"/>
      <c r="Y268" s="9"/>
      <c r="Z268" s="9"/>
      <c r="AA268" s="9"/>
      <c r="AB268" s="9"/>
      <c r="AC268" s="9"/>
      <c r="AD268" s="9"/>
      <c r="AE268" s="9"/>
      <c r="AF268" s="9"/>
      <c r="AG268" s="9"/>
      <c r="AH268" s="9"/>
    </row>
    <row r="269" spans="1:34" x14ac:dyDescent="0.25">
      <c r="A269" s="9"/>
      <c r="B269" s="9"/>
      <c r="C269" s="9"/>
      <c r="D269" s="9"/>
      <c r="E269" s="9"/>
      <c r="F269" s="9"/>
      <c r="H269" s="9"/>
      <c r="I269" s="9"/>
      <c r="J269" s="9"/>
      <c r="K269" s="9"/>
      <c r="L269" s="9"/>
      <c r="M269" s="9"/>
      <c r="N269" s="9"/>
      <c r="O269" s="9"/>
      <c r="P269" s="9"/>
      <c r="Q269" s="9"/>
      <c r="R269" s="9"/>
      <c r="U269" s="9"/>
      <c r="V269" s="9"/>
      <c r="X269" s="9"/>
      <c r="Y269" s="9"/>
      <c r="Z269" s="9"/>
      <c r="AA269" s="9"/>
      <c r="AB269" s="9"/>
      <c r="AC269" s="9"/>
      <c r="AD269" s="9"/>
      <c r="AE269" s="9"/>
      <c r="AF269" s="9"/>
      <c r="AG269" s="9"/>
      <c r="AH269" s="9"/>
    </row>
    <row r="270" spans="1:34" x14ac:dyDescent="0.25">
      <c r="A270" s="9"/>
      <c r="B270" s="9"/>
      <c r="C270" s="9"/>
      <c r="D270" s="9"/>
      <c r="E270" s="9"/>
      <c r="F270" s="9"/>
      <c r="H270" s="9"/>
      <c r="I270" s="9"/>
      <c r="J270" s="9"/>
      <c r="K270" s="9"/>
      <c r="L270" s="9"/>
      <c r="M270" s="9"/>
      <c r="N270" s="9"/>
      <c r="O270" s="9"/>
      <c r="P270" s="9"/>
      <c r="Q270" s="9"/>
      <c r="R270" s="9"/>
      <c r="U270" s="9"/>
      <c r="V270" s="9"/>
      <c r="X270" s="9"/>
      <c r="Y270" s="9"/>
      <c r="Z270" s="9"/>
      <c r="AA270" s="9"/>
      <c r="AB270" s="9"/>
      <c r="AC270" s="9"/>
      <c r="AD270" s="9"/>
      <c r="AE270" s="9"/>
      <c r="AF270" s="9"/>
      <c r="AG270" s="9"/>
      <c r="AH270" s="9"/>
    </row>
    <row r="271" spans="1:34" x14ac:dyDescent="0.25">
      <c r="A271" s="9"/>
      <c r="B271" s="9"/>
      <c r="C271" s="9"/>
      <c r="D271" s="9"/>
      <c r="E271" s="9"/>
      <c r="F271" s="9"/>
      <c r="H271" s="9"/>
      <c r="I271" s="9"/>
      <c r="J271" s="9"/>
      <c r="K271" s="9"/>
      <c r="L271" s="9"/>
      <c r="M271" s="9"/>
      <c r="N271" s="9"/>
      <c r="O271" s="9"/>
      <c r="P271" s="9"/>
      <c r="Q271" s="9"/>
      <c r="R271" s="9"/>
      <c r="U271" s="9"/>
      <c r="V271" s="9"/>
      <c r="X271" s="9"/>
      <c r="Y271" s="9"/>
      <c r="Z271" s="9"/>
      <c r="AA271" s="9"/>
      <c r="AB271" s="9"/>
      <c r="AC271" s="9"/>
      <c r="AD271" s="9"/>
      <c r="AE271" s="9"/>
      <c r="AF271" s="9"/>
      <c r="AG271" s="9"/>
      <c r="AH271" s="9"/>
    </row>
    <row r="272" spans="1:34" x14ac:dyDescent="0.25">
      <c r="A272" s="9"/>
      <c r="B272" s="9"/>
      <c r="C272" s="9"/>
      <c r="D272" s="9"/>
      <c r="E272" s="9"/>
      <c r="F272" s="9"/>
      <c r="H272" s="9"/>
      <c r="I272" s="9"/>
      <c r="J272" s="9"/>
      <c r="K272" s="9"/>
      <c r="L272" s="9"/>
      <c r="M272" s="9"/>
      <c r="N272" s="9"/>
      <c r="O272" s="9"/>
      <c r="P272" s="9"/>
      <c r="Q272" s="9"/>
      <c r="R272" s="9"/>
      <c r="U272" s="9"/>
      <c r="V272" s="9"/>
      <c r="X272" s="9"/>
      <c r="Y272" s="9"/>
      <c r="Z272" s="9"/>
      <c r="AA272" s="9"/>
      <c r="AB272" s="9"/>
      <c r="AC272" s="9"/>
      <c r="AD272" s="9"/>
      <c r="AE272" s="9"/>
      <c r="AF272" s="9"/>
      <c r="AG272" s="9"/>
      <c r="AH272" s="9"/>
    </row>
    <row r="273" spans="1:34" x14ac:dyDescent="0.25">
      <c r="A273" s="9"/>
      <c r="B273" s="9"/>
      <c r="C273" s="9"/>
      <c r="D273" s="9"/>
      <c r="E273" s="9"/>
      <c r="F273" s="9"/>
      <c r="H273" s="9"/>
      <c r="I273" s="9"/>
      <c r="J273" s="9"/>
      <c r="K273" s="9"/>
      <c r="L273" s="9"/>
      <c r="M273" s="9"/>
      <c r="N273" s="9"/>
      <c r="O273" s="9"/>
      <c r="P273" s="9"/>
      <c r="Q273" s="9"/>
      <c r="R273" s="9"/>
      <c r="U273" s="9"/>
      <c r="V273" s="9"/>
      <c r="X273" s="9"/>
      <c r="Y273" s="9"/>
      <c r="Z273" s="9"/>
      <c r="AA273" s="9"/>
      <c r="AB273" s="9"/>
      <c r="AC273" s="9"/>
      <c r="AD273" s="9"/>
      <c r="AE273" s="9"/>
      <c r="AF273" s="9"/>
      <c r="AG273" s="9"/>
      <c r="AH273" s="9"/>
    </row>
    <row r="274" spans="1:34" x14ac:dyDescent="0.25">
      <c r="A274" s="9"/>
      <c r="B274" s="9"/>
      <c r="C274" s="9"/>
      <c r="D274" s="9"/>
      <c r="E274" s="9"/>
      <c r="F274" s="9"/>
      <c r="H274" s="9"/>
      <c r="I274" s="9"/>
      <c r="J274" s="9"/>
      <c r="K274" s="9"/>
      <c r="L274" s="9"/>
      <c r="M274" s="9"/>
      <c r="N274" s="9"/>
      <c r="O274" s="9"/>
      <c r="P274" s="9"/>
      <c r="Q274" s="9"/>
      <c r="R274" s="9"/>
      <c r="U274" s="9"/>
      <c r="V274" s="9"/>
      <c r="X274" s="9"/>
      <c r="Y274" s="9"/>
      <c r="Z274" s="9"/>
      <c r="AA274" s="9"/>
      <c r="AB274" s="9"/>
      <c r="AC274" s="9"/>
      <c r="AD274" s="9"/>
      <c r="AE274" s="9"/>
      <c r="AF274" s="9"/>
      <c r="AG274" s="9"/>
      <c r="AH274" s="9"/>
    </row>
    <row r="275" spans="1:34" x14ac:dyDescent="0.25">
      <c r="A275" s="9"/>
      <c r="B275" s="9"/>
      <c r="C275" s="9"/>
      <c r="D275" s="9"/>
      <c r="E275" s="9"/>
      <c r="F275" s="9"/>
      <c r="H275" s="9"/>
      <c r="I275" s="9"/>
      <c r="J275" s="9"/>
      <c r="K275" s="9"/>
      <c r="L275" s="9"/>
      <c r="M275" s="9"/>
      <c r="N275" s="9"/>
      <c r="O275" s="9"/>
      <c r="P275" s="9"/>
      <c r="Q275" s="9"/>
      <c r="R275" s="9"/>
      <c r="U275" s="9"/>
      <c r="V275" s="9"/>
      <c r="X275" s="9"/>
      <c r="Y275" s="9"/>
      <c r="Z275" s="9"/>
      <c r="AA275" s="9"/>
      <c r="AB275" s="9"/>
      <c r="AC275" s="9"/>
      <c r="AD275" s="9"/>
      <c r="AE275" s="9"/>
      <c r="AF275" s="9"/>
      <c r="AG275" s="9"/>
      <c r="AH275" s="9"/>
    </row>
    <row r="276" spans="1:34" x14ac:dyDescent="0.25">
      <c r="A276" s="9"/>
      <c r="B276" s="9"/>
      <c r="C276" s="9"/>
      <c r="D276" s="9"/>
      <c r="E276" s="9"/>
      <c r="F276" s="9"/>
      <c r="H276" s="9"/>
      <c r="I276" s="9"/>
      <c r="J276" s="9"/>
      <c r="K276" s="9"/>
      <c r="L276" s="9"/>
      <c r="M276" s="9"/>
      <c r="N276" s="9"/>
      <c r="O276" s="9"/>
      <c r="P276" s="9"/>
      <c r="Q276" s="9"/>
      <c r="R276" s="9"/>
      <c r="U276" s="9"/>
      <c r="V276" s="9"/>
      <c r="X276" s="9"/>
      <c r="Y276" s="9"/>
      <c r="Z276" s="9"/>
      <c r="AA276" s="9"/>
      <c r="AB276" s="9"/>
      <c r="AC276" s="9"/>
      <c r="AD276" s="9"/>
      <c r="AE276" s="9"/>
      <c r="AF276" s="9"/>
      <c r="AG276" s="9"/>
      <c r="AH276" s="9"/>
    </row>
    <row r="277" spans="1:34" x14ac:dyDescent="0.25">
      <c r="A277" s="9"/>
      <c r="B277" s="9"/>
      <c r="C277" s="9"/>
      <c r="D277" s="9"/>
      <c r="E277" s="9"/>
      <c r="F277" s="9"/>
      <c r="H277" s="9"/>
      <c r="I277" s="9"/>
      <c r="J277" s="9"/>
      <c r="K277" s="9"/>
      <c r="L277" s="9"/>
      <c r="M277" s="9"/>
      <c r="N277" s="9"/>
      <c r="O277" s="9"/>
      <c r="P277" s="9"/>
      <c r="Q277" s="9"/>
      <c r="R277" s="9"/>
      <c r="U277" s="9"/>
      <c r="V277" s="9"/>
      <c r="X277" s="9"/>
      <c r="Y277" s="9"/>
      <c r="Z277" s="9"/>
      <c r="AA277" s="9"/>
      <c r="AB277" s="9"/>
      <c r="AC277" s="9"/>
      <c r="AD277" s="9"/>
      <c r="AE277" s="9"/>
      <c r="AF277" s="9"/>
      <c r="AG277" s="9"/>
      <c r="AH277" s="9"/>
    </row>
    <row r="278" spans="1:34" x14ac:dyDescent="0.25">
      <c r="A278" s="9"/>
      <c r="B278" s="9"/>
      <c r="C278" s="9"/>
      <c r="D278" s="9"/>
      <c r="E278" s="9"/>
      <c r="F278" s="9"/>
      <c r="H278" s="9"/>
      <c r="I278" s="9"/>
      <c r="J278" s="9"/>
      <c r="K278" s="9"/>
      <c r="L278" s="9"/>
      <c r="M278" s="9"/>
      <c r="N278" s="9"/>
      <c r="O278" s="9"/>
      <c r="P278" s="9"/>
      <c r="Q278" s="9"/>
      <c r="R278" s="9"/>
      <c r="U278" s="9"/>
      <c r="V278" s="9"/>
      <c r="X278" s="9"/>
      <c r="Y278" s="9"/>
      <c r="Z278" s="9"/>
      <c r="AA278" s="9"/>
      <c r="AB278" s="9"/>
      <c r="AC278" s="9"/>
      <c r="AD278" s="9"/>
      <c r="AE278" s="9"/>
      <c r="AF278" s="9"/>
      <c r="AG278" s="9"/>
      <c r="AH278" s="9"/>
    </row>
    <row r="279" spans="1:34" x14ac:dyDescent="0.25">
      <c r="A279" s="9"/>
      <c r="B279" s="9"/>
      <c r="C279" s="9"/>
      <c r="D279" s="9"/>
      <c r="E279" s="9"/>
      <c r="F279" s="9"/>
      <c r="H279" s="9"/>
      <c r="I279" s="9"/>
      <c r="J279" s="9"/>
      <c r="K279" s="9"/>
      <c r="L279" s="9"/>
      <c r="M279" s="9"/>
      <c r="N279" s="9"/>
      <c r="O279" s="9"/>
      <c r="P279" s="9"/>
      <c r="Q279" s="9"/>
      <c r="R279" s="9"/>
      <c r="U279" s="9"/>
      <c r="V279" s="9"/>
      <c r="X279" s="9"/>
      <c r="Y279" s="9"/>
      <c r="Z279" s="9"/>
      <c r="AA279" s="9"/>
      <c r="AB279" s="9"/>
      <c r="AC279" s="9"/>
      <c r="AD279" s="9"/>
      <c r="AE279" s="9"/>
      <c r="AF279" s="9"/>
      <c r="AG279" s="9"/>
      <c r="AH279" s="9"/>
    </row>
    <row r="280" spans="1:34" x14ac:dyDescent="0.25">
      <c r="A280" s="9"/>
      <c r="B280" s="9"/>
      <c r="C280" s="9"/>
      <c r="D280" s="9"/>
      <c r="E280" s="9"/>
      <c r="F280" s="9"/>
      <c r="H280" s="9"/>
      <c r="I280" s="9"/>
      <c r="J280" s="9"/>
      <c r="K280" s="9"/>
      <c r="L280" s="9"/>
      <c r="M280" s="9"/>
      <c r="N280" s="9"/>
      <c r="O280" s="9"/>
      <c r="P280" s="9"/>
      <c r="Q280" s="9"/>
      <c r="R280" s="9"/>
      <c r="U280" s="9"/>
      <c r="V280" s="9"/>
      <c r="X280" s="9"/>
      <c r="Y280" s="9"/>
      <c r="Z280" s="9"/>
      <c r="AA280" s="9"/>
      <c r="AB280" s="9"/>
      <c r="AC280" s="9"/>
      <c r="AD280" s="9"/>
      <c r="AE280" s="9"/>
      <c r="AF280" s="9"/>
      <c r="AG280" s="9"/>
      <c r="AH280" s="9"/>
    </row>
    <row r="281" spans="1:34" x14ac:dyDescent="0.25">
      <c r="A281" s="9"/>
      <c r="B281" s="9"/>
      <c r="C281" s="9"/>
      <c r="D281" s="9"/>
      <c r="E281" s="9"/>
      <c r="F281" s="9"/>
      <c r="H281" s="9"/>
      <c r="I281" s="9"/>
      <c r="J281" s="9"/>
      <c r="K281" s="9"/>
      <c r="L281" s="9"/>
      <c r="M281" s="9"/>
      <c r="N281" s="9"/>
      <c r="O281" s="9"/>
      <c r="P281" s="9"/>
      <c r="Q281" s="9"/>
      <c r="R281" s="9"/>
      <c r="U281" s="9"/>
      <c r="V281" s="9"/>
      <c r="X281" s="9"/>
      <c r="Y281" s="9"/>
      <c r="Z281" s="9"/>
      <c r="AA281" s="9"/>
      <c r="AB281" s="9"/>
      <c r="AC281" s="9"/>
      <c r="AD281" s="9"/>
      <c r="AE281" s="9"/>
      <c r="AF281" s="9"/>
      <c r="AG281" s="9"/>
      <c r="AH281" s="9"/>
    </row>
    <row r="282" spans="1:34" x14ac:dyDescent="0.25">
      <c r="A282" s="9"/>
      <c r="B282" s="9"/>
      <c r="C282" s="9"/>
      <c r="D282" s="9"/>
      <c r="E282" s="9"/>
      <c r="F282" s="9"/>
      <c r="H282" s="9"/>
      <c r="I282" s="9"/>
      <c r="J282" s="9"/>
      <c r="K282" s="9"/>
      <c r="L282" s="9"/>
      <c r="M282" s="9"/>
      <c r="N282" s="9"/>
      <c r="O282" s="9"/>
      <c r="P282" s="9"/>
      <c r="Q282" s="9"/>
      <c r="R282" s="9"/>
      <c r="U282" s="9"/>
      <c r="V282" s="9"/>
      <c r="X282" s="9"/>
      <c r="Y282" s="9"/>
      <c r="Z282" s="9"/>
      <c r="AA282" s="9"/>
      <c r="AB282" s="9"/>
      <c r="AC282" s="9"/>
      <c r="AD282" s="9"/>
      <c r="AE282" s="9"/>
      <c r="AF282" s="9"/>
      <c r="AG282" s="9"/>
      <c r="AH282" s="9"/>
    </row>
    <row r="283" spans="1:34" x14ac:dyDescent="0.25">
      <c r="A283" s="9"/>
      <c r="B283" s="9"/>
      <c r="C283" s="9"/>
      <c r="D283" s="9"/>
      <c r="E283" s="9"/>
      <c r="F283" s="9"/>
      <c r="H283" s="9"/>
      <c r="I283" s="9"/>
      <c r="J283" s="9"/>
      <c r="K283" s="9"/>
      <c r="L283" s="9"/>
      <c r="M283" s="9"/>
      <c r="N283" s="9"/>
      <c r="O283" s="9"/>
      <c r="P283" s="9"/>
      <c r="Q283" s="9"/>
      <c r="R283" s="9"/>
      <c r="U283" s="9"/>
      <c r="V283" s="9"/>
      <c r="X283" s="9"/>
      <c r="Y283" s="9"/>
      <c r="Z283" s="9"/>
      <c r="AA283" s="9"/>
      <c r="AB283" s="9"/>
      <c r="AC283" s="9"/>
      <c r="AD283" s="9"/>
      <c r="AE283" s="9"/>
      <c r="AF283" s="9"/>
      <c r="AG283" s="9"/>
      <c r="AH283" s="9"/>
    </row>
    <row r="284" spans="1:34" x14ac:dyDescent="0.25">
      <c r="A284" s="9"/>
      <c r="B284" s="9"/>
      <c r="C284" s="9"/>
      <c r="D284" s="9"/>
      <c r="E284" s="9"/>
      <c r="F284" s="9"/>
      <c r="H284" s="9"/>
      <c r="I284" s="9"/>
      <c r="J284" s="9"/>
      <c r="K284" s="9"/>
      <c r="L284" s="9"/>
      <c r="M284" s="9"/>
      <c r="N284" s="9"/>
      <c r="O284" s="9"/>
      <c r="P284" s="9"/>
      <c r="Q284" s="9"/>
      <c r="R284" s="9"/>
      <c r="U284" s="9"/>
      <c r="V284" s="9"/>
      <c r="X284" s="9"/>
      <c r="Y284" s="9"/>
      <c r="Z284" s="9"/>
      <c r="AA284" s="9"/>
      <c r="AB284" s="9"/>
      <c r="AC284" s="9"/>
      <c r="AD284" s="9"/>
      <c r="AE284" s="9"/>
      <c r="AF284" s="9"/>
      <c r="AG284" s="9"/>
      <c r="AH284" s="9"/>
    </row>
    <row r="285" spans="1:34" x14ac:dyDescent="0.25">
      <c r="A285" s="9"/>
      <c r="B285" s="9"/>
      <c r="C285" s="9"/>
      <c r="D285" s="9"/>
      <c r="E285" s="9"/>
      <c r="F285" s="9"/>
      <c r="H285" s="9"/>
      <c r="I285" s="9"/>
      <c r="J285" s="9"/>
      <c r="K285" s="9"/>
      <c r="L285" s="9"/>
      <c r="M285" s="9"/>
      <c r="N285" s="9"/>
      <c r="O285" s="9"/>
      <c r="P285" s="9"/>
      <c r="Q285" s="9"/>
      <c r="R285" s="9"/>
      <c r="U285" s="9"/>
      <c r="V285" s="9"/>
      <c r="X285" s="9"/>
      <c r="Y285" s="9"/>
      <c r="Z285" s="9"/>
      <c r="AA285" s="9"/>
      <c r="AB285" s="9"/>
      <c r="AC285" s="9"/>
      <c r="AD285" s="9"/>
      <c r="AE285" s="9"/>
      <c r="AF285" s="9"/>
      <c r="AG285" s="9"/>
      <c r="AH285" s="9"/>
    </row>
    <row r="286" spans="1:34" x14ac:dyDescent="0.25">
      <c r="A286" s="9"/>
      <c r="B286" s="9"/>
      <c r="C286" s="9"/>
      <c r="D286" s="9"/>
      <c r="E286" s="9"/>
      <c r="F286" s="9"/>
      <c r="H286" s="9"/>
      <c r="I286" s="9"/>
      <c r="J286" s="9"/>
      <c r="K286" s="9"/>
      <c r="L286" s="9"/>
      <c r="M286" s="9"/>
      <c r="N286" s="9"/>
      <c r="O286" s="9"/>
      <c r="P286" s="9"/>
      <c r="Q286" s="9"/>
      <c r="R286" s="9"/>
      <c r="U286" s="9"/>
      <c r="V286" s="9"/>
      <c r="X286" s="9"/>
      <c r="Y286" s="9"/>
      <c r="Z286" s="9"/>
      <c r="AA286" s="9"/>
      <c r="AB286" s="9"/>
      <c r="AC286" s="9"/>
      <c r="AD286" s="9"/>
      <c r="AE286" s="9"/>
      <c r="AF286" s="9"/>
      <c r="AG286" s="9"/>
      <c r="AH286" s="9"/>
    </row>
    <row r="287" spans="1:34" x14ac:dyDescent="0.25">
      <c r="A287" s="9"/>
      <c r="B287" s="9"/>
      <c r="C287" s="9"/>
      <c r="D287" s="9"/>
      <c r="E287" s="9"/>
      <c r="F287" s="9"/>
      <c r="H287" s="9"/>
      <c r="I287" s="9"/>
      <c r="J287" s="9"/>
      <c r="K287" s="9"/>
      <c r="L287" s="9"/>
      <c r="M287" s="9"/>
      <c r="N287" s="9"/>
      <c r="O287" s="9"/>
      <c r="P287" s="9"/>
      <c r="Q287" s="9"/>
      <c r="R287" s="9"/>
      <c r="U287" s="9"/>
      <c r="V287" s="9"/>
      <c r="X287" s="9"/>
      <c r="Y287" s="9"/>
      <c r="Z287" s="9"/>
      <c r="AA287" s="9"/>
      <c r="AB287" s="9"/>
      <c r="AC287" s="9"/>
      <c r="AD287" s="9"/>
      <c r="AE287" s="9"/>
      <c r="AF287" s="9"/>
      <c r="AG287" s="9"/>
      <c r="AH287" s="9"/>
    </row>
    <row r="288" spans="1:34" x14ac:dyDescent="0.25">
      <c r="A288" s="9"/>
      <c r="B288" s="9"/>
      <c r="C288" s="9"/>
      <c r="D288" s="9"/>
      <c r="E288" s="9"/>
      <c r="F288" s="9"/>
      <c r="H288" s="9"/>
      <c r="I288" s="9"/>
      <c r="J288" s="9"/>
      <c r="K288" s="9"/>
      <c r="L288" s="9"/>
      <c r="M288" s="9"/>
      <c r="N288" s="9"/>
      <c r="O288" s="9"/>
      <c r="P288" s="9"/>
      <c r="Q288" s="9"/>
      <c r="R288" s="9"/>
      <c r="U288" s="9"/>
      <c r="V288" s="9"/>
      <c r="X288" s="9"/>
      <c r="Y288" s="9"/>
      <c r="Z288" s="9"/>
      <c r="AA288" s="9"/>
      <c r="AB288" s="9"/>
      <c r="AC288" s="9"/>
      <c r="AD288" s="9"/>
      <c r="AE288" s="9"/>
      <c r="AF288" s="9"/>
      <c r="AG288" s="9"/>
      <c r="AH288" s="9"/>
    </row>
    <row r="289" spans="1:34" x14ac:dyDescent="0.25">
      <c r="A289" s="9"/>
      <c r="B289" s="9"/>
      <c r="C289" s="9"/>
      <c r="D289" s="9"/>
      <c r="E289" s="9"/>
      <c r="F289" s="9"/>
      <c r="H289" s="9"/>
      <c r="I289" s="9"/>
      <c r="J289" s="9"/>
      <c r="K289" s="9"/>
      <c r="L289" s="9"/>
      <c r="M289" s="9"/>
      <c r="N289" s="9"/>
      <c r="O289" s="9"/>
      <c r="P289" s="9"/>
      <c r="Q289" s="9"/>
      <c r="R289" s="9"/>
      <c r="U289" s="9"/>
      <c r="V289" s="9"/>
      <c r="X289" s="9"/>
      <c r="Y289" s="9"/>
      <c r="Z289" s="9"/>
      <c r="AA289" s="9"/>
      <c r="AB289" s="9"/>
      <c r="AC289" s="9"/>
      <c r="AD289" s="9"/>
      <c r="AE289" s="9"/>
      <c r="AF289" s="9"/>
      <c r="AG289" s="9"/>
      <c r="AH289" s="9"/>
    </row>
    <row r="290" spans="1:34" x14ac:dyDescent="0.25">
      <c r="A290" s="9"/>
      <c r="B290" s="9"/>
      <c r="C290" s="9"/>
      <c r="D290" s="9"/>
      <c r="E290" s="9"/>
      <c r="F290" s="9"/>
      <c r="H290" s="9"/>
      <c r="I290" s="9"/>
      <c r="J290" s="9"/>
      <c r="K290" s="9"/>
      <c r="L290" s="9"/>
      <c r="M290" s="9"/>
      <c r="N290" s="9"/>
      <c r="O290" s="9"/>
      <c r="P290" s="9"/>
      <c r="Q290" s="9"/>
      <c r="R290" s="9"/>
      <c r="U290" s="9"/>
      <c r="V290" s="9"/>
      <c r="X290" s="9"/>
      <c r="Y290" s="9"/>
      <c r="Z290" s="9"/>
      <c r="AA290" s="9"/>
      <c r="AB290" s="9"/>
      <c r="AC290" s="9"/>
      <c r="AD290" s="9"/>
      <c r="AE290" s="9"/>
      <c r="AF290" s="9"/>
      <c r="AG290" s="9"/>
      <c r="AH290" s="9"/>
    </row>
    <row r="291" spans="1:34" x14ac:dyDescent="0.25">
      <c r="A291" s="9"/>
      <c r="B291" s="9"/>
      <c r="C291" s="9"/>
      <c r="D291" s="9"/>
      <c r="E291" s="9"/>
      <c r="F291" s="9"/>
      <c r="H291" s="9"/>
      <c r="I291" s="9"/>
      <c r="J291" s="9"/>
      <c r="K291" s="9"/>
      <c r="L291" s="9"/>
      <c r="M291" s="9"/>
      <c r="N291" s="9"/>
      <c r="O291" s="9"/>
      <c r="P291" s="9"/>
      <c r="Q291" s="9"/>
      <c r="R291" s="9"/>
      <c r="U291" s="9"/>
      <c r="V291" s="9"/>
      <c r="X291" s="9"/>
      <c r="Y291" s="9"/>
      <c r="Z291" s="9"/>
      <c r="AA291" s="9"/>
      <c r="AB291" s="9"/>
      <c r="AC291" s="9"/>
      <c r="AD291" s="9"/>
      <c r="AE291" s="9"/>
      <c r="AF291" s="9"/>
      <c r="AG291" s="9"/>
      <c r="AH291" s="9"/>
    </row>
    <row r="292" spans="1:34" x14ac:dyDescent="0.25">
      <c r="A292" s="9"/>
      <c r="B292" s="9"/>
      <c r="C292" s="9"/>
      <c r="D292" s="9"/>
      <c r="E292" s="9"/>
      <c r="F292" s="9"/>
      <c r="H292" s="9"/>
      <c r="I292" s="9"/>
      <c r="J292" s="9"/>
      <c r="K292" s="9"/>
      <c r="L292" s="9"/>
      <c r="M292" s="9"/>
      <c r="N292" s="9"/>
      <c r="O292" s="9"/>
      <c r="P292" s="9"/>
      <c r="Q292" s="9"/>
      <c r="R292" s="9"/>
      <c r="U292" s="9"/>
      <c r="V292" s="9"/>
      <c r="X292" s="9"/>
      <c r="Y292" s="9"/>
      <c r="Z292" s="9"/>
      <c r="AA292" s="9"/>
      <c r="AB292" s="9"/>
      <c r="AC292" s="9"/>
      <c r="AD292" s="9"/>
      <c r="AE292" s="9"/>
      <c r="AF292" s="9"/>
      <c r="AG292" s="9"/>
      <c r="AH292" s="9"/>
    </row>
    <row r="293" spans="1:34" x14ac:dyDescent="0.25">
      <c r="A293" s="9"/>
      <c r="B293" s="9"/>
      <c r="C293" s="9"/>
      <c r="D293" s="9"/>
      <c r="E293" s="9"/>
      <c r="F293" s="9"/>
      <c r="H293" s="9"/>
      <c r="I293" s="9"/>
      <c r="J293" s="9"/>
      <c r="K293" s="9"/>
      <c r="L293" s="9"/>
      <c r="M293" s="9"/>
      <c r="N293" s="9"/>
      <c r="O293" s="9"/>
      <c r="P293" s="9"/>
      <c r="Q293" s="9"/>
      <c r="R293" s="9"/>
      <c r="U293" s="9"/>
      <c r="V293" s="9"/>
      <c r="X293" s="9"/>
      <c r="Y293" s="9"/>
      <c r="Z293" s="9"/>
      <c r="AA293" s="9"/>
      <c r="AB293" s="9"/>
      <c r="AC293" s="9"/>
      <c r="AD293" s="9"/>
      <c r="AE293" s="9"/>
      <c r="AF293" s="9"/>
      <c r="AG293" s="9"/>
      <c r="AH293" s="9"/>
    </row>
    <row r="294" spans="1:34" x14ac:dyDescent="0.25">
      <c r="A294" s="9"/>
      <c r="B294" s="9"/>
      <c r="C294" s="9"/>
      <c r="D294" s="9"/>
      <c r="E294" s="9"/>
      <c r="F294" s="9"/>
      <c r="H294" s="9"/>
      <c r="I294" s="9"/>
      <c r="J294" s="9"/>
      <c r="K294" s="9"/>
      <c r="L294" s="9"/>
      <c r="M294" s="9"/>
      <c r="N294" s="9"/>
      <c r="O294" s="9"/>
      <c r="P294" s="9"/>
      <c r="Q294" s="9"/>
      <c r="R294" s="9"/>
      <c r="U294" s="9"/>
      <c r="V294" s="9"/>
      <c r="X294" s="9"/>
      <c r="Y294" s="9"/>
      <c r="Z294" s="9"/>
      <c r="AA294" s="9"/>
      <c r="AB294" s="9"/>
      <c r="AC294" s="9"/>
      <c r="AD294" s="9"/>
      <c r="AE294" s="9"/>
      <c r="AF294" s="9"/>
      <c r="AG294" s="9"/>
      <c r="AH294" s="9"/>
    </row>
    <row r="295" spans="1:34" x14ac:dyDescent="0.25">
      <c r="A295" s="9"/>
      <c r="B295" s="9"/>
      <c r="C295" s="9"/>
      <c r="D295" s="9"/>
      <c r="E295" s="9"/>
      <c r="F295" s="9"/>
      <c r="H295" s="9"/>
      <c r="I295" s="9"/>
      <c r="J295" s="9"/>
      <c r="K295" s="9"/>
      <c r="L295" s="9"/>
      <c r="M295" s="9"/>
      <c r="N295" s="9"/>
      <c r="O295" s="9"/>
      <c r="P295" s="9"/>
      <c r="Q295" s="9"/>
      <c r="R295" s="9"/>
      <c r="U295" s="9"/>
      <c r="V295" s="9"/>
      <c r="X295" s="9"/>
      <c r="Y295" s="9"/>
      <c r="Z295" s="9"/>
      <c r="AA295" s="9"/>
      <c r="AB295" s="9"/>
      <c r="AC295" s="9"/>
      <c r="AD295" s="9"/>
      <c r="AE295" s="9"/>
      <c r="AF295" s="9"/>
      <c r="AG295" s="9"/>
      <c r="AH295" s="9"/>
    </row>
    <row r="296" spans="1:34" x14ac:dyDescent="0.25">
      <c r="A296" s="9"/>
      <c r="B296" s="9"/>
      <c r="C296" s="9"/>
      <c r="D296" s="9"/>
      <c r="E296" s="9"/>
      <c r="F296" s="9"/>
      <c r="H296" s="9"/>
      <c r="I296" s="9"/>
      <c r="J296" s="9"/>
      <c r="K296" s="9"/>
      <c r="L296" s="9"/>
      <c r="M296" s="9"/>
      <c r="N296" s="9"/>
      <c r="O296" s="9"/>
      <c r="P296" s="9"/>
      <c r="Q296" s="9"/>
      <c r="R296" s="9"/>
      <c r="U296" s="9"/>
      <c r="V296" s="9"/>
      <c r="X296" s="9"/>
      <c r="Y296" s="9"/>
      <c r="Z296" s="9"/>
      <c r="AA296" s="9"/>
      <c r="AB296" s="9"/>
      <c r="AC296" s="9"/>
      <c r="AD296" s="9"/>
      <c r="AE296" s="9"/>
      <c r="AF296" s="9"/>
      <c r="AG296" s="9"/>
      <c r="AH296" s="9"/>
    </row>
    <row r="297" spans="1:34" x14ac:dyDescent="0.25">
      <c r="A297" s="9"/>
      <c r="B297" s="9"/>
      <c r="C297" s="9"/>
      <c r="D297" s="9"/>
      <c r="E297" s="9"/>
      <c r="F297" s="9"/>
      <c r="H297" s="9"/>
      <c r="I297" s="9"/>
      <c r="J297" s="9"/>
      <c r="K297" s="9"/>
      <c r="L297" s="9"/>
      <c r="M297" s="9"/>
      <c r="N297" s="9"/>
      <c r="O297" s="9"/>
      <c r="P297" s="9"/>
      <c r="Q297" s="9"/>
      <c r="R297" s="9"/>
      <c r="U297" s="9"/>
      <c r="V297" s="9"/>
      <c r="X297" s="9"/>
      <c r="Y297" s="9"/>
      <c r="Z297" s="9"/>
      <c r="AA297" s="9"/>
      <c r="AB297" s="9"/>
      <c r="AC297" s="9"/>
      <c r="AD297" s="9"/>
      <c r="AE297" s="9"/>
      <c r="AF297" s="9"/>
      <c r="AG297" s="9"/>
      <c r="AH297" s="9"/>
    </row>
    <row r="298" spans="1:34" x14ac:dyDescent="0.25">
      <c r="A298" s="9"/>
      <c r="B298" s="9"/>
      <c r="C298" s="9"/>
      <c r="D298" s="9"/>
      <c r="E298" s="9"/>
      <c r="F298" s="9"/>
      <c r="H298" s="9"/>
      <c r="I298" s="9"/>
      <c r="J298" s="9"/>
      <c r="K298" s="9"/>
      <c r="L298" s="9"/>
      <c r="M298" s="9"/>
      <c r="N298" s="9"/>
      <c r="O298" s="9"/>
      <c r="P298" s="9"/>
      <c r="Q298" s="9"/>
      <c r="R298" s="9"/>
      <c r="U298" s="9"/>
      <c r="V298" s="9"/>
      <c r="X298" s="9"/>
      <c r="Y298" s="9"/>
      <c r="Z298" s="9"/>
      <c r="AA298" s="9"/>
      <c r="AB298" s="9"/>
      <c r="AC298" s="9"/>
      <c r="AD298" s="9"/>
      <c r="AE298" s="9"/>
      <c r="AF298" s="9"/>
      <c r="AG298" s="9"/>
      <c r="AH298" s="9"/>
    </row>
    <row r="299" spans="1:34" x14ac:dyDescent="0.25">
      <c r="A299" s="9"/>
      <c r="B299" s="9"/>
      <c r="C299" s="9"/>
      <c r="D299" s="9"/>
      <c r="E299" s="9"/>
      <c r="F299" s="9"/>
      <c r="H299" s="9"/>
      <c r="I299" s="9"/>
      <c r="J299" s="9"/>
      <c r="K299" s="9"/>
      <c r="L299" s="9"/>
      <c r="M299" s="9"/>
      <c r="N299" s="9"/>
      <c r="O299" s="9"/>
      <c r="P299" s="9"/>
      <c r="Q299" s="9"/>
      <c r="R299" s="9"/>
      <c r="U299" s="9"/>
      <c r="V299" s="9"/>
      <c r="X299" s="9"/>
      <c r="Y299" s="9"/>
      <c r="Z299" s="9"/>
      <c r="AA299" s="9"/>
      <c r="AB299" s="9"/>
      <c r="AC299" s="9"/>
      <c r="AD299" s="9"/>
      <c r="AE299" s="9"/>
      <c r="AF299" s="9"/>
      <c r="AG299" s="9"/>
      <c r="AH299" s="9"/>
    </row>
    <row r="300" spans="1:34" x14ac:dyDescent="0.25">
      <c r="A300" s="9"/>
      <c r="B300" s="9"/>
      <c r="C300" s="9"/>
      <c r="D300" s="9"/>
      <c r="E300" s="9"/>
      <c r="F300" s="9"/>
      <c r="H300" s="9"/>
      <c r="I300" s="9"/>
      <c r="J300" s="9"/>
      <c r="K300" s="9"/>
      <c r="L300" s="9"/>
      <c r="M300" s="9"/>
      <c r="N300" s="9"/>
      <c r="O300" s="9"/>
      <c r="P300" s="9"/>
      <c r="Q300" s="9"/>
      <c r="R300" s="9"/>
      <c r="U300" s="9"/>
      <c r="V300" s="9"/>
      <c r="X300" s="9"/>
      <c r="Y300" s="9"/>
      <c r="Z300" s="9"/>
      <c r="AA300" s="9"/>
      <c r="AB300" s="9"/>
      <c r="AC300" s="9"/>
      <c r="AD300" s="9"/>
      <c r="AE300" s="9"/>
      <c r="AF300" s="9"/>
      <c r="AG300" s="9"/>
      <c r="AH300" s="9"/>
    </row>
    <row r="301" spans="1:34" x14ac:dyDescent="0.25">
      <c r="A301" s="9"/>
      <c r="B301" s="9"/>
      <c r="C301" s="9"/>
      <c r="D301" s="9"/>
      <c r="E301" s="9"/>
      <c r="F301" s="9"/>
      <c r="H301" s="9"/>
      <c r="I301" s="9"/>
      <c r="J301" s="9"/>
      <c r="K301" s="9"/>
      <c r="L301" s="9"/>
      <c r="M301" s="9"/>
      <c r="N301" s="9"/>
      <c r="O301" s="9"/>
      <c r="P301" s="9"/>
      <c r="Q301" s="9"/>
      <c r="R301" s="9"/>
      <c r="U301" s="9"/>
      <c r="V301" s="9"/>
      <c r="X301" s="9"/>
      <c r="Y301" s="9"/>
      <c r="Z301" s="9"/>
      <c r="AA301" s="9"/>
      <c r="AB301" s="9"/>
      <c r="AC301" s="9"/>
      <c r="AD301" s="9"/>
      <c r="AE301" s="9"/>
      <c r="AF301" s="9"/>
      <c r="AG301" s="9"/>
      <c r="AH301" s="9"/>
    </row>
    <row r="302" spans="1:34" x14ac:dyDescent="0.25">
      <c r="A302" s="9"/>
      <c r="B302" s="9"/>
      <c r="C302" s="9"/>
      <c r="D302" s="9"/>
      <c r="E302" s="9"/>
      <c r="F302" s="9"/>
      <c r="H302" s="9"/>
      <c r="I302" s="9"/>
      <c r="J302" s="9"/>
      <c r="K302" s="9"/>
      <c r="L302" s="9"/>
      <c r="M302" s="9"/>
      <c r="N302" s="9"/>
      <c r="O302" s="9"/>
      <c r="P302" s="9"/>
      <c r="Q302" s="9"/>
      <c r="R302" s="9"/>
      <c r="U302" s="9"/>
      <c r="V302" s="9"/>
      <c r="X302" s="9"/>
      <c r="Y302" s="9"/>
      <c r="Z302" s="9"/>
      <c r="AA302" s="9"/>
      <c r="AB302" s="9"/>
      <c r="AC302" s="9"/>
      <c r="AD302" s="9"/>
      <c r="AE302" s="9"/>
      <c r="AF302" s="9"/>
      <c r="AG302" s="9"/>
      <c r="AH302" s="9"/>
    </row>
    <row r="303" spans="1:34" x14ac:dyDescent="0.25">
      <c r="A303" s="9"/>
      <c r="B303" s="9"/>
      <c r="C303" s="9"/>
      <c r="D303" s="9"/>
      <c r="E303" s="9"/>
      <c r="F303" s="9"/>
      <c r="H303" s="9"/>
      <c r="I303" s="9"/>
      <c r="J303" s="9"/>
      <c r="K303" s="9"/>
      <c r="L303" s="9"/>
      <c r="M303" s="9"/>
      <c r="N303" s="9"/>
      <c r="O303" s="9"/>
      <c r="P303" s="9"/>
      <c r="Q303" s="9"/>
      <c r="R303" s="9"/>
      <c r="U303" s="9"/>
      <c r="V303" s="9"/>
      <c r="X303" s="9"/>
      <c r="Y303" s="9"/>
      <c r="Z303" s="9"/>
      <c r="AA303" s="9"/>
      <c r="AB303" s="9"/>
      <c r="AC303" s="9"/>
      <c r="AD303" s="9"/>
      <c r="AE303" s="9"/>
      <c r="AF303" s="9"/>
      <c r="AG303" s="9"/>
      <c r="AH303" s="9"/>
    </row>
    <row r="304" spans="1:34" x14ac:dyDescent="0.25">
      <c r="A304" s="9"/>
      <c r="B304" s="9"/>
      <c r="C304" s="9"/>
      <c r="D304" s="9"/>
      <c r="E304" s="9"/>
      <c r="F304" s="9"/>
      <c r="H304" s="9"/>
      <c r="I304" s="9"/>
      <c r="J304" s="9"/>
      <c r="K304" s="9"/>
      <c r="L304" s="9"/>
      <c r="M304" s="9"/>
      <c r="N304" s="9"/>
      <c r="O304" s="9"/>
      <c r="P304" s="9"/>
      <c r="Q304" s="9"/>
      <c r="R304" s="9"/>
      <c r="U304" s="9"/>
      <c r="V304" s="9"/>
      <c r="X304" s="9"/>
      <c r="Y304" s="9"/>
      <c r="Z304" s="9"/>
      <c r="AA304" s="9"/>
      <c r="AB304" s="9"/>
      <c r="AC304" s="9"/>
      <c r="AD304" s="9"/>
      <c r="AE304" s="9"/>
      <c r="AF304" s="9"/>
      <c r="AG304" s="9"/>
      <c r="AH304" s="9"/>
    </row>
    <row r="305" spans="1:34" x14ac:dyDescent="0.25">
      <c r="A305" s="9"/>
      <c r="B305" s="9"/>
      <c r="C305" s="9"/>
      <c r="D305" s="9"/>
      <c r="E305" s="9"/>
      <c r="F305" s="9"/>
      <c r="H305" s="9"/>
      <c r="I305" s="9"/>
      <c r="J305" s="9"/>
      <c r="K305" s="9"/>
      <c r="L305" s="9"/>
      <c r="M305" s="9"/>
      <c r="N305" s="9"/>
      <c r="O305" s="9"/>
      <c r="P305" s="9"/>
      <c r="Q305" s="9"/>
      <c r="R305" s="9"/>
      <c r="U305" s="9"/>
      <c r="V305" s="9"/>
      <c r="X305" s="9"/>
      <c r="Y305" s="9"/>
      <c r="Z305" s="9"/>
      <c r="AA305" s="9"/>
      <c r="AB305" s="9"/>
      <c r="AC305" s="9"/>
      <c r="AD305" s="9"/>
      <c r="AE305" s="9"/>
      <c r="AF305" s="9"/>
      <c r="AG305" s="9"/>
      <c r="AH305" s="9"/>
    </row>
    <row r="306" spans="1:34" x14ac:dyDescent="0.25">
      <c r="A306" s="9"/>
      <c r="B306" s="9"/>
      <c r="C306" s="9"/>
      <c r="D306" s="9"/>
      <c r="E306" s="9"/>
      <c r="F306" s="9"/>
      <c r="H306" s="9"/>
      <c r="I306" s="9"/>
      <c r="J306" s="9"/>
      <c r="K306" s="9"/>
      <c r="L306" s="9"/>
      <c r="M306" s="9"/>
      <c r="N306" s="9"/>
      <c r="O306" s="9"/>
      <c r="P306" s="9"/>
      <c r="Q306" s="9"/>
      <c r="R306" s="9"/>
      <c r="U306" s="9"/>
      <c r="V306" s="9"/>
      <c r="X306" s="9"/>
      <c r="Y306" s="9"/>
      <c r="Z306" s="9"/>
      <c r="AA306" s="9"/>
      <c r="AB306" s="9"/>
      <c r="AC306" s="9"/>
      <c r="AD306" s="9"/>
      <c r="AE306" s="9"/>
      <c r="AF306" s="9"/>
      <c r="AG306" s="9"/>
      <c r="AH306" s="9"/>
    </row>
    <row r="307" spans="1:34" x14ac:dyDescent="0.25">
      <c r="A307" s="9"/>
      <c r="B307" s="9"/>
      <c r="C307" s="9"/>
      <c r="D307" s="9"/>
      <c r="E307" s="9"/>
      <c r="F307" s="9"/>
      <c r="H307" s="9"/>
      <c r="I307" s="9"/>
      <c r="J307" s="9"/>
      <c r="K307" s="9"/>
      <c r="L307" s="9"/>
      <c r="M307" s="9"/>
      <c r="N307" s="9"/>
      <c r="O307" s="9"/>
      <c r="P307" s="9"/>
      <c r="Q307" s="9"/>
      <c r="R307" s="9"/>
      <c r="U307" s="9"/>
      <c r="V307" s="9"/>
      <c r="X307" s="9"/>
      <c r="Y307" s="9"/>
      <c r="Z307" s="9"/>
      <c r="AA307" s="9"/>
      <c r="AB307" s="9"/>
      <c r="AC307" s="9"/>
      <c r="AD307" s="9"/>
      <c r="AE307" s="9"/>
      <c r="AF307" s="9"/>
      <c r="AG307" s="9"/>
      <c r="AH307" s="9"/>
    </row>
    <row r="308" spans="1:34" x14ac:dyDescent="0.25">
      <c r="A308" s="9"/>
      <c r="B308" s="9"/>
      <c r="C308" s="9"/>
      <c r="D308" s="9"/>
      <c r="E308" s="9"/>
      <c r="F308" s="9"/>
      <c r="H308" s="9"/>
      <c r="I308" s="9"/>
      <c r="J308" s="9"/>
      <c r="K308" s="9"/>
      <c r="L308" s="9"/>
      <c r="M308" s="9"/>
      <c r="N308" s="9"/>
      <c r="O308" s="9"/>
      <c r="P308" s="9"/>
      <c r="Q308" s="9"/>
      <c r="R308" s="9"/>
      <c r="U308" s="9"/>
      <c r="V308" s="9"/>
      <c r="X308" s="9"/>
      <c r="Y308" s="9"/>
      <c r="Z308" s="9"/>
      <c r="AA308" s="9"/>
      <c r="AB308" s="9"/>
      <c r="AC308" s="9"/>
      <c r="AD308" s="9"/>
      <c r="AE308" s="9"/>
      <c r="AF308" s="9"/>
      <c r="AG308" s="9"/>
      <c r="AH308" s="9"/>
    </row>
    <row r="309" spans="1:34" x14ac:dyDescent="0.25">
      <c r="A309" s="9"/>
      <c r="B309" s="9"/>
      <c r="C309" s="9"/>
      <c r="D309" s="9"/>
      <c r="E309" s="9"/>
      <c r="F309" s="9"/>
      <c r="H309" s="9"/>
      <c r="I309" s="9"/>
      <c r="J309" s="9"/>
      <c r="K309" s="9"/>
      <c r="L309" s="9"/>
      <c r="M309" s="9"/>
      <c r="N309" s="9"/>
      <c r="O309" s="9"/>
      <c r="P309" s="9"/>
      <c r="Q309" s="9"/>
      <c r="R309" s="9"/>
      <c r="U309" s="9"/>
      <c r="V309" s="9"/>
      <c r="X309" s="9"/>
      <c r="Y309" s="9"/>
      <c r="Z309" s="9"/>
      <c r="AA309" s="9"/>
      <c r="AB309" s="9"/>
      <c r="AC309" s="9"/>
      <c r="AD309" s="9"/>
      <c r="AE309" s="9"/>
      <c r="AF309" s="9"/>
      <c r="AG309" s="9"/>
      <c r="AH309" s="9"/>
    </row>
    <row r="310" spans="1:34" x14ac:dyDescent="0.25">
      <c r="A310" s="9"/>
      <c r="B310" s="9"/>
      <c r="C310" s="9"/>
      <c r="D310" s="9"/>
      <c r="E310" s="9"/>
      <c r="F310" s="9"/>
      <c r="H310" s="9"/>
      <c r="I310" s="9"/>
      <c r="J310" s="9"/>
      <c r="K310" s="9"/>
      <c r="L310" s="9"/>
      <c r="M310" s="9"/>
      <c r="N310" s="9"/>
      <c r="O310" s="9"/>
      <c r="P310" s="9"/>
      <c r="Q310" s="9"/>
      <c r="R310" s="9"/>
      <c r="U310" s="9"/>
      <c r="V310" s="9"/>
      <c r="X310" s="9"/>
      <c r="Y310" s="9"/>
      <c r="Z310" s="9"/>
      <c r="AA310" s="9"/>
      <c r="AB310" s="9"/>
      <c r="AC310" s="9"/>
      <c r="AD310" s="9"/>
      <c r="AE310" s="9"/>
      <c r="AF310" s="9"/>
      <c r="AG310" s="9"/>
      <c r="AH310" s="9"/>
    </row>
    <row r="311" spans="1:34" x14ac:dyDescent="0.25">
      <c r="A311" s="9"/>
      <c r="B311" s="9"/>
      <c r="C311" s="9"/>
      <c r="D311" s="9"/>
      <c r="E311" s="9"/>
      <c r="F311" s="9"/>
      <c r="H311" s="9"/>
      <c r="I311" s="9"/>
      <c r="J311" s="9"/>
      <c r="K311" s="9"/>
      <c r="L311" s="9"/>
      <c r="M311" s="9"/>
      <c r="N311" s="9"/>
      <c r="O311" s="9"/>
      <c r="P311" s="9"/>
      <c r="Q311" s="9"/>
      <c r="R311" s="9"/>
      <c r="U311" s="9"/>
      <c r="V311" s="9"/>
      <c r="X311" s="9"/>
      <c r="Y311" s="9"/>
      <c r="Z311" s="9"/>
      <c r="AA311" s="9"/>
      <c r="AB311" s="9"/>
      <c r="AC311" s="9"/>
      <c r="AD311" s="9"/>
      <c r="AE311" s="9"/>
      <c r="AF311" s="9"/>
      <c r="AG311" s="9"/>
      <c r="AH311" s="9"/>
    </row>
    <row r="312" spans="1:34" x14ac:dyDescent="0.25">
      <c r="A312" s="9"/>
      <c r="B312" s="9"/>
      <c r="C312" s="9"/>
      <c r="D312" s="9"/>
      <c r="E312" s="9"/>
      <c r="F312" s="9"/>
      <c r="H312" s="9"/>
      <c r="I312" s="9"/>
      <c r="J312" s="9"/>
      <c r="K312" s="9"/>
      <c r="L312" s="9"/>
      <c r="M312" s="9"/>
      <c r="N312" s="9"/>
      <c r="O312" s="9"/>
      <c r="P312" s="9"/>
      <c r="Q312" s="9"/>
      <c r="R312" s="9"/>
      <c r="U312" s="9"/>
      <c r="V312" s="9"/>
      <c r="X312" s="9"/>
      <c r="Y312" s="9"/>
      <c r="Z312" s="9"/>
      <c r="AA312" s="9"/>
      <c r="AB312" s="9"/>
      <c r="AC312" s="9"/>
      <c r="AD312" s="9"/>
      <c r="AE312" s="9"/>
      <c r="AF312" s="9"/>
      <c r="AG312" s="9"/>
      <c r="AH312" s="9"/>
    </row>
    <row r="313" spans="1:34" x14ac:dyDescent="0.25">
      <c r="A313" s="9"/>
      <c r="B313" s="9"/>
      <c r="C313" s="9"/>
      <c r="D313" s="9"/>
      <c r="E313" s="9"/>
      <c r="F313" s="9"/>
      <c r="H313" s="9"/>
      <c r="I313" s="9"/>
      <c r="J313" s="9"/>
      <c r="K313" s="9"/>
      <c r="L313" s="9"/>
      <c r="M313" s="9"/>
      <c r="N313" s="9"/>
      <c r="O313" s="9"/>
      <c r="P313" s="9"/>
      <c r="Q313" s="9"/>
      <c r="R313" s="9"/>
      <c r="U313" s="9"/>
      <c r="V313" s="9"/>
      <c r="X313" s="9"/>
      <c r="Y313" s="9"/>
      <c r="Z313" s="9"/>
      <c r="AA313" s="9"/>
      <c r="AB313" s="9"/>
      <c r="AC313" s="9"/>
      <c r="AD313" s="9"/>
      <c r="AE313" s="9"/>
      <c r="AF313" s="9"/>
      <c r="AG313" s="9"/>
      <c r="AH313" s="9"/>
    </row>
    <row r="314" spans="1:34" x14ac:dyDescent="0.25">
      <c r="A314" s="9"/>
      <c r="B314" s="9"/>
      <c r="C314" s="9"/>
      <c r="D314" s="9"/>
      <c r="E314" s="9"/>
      <c r="F314" s="9"/>
      <c r="H314" s="9"/>
      <c r="I314" s="9"/>
      <c r="J314" s="9"/>
      <c r="K314" s="9"/>
      <c r="L314" s="9"/>
      <c r="M314" s="9"/>
      <c r="N314" s="9"/>
      <c r="O314" s="9"/>
      <c r="P314" s="9"/>
      <c r="Q314" s="9"/>
      <c r="R314" s="9"/>
      <c r="U314" s="9"/>
      <c r="V314" s="9"/>
      <c r="X314" s="9"/>
      <c r="Y314" s="9"/>
      <c r="Z314" s="9"/>
      <c r="AA314" s="9"/>
      <c r="AB314" s="9"/>
      <c r="AC314" s="9"/>
      <c r="AD314" s="9"/>
      <c r="AE314" s="9"/>
      <c r="AF314" s="9"/>
      <c r="AG314" s="9"/>
      <c r="AH314" s="9"/>
    </row>
    <row r="315" spans="1:34" x14ac:dyDescent="0.25">
      <c r="A315" s="9"/>
      <c r="B315" s="9"/>
      <c r="C315" s="9"/>
      <c r="D315" s="9"/>
      <c r="E315" s="9"/>
      <c r="F315" s="9"/>
      <c r="H315" s="9"/>
      <c r="I315" s="9"/>
      <c r="J315" s="9"/>
      <c r="K315" s="9"/>
      <c r="L315" s="9"/>
      <c r="M315" s="9"/>
      <c r="N315" s="9"/>
      <c r="O315" s="9"/>
      <c r="P315" s="9"/>
      <c r="Q315" s="9"/>
      <c r="R315" s="9"/>
      <c r="U315" s="9"/>
      <c r="V315" s="9"/>
      <c r="X315" s="9"/>
      <c r="Y315" s="9"/>
      <c r="Z315" s="9"/>
      <c r="AA315" s="9"/>
      <c r="AB315" s="9"/>
      <c r="AC315" s="9"/>
      <c r="AD315" s="9"/>
      <c r="AE315" s="9"/>
      <c r="AF315" s="9"/>
      <c r="AG315" s="9"/>
      <c r="AH315" s="9"/>
    </row>
    <row r="316" spans="1:34" x14ac:dyDescent="0.25">
      <c r="A316" s="9"/>
      <c r="B316" s="9"/>
      <c r="C316" s="9"/>
      <c r="D316" s="9"/>
      <c r="E316" s="9"/>
      <c r="F316" s="9"/>
      <c r="H316" s="9"/>
      <c r="I316" s="9"/>
      <c r="J316" s="9"/>
      <c r="K316" s="9"/>
      <c r="L316" s="9"/>
      <c r="M316" s="9"/>
      <c r="N316" s="9"/>
      <c r="O316" s="9"/>
      <c r="P316" s="9"/>
      <c r="Q316" s="9"/>
      <c r="R316" s="9"/>
      <c r="U316" s="9"/>
      <c r="V316" s="9"/>
      <c r="X316" s="9"/>
      <c r="Y316" s="9"/>
      <c r="Z316" s="9"/>
      <c r="AA316" s="9"/>
      <c r="AB316" s="9"/>
      <c r="AC316" s="9"/>
      <c r="AD316" s="9"/>
      <c r="AE316" s="9"/>
      <c r="AF316" s="9"/>
      <c r="AG316" s="9"/>
      <c r="AH316" s="9"/>
    </row>
    <row r="317" spans="1:34" x14ac:dyDescent="0.25">
      <c r="A317" s="9"/>
      <c r="B317" s="9"/>
      <c r="C317" s="9"/>
      <c r="D317" s="9"/>
      <c r="E317" s="9"/>
      <c r="F317" s="9"/>
      <c r="H317" s="9"/>
      <c r="I317" s="9"/>
      <c r="J317" s="9"/>
      <c r="K317" s="9"/>
      <c r="L317" s="9"/>
      <c r="M317" s="9"/>
      <c r="N317" s="9"/>
      <c r="O317" s="9"/>
      <c r="P317" s="9"/>
      <c r="Q317" s="9"/>
      <c r="R317" s="9"/>
      <c r="U317" s="9"/>
      <c r="V317" s="9"/>
      <c r="X317" s="9"/>
      <c r="Y317" s="9"/>
      <c r="Z317" s="9"/>
      <c r="AA317" s="9"/>
      <c r="AB317" s="9"/>
      <c r="AC317" s="9"/>
      <c r="AD317" s="9"/>
      <c r="AE317" s="9"/>
      <c r="AF317" s="9"/>
      <c r="AG317" s="9"/>
      <c r="AH317" s="9"/>
    </row>
    <row r="318" spans="1:34" x14ac:dyDescent="0.25">
      <c r="A318" s="9"/>
      <c r="B318" s="9"/>
      <c r="C318" s="9"/>
      <c r="D318" s="9"/>
      <c r="E318" s="9"/>
      <c r="F318" s="9"/>
      <c r="H318" s="9"/>
      <c r="I318" s="9"/>
      <c r="J318" s="9"/>
      <c r="K318" s="9"/>
      <c r="L318" s="9"/>
      <c r="M318" s="9"/>
      <c r="N318" s="9"/>
      <c r="O318" s="9"/>
      <c r="P318" s="9"/>
      <c r="Q318" s="9"/>
      <c r="R318" s="9"/>
      <c r="U318" s="9"/>
      <c r="V318" s="9"/>
      <c r="X318" s="9"/>
      <c r="Y318" s="9"/>
      <c r="Z318" s="9"/>
      <c r="AA318" s="9"/>
      <c r="AB318" s="9"/>
      <c r="AC318" s="9"/>
      <c r="AD318" s="9"/>
      <c r="AE318" s="9"/>
      <c r="AF318" s="9"/>
      <c r="AG318" s="9"/>
      <c r="AH318" s="9"/>
    </row>
    <row r="319" spans="1:34" x14ac:dyDescent="0.25">
      <c r="A319" s="9"/>
      <c r="B319" s="9"/>
      <c r="C319" s="9"/>
      <c r="D319" s="9"/>
      <c r="E319" s="9"/>
      <c r="F319" s="9"/>
      <c r="H319" s="9"/>
      <c r="I319" s="9"/>
      <c r="J319" s="9"/>
      <c r="K319" s="9"/>
      <c r="L319" s="9"/>
      <c r="M319" s="9"/>
      <c r="N319" s="9"/>
      <c r="O319" s="9"/>
      <c r="P319" s="9"/>
      <c r="Q319" s="9"/>
      <c r="R319" s="9"/>
      <c r="U319" s="9"/>
      <c r="V319" s="9"/>
      <c r="X319" s="9"/>
      <c r="Y319" s="9"/>
      <c r="Z319" s="9"/>
      <c r="AA319" s="9"/>
      <c r="AB319" s="9"/>
      <c r="AC319" s="9"/>
      <c r="AD319" s="9"/>
      <c r="AE319" s="9"/>
      <c r="AF319" s="9"/>
      <c r="AG319" s="9"/>
      <c r="AH319" s="9"/>
    </row>
    <row r="320" spans="1:34" x14ac:dyDescent="0.25">
      <c r="A320" s="9"/>
      <c r="B320" s="9"/>
      <c r="C320" s="9"/>
      <c r="D320" s="9"/>
      <c r="E320" s="9"/>
      <c r="F320" s="9"/>
      <c r="H320" s="9"/>
      <c r="I320" s="9"/>
      <c r="J320" s="9"/>
      <c r="K320" s="9"/>
      <c r="L320" s="9"/>
      <c r="M320" s="9"/>
      <c r="N320" s="9"/>
      <c r="O320" s="9"/>
      <c r="P320" s="9"/>
      <c r="Q320" s="9"/>
      <c r="R320" s="9"/>
      <c r="U320" s="9"/>
      <c r="V320" s="9"/>
      <c r="X320" s="9"/>
      <c r="Y320" s="9"/>
      <c r="Z320" s="9"/>
      <c r="AA320" s="9"/>
      <c r="AB320" s="9"/>
      <c r="AC320" s="9"/>
      <c r="AD320" s="9"/>
      <c r="AE320" s="9"/>
      <c r="AF320" s="9"/>
      <c r="AG320" s="9"/>
      <c r="AH320" s="9"/>
    </row>
    <row r="321" spans="1:34" x14ac:dyDescent="0.25">
      <c r="A321" s="9"/>
      <c r="B321" s="9"/>
      <c r="C321" s="9"/>
      <c r="D321" s="9"/>
      <c r="E321" s="9"/>
      <c r="F321" s="9"/>
      <c r="H321" s="9"/>
      <c r="I321" s="9"/>
      <c r="J321" s="9"/>
      <c r="K321" s="9"/>
      <c r="L321" s="9"/>
      <c r="M321" s="9"/>
      <c r="N321" s="9"/>
      <c r="O321" s="9"/>
      <c r="P321" s="9"/>
      <c r="Q321" s="9"/>
      <c r="R321" s="9"/>
      <c r="U321" s="9"/>
      <c r="V321" s="9"/>
      <c r="X321" s="9"/>
      <c r="Y321" s="9"/>
      <c r="Z321" s="9"/>
      <c r="AA321" s="9"/>
      <c r="AB321" s="9"/>
      <c r="AC321" s="9"/>
      <c r="AD321" s="9"/>
      <c r="AE321" s="9"/>
      <c r="AF321" s="9"/>
      <c r="AG321" s="9"/>
      <c r="AH321" s="9"/>
    </row>
    <row r="322" spans="1:34" x14ac:dyDescent="0.25">
      <c r="A322" s="9"/>
      <c r="B322" s="9"/>
      <c r="C322" s="9"/>
      <c r="D322" s="9"/>
      <c r="E322" s="9"/>
      <c r="F322" s="9"/>
      <c r="H322" s="9"/>
      <c r="I322" s="9"/>
      <c r="J322" s="9"/>
      <c r="K322" s="9"/>
      <c r="L322" s="9"/>
      <c r="M322" s="9"/>
      <c r="N322" s="9"/>
      <c r="O322" s="9"/>
      <c r="P322" s="9"/>
      <c r="Q322" s="9"/>
      <c r="R322" s="9"/>
      <c r="U322" s="9"/>
      <c r="V322" s="9"/>
      <c r="X322" s="9"/>
      <c r="Y322" s="9"/>
      <c r="Z322" s="9"/>
      <c r="AA322" s="9"/>
      <c r="AB322" s="9"/>
      <c r="AC322" s="9"/>
      <c r="AD322" s="9"/>
      <c r="AE322" s="9"/>
      <c r="AF322" s="9"/>
      <c r="AG322" s="9"/>
      <c r="AH322" s="9"/>
    </row>
    <row r="323" spans="1:34" x14ac:dyDescent="0.25">
      <c r="A323" s="9"/>
      <c r="B323" s="9"/>
      <c r="C323" s="9"/>
      <c r="D323" s="9"/>
      <c r="E323" s="9"/>
      <c r="F323" s="9"/>
      <c r="H323" s="9"/>
      <c r="I323" s="9"/>
      <c r="J323" s="9"/>
      <c r="K323" s="9"/>
      <c r="L323" s="9"/>
      <c r="M323" s="9"/>
      <c r="N323" s="9"/>
      <c r="O323" s="9"/>
      <c r="P323" s="9"/>
      <c r="Q323" s="9"/>
      <c r="R323" s="9"/>
      <c r="U323" s="9"/>
      <c r="V323" s="9"/>
      <c r="X323" s="9"/>
      <c r="Y323" s="9"/>
      <c r="Z323" s="9"/>
      <c r="AA323" s="9"/>
      <c r="AB323" s="9"/>
      <c r="AC323" s="9"/>
      <c r="AD323" s="9"/>
      <c r="AE323" s="9"/>
      <c r="AF323" s="9"/>
      <c r="AG323" s="9"/>
      <c r="AH323" s="9"/>
    </row>
    <row r="324" spans="1:34" x14ac:dyDescent="0.25">
      <c r="A324" s="9"/>
      <c r="B324" s="9"/>
      <c r="C324" s="9"/>
      <c r="D324" s="9"/>
      <c r="E324" s="9"/>
      <c r="F324" s="9"/>
      <c r="H324" s="9"/>
      <c r="I324" s="9"/>
      <c r="J324" s="9"/>
      <c r="K324" s="9"/>
      <c r="L324" s="9"/>
      <c r="M324" s="9"/>
      <c r="N324" s="9"/>
      <c r="O324" s="9"/>
      <c r="P324" s="9"/>
      <c r="Q324" s="9"/>
      <c r="R324" s="9"/>
      <c r="U324" s="9"/>
      <c r="V324" s="9"/>
      <c r="X324" s="9"/>
      <c r="Y324" s="9"/>
      <c r="Z324" s="9"/>
      <c r="AA324" s="9"/>
      <c r="AB324" s="9"/>
      <c r="AC324" s="9"/>
      <c r="AD324" s="9"/>
      <c r="AE324" s="9"/>
      <c r="AF324" s="9"/>
      <c r="AG324" s="9"/>
      <c r="AH324" s="9"/>
    </row>
    <row r="325" spans="1:34" x14ac:dyDescent="0.25">
      <c r="A325" s="9"/>
      <c r="B325" s="9"/>
      <c r="C325" s="9"/>
      <c r="D325" s="9"/>
      <c r="E325" s="9"/>
      <c r="F325" s="9"/>
      <c r="H325" s="9"/>
      <c r="I325" s="9"/>
      <c r="J325" s="9"/>
      <c r="K325" s="9"/>
      <c r="L325" s="9"/>
      <c r="M325" s="9"/>
      <c r="N325" s="9"/>
      <c r="O325" s="9"/>
      <c r="P325" s="9"/>
      <c r="Q325" s="9"/>
      <c r="R325" s="9"/>
      <c r="U325" s="9"/>
      <c r="V325" s="9"/>
      <c r="X325" s="9"/>
      <c r="Y325" s="9"/>
      <c r="Z325" s="9"/>
      <c r="AA325" s="9"/>
      <c r="AB325" s="9"/>
      <c r="AC325" s="9"/>
      <c r="AD325" s="9"/>
      <c r="AE325" s="9"/>
      <c r="AF325" s="9"/>
      <c r="AG325" s="9"/>
      <c r="AH325" s="9"/>
    </row>
    <row r="326" spans="1:34" x14ac:dyDescent="0.25">
      <c r="A326" s="9"/>
      <c r="B326" s="9"/>
      <c r="C326" s="9"/>
      <c r="D326" s="9"/>
      <c r="E326" s="9"/>
      <c r="F326" s="9"/>
      <c r="H326" s="9"/>
      <c r="I326" s="9"/>
      <c r="J326" s="9"/>
      <c r="K326" s="9"/>
      <c r="L326" s="9"/>
      <c r="M326" s="9"/>
      <c r="N326" s="9"/>
      <c r="O326" s="9"/>
      <c r="P326" s="9"/>
      <c r="Q326" s="9"/>
      <c r="R326" s="9"/>
      <c r="U326" s="9"/>
      <c r="V326" s="9"/>
      <c r="X326" s="9"/>
      <c r="Y326" s="9"/>
      <c r="Z326" s="9"/>
      <c r="AA326" s="9"/>
      <c r="AB326" s="9"/>
      <c r="AC326" s="9"/>
      <c r="AD326" s="9"/>
      <c r="AE326" s="9"/>
      <c r="AF326" s="9"/>
      <c r="AG326" s="9"/>
      <c r="AH326" s="9"/>
    </row>
    <row r="327" spans="1:34" x14ac:dyDescent="0.25">
      <c r="A327" s="9"/>
      <c r="B327" s="9"/>
      <c r="C327" s="9"/>
      <c r="D327" s="9"/>
      <c r="E327" s="9"/>
      <c r="F327" s="9"/>
      <c r="H327" s="9"/>
      <c r="I327" s="9"/>
      <c r="J327" s="9"/>
      <c r="K327" s="9"/>
      <c r="L327" s="9"/>
      <c r="M327" s="9"/>
      <c r="N327" s="9"/>
      <c r="O327" s="9"/>
      <c r="P327" s="9"/>
      <c r="Q327" s="9"/>
      <c r="R327" s="9"/>
      <c r="U327" s="9"/>
      <c r="V327" s="9"/>
      <c r="X327" s="9"/>
      <c r="Y327" s="9"/>
      <c r="Z327" s="9"/>
      <c r="AA327" s="9"/>
      <c r="AB327" s="9"/>
      <c r="AC327" s="9"/>
      <c r="AD327" s="9"/>
      <c r="AE327" s="9"/>
      <c r="AF327" s="9"/>
      <c r="AG327" s="9"/>
      <c r="AH327" s="9"/>
    </row>
    <row r="328" spans="1:34" x14ac:dyDescent="0.25">
      <c r="A328" s="9"/>
      <c r="B328" s="9"/>
      <c r="C328" s="9"/>
      <c r="D328" s="9"/>
      <c r="E328" s="9"/>
      <c r="F328" s="9"/>
      <c r="H328" s="9"/>
      <c r="I328" s="9"/>
      <c r="J328" s="9"/>
      <c r="K328" s="9"/>
      <c r="L328" s="9"/>
      <c r="M328" s="9"/>
      <c r="N328" s="9"/>
      <c r="O328" s="9"/>
      <c r="P328" s="9"/>
      <c r="Q328" s="9"/>
      <c r="R328" s="9"/>
      <c r="U328" s="9"/>
      <c r="V328" s="9"/>
      <c r="X328" s="9"/>
      <c r="Y328" s="9"/>
      <c r="Z328" s="9"/>
      <c r="AA328" s="9"/>
      <c r="AB328" s="9"/>
      <c r="AC328" s="9"/>
      <c r="AD328" s="9"/>
      <c r="AE328" s="9"/>
      <c r="AF328" s="9"/>
      <c r="AG328" s="9"/>
      <c r="AH328" s="9"/>
    </row>
    <row r="329" spans="1:34" x14ac:dyDescent="0.25">
      <c r="A329" s="9"/>
      <c r="B329" s="9"/>
      <c r="C329" s="9"/>
      <c r="D329" s="9"/>
      <c r="E329" s="9"/>
      <c r="F329" s="9"/>
      <c r="H329" s="9"/>
      <c r="I329" s="9"/>
      <c r="J329" s="9"/>
      <c r="K329" s="9"/>
      <c r="L329" s="9"/>
      <c r="M329" s="9"/>
      <c r="N329" s="9"/>
      <c r="O329" s="9"/>
      <c r="P329" s="9"/>
      <c r="Q329" s="9"/>
      <c r="R329" s="9"/>
      <c r="U329" s="9"/>
      <c r="V329" s="9"/>
      <c r="X329" s="9"/>
      <c r="Y329" s="9"/>
      <c r="Z329" s="9"/>
      <c r="AA329" s="9"/>
      <c r="AB329" s="9"/>
      <c r="AC329" s="9"/>
      <c r="AD329" s="9"/>
      <c r="AE329" s="9"/>
      <c r="AF329" s="9"/>
      <c r="AG329" s="9"/>
      <c r="AH329" s="9"/>
    </row>
    <row r="330" spans="1:34" x14ac:dyDescent="0.25">
      <c r="A330" s="9"/>
      <c r="B330" s="9"/>
      <c r="C330" s="9"/>
      <c r="D330" s="9"/>
      <c r="E330" s="9"/>
      <c r="F330" s="9"/>
      <c r="H330" s="9"/>
      <c r="I330" s="9"/>
      <c r="J330" s="9"/>
      <c r="K330" s="9"/>
      <c r="L330" s="9"/>
      <c r="M330" s="9"/>
      <c r="N330" s="9"/>
      <c r="O330" s="9"/>
      <c r="P330" s="9"/>
      <c r="Q330" s="9"/>
      <c r="R330" s="9"/>
      <c r="U330" s="9"/>
      <c r="V330" s="9"/>
      <c r="X330" s="9"/>
      <c r="Y330" s="9"/>
      <c r="Z330" s="9"/>
      <c r="AA330" s="9"/>
      <c r="AB330" s="9"/>
      <c r="AC330" s="9"/>
      <c r="AD330" s="9"/>
      <c r="AE330" s="9"/>
      <c r="AF330" s="9"/>
      <c r="AG330" s="9"/>
      <c r="AH330" s="9"/>
    </row>
    <row r="331" spans="1:34" x14ac:dyDescent="0.25">
      <c r="A331" s="9"/>
      <c r="B331" s="9"/>
      <c r="C331" s="9"/>
      <c r="D331" s="9"/>
      <c r="E331" s="9"/>
      <c r="F331" s="9"/>
      <c r="H331" s="9"/>
      <c r="I331" s="9"/>
      <c r="J331" s="9"/>
      <c r="K331" s="9"/>
      <c r="L331" s="9"/>
      <c r="M331" s="9"/>
      <c r="N331" s="9"/>
      <c r="O331" s="9"/>
      <c r="P331" s="9"/>
      <c r="Q331" s="9"/>
      <c r="R331" s="9"/>
      <c r="U331" s="9"/>
      <c r="V331" s="9"/>
      <c r="X331" s="9"/>
      <c r="Y331" s="9"/>
      <c r="Z331" s="9"/>
      <c r="AA331" s="9"/>
      <c r="AB331" s="9"/>
      <c r="AC331" s="9"/>
      <c r="AD331" s="9"/>
      <c r="AE331" s="9"/>
      <c r="AF331" s="9"/>
      <c r="AG331" s="9"/>
      <c r="AH331" s="9"/>
    </row>
    <row r="332" spans="1:34" x14ac:dyDescent="0.25">
      <c r="A332" s="9"/>
      <c r="B332" s="9"/>
      <c r="C332" s="9"/>
      <c r="D332" s="9"/>
      <c r="E332" s="9"/>
      <c r="F332" s="9"/>
      <c r="H332" s="9"/>
      <c r="I332" s="9"/>
      <c r="J332" s="9"/>
      <c r="K332" s="9"/>
      <c r="L332" s="9"/>
      <c r="M332" s="9"/>
      <c r="N332" s="9"/>
      <c r="O332" s="9"/>
      <c r="P332" s="9"/>
      <c r="Q332" s="9"/>
      <c r="R332" s="9"/>
      <c r="U332" s="9"/>
      <c r="V332" s="9"/>
      <c r="X332" s="9"/>
      <c r="Y332" s="9"/>
      <c r="Z332" s="9"/>
      <c r="AA332" s="9"/>
      <c r="AB332" s="9"/>
      <c r="AC332" s="9"/>
      <c r="AD332" s="9"/>
      <c r="AE332" s="9"/>
      <c r="AF332" s="9"/>
      <c r="AG332" s="9"/>
      <c r="AH332" s="9"/>
    </row>
    <row r="333" spans="1:34" x14ac:dyDescent="0.25">
      <c r="A333" s="9"/>
      <c r="B333" s="9"/>
      <c r="C333" s="9"/>
      <c r="D333" s="9"/>
      <c r="E333" s="9"/>
      <c r="F333" s="9"/>
      <c r="H333" s="9"/>
      <c r="I333" s="9"/>
      <c r="J333" s="9"/>
      <c r="K333" s="9"/>
      <c r="L333" s="9"/>
      <c r="M333" s="9"/>
      <c r="N333" s="9"/>
      <c r="O333" s="9"/>
      <c r="P333" s="9"/>
      <c r="Q333" s="9"/>
      <c r="R333" s="9"/>
      <c r="U333" s="9"/>
      <c r="V333" s="9"/>
      <c r="X333" s="9"/>
      <c r="Y333" s="9"/>
      <c r="Z333" s="9"/>
      <c r="AA333" s="9"/>
      <c r="AB333" s="9"/>
      <c r="AC333" s="9"/>
      <c r="AD333" s="9"/>
      <c r="AE333" s="9"/>
      <c r="AF333" s="9"/>
      <c r="AG333" s="9"/>
      <c r="AH333" s="9"/>
    </row>
    <row r="334" spans="1:34" x14ac:dyDescent="0.25">
      <c r="A334" s="9"/>
      <c r="B334" s="9"/>
      <c r="C334" s="9"/>
      <c r="D334" s="9"/>
      <c r="E334" s="9"/>
      <c r="F334" s="9"/>
      <c r="H334" s="9"/>
      <c r="I334" s="9"/>
      <c r="J334" s="9"/>
      <c r="K334" s="9"/>
      <c r="L334" s="9"/>
      <c r="M334" s="9"/>
      <c r="N334" s="9"/>
      <c r="O334" s="9"/>
      <c r="P334" s="9"/>
      <c r="Q334" s="9"/>
      <c r="R334" s="9"/>
      <c r="U334" s="9"/>
      <c r="V334" s="9"/>
      <c r="X334" s="9"/>
      <c r="Y334" s="9"/>
      <c r="Z334" s="9"/>
      <c r="AA334" s="9"/>
      <c r="AB334" s="9"/>
      <c r="AC334" s="9"/>
      <c r="AD334" s="9"/>
      <c r="AE334" s="9"/>
      <c r="AF334" s="9"/>
      <c r="AG334" s="9"/>
      <c r="AH334" s="9"/>
    </row>
    <row r="335" spans="1:34" x14ac:dyDescent="0.25">
      <c r="A335" s="9"/>
      <c r="B335" s="9"/>
      <c r="C335" s="9"/>
      <c r="D335" s="9"/>
      <c r="E335" s="9"/>
      <c r="F335" s="9"/>
      <c r="H335" s="9"/>
      <c r="I335" s="9"/>
      <c r="J335" s="9"/>
      <c r="K335" s="9"/>
      <c r="L335" s="9"/>
      <c r="M335" s="9"/>
      <c r="N335" s="9"/>
      <c r="O335" s="9"/>
      <c r="P335" s="9"/>
      <c r="Q335" s="9"/>
      <c r="R335" s="9"/>
      <c r="U335" s="9"/>
      <c r="V335" s="9"/>
      <c r="X335" s="9"/>
      <c r="Y335" s="9"/>
      <c r="Z335" s="9"/>
      <c r="AA335" s="9"/>
      <c r="AB335" s="9"/>
      <c r="AC335" s="9"/>
      <c r="AD335" s="9"/>
      <c r="AE335" s="9"/>
      <c r="AF335" s="9"/>
      <c r="AG335" s="9"/>
      <c r="AH335" s="9"/>
    </row>
    <row r="336" spans="1:34" x14ac:dyDescent="0.25">
      <c r="A336" s="9"/>
      <c r="B336" s="9"/>
      <c r="C336" s="9"/>
      <c r="D336" s="9"/>
      <c r="E336" s="9"/>
      <c r="F336" s="9"/>
      <c r="H336" s="9"/>
      <c r="I336" s="9"/>
      <c r="J336" s="9"/>
      <c r="K336" s="9"/>
      <c r="L336" s="9"/>
      <c r="M336" s="9"/>
      <c r="N336" s="9"/>
      <c r="O336" s="9"/>
      <c r="P336" s="9"/>
      <c r="Q336" s="9"/>
      <c r="R336" s="9"/>
      <c r="U336" s="9"/>
      <c r="V336" s="9"/>
      <c r="X336" s="9"/>
      <c r="Y336" s="9"/>
      <c r="Z336" s="9"/>
      <c r="AA336" s="9"/>
      <c r="AB336" s="9"/>
      <c r="AC336" s="9"/>
      <c r="AD336" s="9"/>
      <c r="AE336" s="9"/>
      <c r="AF336" s="9"/>
      <c r="AG336" s="9"/>
      <c r="AH336" s="9"/>
    </row>
    <row r="337" spans="1:34" x14ac:dyDescent="0.25">
      <c r="A337" s="9"/>
      <c r="B337" s="9"/>
      <c r="C337" s="9"/>
      <c r="D337" s="9"/>
      <c r="E337" s="9"/>
      <c r="F337" s="9"/>
      <c r="H337" s="9"/>
      <c r="I337" s="9"/>
      <c r="J337" s="9"/>
      <c r="K337" s="9"/>
      <c r="L337" s="9"/>
      <c r="M337" s="9"/>
      <c r="N337" s="9"/>
      <c r="O337" s="9"/>
      <c r="P337" s="9"/>
      <c r="Q337" s="9"/>
      <c r="R337" s="9"/>
      <c r="U337" s="9"/>
      <c r="V337" s="9"/>
      <c r="X337" s="9"/>
      <c r="Y337" s="9"/>
      <c r="Z337" s="9"/>
      <c r="AA337" s="9"/>
      <c r="AB337" s="9"/>
      <c r="AC337" s="9"/>
      <c r="AD337" s="9"/>
      <c r="AE337" s="9"/>
      <c r="AF337" s="9"/>
      <c r="AG337" s="9"/>
      <c r="AH337" s="9"/>
    </row>
    <row r="338" spans="1:34" x14ac:dyDescent="0.25">
      <c r="A338" s="9"/>
      <c r="B338" s="9"/>
      <c r="C338" s="9"/>
      <c r="D338" s="9"/>
      <c r="E338" s="9"/>
      <c r="F338" s="9"/>
      <c r="H338" s="9"/>
      <c r="I338" s="9"/>
      <c r="J338" s="9"/>
      <c r="K338" s="9"/>
      <c r="L338" s="9"/>
      <c r="M338" s="9"/>
      <c r="N338" s="9"/>
      <c r="O338" s="9"/>
      <c r="P338" s="9"/>
      <c r="Q338" s="9"/>
      <c r="R338" s="9"/>
      <c r="U338" s="9"/>
      <c r="V338" s="9"/>
      <c r="X338" s="9"/>
      <c r="Y338" s="9"/>
      <c r="Z338" s="9"/>
      <c r="AA338" s="9"/>
      <c r="AB338" s="9"/>
      <c r="AC338" s="9"/>
      <c r="AD338" s="9"/>
      <c r="AE338" s="9"/>
      <c r="AF338" s="9"/>
      <c r="AG338" s="9"/>
      <c r="AH338" s="9"/>
    </row>
    <row r="339" spans="1:34" x14ac:dyDescent="0.25">
      <c r="A339" s="9"/>
      <c r="B339" s="9"/>
      <c r="C339" s="9"/>
      <c r="D339" s="9"/>
      <c r="E339" s="9"/>
      <c r="F339" s="9"/>
      <c r="H339" s="9"/>
      <c r="I339" s="9"/>
      <c r="J339" s="9"/>
      <c r="K339" s="9"/>
      <c r="L339" s="9"/>
      <c r="M339" s="9"/>
      <c r="N339" s="9"/>
      <c r="O339" s="9"/>
      <c r="P339" s="9"/>
      <c r="Q339" s="9"/>
      <c r="R339" s="9"/>
      <c r="U339" s="9"/>
      <c r="V339" s="9"/>
      <c r="X339" s="9"/>
      <c r="Y339" s="9"/>
      <c r="Z339" s="9"/>
      <c r="AA339" s="9"/>
      <c r="AB339" s="9"/>
      <c r="AC339" s="9"/>
      <c r="AD339" s="9"/>
      <c r="AE339" s="9"/>
      <c r="AF339" s="9"/>
      <c r="AG339" s="9"/>
      <c r="AH339" s="9"/>
    </row>
    <row r="340" spans="1:34" x14ac:dyDescent="0.25">
      <c r="A340" s="9"/>
      <c r="B340" s="9"/>
      <c r="C340" s="9"/>
      <c r="D340" s="9"/>
      <c r="E340" s="9"/>
      <c r="F340" s="9"/>
      <c r="H340" s="9"/>
      <c r="I340" s="9"/>
      <c r="J340" s="9"/>
      <c r="K340" s="9"/>
      <c r="L340" s="9"/>
      <c r="M340" s="9"/>
      <c r="N340" s="9"/>
      <c r="O340" s="9"/>
      <c r="P340" s="9"/>
      <c r="Q340" s="9"/>
      <c r="R340" s="9"/>
      <c r="U340" s="9"/>
      <c r="V340" s="9"/>
      <c r="X340" s="9"/>
      <c r="Y340" s="9"/>
      <c r="Z340" s="9"/>
      <c r="AA340" s="9"/>
      <c r="AB340" s="9"/>
      <c r="AC340" s="9"/>
      <c r="AD340" s="9"/>
      <c r="AE340" s="9"/>
      <c r="AF340" s="9"/>
      <c r="AG340" s="9"/>
      <c r="AH340" s="9"/>
    </row>
    <row r="341" spans="1:34" x14ac:dyDescent="0.25">
      <c r="A341" s="9"/>
      <c r="B341" s="9"/>
      <c r="C341" s="9"/>
      <c r="D341" s="9"/>
      <c r="E341" s="9"/>
      <c r="F341" s="9"/>
      <c r="H341" s="9"/>
      <c r="I341" s="9"/>
      <c r="J341" s="9"/>
      <c r="K341" s="9"/>
      <c r="L341" s="9"/>
      <c r="M341" s="9"/>
      <c r="N341" s="9"/>
      <c r="O341" s="9"/>
      <c r="P341" s="9"/>
      <c r="Q341" s="9"/>
      <c r="R341" s="9"/>
      <c r="U341" s="9"/>
      <c r="V341" s="9"/>
      <c r="X341" s="9"/>
      <c r="Y341" s="9"/>
      <c r="Z341" s="9"/>
      <c r="AA341" s="9"/>
      <c r="AB341" s="9"/>
      <c r="AC341" s="9"/>
      <c r="AD341" s="9"/>
      <c r="AE341" s="9"/>
      <c r="AF341" s="9"/>
      <c r="AG341" s="9"/>
      <c r="AH341" s="9"/>
    </row>
    <row r="342" spans="1:34" x14ac:dyDescent="0.25">
      <c r="A342" s="9"/>
      <c r="B342" s="9"/>
      <c r="C342" s="9"/>
      <c r="D342" s="9"/>
      <c r="E342" s="9"/>
      <c r="F342" s="9"/>
      <c r="H342" s="9"/>
      <c r="I342" s="9"/>
      <c r="J342" s="9"/>
      <c r="K342" s="9"/>
      <c r="L342" s="9"/>
      <c r="M342" s="9"/>
      <c r="N342" s="9"/>
      <c r="O342" s="9"/>
      <c r="P342" s="9"/>
      <c r="Q342" s="9"/>
      <c r="R342" s="9"/>
      <c r="U342" s="9"/>
      <c r="V342" s="9"/>
      <c r="X342" s="9"/>
      <c r="Y342" s="9"/>
      <c r="Z342" s="9"/>
      <c r="AA342" s="9"/>
      <c r="AB342" s="9"/>
      <c r="AC342" s="9"/>
      <c r="AD342" s="9"/>
      <c r="AE342" s="9"/>
      <c r="AF342" s="9"/>
      <c r="AG342" s="9"/>
      <c r="AH342" s="9"/>
    </row>
    <row r="343" spans="1:34" x14ac:dyDescent="0.25">
      <c r="A343" s="9"/>
      <c r="B343" s="9"/>
      <c r="C343" s="9"/>
      <c r="D343" s="9"/>
      <c r="E343" s="9"/>
      <c r="F343" s="9"/>
      <c r="H343" s="9"/>
      <c r="I343" s="9"/>
      <c r="J343" s="9"/>
      <c r="K343" s="9"/>
      <c r="L343" s="9"/>
      <c r="M343" s="9"/>
      <c r="N343" s="9"/>
      <c r="O343" s="9"/>
      <c r="P343" s="9"/>
      <c r="Q343" s="9"/>
      <c r="R343" s="9"/>
      <c r="U343" s="9"/>
      <c r="V343" s="9"/>
      <c r="X343" s="9"/>
      <c r="Y343" s="9"/>
      <c r="Z343" s="9"/>
      <c r="AA343" s="9"/>
      <c r="AB343" s="9"/>
      <c r="AC343" s="9"/>
      <c r="AD343" s="9"/>
      <c r="AE343" s="9"/>
      <c r="AF343" s="9"/>
      <c r="AG343" s="9"/>
      <c r="AH343" s="9"/>
    </row>
    <row r="344" spans="1:34" x14ac:dyDescent="0.25">
      <c r="A344" s="9"/>
      <c r="B344" s="9"/>
      <c r="C344" s="9"/>
      <c r="D344" s="9"/>
      <c r="E344" s="9"/>
      <c r="F344" s="9"/>
      <c r="H344" s="9"/>
      <c r="I344" s="9"/>
      <c r="J344" s="9"/>
      <c r="K344" s="9"/>
      <c r="L344" s="9"/>
      <c r="M344" s="9"/>
      <c r="N344" s="9"/>
      <c r="O344" s="9"/>
      <c r="P344" s="9"/>
      <c r="Q344" s="9"/>
      <c r="R344" s="9"/>
      <c r="U344" s="9"/>
      <c r="V344" s="9"/>
      <c r="X344" s="9"/>
      <c r="Y344" s="9"/>
      <c r="Z344" s="9"/>
      <c r="AA344" s="9"/>
      <c r="AB344" s="9"/>
      <c r="AC344" s="9"/>
      <c r="AD344" s="9"/>
      <c r="AE344" s="9"/>
      <c r="AF344" s="9"/>
      <c r="AG344" s="9"/>
      <c r="AH344" s="9"/>
    </row>
    <row r="345" spans="1:34" x14ac:dyDescent="0.25">
      <c r="A345" s="9"/>
      <c r="B345" s="9"/>
      <c r="C345" s="9"/>
      <c r="D345" s="9"/>
      <c r="E345" s="9"/>
      <c r="F345" s="9"/>
      <c r="H345" s="9"/>
      <c r="I345" s="9"/>
      <c r="J345" s="9"/>
      <c r="K345" s="9"/>
      <c r="L345" s="9"/>
      <c r="M345" s="9"/>
      <c r="N345" s="9"/>
      <c r="O345" s="9"/>
      <c r="P345" s="9"/>
      <c r="Q345" s="9"/>
      <c r="R345" s="9"/>
      <c r="U345" s="9"/>
      <c r="V345" s="9"/>
      <c r="X345" s="9"/>
      <c r="Y345" s="9"/>
      <c r="Z345" s="9"/>
      <c r="AA345" s="9"/>
      <c r="AB345" s="9"/>
      <c r="AC345" s="9"/>
      <c r="AD345" s="9"/>
      <c r="AE345" s="9"/>
      <c r="AF345" s="9"/>
      <c r="AG345" s="9"/>
      <c r="AH345" s="9"/>
    </row>
    <row r="346" spans="1:34" x14ac:dyDescent="0.25">
      <c r="A346" s="9"/>
      <c r="B346" s="9"/>
      <c r="C346" s="9"/>
      <c r="D346" s="9"/>
      <c r="E346" s="9"/>
      <c r="F346" s="9"/>
      <c r="H346" s="9"/>
      <c r="I346" s="9"/>
      <c r="J346" s="9"/>
      <c r="K346" s="9"/>
      <c r="L346" s="9"/>
      <c r="M346" s="9"/>
      <c r="N346" s="9"/>
      <c r="O346" s="9"/>
      <c r="P346" s="9"/>
      <c r="Q346" s="9"/>
      <c r="R346" s="9"/>
      <c r="U346" s="9"/>
      <c r="V346" s="9"/>
      <c r="X346" s="9"/>
      <c r="Y346" s="9"/>
      <c r="Z346" s="9"/>
      <c r="AA346" s="9"/>
      <c r="AB346" s="9"/>
      <c r="AC346" s="9"/>
      <c r="AD346" s="9"/>
      <c r="AE346" s="9"/>
      <c r="AF346" s="9"/>
      <c r="AG346" s="9"/>
      <c r="AH346" s="9"/>
    </row>
    <row r="347" spans="1:34" x14ac:dyDescent="0.25">
      <c r="A347" s="9"/>
      <c r="B347" s="9"/>
      <c r="C347" s="9"/>
      <c r="D347" s="9"/>
      <c r="E347" s="9"/>
      <c r="F347" s="9"/>
      <c r="H347" s="9"/>
      <c r="I347" s="9"/>
      <c r="J347" s="9"/>
      <c r="K347" s="9"/>
      <c r="L347" s="9"/>
      <c r="M347" s="9"/>
      <c r="N347" s="9"/>
      <c r="O347" s="9"/>
      <c r="P347" s="9"/>
      <c r="Q347" s="9"/>
      <c r="R347" s="9"/>
      <c r="U347" s="9"/>
      <c r="V347" s="9"/>
      <c r="X347" s="9"/>
      <c r="Y347" s="9"/>
      <c r="Z347" s="9"/>
      <c r="AA347" s="9"/>
      <c r="AB347" s="9"/>
      <c r="AC347" s="9"/>
      <c r="AD347" s="9"/>
      <c r="AE347" s="9"/>
      <c r="AF347" s="9"/>
      <c r="AG347" s="9"/>
      <c r="AH347" s="9"/>
    </row>
    <row r="348" spans="1:34" x14ac:dyDescent="0.25">
      <c r="A348" s="9"/>
      <c r="B348" s="9"/>
      <c r="C348" s="9"/>
      <c r="D348" s="9"/>
      <c r="E348" s="9"/>
      <c r="F348" s="9"/>
      <c r="H348" s="9"/>
      <c r="I348" s="9"/>
      <c r="J348" s="9"/>
      <c r="K348" s="9"/>
      <c r="L348" s="9"/>
      <c r="M348" s="9"/>
      <c r="N348" s="9"/>
      <c r="O348" s="9"/>
      <c r="P348" s="9"/>
      <c r="Q348" s="9"/>
      <c r="R348" s="9"/>
      <c r="U348" s="9"/>
      <c r="V348" s="9"/>
      <c r="X348" s="9"/>
      <c r="Y348" s="9"/>
      <c r="Z348" s="9"/>
      <c r="AA348" s="9"/>
      <c r="AB348" s="9"/>
      <c r="AC348" s="9"/>
      <c r="AD348" s="9"/>
      <c r="AE348" s="9"/>
      <c r="AF348" s="9"/>
      <c r="AG348" s="9"/>
      <c r="AH348" s="9"/>
    </row>
    <row r="349" spans="1:34" x14ac:dyDescent="0.25">
      <c r="A349" s="9"/>
      <c r="B349" s="9"/>
      <c r="C349" s="9"/>
      <c r="D349" s="9"/>
      <c r="E349" s="9"/>
      <c r="F349" s="9"/>
      <c r="H349" s="9"/>
      <c r="I349" s="9"/>
      <c r="J349" s="9"/>
      <c r="K349" s="9"/>
      <c r="L349" s="9"/>
      <c r="M349" s="9"/>
      <c r="N349" s="9"/>
      <c r="O349" s="9"/>
      <c r="P349" s="9"/>
      <c r="Q349" s="9"/>
      <c r="R349" s="9"/>
      <c r="U349" s="9"/>
      <c r="V349" s="9"/>
      <c r="X349" s="9"/>
      <c r="Y349" s="9"/>
      <c r="Z349" s="9"/>
      <c r="AA349" s="9"/>
      <c r="AB349" s="9"/>
      <c r="AC349" s="9"/>
      <c r="AD349" s="9"/>
      <c r="AE349" s="9"/>
      <c r="AF349" s="9"/>
      <c r="AG349" s="9"/>
      <c r="AH349" s="9"/>
    </row>
    <row r="350" spans="1:34" x14ac:dyDescent="0.25">
      <c r="A350" s="9"/>
      <c r="B350" s="9"/>
      <c r="C350" s="9"/>
      <c r="D350" s="9"/>
      <c r="E350" s="9"/>
      <c r="F350" s="9"/>
      <c r="H350" s="9"/>
      <c r="I350" s="9"/>
      <c r="J350" s="9"/>
      <c r="K350" s="9"/>
      <c r="L350" s="9"/>
      <c r="M350" s="9"/>
      <c r="N350" s="9"/>
      <c r="O350" s="9"/>
      <c r="P350" s="9"/>
      <c r="Q350" s="9"/>
      <c r="R350" s="9"/>
      <c r="U350" s="9"/>
      <c r="V350" s="9"/>
      <c r="X350" s="9"/>
      <c r="Y350" s="9"/>
      <c r="Z350" s="9"/>
      <c r="AA350" s="9"/>
      <c r="AB350" s="9"/>
      <c r="AC350" s="9"/>
      <c r="AD350" s="9"/>
      <c r="AE350" s="9"/>
      <c r="AF350" s="9"/>
      <c r="AG350" s="9"/>
      <c r="AH350" s="9"/>
    </row>
    <row r="351" spans="1:34" x14ac:dyDescent="0.25">
      <c r="A351" s="9"/>
      <c r="B351" s="9"/>
      <c r="C351" s="9"/>
      <c r="D351" s="9"/>
      <c r="E351" s="9"/>
      <c r="F351" s="9"/>
      <c r="H351" s="9"/>
      <c r="I351" s="9"/>
      <c r="J351" s="9"/>
      <c r="K351" s="9"/>
      <c r="L351" s="9"/>
      <c r="M351" s="9"/>
      <c r="N351" s="9"/>
      <c r="O351" s="9"/>
      <c r="P351" s="9"/>
      <c r="Q351" s="9"/>
      <c r="R351" s="9"/>
      <c r="U351" s="9"/>
      <c r="V351" s="9"/>
      <c r="X351" s="9"/>
      <c r="Y351" s="9"/>
      <c r="Z351" s="9"/>
      <c r="AA351" s="9"/>
      <c r="AB351" s="9"/>
      <c r="AC351" s="9"/>
      <c r="AD351" s="9"/>
      <c r="AE351" s="9"/>
      <c r="AF351" s="9"/>
      <c r="AG351" s="9"/>
      <c r="AH351" s="9"/>
    </row>
    <row r="352" spans="1:34" x14ac:dyDescent="0.25">
      <c r="A352" s="9"/>
      <c r="B352" s="9"/>
      <c r="C352" s="9"/>
      <c r="D352" s="9"/>
      <c r="E352" s="9"/>
      <c r="F352" s="9"/>
      <c r="H352" s="9"/>
      <c r="I352" s="9"/>
      <c r="J352" s="9"/>
      <c r="K352" s="9"/>
      <c r="L352" s="9"/>
      <c r="M352" s="9"/>
      <c r="N352" s="9"/>
      <c r="O352" s="9"/>
      <c r="P352" s="9"/>
      <c r="Q352" s="9"/>
      <c r="R352" s="9"/>
      <c r="U352" s="9"/>
      <c r="V352" s="9"/>
      <c r="X352" s="9"/>
      <c r="Y352" s="9"/>
      <c r="Z352" s="9"/>
      <c r="AA352" s="9"/>
      <c r="AB352" s="9"/>
      <c r="AC352" s="9"/>
      <c r="AD352" s="9"/>
      <c r="AE352" s="9"/>
      <c r="AF352" s="9"/>
      <c r="AG352" s="9"/>
      <c r="AH352" s="9"/>
    </row>
    <row r="353" spans="1:34" x14ac:dyDescent="0.25">
      <c r="A353" s="9"/>
      <c r="B353" s="9"/>
      <c r="C353" s="9"/>
      <c r="D353" s="9"/>
      <c r="E353" s="9"/>
      <c r="F353" s="9"/>
      <c r="H353" s="9"/>
      <c r="I353" s="9"/>
      <c r="J353" s="9"/>
      <c r="K353" s="9"/>
      <c r="L353" s="9"/>
      <c r="M353" s="9"/>
      <c r="N353" s="9"/>
      <c r="O353" s="9"/>
      <c r="P353" s="9"/>
      <c r="Q353" s="9"/>
      <c r="R353" s="9"/>
      <c r="U353" s="9"/>
      <c r="V353" s="9"/>
      <c r="X353" s="9"/>
      <c r="Y353" s="9"/>
      <c r="Z353" s="9"/>
      <c r="AA353" s="9"/>
      <c r="AB353" s="9"/>
      <c r="AC353" s="9"/>
      <c r="AD353" s="9"/>
      <c r="AE353" s="9"/>
      <c r="AF353" s="9"/>
      <c r="AG353" s="9"/>
      <c r="AH353" s="9"/>
    </row>
    <row r="354" spans="1:34" x14ac:dyDescent="0.25">
      <c r="A354" s="9"/>
      <c r="B354" s="9"/>
      <c r="C354" s="9"/>
      <c r="D354" s="9"/>
      <c r="E354" s="9"/>
      <c r="F354" s="9"/>
      <c r="H354" s="9"/>
      <c r="I354" s="9"/>
      <c r="J354" s="9"/>
      <c r="K354" s="9"/>
      <c r="L354" s="9"/>
      <c r="M354" s="9"/>
      <c r="N354" s="9"/>
      <c r="O354" s="9"/>
      <c r="P354" s="9"/>
      <c r="Q354" s="9"/>
      <c r="R354" s="9"/>
      <c r="U354" s="9"/>
      <c r="V354" s="9"/>
      <c r="X354" s="9"/>
      <c r="Y354" s="9"/>
      <c r="Z354" s="9"/>
      <c r="AA354" s="9"/>
      <c r="AB354" s="9"/>
      <c r="AC354" s="9"/>
      <c r="AD354" s="9"/>
      <c r="AE354" s="9"/>
      <c r="AF354" s="9"/>
      <c r="AG354" s="9"/>
      <c r="AH354" s="9"/>
    </row>
    <row r="355" spans="1:34" x14ac:dyDescent="0.25">
      <c r="A355" s="9"/>
      <c r="B355" s="9"/>
      <c r="C355" s="9"/>
      <c r="D355" s="9"/>
      <c r="E355" s="9"/>
      <c r="F355" s="9"/>
      <c r="H355" s="9"/>
      <c r="I355" s="9"/>
      <c r="J355" s="9"/>
      <c r="K355" s="9"/>
      <c r="L355" s="9"/>
      <c r="M355" s="9"/>
      <c r="N355" s="9"/>
      <c r="O355" s="9"/>
      <c r="P355" s="9"/>
      <c r="Q355" s="9"/>
      <c r="R355" s="9"/>
      <c r="U355" s="9"/>
      <c r="V355" s="9"/>
      <c r="X355" s="9"/>
      <c r="Y355" s="9"/>
      <c r="Z355" s="9"/>
      <c r="AA355" s="9"/>
      <c r="AB355" s="9"/>
      <c r="AC355" s="9"/>
      <c r="AD355" s="9"/>
      <c r="AE355" s="9"/>
      <c r="AF355" s="9"/>
      <c r="AG355" s="9"/>
      <c r="AH355" s="9"/>
    </row>
    <row r="356" spans="1:34" x14ac:dyDescent="0.25">
      <c r="A356" s="9"/>
      <c r="B356" s="9"/>
      <c r="C356" s="9"/>
      <c r="D356" s="9"/>
      <c r="E356" s="9"/>
      <c r="F356" s="9"/>
      <c r="H356" s="9"/>
      <c r="I356" s="9"/>
      <c r="J356" s="9"/>
      <c r="K356" s="9"/>
      <c r="L356" s="9"/>
      <c r="M356" s="9"/>
      <c r="N356" s="9"/>
      <c r="O356" s="9"/>
      <c r="P356" s="9"/>
      <c r="Q356" s="9"/>
      <c r="R356" s="9"/>
      <c r="U356" s="9"/>
      <c r="V356" s="9"/>
      <c r="X356" s="9"/>
      <c r="Y356" s="9"/>
      <c r="Z356" s="9"/>
      <c r="AA356" s="9"/>
      <c r="AB356" s="9"/>
      <c r="AC356" s="9"/>
      <c r="AD356" s="9"/>
      <c r="AE356" s="9"/>
      <c r="AF356" s="9"/>
      <c r="AG356" s="9"/>
      <c r="AH356" s="9"/>
    </row>
    <row r="357" spans="1:34" x14ac:dyDescent="0.25">
      <c r="A357" s="9"/>
      <c r="B357" s="9"/>
      <c r="C357" s="9"/>
      <c r="D357" s="9"/>
      <c r="E357" s="9"/>
      <c r="F357" s="9"/>
      <c r="H357" s="9"/>
      <c r="I357" s="9"/>
      <c r="J357" s="9"/>
      <c r="K357" s="9"/>
      <c r="L357" s="9"/>
      <c r="M357" s="9"/>
      <c r="N357" s="9"/>
      <c r="O357" s="9"/>
      <c r="P357" s="9"/>
      <c r="Q357" s="9"/>
      <c r="R357" s="9"/>
      <c r="U357" s="9"/>
      <c r="V357" s="9"/>
      <c r="X357" s="9"/>
      <c r="Y357" s="9"/>
      <c r="Z357" s="9"/>
      <c r="AA357" s="9"/>
      <c r="AB357" s="9"/>
      <c r="AC357" s="9"/>
      <c r="AD357" s="9"/>
      <c r="AE357" s="9"/>
      <c r="AF357" s="9"/>
      <c r="AG357" s="9"/>
      <c r="AH357" s="9"/>
    </row>
    <row r="358" spans="1:34" x14ac:dyDescent="0.25">
      <c r="A358" s="9"/>
      <c r="B358" s="9"/>
      <c r="C358" s="9"/>
      <c r="D358" s="9"/>
      <c r="E358" s="9"/>
      <c r="F358" s="9"/>
      <c r="H358" s="9"/>
      <c r="I358" s="9"/>
      <c r="J358" s="9"/>
      <c r="K358" s="9"/>
      <c r="L358" s="9"/>
      <c r="M358" s="9"/>
      <c r="N358" s="9"/>
      <c r="O358" s="9"/>
      <c r="P358" s="9"/>
      <c r="Q358" s="9"/>
      <c r="R358" s="9"/>
      <c r="U358" s="9"/>
      <c r="V358" s="9"/>
      <c r="X358" s="9"/>
      <c r="Y358" s="9"/>
      <c r="Z358" s="9"/>
      <c r="AA358" s="9"/>
      <c r="AB358" s="9"/>
      <c r="AC358" s="9"/>
      <c r="AD358" s="9"/>
      <c r="AE358" s="9"/>
      <c r="AF358" s="9"/>
      <c r="AG358" s="9"/>
      <c r="AH358" s="9"/>
    </row>
    <row r="359" spans="1:34" x14ac:dyDescent="0.25">
      <c r="A359" s="9"/>
      <c r="B359" s="9"/>
      <c r="C359" s="9"/>
      <c r="D359" s="9"/>
      <c r="E359" s="9"/>
      <c r="F359" s="9"/>
      <c r="H359" s="9"/>
      <c r="I359" s="9"/>
      <c r="J359" s="9"/>
      <c r="K359" s="9"/>
      <c r="L359" s="9"/>
      <c r="M359" s="9"/>
      <c r="N359" s="9"/>
      <c r="O359" s="9"/>
      <c r="P359" s="9"/>
      <c r="Q359" s="9"/>
      <c r="R359" s="9"/>
      <c r="U359" s="9"/>
      <c r="V359" s="9"/>
      <c r="X359" s="9"/>
      <c r="Y359" s="9"/>
      <c r="Z359" s="9"/>
      <c r="AA359" s="9"/>
      <c r="AB359" s="9"/>
      <c r="AC359" s="9"/>
      <c r="AD359" s="9"/>
      <c r="AE359" s="9"/>
      <c r="AF359" s="9"/>
      <c r="AG359" s="9"/>
      <c r="AH359" s="9"/>
    </row>
    <row r="360" spans="1:34" x14ac:dyDescent="0.25">
      <c r="A360" s="9"/>
      <c r="B360" s="9"/>
      <c r="C360" s="9"/>
      <c r="D360" s="9"/>
      <c r="E360" s="9"/>
      <c r="F360" s="9"/>
      <c r="H360" s="9"/>
      <c r="I360" s="9"/>
      <c r="J360" s="9"/>
      <c r="K360" s="9"/>
      <c r="L360" s="9"/>
      <c r="M360" s="9"/>
      <c r="N360" s="9"/>
      <c r="O360" s="9"/>
      <c r="P360" s="9"/>
      <c r="Q360" s="9"/>
      <c r="R360" s="9"/>
      <c r="U360" s="9"/>
      <c r="V360" s="9"/>
      <c r="X360" s="9"/>
      <c r="Y360" s="9"/>
      <c r="Z360" s="9"/>
      <c r="AA360" s="9"/>
      <c r="AB360" s="9"/>
      <c r="AC360" s="9"/>
      <c r="AD360" s="9"/>
      <c r="AE360" s="9"/>
      <c r="AF360" s="9"/>
      <c r="AG360" s="9"/>
      <c r="AH360" s="9"/>
    </row>
    <row r="361" spans="1:34" x14ac:dyDescent="0.25">
      <c r="A361" s="9"/>
      <c r="B361" s="9"/>
      <c r="C361" s="9"/>
      <c r="D361" s="9"/>
      <c r="E361" s="9"/>
      <c r="F361" s="9"/>
      <c r="H361" s="9"/>
      <c r="I361" s="9"/>
      <c r="J361" s="9"/>
      <c r="K361" s="9"/>
      <c r="L361" s="9"/>
      <c r="M361" s="9"/>
      <c r="N361" s="9"/>
      <c r="O361" s="9"/>
      <c r="P361" s="9"/>
      <c r="Q361" s="9"/>
      <c r="R361" s="9"/>
      <c r="U361" s="9"/>
      <c r="V361" s="9"/>
      <c r="X361" s="9"/>
      <c r="Y361" s="9"/>
      <c r="Z361" s="9"/>
      <c r="AA361" s="9"/>
      <c r="AB361" s="9"/>
      <c r="AC361" s="9"/>
      <c r="AD361" s="9"/>
      <c r="AE361" s="9"/>
      <c r="AF361" s="9"/>
      <c r="AG361" s="9"/>
      <c r="AH361" s="9"/>
    </row>
    <row r="362" spans="1:34" x14ac:dyDescent="0.25">
      <c r="A362" s="9"/>
      <c r="B362" s="9"/>
      <c r="C362" s="9"/>
      <c r="D362" s="9"/>
      <c r="E362" s="9"/>
      <c r="F362" s="9"/>
      <c r="H362" s="9"/>
      <c r="I362" s="9"/>
      <c r="J362" s="9"/>
      <c r="K362" s="9"/>
      <c r="L362" s="9"/>
      <c r="M362" s="9"/>
      <c r="N362" s="9"/>
      <c r="O362" s="9"/>
      <c r="P362" s="9"/>
      <c r="Q362" s="9"/>
      <c r="R362" s="9"/>
      <c r="U362" s="9"/>
      <c r="V362" s="9"/>
      <c r="X362" s="9"/>
      <c r="Y362" s="9"/>
      <c r="Z362" s="9"/>
      <c r="AA362" s="9"/>
      <c r="AB362" s="9"/>
      <c r="AC362" s="9"/>
      <c r="AD362" s="9"/>
      <c r="AE362" s="9"/>
      <c r="AF362" s="9"/>
      <c r="AG362" s="9"/>
      <c r="AH362" s="9"/>
    </row>
    <row r="363" spans="1:34" x14ac:dyDescent="0.25">
      <c r="A363" s="9"/>
      <c r="B363" s="9"/>
      <c r="C363" s="9"/>
      <c r="D363" s="9"/>
      <c r="E363" s="9"/>
      <c r="F363" s="9"/>
      <c r="H363" s="9"/>
      <c r="I363" s="9"/>
      <c r="J363" s="9"/>
      <c r="K363" s="9"/>
      <c r="L363" s="9"/>
      <c r="M363" s="9"/>
      <c r="N363" s="9"/>
      <c r="O363" s="9"/>
      <c r="P363" s="9"/>
      <c r="Q363" s="9"/>
      <c r="R363" s="9"/>
      <c r="U363" s="9"/>
      <c r="V363" s="9"/>
      <c r="X363" s="9"/>
      <c r="Y363" s="9"/>
      <c r="Z363" s="9"/>
      <c r="AA363" s="9"/>
      <c r="AB363" s="9"/>
      <c r="AC363" s="9"/>
      <c r="AD363" s="9"/>
      <c r="AE363" s="9"/>
      <c r="AF363" s="9"/>
      <c r="AG363" s="9"/>
      <c r="AH363" s="9"/>
    </row>
    <row r="364" spans="1:34" x14ac:dyDescent="0.25">
      <c r="A364" s="9"/>
      <c r="B364" s="9"/>
      <c r="C364" s="9"/>
      <c r="D364" s="9"/>
      <c r="E364" s="9"/>
      <c r="F364" s="9"/>
      <c r="H364" s="9"/>
      <c r="I364" s="9"/>
      <c r="J364" s="9"/>
      <c r="K364" s="9"/>
      <c r="L364" s="9"/>
      <c r="M364" s="9"/>
      <c r="N364" s="9"/>
      <c r="O364" s="9"/>
      <c r="P364" s="9"/>
      <c r="Q364" s="9"/>
      <c r="R364" s="9"/>
      <c r="U364" s="9"/>
      <c r="V364" s="9"/>
      <c r="X364" s="9"/>
      <c r="Y364" s="9"/>
      <c r="Z364" s="9"/>
      <c r="AA364" s="9"/>
      <c r="AB364" s="9"/>
      <c r="AC364" s="9"/>
      <c r="AD364" s="9"/>
      <c r="AE364" s="9"/>
      <c r="AF364" s="9"/>
      <c r="AG364" s="9"/>
      <c r="AH364" s="9"/>
    </row>
    <row r="365" spans="1:34" x14ac:dyDescent="0.25">
      <c r="A365" s="9"/>
      <c r="B365" s="9"/>
      <c r="C365" s="9"/>
      <c r="D365" s="9"/>
      <c r="E365" s="9"/>
      <c r="F365" s="9"/>
      <c r="H365" s="9"/>
      <c r="I365" s="9"/>
      <c r="J365" s="9"/>
      <c r="K365" s="9"/>
      <c r="L365" s="9"/>
      <c r="M365" s="9"/>
      <c r="N365" s="9"/>
      <c r="O365" s="9"/>
      <c r="P365" s="9"/>
      <c r="Q365" s="9"/>
      <c r="R365" s="9"/>
      <c r="U365" s="9"/>
      <c r="V365" s="9"/>
      <c r="X365" s="9"/>
      <c r="Y365" s="9"/>
      <c r="Z365" s="9"/>
      <c r="AA365" s="9"/>
      <c r="AB365" s="9"/>
      <c r="AC365" s="9"/>
      <c r="AD365" s="9"/>
      <c r="AE365" s="9"/>
      <c r="AF365" s="9"/>
      <c r="AG365" s="9"/>
      <c r="AH365" s="9"/>
    </row>
    <row r="366" spans="1:34" x14ac:dyDescent="0.25">
      <c r="A366" s="9"/>
      <c r="B366" s="9"/>
      <c r="C366" s="9"/>
      <c r="D366" s="9"/>
      <c r="E366" s="9"/>
      <c r="F366" s="9"/>
      <c r="H366" s="9"/>
      <c r="I366" s="9"/>
      <c r="J366" s="9"/>
      <c r="K366" s="9"/>
      <c r="L366" s="9"/>
      <c r="M366" s="9"/>
      <c r="N366" s="9"/>
      <c r="O366" s="9"/>
      <c r="P366" s="9"/>
      <c r="Q366" s="9"/>
      <c r="R366" s="9"/>
      <c r="U366" s="9"/>
      <c r="V366" s="9"/>
      <c r="X366" s="9"/>
      <c r="Y366" s="9"/>
      <c r="Z366" s="9"/>
      <c r="AA366" s="9"/>
      <c r="AB366" s="9"/>
      <c r="AC366" s="9"/>
      <c r="AD366" s="9"/>
      <c r="AE366" s="9"/>
      <c r="AF366" s="9"/>
      <c r="AG366" s="9"/>
      <c r="AH366" s="9"/>
    </row>
    <row r="367" spans="1:34" x14ac:dyDescent="0.25">
      <c r="A367" s="9"/>
      <c r="B367" s="9"/>
      <c r="C367" s="9"/>
      <c r="D367" s="9"/>
      <c r="E367" s="9"/>
      <c r="F367" s="9"/>
      <c r="H367" s="9"/>
      <c r="I367" s="9"/>
      <c r="J367" s="9"/>
      <c r="K367" s="9"/>
      <c r="L367" s="9"/>
      <c r="M367" s="9"/>
      <c r="N367" s="9"/>
      <c r="O367" s="9"/>
      <c r="P367" s="9"/>
      <c r="Q367" s="9"/>
      <c r="R367" s="9"/>
      <c r="U367" s="9"/>
      <c r="V367" s="9"/>
      <c r="X367" s="9"/>
      <c r="Y367" s="9"/>
      <c r="Z367" s="9"/>
      <c r="AA367" s="9"/>
      <c r="AB367" s="9"/>
      <c r="AC367" s="9"/>
      <c r="AD367" s="9"/>
      <c r="AE367" s="9"/>
      <c r="AF367" s="9"/>
      <c r="AG367" s="9"/>
      <c r="AH367" s="9"/>
    </row>
    <row r="368" spans="1:34" x14ac:dyDescent="0.25">
      <c r="A368" s="9"/>
      <c r="B368" s="9"/>
      <c r="C368" s="9"/>
      <c r="D368" s="9"/>
      <c r="E368" s="9"/>
      <c r="F368" s="9"/>
      <c r="H368" s="9"/>
      <c r="I368" s="9"/>
      <c r="J368" s="9"/>
      <c r="K368" s="9"/>
      <c r="L368" s="9"/>
      <c r="M368" s="9"/>
      <c r="N368" s="9"/>
      <c r="O368" s="9"/>
      <c r="P368" s="9"/>
      <c r="Q368" s="9"/>
      <c r="R368" s="9"/>
      <c r="U368" s="9"/>
      <c r="V368" s="9"/>
      <c r="X368" s="9"/>
      <c r="Y368" s="9"/>
      <c r="Z368" s="9"/>
      <c r="AA368" s="9"/>
      <c r="AB368" s="9"/>
      <c r="AC368" s="9"/>
      <c r="AD368" s="9"/>
      <c r="AE368" s="9"/>
      <c r="AF368" s="9"/>
      <c r="AG368" s="9"/>
      <c r="AH368" s="9"/>
    </row>
    <row r="369" spans="1:34" x14ac:dyDescent="0.25">
      <c r="A369" s="9"/>
      <c r="B369" s="9"/>
      <c r="C369" s="9"/>
      <c r="D369" s="9"/>
      <c r="E369" s="9"/>
      <c r="F369" s="9"/>
      <c r="H369" s="9"/>
      <c r="I369" s="9"/>
      <c r="J369" s="9"/>
      <c r="K369" s="9"/>
      <c r="L369" s="9"/>
      <c r="M369" s="9"/>
      <c r="N369" s="9"/>
      <c r="O369" s="9"/>
      <c r="P369" s="9"/>
      <c r="Q369" s="9"/>
      <c r="R369" s="9"/>
      <c r="U369" s="9"/>
      <c r="V369" s="9"/>
      <c r="X369" s="9"/>
      <c r="Y369" s="9"/>
      <c r="Z369" s="9"/>
      <c r="AA369" s="9"/>
      <c r="AB369" s="9"/>
      <c r="AC369" s="9"/>
      <c r="AD369" s="9"/>
      <c r="AE369" s="9"/>
      <c r="AF369" s="9"/>
      <c r="AG369" s="9"/>
      <c r="AH369" s="9"/>
    </row>
    <row r="370" spans="1:34" x14ac:dyDescent="0.25">
      <c r="A370" s="9"/>
      <c r="B370" s="9"/>
      <c r="C370" s="9"/>
      <c r="D370" s="9"/>
      <c r="E370" s="9"/>
      <c r="F370" s="9"/>
      <c r="H370" s="9"/>
      <c r="I370" s="9"/>
      <c r="J370" s="9"/>
      <c r="K370" s="9"/>
      <c r="L370" s="9"/>
      <c r="M370" s="9"/>
      <c r="N370" s="9"/>
      <c r="O370" s="9"/>
      <c r="P370" s="9"/>
      <c r="Q370" s="9"/>
      <c r="R370" s="9"/>
      <c r="U370" s="9"/>
      <c r="V370" s="9"/>
      <c r="X370" s="9"/>
      <c r="Y370" s="9"/>
      <c r="Z370" s="9"/>
      <c r="AA370" s="9"/>
      <c r="AB370" s="9"/>
      <c r="AC370" s="9"/>
      <c r="AD370" s="9"/>
      <c r="AE370" s="9"/>
      <c r="AF370" s="9"/>
      <c r="AG370" s="9"/>
      <c r="AH370" s="9"/>
    </row>
    <row r="371" spans="1:34" x14ac:dyDescent="0.25">
      <c r="A371" s="9"/>
      <c r="B371" s="9"/>
      <c r="C371" s="9"/>
      <c r="D371" s="9"/>
      <c r="E371" s="9"/>
      <c r="F371" s="9"/>
      <c r="H371" s="9"/>
      <c r="I371" s="9"/>
      <c r="J371" s="9"/>
      <c r="K371" s="9"/>
      <c r="L371" s="9"/>
      <c r="M371" s="9"/>
      <c r="N371" s="9"/>
      <c r="O371" s="9"/>
      <c r="P371" s="9"/>
      <c r="Q371" s="9"/>
      <c r="R371" s="9"/>
      <c r="U371" s="9"/>
      <c r="V371" s="9"/>
      <c r="X371" s="9"/>
      <c r="Y371" s="9"/>
      <c r="Z371" s="9"/>
      <c r="AA371" s="9"/>
      <c r="AB371" s="9"/>
      <c r="AC371" s="9"/>
      <c r="AD371" s="9"/>
      <c r="AE371" s="9"/>
      <c r="AF371" s="9"/>
      <c r="AG371" s="9"/>
      <c r="AH371" s="9"/>
    </row>
    <row r="372" spans="1:34" x14ac:dyDescent="0.25">
      <c r="A372" s="9"/>
      <c r="B372" s="9"/>
      <c r="C372" s="9"/>
      <c r="D372" s="9"/>
      <c r="E372" s="9"/>
      <c r="F372" s="9"/>
      <c r="H372" s="9"/>
      <c r="I372" s="9"/>
      <c r="J372" s="9"/>
      <c r="K372" s="9"/>
      <c r="L372" s="9"/>
      <c r="M372" s="9"/>
      <c r="N372" s="9"/>
      <c r="O372" s="9"/>
      <c r="P372" s="9"/>
      <c r="Q372" s="9"/>
      <c r="R372" s="9"/>
      <c r="U372" s="9"/>
      <c r="V372" s="9"/>
      <c r="X372" s="9"/>
      <c r="Y372" s="9"/>
      <c r="Z372" s="9"/>
      <c r="AA372" s="9"/>
      <c r="AB372" s="9"/>
      <c r="AC372" s="9"/>
      <c r="AD372" s="9"/>
      <c r="AE372" s="9"/>
      <c r="AF372" s="9"/>
      <c r="AG372" s="9"/>
      <c r="AH372" s="9"/>
    </row>
    <row r="373" spans="1:34" x14ac:dyDescent="0.25">
      <c r="A373" s="9"/>
      <c r="B373" s="9"/>
      <c r="C373" s="9"/>
      <c r="D373" s="9"/>
      <c r="E373" s="9"/>
      <c r="F373" s="9"/>
      <c r="H373" s="9"/>
      <c r="I373" s="9"/>
      <c r="J373" s="9"/>
      <c r="K373" s="9"/>
      <c r="L373" s="9"/>
      <c r="M373" s="9"/>
      <c r="N373" s="9"/>
      <c r="O373" s="9"/>
      <c r="P373" s="9"/>
      <c r="Q373" s="9"/>
      <c r="R373" s="9"/>
      <c r="U373" s="9"/>
      <c r="V373" s="9"/>
      <c r="X373" s="9"/>
      <c r="Y373" s="9"/>
      <c r="Z373" s="9"/>
      <c r="AA373" s="9"/>
      <c r="AB373" s="9"/>
      <c r="AC373" s="9"/>
      <c r="AD373" s="9"/>
      <c r="AE373" s="9"/>
      <c r="AF373" s="9"/>
      <c r="AG373" s="9"/>
      <c r="AH373" s="9"/>
    </row>
    <row r="374" spans="1:34" x14ac:dyDescent="0.25">
      <c r="A374" s="9"/>
      <c r="B374" s="9"/>
      <c r="C374" s="9"/>
      <c r="D374" s="9"/>
      <c r="E374" s="9"/>
      <c r="F374" s="9"/>
      <c r="H374" s="9"/>
      <c r="I374" s="9"/>
      <c r="J374" s="9"/>
      <c r="K374" s="9"/>
      <c r="L374" s="9"/>
      <c r="M374" s="9"/>
      <c r="N374" s="9"/>
      <c r="O374" s="9"/>
      <c r="P374" s="9"/>
      <c r="Q374" s="9"/>
      <c r="R374" s="9"/>
      <c r="U374" s="9"/>
      <c r="V374" s="9"/>
      <c r="X374" s="9"/>
      <c r="Y374" s="9"/>
      <c r="Z374" s="9"/>
      <c r="AA374" s="9"/>
      <c r="AB374" s="9"/>
      <c r="AC374" s="9"/>
      <c r="AD374" s="9"/>
      <c r="AE374" s="9"/>
      <c r="AF374" s="9"/>
      <c r="AG374" s="9"/>
      <c r="AH374" s="9"/>
    </row>
    <row r="375" spans="1:34" x14ac:dyDescent="0.25">
      <c r="A375" s="9"/>
      <c r="B375" s="9"/>
      <c r="C375" s="9"/>
      <c r="D375" s="9"/>
      <c r="E375" s="9"/>
      <c r="F375" s="9"/>
      <c r="H375" s="9"/>
      <c r="I375" s="9"/>
      <c r="J375" s="9"/>
      <c r="K375" s="9"/>
      <c r="L375" s="9"/>
      <c r="M375" s="9"/>
      <c r="N375" s="9"/>
      <c r="O375" s="9"/>
      <c r="P375" s="9"/>
      <c r="Q375" s="9"/>
      <c r="R375" s="9"/>
      <c r="U375" s="9"/>
      <c r="V375" s="9"/>
      <c r="X375" s="9"/>
      <c r="Y375" s="9"/>
      <c r="Z375" s="9"/>
      <c r="AA375" s="9"/>
      <c r="AB375" s="9"/>
      <c r="AC375" s="9"/>
      <c r="AD375" s="9"/>
      <c r="AE375" s="9"/>
      <c r="AF375" s="9"/>
      <c r="AG375" s="9"/>
      <c r="AH375" s="9"/>
    </row>
    <row r="376" spans="1:34" x14ac:dyDescent="0.25">
      <c r="A376" s="9"/>
      <c r="B376" s="9"/>
      <c r="C376" s="9"/>
      <c r="D376" s="9"/>
      <c r="E376" s="9"/>
      <c r="F376" s="9"/>
      <c r="H376" s="9"/>
      <c r="I376" s="9"/>
      <c r="J376" s="9"/>
      <c r="K376" s="9"/>
      <c r="L376" s="9"/>
      <c r="M376" s="9"/>
      <c r="N376" s="9"/>
      <c r="O376" s="9"/>
      <c r="P376" s="9"/>
      <c r="Q376" s="9"/>
      <c r="R376" s="9"/>
      <c r="U376" s="9"/>
      <c r="V376" s="9"/>
      <c r="X376" s="9"/>
      <c r="Y376" s="9"/>
      <c r="Z376" s="9"/>
      <c r="AA376" s="9"/>
      <c r="AB376" s="9"/>
      <c r="AC376" s="9"/>
      <c r="AD376" s="9"/>
      <c r="AE376" s="9"/>
      <c r="AF376" s="9"/>
      <c r="AG376" s="9"/>
      <c r="AH376" s="9"/>
    </row>
    <row r="377" spans="1:34" x14ac:dyDescent="0.25">
      <c r="A377" s="9"/>
      <c r="B377" s="9"/>
      <c r="C377" s="9"/>
      <c r="D377" s="9"/>
      <c r="E377" s="9"/>
      <c r="F377" s="9"/>
      <c r="H377" s="9"/>
      <c r="I377" s="9"/>
      <c r="J377" s="9"/>
      <c r="K377" s="9"/>
      <c r="L377" s="9"/>
      <c r="M377" s="9"/>
      <c r="N377" s="9"/>
      <c r="O377" s="9"/>
      <c r="P377" s="9"/>
      <c r="Q377" s="9"/>
      <c r="R377" s="9"/>
      <c r="U377" s="9"/>
      <c r="V377" s="9"/>
      <c r="X377" s="9"/>
      <c r="Y377" s="9"/>
      <c r="Z377" s="9"/>
      <c r="AA377" s="9"/>
      <c r="AB377" s="9"/>
      <c r="AC377" s="9"/>
      <c r="AD377" s="9"/>
      <c r="AE377" s="9"/>
      <c r="AF377" s="9"/>
      <c r="AG377" s="9"/>
      <c r="AH377" s="9"/>
    </row>
    <row r="378" spans="1:34" x14ac:dyDescent="0.25">
      <c r="A378" s="9"/>
      <c r="B378" s="9"/>
      <c r="C378" s="9"/>
      <c r="D378" s="9"/>
      <c r="E378" s="9"/>
      <c r="F378" s="9"/>
      <c r="H378" s="9"/>
      <c r="I378" s="9"/>
      <c r="J378" s="9"/>
      <c r="K378" s="9"/>
      <c r="L378" s="9"/>
      <c r="M378" s="9"/>
      <c r="N378" s="9"/>
      <c r="O378" s="9"/>
      <c r="P378" s="9"/>
      <c r="Q378" s="9"/>
      <c r="R378" s="9"/>
      <c r="U378" s="9"/>
      <c r="V378" s="9"/>
      <c r="X378" s="9"/>
      <c r="Y378" s="9"/>
      <c r="Z378" s="9"/>
      <c r="AA378" s="9"/>
      <c r="AB378" s="9"/>
      <c r="AC378" s="9"/>
      <c r="AD378" s="9"/>
      <c r="AE378" s="9"/>
      <c r="AF378" s="9"/>
      <c r="AG378" s="9"/>
      <c r="AH378" s="9"/>
    </row>
    <row r="379" spans="1:34" x14ac:dyDescent="0.25">
      <c r="A379" s="9"/>
      <c r="B379" s="9"/>
      <c r="C379" s="9"/>
      <c r="D379" s="9"/>
      <c r="E379" s="9"/>
      <c r="F379" s="9"/>
      <c r="H379" s="9"/>
      <c r="I379" s="9"/>
      <c r="J379" s="9"/>
      <c r="K379" s="9"/>
      <c r="L379" s="9"/>
      <c r="M379" s="9"/>
      <c r="N379" s="9"/>
      <c r="O379" s="9"/>
      <c r="P379" s="9"/>
      <c r="Q379" s="9"/>
      <c r="R379" s="9"/>
      <c r="U379" s="9"/>
      <c r="V379" s="9"/>
      <c r="X379" s="9"/>
      <c r="Y379" s="9"/>
      <c r="Z379" s="9"/>
      <c r="AA379" s="9"/>
      <c r="AB379" s="9"/>
      <c r="AC379" s="9"/>
      <c r="AD379" s="9"/>
      <c r="AE379" s="9"/>
      <c r="AF379" s="9"/>
      <c r="AG379" s="9"/>
      <c r="AH379" s="9"/>
    </row>
    <row r="380" spans="1:34" x14ac:dyDescent="0.25">
      <c r="A380" s="9"/>
      <c r="B380" s="9"/>
      <c r="C380" s="9"/>
      <c r="D380" s="9"/>
      <c r="E380" s="9"/>
      <c r="F380" s="9"/>
      <c r="H380" s="9"/>
      <c r="I380" s="9"/>
      <c r="J380" s="9"/>
      <c r="K380" s="9"/>
      <c r="L380" s="9"/>
      <c r="M380" s="9"/>
      <c r="N380" s="9"/>
      <c r="O380" s="9"/>
      <c r="P380" s="9"/>
      <c r="Q380" s="9"/>
      <c r="R380" s="9"/>
      <c r="U380" s="9"/>
      <c r="V380" s="9"/>
      <c r="X380" s="9"/>
      <c r="Y380" s="9"/>
      <c r="Z380" s="9"/>
      <c r="AA380" s="9"/>
      <c r="AB380" s="9"/>
      <c r="AC380" s="9"/>
      <c r="AD380" s="9"/>
      <c r="AE380" s="9"/>
      <c r="AF380" s="9"/>
      <c r="AG380" s="9"/>
      <c r="AH380" s="9"/>
    </row>
    <row r="381" spans="1:34" x14ac:dyDescent="0.25">
      <c r="A381" s="9"/>
      <c r="B381" s="9"/>
      <c r="C381" s="9"/>
      <c r="D381" s="9"/>
      <c r="E381" s="9"/>
      <c r="F381" s="9"/>
      <c r="H381" s="9"/>
      <c r="I381" s="9"/>
      <c r="J381" s="9"/>
      <c r="K381" s="9"/>
      <c r="L381" s="9"/>
      <c r="M381" s="9"/>
      <c r="N381" s="9"/>
      <c r="O381" s="9"/>
      <c r="P381" s="9"/>
      <c r="Q381" s="9"/>
      <c r="R381" s="9"/>
      <c r="U381" s="9"/>
      <c r="V381" s="9"/>
      <c r="X381" s="9"/>
      <c r="Y381" s="9"/>
      <c r="Z381" s="9"/>
      <c r="AA381" s="9"/>
      <c r="AB381" s="9"/>
      <c r="AC381" s="9"/>
      <c r="AD381" s="9"/>
      <c r="AE381" s="9"/>
      <c r="AF381" s="9"/>
      <c r="AG381" s="9"/>
      <c r="AH381" s="9"/>
    </row>
    <row r="382" spans="1:34" x14ac:dyDescent="0.25">
      <c r="A382" s="9"/>
      <c r="B382" s="9"/>
      <c r="C382" s="9"/>
      <c r="D382" s="9"/>
      <c r="E382" s="9"/>
      <c r="F382" s="9"/>
      <c r="H382" s="9"/>
      <c r="I382" s="9"/>
      <c r="J382" s="9"/>
      <c r="K382" s="9"/>
      <c r="L382" s="9"/>
      <c r="M382" s="9"/>
      <c r="N382" s="9"/>
      <c r="O382" s="9"/>
      <c r="P382" s="9"/>
      <c r="Q382" s="9"/>
      <c r="R382" s="9"/>
      <c r="U382" s="9"/>
      <c r="V382" s="9"/>
      <c r="X382" s="9"/>
      <c r="Y382" s="9"/>
      <c r="Z382" s="9"/>
      <c r="AA382" s="9"/>
      <c r="AB382" s="9"/>
      <c r="AC382" s="9"/>
      <c r="AD382" s="9"/>
      <c r="AE382" s="9"/>
      <c r="AF382" s="9"/>
      <c r="AG382" s="9"/>
      <c r="AH382" s="9"/>
    </row>
    <row r="383" spans="1:34" x14ac:dyDescent="0.25">
      <c r="A383" s="9"/>
      <c r="B383" s="9"/>
      <c r="C383" s="9"/>
      <c r="D383" s="9"/>
      <c r="E383" s="9"/>
      <c r="F383" s="9"/>
      <c r="H383" s="9"/>
      <c r="I383" s="9"/>
      <c r="J383" s="9"/>
      <c r="K383" s="9"/>
      <c r="L383" s="9"/>
      <c r="M383" s="9"/>
      <c r="N383" s="9"/>
      <c r="O383" s="9"/>
      <c r="P383" s="9"/>
      <c r="Q383" s="9"/>
      <c r="R383" s="9"/>
      <c r="U383" s="9"/>
      <c r="V383" s="9"/>
      <c r="X383" s="9"/>
      <c r="Y383" s="9"/>
      <c r="Z383" s="9"/>
      <c r="AA383" s="9"/>
      <c r="AB383" s="9"/>
      <c r="AC383" s="9"/>
      <c r="AD383" s="9"/>
      <c r="AE383" s="9"/>
      <c r="AF383" s="9"/>
      <c r="AG383" s="9"/>
      <c r="AH383" s="9"/>
    </row>
    <row r="384" spans="1:34" x14ac:dyDescent="0.25">
      <c r="A384" s="9"/>
      <c r="B384" s="9"/>
      <c r="C384" s="9"/>
      <c r="D384" s="9"/>
      <c r="E384" s="9"/>
      <c r="F384" s="9"/>
      <c r="H384" s="9"/>
      <c r="I384" s="9"/>
      <c r="J384" s="9"/>
      <c r="K384" s="9"/>
      <c r="L384" s="9"/>
      <c r="M384" s="9"/>
      <c r="N384" s="9"/>
      <c r="O384" s="9"/>
      <c r="P384" s="9"/>
      <c r="Q384" s="9"/>
      <c r="R384" s="9"/>
      <c r="U384" s="9"/>
      <c r="V384" s="9"/>
      <c r="X384" s="9"/>
      <c r="Y384" s="9"/>
      <c r="Z384" s="9"/>
      <c r="AA384" s="9"/>
      <c r="AB384" s="9"/>
      <c r="AC384" s="9"/>
      <c r="AD384" s="9"/>
      <c r="AE384" s="9"/>
      <c r="AF384" s="9"/>
      <c r="AG384" s="9"/>
      <c r="AH384" s="9"/>
    </row>
    <row r="385" spans="1:34" x14ac:dyDescent="0.25">
      <c r="A385" s="9"/>
      <c r="B385" s="9"/>
      <c r="C385" s="9"/>
      <c r="D385" s="9"/>
      <c r="E385" s="9"/>
      <c r="F385" s="9"/>
      <c r="H385" s="9"/>
      <c r="I385" s="9"/>
      <c r="J385" s="9"/>
      <c r="K385" s="9"/>
      <c r="L385" s="9"/>
      <c r="M385" s="9"/>
      <c r="N385" s="9"/>
      <c r="O385" s="9"/>
      <c r="P385" s="9"/>
      <c r="Q385" s="9"/>
      <c r="R385" s="9"/>
      <c r="U385" s="9"/>
      <c r="V385" s="9"/>
      <c r="X385" s="9"/>
      <c r="Y385" s="9"/>
      <c r="Z385" s="9"/>
      <c r="AA385" s="9"/>
      <c r="AB385" s="9"/>
      <c r="AC385" s="9"/>
      <c r="AD385" s="9"/>
      <c r="AE385" s="9"/>
      <c r="AF385" s="9"/>
      <c r="AG385" s="9"/>
      <c r="AH385" s="9"/>
    </row>
    <row r="386" spans="1:34" x14ac:dyDescent="0.25">
      <c r="A386" s="9"/>
      <c r="B386" s="9"/>
      <c r="C386" s="9"/>
      <c r="D386" s="9"/>
      <c r="E386" s="9"/>
      <c r="F386" s="9"/>
      <c r="H386" s="9"/>
      <c r="I386" s="9"/>
      <c r="J386" s="9"/>
      <c r="K386" s="9"/>
      <c r="L386" s="9"/>
      <c r="M386" s="9"/>
      <c r="N386" s="9"/>
      <c r="O386" s="9"/>
      <c r="P386" s="9"/>
      <c r="Q386" s="9"/>
      <c r="R386" s="9"/>
      <c r="U386" s="9"/>
      <c r="V386" s="9"/>
      <c r="X386" s="9"/>
      <c r="Y386" s="9"/>
      <c r="Z386" s="9"/>
      <c r="AA386" s="9"/>
      <c r="AB386" s="9"/>
      <c r="AC386" s="9"/>
      <c r="AD386" s="9"/>
      <c r="AE386" s="9"/>
      <c r="AF386" s="9"/>
      <c r="AG386" s="9"/>
      <c r="AH386" s="9"/>
    </row>
    <row r="387" spans="1:34" x14ac:dyDescent="0.25">
      <c r="A387" s="9"/>
      <c r="B387" s="9"/>
      <c r="C387" s="9"/>
      <c r="D387" s="9"/>
      <c r="E387" s="9"/>
      <c r="F387" s="9"/>
      <c r="H387" s="9"/>
      <c r="I387" s="9"/>
      <c r="J387" s="9"/>
      <c r="K387" s="9"/>
      <c r="L387" s="9"/>
      <c r="M387" s="9"/>
      <c r="N387" s="9"/>
      <c r="O387" s="9"/>
      <c r="P387" s="9"/>
      <c r="Q387" s="9"/>
      <c r="R387" s="9"/>
      <c r="U387" s="9"/>
      <c r="V387" s="9"/>
      <c r="X387" s="9"/>
      <c r="Y387" s="9"/>
      <c r="Z387" s="9"/>
      <c r="AA387" s="9"/>
      <c r="AB387" s="9"/>
      <c r="AC387" s="9"/>
      <c r="AD387" s="9"/>
      <c r="AE387" s="9"/>
      <c r="AF387" s="9"/>
      <c r="AG387" s="9"/>
      <c r="AH387" s="9"/>
    </row>
    <row r="388" spans="1:34" x14ac:dyDescent="0.25">
      <c r="A388" s="9"/>
      <c r="B388" s="9"/>
      <c r="C388" s="9"/>
      <c r="D388" s="9"/>
      <c r="E388" s="9"/>
      <c r="F388" s="9"/>
      <c r="H388" s="9"/>
      <c r="I388" s="9"/>
      <c r="J388" s="9"/>
      <c r="K388" s="9"/>
      <c r="L388" s="9"/>
      <c r="M388" s="9"/>
      <c r="N388" s="9"/>
      <c r="O388" s="9"/>
      <c r="P388" s="9"/>
      <c r="Q388" s="9"/>
      <c r="R388" s="9"/>
      <c r="U388" s="9"/>
      <c r="V388" s="9"/>
      <c r="X388" s="9"/>
      <c r="Y388" s="9"/>
      <c r="Z388" s="9"/>
      <c r="AA388" s="9"/>
      <c r="AB388" s="9"/>
      <c r="AC388" s="9"/>
      <c r="AD388" s="9"/>
      <c r="AE388" s="9"/>
      <c r="AF388" s="9"/>
      <c r="AG388" s="9"/>
      <c r="AH388" s="9"/>
    </row>
    <row r="389" spans="1:34" x14ac:dyDescent="0.25">
      <c r="A389" s="9"/>
      <c r="B389" s="9"/>
      <c r="C389" s="9"/>
      <c r="D389" s="9"/>
      <c r="E389" s="9"/>
      <c r="F389" s="9"/>
      <c r="H389" s="9"/>
      <c r="I389" s="9"/>
      <c r="J389" s="9"/>
      <c r="K389" s="9"/>
      <c r="L389" s="9"/>
      <c r="M389" s="9"/>
      <c r="N389" s="9"/>
      <c r="O389" s="9"/>
      <c r="P389" s="9"/>
      <c r="Q389" s="9"/>
      <c r="R389" s="9"/>
      <c r="U389" s="9"/>
      <c r="V389" s="9"/>
      <c r="X389" s="9"/>
      <c r="Y389" s="9"/>
      <c r="Z389" s="9"/>
      <c r="AA389" s="9"/>
      <c r="AB389" s="9"/>
      <c r="AC389" s="9"/>
      <c r="AD389" s="9"/>
      <c r="AE389" s="9"/>
      <c r="AF389" s="9"/>
      <c r="AG389" s="9"/>
      <c r="AH389" s="9"/>
    </row>
    <row r="390" spans="1:34" x14ac:dyDescent="0.25">
      <c r="A390" s="9"/>
      <c r="B390" s="9"/>
      <c r="C390" s="9"/>
      <c r="D390" s="9"/>
      <c r="E390" s="9"/>
      <c r="F390" s="9"/>
      <c r="H390" s="9"/>
      <c r="I390" s="9"/>
      <c r="J390" s="9"/>
      <c r="K390" s="9"/>
      <c r="L390" s="9"/>
      <c r="M390" s="9"/>
      <c r="N390" s="9"/>
      <c r="O390" s="9"/>
      <c r="P390" s="9"/>
      <c r="Q390" s="9"/>
      <c r="R390" s="9"/>
      <c r="U390" s="9"/>
      <c r="V390" s="9"/>
      <c r="X390" s="9"/>
      <c r="Y390" s="9"/>
      <c r="Z390" s="9"/>
      <c r="AA390" s="9"/>
      <c r="AB390" s="9"/>
      <c r="AC390" s="9"/>
      <c r="AD390" s="9"/>
      <c r="AE390" s="9"/>
      <c r="AF390" s="9"/>
      <c r="AG390" s="9"/>
      <c r="AH390" s="9"/>
    </row>
    <row r="391" spans="1:34" x14ac:dyDescent="0.25">
      <c r="A391" s="9"/>
      <c r="B391" s="9"/>
      <c r="C391" s="9"/>
      <c r="D391" s="9"/>
      <c r="E391" s="9"/>
      <c r="F391" s="9"/>
      <c r="H391" s="9"/>
      <c r="I391" s="9"/>
      <c r="J391" s="9"/>
      <c r="K391" s="9"/>
      <c r="L391" s="9"/>
      <c r="M391" s="9"/>
      <c r="N391" s="9"/>
      <c r="O391" s="9"/>
      <c r="P391" s="9"/>
      <c r="Q391" s="9"/>
      <c r="R391" s="9"/>
      <c r="U391" s="9"/>
      <c r="V391" s="9"/>
      <c r="X391" s="9"/>
      <c r="Y391" s="9"/>
      <c r="Z391" s="9"/>
      <c r="AA391" s="9"/>
      <c r="AB391" s="9"/>
      <c r="AC391" s="9"/>
      <c r="AD391" s="9"/>
      <c r="AE391" s="9"/>
      <c r="AF391" s="9"/>
      <c r="AG391" s="9"/>
      <c r="AH391" s="9"/>
    </row>
    <row r="392" spans="1:34" x14ac:dyDescent="0.25">
      <c r="A392" s="9"/>
      <c r="B392" s="9"/>
      <c r="C392" s="9"/>
      <c r="D392" s="9"/>
      <c r="E392" s="9"/>
      <c r="F392" s="9"/>
      <c r="H392" s="9"/>
      <c r="I392" s="9"/>
      <c r="J392" s="9"/>
      <c r="K392" s="9"/>
      <c r="L392" s="9"/>
      <c r="M392" s="9"/>
      <c r="N392" s="9"/>
      <c r="O392" s="9"/>
      <c r="P392" s="9"/>
      <c r="Q392" s="9"/>
      <c r="R392" s="9"/>
      <c r="U392" s="9"/>
      <c r="V392" s="9"/>
      <c r="X392" s="9"/>
      <c r="Y392" s="9"/>
      <c r="Z392" s="9"/>
      <c r="AA392" s="9"/>
      <c r="AB392" s="9"/>
      <c r="AC392" s="9"/>
      <c r="AD392" s="9"/>
      <c r="AE392" s="9"/>
      <c r="AF392" s="9"/>
      <c r="AG392" s="9"/>
      <c r="AH392" s="9"/>
    </row>
    <row r="393" spans="1:34" x14ac:dyDescent="0.25">
      <c r="A393" s="9"/>
      <c r="B393" s="9"/>
      <c r="C393" s="9"/>
      <c r="D393" s="9"/>
      <c r="E393" s="9"/>
      <c r="F393" s="9"/>
      <c r="H393" s="9"/>
      <c r="I393" s="9"/>
      <c r="J393" s="9"/>
      <c r="K393" s="9"/>
      <c r="L393" s="9"/>
      <c r="M393" s="9"/>
      <c r="N393" s="9"/>
      <c r="O393" s="9"/>
      <c r="P393" s="9"/>
      <c r="Q393" s="9"/>
      <c r="R393" s="9"/>
      <c r="U393" s="9"/>
      <c r="V393" s="9"/>
      <c r="X393" s="9"/>
      <c r="Y393" s="9"/>
      <c r="Z393" s="9"/>
      <c r="AA393" s="9"/>
      <c r="AB393" s="9"/>
      <c r="AC393" s="9"/>
      <c r="AD393" s="9"/>
      <c r="AE393" s="9"/>
      <c r="AF393" s="9"/>
      <c r="AG393" s="9"/>
      <c r="AH393" s="9"/>
    </row>
    <row r="394" spans="1:34" x14ac:dyDescent="0.25">
      <c r="A394" s="9"/>
      <c r="B394" s="9"/>
      <c r="C394" s="9"/>
      <c r="D394" s="9"/>
      <c r="E394" s="9"/>
      <c r="F394" s="9"/>
      <c r="H394" s="9"/>
      <c r="I394" s="9"/>
      <c r="J394" s="9"/>
      <c r="K394" s="9"/>
      <c r="L394" s="9"/>
      <c r="M394" s="9"/>
      <c r="N394" s="9"/>
      <c r="O394" s="9"/>
      <c r="P394" s="9"/>
      <c r="Q394" s="9"/>
      <c r="R394" s="9"/>
      <c r="U394" s="9"/>
      <c r="V394" s="9"/>
      <c r="X394" s="9"/>
      <c r="Y394" s="9"/>
      <c r="Z394" s="9"/>
      <c r="AA394" s="9"/>
      <c r="AB394" s="9"/>
      <c r="AC394" s="9"/>
      <c r="AD394" s="9"/>
      <c r="AE394" s="9"/>
      <c r="AF394" s="9"/>
      <c r="AG394" s="9"/>
      <c r="AH394" s="9"/>
    </row>
    <row r="395" spans="1:34" x14ac:dyDescent="0.25">
      <c r="A395" s="9"/>
      <c r="B395" s="9"/>
      <c r="C395" s="9"/>
      <c r="D395" s="9"/>
      <c r="E395" s="9"/>
      <c r="F395" s="9"/>
      <c r="H395" s="9"/>
      <c r="I395" s="9"/>
      <c r="J395" s="9"/>
      <c r="K395" s="9"/>
      <c r="L395" s="9"/>
      <c r="M395" s="9"/>
      <c r="N395" s="9"/>
      <c r="O395" s="9"/>
      <c r="P395" s="9"/>
      <c r="Q395" s="9"/>
      <c r="R395" s="9"/>
      <c r="U395" s="9"/>
      <c r="V395" s="9"/>
      <c r="X395" s="9"/>
      <c r="Y395" s="9"/>
      <c r="Z395" s="9"/>
      <c r="AA395" s="9"/>
      <c r="AB395" s="9"/>
      <c r="AC395" s="9"/>
      <c r="AD395" s="9"/>
      <c r="AE395" s="9"/>
      <c r="AF395" s="9"/>
      <c r="AG395" s="9"/>
      <c r="AH395" s="9"/>
    </row>
    <row r="396" spans="1:34" x14ac:dyDescent="0.25">
      <c r="A396" s="9"/>
      <c r="B396" s="9"/>
      <c r="C396" s="9"/>
      <c r="D396" s="9"/>
      <c r="E396" s="9"/>
      <c r="F396" s="9"/>
      <c r="H396" s="9"/>
      <c r="I396" s="9"/>
      <c r="J396" s="9"/>
      <c r="K396" s="9"/>
      <c r="L396" s="9"/>
      <c r="M396" s="9"/>
      <c r="N396" s="9"/>
      <c r="O396" s="9"/>
      <c r="P396" s="9"/>
      <c r="Q396" s="9"/>
      <c r="R396" s="9"/>
      <c r="U396" s="9"/>
      <c r="V396" s="9"/>
      <c r="X396" s="9"/>
      <c r="Y396" s="9"/>
      <c r="Z396" s="9"/>
      <c r="AA396" s="9"/>
      <c r="AB396" s="9"/>
      <c r="AC396" s="9"/>
      <c r="AD396" s="9"/>
      <c r="AE396" s="9"/>
      <c r="AF396" s="9"/>
      <c r="AG396" s="9"/>
      <c r="AH396" s="9"/>
    </row>
    <row r="397" spans="1:34" x14ac:dyDescent="0.25">
      <c r="A397" s="9"/>
      <c r="B397" s="9"/>
      <c r="C397" s="9"/>
      <c r="D397" s="9"/>
      <c r="E397" s="9"/>
      <c r="F397" s="9"/>
      <c r="H397" s="9"/>
      <c r="I397" s="9"/>
      <c r="J397" s="9"/>
      <c r="K397" s="9"/>
      <c r="L397" s="9"/>
      <c r="M397" s="9"/>
      <c r="N397" s="9"/>
      <c r="O397" s="9"/>
      <c r="P397" s="9"/>
      <c r="Q397" s="9"/>
      <c r="R397" s="9"/>
      <c r="U397" s="9"/>
      <c r="V397" s="9"/>
      <c r="X397" s="9"/>
      <c r="Y397" s="9"/>
      <c r="Z397" s="9"/>
      <c r="AA397" s="9"/>
      <c r="AB397" s="9"/>
      <c r="AC397" s="9"/>
      <c r="AD397" s="9"/>
      <c r="AE397" s="9"/>
      <c r="AF397" s="9"/>
      <c r="AG397" s="9"/>
      <c r="AH397" s="9"/>
    </row>
    <row r="398" spans="1:34" x14ac:dyDescent="0.25">
      <c r="A398" s="9"/>
      <c r="B398" s="9"/>
      <c r="C398" s="9"/>
      <c r="D398" s="9"/>
      <c r="E398" s="9"/>
      <c r="F398" s="9"/>
      <c r="H398" s="9"/>
      <c r="I398" s="9"/>
      <c r="J398" s="9"/>
      <c r="K398" s="9"/>
      <c r="L398" s="9"/>
      <c r="M398" s="9"/>
      <c r="N398" s="9"/>
      <c r="O398" s="9"/>
      <c r="P398" s="9"/>
      <c r="Q398" s="9"/>
      <c r="R398" s="9"/>
      <c r="U398" s="9"/>
      <c r="V398" s="9"/>
      <c r="X398" s="9"/>
      <c r="Y398" s="9"/>
      <c r="Z398" s="9"/>
      <c r="AA398" s="9"/>
      <c r="AB398" s="9"/>
      <c r="AC398" s="9"/>
      <c r="AD398" s="9"/>
      <c r="AE398" s="9"/>
      <c r="AF398" s="9"/>
      <c r="AG398" s="9"/>
      <c r="AH398" s="9"/>
    </row>
    <row r="399" spans="1:34" x14ac:dyDescent="0.25">
      <c r="A399" s="9"/>
      <c r="B399" s="9"/>
      <c r="C399" s="9"/>
      <c r="D399" s="9"/>
      <c r="E399" s="9"/>
      <c r="F399" s="9"/>
      <c r="H399" s="9"/>
      <c r="I399" s="9"/>
      <c r="J399" s="9"/>
      <c r="K399" s="9"/>
      <c r="L399" s="9"/>
      <c r="M399" s="9"/>
      <c r="N399" s="9"/>
      <c r="O399" s="9"/>
      <c r="P399" s="9"/>
      <c r="Q399" s="9"/>
      <c r="R399" s="9"/>
      <c r="U399" s="9"/>
      <c r="V399" s="9"/>
      <c r="X399" s="9"/>
      <c r="Y399" s="9"/>
      <c r="Z399" s="9"/>
      <c r="AA399" s="9"/>
      <c r="AB399" s="9"/>
      <c r="AC399" s="9"/>
      <c r="AD399" s="9"/>
      <c r="AE399" s="9"/>
      <c r="AF399" s="9"/>
      <c r="AG399" s="9"/>
      <c r="AH399" s="9"/>
    </row>
    <row r="400" spans="1:34" x14ac:dyDescent="0.25">
      <c r="A400" s="9"/>
      <c r="B400" s="9"/>
      <c r="C400" s="9"/>
      <c r="D400" s="9"/>
      <c r="E400" s="9"/>
      <c r="F400" s="9"/>
      <c r="H400" s="9"/>
      <c r="I400" s="9"/>
      <c r="J400" s="9"/>
      <c r="K400" s="9"/>
      <c r="L400" s="9"/>
      <c r="M400" s="9"/>
      <c r="N400" s="9"/>
      <c r="O400" s="9"/>
      <c r="P400" s="9"/>
      <c r="Q400" s="9"/>
      <c r="R400" s="9"/>
      <c r="U400" s="9"/>
      <c r="V400" s="9"/>
      <c r="X400" s="9"/>
      <c r="Y400" s="9"/>
      <c r="Z400" s="9"/>
      <c r="AA400" s="9"/>
      <c r="AB400" s="9"/>
      <c r="AC400" s="9"/>
      <c r="AD400" s="9"/>
      <c r="AE400" s="9"/>
      <c r="AF400" s="9"/>
      <c r="AG400" s="9"/>
      <c r="AH400" s="9"/>
    </row>
    <row r="401" spans="1:34" x14ac:dyDescent="0.25">
      <c r="A401" s="9"/>
      <c r="B401" s="9"/>
      <c r="C401" s="9"/>
      <c r="D401" s="9"/>
      <c r="E401" s="9"/>
      <c r="F401" s="9"/>
      <c r="H401" s="9"/>
      <c r="I401" s="9"/>
      <c r="J401" s="9"/>
      <c r="K401" s="9"/>
      <c r="L401" s="9"/>
      <c r="M401" s="9"/>
      <c r="N401" s="9"/>
      <c r="O401" s="9"/>
      <c r="P401" s="9"/>
      <c r="Q401" s="9"/>
      <c r="R401" s="9"/>
      <c r="U401" s="9"/>
      <c r="V401" s="9"/>
      <c r="X401" s="9"/>
      <c r="Y401" s="9"/>
      <c r="Z401" s="9"/>
      <c r="AA401" s="9"/>
      <c r="AB401" s="9"/>
      <c r="AC401" s="9"/>
      <c r="AD401" s="9"/>
      <c r="AE401" s="9"/>
      <c r="AF401" s="9"/>
      <c r="AG401" s="9"/>
      <c r="AH401" s="9"/>
    </row>
    <row r="402" spans="1:34" x14ac:dyDescent="0.25">
      <c r="A402" s="9"/>
      <c r="B402" s="9"/>
      <c r="C402" s="9"/>
      <c r="D402" s="9"/>
      <c r="E402" s="9"/>
      <c r="F402" s="9"/>
      <c r="H402" s="9"/>
      <c r="I402" s="9"/>
      <c r="J402" s="9"/>
      <c r="K402" s="9"/>
      <c r="L402" s="9"/>
      <c r="M402" s="9"/>
      <c r="N402" s="9"/>
      <c r="O402" s="9"/>
      <c r="P402" s="9"/>
      <c r="Q402" s="9"/>
      <c r="R402" s="9"/>
      <c r="U402" s="9"/>
      <c r="V402" s="9"/>
      <c r="X402" s="9"/>
      <c r="Y402" s="9"/>
      <c r="Z402" s="9"/>
      <c r="AA402" s="9"/>
      <c r="AB402" s="9"/>
      <c r="AC402" s="9"/>
      <c r="AD402" s="9"/>
      <c r="AE402" s="9"/>
      <c r="AF402" s="9"/>
      <c r="AG402" s="9"/>
      <c r="AH402" s="9"/>
    </row>
    <row r="403" spans="1:34" x14ac:dyDescent="0.25">
      <c r="A403" s="9"/>
      <c r="B403" s="9"/>
      <c r="C403" s="9"/>
      <c r="D403" s="9"/>
      <c r="E403" s="9"/>
      <c r="F403" s="9"/>
      <c r="H403" s="9"/>
      <c r="I403" s="9"/>
      <c r="J403" s="9"/>
      <c r="K403" s="9"/>
      <c r="L403" s="9"/>
      <c r="M403" s="9"/>
      <c r="N403" s="9"/>
      <c r="O403" s="9"/>
      <c r="P403" s="9"/>
      <c r="Q403" s="9"/>
      <c r="R403" s="9"/>
      <c r="U403" s="9"/>
      <c r="V403" s="9"/>
      <c r="X403" s="9"/>
      <c r="Y403" s="9"/>
      <c r="Z403" s="9"/>
      <c r="AA403" s="9"/>
      <c r="AB403" s="9"/>
      <c r="AC403" s="9"/>
      <c r="AD403" s="9"/>
      <c r="AE403" s="9"/>
      <c r="AF403" s="9"/>
      <c r="AG403" s="9"/>
      <c r="AH403" s="9"/>
    </row>
    <row r="404" spans="1:34" x14ac:dyDescent="0.25">
      <c r="A404" s="9"/>
      <c r="B404" s="9"/>
      <c r="C404" s="9"/>
      <c r="D404" s="9"/>
      <c r="E404" s="9"/>
      <c r="F404" s="9"/>
      <c r="H404" s="9"/>
      <c r="I404" s="9"/>
      <c r="J404" s="9"/>
      <c r="K404" s="9"/>
      <c r="L404" s="9"/>
      <c r="M404" s="9"/>
      <c r="N404" s="9"/>
      <c r="O404" s="9"/>
      <c r="P404" s="9"/>
      <c r="Q404" s="9"/>
      <c r="R404" s="9"/>
      <c r="U404" s="9"/>
      <c r="V404" s="9"/>
      <c r="X404" s="9"/>
      <c r="Y404" s="9"/>
      <c r="Z404" s="9"/>
      <c r="AA404" s="9"/>
      <c r="AB404" s="9"/>
      <c r="AC404" s="9"/>
      <c r="AD404" s="9"/>
      <c r="AE404" s="9"/>
      <c r="AF404" s="9"/>
      <c r="AG404" s="9"/>
      <c r="AH404" s="9"/>
    </row>
    <row r="405" spans="1:34" x14ac:dyDescent="0.25">
      <c r="A405" s="9"/>
      <c r="B405" s="9"/>
      <c r="C405" s="9"/>
      <c r="D405" s="9"/>
      <c r="E405" s="9"/>
      <c r="F405" s="9"/>
      <c r="H405" s="9"/>
      <c r="I405" s="9"/>
      <c r="J405" s="9"/>
      <c r="K405" s="9"/>
      <c r="L405" s="9"/>
      <c r="M405" s="9"/>
      <c r="N405" s="9"/>
      <c r="O405" s="9"/>
      <c r="P405" s="9"/>
      <c r="Q405" s="9"/>
      <c r="R405" s="9"/>
      <c r="U405" s="9"/>
      <c r="V405" s="9"/>
      <c r="X405" s="9"/>
      <c r="Y405" s="9"/>
      <c r="Z405" s="9"/>
      <c r="AA405" s="9"/>
      <c r="AB405" s="9"/>
      <c r="AC405" s="9"/>
      <c r="AD405" s="9"/>
      <c r="AE405" s="9"/>
      <c r="AF405" s="9"/>
      <c r="AG405" s="9"/>
      <c r="AH405" s="9"/>
    </row>
    <row r="406" spans="1:34" x14ac:dyDescent="0.25">
      <c r="A406" s="9"/>
      <c r="B406" s="9"/>
      <c r="C406" s="9"/>
      <c r="D406" s="9"/>
      <c r="E406" s="9"/>
      <c r="F406" s="9"/>
      <c r="H406" s="9"/>
      <c r="I406" s="9"/>
      <c r="J406" s="9"/>
      <c r="K406" s="9"/>
      <c r="L406" s="9"/>
      <c r="M406" s="9"/>
      <c r="N406" s="9"/>
      <c r="O406" s="9"/>
      <c r="P406" s="9"/>
      <c r="Q406" s="9"/>
      <c r="R406" s="9"/>
      <c r="U406" s="9"/>
      <c r="V406" s="9"/>
      <c r="X406" s="9"/>
      <c r="Y406" s="9"/>
      <c r="Z406" s="9"/>
      <c r="AA406" s="9"/>
      <c r="AB406" s="9"/>
      <c r="AC406" s="9"/>
      <c r="AD406" s="9"/>
      <c r="AE406" s="9"/>
      <c r="AF406" s="9"/>
      <c r="AG406" s="9"/>
      <c r="AH406" s="9"/>
    </row>
    <row r="407" spans="1:34" x14ac:dyDescent="0.25">
      <c r="A407" s="9"/>
      <c r="B407" s="9"/>
      <c r="C407" s="9"/>
      <c r="D407" s="9"/>
      <c r="E407" s="9"/>
      <c r="F407" s="9"/>
      <c r="H407" s="9"/>
      <c r="I407" s="9"/>
      <c r="J407" s="9"/>
      <c r="K407" s="9"/>
      <c r="L407" s="9"/>
      <c r="M407" s="9"/>
      <c r="N407" s="9"/>
      <c r="O407" s="9"/>
      <c r="P407" s="9"/>
      <c r="Q407" s="9"/>
      <c r="R407" s="9"/>
      <c r="U407" s="9"/>
      <c r="V407" s="9"/>
      <c r="X407" s="9"/>
      <c r="Y407" s="9"/>
      <c r="Z407" s="9"/>
      <c r="AA407" s="9"/>
      <c r="AB407" s="9"/>
      <c r="AC407" s="9"/>
      <c r="AD407" s="9"/>
      <c r="AE407" s="9"/>
      <c r="AF407" s="9"/>
      <c r="AG407" s="9"/>
      <c r="AH407" s="9"/>
    </row>
    <row r="408" spans="1:34" x14ac:dyDescent="0.25">
      <c r="A408" s="9"/>
      <c r="B408" s="9"/>
      <c r="C408" s="9"/>
      <c r="D408" s="9"/>
      <c r="E408" s="9"/>
      <c r="F408" s="9"/>
      <c r="H408" s="9"/>
      <c r="I408" s="9"/>
      <c r="J408" s="9"/>
      <c r="K408" s="9"/>
      <c r="L408" s="9"/>
      <c r="M408" s="9"/>
      <c r="N408" s="9"/>
      <c r="O408" s="9"/>
      <c r="P408" s="9"/>
      <c r="Q408" s="9"/>
      <c r="R408" s="9"/>
      <c r="U408" s="9"/>
      <c r="V408" s="9"/>
      <c r="X408" s="9"/>
      <c r="Y408" s="9"/>
      <c r="Z408" s="9"/>
      <c r="AA408" s="9"/>
      <c r="AB408" s="9"/>
      <c r="AC408" s="9"/>
      <c r="AD408" s="9"/>
      <c r="AE408" s="9"/>
      <c r="AF408" s="9"/>
      <c r="AG408" s="9"/>
      <c r="AH408" s="9"/>
    </row>
    <row r="409" spans="1:34" x14ac:dyDescent="0.25">
      <c r="A409" s="9"/>
      <c r="B409" s="9"/>
      <c r="C409" s="9"/>
      <c r="D409" s="9"/>
      <c r="E409" s="9"/>
      <c r="F409" s="9"/>
      <c r="H409" s="9"/>
      <c r="I409" s="9"/>
      <c r="J409" s="9"/>
      <c r="K409" s="9"/>
      <c r="L409" s="9"/>
      <c r="M409" s="9"/>
      <c r="N409" s="9"/>
      <c r="O409" s="9"/>
      <c r="P409" s="9"/>
      <c r="Q409" s="9"/>
      <c r="R409" s="9"/>
      <c r="U409" s="9"/>
      <c r="V409" s="9"/>
      <c r="X409" s="9"/>
      <c r="Y409" s="9"/>
      <c r="Z409" s="9"/>
      <c r="AA409" s="9"/>
      <c r="AB409" s="9"/>
      <c r="AC409" s="9"/>
      <c r="AD409" s="9"/>
      <c r="AE409" s="9"/>
      <c r="AF409" s="9"/>
      <c r="AG409" s="9"/>
      <c r="AH409" s="9"/>
    </row>
    <row r="410" spans="1:34" x14ac:dyDescent="0.25">
      <c r="A410" s="9"/>
      <c r="B410" s="9"/>
      <c r="C410" s="9"/>
      <c r="D410" s="9"/>
      <c r="E410" s="9"/>
      <c r="F410" s="9"/>
      <c r="H410" s="9"/>
      <c r="I410" s="9"/>
      <c r="J410" s="9"/>
      <c r="K410" s="9"/>
      <c r="L410" s="9"/>
      <c r="M410" s="9"/>
      <c r="N410" s="9"/>
      <c r="O410" s="9"/>
      <c r="P410" s="9"/>
      <c r="Q410" s="9"/>
      <c r="R410" s="9"/>
      <c r="U410" s="9"/>
      <c r="V410" s="9"/>
      <c r="X410" s="9"/>
      <c r="Y410" s="9"/>
      <c r="Z410" s="9"/>
      <c r="AA410" s="9"/>
      <c r="AB410" s="9"/>
      <c r="AC410" s="9"/>
      <c r="AD410" s="9"/>
      <c r="AE410" s="9"/>
      <c r="AF410" s="9"/>
      <c r="AG410" s="9"/>
      <c r="AH410" s="9"/>
    </row>
    <row r="411" spans="1:34" x14ac:dyDescent="0.25">
      <c r="A411" s="9"/>
      <c r="B411" s="9"/>
      <c r="C411" s="9"/>
      <c r="D411" s="9"/>
      <c r="E411" s="9"/>
      <c r="F411" s="9"/>
      <c r="H411" s="9"/>
      <c r="I411" s="9"/>
      <c r="J411" s="9"/>
      <c r="K411" s="9"/>
      <c r="L411" s="9"/>
      <c r="M411" s="9"/>
      <c r="N411" s="9"/>
      <c r="O411" s="9"/>
      <c r="P411" s="9"/>
      <c r="Q411" s="9"/>
      <c r="R411" s="9"/>
      <c r="U411" s="9"/>
      <c r="V411" s="9"/>
      <c r="X411" s="9"/>
      <c r="Y411" s="9"/>
      <c r="Z411" s="9"/>
      <c r="AA411" s="9"/>
      <c r="AB411" s="9"/>
      <c r="AC411" s="9"/>
      <c r="AD411" s="9"/>
      <c r="AE411" s="9"/>
      <c r="AF411" s="9"/>
      <c r="AG411" s="9"/>
      <c r="AH411" s="9"/>
    </row>
    <row r="412" spans="1:34" x14ac:dyDescent="0.25">
      <c r="A412" s="9"/>
      <c r="B412" s="9"/>
      <c r="C412" s="9"/>
      <c r="D412" s="9"/>
      <c r="E412" s="9"/>
      <c r="F412" s="9"/>
      <c r="H412" s="9"/>
      <c r="I412" s="9"/>
      <c r="J412" s="9"/>
      <c r="K412" s="9"/>
      <c r="L412" s="9"/>
      <c r="M412" s="9"/>
      <c r="N412" s="9"/>
      <c r="O412" s="9"/>
      <c r="P412" s="9"/>
      <c r="Q412" s="9"/>
      <c r="R412" s="9"/>
      <c r="U412" s="9"/>
      <c r="V412" s="9"/>
      <c r="X412" s="9"/>
      <c r="Y412" s="9"/>
      <c r="Z412" s="9"/>
      <c r="AA412" s="9"/>
      <c r="AB412" s="9"/>
      <c r="AC412" s="9"/>
      <c r="AD412" s="9"/>
      <c r="AE412" s="9"/>
      <c r="AF412" s="9"/>
      <c r="AG412" s="9"/>
      <c r="AH412" s="9"/>
    </row>
    <row r="413" spans="1:34" x14ac:dyDescent="0.25">
      <c r="A413" s="9"/>
      <c r="B413" s="9"/>
      <c r="C413" s="9"/>
      <c r="D413" s="9"/>
      <c r="E413" s="9"/>
      <c r="F413" s="9"/>
      <c r="H413" s="9"/>
      <c r="I413" s="9"/>
      <c r="J413" s="9"/>
      <c r="K413" s="9"/>
      <c r="L413" s="9"/>
      <c r="M413" s="9"/>
      <c r="N413" s="9"/>
      <c r="O413" s="9"/>
      <c r="P413" s="9"/>
      <c r="Q413" s="9"/>
      <c r="R413" s="9"/>
      <c r="U413" s="9"/>
      <c r="V413" s="9"/>
      <c r="X413" s="9"/>
      <c r="Y413" s="9"/>
      <c r="Z413" s="9"/>
      <c r="AA413" s="9"/>
      <c r="AB413" s="9"/>
      <c r="AC413" s="9"/>
      <c r="AD413" s="9"/>
      <c r="AE413" s="9"/>
      <c r="AF413" s="9"/>
      <c r="AG413" s="9"/>
      <c r="AH413" s="9"/>
    </row>
    <row r="414" spans="1:34" x14ac:dyDescent="0.25">
      <c r="A414" s="9"/>
      <c r="B414" s="9"/>
      <c r="C414" s="9"/>
      <c r="D414" s="9"/>
      <c r="E414" s="9"/>
      <c r="F414" s="9"/>
      <c r="H414" s="9"/>
      <c r="I414" s="9"/>
      <c r="J414" s="9"/>
      <c r="K414" s="9"/>
      <c r="L414" s="9"/>
      <c r="M414" s="9"/>
      <c r="N414" s="9"/>
      <c r="O414" s="9"/>
      <c r="P414" s="9"/>
      <c r="Q414" s="9"/>
      <c r="R414" s="9"/>
      <c r="U414" s="9"/>
      <c r="V414" s="9"/>
      <c r="X414" s="9"/>
      <c r="Y414" s="9"/>
      <c r="Z414" s="9"/>
      <c r="AA414" s="9"/>
      <c r="AB414" s="9"/>
      <c r="AC414" s="9"/>
      <c r="AD414" s="9"/>
      <c r="AE414" s="9"/>
      <c r="AF414" s="9"/>
      <c r="AG414" s="9"/>
      <c r="AH414" s="9"/>
    </row>
    <row r="415" spans="1:34" x14ac:dyDescent="0.25">
      <c r="A415" s="9"/>
      <c r="B415" s="9"/>
      <c r="C415" s="9"/>
      <c r="D415" s="9"/>
      <c r="E415" s="9"/>
      <c r="F415" s="9"/>
      <c r="H415" s="9"/>
      <c r="I415" s="9"/>
      <c r="J415" s="9"/>
      <c r="K415" s="9"/>
      <c r="L415" s="9"/>
      <c r="M415" s="9"/>
      <c r="N415" s="9"/>
      <c r="O415" s="9"/>
      <c r="P415" s="9"/>
      <c r="Q415" s="9"/>
      <c r="R415" s="9"/>
      <c r="U415" s="9"/>
      <c r="V415" s="9"/>
      <c r="X415" s="9"/>
      <c r="Y415" s="9"/>
      <c r="Z415" s="9"/>
      <c r="AA415" s="9"/>
      <c r="AB415" s="9"/>
      <c r="AC415" s="9"/>
      <c r="AD415" s="9"/>
      <c r="AE415" s="9"/>
      <c r="AF415" s="9"/>
      <c r="AG415" s="9"/>
      <c r="AH415" s="9"/>
    </row>
    <row r="416" spans="1:34" x14ac:dyDescent="0.25">
      <c r="A416" s="9"/>
      <c r="B416" s="9"/>
      <c r="C416" s="9"/>
      <c r="D416" s="9"/>
      <c r="E416" s="9"/>
      <c r="F416" s="9"/>
      <c r="H416" s="9"/>
      <c r="I416" s="9"/>
      <c r="J416" s="9"/>
      <c r="K416" s="9"/>
      <c r="L416" s="9"/>
      <c r="M416" s="9"/>
      <c r="N416" s="9"/>
      <c r="O416" s="9"/>
      <c r="P416" s="9"/>
      <c r="Q416" s="9"/>
      <c r="R416" s="9"/>
      <c r="U416" s="9"/>
      <c r="V416" s="9"/>
      <c r="X416" s="9"/>
      <c r="Y416" s="9"/>
      <c r="Z416" s="9"/>
      <c r="AA416" s="9"/>
      <c r="AB416" s="9"/>
      <c r="AC416" s="9"/>
      <c r="AD416" s="9"/>
      <c r="AE416" s="9"/>
      <c r="AF416" s="9"/>
      <c r="AG416" s="9"/>
      <c r="AH416" s="9"/>
    </row>
    <row r="417" spans="1:34" x14ac:dyDescent="0.25">
      <c r="A417" s="9"/>
      <c r="B417" s="9"/>
      <c r="C417" s="9"/>
      <c r="D417" s="9"/>
      <c r="E417" s="9"/>
      <c r="F417" s="9"/>
      <c r="H417" s="9"/>
      <c r="I417" s="9"/>
      <c r="J417" s="9"/>
      <c r="K417" s="9"/>
      <c r="L417" s="9"/>
      <c r="M417" s="9"/>
      <c r="N417" s="9"/>
      <c r="O417" s="9"/>
      <c r="P417" s="9"/>
      <c r="Q417" s="9"/>
      <c r="R417" s="9"/>
      <c r="U417" s="9"/>
      <c r="V417" s="9"/>
      <c r="X417" s="9"/>
      <c r="Y417" s="9"/>
      <c r="Z417" s="9"/>
      <c r="AA417" s="9"/>
      <c r="AB417" s="9"/>
      <c r="AC417" s="9"/>
      <c r="AD417" s="9"/>
      <c r="AE417" s="9"/>
      <c r="AF417" s="9"/>
      <c r="AG417" s="9"/>
      <c r="AH417" s="9"/>
    </row>
    <row r="418" spans="1:34" x14ac:dyDescent="0.25">
      <c r="A418" s="9"/>
      <c r="B418" s="9"/>
      <c r="C418" s="9"/>
      <c r="D418" s="9"/>
      <c r="E418" s="9"/>
      <c r="F418" s="9"/>
      <c r="H418" s="9"/>
      <c r="I418" s="9"/>
      <c r="J418" s="9"/>
      <c r="K418" s="9"/>
      <c r="L418" s="9"/>
      <c r="M418" s="9"/>
      <c r="N418" s="9"/>
      <c r="O418" s="9"/>
      <c r="P418" s="9"/>
      <c r="Q418" s="9"/>
      <c r="R418" s="9"/>
      <c r="U418" s="9"/>
      <c r="V418" s="9"/>
      <c r="X418" s="9"/>
      <c r="Y418" s="9"/>
      <c r="Z418" s="9"/>
      <c r="AA418" s="9"/>
      <c r="AB418" s="9"/>
      <c r="AC418" s="9"/>
      <c r="AD418" s="9"/>
      <c r="AE418" s="9"/>
      <c r="AF418" s="9"/>
      <c r="AG418" s="9"/>
      <c r="AH418" s="9"/>
    </row>
    <row r="419" spans="1:34" x14ac:dyDescent="0.25">
      <c r="A419" s="9"/>
      <c r="B419" s="9"/>
      <c r="C419" s="9"/>
      <c r="D419" s="9"/>
      <c r="E419" s="9"/>
      <c r="F419" s="9"/>
      <c r="H419" s="9"/>
      <c r="I419" s="9"/>
      <c r="J419" s="9"/>
      <c r="K419" s="9"/>
      <c r="L419" s="9"/>
      <c r="M419" s="9"/>
      <c r="N419" s="9"/>
      <c r="O419" s="9"/>
      <c r="P419" s="9"/>
      <c r="Q419" s="9"/>
      <c r="R419" s="9"/>
      <c r="U419" s="9"/>
      <c r="V419" s="9"/>
      <c r="X419" s="9"/>
      <c r="Y419" s="9"/>
      <c r="Z419" s="9"/>
      <c r="AA419" s="9"/>
      <c r="AB419" s="9"/>
      <c r="AC419" s="9"/>
      <c r="AD419" s="9"/>
      <c r="AE419" s="9"/>
      <c r="AF419" s="9"/>
      <c r="AG419" s="9"/>
      <c r="AH419" s="9"/>
    </row>
    <row r="420" spans="1:34" x14ac:dyDescent="0.25">
      <c r="A420" s="9"/>
      <c r="B420" s="9"/>
      <c r="C420" s="9"/>
      <c r="D420" s="9"/>
      <c r="E420" s="9"/>
      <c r="F420" s="9"/>
      <c r="H420" s="9"/>
      <c r="I420" s="9"/>
      <c r="J420" s="9"/>
      <c r="K420" s="9"/>
      <c r="L420" s="9"/>
      <c r="M420" s="9"/>
      <c r="N420" s="9"/>
      <c r="O420" s="9"/>
      <c r="P420" s="9"/>
      <c r="Q420" s="9"/>
      <c r="R420" s="9"/>
      <c r="U420" s="9"/>
      <c r="V420" s="9"/>
      <c r="X420" s="9"/>
      <c r="Y420" s="9"/>
      <c r="Z420" s="9"/>
      <c r="AA420" s="9"/>
      <c r="AB420" s="9"/>
      <c r="AC420" s="9"/>
      <c r="AD420" s="9"/>
      <c r="AE420" s="9"/>
      <c r="AF420" s="9"/>
      <c r="AG420" s="9"/>
      <c r="AH420" s="9"/>
    </row>
    <row r="421" spans="1:34" x14ac:dyDescent="0.25">
      <c r="A421" s="9"/>
      <c r="B421" s="9"/>
      <c r="C421" s="9"/>
      <c r="D421" s="9"/>
      <c r="E421" s="9"/>
      <c r="F421" s="9"/>
      <c r="H421" s="9"/>
      <c r="I421" s="9"/>
      <c r="J421" s="9"/>
      <c r="K421" s="9"/>
      <c r="L421" s="9"/>
      <c r="M421" s="9"/>
      <c r="N421" s="9"/>
      <c r="O421" s="9"/>
      <c r="P421" s="9"/>
      <c r="Q421" s="9"/>
      <c r="R421" s="9"/>
      <c r="U421" s="9"/>
      <c r="V421" s="9"/>
      <c r="X421" s="9"/>
      <c r="Y421" s="9"/>
      <c r="Z421" s="9"/>
      <c r="AA421" s="9"/>
      <c r="AB421" s="9"/>
      <c r="AC421" s="9"/>
      <c r="AD421" s="9"/>
      <c r="AE421" s="9"/>
      <c r="AF421" s="9"/>
      <c r="AG421" s="9"/>
      <c r="AH421" s="9"/>
    </row>
    <row r="422" spans="1:34" x14ac:dyDescent="0.25">
      <c r="A422" s="9"/>
      <c r="B422" s="9"/>
      <c r="C422" s="9"/>
      <c r="D422" s="9"/>
      <c r="E422" s="9"/>
      <c r="F422" s="9"/>
      <c r="H422" s="9"/>
      <c r="I422" s="9"/>
      <c r="J422" s="9"/>
      <c r="K422" s="9"/>
      <c r="L422" s="9"/>
      <c r="M422" s="9"/>
      <c r="N422" s="9"/>
      <c r="O422" s="9"/>
      <c r="P422" s="9"/>
      <c r="Q422" s="9"/>
      <c r="R422" s="9"/>
      <c r="U422" s="9"/>
      <c r="V422" s="9"/>
      <c r="X422" s="9"/>
      <c r="Y422" s="9"/>
      <c r="Z422" s="9"/>
      <c r="AA422" s="9"/>
      <c r="AB422" s="9"/>
      <c r="AC422" s="9"/>
      <c r="AD422" s="9"/>
      <c r="AE422" s="9"/>
      <c r="AF422" s="9"/>
      <c r="AG422" s="9"/>
      <c r="AH422" s="9"/>
    </row>
    <row r="423" spans="1:34" x14ac:dyDescent="0.25">
      <c r="A423" s="9"/>
      <c r="B423" s="9"/>
      <c r="C423" s="9"/>
      <c r="D423" s="9"/>
      <c r="E423" s="9"/>
      <c r="F423" s="9"/>
      <c r="H423" s="9"/>
      <c r="I423" s="9"/>
      <c r="J423" s="9"/>
      <c r="K423" s="9"/>
      <c r="L423" s="9"/>
      <c r="M423" s="9"/>
      <c r="N423" s="9"/>
      <c r="O423" s="9"/>
      <c r="P423" s="9"/>
      <c r="Q423" s="9"/>
      <c r="R423" s="9"/>
      <c r="U423" s="9"/>
      <c r="V423" s="9"/>
      <c r="X423" s="9"/>
      <c r="Y423" s="9"/>
      <c r="Z423" s="9"/>
      <c r="AA423" s="9"/>
      <c r="AB423" s="9"/>
      <c r="AC423" s="9"/>
      <c r="AD423" s="9"/>
      <c r="AE423" s="9"/>
      <c r="AF423" s="9"/>
      <c r="AG423" s="9"/>
      <c r="AH423" s="9"/>
    </row>
    <row r="424" spans="1:34" x14ac:dyDescent="0.25">
      <c r="A424" s="9"/>
      <c r="B424" s="9"/>
      <c r="C424" s="9"/>
      <c r="D424" s="9"/>
      <c r="E424" s="9"/>
      <c r="F424" s="9"/>
      <c r="H424" s="9"/>
      <c r="I424" s="9"/>
      <c r="J424" s="9"/>
      <c r="K424" s="9"/>
      <c r="L424" s="9"/>
      <c r="M424" s="9"/>
      <c r="N424" s="9"/>
      <c r="O424" s="9"/>
      <c r="P424" s="9"/>
      <c r="Q424" s="9"/>
      <c r="R424" s="9"/>
      <c r="U424" s="9"/>
      <c r="V424" s="9"/>
      <c r="X424" s="9"/>
      <c r="Y424" s="9"/>
      <c r="Z424" s="9"/>
      <c r="AA424" s="9"/>
      <c r="AB424" s="9"/>
      <c r="AC424" s="9"/>
      <c r="AD424" s="9"/>
      <c r="AE424" s="9"/>
      <c r="AF424" s="9"/>
      <c r="AG424" s="9"/>
      <c r="AH424" s="9"/>
    </row>
    <row r="425" spans="1:34" x14ac:dyDescent="0.25">
      <c r="A425" s="9"/>
      <c r="B425" s="9"/>
      <c r="C425" s="9"/>
      <c r="D425" s="9"/>
      <c r="E425" s="9"/>
      <c r="F425" s="9"/>
      <c r="H425" s="9"/>
      <c r="I425" s="9"/>
      <c r="J425" s="9"/>
      <c r="K425" s="9"/>
      <c r="L425" s="9"/>
      <c r="M425" s="9"/>
      <c r="N425" s="9"/>
      <c r="O425" s="9"/>
      <c r="P425" s="9"/>
      <c r="Q425" s="9"/>
      <c r="R425" s="9"/>
      <c r="U425" s="9"/>
      <c r="V425" s="9"/>
      <c r="X425" s="9"/>
      <c r="Y425" s="9"/>
      <c r="Z425" s="9"/>
      <c r="AA425" s="9"/>
      <c r="AB425" s="9"/>
      <c r="AC425" s="9"/>
      <c r="AD425" s="9"/>
      <c r="AE425" s="9"/>
      <c r="AF425" s="9"/>
      <c r="AG425" s="9"/>
      <c r="AH425" s="9"/>
    </row>
    <row r="426" spans="1:34" x14ac:dyDescent="0.25">
      <c r="A426" s="9"/>
      <c r="B426" s="9"/>
      <c r="C426" s="9"/>
      <c r="D426" s="9"/>
      <c r="E426" s="9"/>
      <c r="F426" s="9"/>
      <c r="H426" s="9"/>
      <c r="I426" s="9"/>
      <c r="J426" s="9"/>
      <c r="K426" s="9"/>
      <c r="L426" s="9"/>
      <c r="M426" s="9"/>
      <c r="N426" s="9"/>
      <c r="O426" s="9"/>
      <c r="P426" s="9"/>
      <c r="Q426" s="9"/>
      <c r="R426" s="9"/>
      <c r="U426" s="9"/>
      <c r="V426" s="9"/>
      <c r="X426" s="9"/>
      <c r="Y426" s="9"/>
      <c r="Z426" s="9"/>
      <c r="AA426" s="9"/>
      <c r="AB426" s="9"/>
      <c r="AC426" s="9"/>
      <c r="AD426" s="9"/>
      <c r="AE426" s="9"/>
      <c r="AF426" s="9"/>
      <c r="AG426" s="9"/>
      <c r="AH426" s="9"/>
    </row>
    <row r="427" spans="1:34" x14ac:dyDescent="0.25">
      <c r="A427" s="9"/>
      <c r="B427" s="9"/>
      <c r="C427" s="9"/>
      <c r="D427" s="9"/>
      <c r="E427" s="9"/>
      <c r="F427" s="9"/>
      <c r="H427" s="9"/>
      <c r="I427" s="9"/>
      <c r="J427" s="9"/>
      <c r="K427" s="9"/>
      <c r="L427" s="9"/>
      <c r="M427" s="9"/>
      <c r="N427" s="9"/>
      <c r="O427" s="9"/>
      <c r="P427" s="9"/>
      <c r="Q427" s="9"/>
      <c r="R427" s="9"/>
      <c r="U427" s="9"/>
      <c r="V427" s="9"/>
      <c r="X427" s="9"/>
      <c r="Y427" s="9"/>
      <c r="Z427" s="9"/>
      <c r="AA427" s="9"/>
      <c r="AB427" s="9"/>
      <c r="AC427" s="9"/>
      <c r="AD427" s="9"/>
      <c r="AE427" s="9"/>
      <c r="AF427" s="9"/>
      <c r="AG427" s="9"/>
      <c r="AH427" s="9"/>
    </row>
    <row r="428" spans="1:34" x14ac:dyDescent="0.25">
      <c r="A428" s="9"/>
      <c r="B428" s="9"/>
      <c r="C428" s="9"/>
      <c r="D428" s="9"/>
      <c r="E428" s="9"/>
      <c r="F428" s="9"/>
      <c r="H428" s="9"/>
      <c r="I428" s="9"/>
      <c r="J428" s="9"/>
      <c r="K428" s="9"/>
      <c r="L428" s="9"/>
      <c r="M428" s="9"/>
      <c r="N428" s="9"/>
      <c r="O428" s="9"/>
      <c r="P428" s="9"/>
      <c r="Q428" s="9"/>
      <c r="R428" s="9"/>
      <c r="U428" s="9"/>
      <c r="V428" s="9"/>
      <c r="X428" s="9"/>
      <c r="Y428" s="9"/>
      <c r="Z428" s="9"/>
      <c r="AA428" s="9"/>
      <c r="AB428" s="9"/>
      <c r="AC428" s="9"/>
      <c r="AD428" s="9"/>
      <c r="AE428" s="9"/>
      <c r="AF428" s="9"/>
      <c r="AG428" s="9"/>
      <c r="AH428" s="9"/>
    </row>
    <row r="429" spans="1:34" x14ac:dyDescent="0.25">
      <c r="A429" s="9"/>
      <c r="B429" s="9"/>
      <c r="C429" s="9"/>
      <c r="D429" s="9"/>
      <c r="E429" s="9"/>
      <c r="F429" s="9"/>
      <c r="H429" s="9"/>
      <c r="I429" s="9"/>
      <c r="J429" s="9"/>
      <c r="K429" s="9"/>
      <c r="L429" s="9"/>
      <c r="M429" s="9"/>
      <c r="N429" s="9"/>
      <c r="O429" s="9"/>
      <c r="P429" s="9"/>
      <c r="Q429" s="9"/>
      <c r="R429" s="9"/>
      <c r="U429" s="9"/>
      <c r="V429" s="9"/>
      <c r="X429" s="9"/>
      <c r="Y429" s="9"/>
      <c r="Z429" s="9"/>
      <c r="AA429" s="9"/>
      <c r="AB429" s="9"/>
      <c r="AC429" s="9"/>
      <c r="AD429" s="9"/>
      <c r="AE429" s="9"/>
      <c r="AF429" s="9"/>
      <c r="AG429" s="9"/>
      <c r="AH429" s="9"/>
    </row>
    <row r="430" spans="1:34" x14ac:dyDescent="0.25">
      <c r="A430" s="9"/>
      <c r="B430" s="9"/>
      <c r="C430" s="9"/>
      <c r="D430" s="9"/>
      <c r="E430" s="9"/>
      <c r="F430" s="9"/>
      <c r="H430" s="9"/>
      <c r="I430" s="9"/>
      <c r="J430" s="9"/>
      <c r="K430" s="9"/>
      <c r="L430" s="9"/>
      <c r="M430" s="9"/>
      <c r="N430" s="9"/>
      <c r="O430" s="9"/>
      <c r="P430" s="9"/>
      <c r="Q430" s="9"/>
      <c r="R430" s="9"/>
      <c r="U430" s="9"/>
      <c r="V430" s="9"/>
      <c r="X430" s="9"/>
      <c r="Y430" s="9"/>
      <c r="Z430" s="9"/>
      <c r="AA430" s="9"/>
      <c r="AB430" s="9"/>
      <c r="AC430" s="9"/>
      <c r="AD430" s="9"/>
      <c r="AE430" s="9"/>
      <c r="AF430" s="9"/>
      <c r="AG430" s="9"/>
      <c r="AH430" s="9"/>
    </row>
    <row r="431" spans="1:34" x14ac:dyDescent="0.25">
      <c r="A431" s="9"/>
      <c r="B431" s="9"/>
      <c r="C431" s="9"/>
      <c r="D431" s="9"/>
      <c r="E431" s="9"/>
      <c r="F431" s="9"/>
      <c r="H431" s="9"/>
      <c r="I431" s="9"/>
      <c r="J431" s="9"/>
      <c r="K431" s="9"/>
      <c r="L431" s="9"/>
      <c r="M431" s="9"/>
      <c r="N431" s="9"/>
      <c r="O431" s="9"/>
      <c r="P431" s="9"/>
      <c r="Q431" s="9"/>
      <c r="R431" s="9"/>
      <c r="U431" s="9"/>
      <c r="V431" s="9"/>
      <c r="X431" s="9"/>
      <c r="Y431" s="9"/>
      <c r="Z431" s="9"/>
      <c r="AA431" s="9"/>
      <c r="AB431" s="9"/>
      <c r="AC431" s="9"/>
      <c r="AD431" s="9"/>
      <c r="AE431" s="9"/>
      <c r="AF431" s="9"/>
      <c r="AG431" s="9"/>
      <c r="AH431" s="9"/>
    </row>
    <row r="432" spans="1:34" x14ac:dyDescent="0.25">
      <c r="A432" s="9"/>
      <c r="B432" s="9"/>
      <c r="C432" s="9"/>
      <c r="D432" s="9"/>
      <c r="E432" s="9"/>
      <c r="F432" s="9"/>
      <c r="H432" s="9"/>
      <c r="I432" s="9"/>
      <c r="J432" s="9"/>
      <c r="K432" s="9"/>
      <c r="L432" s="9"/>
      <c r="M432" s="9"/>
      <c r="N432" s="9"/>
      <c r="O432" s="9"/>
      <c r="P432" s="9"/>
      <c r="Q432" s="9"/>
      <c r="R432" s="9"/>
      <c r="U432" s="9"/>
      <c r="V432" s="9"/>
      <c r="X432" s="9"/>
      <c r="Y432" s="9"/>
      <c r="Z432" s="9"/>
      <c r="AA432" s="9"/>
      <c r="AB432" s="9"/>
      <c r="AC432" s="9"/>
      <c r="AD432" s="9"/>
      <c r="AE432" s="9"/>
      <c r="AF432" s="9"/>
      <c r="AG432" s="9"/>
      <c r="AH432" s="9"/>
    </row>
    <row r="433" spans="1:34" x14ac:dyDescent="0.25">
      <c r="A433" s="9"/>
      <c r="B433" s="9"/>
      <c r="C433" s="9"/>
      <c r="D433" s="9"/>
      <c r="E433" s="9"/>
      <c r="F433" s="9"/>
      <c r="H433" s="9"/>
      <c r="I433" s="9"/>
      <c r="J433" s="9"/>
      <c r="K433" s="9"/>
      <c r="L433" s="9"/>
      <c r="M433" s="9"/>
      <c r="N433" s="9"/>
      <c r="O433" s="9"/>
      <c r="P433" s="9"/>
      <c r="Q433" s="9"/>
      <c r="R433" s="9"/>
      <c r="U433" s="9"/>
      <c r="V433" s="9"/>
      <c r="X433" s="9"/>
      <c r="Y433" s="9"/>
      <c r="Z433" s="9"/>
      <c r="AA433" s="9"/>
      <c r="AB433" s="9"/>
      <c r="AC433" s="9"/>
      <c r="AD433" s="9"/>
      <c r="AE433" s="9"/>
      <c r="AF433" s="9"/>
      <c r="AG433" s="9"/>
      <c r="AH433" s="9"/>
    </row>
    <row r="434" spans="1:34" x14ac:dyDescent="0.25">
      <c r="A434" s="9"/>
      <c r="B434" s="9"/>
      <c r="C434" s="9"/>
      <c r="D434" s="9"/>
      <c r="E434" s="9"/>
      <c r="F434" s="9"/>
      <c r="H434" s="9"/>
      <c r="I434" s="9"/>
      <c r="J434" s="9"/>
      <c r="K434" s="9"/>
      <c r="L434" s="9"/>
      <c r="M434" s="9"/>
      <c r="N434" s="9"/>
      <c r="O434" s="9"/>
      <c r="P434" s="9"/>
      <c r="Q434" s="9"/>
      <c r="R434" s="9"/>
      <c r="U434" s="9"/>
      <c r="V434" s="9"/>
      <c r="X434" s="9"/>
      <c r="Y434" s="9"/>
      <c r="Z434" s="9"/>
      <c r="AA434" s="9"/>
      <c r="AB434" s="9"/>
      <c r="AC434" s="9"/>
      <c r="AD434" s="9"/>
      <c r="AE434" s="9"/>
      <c r="AF434" s="9"/>
      <c r="AG434" s="9"/>
      <c r="AH434" s="9"/>
    </row>
    <row r="435" spans="1:34" x14ac:dyDescent="0.25">
      <c r="A435" s="9"/>
      <c r="B435" s="9"/>
      <c r="C435" s="9"/>
      <c r="D435" s="9"/>
      <c r="E435" s="9"/>
      <c r="F435" s="9"/>
      <c r="H435" s="9"/>
      <c r="I435" s="9"/>
      <c r="J435" s="9"/>
      <c r="K435" s="9"/>
      <c r="L435" s="9"/>
      <c r="M435" s="9"/>
      <c r="N435" s="9"/>
      <c r="O435" s="9"/>
      <c r="P435" s="9"/>
      <c r="Q435" s="9"/>
      <c r="R435" s="9"/>
      <c r="U435" s="9"/>
      <c r="V435" s="9"/>
      <c r="X435" s="9"/>
      <c r="Y435" s="9"/>
      <c r="Z435" s="9"/>
      <c r="AA435" s="9"/>
      <c r="AB435" s="9"/>
      <c r="AC435" s="9"/>
      <c r="AD435" s="9"/>
      <c r="AE435" s="9"/>
      <c r="AF435" s="9"/>
      <c r="AG435" s="9"/>
      <c r="AH435" s="9"/>
    </row>
    <row r="436" spans="1:34" x14ac:dyDescent="0.25">
      <c r="A436" s="9"/>
      <c r="B436" s="9"/>
      <c r="C436" s="9"/>
      <c r="D436" s="9"/>
      <c r="E436" s="9"/>
      <c r="F436" s="9"/>
      <c r="H436" s="9"/>
      <c r="I436" s="9"/>
      <c r="J436" s="9"/>
      <c r="K436" s="9"/>
      <c r="L436" s="9"/>
      <c r="M436" s="9"/>
      <c r="N436" s="9"/>
      <c r="O436" s="9"/>
      <c r="P436" s="9"/>
      <c r="Q436" s="9"/>
      <c r="R436" s="9"/>
      <c r="U436" s="9"/>
      <c r="V436" s="9"/>
      <c r="X436" s="9"/>
      <c r="Y436" s="9"/>
      <c r="Z436" s="9"/>
      <c r="AA436" s="9"/>
      <c r="AB436" s="9"/>
      <c r="AC436" s="9"/>
      <c r="AD436" s="9"/>
      <c r="AE436" s="9"/>
      <c r="AF436" s="9"/>
      <c r="AG436" s="9"/>
      <c r="AH436" s="9"/>
    </row>
    <row r="437" spans="1:34" x14ac:dyDescent="0.25">
      <c r="A437" s="9"/>
      <c r="B437" s="9"/>
      <c r="C437" s="9"/>
      <c r="D437" s="9"/>
      <c r="E437" s="9"/>
      <c r="F437" s="9"/>
      <c r="H437" s="9"/>
      <c r="I437" s="9"/>
      <c r="J437" s="9"/>
      <c r="K437" s="9"/>
      <c r="L437" s="9"/>
      <c r="M437" s="9"/>
      <c r="N437" s="9"/>
      <c r="O437" s="9"/>
      <c r="P437" s="9"/>
      <c r="Q437" s="9"/>
      <c r="R437" s="9"/>
      <c r="U437" s="9"/>
      <c r="V437" s="9"/>
      <c r="X437" s="9"/>
      <c r="Y437" s="9"/>
      <c r="Z437" s="9"/>
      <c r="AA437" s="9"/>
      <c r="AB437" s="9"/>
      <c r="AC437" s="9"/>
      <c r="AD437" s="9"/>
      <c r="AE437" s="9"/>
      <c r="AF437" s="9"/>
      <c r="AG437" s="9"/>
      <c r="AH437" s="9"/>
    </row>
    <row r="438" spans="1:34" x14ac:dyDescent="0.25">
      <c r="A438" s="9"/>
      <c r="B438" s="9"/>
      <c r="C438" s="9"/>
      <c r="D438" s="9"/>
      <c r="E438" s="9"/>
      <c r="F438" s="9"/>
      <c r="H438" s="9"/>
      <c r="I438" s="9"/>
      <c r="J438" s="9"/>
      <c r="K438" s="9"/>
      <c r="L438" s="9"/>
      <c r="M438" s="9"/>
      <c r="N438" s="9"/>
      <c r="O438" s="9"/>
      <c r="P438" s="9"/>
      <c r="Q438" s="9"/>
      <c r="R438" s="9"/>
      <c r="U438" s="9"/>
      <c r="V438" s="9"/>
      <c r="X438" s="9"/>
      <c r="Y438" s="9"/>
      <c r="Z438" s="9"/>
      <c r="AA438" s="9"/>
      <c r="AB438" s="9"/>
      <c r="AC438" s="9"/>
      <c r="AD438" s="9"/>
      <c r="AE438" s="9"/>
      <c r="AF438" s="9"/>
      <c r="AG438" s="9"/>
      <c r="AH438" s="9"/>
    </row>
    <row r="439" spans="1:34" x14ac:dyDescent="0.25">
      <c r="A439" s="9"/>
      <c r="B439" s="9"/>
      <c r="C439" s="9"/>
      <c r="D439" s="9"/>
      <c r="E439" s="9"/>
      <c r="F439" s="9"/>
      <c r="H439" s="9"/>
      <c r="I439" s="9"/>
      <c r="J439" s="9"/>
      <c r="K439" s="9"/>
      <c r="L439" s="9"/>
      <c r="M439" s="9"/>
      <c r="N439" s="9"/>
      <c r="O439" s="9"/>
      <c r="P439" s="9"/>
      <c r="Q439" s="9"/>
      <c r="R439" s="9"/>
      <c r="U439" s="9"/>
      <c r="V439" s="9"/>
      <c r="X439" s="9"/>
      <c r="Y439" s="9"/>
      <c r="Z439" s="9"/>
      <c r="AA439" s="9"/>
      <c r="AB439" s="9"/>
      <c r="AC439" s="9"/>
      <c r="AD439" s="9"/>
      <c r="AE439" s="9"/>
      <c r="AF439" s="9"/>
      <c r="AG439" s="9"/>
      <c r="AH439" s="9"/>
    </row>
    <row r="440" spans="1:34" x14ac:dyDescent="0.25">
      <c r="A440" s="9"/>
      <c r="B440" s="9"/>
      <c r="C440" s="9"/>
      <c r="D440" s="9"/>
      <c r="E440" s="9"/>
      <c r="F440" s="9"/>
      <c r="H440" s="9"/>
      <c r="I440" s="9"/>
      <c r="J440" s="9"/>
      <c r="K440" s="9"/>
      <c r="L440" s="9"/>
      <c r="M440" s="9"/>
      <c r="N440" s="9"/>
      <c r="O440" s="9"/>
      <c r="P440" s="9"/>
      <c r="Q440" s="9"/>
      <c r="R440" s="9"/>
      <c r="U440" s="9"/>
      <c r="V440" s="9"/>
      <c r="X440" s="9"/>
      <c r="Y440" s="9"/>
      <c r="Z440" s="9"/>
      <c r="AA440" s="9"/>
      <c r="AB440" s="9"/>
      <c r="AC440" s="9"/>
      <c r="AD440" s="9"/>
      <c r="AE440" s="9"/>
      <c r="AF440" s="9"/>
      <c r="AG440" s="9"/>
      <c r="AH440" s="9"/>
    </row>
    <row r="441" spans="1:34" x14ac:dyDescent="0.25">
      <c r="A441" s="9"/>
      <c r="B441" s="9"/>
      <c r="C441" s="9"/>
      <c r="D441" s="9"/>
      <c r="E441" s="9"/>
      <c r="F441" s="9"/>
      <c r="H441" s="9"/>
      <c r="I441" s="9"/>
      <c r="J441" s="9"/>
      <c r="K441" s="9"/>
      <c r="L441" s="9"/>
      <c r="M441" s="9"/>
      <c r="N441" s="9"/>
      <c r="O441" s="9"/>
      <c r="P441" s="9"/>
      <c r="Q441" s="9"/>
      <c r="R441" s="9"/>
      <c r="U441" s="9"/>
      <c r="V441" s="9"/>
      <c r="X441" s="9"/>
      <c r="Y441" s="9"/>
      <c r="Z441" s="9"/>
      <c r="AA441" s="9"/>
      <c r="AB441" s="9"/>
      <c r="AC441" s="9"/>
      <c r="AD441" s="9"/>
      <c r="AE441" s="9"/>
      <c r="AF441" s="9"/>
      <c r="AG441" s="9"/>
      <c r="AH441" s="9"/>
    </row>
    <row r="442" spans="1:34" x14ac:dyDescent="0.25">
      <c r="A442" s="9"/>
      <c r="B442" s="9"/>
      <c r="C442" s="9"/>
      <c r="D442" s="9"/>
      <c r="E442" s="9"/>
      <c r="F442" s="9"/>
      <c r="H442" s="9"/>
      <c r="I442" s="9"/>
      <c r="J442" s="9"/>
      <c r="K442" s="9"/>
      <c r="L442" s="9"/>
      <c r="M442" s="9"/>
      <c r="N442" s="9"/>
      <c r="O442" s="9"/>
      <c r="P442" s="9"/>
      <c r="Q442" s="9"/>
      <c r="R442" s="9"/>
      <c r="U442" s="9"/>
      <c r="V442" s="9"/>
      <c r="X442" s="9"/>
      <c r="Y442" s="9"/>
      <c r="Z442" s="9"/>
      <c r="AA442" s="9"/>
      <c r="AB442" s="9"/>
      <c r="AC442" s="9"/>
      <c r="AD442" s="9"/>
      <c r="AE442" s="9"/>
      <c r="AF442" s="9"/>
      <c r="AG442" s="9"/>
      <c r="AH442" s="9"/>
    </row>
    <row r="443" spans="1:34" x14ac:dyDescent="0.25">
      <c r="A443" s="9"/>
      <c r="B443" s="9"/>
      <c r="C443" s="9"/>
      <c r="D443" s="9"/>
      <c r="E443" s="9"/>
      <c r="F443" s="9"/>
      <c r="H443" s="9"/>
      <c r="I443" s="9"/>
      <c r="J443" s="9"/>
      <c r="K443" s="9"/>
      <c r="L443" s="9"/>
      <c r="M443" s="9"/>
      <c r="N443" s="9"/>
      <c r="O443" s="9"/>
      <c r="P443" s="9"/>
      <c r="Q443" s="9"/>
      <c r="R443" s="9"/>
      <c r="U443" s="9"/>
      <c r="V443" s="9"/>
      <c r="X443" s="9"/>
      <c r="Y443" s="9"/>
      <c r="Z443" s="9"/>
      <c r="AA443" s="9"/>
      <c r="AB443" s="9"/>
      <c r="AC443" s="9"/>
      <c r="AD443" s="9"/>
      <c r="AE443" s="9"/>
      <c r="AF443" s="9"/>
      <c r="AG443" s="9"/>
      <c r="AH443" s="9"/>
    </row>
    <row r="444" spans="1:34" x14ac:dyDescent="0.25">
      <c r="A444" s="9"/>
      <c r="B444" s="9"/>
      <c r="C444" s="9"/>
      <c r="D444" s="9"/>
      <c r="E444" s="9"/>
      <c r="F444" s="9"/>
      <c r="H444" s="9"/>
      <c r="I444" s="9"/>
      <c r="J444" s="9"/>
      <c r="K444" s="9"/>
      <c r="L444" s="9"/>
      <c r="M444" s="9"/>
      <c r="N444" s="9"/>
      <c r="O444" s="9"/>
      <c r="P444" s="9"/>
      <c r="Q444" s="9"/>
      <c r="R444" s="9"/>
      <c r="U444" s="9"/>
      <c r="V444" s="9"/>
      <c r="X444" s="9"/>
      <c r="Y444" s="9"/>
      <c r="Z444" s="9"/>
      <c r="AA444" s="9"/>
      <c r="AB444" s="9"/>
      <c r="AC444" s="9"/>
      <c r="AD444" s="9"/>
      <c r="AE444" s="9"/>
      <c r="AF444" s="9"/>
      <c r="AG444" s="9"/>
      <c r="AH444" s="9"/>
    </row>
    <row r="445" spans="1:34" x14ac:dyDescent="0.25">
      <c r="A445" s="9"/>
      <c r="B445" s="9"/>
      <c r="C445" s="9"/>
      <c r="D445" s="9"/>
      <c r="E445" s="9"/>
      <c r="F445" s="9"/>
      <c r="H445" s="9"/>
      <c r="I445" s="9"/>
      <c r="J445" s="9"/>
      <c r="K445" s="9"/>
      <c r="L445" s="9"/>
      <c r="M445" s="9"/>
      <c r="N445" s="9"/>
      <c r="O445" s="9"/>
      <c r="P445" s="9"/>
      <c r="Q445" s="9"/>
      <c r="R445" s="9"/>
      <c r="U445" s="9"/>
      <c r="V445" s="9"/>
      <c r="X445" s="9"/>
      <c r="Y445" s="9"/>
      <c r="Z445" s="9"/>
      <c r="AA445" s="9"/>
      <c r="AB445" s="9"/>
      <c r="AC445" s="9"/>
      <c r="AD445" s="9"/>
      <c r="AE445" s="9"/>
      <c r="AF445" s="9"/>
      <c r="AG445" s="9"/>
      <c r="AH445" s="9"/>
    </row>
    <row r="446" spans="1:34" x14ac:dyDescent="0.25">
      <c r="A446" s="9"/>
      <c r="B446" s="9"/>
      <c r="C446" s="9"/>
      <c r="D446" s="9"/>
      <c r="E446" s="9"/>
      <c r="F446" s="9"/>
      <c r="H446" s="9"/>
      <c r="I446" s="9"/>
      <c r="J446" s="9"/>
      <c r="K446" s="9"/>
      <c r="L446" s="9"/>
      <c r="M446" s="9"/>
      <c r="N446" s="9"/>
      <c r="O446" s="9"/>
      <c r="P446" s="9"/>
      <c r="Q446" s="9"/>
      <c r="R446" s="9"/>
      <c r="U446" s="9"/>
      <c r="V446" s="9"/>
      <c r="X446" s="9"/>
      <c r="Y446" s="9"/>
      <c r="Z446" s="9"/>
      <c r="AA446" s="9"/>
      <c r="AB446" s="9"/>
      <c r="AC446" s="9"/>
      <c r="AD446" s="9"/>
      <c r="AE446" s="9"/>
      <c r="AF446" s="9"/>
      <c r="AG446" s="9"/>
      <c r="AH446" s="9"/>
    </row>
    <row r="447" spans="1:34" x14ac:dyDescent="0.25">
      <c r="A447" s="9"/>
      <c r="B447" s="9"/>
      <c r="C447" s="9"/>
      <c r="D447" s="9"/>
      <c r="E447" s="9"/>
      <c r="F447" s="9"/>
      <c r="H447" s="9"/>
      <c r="I447" s="9"/>
      <c r="J447" s="9"/>
      <c r="K447" s="9"/>
      <c r="L447" s="9"/>
      <c r="M447" s="9"/>
      <c r="N447" s="9"/>
      <c r="O447" s="9"/>
      <c r="P447" s="9"/>
      <c r="Q447" s="9"/>
      <c r="R447" s="9"/>
      <c r="U447" s="9"/>
      <c r="V447" s="9"/>
      <c r="X447" s="9"/>
      <c r="Y447" s="9"/>
      <c r="Z447" s="9"/>
      <c r="AA447" s="9"/>
      <c r="AB447" s="9"/>
      <c r="AC447" s="9"/>
      <c r="AD447" s="9"/>
      <c r="AE447" s="9"/>
      <c r="AF447" s="9"/>
      <c r="AG447" s="9"/>
      <c r="AH447" s="9"/>
    </row>
    <row r="448" spans="1:34" x14ac:dyDescent="0.25">
      <c r="A448" s="9"/>
      <c r="B448" s="9"/>
      <c r="C448" s="9"/>
      <c r="D448" s="9"/>
      <c r="E448" s="9"/>
      <c r="F448" s="9"/>
      <c r="H448" s="9"/>
      <c r="I448" s="9"/>
      <c r="J448" s="9"/>
      <c r="K448" s="9"/>
      <c r="L448" s="9"/>
      <c r="M448" s="9"/>
      <c r="N448" s="9"/>
      <c r="O448" s="9"/>
      <c r="P448" s="9"/>
      <c r="Q448" s="9"/>
      <c r="R448" s="9"/>
      <c r="U448" s="9"/>
      <c r="V448" s="9"/>
      <c r="X448" s="9"/>
      <c r="Y448" s="9"/>
      <c r="Z448" s="9"/>
      <c r="AA448" s="9"/>
      <c r="AB448" s="9"/>
      <c r="AC448" s="9"/>
      <c r="AD448" s="9"/>
      <c r="AE448" s="9"/>
      <c r="AF448" s="9"/>
      <c r="AG448" s="9"/>
      <c r="AH448" s="9"/>
    </row>
    <row r="449" spans="1:34" x14ac:dyDescent="0.25">
      <c r="A449" s="9"/>
      <c r="B449" s="9"/>
      <c r="C449" s="9"/>
      <c r="D449" s="9"/>
      <c r="E449" s="9"/>
      <c r="F449" s="9"/>
      <c r="H449" s="9"/>
      <c r="I449" s="9"/>
      <c r="J449" s="9"/>
      <c r="K449" s="9"/>
      <c r="L449" s="9"/>
      <c r="M449" s="9"/>
      <c r="N449" s="9"/>
      <c r="O449" s="9"/>
      <c r="P449" s="9"/>
      <c r="Q449" s="9"/>
      <c r="R449" s="9"/>
      <c r="U449" s="9"/>
      <c r="V449" s="9"/>
      <c r="X449" s="9"/>
      <c r="Y449" s="9"/>
      <c r="Z449" s="9"/>
      <c r="AA449" s="9"/>
      <c r="AB449" s="9"/>
      <c r="AC449" s="9"/>
      <c r="AD449" s="9"/>
      <c r="AE449" s="9"/>
      <c r="AF449" s="9"/>
      <c r="AG449" s="9"/>
      <c r="AH449" s="9"/>
    </row>
    <row r="450" spans="1:34" x14ac:dyDescent="0.25">
      <c r="A450" s="9"/>
      <c r="B450" s="9"/>
      <c r="C450" s="9"/>
      <c r="D450" s="9"/>
      <c r="E450" s="9"/>
      <c r="F450" s="9"/>
      <c r="H450" s="9"/>
      <c r="I450" s="9"/>
      <c r="J450" s="9"/>
      <c r="K450" s="9"/>
      <c r="L450" s="9"/>
      <c r="M450" s="9"/>
      <c r="N450" s="9"/>
      <c r="O450" s="9"/>
      <c r="P450" s="9"/>
      <c r="Q450" s="9"/>
      <c r="R450" s="9"/>
      <c r="U450" s="9"/>
      <c r="V450" s="9"/>
      <c r="X450" s="9"/>
      <c r="Y450" s="9"/>
      <c r="Z450" s="9"/>
      <c r="AA450" s="9"/>
      <c r="AB450" s="9"/>
      <c r="AC450" s="9"/>
      <c r="AD450" s="9"/>
      <c r="AE450" s="9"/>
      <c r="AF450" s="9"/>
      <c r="AG450" s="9"/>
      <c r="AH450" s="9"/>
    </row>
    <row r="451" spans="1:34" x14ac:dyDescent="0.25">
      <c r="A451" s="9"/>
      <c r="B451" s="9"/>
      <c r="C451" s="9"/>
      <c r="D451" s="9"/>
      <c r="E451" s="9"/>
      <c r="F451" s="9"/>
      <c r="H451" s="9"/>
      <c r="I451" s="9"/>
      <c r="J451" s="9"/>
      <c r="K451" s="9"/>
      <c r="L451" s="9"/>
      <c r="M451" s="9"/>
      <c r="N451" s="9"/>
      <c r="O451" s="9"/>
      <c r="P451" s="9"/>
      <c r="Q451" s="9"/>
      <c r="R451" s="9"/>
      <c r="U451" s="9"/>
      <c r="V451" s="9"/>
      <c r="X451" s="9"/>
      <c r="Y451" s="9"/>
      <c r="Z451" s="9"/>
      <c r="AA451" s="9"/>
      <c r="AB451" s="9"/>
      <c r="AC451" s="9"/>
      <c r="AD451" s="9"/>
      <c r="AE451" s="9"/>
      <c r="AF451" s="9"/>
      <c r="AG451" s="9"/>
      <c r="AH451" s="9"/>
    </row>
    <row r="452" spans="1:34" x14ac:dyDescent="0.25">
      <c r="A452" s="9"/>
      <c r="B452" s="9"/>
      <c r="C452" s="9"/>
      <c r="D452" s="9"/>
      <c r="E452" s="9"/>
      <c r="F452" s="9"/>
      <c r="H452" s="9"/>
      <c r="I452" s="9"/>
      <c r="J452" s="9"/>
      <c r="K452" s="9"/>
      <c r="L452" s="9"/>
      <c r="M452" s="9"/>
      <c r="N452" s="9"/>
      <c r="O452" s="9"/>
      <c r="P452" s="9"/>
      <c r="Q452" s="9"/>
      <c r="R452" s="9"/>
      <c r="U452" s="9"/>
      <c r="V452" s="9"/>
      <c r="X452" s="9"/>
      <c r="Y452" s="9"/>
      <c r="Z452" s="9"/>
      <c r="AA452" s="9"/>
      <c r="AB452" s="9"/>
      <c r="AC452" s="9"/>
      <c r="AD452" s="9"/>
      <c r="AE452" s="9"/>
      <c r="AF452" s="9"/>
      <c r="AG452" s="9"/>
      <c r="AH452" s="9"/>
    </row>
    <row r="453" spans="1:34" x14ac:dyDescent="0.25">
      <c r="A453" s="9"/>
      <c r="B453" s="9"/>
      <c r="C453" s="9"/>
      <c r="D453" s="9"/>
      <c r="E453" s="9"/>
      <c r="F453" s="9"/>
      <c r="H453" s="9"/>
      <c r="I453" s="9"/>
      <c r="J453" s="9"/>
      <c r="K453" s="9"/>
      <c r="L453" s="9"/>
      <c r="M453" s="9"/>
      <c r="N453" s="9"/>
      <c r="O453" s="9"/>
      <c r="P453" s="9"/>
      <c r="Q453" s="9"/>
      <c r="R453" s="9"/>
      <c r="U453" s="9"/>
      <c r="V453" s="9"/>
      <c r="X453" s="9"/>
      <c r="Y453" s="9"/>
      <c r="Z453" s="9"/>
      <c r="AA453" s="9"/>
      <c r="AB453" s="9"/>
      <c r="AC453" s="9"/>
      <c r="AD453" s="9"/>
      <c r="AE453" s="9"/>
      <c r="AF453" s="9"/>
      <c r="AG453" s="9"/>
      <c r="AH453" s="9"/>
    </row>
    <row r="454" spans="1:34" x14ac:dyDescent="0.25">
      <c r="A454" s="9"/>
      <c r="B454" s="9"/>
      <c r="C454" s="9"/>
      <c r="D454" s="9"/>
      <c r="E454" s="9"/>
      <c r="F454" s="9"/>
      <c r="H454" s="9"/>
      <c r="I454" s="9"/>
      <c r="J454" s="9"/>
      <c r="K454" s="9"/>
      <c r="L454" s="9"/>
      <c r="M454" s="9"/>
      <c r="N454" s="9"/>
      <c r="O454" s="9"/>
      <c r="P454" s="9"/>
      <c r="Q454" s="9"/>
      <c r="R454" s="9"/>
      <c r="U454" s="9"/>
      <c r="V454" s="9"/>
      <c r="X454" s="9"/>
      <c r="Y454" s="9"/>
      <c r="Z454" s="9"/>
      <c r="AA454" s="9"/>
      <c r="AB454" s="9"/>
      <c r="AC454" s="9"/>
      <c r="AD454" s="9"/>
      <c r="AE454" s="9"/>
      <c r="AF454" s="9"/>
      <c r="AG454" s="9"/>
      <c r="AH454" s="9"/>
    </row>
    <row r="455" spans="1:34" x14ac:dyDescent="0.25">
      <c r="A455" s="9"/>
      <c r="B455" s="9"/>
      <c r="C455" s="9"/>
      <c r="D455" s="9"/>
      <c r="E455" s="9"/>
      <c r="F455" s="9"/>
      <c r="H455" s="9"/>
      <c r="I455" s="9"/>
      <c r="J455" s="9"/>
      <c r="K455" s="9"/>
      <c r="L455" s="9"/>
      <c r="M455" s="9"/>
      <c r="N455" s="9"/>
      <c r="O455" s="9"/>
      <c r="P455" s="9"/>
      <c r="Q455" s="9"/>
      <c r="R455" s="9"/>
      <c r="U455" s="9"/>
      <c r="V455" s="9"/>
      <c r="X455" s="9"/>
      <c r="Y455" s="9"/>
      <c r="Z455" s="9"/>
      <c r="AA455" s="9"/>
      <c r="AB455" s="9"/>
      <c r="AC455" s="9"/>
      <c r="AD455" s="9"/>
      <c r="AE455" s="9"/>
      <c r="AF455" s="9"/>
      <c r="AG455" s="9"/>
      <c r="AH455" s="9"/>
    </row>
    <row r="456" spans="1:34" x14ac:dyDescent="0.25">
      <c r="A456" s="9"/>
      <c r="B456" s="9"/>
      <c r="C456" s="9"/>
      <c r="D456" s="9"/>
      <c r="E456" s="9"/>
      <c r="F456" s="9"/>
      <c r="H456" s="9"/>
      <c r="I456" s="9"/>
      <c r="J456" s="9"/>
      <c r="K456" s="9"/>
      <c r="L456" s="9"/>
      <c r="M456" s="9"/>
      <c r="N456" s="9"/>
      <c r="O456" s="9"/>
      <c r="P456" s="9"/>
      <c r="Q456" s="9"/>
      <c r="R456" s="9"/>
      <c r="U456" s="9"/>
      <c r="V456" s="9"/>
      <c r="X456" s="9"/>
      <c r="Y456" s="9"/>
      <c r="Z456" s="9"/>
      <c r="AA456" s="9"/>
      <c r="AB456" s="9"/>
      <c r="AC456" s="9"/>
      <c r="AD456" s="9"/>
      <c r="AE456" s="9"/>
      <c r="AF456" s="9"/>
      <c r="AG456" s="9"/>
      <c r="AH456" s="9"/>
    </row>
    <row r="457" spans="1:34" x14ac:dyDescent="0.25">
      <c r="A457" s="9"/>
      <c r="B457" s="9"/>
      <c r="C457" s="9"/>
      <c r="D457" s="9"/>
      <c r="E457" s="9"/>
      <c r="F457" s="9"/>
      <c r="H457" s="9"/>
      <c r="I457" s="9"/>
      <c r="J457" s="9"/>
      <c r="K457" s="9"/>
      <c r="L457" s="9"/>
      <c r="M457" s="9"/>
      <c r="N457" s="9"/>
      <c r="O457" s="9"/>
      <c r="P457" s="9"/>
      <c r="Q457" s="9"/>
      <c r="R457" s="9"/>
      <c r="U457" s="9"/>
      <c r="V457" s="9"/>
      <c r="X457" s="9"/>
      <c r="Y457" s="9"/>
      <c r="Z457" s="9"/>
      <c r="AA457" s="9"/>
      <c r="AB457" s="9"/>
      <c r="AC457" s="9"/>
      <c r="AD457" s="9"/>
      <c r="AE457" s="9"/>
      <c r="AF457" s="9"/>
      <c r="AG457" s="9"/>
      <c r="AH457" s="9"/>
    </row>
    <row r="458" spans="1:34" x14ac:dyDescent="0.25">
      <c r="A458" s="9"/>
      <c r="B458" s="9"/>
      <c r="C458" s="9"/>
      <c r="D458" s="9"/>
      <c r="E458" s="9"/>
      <c r="F458" s="9"/>
      <c r="H458" s="9"/>
      <c r="I458" s="9"/>
      <c r="J458" s="9"/>
      <c r="K458" s="9"/>
      <c r="L458" s="9"/>
      <c r="M458" s="9"/>
      <c r="N458" s="9"/>
      <c r="O458" s="9"/>
      <c r="P458" s="9"/>
      <c r="Q458" s="9"/>
      <c r="R458" s="9"/>
      <c r="U458" s="9"/>
      <c r="V458" s="9"/>
      <c r="X458" s="9"/>
      <c r="Y458" s="9"/>
      <c r="Z458" s="9"/>
      <c r="AA458" s="9"/>
      <c r="AB458" s="9"/>
      <c r="AC458" s="9"/>
      <c r="AD458" s="9"/>
      <c r="AE458" s="9"/>
      <c r="AF458" s="9"/>
      <c r="AG458" s="9"/>
      <c r="AH458" s="9"/>
    </row>
    <row r="459" spans="1:34" x14ac:dyDescent="0.25">
      <c r="A459" s="9"/>
      <c r="B459" s="9"/>
      <c r="C459" s="9"/>
      <c r="D459" s="9"/>
      <c r="E459" s="9"/>
      <c r="F459" s="9"/>
      <c r="H459" s="9"/>
      <c r="I459" s="9"/>
      <c r="J459" s="9"/>
      <c r="K459" s="9"/>
      <c r="L459" s="9"/>
      <c r="M459" s="9"/>
      <c r="N459" s="9"/>
      <c r="O459" s="9"/>
      <c r="P459" s="9"/>
      <c r="Q459" s="9"/>
      <c r="R459" s="9"/>
      <c r="U459" s="9"/>
      <c r="V459" s="9"/>
      <c r="X459" s="9"/>
      <c r="Y459" s="9"/>
      <c r="Z459" s="9"/>
      <c r="AA459" s="9"/>
      <c r="AB459" s="9"/>
      <c r="AC459" s="9"/>
      <c r="AD459" s="9"/>
      <c r="AE459" s="9"/>
      <c r="AF459" s="9"/>
      <c r="AG459" s="9"/>
      <c r="AH459" s="9"/>
    </row>
    <row r="460" spans="1:34" x14ac:dyDescent="0.25">
      <c r="A460" s="9"/>
      <c r="B460" s="9"/>
      <c r="C460" s="9"/>
      <c r="D460" s="9"/>
      <c r="E460" s="9"/>
      <c r="F460" s="9"/>
      <c r="H460" s="9"/>
      <c r="I460" s="9"/>
      <c r="J460" s="9"/>
      <c r="K460" s="9"/>
      <c r="L460" s="9"/>
      <c r="M460" s="9"/>
      <c r="N460" s="9"/>
      <c r="O460" s="9"/>
      <c r="P460" s="9"/>
      <c r="Q460" s="9"/>
      <c r="R460" s="9"/>
      <c r="U460" s="9"/>
      <c r="V460" s="9"/>
      <c r="X460" s="9"/>
      <c r="Y460" s="9"/>
      <c r="Z460" s="9"/>
      <c r="AA460" s="9"/>
      <c r="AB460" s="9"/>
      <c r="AC460" s="9"/>
      <c r="AD460" s="9"/>
      <c r="AE460" s="9"/>
      <c r="AF460" s="9"/>
      <c r="AG460" s="9"/>
      <c r="AH460" s="9"/>
    </row>
    <row r="461" spans="1:34" x14ac:dyDescent="0.25">
      <c r="A461" s="9"/>
      <c r="B461" s="9"/>
      <c r="C461" s="9"/>
      <c r="D461" s="9"/>
      <c r="E461" s="9"/>
      <c r="F461" s="9"/>
      <c r="H461" s="9"/>
      <c r="I461" s="9"/>
      <c r="J461" s="9"/>
      <c r="K461" s="9"/>
      <c r="L461" s="9"/>
      <c r="M461" s="9"/>
      <c r="N461" s="9"/>
      <c r="O461" s="9"/>
      <c r="P461" s="9"/>
      <c r="Q461" s="9"/>
      <c r="R461" s="9"/>
      <c r="U461" s="9"/>
      <c r="V461" s="9"/>
      <c r="X461" s="9"/>
      <c r="Y461" s="9"/>
      <c r="Z461" s="9"/>
      <c r="AA461" s="9"/>
      <c r="AB461" s="9"/>
      <c r="AC461" s="9"/>
      <c r="AD461" s="9"/>
      <c r="AE461" s="9"/>
      <c r="AF461" s="9"/>
      <c r="AG461" s="9"/>
      <c r="AH461" s="9"/>
    </row>
    <row r="462" spans="1:34" x14ac:dyDescent="0.25">
      <c r="A462" s="9"/>
      <c r="B462" s="9"/>
      <c r="C462" s="9"/>
      <c r="D462" s="9"/>
      <c r="E462" s="9"/>
      <c r="F462" s="9"/>
      <c r="H462" s="9"/>
      <c r="I462" s="9"/>
      <c r="J462" s="9"/>
      <c r="K462" s="9"/>
      <c r="L462" s="9"/>
      <c r="M462" s="9"/>
      <c r="N462" s="9"/>
      <c r="O462" s="9"/>
      <c r="P462" s="9"/>
      <c r="Q462" s="9"/>
      <c r="R462" s="9"/>
      <c r="U462" s="9"/>
      <c r="V462" s="9"/>
      <c r="X462" s="9"/>
      <c r="Y462" s="9"/>
      <c r="Z462" s="9"/>
      <c r="AA462" s="9"/>
      <c r="AB462" s="9"/>
      <c r="AC462" s="9"/>
      <c r="AD462" s="9"/>
      <c r="AE462" s="9"/>
      <c r="AF462" s="9"/>
      <c r="AG462" s="9"/>
      <c r="AH462" s="9"/>
    </row>
    <row r="463" spans="1:34" x14ac:dyDescent="0.25">
      <c r="A463" s="9"/>
      <c r="B463" s="9"/>
      <c r="C463" s="9"/>
      <c r="D463" s="9"/>
      <c r="E463" s="9"/>
      <c r="F463" s="9"/>
      <c r="H463" s="9"/>
      <c r="I463" s="9"/>
      <c r="J463" s="9"/>
      <c r="K463" s="9"/>
      <c r="L463" s="9"/>
      <c r="M463" s="9"/>
      <c r="N463" s="9"/>
      <c r="O463" s="9"/>
      <c r="P463" s="9"/>
      <c r="Q463" s="9"/>
      <c r="R463" s="9"/>
      <c r="U463" s="9"/>
      <c r="V463" s="9"/>
      <c r="X463" s="9"/>
      <c r="Y463" s="9"/>
      <c r="Z463" s="9"/>
      <c r="AA463" s="9"/>
      <c r="AB463" s="9"/>
      <c r="AC463" s="9"/>
      <c r="AD463" s="9"/>
      <c r="AE463" s="9"/>
      <c r="AF463" s="9"/>
      <c r="AG463" s="9"/>
      <c r="AH463" s="9"/>
    </row>
    <row r="464" spans="1:34" x14ac:dyDescent="0.25">
      <c r="A464" s="9"/>
      <c r="B464" s="9"/>
      <c r="C464" s="9"/>
      <c r="D464" s="9"/>
      <c r="E464" s="9"/>
      <c r="F464" s="9"/>
      <c r="H464" s="9"/>
      <c r="I464" s="9"/>
      <c r="J464" s="9"/>
      <c r="K464" s="9"/>
      <c r="L464" s="9"/>
      <c r="M464" s="9"/>
      <c r="N464" s="9"/>
      <c r="O464" s="9"/>
      <c r="P464" s="9"/>
      <c r="Q464" s="9"/>
      <c r="R464" s="9"/>
      <c r="U464" s="9"/>
      <c r="V464" s="9"/>
      <c r="X464" s="9"/>
      <c r="Y464" s="9"/>
      <c r="Z464" s="9"/>
      <c r="AA464" s="9"/>
      <c r="AB464" s="9"/>
      <c r="AC464" s="9"/>
      <c r="AD464" s="9"/>
      <c r="AE464" s="9"/>
      <c r="AF464" s="9"/>
      <c r="AG464" s="9"/>
      <c r="AH464" s="9"/>
    </row>
    <row r="465" spans="1:34" x14ac:dyDescent="0.25">
      <c r="A465" s="9"/>
      <c r="B465" s="9"/>
      <c r="C465" s="9"/>
      <c r="D465" s="9"/>
      <c r="E465" s="9"/>
      <c r="F465" s="9"/>
      <c r="H465" s="9"/>
      <c r="I465" s="9"/>
      <c r="J465" s="9"/>
      <c r="K465" s="9"/>
      <c r="L465" s="9"/>
      <c r="M465" s="9"/>
      <c r="N465" s="9"/>
      <c r="O465" s="9"/>
      <c r="P465" s="9"/>
      <c r="Q465" s="9"/>
      <c r="R465" s="9"/>
      <c r="U465" s="9"/>
      <c r="V465" s="9"/>
      <c r="X465" s="9"/>
      <c r="Y465" s="9"/>
      <c r="Z465" s="9"/>
      <c r="AA465" s="9"/>
      <c r="AB465" s="9"/>
      <c r="AC465" s="9"/>
      <c r="AD465" s="9"/>
      <c r="AE465" s="9"/>
      <c r="AF465" s="9"/>
      <c r="AG465" s="9"/>
      <c r="AH465" s="9"/>
    </row>
    <row r="466" spans="1:34" x14ac:dyDescent="0.25">
      <c r="A466" s="9"/>
      <c r="B466" s="9"/>
      <c r="C466" s="9"/>
      <c r="D466" s="9"/>
      <c r="E466" s="9"/>
      <c r="F466" s="9"/>
      <c r="H466" s="9"/>
      <c r="I466" s="9"/>
      <c r="J466" s="9"/>
      <c r="K466" s="9"/>
      <c r="L466" s="9"/>
      <c r="M466" s="9"/>
      <c r="N466" s="9"/>
      <c r="O466" s="9"/>
      <c r="P466" s="9"/>
      <c r="Q466" s="9"/>
      <c r="R466" s="9"/>
      <c r="U466" s="9"/>
      <c r="V466" s="9"/>
      <c r="X466" s="9"/>
      <c r="Y466" s="9"/>
      <c r="Z466" s="9"/>
      <c r="AA466" s="9"/>
      <c r="AB466" s="9"/>
      <c r="AC466" s="9"/>
      <c r="AD466" s="9"/>
      <c r="AE466" s="9"/>
      <c r="AF466" s="9"/>
      <c r="AG466" s="9"/>
      <c r="AH466" s="9"/>
    </row>
    <row r="467" spans="1:34" x14ac:dyDescent="0.25">
      <c r="A467" s="9"/>
      <c r="B467" s="9"/>
      <c r="C467" s="9"/>
      <c r="D467" s="9"/>
      <c r="E467" s="9"/>
      <c r="F467" s="9"/>
      <c r="H467" s="9"/>
      <c r="I467" s="9"/>
      <c r="J467" s="9"/>
      <c r="K467" s="9"/>
      <c r="L467" s="9"/>
      <c r="M467" s="9"/>
      <c r="N467" s="9"/>
      <c r="O467" s="9"/>
      <c r="P467" s="9"/>
      <c r="Q467" s="9"/>
      <c r="R467" s="9"/>
      <c r="U467" s="9"/>
      <c r="V467" s="9"/>
      <c r="X467" s="9"/>
      <c r="Y467" s="9"/>
      <c r="Z467" s="9"/>
      <c r="AA467" s="9"/>
      <c r="AB467" s="9"/>
      <c r="AC467" s="9"/>
      <c r="AD467" s="9"/>
      <c r="AE467" s="9"/>
      <c r="AF467" s="9"/>
      <c r="AG467" s="9"/>
      <c r="AH467" s="9"/>
    </row>
    <row r="468" spans="1:34" x14ac:dyDescent="0.25">
      <c r="A468" s="9"/>
      <c r="B468" s="9"/>
      <c r="C468" s="9"/>
      <c r="D468" s="9"/>
      <c r="E468" s="9"/>
      <c r="F468" s="9"/>
      <c r="H468" s="9"/>
      <c r="I468" s="9"/>
      <c r="J468" s="9"/>
      <c r="K468" s="9"/>
      <c r="L468" s="9"/>
      <c r="M468" s="9"/>
      <c r="N468" s="9"/>
      <c r="O468" s="9"/>
      <c r="P468" s="9"/>
      <c r="Q468" s="9"/>
      <c r="R468" s="9"/>
      <c r="U468" s="9"/>
      <c r="V468" s="9"/>
      <c r="X468" s="9"/>
      <c r="Y468" s="9"/>
      <c r="Z468" s="9"/>
      <c r="AA468" s="9"/>
      <c r="AB468" s="9"/>
      <c r="AC468" s="9"/>
      <c r="AD468" s="9"/>
      <c r="AE468" s="9"/>
      <c r="AF468" s="9"/>
      <c r="AG468" s="9"/>
      <c r="AH468" s="9"/>
    </row>
    <row r="469" spans="1:34" x14ac:dyDescent="0.25">
      <c r="A469" s="9"/>
      <c r="B469" s="9"/>
      <c r="C469" s="9"/>
      <c r="D469" s="9"/>
      <c r="E469" s="9"/>
      <c r="F469" s="9"/>
      <c r="H469" s="9"/>
      <c r="I469" s="9"/>
      <c r="J469" s="9"/>
      <c r="K469" s="9"/>
      <c r="L469" s="9"/>
      <c r="M469" s="9"/>
      <c r="N469" s="9"/>
      <c r="O469" s="9"/>
      <c r="P469" s="9"/>
      <c r="Q469" s="9"/>
      <c r="R469" s="9"/>
      <c r="U469" s="9"/>
      <c r="V469" s="9"/>
      <c r="X469" s="9"/>
      <c r="Y469" s="9"/>
      <c r="Z469" s="9"/>
      <c r="AA469" s="9"/>
      <c r="AB469" s="9"/>
      <c r="AC469" s="9"/>
      <c r="AD469" s="9"/>
      <c r="AE469" s="9"/>
      <c r="AF469" s="9"/>
      <c r="AG469" s="9"/>
      <c r="AH469" s="9"/>
    </row>
    <row r="470" spans="1:34" x14ac:dyDescent="0.25">
      <c r="A470" s="9"/>
      <c r="B470" s="9"/>
      <c r="C470" s="9"/>
      <c r="D470" s="9"/>
      <c r="E470" s="9"/>
      <c r="F470" s="9"/>
      <c r="H470" s="9"/>
      <c r="I470" s="9"/>
      <c r="J470" s="9"/>
      <c r="K470" s="9"/>
      <c r="L470" s="9"/>
      <c r="M470" s="9"/>
      <c r="N470" s="9"/>
      <c r="O470" s="9"/>
      <c r="P470" s="9"/>
      <c r="Q470" s="9"/>
      <c r="R470" s="9"/>
      <c r="U470" s="9"/>
      <c r="V470" s="9"/>
      <c r="X470" s="9"/>
      <c r="Y470" s="9"/>
      <c r="Z470" s="9"/>
      <c r="AA470" s="9"/>
      <c r="AB470" s="9"/>
      <c r="AC470" s="9"/>
      <c r="AD470" s="9"/>
      <c r="AE470" s="9"/>
      <c r="AF470" s="9"/>
      <c r="AG470" s="9"/>
      <c r="AH470" s="9"/>
    </row>
    <row r="471" spans="1:34" x14ac:dyDescent="0.25">
      <c r="A471" s="9"/>
      <c r="B471" s="9"/>
      <c r="C471" s="9"/>
      <c r="D471" s="9"/>
      <c r="E471" s="9"/>
      <c r="F471" s="9"/>
      <c r="H471" s="9"/>
      <c r="I471" s="9"/>
      <c r="J471" s="9"/>
      <c r="K471" s="9"/>
      <c r="L471" s="9"/>
      <c r="M471" s="9"/>
      <c r="N471" s="9"/>
      <c r="O471" s="9"/>
      <c r="P471" s="9"/>
      <c r="Q471" s="9"/>
      <c r="R471" s="9"/>
      <c r="U471" s="9"/>
      <c r="V471" s="9"/>
      <c r="X471" s="9"/>
      <c r="Y471" s="9"/>
      <c r="Z471" s="9"/>
      <c r="AA471" s="9"/>
      <c r="AB471" s="9"/>
      <c r="AC471" s="9"/>
      <c r="AD471" s="9"/>
      <c r="AE471" s="9"/>
      <c r="AF471" s="9"/>
      <c r="AG471" s="9"/>
      <c r="AH471" s="9"/>
    </row>
    <row r="472" spans="1:34" x14ac:dyDescent="0.25">
      <c r="A472" s="9"/>
      <c r="B472" s="9"/>
      <c r="C472" s="9"/>
      <c r="D472" s="9"/>
      <c r="E472" s="9"/>
      <c r="F472" s="9"/>
      <c r="H472" s="9"/>
      <c r="I472" s="9"/>
      <c r="J472" s="9"/>
      <c r="K472" s="9"/>
      <c r="L472" s="9"/>
      <c r="M472" s="9"/>
      <c r="N472" s="9"/>
      <c r="O472" s="9"/>
      <c r="P472" s="9"/>
      <c r="Q472" s="9"/>
      <c r="R472" s="9"/>
      <c r="U472" s="9"/>
      <c r="V472" s="9"/>
      <c r="X472" s="9"/>
      <c r="Y472" s="9"/>
      <c r="Z472" s="9"/>
      <c r="AA472" s="9"/>
      <c r="AB472" s="9"/>
      <c r="AC472" s="9"/>
      <c r="AD472" s="9"/>
      <c r="AE472" s="9"/>
      <c r="AF472" s="9"/>
      <c r="AG472" s="9"/>
      <c r="AH472" s="9"/>
    </row>
    <row r="473" spans="1:34" x14ac:dyDescent="0.25">
      <c r="A473" s="9"/>
      <c r="B473" s="9"/>
      <c r="C473" s="9"/>
      <c r="D473" s="9"/>
      <c r="E473" s="9"/>
      <c r="F473" s="9"/>
      <c r="H473" s="9"/>
      <c r="I473" s="9"/>
      <c r="J473" s="9"/>
      <c r="K473" s="9"/>
      <c r="L473" s="9"/>
      <c r="M473" s="9"/>
      <c r="N473" s="9"/>
      <c r="O473" s="9"/>
      <c r="P473" s="9"/>
      <c r="Q473" s="9"/>
      <c r="R473" s="9"/>
      <c r="U473" s="9"/>
      <c r="V473" s="9"/>
      <c r="X473" s="9"/>
      <c r="Y473" s="9"/>
      <c r="Z473" s="9"/>
      <c r="AA473" s="9"/>
      <c r="AB473" s="9"/>
      <c r="AC473" s="9"/>
      <c r="AD473" s="9"/>
      <c r="AE473" s="9"/>
      <c r="AF473" s="9"/>
      <c r="AG473" s="9"/>
      <c r="AH473" s="9"/>
    </row>
    <row r="474" spans="1:34" x14ac:dyDescent="0.25">
      <c r="A474" s="9"/>
      <c r="B474" s="9"/>
      <c r="C474" s="9"/>
      <c r="D474" s="9"/>
      <c r="E474" s="9"/>
      <c r="F474" s="9"/>
      <c r="H474" s="9"/>
      <c r="I474" s="9"/>
      <c r="J474" s="9"/>
      <c r="K474" s="9"/>
      <c r="L474" s="9"/>
      <c r="M474" s="9"/>
      <c r="N474" s="9"/>
      <c r="O474" s="9"/>
      <c r="P474" s="9"/>
      <c r="Q474" s="9"/>
      <c r="R474" s="9"/>
      <c r="U474" s="9"/>
      <c r="V474" s="9"/>
      <c r="X474" s="9"/>
      <c r="Y474" s="9"/>
      <c r="Z474" s="9"/>
      <c r="AA474" s="9"/>
      <c r="AB474" s="9"/>
      <c r="AC474" s="9"/>
      <c r="AD474" s="9"/>
      <c r="AE474" s="9"/>
      <c r="AF474" s="9"/>
      <c r="AG474" s="9"/>
      <c r="AH474" s="9"/>
    </row>
    <row r="475" spans="1:34" x14ac:dyDescent="0.25">
      <c r="A475" s="9"/>
      <c r="B475" s="9"/>
      <c r="C475" s="9"/>
      <c r="D475" s="9"/>
      <c r="E475" s="9"/>
      <c r="F475" s="9"/>
      <c r="H475" s="9"/>
      <c r="I475" s="9"/>
      <c r="J475" s="9"/>
      <c r="K475" s="9"/>
      <c r="L475" s="9"/>
      <c r="M475" s="9"/>
      <c r="N475" s="9"/>
      <c r="O475" s="9"/>
      <c r="P475" s="9"/>
      <c r="Q475" s="9"/>
      <c r="R475" s="9"/>
      <c r="U475" s="9"/>
      <c r="V475" s="9"/>
      <c r="X475" s="9"/>
      <c r="Y475" s="9"/>
      <c r="Z475" s="9"/>
      <c r="AA475" s="9"/>
      <c r="AB475" s="9"/>
      <c r="AC475" s="9"/>
      <c r="AD475" s="9"/>
      <c r="AE475" s="9"/>
      <c r="AF475" s="9"/>
      <c r="AG475" s="9"/>
      <c r="AH475" s="9"/>
    </row>
    <row r="476" spans="1:34" x14ac:dyDescent="0.25">
      <c r="A476" s="9"/>
      <c r="B476" s="9"/>
      <c r="C476" s="9"/>
      <c r="D476" s="9"/>
      <c r="E476" s="9"/>
      <c r="F476" s="9"/>
      <c r="H476" s="9"/>
      <c r="I476" s="9"/>
      <c r="J476" s="9"/>
      <c r="K476" s="9"/>
      <c r="L476" s="9"/>
      <c r="M476" s="9"/>
      <c r="N476" s="9"/>
      <c r="O476" s="9"/>
      <c r="P476" s="9"/>
      <c r="Q476" s="9"/>
      <c r="R476" s="9"/>
      <c r="U476" s="9"/>
      <c r="V476" s="9"/>
      <c r="X476" s="9"/>
      <c r="Y476" s="9"/>
      <c r="Z476" s="9"/>
      <c r="AA476" s="9"/>
      <c r="AB476" s="9"/>
      <c r="AC476" s="9"/>
      <c r="AD476" s="9"/>
      <c r="AE476" s="9"/>
      <c r="AF476" s="9"/>
      <c r="AG476" s="9"/>
      <c r="AH476" s="9"/>
    </row>
    <row r="477" spans="1:34" x14ac:dyDescent="0.25">
      <c r="A477" s="9"/>
      <c r="B477" s="9"/>
      <c r="C477" s="9"/>
      <c r="D477" s="9"/>
      <c r="E477" s="9"/>
      <c r="F477" s="9"/>
      <c r="H477" s="9"/>
      <c r="I477" s="9"/>
      <c r="J477" s="9"/>
      <c r="K477" s="9"/>
      <c r="L477" s="9"/>
      <c r="M477" s="9"/>
      <c r="N477" s="9"/>
      <c r="O477" s="9"/>
      <c r="P477" s="9"/>
      <c r="Q477" s="9"/>
      <c r="R477" s="9"/>
      <c r="U477" s="9"/>
      <c r="V477" s="9"/>
      <c r="X477" s="9"/>
      <c r="Y477" s="9"/>
      <c r="Z477" s="9"/>
      <c r="AA477" s="9"/>
      <c r="AB477" s="9"/>
      <c r="AC477" s="9"/>
      <c r="AD477" s="9"/>
      <c r="AE477" s="9"/>
      <c r="AF477" s="9"/>
      <c r="AG477" s="9"/>
      <c r="AH477" s="9"/>
    </row>
    <row r="478" spans="1:34" x14ac:dyDescent="0.25">
      <c r="A478" s="9"/>
      <c r="B478" s="9"/>
      <c r="C478" s="9"/>
      <c r="D478" s="9"/>
      <c r="E478" s="9"/>
      <c r="F478" s="9"/>
      <c r="H478" s="9"/>
      <c r="I478" s="9"/>
      <c r="J478" s="9"/>
      <c r="K478" s="9"/>
      <c r="L478" s="9"/>
      <c r="M478" s="9"/>
      <c r="N478" s="9"/>
      <c r="O478" s="9"/>
      <c r="P478" s="9"/>
      <c r="Q478" s="9"/>
      <c r="R478" s="9"/>
      <c r="U478" s="9"/>
      <c r="V478" s="9"/>
      <c r="X478" s="9"/>
      <c r="Y478" s="9"/>
      <c r="Z478" s="9"/>
      <c r="AA478" s="9"/>
      <c r="AB478" s="9"/>
      <c r="AC478" s="9"/>
      <c r="AD478" s="9"/>
      <c r="AE478" s="9"/>
      <c r="AF478" s="9"/>
      <c r="AG478" s="9"/>
      <c r="AH478" s="9"/>
    </row>
    <row r="479" spans="1:34" x14ac:dyDescent="0.25">
      <c r="A479" s="9"/>
      <c r="B479" s="9"/>
      <c r="C479" s="9"/>
      <c r="D479" s="9"/>
      <c r="E479" s="9"/>
      <c r="F479" s="9"/>
      <c r="H479" s="9"/>
      <c r="I479" s="9"/>
      <c r="J479" s="9"/>
      <c r="K479" s="9"/>
      <c r="L479" s="9"/>
      <c r="M479" s="9"/>
      <c r="N479" s="9"/>
      <c r="O479" s="9"/>
      <c r="P479" s="9"/>
      <c r="Q479" s="9"/>
      <c r="R479" s="9"/>
      <c r="U479" s="9"/>
      <c r="V479" s="9"/>
      <c r="X479" s="9"/>
      <c r="Y479" s="9"/>
      <c r="Z479" s="9"/>
      <c r="AA479" s="9"/>
      <c r="AB479" s="9"/>
      <c r="AC479" s="9"/>
      <c r="AD479" s="9"/>
      <c r="AE479" s="9"/>
      <c r="AF479" s="9"/>
      <c r="AG479" s="9"/>
      <c r="AH479" s="9"/>
    </row>
    <row r="480" spans="1:34" x14ac:dyDescent="0.25">
      <c r="A480" s="9"/>
      <c r="B480" s="9"/>
      <c r="C480" s="9"/>
      <c r="D480" s="9"/>
      <c r="E480" s="9"/>
      <c r="F480" s="9"/>
      <c r="H480" s="9"/>
      <c r="I480" s="9"/>
      <c r="J480" s="9"/>
      <c r="K480" s="9"/>
      <c r="L480" s="9"/>
      <c r="M480" s="9"/>
      <c r="N480" s="9"/>
      <c r="O480" s="9"/>
      <c r="P480" s="9"/>
      <c r="Q480" s="9"/>
      <c r="R480" s="9"/>
      <c r="U480" s="9"/>
      <c r="V480" s="9"/>
      <c r="X480" s="9"/>
      <c r="Y480" s="9"/>
      <c r="Z480" s="9"/>
      <c r="AA480" s="9"/>
      <c r="AB480" s="9"/>
      <c r="AC480" s="9"/>
      <c r="AD480" s="9"/>
      <c r="AE480" s="9"/>
      <c r="AF480" s="9"/>
      <c r="AG480" s="9"/>
      <c r="AH480" s="9"/>
    </row>
    <row r="481" spans="1:34" x14ac:dyDescent="0.25">
      <c r="A481" s="9"/>
      <c r="B481" s="9"/>
      <c r="C481" s="9"/>
      <c r="D481" s="9"/>
      <c r="E481" s="9"/>
      <c r="F481" s="9"/>
      <c r="H481" s="9"/>
      <c r="I481" s="9"/>
      <c r="J481" s="9"/>
      <c r="K481" s="9"/>
      <c r="L481" s="9"/>
      <c r="M481" s="9"/>
      <c r="N481" s="9"/>
      <c r="O481" s="9"/>
      <c r="P481" s="9"/>
      <c r="Q481" s="9"/>
      <c r="R481" s="9"/>
      <c r="U481" s="9"/>
      <c r="V481" s="9"/>
      <c r="X481" s="9"/>
      <c r="Y481" s="9"/>
      <c r="Z481" s="9"/>
      <c r="AA481" s="9"/>
      <c r="AB481" s="9"/>
      <c r="AC481" s="9"/>
      <c r="AD481" s="9"/>
      <c r="AE481" s="9"/>
      <c r="AF481" s="9"/>
      <c r="AG481" s="9"/>
      <c r="AH481" s="9"/>
    </row>
    <row r="482" spans="1:34" x14ac:dyDescent="0.25">
      <c r="A482" s="9"/>
      <c r="B482" s="9"/>
      <c r="C482" s="9"/>
      <c r="D482" s="9"/>
      <c r="E482" s="9"/>
      <c r="F482" s="9"/>
      <c r="H482" s="9"/>
      <c r="I482" s="9"/>
      <c r="J482" s="9"/>
      <c r="K482" s="9"/>
      <c r="L482" s="9"/>
      <c r="M482" s="9"/>
      <c r="N482" s="9"/>
      <c r="O482" s="9"/>
      <c r="P482" s="9"/>
      <c r="Q482" s="9"/>
      <c r="R482" s="9"/>
      <c r="U482" s="9"/>
      <c r="V482" s="9"/>
      <c r="X482" s="9"/>
      <c r="Y482" s="9"/>
      <c r="Z482" s="9"/>
      <c r="AA482" s="9"/>
      <c r="AB482" s="9"/>
      <c r="AC482" s="9"/>
      <c r="AD482" s="9"/>
      <c r="AE482" s="9"/>
      <c r="AF482" s="9"/>
      <c r="AG482" s="9"/>
      <c r="AH482" s="9"/>
    </row>
    <row r="483" spans="1:34" x14ac:dyDescent="0.25">
      <c r="A483" s="9"/>
      <c r="B483" s="9"/>
      <c r="C483" s="9"/>
      <c r="D483" s="9"/>
      <c r="E483" s="9"/>
      <c r="F483" s="9"/>
      <c r="H483" s="9"/>
      <c r="I483" s="9"/>
      <c r="J483" s="9"/>
      <c r="K483" s="9"/>
      <c r="L483" s="9"/>
      <c r="M483" s="9"/>
      <c r="N483" s="9"/>
      <c r="O483" s="9"/>
      <c r="P483" s="9"/>
      <c r="Q483" s="9"/>
      <c r="R483" s="9"/>
      <c r="U483" s="9"/>
      <c r="V483" s="9"/>
      <c r="X483" s="9"/>
      <c r="Y483" s="9"/>
      <c r="Z483" s="9"/>
      <c r="AA483" s="9"/>
      <c r="AB483" s="9"/>
      <c r="AC483" s="9"/>
      <c r="AD483" s="9"/>
      <c r="AE483" s="9"/>
      <c r="AF483" s="9"/>
      <c r="AG483" s="9"/>
      <c r="AH483" s="9"/>
    </row>
    <row r="484" spans="1:34" x14ac:dyDescent="0.25">
      <c r="A484" s="9"/>
      <c r="B484" s="9"/>
      <c r="C484" s="9"/>
      <c r="D484" s="9"/>
      <c r="E484" s="9"/>
      <c r="F484" s="9"/>
      <c r="H484" s="9"/>
      <c r="I484" s="9"/>
      <c r="J484" s="9"/>
      <c r="K484" s="9"/>
      <c r="L484" s="9"/>
      <c r="M484" s="9"/>
      <c r="N484" s="9"/>
      <c r="O484" s="9"/>
      <c r="P484" s="9"/>
      <c r="Q484" s="9"/>
      <c r="R484" s="9"/>
      <c r="U484" s="9"/>
      <c r="V484" s="9"/>
      <c r="X484" s="9"/>
      <c r="Y484" s="9"/>
      <c r="Z484" s="9"/>
      <c r="AA484" s="9"/>
      <c r="AB484" s="9"/>
      <c r="AC484" s="9"/>
      <c r="AD484" s="9"/>
      <c r="AE484" s="9"/>
      <c r="AF484" s="9"/>
      <c r="AG484" s="9"/>
      <c r="AH484" s="9"/>
    </row>
    <row r="485" spans="1:34" x14ac:dyDescent="0.25">
      <c r="A485" s="9"/>
      <c r="B485" s="9"/>
      <c r="C485" s="9"/>
      <c r="D485" s="9"/>
      <c r="E485" s="9"/>
      <c r="F485" s="9"/>
      <c r="H485" s="9"/>
      <c r="I485" s="9"/>
      <c r="J485" s="9"/>
      <c r="K485" s="9"/>
      <c r="L485" s="9"/>
      <c r="M485" s="9"/>
      <c r="N485" s="9"/>
      <c r="O485" s="9"/>
      <c r="P485" s="9"/>
      <c r="Q485" s="9"/>
      <c r="R485" s="9"/>
      <c r="U485" s="9"/>
      <c r="V485" s="9"/>
      <c r="X485" s="9"/>
      <c r="Y485" s="9"/>
      <c r="Z485" s="9"/>
      <c r="AA485" s="9"/>
      <c r="AB485" s="9"/>
      <c r="AC485" s="9"/>
      <c r="AD485" s="9"/>
      <c r="AE485" s="9"/>
      <c r="AF485" s="9"/>
      <c r="AG485" s="9"/>
      <c r="AH485" s="9"/>
    </row>
    <row r="486" spans="1:34" x14ac:dyDescent="0.25">
      <c r="A486" s="9"/>
      <c r="B486" s="9"/>
      <c r="C486" s="9"/>
      <c r="D486" s="9"/>
      <c r="E486" s="9"/>
      <c r="F486" s="9"/>
      <c r="H486" s="9"/>
      <c r="I486" s="9"/>
      <c r="J486" s="9"/>
      <c r="K486" s="9"/>
      <c r="L486" s="9"/>
      <c r="M486" s="9"/>
      <c r="N486" s="9"/>
      <c r="O486" s="9"/>
      <c r="P486" s="9"/>
      <c r="Q486" s="9"/>
      <c r="R486" s="9"/>
      <c r="U486" s="9"/>
      <c r="V486" s="9"/>
      <c r="X486" s="9"/>
      <c r="Y486" s="9"/>
      <c r="Z486" s="9"/>
      <c r="AA486" s="9"/>
      <c r="AB486" s="9"/>
      <c r="AC486" s="9"/>
      <c r="AD486" s="9"/>
      <c r="AE486" s="9"/>
      <c r="AF486" s="9"/>
      <c r="AG486" s="9"/>
      <c r="AH486" s="9"/>
    </row>
    <row r="487" spans="1:34" x14ac:dyDescent="0.25">
      <c r="A487" s="9"/>
      <c r="B487" s="9"/>
      <c r="C487" s="9"/>
      <c r="D487" s="9"/>
      <c r="E487" s="9"/>
      <c r="F487" s="9"/>
      <c r="H487" s="9"/>
      <c r="I487" s="9"/>
      <c r="J487" s="9"/>
      <c r="K487" s="9"/>
      <c r="L487" s="9"/>
      <c r="M487" s="9"/>
      <c r="N487" s="9"/>
      <c r="O487" s="9"/>
      <c r="P487" s="9"/>
      <c r="Q487" s="9"/>
      <c r="R487" s="9"/>
      <c r="U487" s="9"/>
      <c r="V487" s="9"/>
      <c r="X487" s="9"/>
      <c r="Y487" s="9"/>
      <c r="Z487" s="9"/>
      <c r="AA487" s="9"/>
      <c r="AB487" s="9"/>
      <c r="AC487" s="9"/>
      <c r="AD487" s="9"/>
      <c r="AE487" s="9"/>
      <c r="AF487" s="9"/>
      <c r="AG487" s="9"/>
      <c r="AH487" s="9"/>
    </row>
    <row r="488" spans="1:34" x14ac:dyDescent="0.25">
      <c r="A488" s="9"/>
      <c r="B488" s="9"/>
      <c r="C488" s="9"/>
      <c r="D488" s="9"/>
      <c r="E488" s="9"/>
      <c r="F488" s="9"/>
      <c r="H488" s="9"/>
      <c r="I488" s="9"/>
      <c r="J488" s="9"/>
      <c r="K488" s="9"/>
      <c r="L488" s="9"/>
      <c r="M488" s="9"/>
      <c r="N488" s="9"/>
      <c r="O488" s="9"/>
      <c r="P488" s="9"/>
      <c r="Q488" s="9"/>
      <c r="R488" s="9"/>
      <c r="U488" s="9"/>
      <c r="V488" s="9"/>
      <c r="X488" s="9"/>
      <c r="Y488" s="9"/>
      <c r="Z488" s="9"/>
      <c r="AA488" s="9"/>
      <c r="AB488" s="9"/>
      <c r="AC488" s="9"/>
      <c r="AD488" s="9"/>
      <c r="AE488" s="9"/>
      <c r="AF488" s="9"/>
      <c r="AG488" s="9"/>
      <c r="AH488" s="9"/>
    </row>
    <row r="489" spans="1:34" x14ac:dyDescent="0.25">
      <c r="A489" s="9"/>
      <c r="B489" s="9"/>
      <c r="C489" s="9"/>
      <c r="D489" s="9"/>
      <c r="E489" s="9"/>
      <c r="F489" s="9"/>
      <c r="H489" s="9"/>
      <c r="I489" s="9"/>
      <c r="J489" s="9"/>
      <c r="K489" s="9"/>
      <c r="L489" s="9"/>
      <c r="M489" s="9"/>
      <c r="N489" s="9"/>
      <c r="O489" s="9"/>
      <c r="P489" s="9"/>
      <c r="Q489" s="9"/>
      <c r="R489" s="9"/>
      <c r="U489" s="9"/>
      <c r="V489" s="9"/>
      <c r="X489" s="9"/>
      <c r="Y489" s="9"/>
      <c r="Z489" s="9"/>
      <c r="AA489" s="9"/>
      <c r="AB489" s="9"/>
      <c r="AC489" s="9"/>
      <c r="AD489" s="9"/>
      <c r="AE489" s="9"/>
      <c r="AF489" s="9"/>
      <c r="AG489" s="9"/>
      <c r="AH489" s="9"/>
    </row>
    <row r="490" spans="1:34" x14ac:dyDescent="0.25">
      <c r="A490" s="9"/>
      <c r="B490" s="9"/>
      <c r="C490" s="9"/>
      <c r="D490" s="9"/>
      <c r="E490" s="9"/>
      <c r="F490" s="9"/>
      <c r="H490" s="9"/>
      <c r="I490" s="9"/>
      <c r="J490" s="9"/>
      <c r="K490" s="9"/>
      <c r="L490" s="9"/>
      <c r="M490" s="9"/>
      <c r="N490" s="9"/>
      <c r="O490" s="9"/>
      <c r="P490" s="9"/>
      <c r="Q490" s="9"/>
      <c r="R490" s="9"/>
      <c r="U490" s="9"/>
      <c r="V490" s="9"/>
      <c r="X490" s="9"/>
      <c r="Y490" s="9"/>
      <c r="Z490" s="9"/>
      <c r="AA490" s="9"/>
      <c r="AB490" s="9"/>
      <c r="AC490" s="9"/>
      <c r="AD490" s="9"/>
      <c r="AE490" s="9"/>
      <c r="AF490" s="9"/>
      <c r="AG490" s="9"/>
      <c r="AH490" s="9"/>
    </row>
    <row r="491" spans="1:34" x14ac:dyDescent="0.25">
      <c r="A491" s="9"/>
      <c r="B491" s="9"/>
      <c r="C491" s="9"/>
      <c r="D491" s="9"/>
      <c r="E491" s="9"/>
      <c r="F491" s="9"/>
      <c r="H491" s="9"/>
      <c r="I491" s="9"/>
      <c r="J491" s="9"/>
      <c r="K491" s="9"/>
      <c r="L491" s="9"/>
      <c r="M491" s="9"/>
      <c r="N491" s="9"/>
      <c r="O491" s="9"/>
      <c r="P491" s="9"/>
      <c r="Q491" s="9"/>
      <c r="R491" s="9"/>
      <c r="U491" s="9"/>
      <c r="V491" s="9"/>
      <c r="X491" s="9"/>
      <c r="Y491" s="9"/>
      <c r="Z491" s="9"/>
      <c r="AA491" s="9"/>
      <c r="AB491" s="9"/>
      <c r="AC491" s="9"/>
      <c r="AD491" s="9"/>
      <c r="AE491" s="9"/>
      <c r="AF491" s="9"/>
      <c r="AG491" s="9"/>
      <c r="AH491" s="9"/>
    </row>
    <row r="492" spans="1:34" x14ac:dyDescent="0.25">
      <c r="A492" s="9"/>
      <c r="B492" s="9"/>
      <c r="C492" s="9"/>
      <c r="D492" s="9"/>
      <c r="E492" s="9"/>
      <c r="F492" s="9"/>
      <c r="H492" s="9"/>
      <c r="I492" s="9"/>
      <c r="J492" s="9"/>
      <c r="K492" s="9"/>
      <c r="L492" s="9"/>
      <c r="M492" s="9"/>
      <c r="N492" s="9"/>
      <c r="O492" s="9"/>
      <c r="P492" s="9"/>
      <c r="Q492" s="9"/>
      <c r="R492" s="9"/>
      <c r="U492" s="9"/>
      <c r="V492" s="9"/>
      <c r="X492" s="9"/>
      <c r="Y492" s="9"/>
      <c r="Z492" s="9"/>
      <c r="AA492" s="9"/>
      <c r="AB492" s="9"/>
      <c r="AC492" s="9"/>
      <c r="AD492" s="9"/>
      <c r="AE492" s="9"/>
      <c r="AF492" s="9"/>
      <c r="AG492" s="9"/>
      <c r="AH492" s="9"/>
    </row>
    <row r="493" spans="1:34" x14ac:dyDescent="0.25">
      <c r="A493" s="9"/>
      <c r="B493" s="9"/>
      <c r="C493" s="9"/>
      <c r="D493" s="9"/>
      <c r="E493" s="9"/>
      <c r="F493" s="9"/>
      <c r="H493" s="9"/>
      <c r="I493" s="9"/>
      <c r="J493" s="9"/>
      <c r="K493" s="9"/>
      <c r="L493" s="9"/>
      <c r="M493" s="9"/>
      <c r="N493" s="9"/>
      <c r="O493" s="9"/>
      <c r="P493" s="9"/>
      <c r="Q493" s="9"/>
      <c r="R493" s="9"/>
      <c r="U493" s="9"/>
      <c r="V493" s="9"/>
      <c r="X493" s="9"/>
      <c r="Y493" s="9"/>
      <c r="Z493" s="9"/>
      <c r="AA493" s="9"/>
      <c r="AB493" s="9"/>
      <c r="AC493" s="9"/>
      <c r="AD493" s="9"/>
      <c r="AE493" s="9"/>
      <c r="AF493" s="9"/>
      <c r="AG493" s="9"/>
      <c r="AH493" s="9"/>
    </row>
    <row r="494" spans="1:34" x14ac:dyDescent="0.25">
      <c r="A494" s="9"/>
      <c r="B494" s="9"/>
      <c r="C494" s="9"/>
      <c r="D494" s="9"/>
      <c r="E494" s="9"/>
      <c r="F494" s="9"/>
      <c r="H494" s="9"/>
      <c r="I494" s="9"/>
      <c r="J494" s="9"/>
      <c r="K494" s="9"/>
      <c r="L494" s="9"/>
      <c r="M494" s="9"/>
      <c r="N494" s="9"/>
      <c r="O494" s="9"/>
      <c r="P494" s="9"/>
      <c r="Q494" s="9"/>
      <c r="R494" s="9"/>
      <c r="U494" s="9"/>
      <c r="V494" s="9"/>
      <c r="X494" s="9"/>
      <c r="Y494" s="9"/>
      <c r="Z494" s="9"/>
      <c r="AA494" s="9"/>
      <c r="AB494" s="9"/>
      <c r="AC494" s="9"/>
      <c r="AD494" s="9"/>
      <c r="AE494" s="9"/>
      <c r="AF494" s="9"/>
      <c r="AG494" s="9"/>
      <c r="AH494" s="9"/>
    </row>
    <row r="495" spans="1:34" x14ac:dyDescent="0.25">
      <c r="A495" s="9"/>
      <c r="B495" s="9"/>
      <c r="C495" s="9"/>
      <c r="D495" s="9"/>
      <c r="E495" s="9"/>
      <c r="F495" s="9"/>
      <c r="H495" s="9"/>
      <c r="I495" s="9"/>
      <c r="J495" s="9"/>
      <c r="K495" s="9"/>
      <c r="L495" s="9"/>
      <c r="M495" s="9"/>
      <c r="N495" s="9"/>
      <c r="O495" s="9"/>
      <c r="P495" s="9"/>
      <c r="Q495" s="9"/>
      <c r="R495" s="9"/>
      <c r="U495" s="9"/>
      <c r="V495" s="9"/>
      <c r="X495" s="9"/>
      <c r="Y495" s="9"/>
      <c r="Z495" s="9"/>
      <c r="AA495" s="9"/>
      <c r="AB495" s="9"/>
      <c r="AC495" s="9"/>
      <c r="AD495" s="9"/>
      <c r="AE495" s="9"/>
      <c r="AF495" s="9"/>
      <c r="AG495" s="9"/>
      <c r="AH495" s="9"/>
    </row>
    <row r="496" spans="1:34" x14ac:dyDescent="0.25">
      <c r="A496" s="9"/>
      <c r="B496" s="9"/>
      <c r="C496" s="9"/>
      <c r="D496" s="9"/>
      <c r="E496" s="9"/>
      <c r="F496" s="9"/>
      <c r="H496" s="9"/>
      <c r="I496" s="9"/>
      <c r="J496" s="9"/>
      <c r="K496" s="9"/>
      <c r="L496" s="9"/>
      <c r="M496" s="9"/>
      <c r="N496" s="9"/>
      <c r="O496" s="9"/>
      <c r="P496" s="9"/>
      <c r="Q496" s="9"/>
      <c r="R496" s="9"/>
      <c r="U496" s="9"/>
      <c r="V496" s="9"/>
      <c r="X496" s="9"/>
      <c r="Y496" s="9"/>
      <c r="Z496" s="9"/>
      <c r="AA496" s="9"/>
      <c r="AB496" s="9"/>
      <c r="AC496" s="9"/>
      <c r="AD496" s="9"/>
      <c r="AE496" s="9"/>
      <c r="AF496" s="9"/>
      <c r="AG496" s="9"/>
      <c r="AH496" s="9"/>
    </row>
    <row r="497" spans="1:34" x14ac:dyDescent="0.25">
      <c r="A497" s="9"/>
      <c r="B497" s="9"/>
      <c r="C497" s="9"/>
      <c r="D497" s="9"/>
      <c r="E497" s="9"/>
      <c r="F497" s="9"/>
      <c r="H497" s="9"/>
      <c r="I497" s="9"/>
      <c r="J497" s="9"/>
      <c r="K497" s="9"/>
      <c r="L497" s="9"/>
      <c r="M497" s="9"/>
      <c r="N497" s="9"/>
      <c r="O497" s="9"/>
      <c r="P497" s="9"/>
      <c r="Q497" s="9"/>
      <c r="R497" s="9"/>
      <c r="U497" s="9"/>
      <c r="V497" s="9"/>
      <c r="X497" s="9"/>
      <c r="Y497" s="9"/>
      <c r="Z497" s="9"/>
      <c r="AA497" s="9"/>
      <c r="AB497" s="9"/>
      <c r="AC497" s="9"/>
      <c r="AD497" s="9"/>
      <c r="AE497" s="9"/>
      <c r="AF497" s="9"/>
      <c r="AG497" s="9"/>
      <c r="AH497" s="9"/>
    </row>
    <row r="498" spans="1:34" x14ac:dyDescent="0.25">
      <c r="A498" s="9"/>
      <c r="B498" s="9"/>
      <c r="C498" s="9"/>
      <c r="D498" s="9"/>
      <c r="E498" s="9"/>
      <c r="F498" s="9"/>
      <c r="H498" s="9"/>
      <c r="I498" s="9"/>
      <c r="J498" s="9"/>
      <c r="K498" s="9"/>
      <c r="L498" s="9"/>
      <c r="M498" s="9"/>
      <c r="N498" s="9"/>
      <c r="O498" s="9"/>
      <c r="P498" s="9"/>
      <c r="Q498" s="9"/>
      <c r="R498" s="9"/>
      <c r="U498" s="9"/>
      <c r="V498" s="9"/>
      <c r="X498" s="9"/>
      <c r="Y498" s="9"/>
      <c r="Z498" s="9"/>
      <c r="AA498" s="9"/>
      <c r="AB498" s="9"/>
      <c r="AC498" s="9"/>
      <c r="AD498" s="9"/>
      <c r="AE498" s="9"/>
      <c r="AF498" s="9"/>
      <c r="AG498" s="9"/>
      <c r="AH498" s="9"/>
    </row>
    <row r="499" spans="1:34" x14ac:dyDescent="0.25">
      <c r="A499" s="9"/>
      <c r="B499" s="9"/>
      <c r="C499" s="9"/>
      <c r="D499" s="9"/>
      <c r="E499" s="9"/>
      <c r="F499" s="9"/>
      <c r="H499" s="9"/>
      <c r="I499" s="9"/>
      <c r="J499" s="9"/>
      <c r="K499" s="9"/>
      <c r="L499" s="9"/>
      <c r="M499" s="9"/>
      <c r="N499" s="9"/>
      <c r="O499" s="9"/>
      <c r="P499" s="9"/>
      <c r="Q499" s="9"/>
      <c r="R499" s="9"/>
      <c r="U499" s="9"/>
      <c r="V499" s="9"/>
      <c r="X499" s="9"/>
      <c r="Y499" s="9"/>
      <c r="Z499" s="9"/>
      <c r="AA499" s="9"/>
      <c r="AB499" s="9"/>
      <c r="AC499" s="9"/>
      <c r="AD499" s="9"/>
      <c r="AE499" s="9"/>
      <c r="AF499" s="9"/>
      <c r="AG499" s="9"/>
      <c r="AH499" s="9"/>
    </row>
    <row r="500" spans="1:34" x14ac:dyDescent="0.25">
      <c r="A500" s="9"/>
      <c r="B500" s="9"/>
      <c r="C500" s="9"/>
      <c r="D500" s="9"/>
      <c r="E500" s="9"/>
      <c r="F500" s="9"/>
      <c r="H500" s="9"/>
      <c r="I500" s="9"/>
      <c r="J500" s="9"/>
      <c r="K500" s="9"/>
      <c r="L500" s="9"/>
      <c r="M500" s="9"/>
      <c r="N500" s="9"/>
      <c r="O500" s="9"/>
      <c r="P500" s="9"/>
      <c r="Q500" s="9"/>
      <c r="R500" s="9"/>
      <c r="U500" s="9"/>
      <c r="V500" s="9"/>
      <c r="X500" s="9"/>
      <c r="Y500" s="9"/>
      <c r="Z500" s="9"/>
      <c r="AA500" s="9"/>
      <c r="AB500" s="9"/>
      <c r="AC500" s="9"/>
      <c r="AD500" s="9"/>
      <c r="AE500" s="9"/>
      <c r="AF500" s="9"/>
      <c r="AG500" s="9"/>
      <c r="AH500" s="9"/>
    </row>
    <row r="501" spans="1:34" x14ac:dyDescent="0.25">
      <c r="A501" s="9"/>
      <c r="B501" s="9"/>
      <c r="C501" s="9"/>
      <c r="D501" s="9"/>
      <c r="E501" s="9"/>
      <c r="F501" s="9"/>
      <c r="H501" s="9"/>
      <c r="I501" s="9"/>
      <c r="J501" s="9"/>
      <c r="K501" s="9"/>
      <c r="L501" s="9"/>
      <c r="M501" s="9"/>
      <c r="N501" s="9"/>
      <c r="O501" s="9"/>
      <c r="P501" s="9"/>
      <c r="Q501" s="9"/>
      <c r="R501" s="9"/>
      <c r="U501" s="9"/>
      <c r="V501" s="9"/>
      <c r="X501" s="9"/>
      <c r="Y501" s="9"/>
      <c r="Z501" s="9"/>
      <c r="AA501" s="9"/>
      <c r="AB501" s="9"/>
      <c r="AC501" s="9"/>
      <c r="AD501" s="9"/>
      <c r="AE501" s="9"/>
      <c r="AF501" s="9"/>
      <c r="AG501" s="9"/>
      <c r="AH501" s="9"/>
    </row>
    <row r="502" spans="1:34" x14ac:dyDescent="0.25">
      <c r="A502" s="9"/>
      <c r="B502" s="9"/>
      <c r="C502" s="9"/>
      <c r="D502" s="9"/>
      <c r="E502" s="9"/>
      <c r="F502" s="9"/>
      <c r="H502" s="9"/>
      <c r="I502" s="9"/>
      <c r="J502" s="9"/>
      <c r="K502" s="9"/>
      <c r="L502" s="9"/>
      <c r="M502" s="9"/>
      <c r="N502" s="9"/>
      <c r="O502" s="9"/>
      <c r="P502" s="9"/>
      <c r="Q502" s="9"/>
      <c r="R502" s="9"/>
      <c r="U502" s="9"/>
      <c r="V502" s="9"/>
      <c r="X502" s="9"/>
      <c r="Y502" s="9"/>
      <c r="Z502" s="9"/>
      <c r="AA502" s="9"/>
      <c r="AB502" s="9"/>
      <c r="AC502" s="9"/>
      <c r="AD502" s="9"/>
      <c r="AE502" s="9"/>
      <c r="AF502" s="9"/>
      <c r="AG502" s="9"/>
      <c r="AH502" s="9"/>
    </row>
    <row r="503" spans="1:34" x14ac:dyDescent="0.25">
      <c r="A503" s="9"/>
      <c r="B503" s="9"/>
      <c r="C503" s="9"/>
      <c r="D503" s="9"/>
      <c r="E503" s="9"/>
      <c r="F503" s="9"/>
      <c r="H503" s="9"/>
      <c r="I503" s="9"/>
      <c r="J503" s="9"/>
      <c r="K503" s="9"/>
      <c r="L503" s="9"/>
      <c r="M503" s="9"/>
      <c r="N503" s="9"/>
      <c r="O503" s="9"/>
      <c r="P503" s="9"/>
      <c r="Q503" s="9"/>
      <c r="R503" s="9"/>
      <c r="U503" s="9"/>
      <c r="V503" s="9"/>
      <c r="X503" s="9"/>
      <c r="Y503" s="9"/>
      <c r="Z503" s="9"/>
      <c r="AA503" s="9"/>
      <c r="AB503" s="9"/>
      <c r="AC503" s="9"/>
      <c r="AD503" s="9"/>
      <c r="AE503" s="9"/>
      <c r="AF503" s="9"/>
      <c r="AG503" s="9"/>
      <c r="AH503" s="9"/>
    </row>
    <row r="504" spans="1:34" x14ac:dyDescent="0.25">
      <c r="A504" s="9"/>
      <c r="B504" s="9"/>
      <c r="C504" s="9"/>
      <c r="D504" s="9"/>
      <c r="E504" s="9"/>
      <c r="F504" s="9"/>
      <c r="H504" s="9"/>
      <c r="I504" s="9"/>
      <c r="J504" s="9"/>
      <c r="K504" s="9"/>
      <c r="L504" s="9"/>
      <c r="M504" s="9"/>
      <c r="N504" s="9"/>
      <c r="O504" s="9"/>
      <c r="P504" s="9"/>
      <c r="Q504" s="9"/>
      <c r="R504" s="9"/>
      <c r="U504" s="9"/>
      <c r="V504" s="9"/>
      <c r="X504" s="9"/>
      <c r="Y504" s="9"/>
      <c r="Z504" s="9"/>
      <c r="AA504" s="9"/>
      <c r="AB504" s="9"/>
      <c r="AC504" s="9"/>
      <c r="AD504" s="9"/>
      <c r="AE504" s="9"/>
      <c r="AF504" s="9"/>
      <c r="AG504" s="9"/>
      <c r="AH504" s="9"/>
    </row>
    <row r="505" spans="1:34" x14ac:dyDescent="0.25">
      <c r="A505" s="9"/>
      <c r="B505" s="9"/>
      <c r="C505" s="9"/>
      <c r="D505" s="9"/>
      <c r="E505" s="9"/>
      <c r="F505" s="9"/>
      <c r="H505" s="9"/>
      <c r="I505" s="9"/>
      <c r="J505" s="9"/>
      <c r="K505" s="9"/>
      <c r="L505" s="9"/>
      <c r="M505" s="9"/>
      <c r="N505" s="9"/>
      <c r="O505" s="9"/>
      <c r="P505" s="9"/>
      <c r="Q505" s="9"/>
      <c r="R505" s="9"/>
      <c r="U505" s="9"/>
      <c r="V505" s="9"/>
      <c r="X505" s="9"/>
      <c r="Y505" s="9"/>
      <c r="Z505" s="9"/>
      <c r="AA505" s="9"/>
      <c r="AB505" s="9"/>
      <c r="AC505" s="9"/>
      <c r="AD505" s="9"/>
      <c r="AE505" s="9"/>
      <c r="AF505" s="9"/>
      <c r="AG505" s="9"/>
      <c r="AH505" s="9"/>
    </row>
    <row r="506" spans="1:34" x14ac:dyDescent="0.25">
      <c r="A506" s="9"/>
      <c r="B506" s="9"/>
      <c r="C506" s="9"/>
      <c r="D506" s="9"/>
      <c r="E506" s="9"/>
      <c r="F506" s="9"/>
      <c r="H506" s="9"/>
      <c r="I506" s="9"/>
      <c r="J506" s="9"/>
      <c r="K506" s="9"/>
      <c r="L506" s="9"/>
      <c r="M506" s="9"/>
      <c r="N506" s="9"/>
      <c r="O506" s="9"/>
      <c r="P506" s="9"/>
      <c r="Q506" s="9"/>
      <c r="R506" s="9"/>
      <c r="U506" s="9"/>
      <c r="V506" s="9"/>
      <c r="X506" s="9"/>
      <c r="Y506" s="9"/>
      <c r="Z506" s="9"/>
      <c r="AA506" s="9"/>
      <c r="AB506" s="9"/>
      <c r="AC506" s="9"/>
      <c r="AD506" s="9"/>
      <c r="AE506" s="9"/>
      <c r="AF506" s="9"/>
      <c r="AG506" s="9"/>
      <c r="AH506" s="9"/>
    </row>
    <row r="507" spans="1:34" x14ac:dyDescent="0.25">
      <c r="A507" s="9"/>
      <c r="B507" s="9"/>
      <c r="C507" s="9"/>
      <c r="D507" s="9"/>
      <c r="E507" s="9"/>
      <c r="F507" s="9"/>
      <c r="H507" s="9"/>
      <c r="I507" s="9"/>
      <c r="J507" s="9"/>
      <c r="K507" s="9"/>
      <c r="L507" s="9"/>
      <c r="M507" s="9"/>
      <c r="N507" s="9"/>
      <c r="O507" s="9"/>
      <c r="P507" s="9"/>
      <c r="Q507" s="9"/>
      <c r="R507" s="9"/>
      <c r="U507" s="9"/>
      <c r="V507" s="9"/>
      <c r="X507" s="9"/>
      <c r="Y507" s="9"/>
      <c r="Z507" s="9"/>
      <c r="AA507" s="9"/>
      <c r="AB507" s="9"/>
      <c r="AC507" s="9"/>
      <c r="AD507" s="9"/>
      <c r="AE507" s="9"/>
      <c r="AF507" s="9"/>
      <c r="AG507" s="9"/>
      <c r="AH507" s="9"/>
    </row>
    <row r="508" spans="1:34" x14ac:dyDescent="0.25">
      <c r="A508" s="9"/>
      <c r="B508" s="9"/>
      <c r="C508" s="9"/>
      <c r="D508" s="9"/>
      <c r="E508" s="9"/>
      <c r="F508" s="9"/>
      <c r="H508" s="9"/>
      <c r="I508" s="9"/>
      <c r="J508" s="9"/>
      <c r="K508" s="9"/>
      <c r="L508" s="9"/>
      <c r="M508" s="9"/>
      <c r="N508" s="9"/>
      <c r="O508" s="9"/>
      <c r="P508" s="9"/>
      <c r="Q508" s="9"/>
      <c r="R508" s="9"/>
      <c r="U508" s="9"/>
      <c r="V508" s="9"/>
      <c r="X508" s="9"/>
      <c r="Y508" s="9"/>
      <c r="Z508" s="9"/>
      <c r="AA508" s="9"/>
      <c r="AB508" s="9"/>
      <c r="AC508" s="9"/>
      <c r="AD508" s="9"/>
      <c r="AE508" s="9"/>
      <c r="AF508" s="9"/>
      <c r="AG508" s="9"/>
      <c r="AH508" s="9"/>
    </row>
    <row r="509" spans="1:34" x14ac:dyDescent="0.25">
      <c r="A509" s="9"/>
      <c r="B509" s="9"/>
      <c r="C509" s="9"/>
      <c r="D509" s="9"/>
      <c r="E509" s="9"/>
      <c r="F509" s="9"/>
      <c r="H509" s="9"/>
      <c r="I509" s="9"/>
      <c r="J509" s="9"/>
      <c r="K509" s="9"/>
      <c r="L509" s="9"/>
      <c r="M509" s="9"/>
      <c r="N509" s="9"/>
      <c r="O509" s="9"/>
      <c r="P509" s="9"/>
      <c r="Q509" s="9"/>
      <c r="R509" s="9"/>
      <c r="U509" s="9"/>
      <c r="V509" s="9"/>
      <c r="X509" s="9"/>
      <c r="Y509" s="9"/>
      <c r="Z509" s="9"/>
      <c r="AA509" s="9"/>
      <c r="AB509" s="9"/>
      <c r="AC509" s="9"/>
      <c r="AD509" s="9"/>
      <c r="AE509" s="9"/>
      <c r="AF509" s="9"/>
      <c r="AG509" s="9"/>
      <c r="AH509" s="9"/>
    </row>
    <row r="510" spans="1:34" x14ac:dyDescent="0.25">
      <c r="A510" s="9"/>
      <c r="B510" s="9"/>
      <c r="C510" s="9"/>
      <c r="D510" s="9"/>
      <c r="E510" s="9"/>
      <c r="F510" s="9"/>
      <c r="H510" s="9"/>
      <c r="I510" s="9"/>
      <c r="J510" s="9"/>
      <c r="K510" s="9"/>
      <c r="L510" s="9"/>
      <c r="M510" s="9"/>
      <c r="N510" s="9"/>
      <c r="O510" s="9"/>
      <c r="P510" s="9"/>
      <c r="Q510" s="9"/>
      <c r="R510" s="9"/>
      <c r="U510" s="9"/>
      <c r="V510" s="9"/>
      <c r="X510" s="9"/>
      <c r="Y510" s="9"/>
      <c r="Z510" s="9"/>
      <c r="AA510" s="9"/>
      <c r="AB510" s="9"/>
      <c r="AC510" s="9"/>
      <c r="AD510" s="9"/>
      <c r="AE510" s="9"/>
      <c r="AF510" s="9"/>
      <c r="AG510" s="9"/>
      <c r="AH510" s="9"/>
    </row>
    <row r="511" spans="1:34" x14ac:dyDescent="0.25">
      <c r="A511" s="9"/>
      <c r="B511" s="9"/>
      <c r="C511" s="9"/>
      <c r="D511" s="9"/>
      <c r="E511" s="9"/>
      <c r="F511" s="9"/>
      <c r="H511" s="9"/>
      <c r="I511" s="9"/>
      <c r="J511" s="9"/>
      <c r="K511" s="9"/>
      <c r="L511" s="9"/>
      <c r="M511" s="9"/>
      <c r="N511" s="9"/>
      <c r="O511" s="9"/>
      <c r="P511" s="9"/>
      <c r="Q511" s="9"/>
      <c r="R511" s="9"/>
      <c r="U511" s="9"/>
      <c r="V511" s="9"/>
      <c r="X511" s="9"/>
      <c r="Y511" s="9"/>
      <c r="Z511" s="9"/>
      <c r="AA511" s="9"/>
      <c r="AB511" s="9"/>
      <c r="AC511" s="9"/>
      <c r="AD511" s="9"/>
      <c r="AE511" s="9"/>
      <c r="AF511" s="9"/>
      <c r="AG511" s="9"/>
      <c r="AH511" s="9"/>
    </row>
    <row r="512" spans="1:34" x14ac:dyDescent="0.25">
      <c r="A512" s="9"/>
      <c r="B512" s="9"/>
      <c r="C512" s="9"/>
      <c r="D512" s="9"/>
      <c r="E512" s="9"/>
      <c r="F512" s="9"/>
      <c r="H512" s="9"/>
      <c r="I512" s="9"/>
      <c r="J512" s="9"/>
      <c r="K512" s="9"/>
      <c r="L512" s="9"/>
      <c r="M512" s="9"/>
      <c r="N512" s="9"/>
      <c r="O512" s="9"/>
      <c r="P512" s="9"/>
      <c r="Q512" s="9"/>
      <c r="R512" s="9"/>
      <c r="U512" s="9"/>
      <c r="V512" s="9"/>
      <c r="X512" s="9"/>
      <c r="Y512" s="9"/>
      <c r="Z512" s="9"/>
      <c r="AA512" s="9"/>
      <c r="AB512" s="9"/>
      <c r="AC512" s="9"/>
      <c r="AD512" s="9"/>
      <c r="AE512" s="9"/>
      <c r="AF512" s="9"/>
      <c r="AG512" s="9"/>
      <c r="AH512" s="9"/>
    </row>
    <row r="513" spans="1:34" x14ac:dyDescent="0.25">
      <c r="A513" s="9"/>
      <c r="B513" s="9"/>
      <c r="C513" s="9"/>
      <c r="D513" s="9"/>
      <c r="E513" s="9"/>
      <c r="F513" s="9"/>
      <c r="H513" s="9"/>
      <c r="I513" s="9"/>
      <c r="J513" s="9"/>
      <c r="K513" s="9"/>
      <c r="L513" s="9"/>
      <c r="M513" s="9"/>
      <c r="N513" s="9"/>
      <c r="O513" s="9"/>
      <c r="P513" s="9"/>
      <c r="Q513" s="9"/>
      <c r="R513" s="9"/>
      <c r="U513" s="9"/>
      <c r="V513" s="9"/>
      <c r="X513" s="9"/>
      <c r="Y513" s="9"/>
      <c r="Z513" s="9"/>
      <c r="AA513" s="9"/>
      <c r="AB513" s="9"/>
      <c r="AC513" s="9"/>
      <c r="AD513" s="9"/>
      <c r="AE513" s="9"/>
      <c r="AF513" s="9"/>
      <c r="AG513" s="9"/>
      <c r="AH513" s="9"/>
    </row>
    <row r="514" spans="1:34" x14ac:dyDescent="0.25">
      <c r="A514" s="9"/>
      <c r="B514" s="9"/>
      <c r="C514" s="9"/>
      <c r="D514" s="9"/>
      <c r="E514" s="9"/>
      <c r="F514" s="9"/>
      <c r="H514" s="9"/>
      <c r="I514" s="9"/>
      <c r="J514" s="9"/>
      <c r="K514" s="9"/>
      <c r="L514" s="9"/>
      <c r="M514" s="9"/>
      <c r="N514" s="9"/>
      <c r="O514" s="9"/>
      <c r="P514" s="9"/>
      <c r="Q514" s="9"/>
      <c r="R514" s="9"/>
      <c r="U514" s="9"/>
      <c r="V514" s="9"/>
      <c r="X514" s="9"/>
      <c r="Y514" s="9"/>
      <c r="Z514" s="9"/>
      <c r="AA514" s="9"/>
      <c r="AB514" s="9"/>
      <c r="AC514" s="9"/>
      <c r="AD514" s="9"/>
      <c r="AE514" s="9"/>
      <c r="AF514" s="9"/>
      <c r="AG514" s="9"/>
      <c r="AH514" s="9"/>
    </row>
    <row r="515" spans="1:34" x14ac:dyDescent="0.25">
      <c r="A515" s="9"/>
      <c r="B515" s="9"/>
      <c r="C515" s="9"/>
      <c r="D515" s="9"/>
      <c r="E515" s="9"/>
      <c r="F515" s="9"/>
      <c r="H515" s="9"/>
      <c r="I515" s="9"/>
      <c r="J515" s="9"/>
      <c r="K515" s="9"/>
      <c r="L515" s="9"/>
      <c r="M515" s="9"/>
      <c r="N515" s="9"/>
      <c r="O515" s="9"/>
      <c r="P515" s="9"/>
      <c r="Q515" s="9"/>
      <c r="R515" s="9"/>
      <c r="U515" s="9"/>
      <c r="V515" s="9"/>
      <c r="X515" s="9"/>
      <c r="Y515" s="9"/>
      <c r="Z515" s="9"/>
      <c r="AA515" s="9"/>
      <c r="AB515" s="9"/>
      <c r="AC515" s="9"/>
      <c r="AD515" s="9"/>
      <c r="AE515" s="9"/>
      <c r="AF515" s="9"/>
      <c r="AG515" s="9"/>
      <c r="AH515" s="9"/>
    </row>
    <row r="516" spans="1:34" x14ac:dyDescent="0.25">
      <c r="A516" s="9"/>
      <c r="B516" s="9"/>
      <c r="C516" s="9"/>
      <c r="D516" s="9"/>
      <c r="E516" s="9"/>
      <c r="F516" s="9"/>
      <c r="H516" s="9"/>
      <c r="I516" s="9"/>
      <c r="J516" s="9"/>
      <c r="K516" s="9"/>
      <c r="L516" s="9"/>
      <c r="M516" s="9"/>
      <c r="N516" s="9"/>
      <c r="O516" s="9"/>
      <c r="P516" s="9"/>
      <c r="Q516" s="9"/>
      <c r="R516" s="9"/>
      <c r="U516" s="9"/>
      <c r="V516" s="9"/>
      <c r="X516" s="9"/>
      <c r="Y516" s="9"/>
      <c r="Z516" s="9"/>
      <c r="AA516" s="9"/>
      <c r="AB516" s="9"/>
      <c r="AC516" s="9"/>
      <c r="AD516" s="9"/>
      <c r="AE516" s="9"/>
      <c r="AF516" s="9"/>
      <c r="AG516" s="9"/>
      <c r="AH516" s="9"/>
    </row>
    <row r="517" spans="1:34" x14ac:dyDescent="0.25">
      <c r="A517" s="9"/>
      <c r="B517" s="9"/>
      <c r="C517" s="9"/>
      <c r="D517" s="9"/>
      <c r="E517" s="9"/>
      <c r="F517" s="9"/>
      <c r="H517" s="9"/>
      <c r="I517" s="9"/>
      <c r="J517" s="9"/>
      <c r="K517" s="9"/>
      <c r="L517" s="9"/>
      <c r="M517" s="9"/>
      <c r="N517" s="9"/>
      <c r="O517" s="9"/>
      <c r="P517" s="9"/>
      <c r="Q517" s="9"/>
      <c r="R517" s="9"/>
      <c r="U517" s="9"/>
      <c r="V517" s="9"/>
      <c r="X517" s="9"/>
      <c r="Y517" s="9"/>
      <c r="Z517" s="9"/>
      <c r="AA517" s="9"/>
      <c r="AB517" s="9"/>
      <c r="AC517" s="9"/>
      <c r="AD517" s="9"/>
      <c r="AE517" s="9"/>
      <c r="AF517" s="9"/>
      <c r="AG517" s="9"/>
      <c r="AH517" s="9"/>
    </row>
    <row r="518" spans="1:34" x14ac:dyDescent="0.25">
      <c r="A518" s="9"/>
      <c r="B518" s="9"/>
      <c r="C518" s="9"/>
      <c r="D518" s="9"/>
      <c r="E518" s="9"/>
      <c r="F518" s="9"/>
      <c r="H518" s="9"/>
      <c r="I518" s="9"/>
      <c r="J518" s="9"/>
      <c r="K518" s="9"/>
      <c r="L518" s="9"/>
      <c r="M518" s="9"/>
      <c r="N518" s="9"/>
      <c r="O518" s="9"/>
      <c r="P518" s="9"/>
      <c r="Q518" s="9"/>
      <c r="R518" s="9"/>
      <c r="U518" s="9"/>
      <c r="V518" s="9"/>
      <c r="X518" s="9"/>
      <c r="Y518" s="9"/>
      <c r="Z518" s="9"/>
      <c r="AA518" s="9"/>
      <c r="AB518" s="9"/>
      <c r="AC518" s="9"/>
      <c r="AD518" s="9"/>
      <c r="AE518" s="9"/>
      <c r="AF518" s="9"/>
      <c r="AG518" s="9"/>
      <c r="AH518" s="9"/>
    </row>
    <row r="519" spans="1:34" x14ac:dyDescent="0.25">
      <c r="A519" s="9"/>
      <c r="B519" s="9"/>
      <c r="C519" s="9"/>
      <c r="D519" s="9"/>
      <c r="E519" s="9"/>
      <c r="F519" s="9"/>
      <c r="H519" s="9"/>
      <c r="I519" s="9"/>
      <c r="J519" s="9"/>
      <c r="K519" s="9"/>
      <c r="L519" s="9"/>
      <c r="M519" s="9"/>
      <c r="N519" s="9"/>
      <c r="O519" s="9"/>
      <c r="P519" s="9"/>
      <c r="Q519" s="9"/>
      <c r="R519" s="9"/>
      <c r="U519" s="9"/>
      <c r="V519" s="9"/>
      <c r="X519" s="9"/>
      <c r="Y519" s="9"/>
      <c r="Z519" s="9"/>
      <c r="AA519" s="9"/>
      <c r="AB519" s="9"/>
      <c r="AC519" s="9"/>
      <c r="AD519" s="9"/>
      <c r="AE519" s="9"/>
      <c r="AF519" s="9"/>
      <c r="AG519" s="9"/>
      <c r="AH519" s="9"/>
    </row>
    <row r="520" spans="1:34" x14ac:dyDescent="0.25">
      <c r="A520" s="9"/>
      <c r="B520" s="9"/>
      <c r="C520" s="9"/>
      <c r="D520" s="9"/>
      <c r="E520" s="9"/>
      <c r="F520" s="9"/>
      <c r="H520" s="9"/>
      <c r="I520" s="9"/>
      <c r="J520" s="9"/>
      <c r="K520" s="9"/>
      <c r="L520" s="9"/>
      <c r="M520" s="9"/>
      <c r="N520" s="9"/>
      <c r="O520" s="9"/>
      <c r="P520" s="9"/>
      <c r="Q520" s="9"/>
      <c r="R520" s="9"/>
      <c r="U520" s="9"/>
      <c r="V520" s="9"/>
      <c r="X520" s="9"/>
      <c r="Y520" s="9"/>
      <c r="Z520" s="9"/>
      <c r="AA520" s="9"/>
      <c r="AB520" s="9"/>
      <c r="AC520" s="9"/>
      <c r="AD520" s="9"/>
      <c r="AE520" s="9"/>
      <c r="AF520" s="9"/>
      <c r="AG520" s="9"/>
      <c r="AH520" s="9"/>
    </row>
    <row r="521" spans="1:34" x14ac:dyDescent="0.25">
      <c r="A521" s="9"/>
      <c r="B521" s="9"/>
      <c r="C521" s="9"/>
      <c r="D521" s="9"/>
      <c r="E521" s="9"/>
      <c r="F521" s="9"/>
      <c r="H521" s="9"/>
      <c r="I521" s="9"/>
      <c r="J521" s="9"/>
      <c r="K521" s="9"/>
      <c r="L521" s="9"/>
      <c r="M521" s="9"/>
      <c r="N521" s="9"/>
      <c r="O521" s="9"/>
      <c r="P521" s="9"/>
      <c r="Q521" s="9"/>
      <c r="R521" s="9"/>
      <c r="U521" s="9"/>
      <c r="V521" s="9"/>
      <c r="X521" s="9"/>
      <c r="Y521" s="9"/>
      <c r="Z521" s="9"/>
      <c r="AA521" s="9"/>
      <c r="AB521" s="9"/>
      <c r="AC521" s="9"/>
      <c r="AD521" s="9"/>
      <c r="AE521" s="9"/>
      <c r="AF521" s="9"/>
      <c r="AG521" s="9"/>
      <c r="AH521" s="9"/>
    </row>
    <row r="522" spans="1:34" x14ac:dyDescent="0.25">
      <c r="A522" s="9"/>
      <c r="B522" s="9"/>
      <c r="C522" s="9"/>
      <c r="D522" s="9"/>
      <c r="E522" s="9"/>
      <c r="F522" s="9"/>
      <c r="H522" s="9"/>
      <c r="I522" s="9"/>
      <c r="J522" s="9"/>
      <c r="K522" s="9"/>
      <c r="L522" s="9"/>
      <c r="M522" s="9"/>
      <c r="N522" s="9"/>
      <c r="O522" s="9"/>
      <c r="P522" s="9"/>
      <c r="Q522" s="9"/>
      <c r="R522" s="9"/>
      <c r="U522" s="9"/>
      <c r="V522" s="9"/>
      <c r="X522" s="9"/>
      <c r="Y522" s="9"/>
      <c r="Z522" s="9"/>
      <c r="AA522" s="9"/>
      <c r="AB522" s="9"/>
      <c r="AC522" s="9"/>
      <c r="AD522" s="9"/>
      <c r="AE522" s="9"/>
      <c r="AF522" s="9"/>
      <c r="AG522" s="9"/>
      <c r="AH522" s="9"/>
    </row>
    <row r="523" spans="1:34" x14ac:dyDescent="0.25">
      <c r="A523" s="9"/>
      <c r="B523" s="9"/>
      <c r="C523" s="9"/>
      <c r="D523" s="9"/>
      <c r="E523" s="9"/>
      <c r="F523" s="9"/>
      <c r="H523" s="9"/>
      <c r="I523" s="9"/>
      <c r="J523" s="9"/>
      <c r="K523" s="9"/>
      <c r="L523" s="9"/>
      <c r="M523" s="9"/>
      <c r="N523" s="9"/>
      <c r="O523" s="9"/>
      <c r="P523" s="9"/>
      <c r="Q523" s="9"/>
      <c r="R523" s="9"/>
      <c r="U523" s="9"/>
      <c r="V523" s="9"/>
      <c r="X523" s="9"/>
      <c r="Y523" s="9"/>
      <c r="Z523" s="9"/>
      <c r="AA523" s="9"/>
      <c r="AB523" s="9"/>
      <c r="AC523" s="9"/>
      <c r="AD523" s="9"/>
      <c r="AE523" s="9"/>
      <c r="AF523" s="9"/>
      <c r="AG523" s="9"/>
      <c r="AH523" s="9"/>
    </row>
    <row r="524" spans="1:34" x14ac:dyDescent="0.25">
      <c r="A524" s="9"/>
      <c r="B524" s="9"/>
      <c r="C524" s="9"/>
      <c r="D524" s="9"/>
      <c r="E524" s="9"/>
      <c r="F524" s="9"/>
      <c r="H524" s="9"/>
      <c r="I524" s="9"/>
      <c r="J524" s="9"/>
      <c r="K524" s="9"/>
      <c r="L524" s="9"/>
      <c r="M524" s="9"/>
      <c r="N524" s="9"/>
      <c r="O524" s="9"/>
      <c r="P524" s="9"/>
      <c r="Q524" s="9"/>
      <c r="R524" s="9"/>
      <c r="U524" s="9"/>
      <c r="V524" s="9"/>
      <c r="X524" s="9"/>
      <c r="Y524" s="9"/>
      <c r="Z524" s="9"/>
      <c r="AA524" s="9"/>
      <c r="AB524" s="9"/>
      <c r="AC524" s="9"/>
      <c r="AD524" s="9"/>
      <c r="AE524" s="9"/>
      <c r="AF524" s="9"/>
      <c r="AG524" s="9"/>
      <c r="AH524" s="9"/>
    </row>
    <row r="525" spans="1:34" x14ac:dyDescent="0.25">
      <c r="A525" s="9"/>
      <c r="B525" s="9"/>
      <c r="C525" s="9"/>
      <c r="D525" s="9"/>
      <c r="E525" s="9"/>
      <c r="F525" s="9"/>
      <c r="H525" s="9"/>
      <c r="I525" s="9"/>
      <c r="J525" s="9"/>
      <c r="K525" s="9"/>
      <c r="L525" s="9"/>
      <c r="M525" s="9"/>
      <c r="N525" s="9"/>
      <c r="O525" s="9"/>
      <c r="P525" s="9"/>
      <c r="Q525" s="9"/>
      <c r="R525" s="9"/>
      <c r="U525" s="9"/>
      <c r="V525" s="9"/>
      <c r="X525" s="9"/>
      <c r="Y525" s="9"/>
      <c r="Z525" s="9"/>
      <c r="AA525" s="9"/>
      <c r="AB525" s="9"/>
      <c r="AC525" s="9"/>
      <c r="AD525" s="9"/>
      <c r="AE525" s="9"/>
      <c r="AF525" s="9"/>
      <c r="AG525" s="9"/>
      <c r="AH525" s="9"/>
    </row>
    <row r="526" spans="1:34" x14ac:dyDescent="0.25">
      <c r="A526" s="9"/>
      <c r="B526" s="9"/>
      <c r="C526" s="9"/>
      <c r="D526" s="9"/>
      <c r="E526" s="9"/>
      <c r="F526" s="9"/>
      <c r="H526" s="9"/>
      <c r="I526" s="9"/>
      <c r="J526" s="9"/>
      <c r="K526" s="9"/>
      <c r="L526" s="9"/>
      <c r="M526" s="9"/>
      <c r="N526" s="9"/>
      <c r="O526" s="9"/>
      <c r="P526" s="9"/>
      <c r="Q526" s="9"/>
      <c r="R526" s="9"/>
      <c r="U526" s="9"/>
      <c r="V526" s="9"/>
      <c r="X526" s="9"/>
      <c r="Y526" s="9"/>
      <c r="Z526" s="9"/>
      <c r="AA526" s="9"/>
      <c r="AB526" s="9"/>
      <c r="AC526" s="9"/>
      <c r="AD526" s="9"/>
      <c r="AE526" s="9"/>
      <c r="AF526" s="9"/>
      <c r="AG526" s="9"/>
      <c r="AH526" s="9"/>
    </row>
    <row r="527" spans="1:34" x14ac:dyDescent="0.25">
      <c r="A527" s="9"/>
      <c r="B527" s="9"/>
      <c r="C527" s="9"/>
      <c r="D527" s="9"/>
      <c r="E527" s="9"/>
      <c r="F527" s="9"/>
      <c r="H527" s="9"/>
      <c r="I527" s="9"/>
      <c r="J527" s="9"/>
      <c r="K527" s="9"/>
      <c r="L527" s="9"/>
      <c r="M527" s="9"/>
      <c r="N527" s="9"/>
      <c r="O527" s="9"/>
      <c r="P527" s="9"/>
      <c r="Q527" s="9"/>
      <c r="R527" s="9"/>
      <c r="U527" s="9"/>
      <c r="V527" s="9"/>
      <c r="X527" s="9"/>
      <c r="Y527" s="9"/>
      <c r="Z527" s="9"/>
      <c r="AA527" s="9"/>
      <c r="AB527" s="9"/>
      <c r="AC527" s="9"/>
      <c r="AD527" s="9"/>
      <c r="AE527" s="9"/>
      <c r="AF527" s="9"/>
      <c r="AG527" s="9"/>
      <c r="AH527" s="9"/>
    </row>
    <row r="528" spans="1:34" x14ac:dyDescent="0.25">
      <c r="A528" s="9"/>
      <c r="B528" s="9"/>
      <c r="C528" s="9"/>
      <c r="D528" s="9"/>
      <c r="E528" s="9"/>
      <c r="F528" s="9"/>
      <c r="H528" s="9"/>
      <c r="I528" s="9"/>
      <c r="J528" s="9"/>
      <c r="K528" s="9"/>
      <c r="L528" s="9"/>
      <c r="M528" s="9"/>
      <c r="N528" s="9"/>
      <c r="O528" s="9"/>
      <c r="P528" s="9"/>
      <c r="Q528" s="9"/>
      <c r="R528" s="9"/>
      <c r="U528" s="9"/>
      <c r="V528" s="9"/>
      <c r="X528" s="9"/>
      <c r="Y528" s="9"/>
      <c r="Z528" s="9"/>
      <c r="AA528" s="9"/>
      <c r="AB528" s="9"/>
      <c r="AC528" s="9"/>
      <c r="AD528" s="9"/>
      <c r="AE528" s="9"/>
      <c r="AF528" s="9"/>
      <c r="AG528" s="9"/>
      <c r="AH528" s="9"/>
    </row>
    <row r="529" spans="1:34" x14ac:dyDescent="0.25">
      <c r="A529" s="9"/>
      <c r="B529" s="9"/>
      <c r="C529" s="9"/>
      <c r="D529" s="9"/>
      <c r="E529" s="9"/>
      <c r="F529" s="9"/>
      <c r="H529" s="9"/>
      <c r="I529" s="9"/>
      <c r="J529" s="9"/>
      <c r="K529" s="9"/>
      <c r="L529" s="9"/>
      <c r="M529" s="9"/>
      <c r="N529" s="9"/>
      <c r="O529" s="9"/>
      <c r="P529" s="9"/>
      <c r="Q529" s="9"/>
      <c r="R529" s="9"/>
      <c r="U529" s="9"/>
      <c r="V529" s="9"/>
      <c r="X529" s="9"/>
      <c r="Y529" s="9"/>
      <c r="Z529" s="9"/>
      <c r="AA529" s="9"/>
      <c r="AB529" s="9"/>
      <c r="AC529" s="9"/>
      <c r="AD529" s="9"/>
      <c r="AE529" s="9"/>
      <c r="AF529" s="9"/>
      <c r="AG529" s="9"/>
      <c r="AH529" s="9"/>
    </row>
    <row r="530" spans="1:34" x14ac:dyDescent="0.25">
      <c r="A530" s="9"/>
      <c r="B530" s="9"/>
      <c r="C530" s="9"/>
      <c r="D530" s="9"/>
      <c r="E530" s="9"/>
      <c r="F530" s="9"/>
      <c r="H530" s="9"/>
      <c r="I530" s="9"/>
      <c r="J530" s="9"/>
      <c r="K530" s="9"/>
      <c r="L530" s="9"/>
      <c r="M530" s="9"/>
      <c r="N530" s="9"/>
      <c r="O530" s="9"/>
      <c r="P530" s="9"/>
      <c r="Q530" s="9"/>
      <c r="R530" s="9"/>
      <c r="U530" s="9"/>
      <c r="V530" s="9"/>
      <c r="X530" s="9"/>
      <c r="Y530" s="9"/>
      <c r="Z530" s="9"/>
      <c r="AA530" s="9"/>
      <c r="AB530" s="9"/>
      <c r="AC530" s="9"/>
      <c r="AD530" s="9"/>
      <c r="AE530" s="9"/>
      <c r="AF530" s="9"/>
      <c r="AG530" s="9"/>
      <c r="AH530" s="9"/>
    </row>
    <row r="531" spans="1:34" x14ac:dyDescent="0.25">
      <c r="A531" s="9"/>
      <c r="B531" s="9"/>
      <c r="C531" s="9"/>
      <c r="D531" s="9"/>
      <c r="E531" s="9"/>
      <c r="F531" s="9"/>
      <c r="H531" s="9"/>
      <c r="I531" s="9"/>
      <c r="J531" s="9"/>
      <c r="K531" s="9"/>
      <c r="L531" s="9"/>
      <c r="M531" s="9"/>
      <c r="N531" s="9"/>
      <c r="O531" s="9"/>
      <c r="P531" s="9"/>
      <c r="Q531" s="9"/>
      <c r="R531" s="9"/>
      <c r="U531" s="9"/>
      <c r="V531" s="9"/>
      <c r="X531" s="9"/>
      <c r="Y531" s="9"/>
      <c r="Z531" s="9"/>
      <c r="AA531" s="9"/>
      <c r="AB531" s="9"/>
      <c r="AC531" s="9"/>
      <c r="AD531" s="9"/>
      <c r="AE531" s="9"/>
      <c r="AF531" s="9"/>
      <c r="AG531" s="9"/>
      <c r="AH531" s="9"/>
    </row>
    <row r="532" spans="1:34" x14ac:dyDescent="0.25">
      <c r="A532" s="9"/>
      <c r="B532" s="9"/>
      <c r="C532" s="9"/>
      <c r="D532" s="9"/>
      <c r="E532" s="9"/>
      <c r="F532" s="9"/>
      <c r="H532" s="9"/>
      <c r="I532" s="9"/>
      <c r="J532" s="9"/>
      <c r="K532" s="9"/>
      <c r="L532" s="9"/>
      <c r="M532" s="9"/>
      <c r="N532" s="9"/>
      <c r="O532" s="9"/>
      <c r="P532" s="9"/>
      <c r="Q532" s="9"/>
      <c r="R532" s="9"/>
      <c r="U532" s="9"/>
      <c r="V532" s="9"/>
      <c r="X532" s="9"/>
      <c r="Y532" s="9"/>
      <c r="Z532" s="9"/>
      <c r="AA532" s="9"/>
      <c r="AB532" s="9"/>
      <c r="AC532" s="9"/>
      <c r="AD532" s="9"/>
      <c r="AE532" s="9"/>
      <c r="AF532" s="9"/>
      <c r="AG532" s="9"/>
      <c r="AH532" s="9"/>
    </row>
    <row r="533" spans="1:34" x14ac:dyDescent="0.25">
      <c r="A533" s="9"/>
      <c r="B533" s="9"/>
      <c r="C533" s="9"/>
      <c r="D533" s="9"/>
      <c r="E533" s="9"/>
      <c r="F533" s="9"/>
      <c r="H533" s="9"/>
      <c r="I533" s="9"/>
      <c r="J533" s="9"/>
      <c r="K533" s="9"/>
      <c r="L533" s="9"/>
      <c r="M533" s="9"/>
      <c r="N533" s="9"/>
      <c r="O533" s="9"/>
      <c r="P533" s="9"/>
      <c r="Q533" s="9"/>
      <c r="R533" s="9"/>
      <c r="U533" s="9"/>
      <c r="V533" s="9"/>
      <c r="X533" s="9"/>
      <c r="Y533" s="9"/>
      <c r="Z533" s="9"/>
      <c r="AA533" s="9"/>
      <c r="AB533" s="9"/>
      <c r="AC533" s="9"/>
      <c r="AD533" s="9"/>
      <c r="AE533" s="9"/>
      <c r="AF533" s="9"/>
      <c r="AG533" s="9"/>
      <c r="AH533" s="9"/>
    </row>
    <row r="534" spans="1:34" x14ac:dyDescent="0.25">
      <c r="A534" s="9"/>
      <c r="B534" s="9"/>
      <c r="C534" s="9"/>
      <c r="D534" s="9"/>
      <c r="E534" s="9"/>
      <c r="F534" s="9"/>
      <c r="H534" s="9"/>
      <c r="I534" s="9"/>
      <c r="J534" s="9"/>
      <c r="K534" s="9"/>
      <c r="L534" s="9"/>
      <c r="M534" s="9"/>
      <c r="N534" s="9"/>
      <c r="O534" s="9"/>
      <c r="P534" s="9"/>
      <c r="Q534" s="9"/>
      <c r="R534" s="9"/>
      <c r="U534" s="9"/>
      <c r="V534" s="9"/>
      <c r="X534" s="9"/>
      <c r="Y534" s="9"/>
      <c r="Z534" s="9"/>
      <c r="AA534" s="9"/>
      <c r="AB534" s="9"/>
      <c r="AC534" s="9"/>
      <c r="AD534" s="9"/>
      <c r="AE534" s="9"/>
      <c r="AF534" s="9"/>
      <c r="AG534" s="9"/>
      <c r="AH534" s="9"/>
    </row>
    <row r="535" spans="1:34" x14ac:dyDescent="0.25">
      <c r="A535" s="9"/>
      <c r="B535" s="9"/>
      <c r="C535" s="9"/>
      <c r="D535" s="9"/>
      <c r="E535" s="9"/>
      <c r="F535" s="9"/>
      <c r="H535" s="9"/>
      <c r="I535" s="9"/>
      <c r="J535" s="9"/>
      <c r="K535" s="9"/>
      <c r="L535" s="9"/>
      <c r="M535" s="9"/>
      <c r="N535" s="9"/>
      <c r="O535" s="9"/>
      <c r="P535" s="9"/>
      <c r="Q535" s="9"/>
      <c r="R535" s="9"/>
      <c r="U535" s="9"/>
      <c r="V535" s="9"/>
      <c r="X535" s="9"/>
      <c r="Y535" s="9"/>
      <c r="Z535" s="9"/>
      <c r="AA535" s="9"/>
      <c r="AB535" s="9"/>
      <c r="AC535" s="9"/>
      <c r="AD535" s="9"/>
      <c r="AE535" s="9"/>
      <c r="AF535" s="9"/>
      <c r="AG535" s="9"/>
      <c r="AH535" s="9"/>
    </row>
    <row r="536" spans="1:34" x14ac:dyDescent="0.25">
      <c r="A536" s="9"/>
      <c r="B536" s="9"/>
      <c r="C536" s="9"/>
      <c r="D536" s="9"/>
      <c r="E536" s="9"/>
      <c r="F536" s="9"/>
      <c r="H536" s="9"/>
      <c r="I536" s="9"/>
      <c r="J536" s="9"/>
      <c r="K536" s="9"/>
      <c r="L536" s="9"/>
      <c r="M536" s="9"/>
      <c r="N536" s="9"/>
      <c r="O536" s="9"/>
      <c r="P536" s="9"/>
      <c r="Q536" s="9"/>
      <c r="R536" s="9"/>
      <c r="U536" s="9"/>
      <c r="V536" s="9"/>
      <c r="X536" s="9"/>
      <c r="Y536" s="9"/>
      <c r="Z536" s="9"/>
      <c r="AA536" s="9"/>
      <c r="AB536" s="9"/>
      <c r="AC536" s="9"/>
      <c r="AD536" s="9"/>
      <c r="AE536" s="9"/>
      <c r="AF536" s="9"/>
      <c r="AG536" s="9"/>
      <c r="AH536" s="9"/>
    </row>
    <row r="537" spans="1:34" x14ac:dyDescent="0.25">
      <c r="A537" s="9"/>
      <c r="B537" s="9"/>
      <c r="C537" s="9"/>
      <c r="D537" s="9"/>
      <c r="E537" s="9"/>
      <c r="F537" s="9"/>
      <c r="H537" s="9"/>
      <c r="I537" s="9"/>
      <c r="J537" s="9"/>
      <c r="K537" s="9"/>
      <c r="L537" s="9"/>
      <c r="M537" s="9"/>
      <c r="N537" s="9"/>
      <c r="O537" s="9"/>
      <c r="P537" s="9"/>
      <c r="Q537" s="9"/>
      <c r="R537" s="9"/>
      <c r="U537" s="9"/>
      <c r="V537" s="9"/>
      <c r="X537" s="9"/>
      <c r="Y537" s="9"/>
      <c r="Z537" s="9"/>
      <c r="AA537" s="9"/>
      <c r="AB537" s="9"/>
      <c r="AC537" s="9"/>
      <c r="AD537" s="9"/>
      <c r="AE537" s="9"/>
      <c r="AF537" s="9"/>
      <c r="AG537" s="9"/>
      <c r="AH537" s="9"/>
    </row>
    <row r="538" spans="1:34" x14ac:dyDescent="0.25">
      <c r="A538" s="9"/>
      <c r="B538" s="9"/>
      <c r="C538" s="9"/>
      <c r="D538" s="9"/>
      <c r="E538" s="9"/>
      <c r="F538" s="9"/>
      <c r="H538" s="9"/>
      <c r="I538" s="9"/>
      <c r="J538" s="9"/>
      <c r="K538" s="9"/>
      <c r="L538" s="9"/>
      <c r="M538" s="9"/>
      <c r="N538" s="9"/>
      <c r="O538" s="9"/>
      <c r="P538" s="9"/>
      <c r="Q538" s="9"/>
      <c r="R538" s="9"/>
      <c r="U538" s="9"/>
      <c r="V538" s="9"/>
      <c r="X538" s="9"/>
      <c r="Y538" s="9"/>
      <c r="Z538" s="9"/>
      <c r="AA538" s="9"/>
      <c r="AB538" s="9"/>
      <c r="AC538" s="9"/>
      <c r="AD538" s="9"/>
      <c r="AE538" s="9"/>
      <c r="AF538" s="9"/>
      <c r="AG538" s="9"/>
      <c r="AH538" s="9"/>
    </row>
    <row r="539" spans="1:34" x14ac:dyDescent="0.25">
      <c r="A539" s="9"/>
      <c r="B539" s="9"/>
      <c r="C539" s="9"/>
      <c r="D539" s="9"/>
      <c r="E539" s="9"/>
      <c r="F539" s="9"/>
      <c r="H539" s="9"/>
      <c r="I539" s="9"/>
      <c r="J539" s="9"/>
      <c r="K539" s="9"/>
      <c r="L539" s="9"/>
      <c r="M539" s="9"/>
      <c r="N539" s="9"/>
      <c r="O539" s="9"/>
      <c r="P539" s="9"/>
      <c r="Q539" s="9"/>
      <c r="R539" s="9"/>
      <c r="U539" s="9"/>
      <c r="V539" s="9"/>
      <c r="X539" s="9"/>
      <c r="Y539" s="9"/>
      <c r="Z539" s="9"/>
      <c r="AA539" s="9"/>
      <c r="AB539" s="9"/>
      <c r="AC539" s="9"/>
      <c r="AD539" s="9"/>
      <c r="AE539" s="9"/>
      <c r="AF539" s="9"/>
      <c r="AG539" s="9"/>
      <c r="AH539" s="9"/>
    </row>
    <row r="540" spans="1:34" x14ac:dyDescent="0.25">
      <c r="A540" s="9"/>
      <c r="B540" s="9"/>
      <c r="C540" s="9"/>
      <c r="D540" s="9"/>
      <c r="E540" s="9"/>
      <c r="F540" s="9"/>
      <c r="H540" s="9"/>
      <c r="I540" s="9"/>
      <c r="J540" s="9"/>
      <c r="K540" s="9"/>
      <c r="L540" s="9"/>
      <c r="M540" s="9"/>
      <c r="N540" s="9"/>
      <c r="O540" s="9"/>
      <c r="P540" s="9"/>
      <c r="Q540" s="9"/>
      <c r="R540" s="9"/>
      <c r="U540" s="9"/>
      <c r="V540" s="9"/>
      <c r="X540" s="9"/>
      <c r="Y540" s="9"/>
      <c r="Z540" s="9"/>
      <c r="AA540" s="9"/>
      <c r="AB540" s="9"/>
      <c r="AC540" s="9"/>
      <c r="AD540" s="9"/>
      <c r="AE540" s="9"/>
      <c r="AF540" s="9"/>
      <c r="AG540" s="9"/>
      <c r="AH540" s="9"/>
    </row>
    <row r="541" spans="1:34" x14ac:dyDescent="0.25">
      <c r="A541" s="9"/>
      <c r="B541" s="9"/>
      <c r="C541" s="9"/>
      <c r="D541" s="9"/>
      <c r="E541" s="9"/>
      <c r="F541" s="9"/>
      <c r="H541" s="9"/>
      <c r="I541" s="9"/>
      <c r="J541" s="9"/>
      <c r="K541" s="9"/>
      <c r="L541" s="9"/>
      <c r="M541" s="9"/>
      <c r="N541" s="9"/>
      <c r="O541" s="9"/>
      <c r="P541" s="9"/>
      <c r="Q541" s="9"/>
      <c r="R541" s="9"/>
      <c r="U541" s="9"/>
      <c r="V541" s="9"/>
      <c r="X541" s="9"/>
      <c r="Y541" s="9"/>
      <c r="Z541" s="9"/>
      <c r="AA541" s="9"/>
      <c r="AB541" s="9"/>
      <c r="AC541" s="9"/>
      <c r="AD541" s="9"/>
      <c r="AE541" s="9"/>
      <c r="AF541" s="9"/>
      <c r="AG541" s="9"/>
      <c r="AH541" s="9"/>
    </row>
    <row r="542" spans="1:34" x14ac:dyDescent="0.25">
      <c r="A542" s="9"/>
      <c r="B542" s="9"/>
      <c r="C542" s="9"/>
      <c r="D542" s="9"/>
      <c r="E542" s="9"/>
      <c r="F542" s="9"/>
      <c r="H542" s="9"/>
      <c r="I542" s="9"/>
      <c r="J542" s="9"/>
      <c r="K542" s="9"/>
      <c r="L542" s="9"/>
      <c r="M542" s="9"/>
      <c r="N542" s="9"/>
      <c r="O542" s="9"/>
      <c r="P542" s="9"/>
      <c r="Q542" s="9"/>
      <c r="R542" s="9"/>
      <c r="U542" s="9"/>
      <c r="V542" s="9"/>
      <c r="X542" s="9"/>
      <c r="Y542" s="9"/>
      <c r="Z542" s="9"/>
      <c r="AA542" s="9"/>
      <c r="AB542" s="9"/>
      <c r="AC542" s="9"/>
      <c r="AD542" s="9"/>
      <c r="AE542" s="9"/>
      <c r="AF542" s="9"/>
      <c r="AG542" s="9"/>
      <c r="AH542" s="9"/>
    </row>
    <row r="543" spans="1:34" x14ac:dyDescent="0.25">
      <c r="A543" s="9"/>
      <c r="B543" s="9"/>
      <c r="C543" s="9"/>
      <c r="D543" s="9"/>
      <c r="E543" s="9"/>
      <c r="F543" s="9"/>
      <c r="H543" s="9"/>
      <c r="I543" s="9"/>
      <c r="J543" s="9"/>
      <c r="K543" s="9"/>
      <c r="L543" s="9"/>
      <c r="M543" s="9"/>
      <c r="N543" s="9"/>
      <c r="O543" s="9"/>
      <c r="P543" s="9"/>
      <c r="Q543" s="9"/>
      <c r="R543" s="9"/>
      <c r="U543" s="9"/>
      <c r="V543" s="9"/>
      <c r="X543" s="9"/>
      <c r="Y543" s="9"/>
      <c r="Z543" s="9"/>
      <c r="AA543" s="9"/>
      <c r="AB543" s="9"/>
      <c r="AC543" s="9"/>
      <c r="AD543" s="9"/>
      <c r="AE543" s="9"/>
      <c r="AF543" s="9"/>
      <c r="AG543" s="9"/>
      <c r="AH543" s="9"/>
    </row>
    <row r="544" spans="1:34" x14ac:dyDescent="0.25">
      <c r="A544" s="9"/>
      <c r="B544" s="9"/>
      <c r="C544" s="9"/>
      <c r="D544" s="9"/>
      <c r="E544" s="9"/>
      <c r="F544" s="9"/>
      <c r="H544" s="9"/>
      <c r="I544" s="9"/>
      <c r="J544" s="9"/>
      <c r="K544" s="9"/>
      <c r="L544" s="9"/>
      <c r="M544" s="9"/>
      <c r="N544" s="9"/>
      <c r="O544" s="9"/>
      <c r="P544" s="9"/>
      <c r="Q544" s="9"/>
      <c r="R544" s="9"/>
      <c r="U544" s="9"/>
      <c r="V544" s="9"/>
      <c r="X544" s="9"/>
      <c r="Y544" s="9"/>
      <c r="Z544" s="9"/>
      <c r="AA544" s="9"/>
      <c r="AB544" s="9"/>
      <c r="AC544" s="9"/>
      <c r="AD544" s="9"/>
      <c r="AE544" s="9"/>
      <c r="AF544" s="9"/>
      <c r="AG544" s="9"/>
      <c r="AH544" s="9"/>
    </row>
    <row r="545" spans="1:34" x14ac:dyDescent="0.25">
      <c r="A545" s="9"/>
      <c r="B545" s="9"/>
      <c r="C545" s="9"/>
      <c r="D545" s="9"/>
      <c r="E545" s="9"/>
      <c r="F545" s="9"/>
      <c r="H545" s="9"/>
      <c r="I545" s="9"/>
      <c r="J545" s="9"/>
      <c r="K545" s="9"/>
      <c r="L545" s="9"/>
      <c r="M545" s="9"/>
      <c r="N545" s="9"/>
      <c r="O545" s="9"/>
      <c r="P545" s="9"/>
      <c r="Q545" s="9"/>
      <c r="R545" s="9"/>
      <c r="U545" s="9"/>
      <c r="V545" s="9"/>
      <c r="X545" s="9"/>
      <c r="Y545" s="9"/>
      <c r="Z545" s="9"/>
      <c r="AA545" s="9"/>
      <c r="AB545" s="9"/>
      <c r="AC545" s="9"/>
      <c r="AD545" s="9"/>
      <c r="AE545" s="9"/>
      <c r="AF545" s="9"/>
      <c r="AG545" s="9"/>
      <c r="AH545" s="9"/>
    </row>
    <row r="546" spans="1:34" x14ac:dyDescent="0.25">
      <c r="A546" s="9"/>
      <c r="B546" s="9"/>
      <c r="C546" s="9"/>
      <c r="D546" s="9"/>
      <c r="E546" s="9"/>
      <c r="F546" s="9"/>
      <c r="H546" s="9"/>
      <c r="I546" s="9"/>
      <c r="J546" s="9"/>
      <c r="K546" s="9"/>
      <c r="L546" s="9"/>
      <c r="M546" s="9"/>
      <c r="N546" s="9"/>
      <c r="O546" s="9"/>
      <c r="P546" s="9"/>
      <c r="Q546" s="9"/>
      <c r="R546" s="9"/>
      <c r="U546" s="9"/>
      <c r="V546" s="9"/>
      <c r="X546" s="9"/>
      <c r="Y546" s="9"/>
      <c r="Z546" s="9"/>
      <c r="AA546" s="9"/>
      <c r="AB546" s="9"/>
      <c r="AC546" s="9"/>
      <c r="AD546" s="9"/>
      <c r="AE546" s="9"/>
      <c r="AF546" s="9"/>
      <c r="AG546" s="9"/>
      <c r="AH546" s="9"/>
    </row>
    <row r="547" spans="1:34" x14ac:dyDescent="0.25">
      <c r="A547" s="9"/>
      <c r="B547" s="9"/>
      <c r="C547" s="9"/>
      <c r="D547" s="9"/>
      <c r="E547" s="9"/>
      <c r="F547" s="9"/>
      <c r="H547" s="9"/>
      <c r="I547" s="9"/>
      <c r="J547" s="9"/>
      <c r="K547" s="9"/>
      <c r="L547" s="9"/>
      <c r="M547" s="9"/>
      <c r="N547" s="9"/>
      <c r="O547" s="9"/>
      <c r="P547" s="9"/>
      <c r="Q547" s="9"/>
      <c r="R547" s="9"/>
      <c r="U547" s="9"/>
      <c r="V547" s="9"/>
      <c r="X547" s="9"/>
      <c r="Y547" s="9"/>
      <c r="Z547" s="9"/>
      <c r="AA547" s="9"/>
      <c r="AB547" s="9"/>
      <c r="AC547" s="9"/>
      <c r="AD547" s="9"/>
      <c r="AE547" s="9"/>
      <c r="AF547" s="9"/>
      <c r="AG547" s="9"/>
      <c r="AH547" s="9"/>
    </row>
    <row r="548" spans="1:34" x14ac:dyDescent="0.25">
      <c r="A548" s="9"/>
      <c r="B548" s="9"/>
      <c r="C548" s="9"/>
      <c r="D548" s="9"/>
      <c r="E548" s="9"/>
      <c r="F548" s="9"/>
      <c r="H548" s="9"/>
      <c r="I548" s="9"/>
      <c r="J548" s="9"/>
      <c r="K548" s="9"/>
      <c r="L548" s="9"/>
      <c r="M548" s="9"/>
      <c r="N548" s="9"/>
      <c r="O548" s="9"/>
      <c r="P548" s="9"/>
      <c r="Q548" s="9"/>
      <c r="R548" s="9"/>
      <c r="U548" s="9"/>
      <c r="V548" s="9"/>
      <c r="X548" s="9"/>
      <c r="Y548" s="9"/>
      <c r="Z548" s="9"/>
      <c r="AA548" s="9"/>
      <c r="AB548" s="9"/>
      <c r="AC548" s="9"/>
      <c r="AD548" s="9"/>
      <c r="AE548" s="9"/>
      <c r="AF548" s="9"/>
      <c r="AG548" s="9"/>
      <c r="AH548" s="9"/>
    </row>
    <row r="549" spans="1:34" x14ac:dyDescent="0.25">
      <c r="A549" s="9"/>
      <c r="B549" s="9"/>
      <c r="C549" s="9"/>
      <c r="D549" s="9"/>
      <c r="E549" s="9"/>
      <c r="F549" s="9"/>
      <c r="H549" s="9"/>
      <c r="I549" s="9"/>
      <c r="J549" s="9"/>
      <c r="K549" s="9"/>
      <c r="L549" s="9"/>
      <c r="M549" s="9"/>
      <c r="N549" s="9"/>
      <c r="O549" s="9"/>
      <c r="P549" s="9"/>
      <c r="Q549" s="9"/>
      <c r="R549" s="9"/>
      <c r="U549" s="9"/>
      <c r="V549" s="9"/>
      <c r="X549" s="9"/>
      <c r="Y549" s="9"/>
      <c r="Z549" s="9"/>
      <c r="AA549" s="9"/>
      <c r="AB549" s="9"/>
      <c r="AC549" s="9"/>
      <c r="AD549" s="9"/>
      <c r="AE549" s="9"/>
      <c r="AF549" s="9"/>
      <c r="AG549" s="9"/>
      <c r="AH549" s="9"/>
    </row>
    <row r="550" spans="1:34" x14ac:dyDescent="0.25">
      <c r="A550" s="9"/>
      <c r="B550" s="9"/>
      <c r="C550" s="9"/>
      <c r="D550" s="9"/>
      <c r="E550" s="9"/>
      <c r="F550" s="9"/>
      <c r="H550" s="9"/>
      <c r="I550" s="9"/>
      <c r="J550" s="9"/>
      <c r="K550" s="9"/>
      <c r="L550" s="9"/>
      <c r="M550" s="9"/>
      <c r="N550" s="9"/>
      <c r="O550" s="9"/>
      <c r="P550" s="9"/>
      <c r="Q550" s="9"/>
      <c r="R550" s="9"/>
      <c r="U550" s="9"/>
      <c r="V550" s="9"/>
      <c r="X550" s="9"/>
      <c r="Y550" s="9"/>
      <c r="Z550" s="9"/>
      <c r="AA550" s="9"/>
      <c r="AB550" s="9"/>
      <c r="AC550" s="9"/>
      <c r="AD550" s="9"/>
      <c r="AE550" s="9"/>
      <c r="AF550" s="9"/>
      <c r="AG550" s="9"/>
      <c r="AH550" s="9"/>
    </row>
    <row r="551" spans="1:34" x14ac:dyDescent="0.25">
      <c r="A551" s="9"/>
      <c r="B551" s="9"/>
      <c r="C551" s="9"/>
      <c r="D551" s="9"/>
      <c r="E551" s="9"/>
      <c r="F551" s="9"/>
      <c r="H551" s="9"/>
      <c r="I551" s="9"/>
      <c r="J551" s="9"/>
      <c r="K551" s="9"/>
      <c r="L551" s="9"/>
      <c r="M551" s="9"/>
      <c r="N551" s="9"/>
      <c r="O551" s="9"/>
      <c r="P551" s="9"/>
      <c r="Q551" s="9"/>
      <c r="R551" s="9"/>
      <c r="U551" s="9"/>
      <c r="V551" s="9"/>
      <c r="X551" s="9"/>
      <c r="Y551" s="9"/>
      <c r="Z551" s="9"/>
      <c r="AA551" s="9"/>
      <c r="AB551" s="9"/>
      <c r="AC551" s="9"/>
      <c r="AD551" s="9"/>
      <c r="AE551" s="9"/>
      <c r="AF551" s="9"/>
      <c r="AG551" s="9"/>
      <c r="AH551" s="9"/>
    </row>
    <row r="552" spans="1:34" x14ac:dyDescent="0.25">
      <c r="A552" s="9"/>
      <c r="B552" s="9"/>
      <c r="C552" s="9"/>
      <c r="D552" s="9"/>
      <c r="E552" s="9"/>
      <c r="F552" s="9"/>
      <c r="H552" s="9"/>
      <c r="I552" s="9"/>
      <c r="J552" s="9"/>
      <c r="K552" s="9"/>
      <c r="L552" s="9"/>
      <c r="M552" s="9"/>
      <c r="N552" s="9"/>
      <c r="O552" s="9"/>
      <c r="P552" s="9"/>
      <c r="Q552" s="9"/>
      <c r="R552" s="9"/>
      <c r="U552" s="9"/>
      <c r="V552" s="9"/>
      <c r="X552" s="9"/>
      <c r="Y552" s="9"/>
      <c r="Z552" s="9"/>
      <c r="AA552" s="9"/>
      <c r="AB552" s="9"/>
      <c r="AC552" s="9"/>
      <c r="AD552" s="9"/>
      <c r="AE552" s="9"/>
      <c r="AF552" s="9"/>
      <c r="AG552" s="9"/>
      <c r="AH552" s="9"/>
    </row>
    <row r="553" spans="1:34" x14ac:dyDescent="0.25">
      <c r="A553" s="9"/>
      <c r="B553" s="9"/>
      <c r="C553" s="9"/>
      <c r="D553" s="9"/>
      <c r="E553" s="9"/>
      <c r="F553" s="9"/>
      <c r="H553" s="9"/>
      <c r="I553" s="9"/>
      <c r="J553" s="9"/>
      <c r="K553" s="9"/>
      <c r="L553" s="9"/>
      <c r="M553" s="9"/>
      <c r="N553" s="9"/>
      <c r="O553" s="9"/>
      <c r="P553" s="9"/>
      <c r="Q553" s="9"/>
      <c r="R553" s="9"/>
      <c r="U553" s="9"/>
      <c r="V553" s="9"/>
      <c r="X553" s="9"/>
      <c r="Y553" s="9"/>
      <c r="Z553" s="9"/>
      <c r="AA553" s="9"/>
      <c r="AB553" s="9"/>
      <c r="AC553" s="9"/>
      <c r="AD553" s="9"/>
      <c r="AE553" s="9"/>
      <c r="AF553" s="9"/>
      <c r="AG553" s="9"/>
      <c r="AH553" s="9"/>
    </row>
    <row r="554" spans="1:34" x14ac:dyDescent="0.25">
      <c r="A554" s="9"/>
      <c r="B554" s="9"/>
      <c r="C554" s="9"/>
      <c r="D554" s="9"/>
      <c r="E554" s="9"/>
      <c r="F554" s="9"/>
      <c r="H554" s="9"/>
      <c r="I554" s="9"/>
      <c r="J554" s="9"/>
      <c r="K554" s="9"/>
      <c r="L554" s="9"/>
      <c r="M554" s="9"/>
      <c r="N554" s="9"/>
      <c r="O554" s="9"/>
      <c r="P554" s="9"/>
      <c r="Q554" s="9"/>
      <c r="R554" s="9"/>
      <c r="U554" s="9"/>
      <c r="V554" s="9"/>
      <c r="X554" s="9"/>
      <c r="Y554" s="9"/>
      <c r="Z554" s="9"/>
      <c r="AA554" s="9"/>
      <c r="AB554" s="9"/>
      <c r="AC554" s="9"/>
      <c r="AD554" s="9"/>
      <c r="AE554" s="9"/>
      <c r="AF554" s="9"/>
      <c r="AG554" s="9"/>
      <c r="AH554" s="9"/>
    </row>
    <row r="555" spans="1:34" x14ac:dyDescent="0.25">
      <c r="A555" s="9"/>
      <c r="B555" s="9"/>
      <c r="C555" s="9"/>
      <c r="D555" s="9"/>
      <c r="E555" s="9"/>
      <c r="F555" s="9"/>
      <c r="H555" s="9"/>
      <c r="I555" s="9"/>
      <c r="J555" s="9"/>
      <c r="K555" s="9"/>
      <c r="L555" s="9"/>
      <c r="M555" s="9"/>
      <c r="N555" s="9"/>
      <c r="O555" s="9"/>
      <c r="P555" s="9"/>
      <c r="Q555" s="9"/>
      <c r="R555" s="9"/>
      <c r="U555" s="9"/>
      <c r="V555" s="9"/>
      <c r="X555" s="9"/>
      <c r="Y555" s="9"/>
      <c r="Z555" s="9"/>
      <c r="AA555" s="9"/>
      <c r="AB555" s="9"/>
      <c r="AC555" s="9"/>
      <c r="AD555" s="9"/>
      <c r="AE555" s="9"/>
      <c r="AF555" s="9"/>
      <c r="AG555" s="9"/>
      <c r="AH555" s="9"/>
    </row>
    <row r="556" spans="1:34" x14ac:dyDescent="0.25">
      <c r="A556" s="9"/>
      <c r="B556" s="9"/>
      <c r="C556" s="9"/>
      <c r="D556" s="9"/>
      <c r="E556" s="9"/>
      <c r="F556" s="9"/>
      <c r="H556" s="9"/>
      <c r="I556" s="9"/>
      <c r="J556" s="9"/>
      <c r="K556" s="9"/>
      <c r="L556" s="9"/>
      <c r="M556" s="9"/>
      <c r="N556" s="9"/>
      <c r="O556" s="9"/>
      <c r="P556" s="9"/>
      <c r="Q556" s="9"/>
      <c r="R556" s="9"/>
      <c r="U556" s="9"/>
      <c r="V556" s="9"/>
      <c r="X556" s="9"/>
      <c r="Y556" s="9"/>
      <c r="Z556" s="9"/>
      <c r="AA556" s="9"/>
      <c r="AB556" s="9"/>
      <c r="AC556" s="9"/>
      <c r="AD556" s="9"/>
      <c r="AE556" s="9"/>
      <c r="AF556" s="9"/>
      <c r="AG556" s="9"/>
      <c r="AH556" s="9"/>
    </row>
    <row r="557" spans="1:34" x14ac:dyDescent="0.25">
      <c r="A557" s="9"/>
      <c r="B557" s="9"/>
      <c r="C557" s="9"/>
      <c r="D557" s="9"/>
      <c r="E557" s="9"/>
      <c r="F557" s="9"/>
      <c r="H557" s="9"/>
      <c r="I557" s="9"/>
      <c r="J557" s="9"/>
      <c r="K557" s="9"/>
      <c r="L557" s="9"/>
      <c r="M557" s="9"/>
      <c r="N557" s="9"/>
      <c r="O557" s="9"/>
      <c r="P557" s="9"/>
      <c r="Q557" s="9"/>
      <c r="R557" s="9"/>
      <c r="U557" s="9"/>
      <c r="V557" s="9"/>
      <c r="X557" s="9"/>
      <c r="Y557" s="9"/>
      <c r="Z557" s="9"/>
      <c r="AA557" s="9"/>
      <c r="AB557" s="9"/>
      <c r="AC557" s="9"/>
      <c r="AD557" s="9"/>
      <c r="AE557" s="9"/>
      <c r="AF557" s="9"/>
      <c r="AG557" s="9"/>
      <c r="AH557" s="9"/>
    </row>
    <row r="558" spans="1:34" x14ac:dyDescent="0.25">
      <c r="A558" s="9"/>
      <c r="B558" s="9"/>
      <c r="C558" s="9"/>
      <c r="D558" s="9"/>
      <c r="E558" s="9"/>
      <c r="F558" s="9"/>
      <c r="H558" s="9"/>
      <c r="I558" s="9"/>
      <c r="J558" s="9"/>
      <c r="K558" s="9"/>
      <c r="L558" s="9"/>
      <c r="M558" s="9"/>
      <c r="N558" s="9"/>
      <c r="O558" s="9"/>
      <c r="P558" s="9"/>
      <c r="Q558" s="9"/>
      <c r="R558" s="9"/>
      <c r="U558" s="9"/>
      <c r="V558" s="9"/>
      <c r="X558" s="9"/>
      <c r="Y558" s="9"/>
      <c r="Z558" s="9"/>
      <c r="AA558" s="9"/>
      <c r="AB558" s="9"/>
      <c r="AC558" s="9"/>
      <c r="AD558" s="9"/>
      <c r="AE558" s="9"/>
      <c r="AF558" s="9"/>
      <c r="AG558" s="9"/>
      <c r="AH558" s="9"/>
    </row>
    <row r="559" spans="1:34" x14ac:dyDescent="0.25">
      <c r="A559" s="9"/>
      <c r="B559" s="9"/>
      <c r="C559" s="9"/>
      <c r="D559" s="9"/>
      <c r="E559" s="9"/>
      <c r="F559" s="9"/>
      <c r="H559" s="9"/>
      <c r="I559" s="9"/>
      <c r="J559" s="9"/>
      <c r="K559" s="9"/>
      <c r="L559" s="9"/>
      <c r="M559" s="9"/>
      <c r="N559" s="9"/>
      <c r="O559" s="9"/>
      <c r="P559" s="9"/>
      <c r="Q559" s="9"/>
      <c r="R559" s="9"/>
      <c r="U559" s="9"/>
      <c r="V559" s="9"/>
      <c r="X559" s="9"/>
      <c r="Y559" s="9"/>
      <c r="Z559" s="9"/>
      <c r="AA559" s="9"/>
      <c r="AB559" s="9"/>
      <c r="AC559" s="9"/>
      <c r="AD559" s="9"/>
      <c r="AE559" s="9"/>
      <c r="AF559" s="9"/>
      <c r="AG559" s="9"/>
      <c r="AH559" s="9"/>
    </row>
    <row r="560" spans="1:34" x14ac:dyDescent="0.25">
      <c r="A560" s="9"/>
      <c r="B560" s="9"/>
      <c r="C560" s="9"/>
      <c r="D560" s="9"/>
      <c r="E560" s="9"/>
      <c r="F560" s="9"/>
      <c r="H560" s="9"/>
      <c r="I560" s="9"/>
      <c r="J560" s="9"/>
      <c r="K560" s="9"/>
      <c r="L560" s="9"/>
      <c r="M560" s="9"/>
      <c r="N560" s="9"/>
      <c r="O560" s="9"/>
      <c r="P560" s="9"/>
      <c r="Q560" s="9"/>
      <c r="R560" s="9"/>
      <c r="U560" s="9"/>
      <c r="V560" s="9"/>
      <c r="X560" s="9"/>
      <c r="Y560" s="9"/>
      <c r="Z560" s="9"/>
      <c r="AA560" s="9"/>
      <c r="AB560" s="9"/>
      <c r="AC560" s="9"/>
      <c r="AD560" s="9"/>
      <c r="AE560" s="9"/>
      <c r="AF560" s="9"/>
      <c r="AG560" s="9"/>
      <c r="AH560" s="9"/>
    </row>
    <row r="561" spans="1:34" x14ac:dyDescent="0.25">
      <c r="A561" s="9"/>
      <c r="B561" s="9"/>
      <c r="C561" s="9"/>
      <c r="D561" s="9"/>
      <c r="E561" s="9"/>
      <c r="F561" s="9"/>
      <c r="H561" s="9"/>
      <c r="I561" s="9"/>
      <c r="J561" s="9"/>
      <c r="K561" s="9"/>
      <c r="L561" s="9"/>
      <c r="M561" s="9"/>
      <c r="N561" s="9"/>
      <c r="O561" s="9"/>
      <c r="P561" s="9"/>
      <c r="Q561" s="9"/>
      <c r="R561" s="9"/>
      <c r="U561" s="9"/>
      <c r="V561" s="9"/>
      <c r="X561" s="9"/>
      <c r="Y561" s="9"/>
      <c r="Z561" s="9"/>
      <c r="AA561" s="9"/>
      <c r="AB561" s="9"/>
      <c r="AC561" s="9"/>
      <c r="AD561" s="9"/>
      <c r="AE561" s="9"/>
      <c r="AF561" s="9"/>
      <c r="AG561" s="9"/>
      <c r="AH561" s="9"/>
    </row>
    <row r="562" spans="1:34" x14ac:dyDescent="0.25">
      <c r="A562" s="9"/>
      <c r="B562" s="9"/>
      <c r="C562" s="9"/>
      <c r="D562" s="9"/>
      <c r="E562" s="9"/>
      <c r="F562" s="9"/>
      <c r="H562" s="9"/>
      <c r="I562" s="9"/>
      <c r="J562" s="9"/>
      <c r="K562" s="9"/>
      <c r="L562" s="9"/>
      <c r="M562" s="9"/>
      <c r="N562" s="9"/>
      <c r="O562" s="9"/>
      <c r="P562" s="9"/>
      <c r="Q562" s="9"/>
      <c r="R562" s="9"/>
      <c r="U562" s="9"/>
      <c r="V562" s="9"/>
      <c r="X562" s="9"/>
      <c r="Y562" s="9"/>
      <c r="Z562" s="9"/>
      <c r="AA562" s="9"/>
      <c r="AB562" s="9"/>
      <c r="AC562" s="9"/>
      <c r="AD562" s="9"/>
      <c r="AE562" s="9"/>
      <c r="AF562" s="9"/>
      <c r="AG562" s="9"/>
      <c r="AH562" s="9"/>
    </row>
    <row r="563" spans="1:34" x14ac:dyDescent="0.25">
      <c r="A563" s="9"/>
      <c r="B563" s="9"/>
      <c r="C563" s="9"/>
      <c r="D563" s="9"/>
      <c r="E563" s="9"/>
      <c r="F563" s="9"/>
      <c r="H563" s="9"/>
      <c r="I563" s="9"/>
      <c r="J563" s="9"/>
      <c r="K563" s="9"/>
      <c r="L563" s="9"/>
      <c r="M563" s="9"/>
      <c r="N563" s="9"/>
      <c r="O563" s="9"/>
      <c r="P563" s="9"/>
      <c r="Q563" s="9"/>
      <c r="R563" s="9"/>
      <c r="U563" s="9"/>
      <c r="V563" s="9"/>
      <c r="X563" s="9"/>
      <c r="Y563" s="9"/>
      <c r="Z563" s="9"/>
      <c r="AA563" s="9"/>
      <c r="AB563" s="9"/>
      <c r="AC563" s="9"/>
      <c r="AD563" s="9"/>
      <c r="AE563" s="9"/>
      <c r="AF563" s="9"/>
      <c r="AG563" s="9"/>
      <c r="AH563" s="9"/>
    </row>
    <row r="564" spans="1:34" x14ac:dyDescent="0.25">
      <c r="A564" s="9"/>
      <c r="B564" s="9"/>
      <c r="C564" s="9"/>
      <c r="D564" s="9"/>
      <c r="E564" s="9"/>
      <c r="F564" s="9"/>
      <c r="H564" s="9"/>
      <c r="I564" s="9"/>
      <c r="J564" s="9"/>
      <c r="K564" s="9"/>
      <c r="L564" s="9"/>
      <c r="M564" s="9"/>
      <c r="N564" s="9"/>
      <c r="O564" s="9"/>
      <c r="P564" s="9"/>
      <c r="Q564" s="9"/>
      <c r="R564" s="9"/>
      <c r="U564" s="9"/>
      <c r="V564" s="9"/>
      <c r="X564" s="9"/>
      <c r="Y564" s="9"/>
      <c r="Z564" s="9"/>
      <c r="AA564" s="9"/>
      <c r="AB564" s="9"/>
      <c r="AC564" s="9"/>
      <c r="AD564" s="9"/>
      <c r="AE564" s="9"/>
      <c r="AF564" s="9"/>
      <c r="AG564" s="9"/>
      <c r="AH564" s="9"/>
    </row>
    <row r="565" spans="1:34" x14ac:dyDescent="0.25">
      <c r="A565" s="9"/>
      <c r="B565" s="9"/>
      <c r="C565" s="9"/>
      <c r="D565" s="9"/>
      <c r="E565" s="9"/>
      <c r="F565" s="9"/>
      <c r="H565" s="9"/>
      <c r="I565" s="9"/>
      <c r="J565" s="9"/>
      <c r="K565" s="9"/>
      <c r="L565" s="9"/>
      <c r="M565" s="9"/>
      <c r="N565" s="9"/>
      <c r="O565" s="9"/>
      <c r="P565" s="9"/>
      <c r="Q565" s="9"/>
      <c r="R565" s="9"/>
      <c r="U565" s="9"/>
      <c r="V565" s="9"/>
      <c r="X565" s="9"/>
      <c r="Y565" s="9"/>
      <c r="Z565" s="9"/>
      <c r="AA565" s="9"/>
      <c r="AB565" s="9"/>
      <c r="AC565" s="9"/>
      <c r="AD565" s="9"/>
      <c r="AE565" s="9"/>
      <c r="AF565" s="9"/>
      <c r="AG565" s="9"/>
      <c r="AH565" s="9"/>
    </row>
    <row r="566" spans="1:34" x14ac:dyDescent="0.25">
      <c r="A566" s="9"/>
      <c r="B566" s="9"/>
      <c r="C566" s="9"/>
      <c r="D566" s="9"/>
      <c r="E566" s="9"/>
      <c r="F566" s="9"/>
      <c r="H566" s="9"/>
      <c r="I566" s="9"/>
      <c r="J566" s="9"/>
      <c r="K566" s="9"/>
      <c r="L566" s="9"/>
      <c r="M566" s="9"/>
      <c r="N566" s="9"/>
      <c r="O566" s="9"/>
      <c r="P566" s="9"/>
      <c r="Q566" s="9"/>
      <c r="R566" s="9"/>
      <c r="U566" s="9"/>
      <c r="V566" s="9"/>
      <c r="X566" s="9"/>
      <c r="Y566" s="9"/>
      <c r="Z566" s="9"/>
      <c r="AA566" s="9"/>
      <c r="AB566" s="9"/>
      <c r="AC566" s="9"/>
      <c r="AD566" s="9"/>
      <c r="AE566" s="9"/>
      <c r="AF566" s="9"/>
      <c r="AG566" s="9"/>
      <c r="AH566" s="9"/>
    </row>
    <row r="567" spans="1:34" x14ac:dyDescent="0.25">
      <c r="A567" s="9"/>
      <c r="B567" s="9"/>
      <c r="C567" s="9"/>
      <c r="D567" s="9"/>
      <c r="E567" s="9"/>
      <c r="F567" s="9"/>
      <c r="H567" s="9"/>
      <c r="I567" s="9"/>
      <c r="J567" s="9"/>
      <c r="K567" s="9"/>
      <c r="L567" s="9"/>
      <c r="M567" s="9"/>
      <c r="N567" s="9"/>
      <c r="O567" s="9"/>
      <c r="P567" s="9"/>
      <c r="Q567" s="9"/>
      <c r="R567" s="9"/>
      <c r="U567" s="9"/>
      <c r="V567" s="9"/>
      <c r="X567" s="9"/>
      <c r="Y567" s="9"/>
      <c r="Z567" s="9"/>
      <c r="AA567" s="9"/>
      <c r="AB567" s="9"/>
      <c r="AC567" s="9"/>
      <c r="AD567" s="9"/>
      <c r="AE567" s="9"/>
      <c r="AF567" s="9"/>
      <c r="AG567" s="9"/>
      <c r="AH567" s="9"/>
    </row>
    <row r="568" spans="1:34" x14ac:dyDescent="0.25">
      <c r="A568" s="9"/>
      <c r="B568" s="9"/>
      <c r="C568" s="9"/>
      <c r="D568" s="9"/>
      <c r="E568" s="9"/>
      <c r="F568" s="9"/>
      <c r="H568" s="9"/>
      <c r="I568" s="9"/>
      <c r="J568" s="9"/>
      <c r="K568" s="9"/>
      <c r="L568" s="9"/>
      <c r="M568" s="9"/>
      <c r="N568" s="9"/>
      <c r="O568" s="9"/>
      <c r="P568" s="9"/>
      <c r="Q568" s="9"/>
      <c r="R568" s="9"/>
      <c r="U568" s="9"/>
      <c r="V568" s="9"/>
      <c r="X568" s="9"/>
      <c r="Y568" s="9"/>
      <c r="Z568" s="9"/>
      <c r="AA568" s="9"/>
      <c r="AB568" s="9"/>
      <c r="AC568" s="9"/>
      <c r="AD568" s="9"/>
      <c r="AE568" s="9"/>
      <c r="AF568" s="9"/>
      <c r="AG568" s="9"/>
      <c r="AH568" s="9"/>
    </row>
    <row r="569" spans="1:34" x14ac:dyDescent="0.25">
      <c r="A569" s="9"/>
      <c r="B569" s="9"/>
      <c r="C569" s="9"/>
      <c r="D569" s="9"/>
      <c r="E569" s="9"/>
      <c r="F569" s="9"/>
      <c r="H569" s="9"/>
      <c r="I569" s="9"/>
      <c r="J569" s="9"/>
      <c r="K569" s="9"/>
      <c r="L569" s="9"/>
      <c r="M569" s="9"/>
      <c r="N569" s="9"/>
      <c r="O569" s="9"/>
      <c r="P569" s="9"/>
      <c r="Q569" s="9"/>
      <c r="R569" s="9"/>
      <c r="U569" s="9"/>
      <c r="V569" s="9"/>
      <c r="X569" s="9"/>
      <c r="Y569" s="9"/>
      <c r="Z569" s="9"/>
      <c r="AA569" s="9"/>
      <c r="AB569" s="9"/>
      <c r="AC569" s="9"/>
      <c r="AD569" s="9"/>
      <c r="AE569" s="9"/>
      <c r="AF569" s="9"/>
      <c r="AG569" s="9"/>
      <c r="AH569" s="9"/>
    </row>
    <row r="570" spans="1:34" x14ac:dyDescent="0.25">
      <c r="A570" s="9"/>
      <c r="B570" s="9"/>
      <c r="C570" s="9"/>
      <c r="D570" s="9"/>
      <c r="E570" s="9"/>
      <c r="F570" s="9"/>
      <c r="H570" s="9"/>
      <c r="I570" s="9"/>
      <c r="J570" s="9"/>
      <c r="K570" s="9"/>
      <c r="L570" s="9"/>
      <c r="M570" s="9"/>
      <c r="N570" s="9"/>
      <c r="O570" s="9"/>
      <c r="P570" s="9"/>
      <c r="Q570" s="9"/>
      <c r="R570" s="9"/>
      <c r="U570" s="9"/>
      <c r="V570" s="9"/>
      <c r="X570" s="9"/>
      <c r="Y570" s="9"/>
      <c r="Z570" s="9"/>
      <c r="AA570" s="9"/>
      <c r="AB570" s="9"/>
      <c r="AC570" s="9"/>
      <c r="AD570" s="9"/>
      <c r="AE570" s="9"/>
      <c r="AF570" s="9"/>
      <c r="AG570" s="9"/>
      <c r="AH570" s="9"/>
    </row>
    <row r="571" spans="1:34" x14ac:dyDescent="0.25">
      <c r="A571" s="9"/>
      <c r="B571" s="9"/>
      <c r="C571" s="9"/>
      <c r="D571" s="9"/>
      <c r="E571" s="9"/>
      <c r="F571" s="9"/>
      <c r="H571" s="9"/>
      <c r="I571" s="9"/>
      <c r="J571" s="9"/>
      <c r="K571" s="9"/>
      <c r="L571" s="9"/>
      <c r="M571" s="9"/>
      <c r="N571" s="9"/>
      <c r="O571" s="9"/>
      <c r="P571" s="9"/>
      <c r="Q571" s="9"/>
      <c r="R571" s="9"/>
      <c r="U571" s="9"/>
      <c r="V571" s="9"/>
      <c r="X571" s="9"/>
      <c r="Y571" s="9"/>
      <c r="Z571" s="9"/>
      <c r="AA571" s="9"/>
      <c r="AB571" s="9"/>
      <c r="AC571" s="9"/>
      <c r="AD571" s="9"/>
      <c r="AE571" s="9"/>
      <c r="AF571" s="9"/>
      <c r="AG571" s="9"/>
      <c r="AH571" s="9"/>
    </row>
    <row r="572" spans="1:34" x14ac:dyDescent="0.25">
      <c r="A572" s="9"/>
      <c r="B572" s="9"/>
      <c r="C572" s="9"/>
      <c r="D572" s="9"/>
      <c r="E572" s="9"/>
      <c r="F572" s="9"/>
      <c r="H572" s="9"/>
      <c r="I572" s="9"/>
      <c r="J572" s="9"/>
      <c r="K572" s="9"/>
      <c r="L572" s="9"/>
      <c r="M572" s="9"/>
      <c r="N572" s="9"/>
      <c r="O572" s="9"/>
      <c r="P572" s="9"/>
      <c r="Q572" s="9"/>
      <c r="R572" s="9"/>
      <c r="U572" s="9"/>
      <c r="V572" s="9"/>
      <c r="X572" s="9"/>
      <c r="Y572" s="9"/>
      <c r="Z572" s="9"/>
      <c r="AA572" s="9"/>
      <c r="AB572" s="9"/>
      <c r="AC572" s="9"/>
      <c r="AD572" s="9"/>
      <c r="AE572" s="9"/>
      <c r="AF572" s="9"/>
      <c r="AG572" s="9"/>
      <c r="AH572" s="9"/>
    </row>
    <row r="573" spans="1:34" x14ac:dyDescent="0.25">
      <c r="A573" s="9"/>
      <c r="B573" s="9"/>
      <c r="C573" s="9"/>
      <c r="D573" s="9"/>
      <c r="E573" s="9"/>
      <c r="F573" s="9"/>
      <c r="H573" s="9"/>
      <c r="I573" s="9"/>
      <c r="J573" s="9"/>
      <c r="K573" s="9"/>
      <c r="L573" s="9"/>
      <c r="M573" s="9"/>
      <c r="N573" s="9"/>
      <c r="O573" s="9"/>
      <c r="P573" s="9"/>
      <c r="Q573" s="9"/>
      <c r="R573" s="9"/>
      <c r="U573" s="9"/>
      <c r="V573" s="9"/>
      <c r="X573" s="9"/>
      <c r="Y573" s="9"/>
      <c r="Z573" s="9"/>
      <c r="AA573" s="9"/>
      <c r="AB573" s="9"/>
      <c r="AC573" s="9"/>
      <c r="AD573" s="9"/>
      <c r="AE573" s="9"/>
      <c r="AF573" s="9"/>
      <c r="AG573" s="9"/>
      <c r="AH573" s="9"/>
    </row>
    <row r="574" spans="1:34" x14ac:dyDescent="0.25">
      <c r="A574" s="9"/>
      <c r="B574" s="9"/>
      <c r="C574" s="9"/>
      <c r="D574" s="9"/>
      <c r="E574" s="9"/>
      <c r="F574" s="9"/>
      <c r="H574" s="9"/>
      <c r="I574" s="9"/>
      <c r="J574" s="9"/>
      <c r="K574" s="9"/>
      <c r="L574" s="9"/>
      <c r="M574" s="9"/>
      <c r="N574" s="9"/>
      <c r="O574" s="9"/>
      <c r="P574" s="9"/>
      <c r="Q574" s="9"/>
      <c r="R574" s="9"/>
      <c r="U574" s="9"/>
      <c r="V574" s="9"/>
      <c r="X574" s="9"/>
      <c r="Y574" s="9"/>
      <c r="Z574" s="9"/>
      <c r="AA574" s="9"/>
      <c r="AB574" s="9"/>
      <c r="AC574" s="9"/>
      <c r="AD574" s="9"/>
      <c r="AE574" s="9"/>
      <c r="AF574" s="9"/>
      <c r="AG574" s="9"/>
      <c r="AH574" s="9"/>
    </row>
    <row r="575" spans="1:34" x14ac:dyDescent="0.25">
      <c r="A575" s="9"/>
      <c r="B575" s="9"/>
      <c r="C575" s="9"/>
      <c r="D575" s="9"/>
      <c r="E575" s="9"/>
      <c r="F575" s="9"/>
      <c r="H575" s="9"/>
      <c r="I575" s="9"/>
      <c r="J575" s="9"/>
      <c r="K575" s="9"/>
      <c r="L575" s="9"/>
      <c r="M575" s="9"/>
      <c r="N575" s="9"/>
      <c r="O575" s="9"/>
      <c r="P575" s="9"/>
      <c r="Q575" s="9"/>
      <c r="R575" s="9"/>
      <c r="U575" s="9"/>
      <c r="V575" s="9"/>
      <c r="X575" s="9"/>
      <c r="Y575" s="9"/>
      <c r="Z575" s="9"/>
      <c r="AA575" s="9"/>
      <c r="AB575" s="9"/>
      <c r="AC575" s="9"/>
      <c r="AD575" s="9"/>
      <c r="AE575" s="9"/>
      <c r="AF575" s="9"/>
      <c r="AG575" s="9"/>
      <c r="AH575" s="9"/>
    </row>
    <row r="576" spans="1:34" x14ac:dyDescent="0.25">
      <c r="A576" s="9"/>
      <c r="B576" s="9"/>
      <c r="C576" s="9"/>
      <c r="D576" s="9"/>
      <c r="E576" s="9"/>
      <c r="F576" s="9"/>
      <c r="H576" s="9"/>
      <c r="I576" s="9"/>
      <c r="J576" s="9"/>
      <c r="K576" s="9"/>
      <c r="L576" s="9"/>
      <c r="M576" s="9"/>
      <c r="N576" s="9"/>
      <c r="O576" s="9"/>
      <c r="P576" s="9"/>
      <c r="Q576" s="9"/>
      <c r="R576" s="9"/>
      <c r="U576" s="9"/>
      <c r="V576" s="9"/>
      <c r="X576" s="9"/>
      <c r="Y576" s="9"/>
      <c r="Z576" s="9"/>
      <c r="AA576" s="9"/>
      <c r="AB576" s="9"/>
      <c r="AC576" s="9"/>
      <c r="AD576" s="9"/>
      <c r="AE576" s="9"/>
      <c r="AF576" s="9"/>
      <c r="AG576" s="9"/>
      <c r="AH576" s="9"/>
    </row>
    <row r="577" spans="1:34" x14ac:dyDescent="0.25">
      <c r="A577" s="9"/>
      <c r="B577" s="9"/>
      <c r="C577" s="9"/>
      <c r="D577" s="9"/>
      <c r="E577" s="9"/>
      <c r="F577" s="9"/>
      <c r="H577" s="9"/>
      <c r="I577" s="9"/>
      <c r="J577" s="9"/>
      <c r="K577" s="9"/>
      <c r="L577" s="9"/>
      <c r="M577" s="9"/>
      <c r="N577" s="9"/>
      <c r="O577" s="9"/>
      <c r="P577" s="9"/>
      <c r="Q577" s="9"/>
      <c r="R577" s="9"/>
      <c r="U577" s="9"/>
      <c r="V577" s="9"/>
      <c r="X577" s="9"/>
      <c r="Y577" s="9"/>
      <c r="Z577" s="9"/>
      <c r="AA577" s="9"/>
      <c r="AB577" s="9"/>
      <c r="AC577" s="9"/>
      <c r="AD577" s="9"/>
      <c r="AE577" s="9"/>
      <c r="AF577" s="9"/>
      <c r="AG577" s="9"/>
      <c r="AH577" s="9"/>
    </row>
    <row r="578" spans="1:34" x14ac:dyDescent="0.25">
      <c r="A578" s="9"/>
      <c r="B578" s="9"/>
      <c r="C578" s="9"/>
      <c r="D578" s="9"/>
      <c r="E578" s="9"/>
      <c r="F578" s="9"/>
      <c r="H578" s="9"/>
      <c r="I578" s="9"/>
      <c r="J578" s="9"/>
      <c r="K578" s="9"/>
      <c r="L578" s="9"/>
      <c r="M578" s="9"/>
      <c r="N578" s="9"/>
      <c r="O578" s="9"/>
      <c r="P578" s="9"/>
      <c r="Q578" s="9"/>
      <c r="R578" s="9"/>
      <c r="U578" s="9"/>
      <c r="V578" s="9"/>
      <c r="X578" s="9"/>
      <c r="Y578" s="9"/>
      <c r="Z578" s="9"/>
      <c r="AA578" s="9"/>
      <c r="AB578" s="9"/>
      <c r="AC578" s="9"/>
      <c r="AD578" s="9"/>
      <c r="AE578" s="9"/>
      <c r="AF578" s="9"/>
      <c r="AG578" s="9"/>
      <c r="AH578" s="9"/>
    </row>
    <row r="579" spans="1:34" x14ac:dyDescent="0.25">
      <c r="A579" s="9"/>
      <c r="B579" s="9"/>
      <c r="C579" s="9"/>
      <c r="D579" s="9"/>
      <c r="E579" s="9"/>
      <c r="F579" s="9"/>
      <c r="H579" s="9"/>
      <c r="I579" s="9"/>
      <c r="J579" s="9"/>
      <c r="K579" s="9"/>
      <c r="L579" s="9"/>
      <c r="M579" s="9"/>
      <c r="N579" s="9"/>
      <c r="O579" s="9"/>
      <c r="P579" s="9"/>
      <c r="Q579" s="9"/>
      <c r="R579" s="9"/>
      <c r="U579" s="9"/>
      <c r="V579" s="9"/>
      <c r="X579" s="9"/>
      <c r="Y579" s="9"/>
      <c r="Z579" s="9"/>
      <c r="AA579" s="9"/>
      <c r="AB579" s="9"/>
      <c r="AC579" s="9"/>
      <c r="AD579" s="9"/>
      <c r="AE579" s="9"/>
      <c r="AF579" s="9"/>
      <c r="AG579" s="9"/>
      <c r="AH579" s="9"/>
    </row>
    <row r="580" spans="1:34" x14ac:dyDescent="0.25">
      <c r="A580" s="9"/>
      <c r="B580" s="9"/>
      <c r="C580" s="9"/>
      <c r="D580" s="9"/>
      <c r="E580" s="9"/>
      <c r="F580" s="9"/>
      <c r="H580" s="9"/>
      <c r="I580" s="9"/>
      <c r="J580" s="9"/>
      <c r="K580" s="9"/>
      <c r="L580" s="9"/>
      <c r="M580" s="9"/>
      <c r="N580" s="9"/>
      <c r="O580" s="9"/>
      <c r="P580" s="9"/>
      <c r="Q580" s="9"/>
      <c r="R580" s="9"/>
      <c r="U580" s="9"/>
      <c r="V580" s="9"/>
      <c r="X580" s="9"/>
      <c r="Y580" s="9"/>
      <c r="Z580" s="9"/>
      <c r="AA580" s="9"/>
      <c r="AB580" s="9"/>
      <c r="AC580" s="9"/>
      <c r="AD580" s="9"/>
      <c r="AE580" s="9"/>
      <c r="AF580" s="9"/>
      <c r="AG580" s="9"/>
      <c r="AH580" s="9"/>
    </row>
    <row r="581" spans="1:34" x14ac:dyDescent="0.25">
      <c r="A581" s="9"/>
      <c r="B581" s="9"/>
      <c r="C581" s="9"/>
      <c r="D581" s="9"/>
      <c r="E581" s="9"/>
      <c r="F581" s="9"/>
      <c r="H581" s="9"/>
      <c r="I581" s="9"/>
      <c r="J581" s="9"/>
      <c r="K581" s="9"/>
      <c r="L581" s="9"/>
      <c r="M581" s="9"/>
      <c r="N581" s="9"/>
      <c r="O581" s="9"/>
      <c r="P581" s="9"/>
      <c r="Q581" s="9"/>
      <c r="R581" s="9"/>
      <c r="U581" s="9"/>
      <c r="V581" s="9"/>
      <c r="X581" s="9"/>
      <c r="Y581" s="9"/>
      <c r="Z581" s="9"/>
      <c r="AA581" s="9"/>
      <c r="AB581" s="9"/>
      <c r="AC581" s="9"/>
      <c r="AD581" s="9"/>
      <c r="AE581" s="9"/>
      <c r="AF581" s="9"/>
      <c r="AG581" s="9"/>
      <c r="AH581" s="9"/>
    </row>
    <row r="582" spans="1:34" x14ac:dyDescent="0.25">
      <c r="A582" s="9"/>
      <c r="B582" s="9"/>
      <c r="C582" s="9"/>
      <c r="D582" s="9"/>
      <c r="E582" s="9"/>
      <c r="F582" s="9"/>
      <c r="H582" s="9"/>
      <c r="I582" s="9"/>
      <c r="J582" s="9"/>
      <c r="K582" s="9"/>
      <c r="L582" s="9"/>
      <c r="M582" s="9"/>
      <c r="N582" s="9"/>
      <c r="O582" s="9"/>
      <c r="P582" s="9"/>
      <c r="Q582" s="9"/>
      <c r="R582" s="9"/>
      <c r="U582" s="9"/>
      <c r="V582" s="9"/>
      <c r="X582" s="9"/>
      <c r="Y582" s="9"/>
      <c r="Z582" s="9"/>
      <c r="AA582" s="9"/>
      <c r="AB582" s="9"/>
      <c r="AC582" s="9"/>
      <c r="AD582" s="9"/>
      <c r="AE582" s="9"/>
      <c r="AF582" s="9"/>
      <c r="AG582" s="9"/>
      <c r="AH582" s="9"/>
    </row>
    <row r="583" spans="1:34" x14ac:dyDescent="0.25">
      <c r="A583" s="9"/>
      <c r="B583" s="9"/>
      <c r="C583" s="9"/>
      <c r="D583" s="9"/>
      <c r="E583" s="9"/>
      <c r="F583" s="9"/>
      <c r="H583" s="9"/>
      <c r="I583" s="9"/>
      <c r="J583" s="9"/>
      <c r="K583" s="9"/>
      <c r="L583" s="9"/>
      <c r="M583" s="9"/>
      <c r="N583" s="9"/>
      <c r="O583" s="9"/>
      <c r="P583" s="9"/>
      <c r="Q583" s="9"/>
      <c r="R583" s="9"/>
      <c r="U583" s="9"/>
      <c r="V583" s="9"/>
      <c r="X583" s="9"/>
      <c r="Y583" s="9"/>
      <c r="Z583" s="9"/>
      <c r="AA583" s="9"/>
      <c r="AB583" s="9"/>
      <c r="AC583" s="9"/>
      <c r="AD583" s="9"/>
      <c r="AE583" s="9"/>
      <c r="AF583" s="9"/>
      <c r="AG583" s="9"/>
      <c r="AH583" s="9"/>
    </row>
    <row r="584" spans="1:34" x14ac:dyDescent="0.25">
      <c r="A584" s="9"/>
      <c r="B584" s="9"/>
      <c r="C584" s="9"/>
      <c r="D584" s="9"/>
      <c r="E584" s="9"/>
      <c r="F584" s="9"/>
      <c r="H584" s="9"/>
      <c r="I584" s="9"/>
      <c r="J584" s="9"/>
      <c r="K584" s="9"/>
      <c r="L584" s="9"/>
      <c r="M584" s="9"/>
      <c r="N584" s="9"/>
      <c r="O584" s="9"/>
      <c r="P584" s="9"/>
      <c r="Q584" s="9"/>
      <c r="R584" s="9"/>
      <c r="U584" s="9"/>
      <c r="V584" s="9"/>
      <c r="X584" s="9"/>
      <c r="Y584" s="9"/>
      <c r="Z584" s="9"/>
      <c r="AA584" s="9"/>
      <c r="AB584" s="9"/>
      <c r="AC584" s="9"/>
      <c r="AD584" s="9"/>
      <c r="AE584" s="9"/>
      <c r="AF584" s="9"/>
      <c r="AG584" s="9"/>
      <c r="AH584" s="9"/>
    </row>
    <row r="585" spans="1:34" x14ac:dyDescent="0.25">
      <c r="A585" s="9"/>
      <c r="B585" s="9"/>
      <c r="C585" s="9"/>
      <c r="D585" s="9"/>
      <c r="E585" s="9"/>
      <c r="F585" s="9"/>
      <c r="H585" s="9"/>
      <c r="I585" s="9"/>
      <c r="J585" s="9"/>
      <c r="K585" s="9"/>
      <c r="L585" s="9"/>
      <c r="M585" s="9"/>
      <c r="N585" s="9"/>
      <c r="O585" s="9"/>
      <c r="P585" s="9"/>
      <c r="Q585" s="9"/>
      <c r="R585" s="9"/>
      <c r="U585" s="9"/>
      <c r="V585" s="9"/>
      <c r="X585" s="9"/>
      <c r="Y585" s="9"/>
      <c r="Z585" s="9"/>
      <c r="AA585" s="9"/>
      <c r="AB585" s="9"/>
      <c r="AC585" s="9"/>
      <c r="AD585" s="9"/>
      <c r="AE585" s="9"/>
      <c r="AF585" s="9"/>
      <c r="AG585" s="9"/>
      <c r="AH585" s="9"/>
    </row>
    <row r="586" spans="1:34" x14ac:dyDescent="0.25">
      <c r="A586" s="9"/>
      <c r="B586" s="9"/>
      <c r="C586" s="9"/>
      <c r="D586" s="9"/>
      <c r="E586" s="9"/>
      <c r="F586" s="9"/>
      <c r="H586" s="9"/>
      <c r="I586" s="9"/>
      <c r="J586" s="9"/>
      <c r="K586" s="9"/>
      <c r="L586" s="9"/>
      <c r="M586" s="9"/>
      <c r="N586" s="9"/>
      <c r="O586" s="9"/>
      <c r="P586" s="9"/>
      <c r="Q586" s="9"/>
      <c r="R586" s="9"/>
      <c r="U586" s="9"/>
      <c r="V586" s="9"/>
      <c r="X586" s="9"/>
      <c r="Y586" s="9"/>
      <c r="Z586" s="9"/>
      <c r="AA586" s="9"/>
      <c r="AB586" s="9"/>
      <c r="AC586" s="9"/>
      <c r="AD586" s="9"/>
      <c r="AE586" s="9"/>
      <c r="AF586" s="9"/>
      <c r="AG586" s="9"/>
      <c r="AH586" s="9"/>
    </row>
    <row r="587" spans="1:34" x14ac:dyDescent="0.25">
      <c r="A587" s="9"/>
      <c r="B587" s="9"/>
      <c r="C587" s="9"/>
      <c r="D587" s="9"/>
      <c r="E587" s="9"/>
      <c r="F587" s="9"/>
      <c r="H587" s="9"/>
      <c r="I587" s="9"/>
      <c r="J587" s="9"/>
      <c r="K587" s="9"/>
      <c r="L587" s="9"/>
      <c r="M587" s="9"/>
      <c r="N587" s="9"/>
      <c r="O587" s="9"/>
      <c r="P587" s="9"/>
      <c r="Q587" s="9"/>
      <c r="R587" s="9"/>
      <c r="U587" s="9"/>
      <c r="V587" s="9"/>
      <c r="X587" s="9"/>
      <c r="Y587" s="9"/>
      <c r="Z587" s="9"/>
      <c r="AA587" s="9"/>
      <c r="AB587" s="9"/>
      <c r="AC587" s="9"/>
      <c r="AD587" s="9"/>
      <c r="AE587" s="9"/>
      <c r="AF587" s="9"/>
      <c r="AG587" s="9"/>
      <c r="AH587" s="9"/>
    </row>
    <row r="588" spans="1:34" x14ac:dyDescent="0.25">
      <c r="A588" s="9"/>
      <c r="B588" s="9"/>
      <c r="C588" s="9"/>
      <c r="D588" s="9"/>
      <c r="E588" s="9"/>
      <c r="F588" s="9"/>
      <c r="H588" s="9"/>
      <c r="I588" s="9"/>
      <c r="J588" s="9"/>
      <c r="K588" s="9"/>
      <c r="L588" s="9"/>
      <c r="M588" s="9"/>
      <c r="N588" s="9"/>
      <c r="O588" s="9"/>
      <c r="P588" s="9"/>
      <c r="Q588" s="9"/>
      <c r="R588" s="9"/>
      <c r="U588" s="9"/>
      <c r="V588" s="9"/>
      <c r="X588" s="9"/>
      <c r="Y588" s="9"/>
      <c r="Z588" s="9"/>
      <c r="AA588" s="9"/>
      <c r="AB588" s="9"/>
      <c r="AC588" s="9"/>
      <c r="AD588" s="9"/>
      <c r="AE588" s="9"/>
      <c r="AF588" s="9"/>
      <c r="AG588" s="9"/>
      <c r="AH588" s="9"/>
    </row>
    <row r="589" spans="1:34" x14ac:dyDescent="0.25">
      <c r="A589" s="9"/>
      <c r="B589" s="9"/>
      <c r="C589" s="9"/>
      <c r="D589" s="9"/>
      <c r="E589" s="9"/>
      <c r="F589" s="9"/>
      <c r="H589" s="9"/>
      <c r="I589" s="9"/>
      <c r="J589" s="9"/>
      <c r="K589" s="9"/>
      <c r="L589" s="9"/>
      <c r="M589" s="9"/>
      <c r="N589" s="9"/>
      <c r="O589" s="9"/>
      <c r="P589" s="9"/>
      <c r="Q589" s="9"/>
      <c r="R589" s="9"/>
      <c r="U589" s="9"/>
      <c r="V589" s="9"/>
      <c r="X589" s="9"/>
      <c r="Y589" s="9"/>
      <c r="Z589" s="9"/>
      <c r="AA589" s="9"/>
      <c r="AB589" s="9"/>
      <c r="AC589" s="9"/>
      <c r="AD589" s="9"/>
      <c r="AE589" s="9"/>
      <c r="AF589" s="9"/>
      <c r="AG589" s="9"/>
      <c r="AH589" s="9"/>
    </row>
    <row r="590" spans="1:34" x14ac:dyDescent="0.25">
      <c r="A590" s="9"/>
      <c r="B590" s="9"/>
      <c r="C590" s="9"/>
      <c r="D590" s="9"/>
      <c r="E590" s="9"/>
      <c r="F590" s="9"/>
      <c r="H590" s="9"/>
      <c r="I590" s="9"/>
      <c r="J590" s="9"/>
      <c r="K590" s="9"/>
      <c r="L590" s="9"/>
      <c r="M590" s="9"/>
      <c r="N590" s="9"/>
      <c r="O590" s="9"/>
      <c r="P590" s="9"/>
      <c r="Q590" s="9"/>
      <c r="R590" s="9"/>
      <c r="U590" s="9"/>
      <c r="V590" s="9"/>
      <c r="X590" s="9"/>
      <c r="Y590" s="9"/>
      <c r="Z590" s="9"/>
      <c r="AA590" s="9"/>
      <c r="AB590" s="9"/>
      <c r="AC590" s="9"/>
      <c r="AD590" s="9"/>
      <c r="AE590" s="9"/>
      <c r="AF590" s="9"/>
      <c r="AG590" s="9"/>
      <c r="AH590" s="9"/>
    </row>
    <row r="591" spans="1:34" x14ac:dyDescent="0.25">
      <c r="A591" s="9"/>
      <c r="B591" s="9"/>
      <c r="C591" s="9"/>
      <c r="D591" s="9"/>
      <c r="E591" s="9"/>
      <c r="F591" s="9"/>
      <c r="H591" s="9"/>
      <c r="I591" s="9"/>
      <c r="J591" s="9"/>
      <c r="K591" s="9"/>
      <c r="L591" s="9"/>
      <c r="M591" s="9"/>
      <c r="N591" s="9"/>
      <c r="O591" s="9"/>
      <c r="P591" s="9"/>
      <c r="Q591" s="9"/>
      <c r="R591" s="9"/>
      <c r="U591" s="9"/>
      <c r="V591" s="9"/>
      <c r="X591" s="9"/>
      <c r="Y591" s="9"/>
      <c r="Z591" s="9"/>
      <c r="AA591" s="9"/>
      <c r="AB591" s="9"/>
      <c r="AC591" s="9"/>
      <c r="AD591" s="9"/>
      <c r="AE591" s="9"/>
      <c r="AF591" s="9"/>
      <c r="AG591" s="9"/>
      <c r="AH591" s="9"/>
    </row>
    <row r="592" spans="1:34" x14ac:dyDescent="0.25">
      <c r="A592" s="9"/>
      <c r="B592" s="9"/>
      <c r="C592" s="9"/>
      <c r="D592" s="9"/>
      <c r="E592" s="9"/>
      <c r="F592" s="9"/>
      <c r="H592" s="9"/>
      <c r="I592" s="9"/>
      <c r="J592" s="9"/>
      <c r="K592" s="9"/>
      <c r="L592" s="9"/>
      <c r="M592" s="9"/>
      <c r="N592" s="9"/>
      <c r="O592" s="9"/>
      <c r="P592" s="9"/>
      <c r="Q592" s="9"/>
      <c r="R592" s="9"/>
      <c r="U592" s="9"/>
      <c r="V592" s="9"/>
      <c r="X592" s="9"/>
      <c r="Y592" s="9"/>
      <c r="Z592" s="9"/>
      <c r="AA592" s="9"/>
      <c r="AB592" s="9"/>
      <c r="AC592" s="9"/>
      <c r="AD592" s="9"/>
      <c r="AE592" s="9"/>
      <c r="AF592" s="9"/>
      <c r="AG592" s="9"/>
      <c r="AH592" s="9"/>
    </row>
    <row r="593" spans="1:34" x14ac:dyDescent="0.25">
      <c r="A593" s="9"/>
      <c r="B593" s="9"/>
      <c r="C593" s="9"/>
      <c r="D593" s="9"/>
      <c r="E593" s="9"/>
      <c r="F593" s="9"/>
      <c r="H593" s="9"/>
      <c r="I593" s="9"/>
      <c r="J593" s="9"/>
      <c r="K593" s="9"/>
      <c r="L593" s="9"/>
      <c r="M593" s="9"/>
      <c r="N593" s="9"/>
      <c r="O593" s="9"/>
      <c r="P593" s="9"/>
      <c r="Q593" s="9"/>
      <c r="R593" s="9"/>
      <c r="U593" s="9"/>
      <c r="V593" s="9"/>
      <c r="X593" s="9"/>
      <c r="Y593" s="9"/>
      <c r="Z593" s="9"/>
      <c r="AA593" s="9"/>
      <c r="AB593" s="9"/>
      <c r="AC593" s="9"/>
      <c r="AD593" s="9"/>
      <c r="AE593" s="9"/>
      <c r="AF593" s="9"/>
      <c r="AG593" s="9"/>
      <c r="AH593" s="9"/>
    </row>
    <row r="594" spans="1:34" x14ac:dyDescent="0.25">
      <c r="A594" s="9"/>
      <c r="B594" s="9"/>
      <c r="C594" s="9"/>
      <c r="D594" s="9"/>
      <c r="E594" s="9"/>
      <c r="F594" s="9"/>
      <c r="H594" s="9"/>
      <c r="I594" s="9"/>
      <c r="J594" s="9"/>
      <c r="K594" s="9"/>
      <c r="L594" s="9"/>
      <c r="M594" s="9"/>
      <c r="N594" s="9"/>
      <c r="O594" s="9"/>
      <c r="P594" s="9"/>
      <c r="Q594" s="9"/>
      <c r="R594" s="9"/>
      <c r="U594" s="9"/>
      <c r="V594" s="9"/>
      <c r="X594" s="9"/>
      <c r="Y594" s="9"/>
      <c r="Z594" s="9"/>
      <c r="AA594" s="9"/>
      <c r="AB594" s="9"/>
      <c r="AC594" s="9"/>
      <c r="AD594" s="9"/>
      <c r="AE594" s="9"/>
      <c r="AF594" s="9"/>
      <c r="AG594" s="9"/>
      <c r="AH594" s="9"/>
    </row>
    <row r="595" spans="1:34" x14ac:dyDescent="0.25">
      <c r="A595" s="9"/>
      <c r="B595" s="9"/>
      <c r="C595" s="9"/>
      <c r="D595" s="9"/>
      <c r="E595" s="9"/>
      <c r="F595" s="9"/>
      <c r="H595" s="9"/>
      <c r="I595" s="9"/>
      <c r="J595" s="9"/>
      <c r="K595" s="9"/>
      <c r="L595" s="9"/>
      <c r="M595" s="9"/>
      <c r="N595" s="9"/>
      <c r="O595" s="9"/>
      <c r="P595" s="9"/>
      <c r="Q595" s="9"/>
      <c r="R595" s="9"/>
      <c r="U595" s="9"/>
      <c r="V595" s="9"/>
      <c r="X595" s="9"/>
      <c r="Y595" s="9"/>
      <c r="Z595" s="9"/>
      <c r="AA595" s="9"/>
      <c r="AB595" s="9"/>
      <c r="AC595" s="9"/>
      <c r="AD595" s="9"/>
      <c r="AE595" s="9"/>
      <c r="AF595" s="9"/>
      <c r="AG595" s="9"/>
      <c r="AH595" s="9"/>
    </row>
    <row r="596" spans="1:34" x14ac:dyDescent="0.25">
      <c r="A596" s="9"/>
      <c r="B596" s="9"/>
      <c r="C596" s="9"/>
      <c r="D596" s="9"/>
      <c r="E596" s="9"/>
      <c r="F596" s="9"/>
      <c r="H596" s="9"/>
      <c r="I596" s="9"/>
      <c r="J596" s="9"/>
      <c r="K596" s="9"/>
      <c r="L596" s="9"/>
      <c r="M596" s="9"/>
      <c r="N596" s="9"/>
      <c r="O596" s="9"/>
      <c r="P596" s="9"/>
      <c r="Q596" s="9"/>
      <c r="R596" s="9"/>
      <c r="U596" s="9"/>
      <c r="V596" s="9"/>
      <c r="X596" s="9"/>
      <c r="Y596" s="9"/>
      <c r="Z596" s="9"/>
      <c r="AA596" s="9"/>
      <c r="AB596" s="9"/>
      <c r="AC596" s="9"/>
      <c r="AD596" s="9"/>
      <c r="AE596" s="9"/>
      <c r="AF596" s="9"/>
      <c r="AG596" s="9"/>
      <c r="AH596" s="9"/>
    </row>
    <row r="597" spans="1:34" x14ac:dyDescent="0.25">
      <c r="A597" s="9"/>
      <c r="B597" s="9"/>
      <c r="C597" s="9"/>
      <c r="D597" s="9"/>
      <c r="E597" s="9"/>
      <c r="F597" s="9"/>
      <c r="H597" s="9"/>
      <c r="I597" s="9"/>
      <c r="J597" s="9"/>
      <c r="K597" s="9"/>
      <c r="L597" s="9"/>
      <c r="M597" s="9"/>
      <c r="N597" s="9"/>
      <c r="O597" s="9"/>
      <c r="P597" s="9"/>
      <c r="Q597" s="9"/>
      <c r="R597" s="9"/>
      <c r="U597" s="9"/>
      <c r="V597" s="9"/>
      <c r="X597" s="9"/>
      <c r="Y597" s="9"/>
      <c r="Z597" s="9"/>
      <c r="AA597" s="9"/>
      <c r="AB597" s="9"/>
      <c r="AC597" s="9"/>
      <c r="AD597" s="9"/>
      <c r="AE597" s="9"/>
      <c r="AF597" s="9"/>
      <c r="AG597" s="9"/>
      <c r="AH597" s="9"/>
    </row>
    <row r="598" spans="1:34" x14ac:dyDescent="0.25">
      <c r="A598" s="9"/>
      <c r="B598" s="9"/>
      <c r="C598" s="9"/>
      <c r="D598" s="9"/>
      <c r="E598" s="9"/>
      <c r="F598" s="9"/>
      <c r="H598" s="9"/>
      <c r="I598" s="9"/>
      <c r="J598" s="9"/>
      <c r="K598" s="9"/>
      <c r="L598" s="9"/>
      <c r="M598" s="9"/>
      <c r="N598" s="9"/>
      <c r="O598" s="9"/>
      <c r="P598" s="9"/>
      <c r="Q598" s="9"/>
      <c r="R598" s="9"/>
      <c r="U598" s="9"/>
      <c r="V598" s="9"/>
      <c r="X598" s="9"/>
      <c r="Y598" s="9"/>
      <c r="Z598" s="9"/>
      <c r="AA598" s="9"/>
      <c r="AB598" s="9"/>
      <c r="AC598" s="9"/>
      <c r="AD598" s="9"/>
      <c r="AE598" s="9"/>
      <c r="AF598" s="9"/>
      <c r="AG598" s="9"/>
      <c r="AH598" s="9"/>
    </row>
    <row r="599" spans="1:34" x14ac:dyDescent="0.25">
      <c r="A599" s="9"/>
      <c r="B599" s="9"/>
      <c r="C599" s="9"/>
      <c r="D599" s="9"/>
      <c r="E599" s="9"/>
      <c r="F599" s="9"/>
      <c r="H599" s="9"/>
      <c r="I599" s="9"/>
      <c r="J599" s="9"/>
      <c r="K599" s="9"/>
      <c r="L599" s="9"/>
      <c r="M599" s="9"/>
      <c r="N599" s="9"/>
      <c r="O599" s="9"/>
      <c r="P599" s="9"/>
      <c r="Q599" s="9"/>
      <c r="R599" s="9"/>
      <c r="U599" s="9"/>
      <c r="V599" s="9"/>
      <c r="X599" s="9"/>
      <c r="Y599" s="9"/>
      <c r="Z599" s="9"/>
      <c r="AA599" s="9"/>
      <c r="AB599" s="9"/>
      <c r="AC599" s="9"/>
      <c r="AD599" s="9"/>
      <c r="AE599" s="9"/>
      <c r="AF599" s="9"/>
      <c r="AG599" s="9"/>
      <c r="AH599" s="9"/>
    </row>
    <row r="600" spans="1:34" x14ac:dyDescent="0.25">
      <c r="A600" s="9"/>
      <c r="B600" s="9"/>
      <c r="C600" s="9"/>
      <c r="D600" s="9"/>
      <c r="E600" s="9"/>
      <c r="F600" s="9"/>
      <c r="H600" s="9"/>
      <c r="I600" s="9"/>
      <c r="J600" s="9"/>
      <c r="K600" s="9"/>
      <c r="L600" s="9"/>
      <c r="M600" s="9"/>
      <c r="N600" s="9"/>
      <c r="O600" s="9"/>
      <c r="P600" s="9"/>
      <c r="Q600" s="9"/>
      <c r="R600" s="9"/>
      <c r="U600" s="9"/>
      <c r="V600" s="9"/>
      <c r="X600" s="9"/>
      <c r="Y600" s="9"/>
      <c r="Z600" s="9"/>
      <c r="AA600" s="9"/>
      <c r="AB600" s="9"/>
      <c r="AC600" s="9"/>
      <c r="AD600" s="9"/>
      <c r="AE600" s="9"/>
      <c r="AF600" s="9"/>
      <c r="AG600" s="9"/>
      <c r="AH600" s="9"/>
    </row>
    <row r="601" spans="1:34" x14ac:dyDescent="0.25">
      <c r="A601" s="9"/>
      <c r="B601" s="9"/>
      <c r="C601" s="9"/>
      <c r="D601" s="9"/>
      <c r="E601" s="9"/>
      <c r="F601" s="9"/>
      <c r="H601" s="9"/>
      <c r="I601" s="9"/>
      <c r="J601" s="9"/>
      <c r="K601" s="9"/>
      <c r="L601" s="9"/>
      <c r="M601" s="9"/>
      <c r="N601" s="9"/>
      <c r="O601" s="9"/>
      <c r="P601" s="9"/>
      <c r="Q601" s="9"/>
      <c r="R601" s="9"/>
      <c r="U601" s="9"/>
      <c r="V601" s="9"/>
      <c r="X601" s="9"/>
      <c r="Y601" s="9"/>
      <c r="Z601" s="9"/>
      <c r="AA601" s="9"/>
      <c r="AB601" s="9"/>
      <c r="AC601" s="9"/>
      <c r="AD601" s="9"/>
      <c r="AE601" s="9"/>
      <c r="AF601" s="9"/>
      <c r="AG601" s="9"/>
      <c r="AH601" s="9"/>
    </row>
    <row r="602" spans="1:34" x14ac:dyDescent="0.25">
      <c r="A602" s="9"/>
      <c r="B602" s="9"/>
      <c r="C602" s="9"/>
      <c r="D602" s="9"/>
      <c r="E602" s="9"/>
      <c r="F602" s="9"/>
      <c r="H602" s="9"/>
      <c r="I602" s="9"/>
      <c r="J602" s="9"/>
      <c r="K602" s="9"/>
      <c r="L602" s="9"/>
      <c r="M602" s="9"/>
      <c r="N602" s="9"/>
      <c r="O602" s="9"/>
      <c r="P602" s="9"/>
      <c r="Q602" s="9"/>
      <c r="R602" s="9"/>
      <c r="U602" s="9"/>
      <c r="V602" s="9"/>
      <c r="X602" s="9"/>
      <c r="Y602" s="9"/>
      <c r="Z602" s="9"/>
      <c r="AA602" s="9"/>
      <c r="AB602" s="9"/>
      <c r="AC602" s="9"/>
      <c r="AD602" s="9"/>
      <c r="AE602" s="9"/>
      <c r="AF602" s="9"/>
      <c r="AG602" s="9"/>
      <c r="AH602" s="9"/>
    </row>
    <row r="603" spans="1:34" x14ac:dyDescent="0.25">
      <c r="A603" s="9"/>
      <c r="B603" s="9"/>
      <c r="C603" s="9"/>
      <c r="D603" s="9"/>
      <c r="E603" s="9"/>
      <c r="F603" s="9"/>
      <c r="H603" s="9"/>
      <c r="I603" s="9"/>
      <c r="J603" s="9"/>
      <c r="K603" s="9"/>
      <c r="L603" s="9"/>
      <c r="M603" s="9"/>
      <c r="N603" s="9"/>
      <c r="O603" s="9"/>
      <c r="P603" s="9"/>
      <c r="Q603" s="9"/>
      <c r="R603" s="9"/>
      <c r="U603" s="9"/>
      <c r="V603" s="9"/>
      <c r="X603" s="9"/>
      <c r="Y603" s="9"/>
      <c r="Z603" s="9"/>
      <c r="AA603" s="9"/>
      <c r="AB603" s="9"/>
      <c r="AC603" s="9"/>
      <c r="AD603" s="9"/>
      <c r="AE603" s="9"/>
      <c r="AF603" s="9"/>
      <c r="AG603" s="9"/>
      <c r="AH603" s="9"/>
    </row>
    <row r="604" spans="1:34" x14ac:dyDescent="0.25">
      <c r="A604" s="9"/>
      <c r="B604" s="9"/>
      <c r="C604" s="9"/>
      <c r="D604" s="9"/>
      <c r="E604" s="9"/>
      <c r="F604" s="9"/>
      <c r="H604" s="9"/>
      <c r="I604" s="9"/>
      <c r="J604" s="9"/>
      <c r="K604" s="9"/>
      <c r="L604" s="9"/>
      <c r="M604" s="9"/>
      <c r="N604" s="9"/>
      <c r="O604" s="9"/>
      <c r="P604" s="9"/>
      <c r="Q604" s="9"/>
      <c r="R604" s="9"/>
      <c r="U604" s="9"/>
      <c r="V604" s="9"/>
      <c r="X604" s="9"/>
      <c r="Y604" s="9"/>
      <c r="Z604" s="9"/>
      <c r="AA604" s="9"/>
      <c r="AB604" s="9"/>
      <c r="AC604" s="9"/>
      <c r="AD604" s="9"/>
      <c r="AE604" s="9"/>
      <c r="AF604" s="9"/>
      <c r="AG604" s="9"/>
      <c r="AH604" s="9"/>
    </row>
    <row r="605" spans="1:34" x14ac:dyDescent="0.25">
      <c r="A605" s="9"/>
      <c r="B605" s="9"/>
      <c r="C605" s="9"/>
      <c r="D605" s="9"/>
      <c r="E605" s="9"/>
      <c r="F605" s="9"/>
      <c r="H605" s="9"/>
      <c r="I605" s="9"/>
      <c r="J605" s="9"/>
      <c r="K605" s="9"/>
      <c r="L605" s="9"/>
      <c r="M605" s="9"/>
      <c r="N605" s="9"/>
      <c r="O605" s="9"/>
      <c r="P605" s="9"/>
      <c r="Q605" s="9"/>
      <c r="R605" s="9"/>
      <c r="U605" s="9"/>
      <c r="V605" s="9"/>
      <c r="X605" s="9"/>
      <c r="Y605" s="9"/>
      <c r="Z605" s="9"/>
      <c r="AA605" s="9"/>
      <c r="AB605" s="9"/>
      <c r="AC605" s="9"/>
      <c r="AD605" s="9"/>
      <c r="AE605" s="9"/>
      <c r="AF605" s="9"/>
      <c r="AG605" s="9"/>
      <c r="AH605" s="9"/>
    </row>
    <row r="606" spans="1:34" x14ac:dyDescent="0.25">
      <c r="A606" s="9"/>
      <c r="B606" s="9"/>
      <c r="C606" s="9"/>
      <c r="D606" s="9"/>
      <c r="E606" s="9"/>
      <c r="F606" s="9"/>
      <c r="H606" s="9"/>
      <c r="I606" s="9"/>
      <c r="J606" s="9"/>
      <c r="K606" s="9"/>
      <c r="L606" s="9"/>
      <c r="M606" s="9"/>
      <c r="N606" s="9"/>
      <c r="O606" s="9"/>
      <c r="P606" s="9"/>
      <c r="Q606" s="9"/>
      <c r="R606" s="9"/>
      <c r="U606" s="9"/>
      <c r="V606" s="9"/>
      <c r="X606" s="9"/>
      <c r="Y606" s="9"/>
      <c r="Z606" s="9"/>
      <c r="AA606" s="9"/>
      <c r="AB606" s="9"/>
      <c r="AC606" s="9"/>
      <c r="AD606" s="9"/>
      <c r="AE606" s="9"/>
      <c r="AF606" s="9"/>
      <c r="AG606" s="9"/>
      <c r="AH606" s="9"/>
    </row>
    <row r="607" spans="1:34" x14ac:dyDescent="0.25">
      <c r="A607" s="9"/>
      <c r="B607" s="9"/>
      <c r="C607" s="9"/>
      <c r="D607" s="9"/>
      <c r="E607" s="9"/>
      <c r="F607" s="9"/>
      <c r="H607" s="9"/>
      <c r="I607" s="9"/>
      <c r="J607" s="9"/>
      <c r="K607" s="9"/>
      <c r="L607" s="9"/>
      <c r="M607" s="9"/>
      <c r="N607" s="9"/>
      <c r="O607" s="9"/>
      <c r="P607" s="9"/>
      <c r="Q607" s="9"/>
      <c r="R607" s="9"/>
      <c r="U607" s="9"/>
      <c r="V607" s="9"/>
      <c r="X607" s="9"/>
      <c r="Y607" s="9"/>
      <c r="Z607" s="9"/>
      <c r="AA607" s="9"/>
      <c r="AB607" s="9"/>
      <c r="AC607" s="9"/>
      <c r="AD607" s="9"/>
      <c r="AE607" s="9"/>
      <c r="AF607" s="9"/>
      <c r="AG607" s="9"/>
      <c r="AH607" s="9"/>
    </row>
    <row r="608" spans="1:34" x14ac:dyDescent="0.25">
      <c r="A608" s="9"/>
      <c r="B608" s="9"/>
      <c r="C608" s="9"/>
      <c r="D608" s="9"/>
      <c r="E608" s="9"/>
      <c r="F608" s="9"/>
      <c r="H608" s="9"/>
      <c r="I608" s="9"/>
      <c r="J608" s="9"/>
      <c r="K608" s="9"/>
      <c r="L608" s="9"/>
      <c r="M608" s="9"/>
      <c r="N608" s="9"/>
      <c r="O608" s="9"/>
      <c r="P608" s="9"/>
      <c r="Q608" s="9"/>
      <c r="R608" s="9"/>
      <c r="U608" s="9"/>
      <c r="V608" s="9"/>
      <c r="X608" s="9"/>
      <c r="Y608" s="9"/>
      <c r="Z608" s="9"/>
      <c r="AA608" s="9"/>
      <c r="AB608" s="9"/>
      <c r="AC608" s="9"/>
      <c r="AD608" s="9"/>
      <c r="AE608" s="9"/>
      <c r="AF608" s="9"/>
      <c r="AG608" s="9"/>
      <c r="AH608" s="9"/>
    </row>
    <row r="609" spans="1:34" x14ac:dyDescent="0.25">
      <c r="A609" s="9"/>
      <c r="B609" s="9"/>
      <c r="C609" s="9"/>
      <c r="D609" s="9"/>
      <c r="E609" s="9"/>
      <c r="F609" s="9"/>
      <c r="H609" s="9"/>
      <c r="I609" s="9"/>
      <c r="J609" s="9"/>
      <c r="K609" s="9"/>
      <c r="L609" s="9"/>
      <c r="M609" s="9"/>
      <c r="N609" s="9"/>
      <c r="O609" s="9"/>
      <c r="P609" s="9"/>
      <c r="Q609" s="9"/>
      <c r="R609" s="9"/>
      <c r="U609" s="9"/>
      <c r="V609" s="9"/>
      <c r="X609" s="9"/>
      <c r="Y609" s="9"/>
      <c r="Z609" s="9"/>
      <c r="AA609" s="9"/>
      <c r="AB609" s="9"/>
      <c r="AC609" s="9"/>
      <c r="AD609" s="9"/>
      <c r="AE609" s="9"/>
      <c r="AF609" s="9"/>
      <c r="AG609" s="9"/>
      <c r="AH609" s="9"/>
    </row>
    <row r="610" spans="1:34" x14ac:dyDescent="0.25">
      <c r="A610" s="9"/>
      <c r="B610" s="9"/>
      <c r="C610" s="9"/>
      <c r="D610" s="9"/>
      <c r="E610" s="9"/>
      <c r="F610" s="9"/>
      <c r="H610" s="9"/>
      <c r="I610" s="9"/>
      <c r="J610" s="9"/>
      <c r="K610" s="9"/>
      <c r="L610" s="9"/>
      <c r="M610" s="9"/>
      <c r="N610" s="9"/>
      <c r="O610" s="9"/>
      <c r="P610" s="9"/>
      <c r="Q610" s="9"/>
      <c r="R610" s="9"/>
      <c r="U610" s="9"/>
      <c r="V610" s="9"/>
      <c r="X610" s="9"/>
      <c r="Y610" s="9"/>
      <c r="Z610" s="9"/>
      <c r="AA610" s="9"/>
      <c r="AB610" s="9"/>
      <c r="AC610" s="9"/>
      <c r="AD610" s="9"/>
      <c r="AE610" s="9"/>
      <c r="AF610" s="9"/>
      <c r="AG610" s="9"/>
      <c r="AH610" s="9"/>
    </row>
    <row r="611" spans="1:34" x14ac:dyDescent="0.25">
      <c r="A611" s="9"/>
      <c r="B611" s="9"/>
      <c r="C611" s="9"/>
      <c r="D611" s="9"/>
      <c r="E611" s="9"/>
      <c r="F611" s="9"/>
      <c r="H611" s="9"/>
      <c r="I611" s="9"/>
      <c r="J611" s="9"/>
      <c r="K611" s="9"/>
      <c r="L611" s="9"/>
      <c r="M611" s="9"/>
      <c r="N611" s="9"/>
      <c r="O611" s="9"/>
      <c r="P611" s="9"/>
      <c r="Q611" s="9"/>
      <c r="R611" s="9"/>
      <c r="U611" s="9"/>
      <c r="V611" s="9"/>
      <c r="X611" s="9"/>
      <c r="Y611" s="9"/>
      <c r="Z611" s="9"/>
      <c r="AA611" s="9"/>
      <c r="AB611" s="9"/>
      <c r="AC611" s="9"/>
      <c r="AD611" s="9"/>
      <c r="AE611" s="9"/>
      <c r="AF611" s="9"/>
      <c r="AG611" s="9"/>
      <c r="AH611" s="9"/>
    </row>
    <row r="612" spans="1:34" x14ac:dyDescent="0.25">
      <c r="A612" s="9"/>
      <c r="B612" s="9"/>
      <c r="C612" s="9"/>
      <c r="D612" s="9"/>
      <c r="E612" s="9"/>
      <c r="F612" s="9"/>
      <c r="H612" s="9"/>
      <c r="I612" s="9"/>
      <c r="J612" s="9"/>
      <c r="K612" s="9"/>
      <c r="L612" s="9"/>
      <c r="M612" s="9"/>
      <c r="N612" s="9"/>
      <c r="O612" s="9"/>
      <c r="P612" s="9"/>
      <c r="Q612" s="9"/>
      <c r="R612" s="9"/>
      <c r="U612" s="9"/>
      <c r="V612" s="9"/>
      <c r="X612" s="9"/>
      <c r="Y612" s="9"/>
      <c r="Z612" s="9"/>
      <c r="AA612" s="9"/>
      <c r="AB612" s="9"/>
      <c r="AC612" s="9"/>
      <c r="AD612" s="9"/>
      <c r="AE612" s="9"/>
      <c r="AF612" s="9"/>
      <c r="AG612" s="9"/>
      <c r="AH612" s="9"/>
    </row>
    <row r="613" spans="1:34" x14ac:dyDescent="0.25">
      <c r="A613" s="9"/>
      <c r="B613" s="9"/>
      <c r="C613" s="9"/>
      <c r="D613" s="9"/>
      <c r="E613" s="9"/>
      <c r="F613" s="9"/>
      <c r="H613" s="9"/>
      <c r="I613" s="9"/>
      <c r="J613" s="9"/>
      <c r="K613" s="9"/>
      <c r="L613" s="9"/>
      <c r="M613" s="9"/>
      <c r="N613" s="9"/>
      <c r="O613" s="9"/>
      <c r="P613" s="9"/>
      <c r="Q613" s="9"/>
      <c r="R613" s="9"/>
      <c r="U613" s="9"/>
      <c r="V613" s="9"/>
      <c r="X613" s="9"/>
      <c r="Y613" s="9"/>
      <c r="Z613" s="9"/>
      <c r="AA613" s="9"/>
      <c r="AB613" s="9"/>
      <c r="AC613" s="9"/>
      <c r="AD613" s="9"/>
      <c r="AE613" s="9"/>
      <c r="AF613" s="9"/>
      <c r="AG613" s="9"/>
      <c r="AH613" s="9"/>
    </row>
    <row r="614" spans="1:34" x14ac:dyDescent="0.25">
      <c r="A614" s="9"/>
      <c r="B614" s="9"/>
      <c r="C614" s="9"/>
      <c r="D614" s="9"/>
      <c r="E614" s="9"/>
      <c r="F614" s="9"/>
      <c r="H614" s="9"/>
      <c r="I614" s="9"/>
      <c r="J614" s="9"/>
      <c r="K614" s="9"/>
      <c r="L614" s="9"/>
      <c r="M614" s="9"/>
      <c r="N614" s="9"/>
      <c r="O614" s="9"/>
      <c r="P614" s="9"/>
      <c r="Q614" s="9"/>
      <c r="R614" s="9"/>
      <c r="U614" s="9"/>
      <c r="V614" s="9"/>
      <c r="X614" s="9"/>
      <c r="Y614" s="9"/>
      <c r="Z614" s="9"/>
      <c r="AA614" s="9"/>
      <c r="AB614" s="9"/>
      <c r="AC614" s="9"/>
      <c r="AD614" s="9"/>
      <c r="AE614" s="9"/>
      <c r="AF614" s="9"/>
      <c r="AG614" s="9"/>
      <c r="AH614" s="9"/>
    </row>
    <row r="615" spans="1:34" x14ac:dyDescent="0.25">
      <c r="A615" s="9"/>
      <c r="B615" s="9"/>
      <c r="C615" s="9"/>
      <c r="D615" s="9"/>
      <c r="E615" s="9"/>
      <c r="F615" s="9"/>
      <c r="H615" s="9"/>
      <c r="I615" s="9"/>
      <c r="J615" s="9"/>
      <c r="K615" s="9"/>
      <c r="L615" s="9"/>
      <c r="M615" s="9"/>
      <c r="N615" s="9"/>
      <c r="O615" s="9"/>
      <c r="P615" s="9"/>
      <c r="Q615" s="9"/>
      <c r="R615" s="9"/>
      <c r="U615" s="9"/>
      <c r="V615" s="9"/>
      <c r="X615" s="9"/>
      <c r="Y615" s="9"/>
      <c r="Z615" s="9"/>
      <c r="AA615" s="9"/>
      <c r="AB615" s="9"/>
      <c r="AC615" s="9"/>
      <c r="AD615" s="9"/>
      <c r="AE615" s="9"/>
      <c r="AF615" s="9"/>
      <c r="AG615" s="9"/>
      <c r="AH615" s="9"/>
    </row>
    <row r="616" spans="1:34" x14ac:dyDescent="0.25">
      <c r="A616" s="9"/>
      <c r="B616" s="9"/>
      <c r="C616" s="9"/>
      <c r="D616" s="9"/>
      <c r="E616" s="9"/>
      <c r="F616" s="9"/>
      <c r="H616" s="9"/>
      <c r="I616" s="9"/>
      <c r="J616" s="9"/>
      <c r="K616" s="9"/>
      <c r="L616" s="9"/>
      <c r="M616" s="9"/>
      <c r="N616" s="9"/>
      <c r="O616" s="9"/>
      <c r="P616" s="9"/>
      <c r="Q616" s="9"/>
      <c r="R616" s="9"/>
      <c r="U616" s="9"/>
      <c r="V616" s="9"/>
      <c r="X616" s="9"/>
      <c r="Y616" s="9"/>
      <c r="Z616" s="9"/>
      <c r="AA616" s="9"/>
      <c r="AB616" s="9"/>
      <c r="AC616" s="9"/>
      <c r="AD616" s="9"/>
      <c r="AE616" s="9"/>
      <c r="AF616" s="9"/>
      <c r="AG616" s="9"/>
      <c r="AH616" s="9"/>
    </row>
    <row r="617" spans="1:34" x14ac:dyDescent="0.25">
      <c r="A617" s="9"/>
      <c r="B617" s="9"/>
      <c r="C617" s="9"/>
      <c r="D617" s="9"/>
      <c r="E617" s="9"/>
      <c r="F617" s="9"/>
      <c r="H617" s="9"/>
      <c r="I617" s="9"/>
      <c r="J617" s="9"/>
      <c r="K617" s="9"/>
      <c r="L617" s="9"/>
      <c r="M617" s="9"/>
      <c r="N617" s="9"/>
      <c r="O617" s="9"/>
      <c r="P617" s="9"/>
      <c r="Q617" s="9"/>
      <c r="R617" s="9"/>
      <c r="U617" s="9"/>
      <c r="V617" s="9"/>
      <c r="X617" s="9"/>
      <c r="Y617" s="9"/>
      <c r="Z617" s="9"/>
      <c r="AA617" s="9"/>
      <c r="AB617" s="9"/>
      <c r="AC617" s="9"/>
      <c r="AD617" s="9"/>
      <c r="AE617" s="9"/>
      <c r="AF617" s="9"/>
      <c r="AG617" s="9"/>
      <c r="AH617" s="9"/>
    </row>
    <row r="618" spans="1:34" x14ac:dyDescent="0.25">
      <c r="A618" s="9"/>
      <c r="B618" s="9"/>
      <c r="C618" s="9"/>
      <c r="D618" s="9"/>
      <c r="E618" s="9"/>
      <c r="F618" s="9"/>
      <c r="H618" s="9"/>
      <c r="I618" s="9"/>
      <c r="J618" s="9"/>
      <c r="K618" s="9"/>
      <c r="L618" s="9"/>
      <c r="M618" s="9"/>
      <c r="N618" s="9"/>
      <c r="O618" s="9"/>
      <c r="P618" s="9"/>
      <c r="Q618" s="9"/>
      <c r="R618" s="9"/>
      <c r="U618" s="9"/>
      <c r="V618" s="9"/>
      <c r="X618" s="9"/>
      <c r="Y618" s="9"/>
      <c r="Z618" s="9"/>
      <c r="AA618" s="9"/>
      <c r="AB618" s="9"/>
      <c r="AC618" s="9"/>
      <c r="AD618" s="9"/>
      <c r="AE618" s="9"/>
      <c r="AF618" s="9"/>
      <c r="AG618" s="9"/>
      <c r="AH618" s="9"/>
    </row>
    <row r="619" spans="1:34" x14ac:dyDescent="0.25">
      <c r="A619" s="9"/>
      <c r="B619" s="9"/>
      <c r="C619" s="9"/>
      <c r="D619" s="9"/>
      <c r="E619" s="9"/>
      <c r="F619" s="9"/>
      <c r="H619" s="9"/>
      <c r="I619" s="9"/>
      <c r="J619" s="9"/>
      <c r="K619" s="9"/>
      <c r="L619" s="9"/>
      <c r="M619" s="9"/>
      <c r="N619" s="9"/>
      <c r="O619" s="9"/>
      <c r="P619" s="9"/>
      <c r="Q619" s="9"/>
      <c r="R619" s="9"/>
      <c r="U619" s="9"/>
      <c r="V619" s="9"/>
      <c r="X619" s="9"/>
      <c r="Y619" s="9"/>
      <c r="Z619" s="9"/>
      <c r="AA619" s="9"/>
      <c r="AB619" s="9"/>
      <c r="AC619" s="9"/>
      <c r="AD619" s="9"/>
      <c r="AE619" s="9"/>
      <c r="AF619" s="9"/>
      <c r="AG619" s="9"/>
      <c r="AH619" s="9"/>
    </row>
    <row r="620" spans="1:34" x14ac:dyDescent="0.25">
      <c r="A620" s="9"/>
      <c r="B620" s="9"/>
      <c r="C620" s="9"/>
      <c r="D620" s="9"/>
      <c r="E620" s="9"/>
      <c r="F620" s="9"/>
      <c r="H620" s="9"/>
      <c r="I620" s="9"/>
      <c r="J620" s="9"/>
      <c r="K620" s="9"/>
      <c r="L620" s="9"/>
      <c r="M620" s="9"/>
      <c r="N620" s="9"/>
      <c r="O620" s="9"/>
      <c r="P620" s="9"/>
      <c r="Q620" s="9"/>
      <c r="R620" s="9"/>
      <c r="U620" s="9"/>
      <c r="V620" s="9"/>
      <c r="X620" s="9"/>
      <c r="Y620" s="9"/>
      <c r="Z620" s="9"/>
      <c r="AA620" s="9"/>
      <c r="AB620" s="9"/>
      <c r="AC620" s="9"/>
      <c r="AD620" s="9"/>
      <c r="AE620" s="9"/>
      <c r="AF620" s="9"/>
      <c r="AG620" s="9"/>
      <c r="AH620" s="9"/>
    </row>
    <row r="621" spans="1:34" x14ac:dyDescent="0.25">
      <c r="A621" s="9"/>
      <c r="B621" s="9"/>
      <c r="C621" s="9"/>
      <c r="D621" s="9"/>
      <c r="E621" s="9"/>
      <c r="F621" s="9"/>
      <c r="H621" s="9"/>
      <c r="I621" s="9"/>
      <c r="J621" s="9"/>
      <c r="K621" s="9"/>
      <c r="L621" s="9"/>
      <c r="M621" s="9"/>
      <c r="N621" s="9"/>
      <c r="O621" s="9"/>
      <c r="P621" s="9"/>
      <c r="Q621" s="9"/>
      <c r="R621" s="9"/>
      <c r="U621" s="9"/>
      <c r="V621" s="9"/>
      <c r="X621" s="9"/>
      <c r="Y621" s="9"/>
      <c r="Z621" s="9"/>
      <c r="AA621" s="9"/>
      <c r="AB621" s="9"/>
      <c r="AC621" s="9"/>
      <c r="AD621" s="9"/>
      <c r="AE621" s="9"/>
      <c r="AF621" s="9"/>
      <c r="AG621" s="9"/>
      <c r="AH621" s="9"/>
    </row>
    <row r="622" spans="1:34" x14ac:dyDescent="0.25">
      <c r="A622" s="9"/>
      <c r="B622" s="9"/>
      <c r="C622" s="9"/>
      <c r="D622" s="9"/>
      <c r="E622" s="9"/>
      <c r="F622" s="9"/>
      <c r="H622" s="9"/>
      <c r="I622" s="9"/>
      <c r="J622" s="9"/>
      <c r="K622" s="9"/>
      <c r="L622" s="9"/>
      <c r="M622" s="9"/>
      <c r="N622" s="9"/>
      <c r="O622" s="9"/>
      <c r="P622" s="9"/>
      <c r="Q622" s="9"/>
      <c r="R622" s="9"/>
      <c r="U622" s="9"/>
      <c r="V622" s="9"/>
      <c r="X622" s="9"/>
      <c r="Y622" s="9"/>
      <c r="Z622" s="9"/>
      <c r="AA622" s="9"/>
      <c r="AB622" s="9"/>
      <c r="AC622" s="9"/>
      <c r="AD622" s="9"/>
      <c r="AE622" s="9"/>
      <c r="AF622" s="9"/>
      <c r="AG622" s="9"/>
      <c r="AH622" s="9"/>
    </row>
    <row r="623" spans="1:34" x14ac:dyDescent="0.25">
      <c r="A623" s="9"/>
      <c r="B623" s="9"/>
      <c r="C623" s="9"/>
      <c r="D623" s="9"/>
      <c r="E623" s="9"/>
      <c r="F623" s="9"/>
      <c r="H623" s="9"/>
      <c r="I623" s="9"/>
      <c r="J623" s="9"/>
      <c r="K623" s="9"/>
      <c r="L623" s="9"/>
      <c r="M623" s="9"/>
      <c r="N623" s="9"/>
      <c r="O623" s="9"/>
      <c r="P623" s="9"/>
      <c r="Q623" s="9"/>
      <c r="R623" s="9"/>
      <c r="U623" s="9"/>
      <c r="V623" s="9"/>
      <c r="X623" s="9"/>
      <c r="Y623" s="9"/>
      <c r="Z623" s="9"/>
      <c r="AA623" s="9"/>
      <c r="AB623" s="9"/>
      <c r="AC623" s="9"/>
      <c r="AD623" s="9"/>
      <c r="AE623" s="9"/>
      <c r="AF623" s="9"/>
      <c r="AG623" s="9"/>
      <c r="AH623" s="9"/>
    </row>
    <row r="624" spans="1:34" x14ac:dyDescent="0.25">
      <c r="A624" s="9"/>
      <c r="B624" s="9"/>
      <c r="C624" s="9"/>
      <c r="D624" s="9"/>
      <c r="E624" s="9"/>
      <c r="F624" s="9"/>
      <c r="H624" s="9"/>
      <c r="I624" s="9"/>
      <c r="J624" s="9"/>
      <c r="K624" s="9"/>
      <c r="L624" s="9"/>
      <c r="M624" s="9"/>
      <c r="N624" s="9"/>
      <c r="O624" s="9"/>
      <c r="P624" s="9"/>
      <c r="Q624" s="9"/>
      <c r="R624" s="9"/>
      <c r="U624" s="9"/>
      <c r="V624" s="9"/>
      <c r="X624" s="9"/>
      <c r="Y624" s="9"/>
      <c r="Z624" s="9"/>
      <c r="AA624" s="9"/>
      <c r="AB624" s="9"/>
      <c r="AC624" s="9"/>
      <c r="AD624" s="9"/>
      <c r="AE624" s="9"/>
      <c r="AF624" s="9"/>
      <c r="AG624" s="9"/>
      <c r="AH624" s="9"/>
    </row>
    <row r="625" spans="1:34" x14ac:dyDescent="0.25">
      <c r="A625" s="9"/>
      <c r="B625" s="9"/>
      <c r="C625" s="9"/>
      <c r="D625" s="9"/>
      <c r="E625" s="9"/>
      <c r="F625" s="9"/>
      <c r="H625" s="9"/>
      <c r="I625" s="9"/>
      <c r="J625" s="9"/>
      <c r="K625" s="9"/>
      <c r="L625" s="9"/>
      <c r="M625" s="9"/>
      <c r="N625" s="9"/>
      <c r="O625" s="9"/>
      <c r="P625" s="9"/>
      <c r="Q625" s="9"/>
      <c r="R625" s="9"/>
      <c r="U625" s="9"/>
      <c r="V625" s="9"/>
      <c r="X625" s="9"/>
      <c r="Y625" s="9"/>
      <c r="Z625" s="9"/>
      <c r="AA625" s="9"/>
      <c r="AB625" s="9"/>
      <c r="AC625" s="9"/>
      <c r="AD625" s="9"/>
      <c r="AE625" s="9"/>
      <c r="AF625" s="9"/>
      <c r="AG625" s="9"/>
      <c r="AH625" s="9"/>
    </row>
    <row r="626" spans="1:34" x14ac:dyDescent="0.25">
      <c r="A626" s="9"/>
      <c r="B626" s="9"/>
      <c r="C626" s="9"/>
      <c r="D626" s="9"/>
      <c r="E626" s="9"/>
      <c r="F626" s="9"/>
      <c r="H626" s="9"/>
      <c r="I626" s="9"/>
      <c r="J626" s="9"/>
      <c r="K626" s="9"/>
      <c r="L626" s="9"/>
      <c r="M626" s="9"/>
      <c r="N626" s="9"/>
      <c r="O626" s="9"/>
      <c r="P626" s="9"/>
      <c r="Q626" s="9"/>
      <c r="R626" s="9"/>
      <c r="U626" s="9"/>
      <c r="V626" s="9"/>
      <c r="X626" s="9"/>
      <c r="Y626" s="9"/>
      <c r="Z626" s="9"/>
      <c r="AA626" s="9"/>
      <c r="AB626" s="9"/>
      <c r="AC626" s="9"/>
      <c r="AD626" s="9"/>
      <c r="AE626" s="9"/>
      <c r="AF626" s="9"/>
      <c r="AG626" s="9"/>
      <c r="AH626" s="9"/>
    </row>
    <row r="627" spans="1:34" x14ac:dyDescent="0.25">
      <c r="A627" s="9"/>
      <c r="B627" s="9"/>
      <c r="C627" s="9"/>
      <c r="D627" s="9"/>
      <c r="E627" s="9"/>
      <c r="F627" s="9"/>
      <c r="H627" s="9"/>
      <c r="I627" s="9"/>
      <c r="J627" s="9"/>
      <c r="K627" s="9"/>
      <c r="L627" s="9"/>
      <c r="M627" s="9"/>
      <c r="N627" s="9"/>
      <c r="O627" s="9"/>
      <c r="P627" s="9"/>
      <c r="Q627" s="9"/>
      <c r="R627" s="9"/>
      <c r="U627" s="9"/>
      <c r="V627" s="9"/>
      <c r="X627" s="9"/>
      <c r="Y627" s="9"/>
      <c r="Z627" s="9"/>
      <c r="AA627" s="9"/>
      <c r="AB627" s="9"/>
      <c r="AC627" s="9"/>
      <c r="AD627" s="9"/>
      <c r="AE627" s="9"/>
      <c r="AF627" s="9"/>
      <c r="AG627" s="9"/>
      <c r="AH627" s="9"/>
    </row>
    <row r="628" spans="1:34" x14ac:dyDescent="0.25">
      <c r="A628" s="9"/>
      <c r="B628" s="9"/>
      <c r="C628" s="9"/>
      <c r="D628" s="9"/>
      <c r="E628" s="9"/>
      <c r="F628" s="9"/>
      <c r="H628" s="9"/>
      <c r="I628" s="9"/>
      <c r="J628" s="9"/>
      <c r="K628" s="9"/>
      <c r="L628" s="9"/>
      <c r="M628" s="9"/>
      <c r="N628" s="9"/>
      <c r="O628" s="9"/>
      <c r="P628" s="9"/>
      <c r="Q628" s="9"/>
      <c r="R628" s="9"/>
      <c r="U628" s="9"/>
      <c r="V628" s="9"/>
      <c r="X628" s="9"/>
      <c r="Y628" s="9"/>
      <c r="Z628" s="9"/>
      <c r="AA628" s="9"/>
      <c r="AB628" s="9"/>
      <c r="AC628" s="9"/>
      <c r="AD628" s="9"/>
      <c r="AE628" s="9"/>
      <c r="AF628" s="9"/>
      <c r="AG628" s="9"/>
      <c r="AH628" s="9"/>
    </row>
    <row r="629" spans="1:34" x14ac:dyDescent="0.25">
      <c r="A629" s="9"/>
      <c r="B629" s="9"/>
      <c r="C629" s="9"/>
      <c r="D629" s="9"/>
      <c r="E629" s="9"/>
      <c r="F629" s="9"/>
      <c r="H629" s="9"/>
      <c r="I629" s="9"/>
      <c r="J629" s="9"/>
      <c r="K629" s="9"/>
      <c r="L629" s="9"/>
      <c r="M629" s="9"/>
      <c r="N629" s="9"/>
      <c r="O629" s="9"/>
      <c r="P629" s="9"/>
      <c r="Q629" s="9"/>
      <c r="R629" s="9"/>
      <c r="U629" s="9"/>
      <c r="V629" s="9"/>
      <c r="X629" s="9"/>
      <c r="Y629" s="9"/>
      <c r="Z629" s="9"/>
      <c r="AA629" s="9"/>
      <c r="AB629" s="9"/>
      <c r="AC629" s="9"/>
      <c r="AD629" s="9"/>
      <c r="AE629" s="9"/>
      <c r="AF629" s="9"/>
      <c r="AG629" s="9"/>
      <c r="AH629" s="9"/>
    </row>
    <row r="630" spans="1:34" x14ac:dyDescent="0.25">
      <c r="A630" s="9"/>
      <c r="B630" s="9"/>
      <c r="C630" s="9"/>
      <c r="D630" s="9"/>
      <c r="E630" s="9"/>
      <c r="F630" s="9"/>
      <c r="H630" s="9"/>
      <c r="I630" s="9"/>
      <c r="J630" s="9"/>
      <c r="K630" s="9"/>
      <c r="L630" s="9"/>
      <c r="M630" s="9"/>
      <c r="N630" s="9"/>
      <c r="O630" s="9"/>
      <c r="P630" s="9"/>
      <c r="Q630" s="9"/>
      <c r="R630" s="9"/>
      <c r="U630" s="9"/>
      <c r="V630" s="9"/>
      <c r="X630" s="9"/>
      <c r="Y630" s="9"/>
      <c r="Z630" s="9"/>
      <c r="AA630" s="9"/>
      <c r="AB630" s="9"/>
      <c r="AC630" s="9"/>
      <c r="AD630" s="9"/>
      <c r="AE630" s="9"/>
      <c r="AF630" s="9"/>
      <c r="AG630" s="9"/>
      <c r="AH630" s="9"/>
    </row>
    <row r="631" spans="1:34" x14ac:dyDescent="0.25">
      <c r="A631" s="9"/>
      <c r="B631" s="9"/>
      <c r="C631" s="9"/>
      <c r="D631" s="9"/>
      <c r="E631" s="9"/>
      <c r="F631" s="9"/>
      <c r="H631" s="9"/>
      <c r="I631" s="9"/>
      <c r="J631" s="9"/>
      <c r="K631" s="9"/>
      <c r="L631" s="9"/>
      <c r="M631" s="9"/>
      <c r="N631" s="9"/>
      <c r="O631" s="9"/>
      <c r="P631" s="9"/>
      <c r="Q631" s="9"/>
      <c r="R631" s="9"/>
      <c r="U631" s="9"/>
      <c r="V631" s="9"/>
      <c r="X631" s="9"/>
      <c r="Y631" s="9"/>
      <c r="Z631" s="9"/>
      <c r="AA631" s="9"/>
      <c r="AB631" s="9"/>
      <c r="AC631" s="9"/>
      <c r="AD631" s="9"/>
      <c r="AE631" s="9"/>
      <c r="AF631" s="9"/>
      <c r="AG631" s="9"/>
      <c r="AH631" s="9"/>
    </row>
    <row r="632" spans="1:34" x14ac:dyDescent="0.25">
      <c r="A632" s="9"/>
      <c r="B632" s="9"/>
      <c r="C632" s="9"/>
      <c r="D632" s="9"/>
      <c r="E632" s="9"/>
      <c r="F632" s="9"/>
      <c r="H632" s="9"/>
      <c r="I632" s="9"/>
      <c r="J632" s="9"/>
      <c r="K632" s="9"/>
      <c r="L632" s="9"/>
      <c r="M632" s="9"/>
      <c r="N632" s="9"/>
      <c r="O632" s="9"/>
      <c r="P632" s="9"/>
      <c r="Q632" s="9"/>
      <c r="R632" s="9"/>
      <c r="U632" s="9"/>
      <c r="V632" s="9"/>
      <c r="X632" s="9"/>
      <c r="Y632" s="9"/>
      <c r="Z632" s="9"/>
      <c r="AA632" s="9"/>
      <c r="AB632" s="9"/>
      <c r="AC632" s="9"/>
      <c r="AD632" s="9"/>
      <c r="AE632" s="9"/>
      <c r="AF632" s="9"/>
      <c r="AG632" s="9"/>
      <c r="AH632" s="9"/>
    </row>
    <row r="633" spans="1:34" x14ac:dyDescent="0.25">
      <c r="A633" s="9"/>
      <c r="B633" s="9"/>
      <c r="C633" s="9"/>
      <c r="D633" s="9"/>
      <c r="E633" s="9"/>
      <c r="F633" s="9"/>
      <c r="H633" s="9"/>
      <c r="I633" s="9"/>
      <c r="J633" s="9"/>
      <c r="K633" s="9"/>
      <c r="L633" s="9"/>
      <c r="M633" s="9"/>
      <c r="N633" s="9"/>
      <c r="O633" s="9"/>
      <c r="P633" s="9"/>
      <c r="Q633" s="9"/>
      <c r="R633" s="9"/>
      <c r="U633" s="9"/>
      <c r="V633" s="9"/>
      <c r="X633" s="9"/>
      <c r="Y633" s="9"/>
      <c r="Z633" s="9"/>
      <c r="AA633" s="9"/>
      <c r="AB633" s="9"/>
      <c r="AC633" s="9"/>
      <c r="AD633" s="9"/>
      <c r="AE633" s="9"/>
      <c r="AF633" s="9"/>
      <c r="AG633" s="9"/>
      <c r="AH633" s="9"/>
    </row>
    <row r="634" spans="1:34" x14ac:dyDescent="0.25">
      <c r="A634" s="9"/>
      <c r="B634" s="9"/>
      <c r="C634" s="9"/>
      <c r="D634" s="9"/>
      <c r="E634" s="9"/>
      <c r="F634" s="9"/>
      <c r="H634" s="9"/>
      <c r="I634" s="9"/>
      <c r="J634" s="9"/>
      <c r="K634" s="9"/>
      <c r="L634" s="9"/>
      <c r="M634" s="9"/>
      <c r="N634" s="9"/>
      <c r="O634" s="9"/>
      <c r="P634" s="9"/>
      <c r="Q634" s="9"/>
      <c r="R634" s="9"/>
      <c r="U634" s="9"/>
      <c r="V634" s="9"/>
      <c r="X634" s="9"/>
      <c r="Y634" s="9"/>
      <c r="Z634" s="9"/>
      <c r="AA634" s="9"/>
      <c r="AB634" s="9"/>
      <c r="AC634" s="9"/>
      <c r="AD634" s="9"/>
      <c r="AE634" s="9"/>
      <c r="AF634" s="9"/>
      <c r="AG634" s="9"/>
      <c r="AH634" s="9"/>
    </row>
    <row r="635" spans="1:34" x14ac:dyDescent="0.25">
      <c r="A635" s="9"/>
      <c r="B635" s="9"/>
      <c r="C635" s="9"/>
      <c r="D635" s="9"/>
      <c r="E635" s="9"/>
      <c r="F635" s="9"/>
      <c r="H635" s="9"/>
      <c r="I635" s="9"/>
      <c r="J635" s="9"/>
      <c r="K635" s="9"/>
      <c r="L635" s="9"/>
      <c r="M635" s="9"/>
      <c r="N635" s="9"/>
      <c r="O635" s="9"/>
      <c r="P635" s="9"/>
      <c r="Q635" s="9"/>
      <c r="R635" s="9"/>
      <c r="U635" s="9"/>
      <c r="V635" s="9"/>
      <c r="X635" s="9"/>
      <c r="Y635" s="9"/>
      <c r="Z635" s="9"/>
      <c r="AA635" s="9"/>
      <c r="AB635" s="9"/>
      <c r="AC635" s="9"/>
      <c r="AD635" s="9"/>
      <c r="AE635" s="9"/>
      <c r="AF635" s="9"/>
      <c r="AG635" s="9"/>
      <c r="AH635" s="9"/>
    </row>
    <row r="636" spans="1:34" x14ac:dyDescent="0.25">
      <c r="A636" s="9"/>
      <c r="B636" s="9"/>
      <c r="C636" s="9"/>
      <c r="D636" s="9"/>
      <c r="E636" s="9"/>
      <c r="F636" s="9"/>
      <c r="H636" s="9"/>
      <c r="I636" s="9"/>
      <c r="J636" s="9"/>
      <c r="K636" s="9"/>
      <c r="L636" s="9"/>
      <c r="M636" s="9"/>
      <c r="N636" s="9"/>
      <c r="O636" s="9"/>
      <c r="P636" s="9"/>
      <c r="Q636" s="9"/>
      <c r="R636" s="9"/>
      <c r="U636" s="9"/>
      <c r="V636" s="9"/>
      <c r="X636" s="9"/>
      <c r="Y636" s="9"/>
      <c r="Z636" s="9"/>
      <c r="AA636" s="9"/>
      <c r="AB636" s="9"/>
      <c r="AC636" s="9"/>
      <c r="AD636" s="9"/>
      <c r="AE636" s="9"/>
      <c r="AF636" s="9"/>
      <c r="AG636" s="9"/>
      <c r="AH636" s="9"/>
    </row>
    <row r="637" spans="1:34" x14ac:dyDescent="0.25">
      <c r="A637" s="9"/>
      <c r="B637" s="9"/>
      <c r="C637" s="9"/>
      <c r="D637" s="9"/>
      <c r="E637" s="9"/>
      <c r="F637" s="9"/>
      <c r="H637" s="9"/>
      <c r="I637" s="9"/>
      <c r="J637" s="9"/>
      <c r="K637" s="9"/>
      <c r="L637" s="9"/>
      <c r="M637" s="9"/>
      <c r="N637" s="9"/>
      <c r="O637" s="9"/>
      <c r="P637" s="9"/>
      <c r="Q637" s="9"/>
      <c r="R637" s="9"/>
      <c r="U637" s="9"/>
      <c r="V637" s="9"/>
      <c r="X637" s="9"/>
      <c r="Y637" s="9"/>
      <c r="Z637" s="9"/>
      <c r="AA637" s="9"/>
      <c r="AB637" s="9"/>
      <c r="AC637" s="9"/>
      <c r="AD637" s="9"/>
      <c r="AE637" s="9"/>
      <c r="AF637" s="9"/>
      <c r="AG637" s="9"/>
      <c r="AH637" s="9"/>
    </row>
    <row r="638" spans="1:34" x14ac:dyDescent="0.25">
      <c r="A638" s="9"/>
      <c r="B638" s="9"/>
      <c r="C638" s="9"/>
      <c r="D638" s="9"/>
      <c r="E638" s="9"/>
      <c r="F638" s="9"/>
      <c r="H638" s="9"/>
      <c r="I638" s="9"/>
      <c r="J638" s="9"/>
      <c r="K638" s="9"/>
      <c r="L638" s="9"/>
      <c r="M638" s="9"/>
      <c r="N638" s="9"/>
      <c r="O638" s="9"/>
      <c r="P638" s="9"/>
      <c r="Q638" s="9"/>
      <c r="R638" s="9"/>
      <c r="U638" s="9"/>
      <c r="V638" s="9"/>
      <c r="X638" s="9"/>
      <c r="Y638" s="9"/>
      <c r="Z638" s="9"/>
      <c r="AA638" s="9"/>
      <c r="AB638" s="9"/>
      <c r="AC638" s="9"/>
      <c r="AD638" s="9"/>
      <c r="AE638" s="9"/>
      <c r="AF638" s="9"/>
      <c r="AG638" s="9"/>
      <c r="AH638" s="9"/>
    </row>
    <row r="639" spans="1:34" x14ac:dyDescent="0.25">
      <c r="A639" s="9"/>
      <c r="B639" s="9"/>
      <c r="C639" s="9"/>
      <c r="D639" s="9"/>
      <c r="E639" s="9"/>
      <c r="F639" s="9"/>
      <c r="H639" s="9"/>
      <c r="I639" s="9"/>
      <c r="J639" s="9"/>
      <c r="K639" s="9"/>
      <c r="L639" s="9"/>
      <c r="M639" s="9"/>
      <c r="N639" s="9"/>
      <c r="O639" s="9"/>
      <c r="P639" s="9"/>
      <c r="Q639" s="9"/>
      <c r="R639" s="9"/>
      <c r="U639" s="9"/>
      <c r="V639" s="9"/>
      <c r="X639" s="9"/>
      <c r="Y639" s="9"/>
      <c r="Z639" s="9"/>
      <c r="AA639" s="9"/>
      <c r="AB639" s="9"/>
      <c r="AC639" s="9"/>
      <c r="AD639" s="9"/>
      <c r="AE639" s="9"/>
      <c r="AF639" s="9"/>
      <c r="AG639" s="9"/>
      <c r="AH639" s="9"/>
    </row>
    <row r="640" spans="1:34" x14ac:dyDescent="0.25">
      <c r="A640" s="9"/>
      <c r="B640" s="9"/>
      <c r="C640" s="9"/>
      <c r="D640" s="9"/>
      <c r="E640" s="9"/>
      <c r="F640" s="9"/>
      <c r="H640" s="9"/>
      <c r="I640" s="9"/>
      <c r="J640" s="9"/>
      <c r="K640" s="9"/>
      <c r="L640" s="9"/>
      <c r="M640" s="9"/>
      <c r="N640" s="9"/>
      <c r="O640" s="9"/>
      <c r="P640" s="9"/>
      <c r="Q640" s="9"/>
      <c r="R640" s="9"/>
      <c r="U640" s="9"/>
      <c r="V640" s="9"/>
      <c r="X640" s="9"/>
      <c r="Y640" s="9"/>
      <c r="Z640" s="9"/>
      <c r="AA640" s="9"/>
      <c r="AB640" s="9"/>
      <c r="AC640" s="9"/>
      <c r="AD640" s="9"/>
      <c r="AE640" s="9"/>
      <c r="AF640" s="9"/>
      <c r="AG640" s="9"/>
      <c r="AH640" s="9"/>
    </row>
    <row r="641" spans="1:34" x14ac:dyDescent="0.25">
      <c r="A641" s="9"/>
      <c r="B641" s="9"/>
      <c r="C641" s="9"/>
      <c r="D641" s="9"/>
      <c r="E641" s="9"/>
      <c r="F641" s="9"/>
      <c r="H641" s="9"/>
      <c r="I641" s="9"/>
      <c r="J641" s="9"/>
      <c r="K641" s="9"/>
      <c r="L641" s="9"/>
      <c r="M641" s="9"/>
      <c r="N641" s="9"/>
      <c r="O641" s="9"/>
      <c r="P641" s="9"/>
      <c r="Q641" s="9"/>
      <c r="R641" s="9"/>
      <c r="U641" s="9"/>
      <c r="V641" s="9"/>
      <c r="X641" s="9"/>
      <c r="Y641" s="9"/>
      <c r="Z641" s="9"/>
      <c r="AA641" s="9"/>
      <c r="AB641" s="9"/>
      <c r="AC641" s="9"/>
      <c r="AD641" s="9"/>
      <c r="AE641" s="9"/>
      <c r="AF641" s="9"/>
      <c r="AG641" s="9"/>
      <c r="AH641" s="9"/>
    </row>
    <row r="642" spans="1:34" x14ac:dyDescent="0.25">
      <c r="A642" s="9"/>
      <c r="B642" s="9"/>
      <c r="C642" s="9"/>
      <c r="D642" s="9"/>
      <c r="E642" s="9"/>
      <c r="F642" s="9"/>
      <c r="H642" s="9"/>
      <c r="I642" s="9"/>
      <c r="J642" s="9"/>
      <c r="K642" s="9"/>
      <c r="L642" s="9"/>
      <c r="M642" s="9"/>
      <c r="N642" s="9"/>
      <c r="O642" s="9"/>
      <c r="P642" s="9"/>
      <c r="Q642" s="9"/>
      <c r="R642" s="9"/>
      <c r="U642" s="9"/>
      <c r="V642" s="9"/>
      <c r="X642" s="9"/>
      <c r="Y642" s="9"/>
      <c r="Z642" s="9"/>
      <c r="AA642" s="9"/>
      <c r="AB642" s="9"/>
      <c r="AC642" s="9"/>
      <c r="AD642" s="9"/>
      <c r="AE642" s="9"/>
      <c r="AF642" s="9"/>
      <c r="AG642" s="9"/>
      <c r="AH642" s="9"/>
    </row>
    <row r="643" spans="1:34" x14ac:dyDescent="0.25">
      <c r="A643" s="9"/>
      <c r="B643" s="9"/>
      <c r="C643" s="9"/>
      <c r="D643" s="9"/>
      <c r="E643" s="9"/>
      <c r="F643" s="9"/>
      <c r="H643" s="9"/>
      <c r="I643" s="9"/>
      <c r="J643" s="9"/>
      <c r="K643" s="9"/>
      <c r="L643" s="9"/>
      <c r="M643" s="9"/>
      <c r="N643" s="9"/>
      <c r="O643" s="9"/>
      <c r="P643" s="9"/>
      <c r="Q643" s="9"/>
      <c r="R643" s="9"/>
      <c r="U643" s="9"/>
      <c r="V643" s="9"/>
      <c r="X643" s="9"/>
      <c r="Y643" s="9"/>
      <c r="Z643" s="9"/>
      <c r="AA643" s="9"/>
      <c r="AB643" s="9"/>
      <c r="AC643" s="9"/>
      <c r="AD643" s="9"/>
      <c r="AE643" s="9"/>
      <c r="AF643" s="9"/>
      <c r="AG643" s="9"/>
      <c r="AH643" s="9"/>
    </row>
    <row r="644" spans="1:34" x14ac:dyDescent="0.25">
      <c r="A644" s="9"/>
      <c r="B644" s="9"/>
      <c r="C644" s="9"/>
      <c r="D644" s="9"/>
      <c r="E644" s="9"/>
      <c r="F644" s="9"/>
      <c r="H644" s="9"/>
      <c r="I644" s="9"/>
      <c r="J644" s="9"/>
      <c r="K644" s="9"/>
      <c r="L644" s="9"/>
      <c r="M644" s="9"/>
      <c r="N644" s="9"/>
      <c r="O644" s="9"/>
      <c r="P644" s="9"/>
      <c r="Q644" s="9"/>
      <c r="R644" s="9"/>
      <c r="U644" s="9"/>
      <c r="V644" s="9"/>
      <c r="X644" s="9"/>
      <c r="Y644" s="9"/>
      <c r="Z644" s="9"/>
      <c r="AA644" s="9"/>
      <c r="AB644" s="9"/>
      <c r="AC644" s="9"/>
      <c r="AD644" s="9"/>
      <c r="AE644" s="9"/>
      <c r="AF644" s="9"/>
      <c r="AG644" s="9"/>
      <c r="AH644" s="9"/>
    </row>
    <row r="645" spans="1:34" x14ac:dyDescent="0.25">
      <c r="A645" s="9"/>
      <c r="B645" s="9"/>
      <c r="C645" s="9"/>
      <c r="D645" s="9"/>
      <c r="E645" s="9"/>
      <c r="F645" s="9"/>
      <c r="H645" s="9"/>
      <c r="I645" s="9"/>
      <c r="J645" s="9"/>
      <c r="K645" s="9"/>
      <c r="L645" s="9"/>
      <c r="M645" s="9"/>
      <c r="N645" s="9"/>
      <c r="O645" s="9"/>
      <c r="P645" s="9"/>
      <c r="Q645" s="9"/>
      <c r="R645" s="9"/>
      <c r="U645" s="9"/>
      <c r="V645" s="9"/>
      <c r="X645" s="9"/>
      <c r="Y645" s="9"/>
      <c r="Z645" s="9"/>
      <c r="AA645" s="9"/>
      <c r="AB645" s="9"/>
      <c r="AC645" s="9"/>
      <c r="AD645" s="9"/>
      <c r="AE645" s="9"/>
      <c r="AF645" s="9"/>
      <c r="AG645" s="9"/>
      <c r="AH645" s="9"/>
    </row>
    <row r="646" spans="1:34" x14ac:dyDescent="0.25">
      <c r="A646" s="9"/>
      <c r="B646" s="9"/>
      <c r="C646" s="9"/>
      <c r="D646" s="9"/>
      <c r="E646" s="9"/>
      <c r="F646" s="9"/>
      <c r="H646" s="9"/>
      <c r="I646" s="9"/>
      <c r="J646" s="9"/>
      <c r="K646" s="9"/>
      <c r="L646" s="9"/>
      <c r="M646" s="9"/>
      <c r="N646" s="9"/>
      <c r="O646" s="9"/>
      <c r="P646" s="9"/>
      <c r="Q646" s="9"/>
      <c r="R646" s="9"/>
      <c r="U646" s="9"/>
      <c r="V646" s="9"/>
      <c r="X646" s="9"/>
      <c r="Y646" s="9"/>
      <c r="Z646" s="9"/>
      <c r="AA646" s="9"/>
      <c r="AB646" s="9"/>
      <c r="AC646" s="9"/>
      <c r="AD646" s="9"/>
      <c r="AE646" s="9"/>
      <c r="AF646" s="9"/>
      <c r="AG646" s="9"/>
      <c r="AH646" s="9"/>
    </row>
    <row r="647" spans="1:34" x14ac:dyDescent="0.25">
      <c r="A647" s="9"/>
      <c r="B647" s="9"/>
      <c r="C647" s="9"/>
      <c r="D647" s="9"/>
      <c r="E647" s="9"/>
      <c r="F647" s="9"/>
      <c r="H647" s="9"/>
      <c r="I647" s="9"/>
      <c r="J647" s="9"/>
      <c r="K647" s="9"/>
      <c r="L647" s="9"/>
      <c r="M647" s="9"/>
      <c r="N647" s="9"/>
      <c r="O647" s="9"/>
      <c r="P647" s="9"/>
      <c r="Q647" s="9"/>
      <c r="R647" s="9"/>
      <c r="U647" s="9"/>
      <c r="V647" s="9"/>
      <c r="X647" s="9"/>
      <c r="Y647" s="9"/>
      <c r="Z647" s="9"/>
      <c r="AA647" s="9"/>
      <c r="AB647" s="9"/>
      <c r="AC647" s="9"/>
      <c r="AD647" s="9"/>
      <c r="AE647" s="9"/>
      <c r="AF647" s="9"/>
      <c r="AG647" s="9"/>
      <c r="AH647" s="9"/>
    </row>
    <row r="648" spans="1:34" x14ac:dyDescent="0.25">
      <c r="A648" s="9"/>
      <c r="B648" s="9"/>
      <c r="C648" s="9"/>
      <c r="D648" s="9"/>
      <c r="E648" s="9"/>
      <c r="F648" s="9"/>
      <c r="H648" s="9"/>
      <c r="I648" s="9"/>
      <c r="J648" s="9"/>
      <c r="K648" s="9"/>
      <c r="L648" s="9"/>
      <c r="M648" s="9"/>
      <c r="N648" s="9"/>
      <c r="O648" s="9"/>
      <c r="P648" s="9"/>
      <c r="Q648" s="9"/>
      <c r="R648" s="9"/>
      <c r="U648" s="9"/>
      <c r="V648" s="9"/>
      <c r="X648" s="9"/>
      <c r="Y648" s="9"/>
      <c r="Z648" s="9"/>
      <c r="AA648" s="9"/>
      <c r="AB648" s="9"/>
      <c r="AC648" s="9"/>
      <c r="AD648" s="9"/>
      <c r="AE648" s="9"/>
      <c r="AF648" s="9"/>
      <c r="AG648" s="9"/>
      <c r="AH648" s="9"/>
    </row>
    <row r="649" spans="1:34" x14ac:dyDescent="0.25">
      <c r="A649" s="9"/>
      <c r="B649" s="9"/>
      <c r="C649" s="9"/>
      <c r="D649" s="9"/>
      <c r="E649" s="9"/>
      <c r="F649" s="9"/>
      <c r="H649" s="9"/>
      <c r="I649" s="9"/>
      <c r="J649" s="9"/>
      <c r="K649" s="9"/>
      <c r="L649" s="9"/>
      <c r="M649" s="9"/>
      <c r="N649" s="9"/>
      <c r="O649" s="9"/>
      <c r="P649" s="9"/>
      <c r="Q649" s="9"/>
      <c r="R649" s="9"/>
      <c r="U649" s="9"/>
      <c r="V649" s="9"/>
      <c r="X649" s="9"/>
      <c r="Y649" s="9"/>
      <c r="Z649" s="9"/>
      <c r="AA649" s="9"/>
      <c r="AB649" s="9"/>
      <c r="AC649" s="9"/>
      <c r="AD649" s="9"/>
      <c r="AE649" s="9"/>
      <c r="AF649" s="9"/>
      <c r="AG649" s="9"/>
      <c r="AH649" s="9"/>
    </row>
    <row r="650" spans="1:34" x14ac:dyDescent="0.25">
      <c r="A650" s="9"/>
      <c r="B650" s="9"/>
      <c r="C650" s="9"/>
      <c r="D650" s="9"/>
      <c r="E650" s="9"/>
      <c r="F650" s="9"/>
      <c r="H650" s="9"/>
      <c r="I650" s="9"/>
      <c r="J650" s="9"/>
      <c r="K650" s="9"/>
      <c r="L650" s="9"/>
      <c r="M650" s="9"/>
      <c r="N650" s="9"/>
      <c r="O650" s="9"/>
      <c r="P650" s="9"/>
      <c r="Q650" s="9"/>
      <c r="R650" s="9"/>
      <c r="U650" s="9"/>
      <c r="V650" s="9"/>
      <c r="X650" s="9"/>
      <c r="Y650" s="9"/>
      <c r="Z650" s="9"/>
      <c r="AA650" s="9"/>
      <c r="AB650" s="9"/>
      <c r="AC650" s="9"/>
      <c r="AD650" s="9"/>
      <c r="AE650" s="9"/>
      <c r="AF650" s="9"/>
      <c r="AG650" s="9"/>
      <c r="AH650" s="9"/>
    </row>
    <row r="651" spans="1:34" x14ac:dyDescent="0.25">
      <c r="A651" s="9"/>
      <c r="B651" s="9"/>
      <c r="C651" s="9"/>
      <c r="D651" s="9"/>
      <c r="E651" s="9"/>
      <c r="F651" s="9"/>
      <c r="H651" s="9"/>
      <c r="I651" s="9"/>
      <c r="J651" s="9"/>
      <c r="K651" s="9"/>
      <c r="L651" s="9"/>
      <c r="M651" s="9"/>
      <c r="N651" s="9"/>
      <c r="O651" s="9"/>
      <c r="P651" s="9"/>
      <c r="Q651" s="9"/>
      <c r="R651" s="9"/>
      <c r="U651" s="9"/>
      <c r="V651" s="9"/>
      <c r="X651" s="9"/>
      <c r="Y651" s="9"/>
      <c r="Z651" s="9"/>
      <c r="AA651" s="9"/>
      <c r="AB651" s="9"/>
      <c r="AC651" s="9"/>
      <c r="AD651" s="9"/>
      <c r="AE651" s="9"/>
      <c r="AF651" s="9"/>
      <c r="AG651" s="9"/>
      <c r="AH651" s="9"/>
    </row>
    <row r="652" spans="1:34" x14ac:dyDescent="0.25">
      <c r="A652" s="9"/>
      <c r="B652" s="9"/>
      <c r="C652" s="9"/>
      <c r="D652" s="9"/>
      <c r="E652" s="9"/>
      <c r="F652" s="9"/>
      <c r="H652" s="9"/>
      <c r="I652" s="9"/>
      <c r="J652" s="9"/>
      <c r="K652" s="9"/>
      <c r="L652" s="9"/>
      <c r="M652" s="9"/>
      <c r="N652" s="9"/>
      <c r="O652" s="9"/>
      <c r="P652" s="9"/>
      <c r="Q652" s="9"/>
      <c r="R652" s="9"/>
      <c r="U652" s="9"/>
      <c r="V652" s="9"/>
      <c r="X652" s="9"/>
      <c r="Y652" s="9"/>
      <c r="Z652" s="9"/>
      <c r="AA652" s="9"/>
      <c r="AB652" s="9"/>
      <c r="AC652" s="9"/>
      <c r="AD652" s="9"/>
      <c r="AE652" s="9"/>
      <c r="AF652" s="9"/>
      <c r="AG652" s="9"/>
      <c r="AH652" s="9"/>
    </row>
    <row r="653" spans="1:34" x14ac:dyDescent="0.25">
      <c r="A653" s="9"/>
      <c r="B653" s="9"/>
      <c r="C653" s="9"/>
      <c r="D653" s="9"/>
      <c r="E653" s="9"/>
      <c r="F653" s="9"/>
      <c r="H653" s="9"/>
      <c r="I653" s="9"/>
      <c r="J653" s="9"/>
      <c r="K653" s="9"/>
      <c r="L653" s="9"/>
      <c r="M653" s="9"/>
      <c r="N653" s="9"/>
      <c r="O653" s="9"/>
      <c r="P653" s="9"/>
      <c r="Q653" s="9"/>
      <c r="R653" s="9"/>
      <c r="U653" s="9"/>
      <c r="V653" s="9"/>
      <c r="X653" s="9"/>
      <c r="Y653" s="9"/>
      <c r="Z653" s="9"/>
      <c r="AA653" s="9"/>
      <c r="AB653" s="9"/>
      <c r="AC653" s="9"/>
      <c r="AD653" s="9"/>
      <c r="AE653" s="9"/>
      <c r="AF653" s="9"/>
      <c r="AG653" s="9"/>
      <c r="AH653" s="9"/>
    </row>
    <row r="654" spans="1:34" x14ac:dyDescent="0.25">
      <c r="A654" s="9"/>
      <c r="B654" s="9"/>
      <c r="C654" s="9"/>
      <c r="D654" s="9"/>
      <c r="E654" s="9"/>
      <c r="F654" s="9"/>
      <c r="H654" s="9"/>
      <c r="I654" s="9"/>
      <c r="J654" s="9"/>
      <c r="K654" s="9"/>
      <c r="L654" s="9"/>
      <c r="M654" s="9"/>
      <c r="N654" s="9"/>
      <c r="O654" s="9"/>
      <c r="P654" s="9"/>
      <c r="Q654" s="9"/>
      <c r="R654" s="9"/>
      <c r="U654" s="9"/>
      <c r="V654" s="9"/>
      <c r="X654" s="9"/>
      <c r="Y654" s="9"/>
      <c r="Z654" s="9"/>
      <c r="AA654" s="9"/>
      <c r="AB654" s="9"/>
      <c r="AC654" s="9"/>
      <c r="AD654" s="9"/>
      <c r="AE654" s="9"/>
      <c r="AF654" s="9"/>
      <c r="AG654" s="9"/>
      <c r="AH654" s="9"/>
    </row>
    <row r="655" spans="1:34" x14ac:dyDescent="0.25">
      <c r="A655" s="9"/>
      <c r="B655" s="9"/>
      <c r="C655" s="9"/>
      <c r="D655" s="9"/>
      <c r="E655" s="9"/>
      <c r="F655" s="9"/>
      <c r="H655" s="9"/>
      <c r="I655" s="9"/>
      <c r="J655" s="9"/>
      <c r="K655" s="9"/>
      <c r="L655" s="9"/>
      <c r="M655" s="9"/>
      <c r="N655" s="9"/>
      <c r="O655" s="9"/>
      <c r="P655" s="9"/>
      <c r="Q655" s="9"/>
      <c r="R655" s="9"/>
      <c r="U655" s="9"/>
      <c r="V655" s="9"/>
      <c r="X655" s="9"/>
      <c r="Y655" s="9"/>
      <c r="Z655" s="9"/>
      <c r="AA655" s="9"/>
      <c r="AB655" s="9"/>
      <c r="AC655" s="9"/>
      <c r="AD655" s="9"/>
      <c r="AE655" s="9"/>
      <c r="AF655" s="9"/>
      <c r="AG655" s="9"/>
      <c r="AH655" s="9"/>
    </row>
    <row r="656" spans="1:34" x14ac:dyDescent="0.25">
      <c r="A656" s="9"/>
      <c r="B656" s="9"/>
      <c r="C656" s="9"/>
      <c r="D656" s="9"/>
      <c r="E656" s="9"/>
      <c r="F656" s="9"/>
      <c r="H656" s="9"/>
      <c r="I656" s="9"/>
      <c r="J656" s="9"/>
      <c r="K656" s="9"/>
      <c r="L656" s="9"/>
      <c r="M656" s="9"/>
      <c r="N656" s="9"/>
      <c r="O656" s="9"/>
      <c r="P656" s="9"/>
      <c r="Q656" s="9"/>
      <c r="R656" s="9"/>
      <c r="U656" s="9"/>
      <c r="V656" s="9"/>
      <c r="X656" s="9"/>
      <c r="Y656" s="9"/>
      <c r="Z656" s="9"/>
      <c r="AA656" s="9"/>
      <c r="AB656" s="9"/>
      <c r="AC656" s="9"/>
      <c r="AD656" s="9"/>
      <c r="AE656" s="9"/>
      <c r="AF656" s="9"/>
      <c r="AG656" s="9"/>
      <c r="AH656" s="9"/>
    </row>
    <row r="657" spans="1:34" x14ac:dyDescent="0.25">
      <c r="A657" s="9"/>
      <c r="B657" s="9"/>
      <c r="C657" s="9"/>
      <c r="D657" s="9"/>
      <c r="E657" s="9"/>
      <c r="F657" s="9"/>
      <c r="H657" s="9"/>
      <c r="I657" s="9"/>
      <c r="J657" s="9"/>
      <c r="K657" s="9"/>
      <c r="L657" s="9"/>
      <c r="M657" s="9"/>
      <c r="N657" s="9"/>
      <c r="O657" s="9"/>
      <c r="P657" s="9"/>
      <c r="Q657" s="9"/>
      <c r="R657" s="9"/>
      <c r="U657" s="9"/>
      <c r="V657" s="9"/>
      <c r="X657" s="9"/>
      <c r="Y657" s="9"/>
      <c r="Z657" s="9"/>
      <c r="AA657" s="9"/>
      <c r="AB657" s="9"/>
      <c r="AC657" s="9"/>
      <c r="AD657" s="9"/>
      <c r="AE657" s="9"/>
      <c r="AF657" s="9"/>
      <c r="AG657" s="9"/>
      <c r="AH657" s="9"/>
    </row>
    <row r="658" spans="1:34" x14ac:dyDescent="0.25">
      <c r="A658" s="9"/>
      <c r="B658" s="9"/>
      <c r="C658" s="9"/>
      <c r="D658" s="9"/>
      <c r="E658" s="9"/>
      <c r="F658" s="9"/>
      <c r="H658" s="9"/>
      <c r="I658" s="9"/>
      <c r="J658" s="9"/>
      <c r="K658" s="9"/>
      <c r="L658" s="9"/>
      <c r="M658" s="9"/>
      <c r="N658" s="9"/>
      <c r="O658" s="9"/>
      <c r="P658" s="9"/>
      <c r="Q658" s="9"/>
      <c r="R658" s="9"/>
      <c r="U658" s="9"/>
      <c r="V658" s="9"/>
      <c r="X658" s="9"/>
      <c r="Y658" s="9"/>
      <c r="Z658" s="9"/>
      <c r="AA658" s="9"/>
      <c r="AB658" s="9"/>
      <c r="AC658" s="9"/>
      <c r="AD658" s="9"/>
      <c r="AE658" s="9"/>
      <c r="AF658" s="9"/>
      <c r="AG658" s="9"/>
      <c r="AH658" s="9"/>
    </row>
    <row r="659" spans="1:34" x14ac:dyDescent="0.25">
      <c r="A659" s="9"/>
      <c r="B659" s="9"/>
      <c r="C659" s="9"/>
      <c r="D659" s="9"/>
      <c r="E659" s="9"/>
      <c r="F659" s="9"/>
      <c r="H659" s="9"/>
      <c r="I659" s="9"/>
      <c r="J659" s="9"/>
      <c r="K659" s="9"/>
      <c r="L659" s="9"/>
      <c r="M659" s="9"/>
      <c r="N659" s="9"/>
      <c r="O659" s="9"/>
      <c r="P659" s="9"/>
      <c r="Q659" s="9"/>
      <c r="R659" s="9"/>
      <c r="U659" s="9"/>
      <c r="V659" s="9"/>
      <c r="X659" s="9"/>
      <c r="Y659" s="9"/>
      <c r="Z659" s="9"/>
      <c r="AA659" s="9"/>
      <c r="AB659" s="9"/>
      <c r="AC659" s="9"/>
      <c r="AD659" s="9"/>
      <c r="AE659" s="9"/>
      <c r="AF659" s="9"/>
      <c r="AG659" s="9"/>
      <c r="AH659" s="9"/>
    </row>
    <row r="660" spans="1:34" x14ac:dyDescent="0.25">
      <c r="A660" s="9"/>
      <c r="B660" s="9"/>
      <c r="C660" s="9"/>
      <c r="D660" s="9"/>
      <c r="E660" s="9"/>
      <c r="F660" s="9"/>
      <c r="H660" s="9"/>
      <c r="I660" s="9"/>
      <c r="J660" s="9"/>
      <c r="K660" s="9"/>
      <c r="L660" s="9"/>
      <c r="M660" s="9"/>
      <c r="N660" s="9"/>
      <c r="O660" s="9"/>
      <c r="P660" s="9"/>
      <c r="Q660" s="9"/>
      <c r="R660" s="9"/>
      <c r="U660" s="9"/>
      <c r="V660" s="9"/>
      <c r="X660" s="9"/>
      <c r="Y660" s="9"/>
      <c r="Z660" s="9"/>
      <c r="AA660" s="9"/>
      <c r="AB660" s="9"/>
      <c r="AC660" s="9"/>
      <c r="AD660" s="9"/>
      <c r="AE660" s="9"/>
      <c r="AF660" s="9"/>
      <c r="AG660" s="9"/>
      <c r="AH660" s="9"/>
    </row>
    <row r="661" spans="1:34" x14ac:dyDescent="0.25">
      <c r="A661" s="9"/>
      <c r="B661" s="9"/>
      <c r="C661" s="9"/>
      <c r="D661" s="9"/>
      <c r="E661" s="9"/>
      <c r="F661" s="9"/>
      <c r="H661" s="9"/>
      <c r="I661" s="9"/>
      <c r="J661" s="9"/>
      <c r="K661" s="9"/>
      <c r="L661" s="9"/>
      <c r="M661" s="9"/>
      <c r="N661" s="9"/>
      <c r="O661" s="9"/>
      <c r="P661" s="9"/>
      <c r="Q661" s="9"/>
      <c r="R661" s="9"/>
      <c r="U661" s="9"/>
      <c r="V661" s="9"/>
      <c r="X661" s="9"/>
      <c r="Y661" s="9"/>
      <c r="Z661" s="9"/>
      <c r="AA661" s="9"/>
      <c r="AB661" s="9"/>
      <c r="AC661" s="9"/>
      <c r="AD661" s="9"/>
      <c r="AE661" s="9"/>
      <c r="AF661" s="9"/>
      <c r="AG661" s="9"/>
      <c r="AH661" s="9"/>
    </row>
    <row r="662" spans="1:34" x14ac:dyDescent="0.25">
      <c r="A662" s="9"/>
      <c r="B662" s="9"/>
      <c r="C662" s="9"/>
      <c r="D662" s="9"/>
      <c r="E662" s="9"/>
      <c r="F662" s="9"/>
      <c r="H662" s="9"/>
      <c r="I662" s="9"/>
      <c r="J662" s="9"/>
      <c r="K662" s="9"/>
      <c r="L662" s="9"/>
      <c r="M662" s="9"/>
      <c r="N662" s="9"/>
      <c r="O662" s="9"/>
      <c r="P662" s="9"/>
      <c r="Q662" s="9"/>
      <c r="R662" s="9"/>
      <c r="U662" s="9"/>
      <c r="V662" s="9"/>
      <c r="X662" s="9"/>
      <c r="Y662" s="9"/>
      <c r="Z662" s="9"/>
      <c r="AA662" s="9"/>
      <c r="AB662" s="9"/>
      <c r="AC662" s="9"/>
      <c r="AD662" s="9"/>
      <c r="AE662" s="9"/>
      <c r="AF662" s="9"/>
      <c r="AG662" s="9"/>
      <c r="AH662" s="9"/>
    </row>
    <row r="663" spans="1:34" x14ac:dyDescent="0.25">
      <c r="A663" s="9"/>
      <c r="B663" s="9"/>
      <c r="C663" s="9"/>
      <c r="D663" s="9"/>
      <c r="E663" s="9"/>
      <c r="F663" s="9"/>
      <c r="H663" s="9"/>
      <c r="I663" s="9"/>
      <c r="J663" s="9"/>
      <c r="K663" s="9"/>
      <c r="L663" s="9"/>
      <c r="M663" s="9"/>
      <c r="N663" s="9"/>
      <c r="O663" s="9"/>
      <c r="P663" s="9"/>
      <c r="Q663" s="9"/>
      <c r="R663" s="9"/>
      <c r="U663" s="9"/>
      <c r="V663" s="9"/>
      <c r="X663" s="9"/>
      <c r="Y663" s="9"/>
      <c r="Z663" s="9"/>
      <c r="AA663" s="9"/>
      <c r="AB663" s="9"/>
      <c r="AC663" s="9"/>
      <c r="AD663" s="9"/>
      <c r="AE663" s="9"/>
      <c r="AF663" s="9"/>
      <c r="AG663" s="9"/>
      <c r="AH663" s="9"/>
    </row>
    <row r="664" spans="1:34" x14ac:dyDescent="0.25">
      <c r="A664" s="9"/>
      <c r="B664" s="9"/>
      <c r="C664" s="9"/>
      <c r="D664" s="9"/>
      <c r="E664" s="9"/>
      <c r="F664" s="9"/>
      <c r="H664" s="9"/>
      <c r="I664" s="9"/>
      <c r="J664" s="9"/>
      <c r="K664" s="9"/>
      <c r="L664" s="9"/>
      <c r="M664" s="9"/>
      <c r="N664" s="9"/>
      <c r="O664" s="9"/>
      <c r="P664" s="9"/>
      <c r="Q664" s="9"/>
      <c r="R664" s="9"/>
      <c r="U664" s="9"/>
      <c r="V664" s="9"/>
      <c r="X664" s="9"/>
      <c r="Y664" s="9"/>
      <c r="Z664" s="9"/>
      <c r="AA664" s="9"/>
      <c r="AB664" s="9"/>
      <c r="AC664" s="9"/>
      <c r="AD664" s="9"/>
      <c r="AE664" s="9"/>
      <c r="AF664" s="9"/>
      <c r="AG664" s="9"/>
      <c r="AH664" s="9"/>
    </row>
    <row r="665" spans="1:34" x14ac:dyDescent="0.25">
      <c r="A665" s="9"/>
      <c r="B665" s="9"/>
      <c r="C665" s="9"/>
      <c r="D665" s="9"/>
      <c r="E665" s="9"/>
      <c r="F665" s="9"/>
      <c r="H665" s="9"/>
      <c r="I665" s="9"/>
      <c r="J665" s="9"/>
      <c r="K665" s="9"/>
      <c r="L665" s="9"/>
      <c r="M665" s="9"/>
      <c r="N665" s="9"/>
      <c r="O665" s="9"/>
      <c r="P665" s="9"/>
      <c r="Q665" s="9"/>
      <c r="R665" s="9"/>
      <c r="U665" s="9"/>
      <c r="V665" s="9"/>
      <c r="X665" s="9"/>
      <c r="Y665" s="9"/>
      <c r="Z665" s="9"/>
      <c r="AA665" s="9"/>
      <c r="AB665" s="9"/>
      <c r="AC665" s="9"/>
      <c r="AD665" s="9"/>
      <c r="AE665" s="9"/>
      <c r="AF665" s="9"/>
      <c r="AG665" s="9"/>
      <c r="AH665" s="9"/>
    </row>
    <row r="666" spans="1:34" x14ac:dyDescent="0.25">
      <c r="A666" s="9"/>
      <c r="B666" s="9"/>
      <c r="C666" s="9"/>
      <c r="D666" s="9"/>
      <c r="E666" s="9"/>
      <c r="F666" s="9"/>
      <c r="H666" s="9"/>
      <c r="I666" s="9"/>
      <c r="J666" s="9"/>
      <c r="K666" s="9"/>
      <c r="L666" s="9"/>
      <c r="M666" s="9"/>
      <c r="N666" s="9"/>
      <c r="O666" s="9"/>
      <c r="P666" s="9"/>
      <c r="Q666" s="9"/>
      <c r="R666" s="9"/>
      <c r="U666" s="9"/>
      <c r="V666" s="9"/>
      <c r="X666" s="9"/>
      <c r="Y666" s="9"/>
      <c r="Z666" s="9"/>
      <c r="AA666" s="9"/>
      <c r="AB666" s="9"/>
      <c r="AC666" s="9"/>
      <c r="AD666" s="9"/>
      <c r="AE666" s="9"/>
      <c r="AF666" s="9"/>
      <c r="AG666" s="9"/>
      <c r="AH666" s="9"/>
    </row>
    <row r="667" spans="1:34" x14ac:dyDescent="0.25">
      <c r="A667" s="9"/>
      <c r="B667" s="9"/>
      <c r="C667" s="9"/>
      <c r="D667" s="9"/>
      <c r="E667" s="9"/>
      <c r="F667" s="9"/>
      <c r="H667" s="9"/>
      <c r="I667" s="9"/>
      <c r="J667" s="9"/>
      <c r="K667" s="9"/>
      <c r="L667" s="9"/>
      <c r="M667" s="9"/>
      <c r="N667" s="9"/>
      <c r="O667" s="9"/>
      <c r="P667" s="9"/>
      <c r="Q667" s="9"/>
      <c r="R667" s="9"/>
      <c r="U667" s="9"/>
      <c r="V667" s="9"/>
      <c r="X667" s="9"/>
      <c r="Y667" s="9"/>
      <c r="Z667" s="9"/>
      <c r="AA667" s="9"/>
      <c r="AB667" s="9"/>
      <c r="AC667" s="9"/>
      <c r="AD667" s="9"/>
      <c r="AE667" s="9"/>
      <c r="AF667" s="9"/>
      <c r="AG667" s="9"/>
      <c r="AH667" s="9"/>
    </row>
    <row r="668" spans="1:34" x14ac:dyDescent="0.25">
      <c r="A668" s="9"/>
      <c r="B668" s="9"/>
      <c r="C668" s="9"/>
      <c r="D668" s="9"/>
      <c r="E668" s="9"/>
      <c r="F668" s="9"/>
      <c r="H668" s="9"/>
      <c r="I668" s="9"/>
      <c r="J668" s="9"/>
      <c r="K668" s="9"/>
      <c r="L668" s="9"/>
      <c r="M668" s="9"/>
      <c r="N668" s="9"/>
      <c r="O668" s="9"/>
      <c r="P668" s="9"/>
      <c r="Q668" s="9"/>
      <c r="R668" s="9"/>
      <c r="U668" s="9"/>
      <c r="V668" s="9"/>
      <c r="X668" s="9"/>
      <c r="Y668" s="9"/>
      <c r="Z668" s="9"/>
      <c r="AA668" s="9"/>
      <c r="AB668" s="9"/>
      <c r="AC668" s="9"/>
      <c r="AD668" s="9"/>
      <c r="AE668" s="9"/>
      <c r="AF668" s="9"/>
      <c r="AG668" s="9"/>
      <c r="AH668" s="9"/>
    </row>
    <row r="669" spans="1:34" x14ac:dyDescent="0.25">
      <c r="A669" s="9"/>
      <c r="B669" s="9"/>
      <c r="C669" s="9"/>
      <c r="D669" s="9"/>
      <c r="E669" s="9"/>
      <c r="F669" s="9"/>
      <c r="H669" s="9"/>
      <c r="I669" s="9"/>
      <c r="J669" s="9"/>
      <c r="K669" s="9"/>
      <c r="L669" s="9"/>
      <c r="M669" s="9"/>
      <c r="N669" s="9"/>
      <c r="O669" s="9"/>
      <c r="P669" s="9"/>
      <c r="Q669" s="9"/>
      <c r="R669" s="9"/>
      <c r="U669" s="9"/>
      <c r="V669" s="9"/>
      <c r="X669" s="9"/>
      <c r="Y669" s="9"/>
      <c r="Z669" s="9"/>
      <c r="AA669" s="9"/>
      <c r="AB669" s="9"/>
      <c r="AC669" s="9"/>
      <c r="AD669" s="9"/>
      <c r="AE669" s="9"/>
      <c r="AF669" s="9"/>
      <c r="AG669" s="9"/>
      <c r="AH669" s="9"/>
    </row>
    <row r="670" spans="1:34" x14ac:dyDescent="0.25">
      <c r="A670" s="9"/>
      <c r="B670" s="9"/>
      <c r="C670" s="9"/>
      <c r="D670" s="9"/>
      <c r="E670" s="9"/>
      <c r="F670" s="9"/>
      <c r="H670" s="9"/>
      <c r="I670" s="9"/>
      <c r="J670" s="9"/>
      <c r="K670" s="9"/>
      <c r="L670" s="9"/>
      <c r="M670" s="9"/>
      <c r="N670" s="9"/>
      <c r="O670" s="9"/>
      <c r="P670" s="9"/>
      <c r="Q670" s="9"/>
      <c r="R670" s="9"/>
      <c r="U670" s="9"/>
      <c r="V670" s="9"/>
      <c r="X670" s="9"/>
      <c r="Y670" s="9"/>
      <c r="Z670" s="9"/>
      <c r="AA670" s="9"/>
      <c r="AB670" s="9"/>
      <c r="AC670" s="9"/>
      <c r="AD670" s="9"/>
      <c r="AE670" s="9"/>
      <c r="AF670" s="9"/>
      <c r="AG670" s="9"/>
      <c r="AH670" s="9"/>
    </row>
    <row r="671" spans="1:34" x14ac:dyDescent="0.25">
      <c r="A671" s="9"/>
      <c r="B671" s="9"/>
      <c r="C671" s="9"/>
      <c r="D671" s="9"/>
      <c r="E671" s="9"/>
      <c r="F671" s="9"/>
      <c r="H671" s="9"/>
      <c r="I671" s="9"/>
      <c r="J671" s="9"/>
      <c r="K671" s="9"/>
      <c r="L671" s="9"/>
      <c r="M671" s="9"/>
      <c r="N671" s="9"/>
      <c r="O671" s="9"/>
      <c r="P671" s="9"/>
      <c r="Q671" s="9"/>
      <c r="R671" s="9"/>
      <c r="U671" s="9"/>
      <c r="V671" s="9"/>
      <c r="X671" s="9"/>
      <c r="Y671" s="9"/>
      <c r="Z671" s="9"/>
      <c r="AA671" s="9"/>
      <c r="AB671" s="9"/>
      <c r="AC671" s="9"/>
      <c r="AD671" s="9"/>
      <c r="AE671" s="9"/>
      <c r="AF671" s="9"/>
      <c r="AG671" s="9"/>
      <c r="AH671" s="9"/>
    </row>
    <row r="672" spans="1:34" x14ac:dyDescent="0.25">
      <c r="A672" s="9"/>
      <c r="B672" s="9"/>
      <c r="C672" s="9"/>
      <c r="D672" s="9"/>
      <c r="E672" s="9"/>
      <c r="F672" s="9"/>
      <c r="H672" s="9"/>
      <c r="I672" s="9"/>
      <c r="J672" s="9"/>
      <c r="K672" s="9"/>
      <c r="L672" s="9"/>
      <c r="M672" s="9"/>
      <c r="N672" s="9"/>
      <c r="O672" s="9"/>
      <c r="P672" s="9"/>
      <c r="Q672" s="9"/>
      <c r="R672" s="9"/>
      <c r="U672" s="9"/>
      <c r="V672" s="9"/>
      <c r="X672" s="9"/>
      <c r="Y672" s="9"/>
      <c r="Z672" s="9"/>
      <c r="AA672" s="9"/>
      <c r="AB672" s="9"/>
      <c r="AC672" s="9"/>
      <c r="AD672" s="9"/>
      <c r="AE672" s="9"/>
      <c r="AF672" s="9"/>
      <c r="AG672" s="9"/>
      <c r="AH672" s="9"/>
    </row>
    <row r="673" spans="1:34" x14ac:dyDescent="0.25">
      <c r="A673" s="9"/>
      <c r="B673" s="9"/>
      <c r="C673" s="9"/>
      <c r="D673" s="9"/>
      <c r="E673" s="9"/>
      <c r="F673" s="9"/>
      <c r="H673" s="9"/>
      <c r="I673" s="9"/>
      <c r="J673" s="9"/>
      <c r="K673" s="9"/>
      <c r="L673" s="9"/>
      <c r="M673" s="9"/>
      <c r="N673" s="9"/>
      <c r="O673" s="9"/>
      <c r="P673" s="9"/>
      <c r="Q673" s="9"/>
      <c r="R673" s="9"/>
      <c r="U673" s="9"/>
      <c r="V673" s="9"/>
      <c r="X673" s="9"/>
      <c r="Y673" s="9"/>
      <c r="Z673" s="9"/>
      <c r="AA673" s="9"/>
      <c r="AB673" s="9"/>
      <c r="AC673" s="9"/>
      <c r="AD673" s="9"/>
      <c r="AE673" s="9"/>
      <c r="AF673" s="9"/>
      <c r="AG673" s="9"/>
      <c r="AH673" s="9"/>
    </row>
    <row r="674" spans="1:34" x14ac:dyDescent="0.25">
      <c r="A674" s="9"/>
      <c r="B674" s="9"/>
      <c r="C674" s="9"/>
      <c r="D674" s="9"/>
      <c r="E674" s="9"/>
      <c r="F674" s="9"/>
      <c r="H674" s="9"/>
      <c r="I674" s="9"/>
      <c r="J674" s="9"/>
      <c r="K674" s="9"/>
      <c r="L674" s="9"/>
      <c r="M674" s="9"/>
      <c r="N674" s="9"/>
      <c r="O674" s="9"/>
      <c r="P674" s="9"/>
      <c r="Q674" s="9"/>
      <c r="R674" s="9"/>
      <c r="U674" s="9"/>
      <c r="V674" s="9"/>
      <c r="X674" s="9"/>
      <c r="Y674" s="9"/>
      <c r="Z674" s="9"/>
      <c r="AA674" s="9"/>
      <c r="AB674" s="9"/>
      <c r="AC674" s="9"/>
      <c r="AD674" s="9"/>
      <c r="AE674" s="9"/>
      <c r="AF674" s="9"/>
      <c r="AG674" s="9"/>
      <c r="AH674" s="9"/>
    </row>
    <row r="675" spans="1:34" x14ac:dyDescent="0.25">
      <c r="A675" s="9"/>
      <c r="B675" s="9"/>
      <c r="C675" s="9"/>
      <c r="D675" s="9"/>
      <c r="E675" s="9"/>
      <c r="F675" s="9"/>
      <c r="H675" s="9"/>
      <c r="I675" s="9"/>
      <c r="J675" s="9"/>
      <c r="K675" s="9"/>
      <c r="L675" s="9"/>
      <c r="M675" s="9"/>
      <c r="N675" s="9"/>
      <c r="O675" s="9"/>
      <c r="P675" s="9"/>
      <c r="Q675" s="9"/>
      <c r="R675" s="9"/>
      <c r="U675" s="9"/>
      <c r="V675" s="9"/>
      <c r="X675" s="9"/>
      <c r="Y675" s="9"/>
      <c r="Z675" s="9"/>
      <c r="AA675" s="9"/>
      <c r="AB675" s="9"/>
      <c r="AC675" s="9"/>
      <c r="AD675" s="9"/>
      <c r="AE675" s="9"/>
      <c r="AF675" s="9"/>
      <c r="AG675" s="9"/>
      <c r="AH675" s="9"/>
    </row>
    <row r="676" spans="1:34" x14ac:dyDescent="0.25">
      <c r="A676" s="9"/>
      <c r="B676" s="9"/>
      <c r="C676" s="9"/>
      <c r="D676" s="9"/>
      <c r="E676" s="9"/>
      <c r="F676" s="9"/>
      <c r="H676" s="9"/>
      <c r="I676" s="9"/>
      <c r="J676" s="9"/>
      <c r="K676" s="9"/>
      <c r="L676" s="9"/>
      <c r="M676" s="9"/>
      <c r="N676" s="9"/>
      <c r="O676" s="9"/>
      <c r="P676" s="9"/>
      <c r="Q676" s="9"/>
      <c r="R676" s="9"/>
      <c r="U676" s="9"/>
      <c r="V676" s="9"/>
      <c r="X676" s="9"/>
      <c r="Y676" s="9"/>
      <c r="Z676" s="9"/>
      <c r="AA676" s="9"/>
      <c r="AB676" s="9"/>
      <c r="AC676" s="9"/>
      <c r="AD676" s="9"/>
      <c r="AE676" s="9"/>
      <c r="AF676" s="9"/>
      <c r="AG676" s="9"/>
      <c r="AH676" s="9"/>
    </row>
    <row r="677" spans="1:34" x14ac:dyDescent="0.25">
      <c r="A677" s="9"/>
      <c r="B677" s="9"/>
      <c r="C677" s="9"/>
      <c r="D677" s="9"/>
      <c r="E677" s="9"/>
      <c r="F677" s="9"/>
      <c r="H677" s="9"/>
      <c r="I677" s="9"/>
      <c r="J677" s="9"/>
      <c r="K677" s="9"/>
      <c r="L677" s="9"/>
      <c r="M677" s="9"/>
      <c r="N677" s="9"/>
      <c r="O677" s="9"/>
      <c r="P677" s="9"/>
      <c r="Q677" s="9"/>
      <c r="R677" s="9"/>
      <c r="U677" s="9"/>
      <c r="V677" s="9"/>
      <c r="X677" s="9"/>
      <c r="Y677" s="9"/>
      <c r="Z677" s="9"/>
      <c r="AA677" s="9"/>
      <c r="AB677" s="9"/>
      <c r="AC677" s="9"/>
      <c r="AD677" s="9"/>
      <c r="AE677" s="9"/>
      <c r="AF677" s="9"/>
      <c r="AG677" s="9"/>
      <c r="AH677" s="9"/>
    </row>
    <row r="678" spans="1:34" x14ac:dyDescent="0.25">
      <c r="A678" s="9"/>
      <c r="B678" s="9"/>
      <c r="C678" s="9"/>
      <c r="D678" s="9"/>
      <c r="E678" s="9"/>
      <c r="F678" s="9"/>
      <c r="H678" s="9"/>
      <c r="I678" s="9"/>
      <c r="J678" s="9"/>
      <c r="K678" s="9"/>
      <c r="L678" s="9"/>
      <c r="M678" s="9"/>
      <c r="N678" s="9"/>
      <c r="O678" s="9"/>
      <c r="P678" s="9"/>
      <c r="Q678" s="9"/>
      <c r="R678" s="9"/>
      <c r="U678" s="9"/>
      <c r="V678" s="9"/>
      <c r="X678" s="9"/>
      <c r="Y678" s="9"/>
      <c r="Z678" s="9"/>
      <c r="AA678" s="9"/>
      <c r="AB678" s="9"/>
      <c r="AC678" s="9"/>
      <c r="AD678" s="9"/>
      <c r="AE678" s="9"/>
      <c r="AF678" s="9"/>
      <c r="AG678" s="9"/>
      <c r="AH678" s="9"/>
    </row>
    <row r="679" spans="1:34" x14ac:dyDescent="0.25">
      <c r="A679" s="9"/>
      <c r="B679" s="9"/>
      <c r="C679" s="9"/>
      <c r="D679" s="9"/>
      <c r="E679" s="9"/>
      <c r="F679" s="9"/>
      <c r="H679" s="9"/>
      <c r="I679" s="9"/>
      <c r="J679" s="9"/>
      <c r="K679" s="9"/>
      <c r="L679" s="9"/>
      <c r="M679" s="9"/>
      <c r="N679" s="9"/>
      <c r="O679" s="9"/>
      <c r="P679" s="9"/>
      <c r="Q679" s="9"/>
      <c r="R679" s="9"/>
      <c r="U679" s="9"/>
      <c r="V679" s="9"/>
      <c r="X679" s="9"/>
      <c r="Y679" s="9"/>
      <c r="Z679" s="9"/>
      <c r="AA679" s="9"/>
      <c r="AB679" s="9"/>
      <c r="AC679" s="9"/>
      <c r="AD679" s="9"/>
      <c r="AE679" s="9"/>
      <c r="AF679" s="9"/>
      <c r="AG679" s="9"/>
      <c r="AH679" s="9"/>
    </row>
    <row r="680" spans="1:34" x14ac:dyDescent="0.25">
      <c r="A680" s="9"/>
      <c r="B680" s="9"/>
      <c r="C680" s="9"/>
      <c r="D680" s="9"/>
      <c r="E680" s="9"/>
      <c r="F680" s="9"/>
      <c r="H680" s="9"/>
      <c r="I680" s="9"/>
      <c r="J680" s="9"/>
      <c r="K680" s="9"/>
      <c r="L680" s="9"/>
      <c r="M680" s="9"/>
      <c r="N680" s="9"/>
      <c r="O680" s="9"/>
      <c r="P680" s="9"/>
      <c r="Q680" s="9"/>
      <c r="R680" s="9"/>
      <c r="U680" s="9"/>
      <c r="V680" s="9"/>
      <c r="X680" s="9"/>
      <c r="Y680" s="9"/>
      <c r="Z680" s="9"/>
      <c r="AA680" s="9"/>
      <c r="AB680" s="9"/>
      <c r="AC680" s="9"/>
      <c r="AD680" s="9"/>
      <c r="AE680" s="9"/>
      <c r="AF680" s="9"/>
      <c r="AG680" s="9"/>
      <c r="AH680" s="9"/>
    </row>
    <row r="681" spans="1:34" x14ac:dyDescent="0.25">
      <c r="A681" s="9"/>
      <c r="B681" s="9"/>
      <c r="C681" s="9"/>
      <c r="D681" s="9"/>
      <c r="E681" s="9"/>
      <c r="F681" s="9"/>
      <c r="H681" s="9"/>
      <c r="I681" s="9"/>
      <c r="J681" s="9"/>
      <c r="K681" s="9"/>
      <c r="L681" s="9"/>
      <c r="M681" s="9"/>
      <c r="N681" s="9"/>
      <c r="O681" s="9"/>
      <c r="P681" s="9"/>
      <c r="Q681" s="9"/>
      <c r="R681" s="9"/>
      <c r="U681" s="9"/>
      <c r="V681" s="9"/>
      <c r="X681" s="9"/>
      <c r="Y681" s="9"/>
      <c r="Z681" s="9"/>
      <c r="AA681" s="9"/>
      <c r="AB681" s="9"/>
      <c r="AC681" s="9"/>
      <c r="AD681" s="9"/>
      <c r="AE681" s="9"/>
      <c r="AF681" s="9"/>
      <c r="AG681" s="9"/>
      <c r="AH681" s="9"/>
    </row>
    <row r="682" spans="1:34" x14ac:dyDescent="0.25">
      <c r="A682" s="9"/>
      <c r="B682" s="9"/>
      <c r="C682" s="9"/>
      <c r="D682" s="9"/>
      <c r="E682" s="9"/>
      <c r="F682" s="9"/>
      <c r="H682" s="9"/>
      <c r="I682" s="9"/>
      <c r="J682" s="9"/>
      <c r="K682" s="9"/>
      <c r="L682" s="9"/>
      <c r="M682" s="9"/>
      <c r="N682" s="9"/>
      <c r="O682" s="9"/>
      <c r="P682" s="9"/>
      <c r="Q682" s="9"/>
      <c r="R682" s="9"/>
      <c r="U682" s="9"/>
      <c r="V682" s="9"/>
      <c r="X682" s="9"/>
      <c r="Y682" s="9"/>
      <c r="Z682" s="9"/>
      <c r="AA682" s="9"/>
      <c r="AB682" s="9"/>
      <c r="AC682" s="9"/>
      <c r="AD682" s="9"/>
      <c r="AE682" s="9"/>
      <c r="AF682" s="9"/>
      <c r="AG682" s="9"/>
      <c r="AH682" s="9"/>
    </row>
    <row r="683" spans="1:34" x14ac:dyDescent="0.25">
      <c r="A683" s="9"/>
      <c r="B683" s="9"/>
      <c r="C683" s="9"/>
      <c r="D683" s="9"/>
      <c r="E683" s="9"/>
      <c r="F683" s="9"/>
      <c r="H683" s="9"/>
      <c r="I683" s="9"/>
      <c r="J683" s="9"/>
      <c r="K683" s="9"/>
      <c r="L683" s="9"/>
      <c r="M683" s="9"/>
      <c r="N683" s="9"/>
      <c r="O683" s="9"/>
      <c r="P683" s="9"/>
      <c r="Q683" s="9"/>
      <c r="R683" s="9"/>
      <c r="U683" s="9"/>
      <c r="V683" s="9"/>
      <c r="X683" s="9"/>
      <c r="Y683" s="9"/>
      <c r="Z683" s="9"/>
      <c r="AA683" s="9"/>
      <c r="AB683" s="9"/>
      <c r="AC683" s="9"/>
      <c r="AD683" s="9"/>
      <c r="AE683" s="9"/>
      <c r="AF683" s="9"/>
      <c r="AG683" s="9"/>
      <c r="AH683" s="9"/>
    </row>
    <row r="684" spans="1:34" x14ac:dyDescent="0.25">
      <c r="A684" s="9"/>
      <c r="B684" s="9"/>
      <c r="C684" s="9"/>
      <c r="D684" s="9"/>
      <c r="E684" s="9"/>
      <c r="F684" s="9"/>
      <c r="H684" s="9"/>
      <c r="I684" s="9"/>
      <c r="J684" s="9"/>
      <c r="K684" s="9"/>
      <c r="L684" s="9"/>
      <c r="M684" s="9"/>
      <c r="N684" s="9"/>
      <c r="O684" s="9"/>
      <c r="P684" s="9"/>
      <c r="Q684" s="9"/>
      <c r="R684" s="9"/>
      <c r="U684" s="9"/>
      <c r="V684" s="9"/>
      <c r="X684" s="9"/>
      <c r="Y684" s="9"/>
      <c r="Z684" s="9"/>
      <c r="AA684" s="9"/>
      <c r="AB684" s="9"/>
      <c r="AC684" s="9"/>
      <c r="AD684" s="9"/>
      <c r="AE684" s="9"/>
      <c r="AF684" s="9"/>
      <c r="AG684" s="9"/>
      <c r="AH684" s="9"/>
    </row>
    <row r="685" spans="1:34" x14ac:dyDescent="0.25">
      <c r="A685" s="9"/>
      <c r="B685" s="9"/>
      <c r="C685" s="9"/>
      <c r="D685" s="9"/>
      <c r="E685" s="9"/>
      <c r="F685" s="9"/>
      <c r="H685" s="9"/>
      <c r="I685" s="9"/>
      <c r="J685" s="9"/>
      <c r="K685" s="9"/>
      <c r="L685" s="9"/>
      <c r="M685" s="9"/>
      <c r="N685" s="9"/>
      <c r="O685" s="9"/>
      <c r="P685" s="9"/>
      <c r="Q685" s="9"/>
      <c r="R685" s="9"/>
      <c r="U685" s="9"/>
      <c r="V685" s="9"/>
      <c r="X685" s="9"/>
      <c r="Y685" s="9"/>
      <c r="Z685" s="9"/>
      <c r="AA685" s="9"/>
      <c r="AB685" s="9"/>
      <c r="AC685" s="9"/>
      <c r="AD685" s="9"/>
      <c r="AE685" s="9"/>
      <c r="AF685" s="9"/>
      <c r="AG685" s="9"/>
      <c r="AH685" s="9"/>
    </row>
    <row r="686" spans="1:34" x14ac:dyDescent="0.25">
      <c r="A686" s="9"/>
      <c r="B686" s="9"/>
      <c r="C686" s="9"/>
      <c r="D686" s="9"/>
      <c r="E686" s="9"/>
      <c r="F686" s="9"/>
      <c r="H686" s="9"/>
      <c r="I686" s="9"/>
      <c r="J686" s="9"/>
      <c r="K686" s="9"/>
      <c r="L686" s="9"/>
      <c r="M686" s="9"/>
      <c r="N686" s="9"/>
      <c r="O686" s="9"/>
      <c r="P686" s="9"/>
      <c r="Q686" s="9"/>
      <c r="R686" s="9"/>
      <c r="U686" s="9"/>
      <c r="V686" s="9"/>
      <c r="X686" s="9"/>
      <c r="Y686" s="9"/>
      <c r="Z686" s="9"/>
      <c r="AA686" s="9"/>
      <c r="AB686" s="9"/>
      <c r="AC686" s="9"/>
      <c r="AD686" s="9"/>
      <c r="AE686" s="9"/>
      <c r="AF686" s="9"/>
      <c r="AG686" s="9"/>
      <c r="AH686" s="9"/>
    </row>
    <row r="687" spans="1:34" x14ac:dyDescent="0.25">
      <c r="A687" s="9"/>
      <c r="B687" s="9"/>
      <c r="C687" s="9"/>
      <c r="D687" s="9"/>
      <c r="E687" s="9"/>
      <c r="F687" s="9"/>
      <c r="H687" s="9"/>
      <c r="I687" s="9"/>
      <c r="J687" s="9"/>
      <c r="K687" s="9"/>
      <c r="L687" s="9"/>
      <c r="M687" s="9"/>
      <c r="N687" s="9"/>
      <c r="O687" s="9"/>
      <c r="P687" s="9"/>
      <c r="Q687" s="9"/>
      <c r="R687" s="9"/>
      <c r="U687" s="9"/>
      <c r="V687" s="9"/>
      <c r="X687" s="9"/>
      <c r="Y687" s="9"/>
      <c r="Z687" s="9"/>
      <c r="AA687" s="9"/>
      <c r="AB687" s="9"/>
      <c r="AC687" s="9"/>
      <c r="AD687" s="9"/>
      <c r="AE687" s="9"/>
      <c r="AF687" s="9"/>
      <c r="AG687" s="9"/>
      <c r="AH687" s="9"/>
    </row>
    <row r="688" spans="1:34" x14ac:dyDescent="0.25">
      <c r="A688" s="9"/>
      <c r="B688" s="9"/>
      <c r="C688" s="9"/>
      <c r="D688" s="9"/>
      <c r="E688" s="9"/>
      <c r="F688" s="9"/>
      <c r="H688" s="9"/>
      <c r="I688" s="9"/>
      <c r="J688" s="9"/>
      <c r="K688" s="9"/>
      <c r="L688" s="9"/>
      <c r="M688" s="9"/>
      <c r="N688" s="9"/>
      <c r="O688" s="9"/>
      <c r="P688" s="9"/>
      <c r="Q688" s="9"/>
      <c r="R688" s="9"/>
      <c r="U688" s="9"/>
      <c r="V688" s="9"/>
      <c r="X688" s="9"/>
      <c r="Y688" s="9"/>
      <c r="Z688" s="9"/>
      <c r="AA688" s="9"/>
      <c r="AB688" s="9"/>
      <c r="AC688" s="9"/>
      <c r="AD688" s="9"/>
      <c r="AE688" s="9"/>
      <c r="AF688" s="9"/>
      <c r="AG688" s="9"/>
      <c r="AH688" s="9"/>
    </row>
    <row r="689" spans="1:34" x14ac:dyDescent="0.25">
      <c r="A689" s="9"/>
      <c r="B689" s="9"/>
      <c r="C689" s="9"/>
      <c r="D689" s="9"/>
      <c r="E689" s="9"/>
      <c r="F689" s="9"/>
      <c r="H689" s="9"/>
      <c r="I689" s="9"/>
      <c r="J689" s="9"/>
      <c r="K689" s="9"/>
      <c r="L689" s="9"/>
      <c r="M689" s="9"/>
      <c r="N689" s="9"/>
      <c r="O689" s="9"/>
      <c r="P689" s="9"/>
      <c r="Q689" s="9"/>
      <c r="R689" s="9"/>
      <c r="U689" s="9"/>
      <c r="V689" s="9"/>
      <c r="X689" s="9"/>
      <c r="Y689" s="9"/>
      <c r="Z689" s="9"/>
      <c r="AA689" s="9"/>
      <c r="AB689" s="9"/>
      <c r="AC689" s="9"/>
      <c r="AD689" s="9"/>
      <c r="AE689" s="9"/>
      <c r="AF689" s="9"/>
      <c r="AG689" s="9"/>
      <c r="AH689" s="9"/>
    </row>
    <row r="690" spans="1:34" x14ac:dyDescent="0.25">
      <c r="A690" s="9"/>
      <c r="B690" s="9"/>
      <c r="C690" s="9"/>
      <c r="D690" s="9"/>
      <c r="E690" s="9"/>
      <c r="F690" s="9"/>
      <c r="H690" s="9"/>
      <c r="I690" s="9"/>
      <c r="J690" s="9"/>
      <c r="K690" s="9"/>
      <c r="L690" s="9"/>
      <c r="M690" s="9"/>
      <c r="N690" s="9"/>
      <c r="O690" s="9"/>
      <c r="P690" s="9"/>
      <c r="Q690" s="9"/>
      <c r="R690" s="9"/>
      <c r="U690" s="9"/>
      <c r="V690" s="9"/>
      <c r="X690" s="9"/>
      <c r="Y690" s="9"/>
      <c r="Z690" s="9"/>
      <c r="AA690" s="9"/>
      <c r="AB690" s="9"/>
      <c r="AC690" s="9"/>
      <c r="AD690" s="9"/>
      <c r="AE690" s="9"/>
      <c r="AF690" s="9"/>
      <c r="AG690" s="9"/>
      <c r="AH690" s="9"/>
    </row>
    <row r="691" spans="1:34" x14ac:dyDescent="0.25">
      <c r="A691" s="9"/>
      <c r="B691" s="9"/>
      <c r="C691" s="9"/>
      <c r="D691" s="9"/>
      <c r="E691" s="9"/>
      <c r="F691" s="9"/>
      <c r="H691" s="9"/>
      <c r="I691" s="9"/>
      <c r="J691" s="9"/>
      <c r="K691" s="9"/>
      <c r="L691" s="9"/>
      <c r="M691" s="9"/>
      <c r="N691" s="9"/>
      <c r="O691" s="9"/>
      <c r="P691" s="9"/>
      <c r="Q691" s="9"/>
      <c r="R691" s="9"/>
      <c r="U691" s="9"/>
      <c r="V691" s="9"/>
      <c r="X691" s="9"/>
      <c r="Y691" s="9"/>
      <c r="Z691" s="9"/>
      <c r="AA691" s="9"/>
      <c r="AB691" s="9"/>
      <c r="AC691" s="9"/>
      <c r="AD691" s="9"/>
      <c r="AE691" s="9"/>
      <c r="AF691" s="9"/>
      <c r="AG691" s="9"/>
      <c r="AH691" s="9"/>
    </row>
    <row r="692" spans="1:34" x14ac:dyDescent="0.25">
      <c r="A692" s="9"/>
      <c r="B692" s="9"/>
      <c r="C692" s="9"/>
      <c r="D692" s="9"/>
      <c r="E692" s="9"/>
      <c r="F692" s="9"/>
      <c r="H692" s="9"/>
      <c r="I692" s="9"/>
      <c r="J692" s="9"/>
      <c r="K692" s="9"/>
      <c r="L692" s="9"/>
      <c r="M692" s="9"/>
      <c r="N692" s="9"/>
      <c r="O692" s="9"/>
      <c r="P692" s="9"/>
      <c r="Q692" s="9"/>
      <c r="R692" s="9"/>
      <c r="U692" s="9"/>
      <c r="V692" s="9"/>
      <c r="X692" s="9"/>
      <c r="Y692" s="9"/>
      <c r="Z692" s="9"/>
      <c r="AA692" s="9"/>
      <c r="AB692" s="9"/>
      <c r="AC692" s="9"/>
      <c r="AD692" s="9"/>
      <c r="AE692" s="9"/>
      <c r="AF692" s="9"/>
      <c r="AG692" s="9"/>
      <c r="AH692" s="9"/>
    </row>
    <row r="693" spans="1:34" x14ac:dyDescent="0.25">
      <c r="A693" s="9"/>
      <c r="B693" s="9"/>
      <c r="C693" s="9"/>
      <c r="D693" s="9"/>
      <c r="E693" s="9"/>
      <c r="F693" s="9"/>
      <c r="H693" s="9"/>
      <c r="I693" s="9"/>
      <c r="J693" s="9"/>
      <c r="K693" s="9"/>
      <c r="L693" s="9"/>
      <c r="M693" s="9"/>
      <c r="N693" s="9"/>
      <c r="O693" s="9"/>
      <c r="P693" s="9"/>
      <c r="Q693" s="9"/>
      <c r="R693" s="9"/>
      <c r="U693" s="9"/>
      <c r="V693" s="9"/>
      <c r="X693" s="9"/>
      <c r="Y693" s="9"/>
      <c r="Z693" s="9"/>
      <c r="AA693" s="9"/>
      <c r="AB693" s="9"/>
      <c r="AC693" s="9"/>
      <c r="AD693" s="9"/>
      <c r="AE693" s="9"/>
      <c r="AF693" s="9"/>
      <c r="AG693" s="9"/>
      <c r="AH693" s="9"/>
    </row>
    <row r="694" spans="1:34" x14ac:dyDescent="0.25">
      <c r="A694" s="9"/>
      <c r="B694" s="9"/>
      <c r="C694" s="9"/>
      <c r="D694" s="9"/>
      <c r="E694" s="9"/>
      <c r="F694" s="9"/>
      <c r="H694" s="9"/>
      <c r="I694" s="9"/>
      <c r="J694" s="9"/>
      <c r="K694" s="9"/>
      <c r="L694" s="9"/>
      <c r="M694" s="9"/>
      <c r="N694" s="9"/>
      <c r="O694" s="9"/>
      <c r="P694" s="9"/>
      <c r="Q694" s="9"/>
      <c r="R694" s="9"/>
      <c r="U694" s="9"/>
      <c r="V694" s="9"/>
      <c r="X694" s="9"/>
      <c r="Y694" s="9"/>
      <c r="Z694" s="9"/>
      <c r="AA694" s="9"/>
      <c r="AB694" s="9"/>
      <c r="AC694" s="9"/>
      <c r="AD694" s="9"/>
      <c r="AE694" s="9"/>
      <c r="AF694" s="9"/>
      <c r="AG694" s="9"/>
      <c r="AH694" s="9"/>
    </row>
    <row r="695" spans="1:34" x14ac:dyDescent="0.25">
      <c r="A695" s="9"/>
      <c r="B695" s="9"/>
      <c r="C695" s="9"/>
      <c r="D695" s="9"/>
      <c r="E695" s="9"/>
      <c r="F695" s="9"/>
      <c r="H695" s="9"/>
      <c r="I695" s="9"/>
      <c r="J695" s="9"/>
      <c r="K695" s="9"/>
      <c r="L695" s="9"/>
      <c r="M695" s="9"/>
      <c r="N695" s="9"/>
      <c r="O695" s="9"/>
      <c r="P695" s="9"/>
      <c r="Q695" s="9"/>
      <c r="R695" s="9"/>
      <c r="U695" s="9"/>
      <c r="V695" s="9"/>
      <c r="X695" s="9"/>
      <c r="Y695" s="9"/>
      <c r="Z695" s="9"/>
      <c r="AA695" s="9"/>
      <c r="AB695" s="9"/>
      <c r="AC695" s="9"/>
      <c r="AD695" s="9"/>
      <c r="AE695" s="9"/>
      <c r="AF695" s="9"/>
      <c r="AG695" s="9"/>
      <c r="AH695" s="9"/>
    </row>
    <row r="696" spans="1:34" x14ac:dyDescent="0.25">
      <c r="A696" s="9"/>
      <c r="B696" s="9"/>
      <c r="C696" s="9"/>
      <c r="D696" s="9"/>
      <c r="E696" s="9"/>
      <c r="F696" s="9"/>
      <c r="H696" s="9"/>
      <c r="I696" s="9"/>
      <c r="J696" s="9"/>
      <c r="K696" s="9"/>
      <c r="L696" s="9"/>
      <c r="M696" s="9"/>
      <c r="N696" s="9"/>
      <c r="O696" s="9"/>
      <c r="P696" s="9"/>
      <c r="Q696" s="9"/>
      <c r="R696" s="9"/>
      <c r="U696" s="9"/>
      <c r="V696" s="9"/>
      <c r="X696" s="9"/>
      <c r="Y696" s="9"/>
      <c r="Z696" s="9"/>
      <c r="AA696" s="9"/>
      <c r="AB696" s="9"/>
      <c r="AC696" s="9"/>
      <c r="AD696" s="9"/>
      <c r="AE696" s="9"/>
      <c r="AF696" s="9"/>
      <c r="AG696" s="9"/>
      <c r="AH696" s="9"/>
    </row>
    <row r="697" spans="1:34" x14ac:dyDescent="0.25">
      <c r="A697" s="9"/>
      <c r="B697" s="9"/>
      <c r="C697" s="9"/>
      <c r="D697" s="9"/>
      <c r="E697" s="9"/>
      <c r="F697" s="9"/>
      <c r="H697" s="9"/>
      <c r="I697" s="9"/>
      <c r="J697" s="9"/>
      <c r="K697" s="9"/>
      <c r="L697" s="9"/>
      <c r="M697" s="9"/>
      <c r="N697" s="9"/>
      <c r="O697" s="9"/>
      <c r="P697" s="9"/>
      <c r="Q697" s="9"/>
      <c r="R697" s="9"/>
      <c r="U697" s="9"/>
      <c r="V697" s="9"/>
      <c r="X697" s="9"/>
      <c r="Y697" s="9"/>
      <c r="Z697" s="9"/>
      <c r="AA697" s="9"/>
      <c r="AB697" s="9"/>
      <c r="AC697" s="9"/>
      <c r="AD697" s="9"/>
      <c r="AE697" s="9"/>
      <c r="AF697" s="9"/>
      <c r="AG697" s="9"/>
      <c r="AH697" s="9"/>
    </row>
    <row r="698" spans="1:34" x14ac:dyDescent="0.25">
      <c r="A698" s="9"/>
      <c r="B698" s="9"/>
      <c r="C698" s="9"/>
      <c r="D698" s="9"/>
      <c r="E698" s="9"/>
      <c r="F698" s="9"/>
      <c r="H698" s="9"/>
      <c r="I698" s="9"/>
      <c r="J698" s="9"/>
      <c r="K698" s="9"/>
      <c r="L698" s="9"/>
      <c r="M698" s="9"/>
      <c r="N698" s="9"/>
      <c r="O698" s="9"/>
      <c r="P698" s="9"/>
      <c r="Q698" s="9"/>
      <c r="R698" s="9"/>
      <c r="U698" s="9"/>
      <c r="V698" s="9"/>
      <c r="X698" s="9"/>
      <c r="Y698" s="9"/>
      <c r="Z698" s="9"/>
      <c r="AA698" s="9"/>
      <c r="AB698" s="9"/>
      <c r="AC698" s="9"/>
      <c r="AD698" s="9"/>
      <c r="AE698" s="9"/>
      <c r="AF698" s="9"/>
      <c r="AG698" s="9"/>
      <c r="AH698" s="9"/>
    </row>
    <row r="699" spans="1:34" x14ac:dyDescent="0.25">
      <c r="A699" s="9"/>
      <c r="B699" s="9"/>
      <c r="C699" s="9"/>
      <c r="D699" s="9"/>
      <c r="E699" s="9"/>
      <c r="F699" s="9"/>
      <c r="H699" s="9"/>
      <c r="I699" s="9"/>
      <c r="J699" s="9"/>
      <c r="K699" s="9"/>
      <c r="L699" s="9"/>
      <c r="M699" s="9"/>
      <c r="N699" s="9"/>
      <c r="O699" s="9"/>
      <c r="P699" s="9"/>
      <c r="Q699" s="9"/>
      <c r="R699" s="9"/>
      <c r="U699" s="9"/>
      <c r="V699" s="9"/>
      <c r="X699" s="9"/>
      <c r="Y699" s="9"/>
      <c r="Z699" s="9"/>
      <c r="AA699" s="9"/>
      <c r="AB699" s="9"/>
      <c r="AC699" s="9"/>
      <c r="AD699" s="9"/>
      <c r="AE699" s="9"/>
      <c r="AF699" s="9"/>
      <c r="AG699" s="9"/>
      <c r="AH699" s="9"/>
    </row>
    <row r="700" spans="1:34" x14ac:dyDescent="0.25">
      <c r="A700" s="9"/>
      <c r="B700" s="9"/>
      <c r="C700" s="9"/>
      <c r="D700" s="9"/>
      <c r="E700" s="9"/>
      <c r="F700" s="9"/>
      <c r="H700" s="9"/>
      <c r="I700" s="9"/>
      <c r="J700" s="9"/>
      <c r="K700" s="9"/>
      <c r="L700" s="9"/>
      <c r="M700" s="9"/>
      <c r="N700" s="9"/>
      <c r="O700" s="9"/>
      <c r="P700" s="9"/>
      <c r="Q700" s="9"/>
      <c r="R700" s="9"/>
      <c r="U700" s="9"/>
      <c r="V700" s="9"/>
      <c r="X700" s="9"/>
      <c r="Y700" s="9"/>
      <c r="Z700" s="9"/>
      <c r="AA700" s="9"/>
      <c r="AB700" s="9"/>
      <c r="AC700" s="9"/>
      <c r="AD700" s="9"/>
      <c r="AE700" s="9"/>
      <c r="AF700" s="9"/>
      <c r="AG700" s="9"/>
      <c r="AH700" s="9"/>
    </row>
    <row r="701" spans="1:34" x14ac:dyDescent="0.25">
      <c r="A701" s="9"/>
      <c r="B701" s="9"/>
      <c r="C701" s="9"/>
      <c r="D701" s="9"/>
      <c r="E701" s="9"/>
      <c r="F701" s="9"/>
      <c r="H701" s="9"/>
      <c r="I701" s="9"/>
      <c r="J701" s="9"/>
      <c r="K701" s="9"/>
      <c r="L701" s="9"/>
      <c r="M701" s="9"/>
      <c r="N701" s="9"/>
      <c r="O701" s="9"/>
      <c r="P701" s="9"/>
      <c r="Q701" s="9"/>
      <c r="R701" s="9"/>
      <c r="U701" s="9"/>
      <c r="V701" s="9"/>
      <c r="X701" s="9"/>
      <c r="Y701" s="9"/>
      <c r="Z701" s="9"/>
      <c r="AA701" s="9"/>
      <c r="AB701" s="9"/>
      <c r="AC701" s="9"/>
      <c r="AD701" s="9"/>
      <c r="AE701" s="9"/>
      <c r="AF701" s="9"/>
      <c r="AG701" s="9"/>
      <c r="AH701" s="9"/>
    </row>
    <row r="702" spans="1:34" x14ac:dyDescent="0.25">
      <c r="A702" s="9"/>
      <c r="B702" s="9"/>
      <c r="C702" s="9"/>
      <c r="D702" s="9"/>
      <c r="E702" s="9"/>
      <c r="F702" s="9"/>
      <c r="H702" s="9"/>
      <c r="I702" s="9"/>
      <c r="J702" s="9"/>
      <c r="K702" s="9"/>
      <c r="L702" s="9"/>
      <c r="M702" s="9"/>
      <c r="N702" s="9"/>
      <c r="O702" s="9"/>
      <c r="P702" s="9"/>
      <c r="Q702" s="9"/>
      <c r="R702" s="9"/>
      <c r="U702" s="9"/>
      <c r="V702" s="9"/>
      <c r="X702" s="9"/>
      <c r="Y702" s="9"/>
      <c r="Z702" s="9"/>
      <c r="AA702" s="9"/>
      <c r="AB702" s="9"/>
      <c r="AC702" s="9"/>
      <c r="AD702" s="9"/>
      <c r="AE702" s="9"/>
      <c r="AF702" s="9"/>
      <c r="AG702" s="9"/>
      <c r="AH702" s="9"/>
    </row>
    <row r="703" spans="1:34" x14ac:dyDescent="0.25">
      <c r="A703" s="9"/>
      <c r="B703" s="9"/>
      <c r="C703" s="9"/>
      <c r="D703" s="9"/>
      <c r="E703" s="9"/>
      <c r="F703" s="9"/>
      <c r="H703" s="9"/>
      <c r="I703" s="9"/>
      <c r="J703" s="9"/>
      <c r="K703" s="9"/>
      <c r="L703" s="9"/>
      <c r="M703" s="9"/>
      <c r="N703" s="9"/>
      <c r="O703" s="9"/>
      <c r="P703" s="9"/>
      <c r="Q703" s="9"/>
      <c r="R703" s="9"/>
      <c r="U703" s="9"/>
      <c r="V703" s="9"/>
      <c r="X703" s="9"/>
      <c r="Y703" s="9"/>
      <c r="Z703" s="9"/>
      <c r="AA703" s="9"/>
      <c r="AB703" s="9"/>
      <c r="AC703" s="9"/>
      <c r="AD703" s="9"/>
      <c r="AE703" s="9"/>
      <c r="AF703" s="9"/>
      <c r="AG703" s="9"/>
      <c r="AH703" s="9"/>
    </row>
    <row r="704" spans="1:34" x14ac:dyDescent="0.25">
      <c r="A704" s="9"/>
      <c r="B704" s="9"/>
      <c r="C704" s="9"/>
      <c r="D704" s="9"/>
      <c r="E704" s="9"/>
      <c r="F704" s="9"/>
      <c r="H704" s="9"/>
      <c r="I704" s="9"/>
      <c r="J704" s="9"/>
      <c r="K704" s="9"/>
      <c r="L704" s="9"/>
      <c r="M704" s="9"/>
      <c r="N704" s="9"/>
      <c r="O704" s="9"/>
      <c r="P704" s="9"/>
      <c r="Q704" s="9"/>
      <c r="R704" s="9"/>
      <c r="U704" s="9"/>
      <c r="V704" s="9"/>
      <c r="X704" s="9"/>
      <c r="Y704" s="9"/>
      <c r="Z704" s="9"/>
      <c r="AA704" s="9"/>
      <c r="AB704" s="9"/>
      <c r="AC704" s="9"/>
      <c r="AD704" s="9"/>
      <c r="AE704" s="9"/>
      <c r="AF704" s="9"/>
      <c r="AG704" s="9"/>
      <c r="AH704" s="9"/>
    </row>
    <row r="705" spans="1:34" x14ac:dyDescent="0.25">
      <c r="A705" s="9"/>
      <c r="B705" s="9"/>
      <c r="C705" s="9"/>
      <c r="D705" s="9"/>
      <c r="E705" s="9"/>
      <c r="F705" s="9"/>
      <c r="H705" s="9"/>
      <c r="I705" s="9"/>
      <c r="J705" s="9"/>
      <c r="K705" s="9"/>
      <c r="L705" s="9"/>
      <c r="M705" s="9"/>
      <c r="N705" s="9"/>
      <c r="O705" s="9"/>
      <c r="P705" s="9"/>
      <c r="Q705" s="9"/>
      <c r="R705" s="9"/>
      <c r="U705" s="9"/>
      <c r="V705" s="9"/>
      <c r="X705" s="9"/>
      <c r="Y705" s="9"/>
      <c r="Z705" s="9"/>
      <c r="AA705" s="9"/>
      <c r="AB705" s="9"/>
      <c r="AC705" s="9"/>
      <c r="AD705" s="9"/>
      <c r="AE705" s="9"/>
      <c r="AF705" s="9"/>
      <c r="AG705" s="9"/>
      <c r="AH705" s="9"/>
    </row>
    <row r="706" spans="1:34" x14ac:dyDescent="0.25">
      <c r="A706" s="9"/>
      <c r="B706" s="9"/>
      <c r="C706" s="9"/>
      <c r="D706" s="9"/>
      <c r="E706" s="9"/>
      <c r="F706" s="9"/>
      <c r="H706" s="9"/>
      <c r="I706" s="9"/>
      <c r="J706" s="9"/>
      <c r="K706" s="9"/>
      <c r="L706" s="9"/>
      <c r="M706" s="9"/>
      <c r="N706" s="9"/>
      <c r="O706" s="9"/>
      <c r="P706" s="9"/>
      <c r="Q706" s="9"/>
      <c r="R706" s="9"/>
      <c r="U706" s="9"/>
      <c r="V706" s="9"/>
      <c r="X706" s="9"/>
      <c r="Y706" s="9"/>
      <c r="Z706" s="9"/>
      <c r="AA706" s="9"/>
      <c r="AB706" s="9"/>
      <c r="AC706" s="9"/>
      <c r="AD706" s="9"/>
      <c r="AE706" s="9"/>
      <c r="AF706" s="9"/>
      <c r="AG706" s="9"/>
      <c r="AH706" s="9"/>
    </row>
    <row r="707" spans="1:34" x14ac:dyDescent="0.25">
      <c r="A707" s="9"/>
      <c r="B707" s="9"/>
      <c r="C707" s="9"/>
      <c r="D707" s="9"/>
      <c r="E707" s="9"/>
      <c r="F707" s="9"/>
      <c r="H707" s="9"/>
      <c r="I707" s="9"/>
      <c r="J707" s="9"/>
      <c r="K707" s="9"/>
      <c r="L707" s="9"/>
      <c r="M707" s="9"/>
      <c r="N707" s="9"/>
      <c r="O707" s="9"/>
      <c r="P707" s="9"/>
      <c r="Q707" s="9"/>
      <c r="R707" s="9"/>
      <c r="U707" s="9"/>
      <c r="V707" s="9"/>
      <c r="X707" s="9"/>
      <c r="Y707" s="9"/>
      <c r="Z707" s="9"/>
      <c r="AA707" s="9"/>
      <c r="AB707" s="9"/>
      <c r="AC707" s="9"/>
      <c r="AD707" s="9"/>
      <c r="AE707" s="9"/>
      <c r="AF707" s="9"/>
      <c r="AG707" s="9"/>
      <c r="AH707" s="9"/>
    </row>
    <row r="708" spans="1:34" x14ac:dyDescent="0.25">
      <c r="A708" s="9"/>
      <c r="B708" s="9"/>
      <c r="C708" s="9"/>
      <c r="D708" s="9"/>
      <c r="E708" s="9"/>
      <c r="F708" s="9"/>
      <c r="H708" s="9"/>
      <c r="I708" s="9"/>
      <c r="J708" s="9"/>
      <c r="K708" s="9"/>
      <c r="L708" s="9"/>
      <c r="M708" s="9"/>
      <c r="N708" s="9"/>
      <c r="O708" s="9"/>
      <c r="P708" s="9"/>
      <c r="Q708" s="9"/>
      <c r="R708" s="9"/>
      <c r="U708" s="9"/>
      <c r="V708" s="9"/>
      <c r="X708" s="9"/>
      <c r="Y708" s="9"/>
      <c r="Z708" s="9"/>
      <c r="AA708" s="9"/>
      <c r="AB708" s="9"/>
      <c r="AC708" s="9"/>
      <c r="AD708" s="9"/>
      <c r="AE708" s="9"/>
      <c r="AF708" s="9"/>
      <c r="AG708" s="9"/>
      <c r="AH708" s="9"/>
    </row>
    <row r="709" spans="1:34" x14ac:dyDescent="0.25">
      <c r="A709" s="9"/>
      <c r="B709" s="9"/>
      <c r="C709" s="9"/>
      <c r="D709" s="9"/>
      <c r="E709" s="9"/>
      <c r="F709" s="9"/>
      <c r="H709" s="9"/>
      <c r="I709" s="9"/>
      <c r="J709" s="9"/>
      <c r="K709" s="9"/>
      <c r="L709" s="9"/>
      <c r="M709" s="9"/>
      <c r="N709" s="9"/>
      <c r="O709" s="9"/>
      <c r="P709" s="9"/>
      <c r="Q709" s="9"/>
      <c r="R709" s="9"/>
      <c r="U709" s="9"/>
      <c r="V709" s="9"/>
      <c r="X709" s="9"/>
      <c r="Y709" s="9"/>
      <c r="Z709" s="9"/>
      <c r="AA709" s="9"/>
      <c r="AB709" s="9"/>
      <c r="AC709" s="9"/>
      <c r="AD709" s="9"/>
      <c r="AE709" s="9"/>
      <c r="AF709" s="9"/>
      <c r="AG709" s="9"/>
      <c r="AH709" s="9"/>
    </row>
    <row r="710" spans="1:34" x14ac:dyDescent="0.25">
      <c r="A710" s="9"/>
      <c r="B710" s="9"/>
      <c r="C710" s="9"/>
      <c r="D710" s="9"/>
      <c r="E710" s="9"/>
      <c r="F710" s="9"/>
      <c r="H710" s="9"/>
      <c r="I710" s="9"/>
      <c r="J710" s="9"/>
      <c r="K710" s="9"/>
      <c r="L710" s="9"/>
      <c r="M710" s="9"/>
      <c r="N710" s="9"/>
      <c r="O710" s="9"/>
      <c r="P710" s="9"/>
      <c r="Q710" s="9"/>
      <c r="R710" s="9"/>
      <c r="U710" s="9"/>
      <c r="V710" s="9"/>
      <c r="X710" s="9"/>
      <c r="Y710" s="9"/>
      <c r="Z710" s="9"/>
      <c r="AA710" s="9"/>
      <c r="AB710" s="9"/>
      <c r="AC710" s="9"/>
      <c r="AD710" s="9"/>
      <c r="AE710" s="9"/>
      <c r="AF710" s="9"/>
      <c r="AG710" s="9"/>
      <c r="AH710" s="9"/>
    </row>
    <row r="711" spans="1:34" x14ac:dyDescent="0.25">
      <c r="A711" s="9"/>
      <c r="B711" s="9"/>
      <c r="C711" s="9"/>
      <c r="D711" s="9"/>
      <c r="E711" s="9"/>
      <c r="F711" s="9"/>
      <c r="H711" s="9"/>
      <c r="I711" s="9"/>
      <c r="J711" s="9"/>
      <c r="K711" s="9"/>
      <c r="L711" s="9"/>
      <c r="M711" s="9"/>
      <c r="N711" s="9"/>
      <c r="O711" s="9"/>
      <c r="P711" s="9"/>
      <c r="Q711" s="9"/>
      <c r="R711" s="9"/>
      <c r="U711" s="9"/>
      <c r="V711" s="9"/>
      <c r="X711" s="9"/>
      <c r="Y711" s="9"/>
      <c r="Z711" s="9"/>
      <c r="AA711" s="9"/>
      <c r="AB711" s="9"/>
      <c r="AC711" s="9"/>
      <c r="AD711" s="9"/>
      <c r="AE711" s="9"/>
      <c r="AF711" s="9"/>
      <c r="AG711" s="9"/>
      <c r="AH711" s="9"/>
    </row>
    <row r="712" spans="1:34" x14ac:dyDescent="0.25">
      <c r="A712" s="9"/>
      <c r="B712" s="9"/>
      <c r="C712" s="9"/>
      <c r="D712" s="9"/>
      <c r="E712" s="9"/>
      <c r="F712" s="9"/>
      <c r="H712" s="9"/>
      <c r="I712" s="9"/>
      <c r="J712" s="9"/>
      <c r="K712" s="9"/>
      <c r="L712" s="9"/>
      <c r="M712" s="9"/>
      <c r="N712" s="9"/>
      <c r="O712" s="9"/>
      <c r="P712" s="9"/>
      <c r="Q712" s="9"/>
      <c r="R712" s="9"/>
      <c r="U712" s="9"/>
      <c r="V712" s="9"/>
      <c r="X712" s="9"/>
      <c r="Y712" s="9"/>
      <c r="Z712" s="9"/>
      <c r="AA712" s="9"/>
      <c r="AB712" s="9"/>
      <c r="AC712" s="9"/>
      <c r="AD712" s="9"/>
      <c r="AE712" s="9"/>
      <c r="AF712" s="9"/>
      <c r="AG712" s="9"/>
      <c r="AH712" s="9"/>
    </row>
    <row r="713" spans="1:34" x14ac:dyDescent="0.25">
      <c r="A713" s="9"/>
      <c r="B713" s="9"/>
      <c r="C713" s="9"/>
      <c r="D713" s="9"/>
      <c r="E713" s="9"/>
      <c r="F713" s="9"/>
      <c r="H713" s="9"/>
      <c r="I713" s="9"/>
      <c r="J713" s="9"/>
      <c r="K713" s="9"/>
      <c r="L713" s="9"/>
      <c r="M713" s="9"/>
      <c r="N713" s="9"/>
      <c r="O713" s="9"/>
      <c r="P713" s="9"/>
      <c r="Q713" s="9"/>
      <c r="R713" s="9"/>
      <c r="U713" s="9"/>
      <c r="V713" s="9"/>
      <c r="X713" s="9"/>
      <c r="Y713" s="9"/>
      <c r="Z713" s="9"/>
      <c r="AA713" s="9"/>
      <c r="AB713" s="9"/>
      <c r="AC713" s="9"/>
      <c r="AD713" s="9"/>
      <c r="AE713" s="9"/>
      <c r="AF713" s="9"/>
      <c r="AG713" s="9"/>
      <c r="AH713" s="9"/>
    </row>
    <row r="714" spans="1:34" x14ac:dyDescent="0.25">
      <c r="A714" s="9"/>
      <c r="B714" s="9"/>
      <c r="C714" s="9"/>
      <c r="D714" s="9"/>
      <c r="E714" s="9"/>
      <c r="F714" s="9"/>
      <c r="H714" s="9"/>
      <c r="I714" s="9"/>
      <c r="J714" s="9"/>
      <c r="K714" s="9"/>
      <c r="L714" s="9"/>
      <c r="M714" s="9"/>
      <c r="N714" s="9"/>
      <c r="O714" s="9"/>
      <c r="P714" s="9"/>
      <c r="Q714" s="9"/>
      <c r="R714" s="9"/>
      <c r="U714" s="9"/>
      <c r="V714" s="9"/>
      <c r="X714" s="9"/>
      <c r="Y714" s="9"/>
      <c r="Z714" s="9"/>
      <c r="AA714" s="9"/>
      <c r="AB714" s="9"/>
      <c r="AC714" s="9"/>
      <c r="AD714" s="9"/>
      <c r="AE714" s="9"/>
      <c r="AF714" s="9"/>
      <c r="AG714" s="9"/>
      <c r="AH714" s="9"/>
    </row>
    <row r="715" spans="1:34" x14ac:dyDescent="0.25">
      <c r="A715" s="9"/>
      <c r="B715" s="9"/>
      <c r="C715" s="9"/>
      <c r="D715" s="9"/>
      <c r="E715" s="9"/>
      <c r="F715" s="9"/>
      <c r="H715" s="9"/>
      <c r="I715" s="9"/>
      <c r="J715" s="9"/>
      <c r="K715" s="9"/>
      <c r="L715" s="9"/>
      <c r="M715" s="9"/>
      <c r="N715" s="9"/>
      <c r="O715" s="9"/>
      <c r="P715" s="9"/>
      <c r="Q715" s="9"/>
      <c r="R715" s="9"/>
      <c r="U715" s="9"/>
      <c r="V715" s="9"/>
      <c r="X715" s="9"/>
      <c r="Y715" s="9"/>
      <c r="Z715" s="9"/>
      <c r="AA715" s="9"/>
      <c r="AB715" s="9"/>
      <c r="AC715" s="9"/>
      <c r="AD715" s="9"/>
      <c r="AE715" s="9"/>
      <c r="AF715" s="9"/>
      <c r="AG715" s="9"/>
      <c r="AH715" s="9"/>
    </row>
    <row r="716" spans="1:34" x14ac:dyDescent="0.25">
      <c r="A716" s="9"/>
      <c r="B716" s="9"/>
      <c r="C716" s="9"/>
      <c r="D716" s="9"/>
      <c r="E716" s="9"/>
      <c r="F716" s="9"/>
      <c r="H716" s="9"/>
      <c r="I716" s="9"/>
      <c r="J716" s="9"/>
      <c r="K716" s="9"/>
      <c r="L716" s="9"/>
      <c r="M716" s="9"/>
      <c r="N716" s="9"/>
      <c r="O716" s="9"/>
      <c r="P716" s="9"/>
      <c r="Q716" s="9"/>
      <c r="R716" s="9"/>
      <c r="U716" s="9"/>
      <c r="V716" s="9"/>
      <c r="X716" s="9"/>
      <c r="Y716" s="9"/>
      <c r="Z716" s="9"/>
      <c r="AA716" s="9"/>
      <c r="AB716" s="9"/>
      <c r="AC716" s="9"/>
      <c r="AD716" s="9"/>
      <c r="AE716" s="9"/>
      <c r="AF716" s="9"/>
      <c r="AG716" s="9"/>
      <c r="AH716" s="9"/>
    </row>
    <row r="717" spans="1:34" x14ac:dyDescent="0.25">
      <c r="A717" s="9"/>
      <c r="B717" s="9"/>
      <c r="C717" s="9"/>
      <c r="D717" s="9"/>
      <c r="E717" s="9"/>
      <c r="F717" s="9"/>
      <c r="H717" s="9"/>
      <c r="I717" s="9"/>
      <c r="J717" s="9"/>
      <c r="K717" s="9"/>
      <c r="L717" s="9"/>
      <c r="M717" s="9"/>
      <c r="N717" s="9"/>
      <c r="O717" s="9"/>
      <c r="P717" s="9"/>
      <c r="Q717" s="9"/>
      <c r="R717" s="9"/>
      <c r="U717" s="9"/>
      <c r="V717" s="9"/>
      <c r="X717" s="9"/>
      <c r="Y717" s="9"/>
      <c r="Z717" s="9"/>
      <c r="AA717" s="9"/>
      <c r="AB717" s="9"/>
      <c r="AC717" s="9"/>
      <c r="AD717" s="9"/>
      <c r="AE717" s="9"/>
      <c r="AF717" s="9"/>
      <c r="AG717" s="9"/>
      <c r="AH717" s="9"/>
    </row>
    <row r="718" spans="1:34" x14ac:dyDescent="0.25">
      <c r="A718" s="9"/>
      <c r="B718" s="9"/>
      <c r="C718" s="9"/>
      <c r="D718" s="9"/>
      <c r="E718" s="9"/>
      <c r="F718" s="9"/>
      <c r="H718" s="9"/>
      <c r="I718" s="9"/>
      <c r="J718" s="9"/>
      <c r="K718" s="9"/>
      <c r="L718" s="9"/>
      <c r="M718" s="9"/>
      <c r="N718" s="9"/>
      <c r="O718" s="9"/>
      <c r="P718" s="9"/>
      <c r="Q718" s="9"/>
      <c r="R718" s="9"/>
      <c r="U718" s="9"/>
      <c r="V718" s="9"/>
      <c r="X718" s="9"/>
      <c r="Y718" s="9"/>
      <c r="Z718" s="9"/>
      <c r="AA718" s="9"/>
      <c r="AB718" s="9"/>
      <c r="AC718" s="9"/>
      <c r="AD718" s="9"/>
      <c r="AE718" s="9"/>
      <c r="AF718" s="9"/>
      <c r="AG718" s="9"/>
      <c r="AH718" s="9"/>
    </row>
    <row r="719" spans="1:34" x14ac:dyDescent="0.25">
      <c r="A719" s="9"/>
      <c r="B719" s="9"/>
      <c r="C719" s="9"/>
      <c r="D719" s="9"/>
      <c r="E719" s="9"/>
      <c r="F719" s="9"/>
      <c r="H719" s="9"/>
      <c r="I719" s="9"/>
      <c r="J719" s="9"/>
      <c r="K719" s="9"/>
      <c r="L719" s="9"/>
      <c r="M719" s="9"/>
      <c r="N719" s="9"/>
      <c r="O719" s="9"/>
      <c r="P719" s="9"/>
      <c r="Q719" s="9"/>
      <c r="R719" s="9"/>
      <c r="U719" s="9"/>
      <c r="V719" s="9"/>
      <c r="X719" s="9"/>
      <c r="Y719" s="9"/>
      <c r="Z719" s="9"/>
      <c r="AA719" s="9"/>
      <c r="AB719" s="9"/>
      <c r="AC719" s="9"/>
      <c r="AD719" s="9"/>
      <c r="AE719" s="9"/>
      <c r="AF719" s="9"/>
      <c r="AG719" s="9"/>
      <c r="AH719" s="9"/>
    </row>
    <row r="720" spans="1:34" x14ac:dyDescent="0.25">
      <c r="A720" s="9"/>
      <c r="B720" s="9"/>
      <c r="C720" s="9"/>
      <c r="D720" s="9"/>
      <c r="E720" s="9"/>
      <c r="F720" s="9"/>
      <c r="H720" s="9"/>
      <c r="I720" s="9"/>
      <c r="J720" s="9"/>
      <c r="K720" s="9"/>
      <c r="L720" s="9"/>
      <c r="M720" s="9"/>
      <c r="N720" s="9"/>
      <c r="O720" s="9"/>
      <c r="P720" s="9"/>
      <c r="Q720" s="9"/>
      <c r="R720" s="9"/>
      <c r="U720" s="9"/>
      <c r="V720" s="9"/>
      <c r="X720" s="9"/>
      <c r="Y720" s="9"/>
      <c r="Z720" s="9"/>
      <c r="AA720" s="9"/>
      <c r="AB720" s="9"/>
      <c r="AC720" s="9"/>
      <c r="AD720" s="9"/>
      <c r="AE720" s="9"/>
      <c r="AF720" s="9"/>
      <c r="AG720" s="9"/>
      <c r="AH720" s="9"/>
    </row>
    <row r="721" spans="1:34" x14ac:dyDescent="0.25">
      <c r="A721" s="9"/>
      <c r="B721" s="9"/>
      <c r="C721" s="9"/>
      <c r="D721" s="9"/>
      <c r="E721" s="9"/>
      <c r="F721" s="9"/>
      <c r="H721" s="9"/>
      <c r="I721" s="9"/>
      <c r="J721" s="9"/>
      <c r="K721" s="9"/>
      <c r="L721" s="9"/>
      <c r="M721" s="9"/>
      <c r="N721" s="9"/>
      <c r="O721" s="9"/>
      <c r="P721" s="9"/>
      <c r="Q721" s="9"/>
      <c r="R721" s="9"/>
      <c r="U721" s="9"/>
      <c r="V721" s="9"/>
      <c r="X721" s="9"/>
      <c r="Y721" s="9"/>
      <c r="Z721" s="9"/>
      <c r="AA721" s="9"/>
      <c r="AB721" s="9"/>
      <c r="AC721" s="9"/>
      <c r="AD721" s="9"/>
      <c r="AE721" s="9"/>
      <c r="AF721" s="9"/>
      <c r="AG721" s="9"/>
      <c r="AH721" s="9"/>
    </row>
    <row r="722" spans="1:34" x14ac:dyDescent="0.25">
      <c r="A722" s="9"/>
      <c r="B722" s="9"/>
      <c r="C722" s="9"/>
      <c r="D722" s="9"/>
      <c r="E722" s="9"/>
      <c r="F722" s="9"/>
      <c r="H722" s="9"/>
      <c r="I722" s="9"/>
      <c r="J722" s="9"/>
      <c r="K722" s="9"/>
      <c r="L722" s="9"/>
      <c r="M722" s="9"/>
      <c r="N722" s="9"/>
      <c r="O722" s="9"/>
      <c r="P722" s="9"/>
      <c r="Q722" s="9"/>
      <c r="R722" s="9"/>
      <c r="U722" s="9"/>
      <c r="V722" s="9"/>
      <c r="X722" s="9"/>
      <c r="Y722" s="9"/>
      <c r="Z722" s="9"/>
      <c r="AA722" s="9"/>
      <c r="AB722" s="9"/>
      <c r="AC722" s="9"/>
      <c r="AD722" s="9"/>
      <c r="AE722" s="9"/>
      <c r="AF722" s="9"/>
      <c r="AG722" s="9"/>
      <c r="AH722" s="9"/>
    </row>
    <row r="723" spans="1:34" x14ac:dyDescent="0.25">
      <c r="A723" s="9"/>
      <c r="B723" s="9"/>
      <c r="C723" s="9"/>
      <c r="D723" s="9"/>
      <c r="E723" s="9"/>
      <c r="F723" s="9"/>
      <c r="H723" s="9"/>
      <c r="I723" s="9"/>
      <c r="J723" s="9"/>
      <c r="K723" s="9"/>
      <c r="L723" s="9"/>
      <c r="M723" s="9"/>
      <c r="N723" s="9"/>
      <c r="O723" s="9"/>
      <c r="P723" s="9"/>
      <c r="Q723" s="9"/>
      <c r="R723" s="9"/>
      <c r="U723" s="9"/>
      <c r="V723" s="9"/>
      <c r="X723" s="9"/>
      <c r="Y723" s="9"/>
      <c r="Z723" s="9"/>
      <c r="AA723" s="9"/>
      <c r="AB723" s="9"/>
      <c r="AC723" s="9"/>
      <c r="AD723" s="9"/>
      <c r="AE723" s="9"/>
      <c r="AF723" s="9"/>
      <c r="AG723" s="9"/>
      <c r="AH723" s="9"/>
    </row>
    <row r="724" spans="1:34" x14ac:dyDescent="0.25">
      <c r="A724" s="9"/>
      <c r="B724" s="9"/>
      <c r="C724" s="9"/>
      <c r="D724" s="9"/>
      <c r="E724" s="9"/>
      <c r="F724" s="9"/>
      <c r="H724" s="9"/>
      <c r="I724" s="9"/>
      <c r="J724" s="9"/>
      <c r="K724" s="9"/>
      <c r="L724" s="9"/>
      <c r="M724" s="9"/>
      <c r="N724" s="9"/>
      <c r="O724" s="9"/>
      <c r="P724" s="9"/>
      <c r="Q724" s="9"/>
      <c r="R724" s="9"/>
      <c r="U724" s="9"/>
      <c r="V724" s="9"/>
      <c r="X724" s="9"/>
      <c r="Y724" s="9"/>
      <c r="Z724" s="9"/>
      <c r="AA724" s="9"/>
      <c r="AB724" s="9"/>
      <c r="AC724" s="9"/>
      <c r="AD724" s="9"/>
      <c r="AE724" s="9"/>
      <c r="AF724" s="9"/>
      <c r="AG724" s="9"/>
      <c r="AH724" s="9"/>
    </row>
    <row r="725" spans="1:34" x14ac:dyDescent="0.25">
      <c r="A725" s="9"/>
      <c r="B725" s="9"/>
      <c r="C725" s="9"/>
      <c r="D725" s="9"/>
      <c r="E725" s="9"/>
      <c r="F725" s="9"/>
      <c r="H725" s="9"/>
      <c r="I725" s="9"/>
      <c r="J725" s="9"/>
      <c r="K725" s="9"/>
      <c r="L725" s="9"/>
      <c r="M725" s="9"/>
      <c r="N725" s="9"/>
      <c r="O725" s="9"/>
      <c r="P725" s="9"/>
      <c r="Q725" s="9"/>
      <c r="R725" s="9"/>
      <c r="U725" s="9"/>
      <c r="V725" s="9"/>
      <c r="X725" s="9"/>
      <c r="Y725" s="9"/>
      <c r="Z725" s="9"/>
      <c r="AA725" s="9"/>
      <c r="AB725" s="9"/>
      <c r="AC725" s="9"/>
      <c r="AD725" s="9"/>
      <c r="AE725" s="9"/>
      <c r="AF725" s="9"/>
      <c r="AG725" s="9"/>
      <c r="AH725" s="9"/>
    </row>
    <row r="726" spans="1:34" x14ac:dyDescent="0.25">
      <c r="A726" s="9"/>
      <c r="B726" s="9"/>
      <c r="C726" s="9"/>
      <c r="D726" s="9"/>
      <c r="E726" s="9"/>
      <c r="F726" s="9"/>
      <c r="H726" s="9"/>
      <c r="I726" s="9"/>
      <c r="J726" s="9"/>
      <c r="K726" s="9"/>
      <c r="L726" s="9"/>
      <c r="M726" s="9"/>
      <c r="N726" s="9"/>
      <c r="O726" s="9"/>
      <c r="P726" s="9"/>
      <c r="Q726" s="9"/>
      <c r="R726" s="9"/>
      <c r="U726" s="9"/>
      <c r="V726" s="9"/>
      <c r="X726" s="9"/>
      <c r="Y726" s="9"/>
      <c r="Z726" s="9"/>
      <c r="AA726" s="9"/>
      <c r="AB726" s="9"/>
      <c r="AC726" s="9"/>
      <c r="AD726" s="9"/>
      <c r="AE726" s="9"/>
      <c r="AF726" s="9"/>
      <c r="AG726" s="9"/>
      <c r="AH726" s="9"/>
    </row>
    <row r="727" spans="1:34" x14ac:dyDescent="0.25">
      <c r="A727" s="9"/>
      <c r="B727" s="9"/>
      <c r="C727" s="9"/>
      <c r="D727" s="9"/>
      <c r="E727" s="9"/>
      <c r="F727" s="9"/>
      <c r="H727" s="9"/>
      <c r="I727" s="9"/>
      <c r="J727" s="9"/>
      <c r="K727" s="9"/>
      <c r="L727" s="9"/>
      <c r="M727" s="9"/>
      <c r="N727" s="9"/>
      <c r="O727" s="9"/>
      <c r="P727" s="9"/>
      <c r="Q727" s="9"/>
      <c r="R727" s="9"/>
      <c r="U727" s="9"/>
      <c r="V727" s="9"/>
      <c r="X727" s="9"/>
      <c r="Y727" s="9"/>
      <c r="Z727" s="9"/>
      <c r="AA727" s="9"/>
      <c r="AB727" s="9"/>
      <c r="AC727" s="9"/>
      <c r="AD727" s="9"/>
      <c r="AE727" s="9"/>
      <c r="AF727" s="9"/>
      <c r="AG727" s="9"/>
      <c r="AH727" s="9"/>
    </row>
    <row r="728" spans="1:34" x14ac:dyDescent="0.25">
      <c r="A728" s="9"/>
      <c r="B728" s="9"/>
      <c r="C728" s="9"/>
      <c r="D728" s="9"/>
      <c r="E728" s="9"/>
      <c r="F728" s="9"/>
      <c r="H728" s="9"/>
      <c r="I728" s="9"/>
      <c r="J728" s="9"/>
      <c r="K728" s="9"/>
      <c r="L728" s="9"/>
      <c r="M728" s="9"/>
      <c r="N728" s="9"/>
      <c r="O728" s="9"/>
      <c r="P728" s="9"/>
      <c r="Q728" s="9"/>
      <c r="R728" s="9"/>
      <c r="U728" s="9"/>
      <c r="V728" s="9"/>
      <c r="X728" s="9"/>
      <c r="Y728" s="9"/>
      <c r="Z728" s="9"/>
      <c r="AA728" s="9"/>
      <c r="AB728" s="9"/>
      <c r="AC728" s="9"/>
      <c r="AD728" s="9"/>
      <c r="AE728" s="9"/>
      <c r="AF728" s="9"/>
      <c r="AG728" s="9"/>
      <c r="AH728" s="9"/>
    </row>
    <row r="729" spans="1:34" x14ac:dyDescent="0.25">
      <c r="A729" s="9"/>
      <c r="B729" s="9"/>
      <c r="C729" s="9"/>
      <c r="D729" s="9"/>
      <c r="E729" s="9"/>
      <c r="F729" s="9"/>
      <c r="H729" s="9"/>
      <c r="I729" s="9"/>
      <c r="J729" s="9"/>
      <c r="K729" s="9"/>
      <c r="L729" s="9"/>
      <c r="M729" s="9"/>
      <c r="N729" s="9"/>
      <c r="O729" s="9"/>
      <c r="P729" s="9"/>
      <c r="Q729" s="9"/>
      <c r="R729" s="9"/>
      <c r="U729" s="9"/>
      <c r="V729" s="9"/>
      <c r="X729" s="9"/>
      <c r="Y729" s="9"/>
      <c r="Z729" s="9"/>
      <c r="AA729" s="9"/>
      <c r="AB729" s="9"/>
      <c r="AC729" s="9"/>
      <c r="AD729" s="9"/>
      <c r="AE729" s="9"/>
      <c r="AF729" s="9"/>
      <c r="AG729" s="9"/>
      <c r="AH729" s="9"/>
    </row>
    <row r="730" spans="1:34" x14ac:dyDescent="0.25">
      <c r="A730" s="9"/>
      <c r="B730" s="9"/>
      <c r="C730" s="9"/>
      <c r="D730" s="9"/>
      <c r="E730" s="9"/>
      <c r="F730" s="9"/>
      <c r="H730" s="9"/>
      <c r="I730" s="9"/>
      <c r="J730" s="9"/>
      <c r="K730" s="9"/>
      <c r="L730" s="9"/>
      <c r="M730" s="9"/>
      <c r="N730" s="9"/>
      <c r="O730" s="9"/>
      <c r="P730" s="9"/>
      <c r="Q730" s="9"/>
      <c r="R730" s="9"/>
      <c r="U730" s="9"/>
      <c r="V730" s="9"/>
      <c r="X730" s="9"/>
      <c r="Y730" s="9"/>
      <c r="Z730" s="9"/>
      <c r="AA730" s="9"/>
      <c r="AB730" s="9"/>
      <c r="AC730" s="9"/>
      <c r="AD730" s="9"/>
      <c r="AE730" s="9"/>
      <c r="AF730" s="9"/>
      <c r="AG730" s="9"/>
      <c r="AH730" s="9"/>
    </row>
    <row r="731" spans="1:34" x14ac:dyDescent="0.25">
      <c r="A731" s="9"/>
      <c r="B731" s="9"/>
      <c r="C731" s="9"/>
      <c r="D731" s="9"/>
      <c r="E731" s="9"/>
      <c r="F731" s="9"/>
      <c r="H731" s="9"/>
      <c r="I731" s="9"/>
      <c r="J731" s="9"/>
      <c r="K731" s="9"/>
      <c r="L731" s="9"/>
      <c r="M731" s="9"/>
      <c r="N731" s="9"/>
      <c r="O731" s="9"/>
      <c r="P731" s="9"/>
      <c r="Q731" s="9"/>
      <c r="R731" s="9"/>
      <c r="U731" s="9"/>
      <c r="V731" s="9"/>
      <c r="X731" s="9"/>
      <c r="Y731" s="9"/>
      <c r="Z731" s="9"/>
      <c r="AA731" s="9"/>
      <c r="AB731" s="9"/>
      <c r="AC731" s="9"/>
      <c r="AD731" s="9"/>
      <c r="AE731" s="9"/>
      <c r="AF731" s="9"/>
      <c r="AG731" s="9"/>
      <c r="AH731" s="9"/>
    </row>
    <row r="732" spans="1:34" x14ac:dyDescent="0.25">
      <c r="A732" s="9"/>
      <c r="B732" s="9"/>
      <c r="C732" s="9"/>
      <c r="D732" s="9"/>
      <c r="E732" s="9"/>
      <c r="F732" s="9"/>
      <c r="H732" s="9"/>
      <c r="I732" s="9"/>
      <c r="J732" s="9"/>
      <c r="K732" s="9"/>
      <c r="L732" s="9"/>
      <c r="M732" s="9"/>
      <c r="N732" s="9"/>
      <c r="O732" s="9"/>
      <c r="P732" s="9"/>
      <c r="Q732" s="9"/>
      <c r="R732" s="9"/>
      <c r="U732" s="9"/>
      <c r="V732" s="9"/>
      <c r="X732" s="9"/>
      <c r="Y732" s="9"/>
      <c r="Z732" s="9"/>
      <c r="AA732" s="9"/>
      <c r="AB732" s="9"/>
      <c r="AC732" s="9"/>
      <c r="AD732" s="9"/>
      <c r="AE732" s="9"/>
      <c r="AF732" s="9"/>
      <c r="AG732" s="9"/>
      <c r="AH732" s="9"/>
    </row>
    <row r="733" spans="1:34" x14ac:dyDescent="0.25">
      <c r="A733" s="9"/>
      <c r="B733" s="9"/>
      <c r="C733" s="9"/>
      <c r="D733" s="9"/>
      <c r="E733" s="9"/>
      <c r="F733" s="9"/>
      <c r="H733" s="9"/>
      <c r="I733" s="9"/>
      <c r="J733" s="9"/>
      <c r="K733" s="9"/>
      <c r="L733" s="9"/>
      <c r="M733" s="9"/>
      <c r="N733" s="9"/>
      <c r="O733" s="9"/>
      <c r="P733" s="9"/>
      <c r="Q733" s="9"/>
      <c r="R733" s="9"/>
      <c r="U733" s="9"/>
      <c r="V733" s="9"/>
      <c r="X733" s="9"/>
      <c r="Y733" s="9"/>
      <c r="Z733" s="9"/>
      <c r="AA733" s="9"/>
      <c r="AB733" s="9"/>
      <c r="AC733" s="9"/>
      <c r="AD733" s="9"/>
      <c r="AE733" s="9"/>
      <c r="AF733" s="9"/>
      <c r="AG733" s="9"/>
      <c r="AH733" s="9"/>
    </row>
    <row r="734" spans="1:34" x14ac:dyDescent="0.25">
      <c r="A734" s="9"/>
      <c r="B734" s="9"/>
      <c r="C734" s="9"/>
      <c r="D734" s="9"/>
      <c r="E734" s="9"/>
      <c r="F734" s="9"/>
      <c r="H734" s="9"/>
      <c r="I734" s="9"/>
      <c r="J734" s="9"/>
      <c r="K734" s="9"/>
      <c r="L734" s="9"/>
      <c r="M734" s="9"/>
      <c r="N734" s="9"/>
      <c r="O734" s="9"/>
      <c r="P734" s="9"/>
      <c r="Q734" s="9"/>
      <c r="R734" s="9"/>
      <c r="U734" s="9"/>
      <c r="V734" s="9"/>
      <c r="X734" s="9"/>
      <c r="Y734" s="9"/>
      <c r="Z734" s="9"/>
      <c r="AA734" s="9"/>
      <c r="AB734" s="9"/>
      <c r="AC734" s="9"/>
      <c r="AD734" s="9"/>
      <c r="AE734" s="9"/>
      <c r="AF734" s="9"/>
      <c r="AG734" s="9"/>
      <c r="AH734" s="9"/>
    </row>
    <row r="735" spans="1:34" x14ac:dyDescent="0.25">
      <c r="A735" s="9"/>
      <c r="B735" s="9"/>
      <c r="C735" s="9"/>
      <c r="D735" s="9"/>
      <c r="E735" s="9"/>
      <c r="F735" s="9"/>
      <c r="H735" s="9"/>
      <c r="I735" s="9"/>
      <c r="J735" s="9"/>
      <c r="K735" s="9"/>
      <c r="L735" s="9"/>
      <c r="M735" s="9"/>
      <c r="N735" s="9"/>
      <c r="O735" s="9"/>
      <c r="P735" s="9"/>
      <c r="Q735" s="9"/>
      <c r="R735" s="9"/>
      <c r="U735" s="9"/>
      <c r="V735" s="9"/>
      <c r="X735" s="9"/>
      <c r="Y735" s="9"/>
      <c r="Z735" s="9"/>
      <c r="AA735" s="9"/>
      <c r="AB735" s="9"/>
      <c r="AC735" s="9"/>
      <c r="AD735" s="9"/>
      <c r="AE735" s="9"/>
      <c r="AF735" s="9"/>
      <c r="AG735" s="9"/>
      <c r="AH735" s="9"/>
    </row>
    <row r="736" spans="1:34" x14ac:dyDescent="0.25">
      <c r="A736" s="9"/>
      <c r="B736" s="9"/>
      <c r="C736" s="9"/>
      <c r="D736" s="9"/>
      <c r="E736" s="9"/>
      <c r="F736" s="9"/>
      <c r="H736" s="9"/>
      <c r="I736" s="9"/>
      <c r="J736" s="9"/>
      <c r="K736" s="9"/>
      <c r="L736" s="9"/>
      <c r="M736" s="9"/>
      <c r="N736" s="9"/>
      <c r="O736" s="9"/>
      <c r="P736" s="9"/>
      <c r="Q736" s="9"/>
      <c r="R736" s="9"/>
      <c r="U736" s="9"/>
      <c r="V736" s="9"/>
      <c r="X736" s="9"/>
      <c r="Y736" s="9"/>
      <c r="Z736" s="9"/>
      <c r="AA736" s="9"/>
      <c r="AB736" s="9"/>
      <c r="AC736" s="9"/>
      <c r="AD736" s="9"/>
      <c r="AE736" s="9"/>
      <c r="AF736" s="9"/>
      <c r="AG736" s="9"/>
      <c r="AH736" s="9"/>
    </row>
    <row r="737" spans="1:34" x14ac:dyDescent="0.25">
      <c r="A737" s="9"/>
      <c r="B737" s="9"/>
      <c r="C737" s="9"/>
      <c r="D737" s="9"/>
      <c r="E737" s="9"/>
      <c r="F737" s="9"/>
      <c r="H737" s="9"/>
      <c r="I737" s="9"/>
      <c r="J737" s="9"/>
      <c r="K737" s="9"/>
      <c r="L737" s="9"/>
      <c r="M737" s="9"/>
      <c r="N737" s="9"/>
      <c r="O737" s="9"/>
      <c r="P737" s="9"/>
      <c r="Q737" s="9"/>
      <c r="R737" s="9"/>
      <c r="U737" s="9"/>
      <c r="V737" s="9"/>
      <c r="X737" s="9"/>
      <c r="Y737" s="9"/>
      <c r="Z737" s="9"/>
      <c r="AA737" s="9"/>
      <c r="AB737" s="9"/>
      <c r="AC737" s="9"/>
      <c r="AD737" s="9"/>
      <c r="AE737" s="9"/>
      <c r="AF737" s="9"/>
      <c r="AG737" s="9"/>
      <c r="AH737" s="9"/>
    </row>
    <row r="738" spans="1:34" x14ac:dyDescent="0.25">
      <c r="A738" s="9"/>
      <c r="B738" s="9"/>
      <c r="C738" s="9"/>
      <c r="D738" s="9"/>
      <c r="E738" s="9"/>
      <c r="F738" s="9"/>
      <c r="H738" s="9"/>
      <c r="I738" s="9"/>
      <c r="J738" s="9"/>
      <c r="K738" s="9"/>
      <c r="L738" s="9"/>
      <c r="M738" s="9"/>
      <c r="N738" s="9"/>
      <c r="O738" s="9"/>
      <c r="P738" s="9"/>
      <c r="Q738" s="9"/>
      <c r="R738" s="9"/>
      <c r="U738" s="9"/>
      <c r="V738" s="9"/>
      <c r="X738" s="9"/>
      <c r="Y738" s="9"/>
      <c r="Z738" s="9"/>
      <c r="AA738" s="9"/>
      <c r="AB738" s="9"/>
      <c r="AC738" s="9"/>
      <c r="AD738" s="9"/>
      <c r="AE738" s="9"/>
      <c r="AF738" s="9"/>
      <c r="AG738" s="9"/>
      <c r="AH738" s="9"/>
    </row>
    <row r="739" spans="1:34" x14ac:dyDescent="0.25">
      <c r="A739" s="9"/>
      <c r="B739" s="9"/>
      <c r="C739" s="9"/>
      <c r="D739" s="9"/>
      <c r="E739" s="9"/>
      <c r="F739" s="9"/>
      <c r="H739" s="9"/>
      <c r="I739" s="9"/>
      <c r="J739" s="9"/>
      <c r="K739" s="9"/>
      <c r="L739" s="9"/>
      <c r="M739" s="9"/>
      <c r="N739" s="9"/>
      <c r="O739" s="9"/>
      <c r="P739" s="9"/>
      <c r="Q739" s="9"/>
      <c r="R739" s="9"/>
      <c r="U739" s="9"/>
      <c r="V739" s="9"/>
      <c r="X739" s="9"/>
      <c r="Y739" s="9"/>
      <c r="Z739" s="9"/>
      <c r="AA739" s="9"/>
      <c r="AB739" s="9"/>
      <c r="AC739" s="9"/>
      <c r="AD739" s="9"/>
      <c r="AE739" s="9"/>
      <c r="AF739" s="9"/>
      <c r="AG739" s="9"/>
      <c r="AH739" s="9"/>
    </row>
    <row r="740" spans="1:34" x14ac:dyDescent="0.25">
      <c r="A740" s="9"/>
      <c r="B740" s="9"/>
      <c r="C740" s="9"/>
      <c r="D740" s="9"/>
      <c r="E740" s="9"/>
      <c r="F740" s="9"/>
      <c r="H740" s="9"/>
      <c r="I740" s="9"/>
      <c r="J740" s="9"/>
      <c r="K740" s="9"/>
      <c r="L740" s="9"/>
      <c r="M740" s="9"/>
      <c r="N740" s="9"/>
      <c r="O740" s="9"/>
      <c r="P740" s="9"/>
      <c r="Q740" s="9"/>
      <c r="R740" s="9"/>
      <c r="U740" s="9"/>
      <c r="V740" s="9"/>
      <c r="X740" s="9"/>
      <c r="Y740" s="9"/>
      <c r="Z740" s="9"/>
      <c r="AA740" s="9"/>
      <c r="AB740" s="9"/>
      <c r="AC740" s="9"/>
      <c r="AD740" s="9"/>
      <c r="AE740" s="9"/>
      <c r="AF740" s="9"/>
      <c r="AG740" s="9"/>
      <c r="AH740" s="9"/>
    </row>
    <row r="741" spans="1:34" x14ac:dyDescent="0.25">
      <c r="A741" s="9"/>
      <c r="B741" s="9"/>
      <c r="C741" s="9"/>
      <c r="D741" s="9"/>
      <c r="E741" s="9"/>
      <c r="F741" s="9"/>
      <c r="H741" s="9"/>
      <c r="I741" s="9"/>
      <c r="J741" s="9"/>
      <c r="K741" s="9"/>
      <c r="L741" s="9"/>
      <c r="M741" s="9"/>
      <c r="N741" s="9"/>
      <c r="O741" s="9"/>
      <c r="P741" s="9"/>
      <c r="Q741" s="9"/>
      <c r="R741" s="9"/>
      <c r="U741" s="9"/>
      <c r="V741" s="9"/>
      <c r="X741" s="9"/>
      <c r="Y741" s="9"/>
      <c r="Z741" s="9"/>
      <c r="AA741" s="9"/>
      <c r="AB741" s="9"/>
      <c r="AC741" s="9"/>
      <c r="AD741" s="9"/>
      <c r="AE741" s="9"/>
      <c r="AF741" s="9"/>
      <c r="AG741" s="9"/>
      <c r="AH741" s="9"/>
    </row>
    <row r="742" spans="1:34" x14ac:dyDescent="0.25">
      <c r="A742" s="9"/>
      <c r="B742" s="9"/>
      <c r="C742" s="9"/>
      <c r="D742" s="9"/>
      <c r="E742" s="9"/>
      <c r="F742" s="9"/>
      <c r="H742" s="9"/>
      <c r="I742" s="9"/>
      <c r="J742" s="9"/>
      <c r="K742" s="9"/>
      <c r="L742" s="9"/>
      <c r="M742" s="9"/>
      <c r="N742" s="9"/>
      <c r="O742" s="9"/>
      <c r="P742" s="9"/>
      <c r="Q742" s="9"/>
      <c r="R742" s="9"/>
      <c r="U742" s="9"/>
      <c r="V742" s="9"/>
      <c r="X742" s="9"/>
      <c r="Y742" s="9"/>
      <c r="Z742" s="9"/>
      <c r="AA742" s="9"/>
      <c r="AB742" s="9"/>
      <c r="AC742" s="9"/>
      <c r="AD742" s="9"/>
      <c r="AE742" s="9"/>
      <c r="AF742" s="9"/>
      <c r="AG742" s="9"/>
      <c r="AH742" s="9"/>
    </row>
    <row r="743" spans="1:34" x14ac:dyDescent="0.25">
      <c r="A743" s="9"/>
      <c r="B743" s="9"/>
      <c r="C743" s="9"/>
      <c r="D743" s="9"/>
      <c r="E743" s="9"/>
      <c r="F743" s="9"/>
      <c r="H743" s="9"/>
      <c r="I743" s="9"/>
      <c r="J743" s="9"/>
      <c r="K743" s="9"/>
      <c r="L743" s="9"/>
      <c r="M743" s="9"/>
      <c r="N743" s="9"/>
      <c r="O743" s="9"/>
      <c r="P743" s="9"/>
      <c r="Q743" s="9"/>
      <c r="R743" s="9"/>
      <c r="U743" s="9"/>
      <c r="V743" s="9"/>
      <c r="X743" s="9"/>
      <c r="Y743" s="9"/>
      <c r="Z743" s="9"/>
      <c r="AA743" s="9"/>
      <c r="AB743" s="9"/>
      <c r="AC743" s="9"/>
      <c r="AD743" s="9"/>
      <c r="AE743" s="9"/>
      <c r="AF743" s="9"/>
      <c r="AG743" s="9"/>
      <c r="AH743" s="9"/>
    </row>
    <row r="744" spans="1:34" x14ac:dyDescent="0.25">
      <c r="A744" s="9"/>
      <c r="B744" s="9"/>
      <c r="C744" s="9"/>
      <c r="D744" s="9"/>
      <c r="E744" s="9"/>
      <c r="F744" s="9"/>
      <c r="H744" s="9"/>
      <c r="I744" s="9"/>
      <c r="J744" s="9"/>
      <c r="K744" s="9"/>
      <c r="L744" s="9"/>
      <c r="M744" s="9"/>
      <c r="N744" s="9"/>
      <c r="O744" s="9"/>
      <c r="P744" s="9"/>
      <c r="Q744" s="9"/>
      <c r="R744" s="9"/>
      <c r="U744" s="9"/>
      <c r="V744" s="9"/>
      <c r="X744" s="9"/>
      <c r="Y744" s="9"/>
      <c r="Z744" s="9"/>
      <c r="AA744" s="9"/>
      <c r="AB744" s="9"/>
      <c r="AC744" s="9"/>
      <c r="AD744" s="9"/>
      <c r="AE744" s="9"/>
      <c r="AF744" s="9"/>
      <c r="AG744" s="9"/>
      <c r="AH744" s="9"/>
    </row>
    <row r="745" spans="1:34" x14ac:dyDescent="0.25">
      <c r="A745" s="9"/>
      <c r="B745" s="9"/>
      <c r="C745" s="9"/>
      <c r="D745" s="9"/>
      <c r="E745" s="9"/>
      <c r="F745" s="9"/>
      <c r="H745" s="9"/>
      <c r="I745" s="9"/>
      <c r="J745" s="9"/>
      <c r="K745" s="9"/>
      <c r="L745" s="9"/>
      <c r="M745" s="9"/>
      <c r="N745" s="9"/>
      <c r="O745" s="9"/>
      <c r="P745" s="9"/>
      <c r="Q745" s="9"/>
      <c r="R745" s="9"/>
      <c r="U745" s="9"/>
      <c r="V745" s="9"/>
      <c r="X745" s="9"/>
      <c r="Y745" s="9"/>
      <c r="Z745" s="9"/>
      <c r="AA745" s="9"/>
      <c r="AB745" s="9"/>
      <c r="AC745" s="9"/>
      <c r="AD745" s="9"/>
      <c r="AE745" s="9"/>
      <c r="AF745" s="9"/>
      <c r="AG745" s="9"/>
      <c r="AH745" s="9"/>
    </row>
    <row r="746" spans="1:34" x14ac:dyDescent="0.25">
      <c r="A746" s="9"/>
      <c r="B746" s="9"/>
      <c r="C746" s="9"/>
      <c r="D746" s="9"/>
      <c r="E746" s="9"/>
      <c r="F746" s="9"/>
      <c r="H746" s="9"/>
      <c r="I746" s="9"/>
      <c r="J746" s="9"/>
      <c r="K746" s="9"/>
      <c r="L746" s="9"/>
      <c r="M746" s="9"/>
      <c r="N746" s="9"/>
      <c r="O746" s="9"/>
      <c r="P746" s="9"/>
      <c r="Q746" s="9"/>
      <c r="R746" s="9"/>
      <c r="U746" s="9"/>
      <c r="V746" s="9"/>
      <c r="X746" s="9"/>
      <c r="Y746" s="9"/>
      <c r="Z746" s="9"/>
      <c r="AA746" s="9"/>
      <c r="AB746" s="9"/>
      <c r="AC746" s="9"/>
      <c r="AD746" s="9"/>
      <c r="AE746" s="9"/>
      <c r="AF746" s="9"/>
      <c r="AG746" s="9"/>
      <c r="AH746" s="9"/>
    </row>
    <row r="747" spans="1:34" x14ac:dyDescent="0.25">
      <c r="A747" s="9"/>
      <c r="B747" s="9"/>
      <c r="C747" s="9"/>
      <c r="D747" s="9"/>
      <c r="E747" s="9"/>
      <c r="F747" s="9"/>
      <c r="H747" s="9"/>
      <c r="I747" s="9"/>
      <c r="J747" s="9"/>
      <c r="K747" s="9"/>
      <c r="L747" s="9"/>
      <c r="M747" s="9"/>
      <c r="N747" s="9"/>
      <c r="O747" s="9"/>
      <c r="P747" s="9"/>
      <c r="Q747" s="9"/>
      <c r="R747" s="9"/>
      <c r="U747" s="9"/>
      <c r="V747" s="9"/>
      <c r="X747" s="9"/>
      <c r="Y747" s="9"/>
      <c r="Z747" s="9"/>
      <c r="AA747" s="9"/>
      <c r="AB747" s="9"/>
      <c r="AC747" s="9"/>
      <c r="AD747" s="9"/>
      <c r="AE747" s="9"/>
      <c r="AF747" s="9"/>
      <c r="AG747" s="9"/>
      <c r="AH747" s="9"/>
    </row>
    <row r="748" spans="1:34" x14ac:dyDescent="0.25">
      <c r="A748" s="9"/>
      <c r="B748" s="9"/>
      <c r="C748" s="9"/>
      <c r="D748" s="9"/>
      <c r="E748" s="9"/>
      <c r="F748" s="9"/>
      <c r="H748" s="9"/>
      <c r="I748" s="9"/>
      <c r="J748" s="9"/>
      <c r="K748" s="9"/>
      <c r="L748" s="9"/>
      <c r="M748" s="9"/>
      <c r="N748" s="9"/>
      <c r="O748" s="9"/>
      <c r="P748" s="9"/>
      <c r="Q748" s="9"/>
      <c r="R748" s="9"/>
      <c r="U748" s="9"/>
      <c r="V748" s="9"/>
      <c r="X748" s="9"/>
      <c r="Y748" s="9"/>
      <c r="Z748" s="9"/>
      <c r="AA748" s="9"/>
      <c r="AB748" s="9"/>
      <c r="AC748" s="9"/>
      <c r="AD748" s="9"/>
      <c r="AE748" s="9"/>
      <c r="AF748" s="9"/>
      <c r="AG748" s="9"/>
      <c r="AH748" s="9"/>
    </row>
    <row r="749" spans="1:34" x14ac:dyDescent="0.25">
      <c r="A749" s="9"/>
      <c r="B749" s="9"/>
      <c r="C749" s="9"/>
      <c r="D749" s="9"/>
      <c r="E749" s="9"/>
      <c r="F749" s="9"/>
      <c r="H749" s="9"/>
      <c r="I749" s="9"/>
      <c r="J749" s="9"/>
      <c r="K749" s="9"/>
      <c r="L749" s="9"/>
      <c r="M749" s="9"/>
      <c r="N749" s="9"/>
      <c r="O749" s="9"/>
      <c r="P749" s="9"/>
      <c r="Q749" s="9"/>
      <c r="R749" s="9"/>
      <c r="U749" s="9"/>
      <c r="V749" s="9"/>
      <c r="X749" s="9"/>
      <c r="Y749" s="9"/>
      <c r="Z749" s="9"/>
      <c r="AA749" s="9"/>
      <c r="AB749" s="9"/>
      <c r="AC749" s="9"/>
      <c r="AD749" s="9"/>
      <c r="AE749" s="9"/>
      <c r="AF749" s="9"/>
      <c r="AG749" s="9"/>
      <c r="AH749" s="9"/>
    </row>
    <row r="750" spans="1:34" x14ac:dyDescent="0.25">
      <c r="A750" s="9"/>
      <c r="B750" s="9"/>
      <c r="C750" s="9"/>
      <c r="D750" s="9"/>
      <c r="E750" s="9"/>
      <c r="F750" s="9"/>
      <c r="H750" s="9"/>
      <c r="I750" s="9"/>
      <c r="J750" s="9"/>
      <c r="K750" s="9"/>
      <c r="L750" s="9"/>
      <c r="M750" s="9"/>
      <c r="N750" s="9"/>
      <c r="O750" s="9"/>
      <c r="P750" s="9"/>
      <c r="Q750" s="9"/>
      <c r="R750" s="9"/>
      <c r="U750" s="9"/>
      <c r="V750" s="9"/>
      <c r="X750" s="9"/>
      <c r="Y750" s="9"/>
      <c r="Z750" s="9"/>
      <c r="AA750" s="9"/>
      <c r="AB750" s="9"/>
      <c r="AC750" s="9"/>
      <c r="AD750" s="9"/>
      <c r="AE750" s="9"/>
      <c r="AF750" s="9"/>
      <c r="AG750" s="9"/>
      <c r="AH750" s="9"/>
    </row>
    <row r="751" spans="1:34" x14ac:dyDescent="0.25">
      <c r="A751" s="9"/>
      <c r="B751" s="9"/>
      <c r="C751" s="9"/>
      <c r="D751" s="9"/>
      <c r="E751" s="9"/>
      <c r="F751" s="9"/>
      <c r="H751" s="9"/>
      <c r="I751" s="9"/>
      <c r="J751" s="9"/>
      <c r="K751" s="9"/>
      <c r="L751" s="9"/>
      <c r="M751" s="9"/>
      <c r="N751" s="9"/>
      <c r="O751" s="9"/>
      <c r="P751" s="9"/>
      <c r="Q751" s="9"/>
      <c r="R751" s="9"/>
      <c r="U751" s="9"/>
      <c r="V751" s="9"/>
      <c r="X751" s="9"/>
      <c r="Y751" s="9"/>
      <c r="Z751" s="9"/>
      <c r="AA751" s="9"/>
      <c r="AB751" s="9"/>
      <c r="AC751" s="9"/>
      <c r="AD751" s="9"/>
      <c r="AE751" s="9"/>
      <c r="AF751" s="9"/>
      <c r="AG751" s="9"/>
      <c r="AH751" s="9"/>
    </row>
    <row r="752" spans="1:34" x14ac:dyDescent="0.25">
      <c r="A752" s="9"/>
      <c r="B752" s="9"/>
      <c r="C752" s="9"/>
      <c r="D752" s="9"/>
      <c r="E752" s="9"/>
      <c r="F752" s="9"/>
      <c r="H752" s="9"/>
      <c r="I752" s="9"/>
      <c r="J752" s="9"/>
      <c r="K752" s="9"/>
      <c r="L752" s="9"/>
      <c r="M752" s="9"/>
      <c r="N752" s="9"/>
      <c r="O752" s="9"/>
      <c r="P752" s="9"/>
      <c r="Q752" s="9"/>
      <c r="R752" s="9"/>
      <c r="U752" s="9"/>
      <c r="V752" s="9"/>
      <c r="X752" s="9"/>
      <c r="Y752" s="9"/>
      <c r="Z752" s="9"/>
      <c r="AA752" s="9"/>
      <c r="AB752" s="9"/>
      <c r="AC752" s="9"/>
      <c r="AD752" s="9"/>
      <c r="AE752" s="9"/>
      <c r="AF752" s="9"/>
      <c r="AG752" s="9"/>
      <c r="AH752" s="9"/>
    </row>
    <row r="753" spans="1:34" x14ac:dyDescent="0.25">
      <c r="A753" s="9"/>
      <c r="B753" s="9"/>
      <c r="C753" s="9"/>
      <c r="D753" s="9"/>
      <c r="E753" s="9"/>
      <c r="F753" s="9"/>
      <c r="H753" s="9"/>
      <c r="I753" s="9"/>
      <c r="J753" s="9"/>
      <c r="K753" s="9"/>
      <c r="L753" s="9"/>
      <c r="M753" s="9"/>
      <c r="N753" s="9"/>
      <c r="O753" s="9"/>
      <c r="P753" s="9"/>
      <c r="Q753" s="9"/>
      <c r="R753" s="9"/>
      <c r="U753" s="9"/>
      <c r="V753" s="9"/>
      <c r="X753" s="9"/>
      <c r="Y753" s="9"/>
      <c r="Z753" s="9"/>
      <c r="AA753" s="9"/>
      <c r="AB753" s="9"/>
      <c r="AC753" s="9"/>
      <c r="AD753" s="9"/>
      <c r="AE753" s="9"/>
      <c r="AF753" s="9"/>
      <c r="AG753" s="9"/>
      <c r="AH753" s="9"/>
    </row>
    <row r="754" spans="1:34" x14ac:dyDescent="0.25">
      <c r="A754" s="9"/>
      <c r="B754" s="9"/>
      <c r="C754" s="9"/>
      <c r="D754" s="9"/>
      <c r="E754" s="9"/>
      <c r="F754" s="9"/>
      <c r="H754" s="9"/>
      <c r="I754" s="9"/>
      <c r="J754" s="9"/>
      <c r="K754" s="9"/>
      <c r="L754" s="9"/>
      <c r="M754" s="9"/>
      <c r="N754" s="9"/>
      <c r="O754" s="9"/>
      <c r="P754" s="9"/>
      <c r="Q754" s="9"/>
      <c r="R754" s="9"/>
      <c r="U754" s="9"/>
      <c r="V754" s="9"/>
      <c r="X754" s="9"/>
      <c r="Y754" s="9"/>
      <c r="Z754" s="9"/>
      <c r="AA754" s="9"/>
      <c r="AB754" s="9"/>
      <c r="AC754" s="9"/>
      <c r="AD754" s="9"/>
      <c r="AE754" s="9"/>
      <c r="AF754" s="9"/>
      <c r="AG754" s="9"/>
      <c r="AH754" s="9"/>
    </row>
    <row r="755" spans="1:34" x14ac:dyDescent="0.25">
      <c r="A755" s="9"/>
      <c r="B755" s="9"/>
      <c r="C755" s="9"/>
      <c r="D755" s="9"/>
      <c r="E755" s="9"/>
      <c r="F755" s="9"/>
      <c r="H755" s="9"/>
      <c r="I755" s="9"/>
      <c r="J755" s="9"/>
      <c r="K755" s="9"/>
      <c r="L755" s="9"/>
      <c r="M755" s="9"/>
      <c r="N755" s="9"/>
      <c r="O755" s="9"/>
      <c r="P755" s="9"/>
      <c r="Q755" s="9"/>
      <c r="R755" s="9"/>
      <c r="U755" s="9"/>
      <c r="V755" s="9"/>
      <c r="X755" s="9"/>
      <c r="Y755" s="9"/>
      <c r="Z755" s="9"/>
      <c r="AA755" s="9"/>
      <c r="AB755" s="9"/>
      <c r="AC755" s="9"/>
      <c r="AD755" s="9"/>
      <c r="AE755" s="9"/>
      <c r="AF755" s="9"/>
      <c r="AG755" s="9"/>
      <c r="AH755" s="9"/>
    </row>
    <row r="756" spans="1:34" x14ac:dyDescent="0.25">
      <c r="A756" s="9"/>
      <c r="B756" s="9"/>
      <c r="C756" s="9"/>
      <c r="D756" s="9"/>
      <c r="E756" s="9"/>
      <c r="F756" s="9"/>
      <c r="H756" s="9"/>
      <c r="I756" s="9"/>
      <c r="J756" s="9"/>
      <c r="K756" s="9"/>
      <c r="L756" s="9"/>
      <c r="M756" s="9"/>
      <c r="N756" s="9"/>
      <c r="O756" s="9"/>
      <c r="P756" s="9"/>
      <c r="Q756" s="9"/>
      <c r="R756" s="9"/>
      <c r="U756" s="9"/>
      <c r="V756" s="9"/>
      <c r="X756" s="9"/>
      <c r="Y756" s="9"/>
      <c r="Z756" s="9"/>
      <c r="AA756" s="9"/>
      <c r="AB756" s="9"/>
      <c r="AC756" s="9"/>
      <c r="AD756" s="9"/>
      <c r="AE756" s="9"/>
      <c r="AF756" s="9"/>
      <c r="AG756" s="9"/>
      <c r="AH756" s="9"/>
    </row>
    <row r="757" spans="1:34" x14ac:dyDescent="0.25">
      <c r="A757" s="9"/>
      <c r="B757" s="9"/>
      <c r="C757" s="9"/>
      <c r="D757" s="9"/>
      <c r="E757" s="9"/>
      <c r="F757" s="9"/>
      <c r="H757" s="9"/>
      <c r="I757" s="9"/>
      <c r="J757" s="9"/>
      <c r="K757" s="9"/>
      <c r="L757" s="9"/>
      <c r="M757" s="9"/>
      <c r="N757" s="9"/>
      <c r="O757" s="9"/>
      <c r="P757" s="9"/>
      <c r="Q757" s="9"/>
      <c r="R757" s="9"/>
      <c r="U757" s="9"/>
      <c r="V757" s="9"/>
      <c r="X757" s="9"/>
      <c r="Y757" s="9"/>
      <c r="Z757" s="9"/>
      <c r="AA757" s="9"/>
      <c r="AB757" s="9"/>
      <c r="AC757" s="9"/>
      <c r="AD757" s="9"/>
      <c r="AE757" s="9"/>
      <c r="AF757" s="9"/>
      <c r="AG757" s="9"/>
      <c r="AH757" s="9"/>
    </row>
    <row r="758" spans="1:34" x14ac:dyDescent="0.25">
      <c r="A758" s="9"/>
      <c r="B758" s="9"/>
      <c r="C758" s="9"/>
      <c r="D758" s="9"/>
      <c r="E758" s="9"/>
      <c r="F758" s="9"/>
      <c r="H758" s="9"/>
      <c r="I758" s="9"/>
      <c r="J758" s="9"/>
      <c r="K758" s="9"/>
      <c r="L758" s="9"/>
      <c r="M758" s="9"/>
      <c r="N758" s="9"/>
      <c r="O758" s="9"/>
      <c r="P758" s="9"/>
      <c r="Q758" s="9"/>
      <c r="R758" s="9"/>
      <c r="U758" s="9"/>
      <c r="V758" s="9"/>
      <c r="X758" s="9"/>
      <c r="Y758" s="9"/>
      <c r="Z758" s="9"/>
      <c r="AA758" s="9"/>
      <c r="AB758" s="9"/>
      <c r="AC758" s="9"/>
      <c r="AD758" s="9"/>
      <c r="AE758" s="9"/>
      <c r="AF758" s="9"/>
      <c r="AG758" s="9"/>
      <c r="AH758" s="9"/>
    </row>
    <row r="759" spans="1:34" x14ac:dyDescent="0.25">
      <c r="A759" s="9"/>
      <c r="B759" s="9"/>
      <c r="C759" s="9"/>
      <c r="D759" s="9"/>
      <c r="E759" s="9"/>
      <c r="F759" s="9"/>
      <c r="H759" s="9"/>
      <c r="I759" s="9"/>
      <c r="J759" s="9"/>
      <c r="K759" s="9"/>
      <c r="L759" s="9"/>
      <c r="M759" s="9"/>
      <c r="N759" s="9"/>
      <c r="O759" s="9"/>
      <c r="P759" s="9"/>
      <c r="Q759" s="9"/>
      <c r="R759" s="9"/>
      <c r="U759" s="9"/>
      <c r="V759" s="9"/>
      <c r="X759" s="9"/>
      <c r="Y759" s="9"/>
      <c r="Z759" s="9"/>
      <c r="AA759" s="9"/>
      <c r="AB759" s="9"/>
      <c r="AC759" s="9"/>
      <c r="AD759" s="9"/>
      <c r="AE759" s="9"/>
      <c r="AF759" s="9"/>
      <c r="AG759" s="9"/>
      <c r="AH759" s="9"/>
    </row>
    <row r="760" spans="1:34" x14ac:dyDescent="0.25">
      <c r="A760" s="9"/>
      <c r="B760" s="9"/>
      <c r="C760" s="9"/>
      <c r="D760" s="9"/>
      <c r="E760" s="9"/>
      <c r="F760" s="9"/>
      <c r="H760" s="9"/>
      <c r="I760" s="9"/>
      <c r="J760" s="9"/>
      <c r="K760" s="9"/>
      <c r="L760" s="9"/>
      <c r="M760" s="9"/>
      <c r="N760" s="9"/>
      <c r="O760" s="9"/>
      <c r="P760" s="9"/>
      <c r="Q760" s="9"/>
      <c r="R760" s="9"/>
      <c r="U760" s="9"/>
      <c r="V760" s="9"/>
      <c r="X760" s="9"/>
      <c r="Y760" s="9"/>
      <c r="Z760" s="9"/>
      <c r="AA760" s="9"/>
      <c r="AB760" s="9"/>
      <c r="AC760" s="9"/>
      <c r="AD760" s="9"/>
      <c r="AE760" s="9"/>
      <c r="AF760" s="9"/>
      <c r="AG760" s="9"/>
      <c r="AH760" s="9"/>
    </row>
    <row r="761" spans="1:34" x14ac:dyDescent="0.25">
      <c r="A761" s="9"/>
      <c r="B761" s="9"/>
      <c r="C761" s="9"/>
      <c r="D761" s="9"/>
      <c r="E761" s="9"/>
      <c r="F761" s="9"/>
      <c r="H761" s="9"/>
      <c r="I761" s="9"/>
      <c r="J761" s="9"/>
      <c r="K761" s="9"/>
      <c r="L761" s="9"/>
      <c r="M761" s="9"/>
      <c r="N761" s="9"/>
      <c r="O761" s="9"/>
      <c r="P761" s="9"/>
      <c r="Q761" s="9"/>
      <c r="R761" s="9"/>
      <c r="U761" s="9"/>
      <c r="V761" s="9"/>
      <c r="X761" s="9"/>
      <c r="Y761" s="9"/>
      <c r="Z761" s="9"/>
      <c r="AA761" s="9"/>
      <c r="AB761" s="9"/>
      <c r="AC761" s="9"/>
      <c r="AD761" s="9"/>
      <c r="AE761" s="9"/>
      <c r="AF761" s="9"/>
      <c r="AG761" s="9"/>
      <c r="AH761" s="9"/>
    </row>
    <row r="762" spans="1:34" x14ac:dyDescent="0.25">
      <c r="A762" s="9"/>
      <c r="B762" s="9"/>
      <c r="C762" s="9"/>
      <c r="D762" s="9"/>
      <c r="E762" s="9"/>
      <c r="F762" s="9"/>
      <c r="H762" s="9"/>
      <c r="I762" s="9"/>
      <c r="J762" s="9"/>
      <c r="K762" s="9"/>
      <c r="L762" s="9"/>
      <c r="M762" s="9"/>
      <c r="N762" s="9"/>
      <c r="O762" s="9"/>
      <c r="P762" s="9"/>
      <c r="Q762" s="9"/>
      <c r="R762" s="9"/>
      <c r="U762" s="9"/>
      <c r="V762" s="9"/>
      <c r="X762" s="9"/>
      <c r="Y762" s="9"/>
      <c r="Z762" s="9"/>
      <c r="AA762" s="9"/>
      <c r="AB762" s="9"/>
      <c r="AC762" s="9"/>
      <c r="AD762" s="9"/>
      <c r="AE762" s="9"/>
      <c r="AF762" s="9"/>
      <c r="AG762" s="9"/>
      <c r="AH762" s="9"/>
    </row>
    <row r="763" spans="1:34" x14ac:dyDescent="0.25">
      <c r="A763" s="9"/>
      <c r="B763" s="9"/>
      <c r="C763" s="9"/>
      <c r="D763" s="9"/>
      <c r="E763" s="9"/>
      <c r="F763" s="9"/>
      <c r="H763" s="9"/>
      <c r="I763" s="9"/>
      <c r="J763" s="9"/>
      <c r="K763" s="9"/>
      <c r="L763" s="9"/>
      <c r="M763" s="9"/>
      <c r="N763" s="9"/>
      <c r="O763" s="9"/>
      <c r="P763" s="9"/>
      <c r="Q763" s="9"/>
      <c r="R763" s="9"/>
      <c r="U763" s="9"/>
      <c r="V763" s="9"/>
      <c r="X763" s="9"/>
      <c r="Y763" s="9"/>
      <c r="Z763" s="9"/>
      <c r="AA763" s="9"/>
      <c r="AB763" s="9"/>
      <c r="AC763" s="9"/>
      <c r="AD763" s="9"/>
      <c r="AE763" s="9"/>
      <c r="AF763" s="9"/>
      <c r="AG763" s="9"/>
      <c r="AH763" s="9"/>
    </row>
    <row r="764" spans="1:34" x14ac:dyDescent="0.25">
      <c r="A764" s="9"/>
      <c r="B764" s="9"/>
      <c r="C764" s="9"/>
      <c r="D764" s="9"/>
      <c r="E764" s="9"/>
      <c r="F764" s="9"/>
      <c r="H764" s="9"/>
      <c r="I764" s="9"/>
      <c r="J764" s="9"/>
      <c r="K764" s="9"/>
      <c r="L764" s="9"/>
      <c r="M764" s="9"/>
      <c r="N764" s="9"/>
      <c r="O764" s="9"/>
      <c r="P764" s="9"/>
      <c r="Q764" s="9"/>
      <c r="R764" s="9"/>
      <c r="U764" s="9"/>
      <c r="V764" s="9"/>
      <c r="X764" s="9"/>
      <c r="Y764" s="9"/>
      <c r="Z764" s="9"/>
      <c r="AA764" s="9"/>
      <c r="AB764" s="9"/>
      <c r="AC764" s="9"/>
      <c r="AD764" s="9"/>
      <c r="AE764" s="9"/>
      <c r="AF764" s="9"/>
      <c r="AG764" s="9"/>
      <c r="AH764" s="9"/>
    </row>
    <row r="765" spans="1:34" x14ac:dyDescent="0.25">
      <c r="A765" s="9"/>
      <c r="B765" s="9"/>
      <c r="C765" s="9"/>
      <c r="D765" s="9"/>
      <c r="E765" s="9"/>
      <c r="F765" s="9"/>
      <c r="H765" s="9"/>
      <c r="I765" s="9"/>
      <c r="J765" s="9"/>
      <c r="K765" s="9"/>
      <c r="L765" s="9"/>
      <c r="M765" s="9"/>
      <c r="N765" s="9"/>
      <c r="O765" s="9"/>
      <c r="P765" s="9"/>
      <c r="Q765" s="9"/>
      <c r="R765" s="9"/>
      <c r="U765" s="9"/>
      <c r="V765" s="9"/>
      <c r="X765" s="9"/>
      <c r="Y765" s="9"/>
      <c r="Z765" s="9"/>
      <c r="AA765" s="9"/>
      <c r="AB765" s="9"/>
      <c r="AC765" s="9"/>
      <c r="AD765" s="9"/>
      <c r="AE765" s="9"/>
      <c r="AF765" s="9"/>
      <c r="AG765" s="9"/>
      <c r="AH765" s="9"/>
    </row>
    <row r="766" spans="1:34" x14ac:dyDescent="0.25">
      <c r="A766" s="9"/>
      <c r="B766" s="9"/>
      <c r="C766" s="9"/>
      <c r="D766" s="9"/>
      <c r="E766" s="9"/>
      <c r="F766" s="9"/>
      <c r="H766" s="9"/>
      <c r="I766" s="9"/>
      <c r="J766" s="9"/>
      <c r="K766" s="9"/>
      <c r="L766" s="9"/>
      <c r="M766" s="9"/>
      <c r="N766" s="9"/>
      <c r="O766" s="9"/>
      <c r="P766" s="9"/>
      <c r="Q766" s="9"/>
      <c r="R766" s="9"/>
      <c r="U766" s="9"/>
      <c r="V766" s="9"/>
      <c r="X766" s="9"/>
      <c r="Y766" s="9"/>
      <c r="Z766" s="9"/>
      <c r="AA766" s="9"/>
      <c r="AB766" s="9"/>
      <c r="AC766" s="9"/>
      <c r="AD766" s="9"/>
      <c r="AE766" s="9"/>
      <c r="AF766" s="9"/>
      <c r="AG766" s="9"/>
      <c r="AH766" s="9"/>
    </row>
    <row r="767" spans="1:34" x14ac:dyDescent="0.25">
      <c r="A767" s="9"/>
      <c r="B767" s="9"/>
      <c r="C767" s="9"/>
      <c r="D767" s="9"/>
      <c r="E767" s="9"/>
      <c r="F767" s="9"/>
      <c r="H767" s="9"/>
      <c r="I767" s="9"/>
      <c r="J767" s="9"/>
      <c r="K767" s="9"/>
      <c r="L767" s="9"/>
      <c r="M767" s="9"/>
      <c r="N767" s="9"/>
      <c r="O767" s="9"/>
      <c r="P767" s="9"/>
      <c r="Q767" s="9"/>
      <c r="R767" s="9"/>
      <c r="U767" s="9"/>
      <c r="V767" s="9"/>
      <c r="X767" s="9"/>
      <c r="Y767" s="9"/>
      <c r="Z767" s="9"/>
      <c r="AA767" s="9"/>
      <c r="AB767" s="9"/>
      <c r="AC767" s="9"/>
      <c r="AD767" s="9"/>
      <c r="AE767" s="9"/>
      <c r="AF767" s="9"/>
      <c r="AG767" s="9"/>
      <c r="AH767" s="9"/>
    </row>
    <row r="768" spans="1:34" x14ac:dyDescent="0.25">
      <c r="A768" s="9"/>
      <c r="B768" s="9"/>
      <c r="C768" s="9"/>
      <c r="D768" s="9"/>
      <c r="E768" s="9"/>
      <c r="F768" s="9"/>
      <c r="H768" s="9"/>
      <c r="I768" s="9"/>
      <c r="J768" s="9"/>
      <c r="K768" s="9"/>
      <c r="L768" s="9"/>
      <c r="M768" s="9"/>
      <c r="N768" s="9"/>
      <c r="O768" s="9"/>
      <c r="P768" s="9"/>
      <c r="Q768" s="9"/>
      <c r="R768" s="9"/>
      <c r="U768" s="9"/>
      <c r="V768" s="9"/>
      <c r="X768" s="9"/>
      <c r="Y768" s="9"/>
      <c r="Z768" s="9"/>
      <c r="AA768" s="9"/>
      <c r="AB768" s="9"/>
      <c r="AC768" s="9"/>
      <c r="AD768" s="9"/>
      <c r="AE768" s="9"/>
      <c r="AF768" s="9"/>
      <c r="AG768" s="9"/>
      <c r="AH768" s="9"/>
    </row>
    <row r="769" spans="1:34" x14ac:dyDescent="0.25">
      <c r="A769" s="9"/>
      <c r="B769" s="9"/>
      <c r="C769" s="9"/>
      <c r="D769" s="9"/>
      <c r="E769" s="9"/>
      <c r="F769" s="9"/>
      <c r="H769" s="9"/>
      <c r="I769" s="9"/>
      <c r="J769" s="9"/>
      <c r="K769" s="9"/>
      <c r="L769" s="9"/>
      <c r="M769" s="9"/>
      <c r="N769" s="9"/>
      <c r="O769" s="9"/>
      <c r="P769" s="9"/>
      <c r="Q769" s="9"/>
      <c r="R769" s="9"/>
      <c r="U769" s="9"/>
      <c r="V769" s="9"/>
      <c r="X769" s="9"/>
      <c r="Y769" s="9"/>
      <c r="Z769" s="9"/>
      <c r="AA769" s="9"/>
      <c r="AB769" s="9"/>
      <c r="AC769" s="9"/>
      <c r="AD769" s="9"/>
      <c r="AE769" s="9"/>
      <c r="AF769" s="9"/>
      <c r="AG769" s="9"/>
      <c r="AH769" s="9"/>
    </row>
    <row r="770" spans="1:34" x14ac:dyDescent="0.25">
      <c r="A770" s="9"/>
      <c r="B770" s="9"/>
      <c r="C770" s="9"/>
      <c r="D770" s="9"/>
      <c r="E770" s="9"/>
      <c r="F770" s="9"/>
      <c r="H770" s="9"/>
      <c r="I770" s="9"/>
      <c r="J770" s="9"/>
      <c r="K770" s="9"/>
      <c r="L770" s="9"/>
      <c r="M770" s="9"/>
      <c r="N770" s="9"/>
      <c r="O770" s="9"/>
      <c r="P770" s="9"/>
      <c r="Q770" s="9"/>
      <c r="R770" s="9"/>
      <c r="U770" s="9"/>
      <c r="V770" s="9"/>
      <c r="X770" s="9"/>
      <c r="Y770" s="9"/>
      <c r="Z770" s="9"/>
      <c r="AA770" s="9"/>
      <c r="AB770" s="9"/>
      <c r="AC770" s="9"/>
      <c r="AD770" s="9"/>
      <c r="AE770" s="9"/>
      <c r="AF770" s="9"/>
      <c r="AG770" s="9"/>
      <c r="AH770" s="9"/>
    </row>
    <row r="771" spans="1:34" x14ac:dyDescent="0.25">
      <c r="A771" s="9"/>
      <c r="B771" s="9"/>
      <c r="C771" s="9"/>
      <c r="D771" s="9"/>
      <c r="E771" s="9"/>
      <c r="F771" s="9"/>
      <c r="H771" s="9"/>
      <c r="I771" s="9"/>
      <c r="J771" s="9"/>
      <c r="K771" s="9"/>
      <c r="L771" s="9"/>
      <c r="M771" s="9"/>
      <c r="N771" s="9"/>
      <c r="O771" s="9"/>
      <c r="P771" s="9"/>
      <c r="Q771" s="9"/>
      <c r="R771" s="9"/>
      <c r="U771" s="9"/>
      <c r="V771" s="9"/>
      <c r="X771" s="9"/>
      <c r="Y771" s="9"/>
      <c r="Z771" s="9"/>
      <c r="AA771" s="9"/>
      <c r="AB771" s="9"/>
      <c r="AC771" s="9"/>
      <c r="AD771" s="9"/>
      <c r="AE771" s="9"/>
      <c r="AF771" s="9"/>
      <c r="AG771" s="9"/>
      <c r="AH771" s="9"/>
    </row>
    <row r="772" spans="1:34" x14ac:dyDescent="0.25">
      <c r="A772" s="9"/>
      <c r="B772" s="9"/>
      <c r="C772" s="9"/>
      <c r="D772" s="9"/>
      <c r="E772" s="9"/>
      <c r="F772" s="9"/>
      <c r="H772" s="9"/>
      <c r="I772" s="9"/>
      <c r="J772" s="9"/>
      <c r="K772" s="9"/>
      <c r="L772" s="9"/>
      <c r="M772" s="9"/>
      <c r="N772" s="9"/>
      <c r="O772" s="9"/>
      <c r="P772" s="9"/>
      <c r="Q772" s="9"/>
      <c r="R772" s="9"/>
      <c r="U772" s="9"/>
      <c r="V772" s="9"/>
      <c r="X772" s="9"/>
      <c r="Y772" s="9"/>
      <c r="Z772" s="9"/>
      <c r="AA772" s="9"/>
      <c r="AB772" s="9"/>
      <c r="AC772" s="9"/>
      <c r="AD772" s="9"/>
      <c r="AE772" s="9"/>
      <c r="AF772" s="9"/>
      <c r="AG772" s="9"/>
      <c r="AH772" s="9"/>
    </row>
    <row r="773" spans="1:34" x14ac:dyDescent="0.25">
      <c r="A773" s="9"/>
      <c r="B773" s="9"/>
      <c r="C773" s="9"/>
      <c r="D773" s="9"/>
      <c r="E773" s="9"/>
      <c r="F773" s="9"/>
      <c r="H773" s="9"/>
      <c r="I773" s="9"/>
      <c r="J773" s="9"/>
      <c r="K773" s="9"/>
      <c r="L773" s="9"/>
      <c r="M773" s="9"/>
      <c r="N773" s="9"/>
      <c r="O773" s="9"/>
      <c r="P773" s="9"/>
      <c r="Q773" s="9"/>
      <c r="R773" s="9"/>
      <c r="U773" s="9"/>
      <c r="V773" s="9"/>
      <c r="X773" s="9"/>
      <c r="Y773" s="9"/>
      <c r="Z773" s="9"/>
      <c r="AA773" s="9"/>
      <c r="AB773" s="9"/>
      <c r="AC773" s="9"/>
      <c r="AD773" s="9"/>
      <c r="AE773" s="9"/>
      <c r="AF773" s="9"/>
      <c r="AG773" s="9"/>
      <c r="AH773" s="9"/>
    </row>
    <row r="774" spans="1:34" x14ac:dyDescent="0.25">
      <c r="A774" s="9"/>
      <c r="B774" s="9"/>
      <c r="C774" s="9"/>
      <c r="D774" s="9"/>
      <c r="E774" s="9"/>
      <c r="F774" s="9"/>
      <c r="H774" s="9"/>
      <c r="I774" s="9"/>
      <c r="J774" s="9"/>
      <c r="K774" s="9"/>
      <c r="L774" s="9"/>
      <c r="M774" s="9"/>
      <c r="N774" s="9"/>
      <c r="O774" s="9"/>
      <c r="P774" s="9"/>
      <c r="Q774" s="9"/>
      <c r="R774" s="9"/>
      <c r="U774" s="9"/>
      <c r="V774" s="9"/>
      <c r="X774" s="9"/>
      <c r="Y774" s="9"/>
      <c r="Z774" s="9"/>
      <c r="AA774" s="9"/>
      <c r="AB774" s="9"/>
      <c r="AC774" s="9"/>
      <c r="AD774" s="9"/>
      <c r="AE774" s="9"/>
      <c r="AF774" s="9"/>
      <c r="AG774" s="9"/>
      <c r="AH774" s="9"/>
    </row>
    <row r="775" spans="1:34" x14ac:dyDescent="0.25">
      <c r="A775" s="9"/>
      <c r="B775" s="9"/>
      <c r="C775" s="9"/>
      <c r="D775" s="9"/>
      <c r="E775" s="9"/>
      <c r="F775" s="9"/>
      <c r="H775" s="9"/>
      <c r="I775" s="9"/>
      <c r="J775" s="9"/>
      <c r="K775" s="9"/>
      <c r="L775" s="9"/>
      <c r="M775" s="9"/>
      <c r="N775" s="9"/>
      <c r="O775" s="9"/>
      <c r="P775" s="9"/>
      <c r="Q775" s="9"/>
      <c r="R775" s="9"/>
      <c r="U775" s="9"/>
      <c r="V775" s="9"/>
      <c r="X775" s="9"/>
      <c r="Y775" s="9"/>
      <c r="Z775" s="9"/>
      <c r="AA775" s="9"/>
      <c r="AB775" s="9"/>
      <c r="AC775" s="9"/>
      <c r="AD775" s="9"/>
      <c r="AE775" s="9"/>
      <c r="AF775" s="9"/>
      <c r="AG775" s="9"/>
      <c r="AH775" s="9"/>
    </row>
    <row r="776" spans="1:34" x14ac:dyDescent="0.25">
      <c r="A776" s="9"/>
      <c r="B776" s="9"/>
      <c r="C776" s="9"/>
      <c r="D776" s="9"/>
      <c r="E776" s="9"/>
      <c r="F776" s="9"/>
      <c r="H776" s="9"/>
      <c r="I776" s="9"/>
      <c r="J776" s="9"/>
      <c r="K776" s="9"/>
      <c r="L776" s="9"/>
      <c r="M776" s="9"/>
      <c r="N776" s="9"/>
      <c r="O776" s="9"/>
      <c r="P776" s="9"/>
      <c r="Q776" s="9"/>
      <c r="R776" s="9"/>
      <c r="U776" s="9"/>
      <c r="V776" s="9"/>
      <c r="X776" s="9"/>
      <c r="Y776" s="9"/>
      <c r="Z776" s="9"/>
      <c r="AA776" s="9"/>
      <c r="AB776" s="9"/>
      <c r="AC776" s="9"/>
      <c r="AD776" s="9"/>
      <c r="AE776" s="9"/>
      <c r="AF776" s="9"/>
      <c r="AG776" s="9"/>
      <c r="AH776" s="9"/>
    </row>
    <row r="777" spans="1:34" x14ac:dyDescent="0.25">
      <c r="A777" s="9"/>
      <c r="B777" s="9"/>
      <c r="C777" s="9"/>
      <c r="D777" s="9"/>
      <c r="E777" s="9"/>
      <c r="F777" s="9"/>
      <c r="H777" s="9"/>
      <c r="I777" s="9"/>
      <c r="J777" s="9"/>
      <c r="K777" s="9"/>
      <c r="L777" s="9"/>
      <c r="M777" s="9"/>
      <c r="N777" s="9"/>
      <c r="O777" s="9"/>
      <c r="P777" s="9"/>
      <c r="Q777" s="9"/>
      <c r="R777" s="9"/>
      <c r="U777" s="9"/>
      <c r="V777" s="9"/>
      <c r="X777" s="9"/>
      <c r="Y777" s="9"/>
      <c r="Z777" s="9"/>
      <c r="AA777" s="9"/>
      <c r="AB777" s="9"/>
      <c r="AC777" s="9"/>
      <c r="AD777" s="9"/>
      <c r="AE777" s="9"/>
      <c r="AF777" s="9"/>
      <c r="AG777" s="9"/>
      <c r="AH777" s="9"/>
    </row>
    <row r="778" spans="1:34" x14ac:dyDescent="0.25">
      <c r="A778" s="9"/>
      <c r="B778" s="9"/>
      <c r="C778" s="9"/>
      <c r="D778" s="9"/>
      <c r="E778" s="9"/>
      <c r="F778" s="9"/>
      <c r="H778" s="9"/>
      <c r="I778" s="9"/>
      <c r="J778" s="9"/>
      <c r="K778" s="9"/>
      <c r="L778" s="9"/>
      <c r="M778" s="9"/>
      <c r="N778" s="9"/>
      <c r="O778" s="9"/>
      <c r="P778" s="9"/>
      <c r="Q778" s="9"/>
      <c r="R778" s="9"/>
      <c r="U778" s="9"/>
      <c r="V778" s="9"/>
      <c r="X778" s="9"/>
      <c r="Y778" s="9"/>
      <c r="Z778" s="9"/>
      <c r="AA778" s="9"/>
      <c r="AB778" s="9"/>
      <c r="AC778" s="9"/>
      <c r="AD778" s="9"/>
      <c r="AE778" s="9"/>
      <c r="AF778" s="9"/>
      <c r="AG778" s="9"/>
      <c r="AH778" s="9"/>
    </row>
    <row r="779" spans="1:34" x14ac:dyDescent="0.25">
      <c r="A779" s="9"/>
      <c r="B779" s="9"/>
      <c r="C779" s="9"/>
      <c r="D779" s="9"/>
      <c r="E779" s="9"/>
      <c r="F779" s="9"/>
      <c r="H779" s="9"/>
      <c r="I779" s="9"/>
      <c r="J779" s="9"/>
      <c r="K779" s="9"/>
      <c r="L779" s="9"/>
      <c r="M779" s="9"/>
      <c r="N779" s="9"/>
      <c r="O779" s="9"/>
      <c r="P779" s="9"/>
      <c r="Q779" s="9"/>
      <c r="R779" s="9"/>
      <c r="U779" s="9"/>
      <c r="V779" s="9"/>
      <c r="X779" s="9"/>
      <c r="Y779" s="9"/>
      <c r="Z779" s="9"/>
      <c r="AA779" s="9"/>
      <c r="AB779" s="9"/>
      <c r="AC779" s="9"/>
      <c r="AD779" s="9"/>
      <c r="AE779" s="9"/>
      <c r="AF779" s="9"/>
      <c r="AG779" s="9"/>
      <c r="AH779" s="9"/>
    </row>
    <row r="780" spans="1:34" x14ac:dyDescent="0.25">
      <c r="A780" s="9"/>
      <c r="B780" s="9"/>
      <c r="C780" s="9"/>
      <c r="D780" s="9"/>
      <c r="E780" s="9"/>
      <c r="F780" s="9"/>
      <c r="H780" s="9"/>
      <c r="I780" s="9"/>
      <c r="J780" s="9"/>
      <c r="K780" s="9"/>
      <c r="L780" s="9"/>
      <c r="M780" s="9"/>
      <c r="N780" s="9"/>
      <c r="O780" s="9"/>
      <c r="P780" s="9"/>
      <c r="Q780" s="9"/>
      <c r="R780" s="9"/>
      <c r="U780" s="9"/>
      <c r="V780" s="9"/>
      <c r="X780" s="9"/>
      <c r="Y780" s="9"/>
      <c r="Z780" s="9"/>
      <c r="AA780" s="9"/>
      <c r="AB780" s="9"/>
      <c r="AC780" s="9"/>
      <c r="AD780" s="9"/>
      <c r="AE780" s="9"/>
      <c r="AF780" s="9"/>
      <c r="AG780" s="9"/>
      <c r="AH780" s="9"/>
    </row>
    <row r="781" spans="1:34" x14ac:dyDescent="0.25">
      <c r="A781" s="9"/>
      <c r="B781" s="9"/>
      <c r="C781" s="9"/>
      <c r="D781" s="9"/>
      <c r="E781" s="9"/>
      <c r="F781" s="9"/>
      <c r="H781" s="9"/>
      <c r="I781" s="9"/>
      <c r="J781" s="9"/>
      <c r="K781" s="9"/>
      <c r="L781" s="9"/>
      <c r="M781" s="9"/>
      <c r="N781" s="9"/>
      <c r="O781" s="9"/>
      <c r="P781" s="9"/>
      <c r="Q781" s="9"/>
      <c r="R781" s="9"/>
      <c r="U781" s="9"/>
      <c r="V781" s="9"/>
      <c r="X781" s="9"/>
      <c r="Y781" s="9"/>
      <c r="Z781" s="9"/>
      <c r="AA781" s="9"/>
      <c r="AB781" s="9"/>
      <c r="AC781" s="9"/>
      <c r="AD781" s="9"/>
      <c r="AE781" s="9"/>
      <c r="AF781" s="9"/>
      <c r="AG781" s="9"/>
      <c r="AH781" s="9"/>
    </row>
    <row r="782" spans="1:34" x14ac:dyDescent="0.25">
      <c r="A782" s="9"/>
      <c r="B782" s="9"/>
      <c r="C782" s="9"/>
      <c r="D782" s="9"/>
      <c r="E782" s="9"/>
      <c r="F782" s="9"/>
      <c r="H782" s="9"/>
      <c r="I782" s="9"/>
      <c r="J782" s="9"/>
      <c r="K782" s="9"/>
      <c r="L782" s="9"/>
      <c r="M782" s="9"/>
      <c r="N782" s="9"/>
      <c r="O782" s="9"/>
      <c r="P782" s="9"/>
      <c r="Q782" s="9"/>
      <c r="R782" s="9"/>
      <c r="U782" s="9"/>
      <c r="V782" s="9"/>
      <c r="X782" s="9"/>
      <c r="Y782" s="9"/>
      <c r="Z782" s="9"/>
      <c r="AA782" s="9"/>
      <c r="AB782" s="9"/>
      <c r="AC782" s="9"/>
      <c r="AD782" s="9"/>
      <c r="AE782" s="9"/>
      <c r="AF782" s="9"/>
      <c r="AG782" s="9"/>
      <c r="AH782" s="9"/>
    </row>
    <row r="783" spans="1:34" x14ac:dyDescent="0.25">
      <c r="A783" s="9"/>
      <c r="B783" s="9"/>
      <c r="C783" s="9"/>
      <c r="D783" s="9"/>
      <c r="E783" s="9"/>
      <c r="F783" s="9"/>
      <c r="H783" s="9"/>
      <c r="I783" s="9"/>
      <c r="J783" s="9"/>
      <c r="K783" s="9"/>
      <c r="L783" s="9"/>
      <c r="M783" s="9"/>
      <c r="N783" s="9"/>
      <c r="O783" s="9"/>
      <c r="P783" s="9"/>
      <c r="Q783" s="9"/>
      <c r="R783" s="9"/>
      <c r="U783" s="9"/>
      <c r="V783" s="9"/>
      <c r="X783" s="9"/>
      <c r="Y783" s="9"/>
      <c r="Z783" s="9"/>
      <c r="AA783" s="9"/>
      <c r="AB783" s="9"/>
      <c r="AC783" s="9"/>
      <c r="AD783" s="9"/>
      <c r="AE783" s="9"/>
      <c r="AF783" s="9"/>
      <c r="AG783" s="9"/>
      <c r="AH783" s="9"/>
    </row>
    <row r="784" spans="1:34" x14ac:dyDescent="0.25">
      <c r="A784" s="9"/>
      <c r="B784" s="9"/>
      <c r="C784" s="9"/>
      <c r="D784" s="9"/>
      <c r="E784" s="9"/>
      <c r="F784" s="9"/>
      <c r="H784" s="9"/>
      <c r="I784" s="9"/>
      <c r="J784" s="9"/>
      <c r="K784" s="9"/>
      <c r="L784" s="9"/>
      <c r="M784" s="9"/>
      <c r="N784" s="9"/>
      <c r="O784" s="9"/>
      <c r="P784" s="9"/>
      <c r="Q784" s="9"/>
      <c r="R784" s="9"/>
      <c r="U784" s="9"/>
      <c r="V784" s="9"/>
      <c r="X784" s="9"/>
      <c r="Y784" s="9"/>
      <c r="Z784" s="9"/>
      <c r="AA784" s="9"/>
      <c r="AB784" s="9"/>
      <c r="AC784" s="9"/>
      <c r="AD784" s="9"/>
      <c r="AE784" s="9"/>
      <c r="AF784" s="9"/>
      <c r="AG784" s="9"/>
      <c r="AH784" s="9"/>
    </row>
    <row r="785" spans="1:34" x14ac:dyDescent="0.25">
      <c r="A785" s="9"/>
      <c r="B785" s="9"/>
      <c r="C785" s="9"/>
      <c r="D785" s="9"/>
      <c r="E785" s="9"/>
      <c r="F785" s="9"/>
      <c r="H785" s="9"/>
      <c r="I785" s="9"/>
      <c r="J785" s="9"/>
      <c r="K785" s="9"/>
      <c r="L785" s="9"/>
      <c r="M785" s="9"/>
      <c r="N785" s="9"/>
      <c r="O785" s="9"/>
      <c r="P785" s="9"/>
      <c r="Q785" s="9"/>
      <c r="R785" s="9"/>
      <c r="U785" s="9"/>
      <c r="V785" s="9"/>
      <c r="X785" s="9"/>
      <c r="Y785" s="9"/>
      <c r="Z785" s="9"/>
      <c r="AA785" s="9"/>
      <c r="AB785" s="9"/>
      <c r="AC785" s="9"/>
      <c r="AD785" s="9"/>
      <c r="AE785" s="9"/>
      <c r="AF785" s="9"/>
      <c r="AG785" s="9"/>
      <c r="AH785" s="9"/>
    </row>
    <row r="786" spans="1:34" x14ac:dyDescent="0.25">
      <c r="A786" s="9"/>
      <c r="B786" s="9"/>
      <c r="C786" s="9"/>
      <c r="D786" s="9"/>
      <c r="E786" s="9"/>
      <c r="F786" s="9"/>
      <c r="H786" s="9"/>
      <c r="I786" s="9"/>
      <c r="J786" s="9"/>
      <c r="K786" s="9"/>
      <c r="L786" s="9"/>
      <c r="M786" s="9"/>
      <c r="N786" s="9"/>
      <c r="O786" s="9"/>
      <c r="P786" s="9"/>
      <c r="Q786" s="9"/>
      <c r="R786" s="9"/>
      <c r="U786" s="9"/>
      <c r="V786" s="9"/>
      <c r="X786" s="9"/>
      <c r="Y786" s="9"/>
      <c r="Z786" s="9"/>
      <c r="AA786" s="9"/>
      <c r="AB786" s="9"/>
      <c r="AC786" s="9"/>
      <c r="AD786" s="9"/>
      <c r="AE786" s="9"/>
      <c r="AF786" s="9"/>
      <c r="AG786" s="9"/>
      <c r="AH786" s="9"/>
    </row>
    <row r="787" spans="1:34" x14ac:dyDescent="0.25">
      <c r="A787" s="9"/>
      <c r="B787" s="9"/>
      <c r="C787" s="9"/>
      <c r="D787" s="9"/>
      <c r="E787" s="9"/>
      <c r="F787" s="9"/>
      <c r="H787" s="9"/>
      <c r="I787" s="9"/>
      <c r="J787" s="9"/>
      <c r="K787" s="9"/>
      <c r="L787" s="9"/>
      <c r="M787" s="9"/>
      <c r="N787" s="9"/>
      <c r="O787" s="9"/>
      <c r="P787" s="9"/>
      <c r="Q787" s="9"/>
      <c r="R787" s="9"/>
      <c r="U787" s="9"/>
      <c r="V787" s="9"/>
      <c r="X787" s="9"/>
      <c r="Y787" s="9"/>
      <c r="Z787" s="9"/>
      <c r="AA787" s="9"/>
      <c r="AB787" s="9"/>
      <c r="AC787" s="9"/>
      <c r="AD787" s="9"/>
      <c r="AE787" s="9"/>
      <c r="AF787" s="9"/>
      <c r="AG787" s="9"/>
      <c r="AH787" s="9"/>
    </row>
    <row r="788" spans="1:34" x14ac:dyDescent="0.25">
      <c r="A788" s="9"/>
      <c r="B788" s="9"/>
      <c r="C788" s="9"/>
      <c r="D788" s="9"/>
      <c r="E788" s="9"/>
      <c r="F788" s="9"/>
      <c r="H788" s="9"/>
      <c r="I788" s="9"/>
      <c r="J788" s="9"/>
      <c r="K788" s="9"/>
      <c r="L788" s="9"/>
      <c r="M788" s="9"/>
      <c r="N788" s="9"/>
      <c r="O788" s="9"/>
      <c r="P788" s="9"/>
      <c r="Q788" s="9"/>
      <c r="R788" s="9"/>
      <c r="U788" s="9"/>
      <c r="V788" s="9"/>
      <c r="X788" s="9"/>
      <c r="Y788" s="9"/>
      <c r="Z788" s="9"/>
      <c r="AA788" s="9"/>
      <c r="AB788" s="9"/>
      <c r="AC788" s="9"/>
      <c r="AD788" s="9"/>
      <c r="AE788" s="9"/>
      <c r="AF788" s="9"/>
      <c r="AG788" s="9"/>
      <c r="AH788" s="9"/>
    </row>
    <row r="789" spans="1:34" x14ac:dyDescent="0.25">
      <c r="A789" s="9"/>
      <c r="B789" s="9"/>
      <c r="C789" s="9"/>
      <c r="D789" s="9"/>
      <c r="E789" s="9"/>
      <c r="F789" s="9"/>
      <c r="H789" s="9"/>
      <c r="I789" s="9"/>
      <c r="J789" s="9"/>
      <c r="K789" s="9"/>
      <c r="L789" s="9"/>
      <c r="M789" s="9"/>
      <c r="N789" s="9"/>
      <c r="O789" s="9"/>
      <c r="P789" s="9"/>
      <c r="Q789" s="9"/>
      <c r="R789" s="9"/>
      <c r="U789" s="9"/>
      <c r="V789" s="9"/>
      <c r="X789" s="9"/>
      <c r="Y789" s="9"/>
      <c r="Z789" s="9"/>
      <c r="AA789" s="9"/>
      <c r="AB789" s="9"/>
      <c r="AC789" s="9"/>
      <c r="AD789" s="9"/>
      <c r="AE789" s="9"/>
      <c r="AF789" s="9"/>
      <c r="AG789" s="9"/>
      <c r="AH789" s="9"/>
    </row>
    <row r="790" spans="1:34" x14ac:dyDescent="0.25">
      <c r="A790" s="9"/>
      <c r="B790" s="9"/>
      <c r="C790" s="9"/>
      <c r="D790" s="9"/>
      <c r="E790" s="9"/>
      <c r="F790" s="9"/>
      <c r="H790" s="9"/>
      <c r="I790" s="9"/>
      <c r="J790" s="9"/>
      <c r="K790" s="9"/>
      <c r="L790" s="9"/>
      <c r="M790" s="9"/>
      <c r="N790" s="9"/>
      <c r="O790" s="9"/>
      <c r="P790" s="9"/>
      <c r="Q790" s="9"/>
      <c r="R790" s="9"/>
      <c r="U790" s="9"/>
      <c r="V790" s="9"/>
      <c r="X790" s="9"/>
      <c r="Y790" s="9"/>
      <c r="Z790" s="9"/>
      <c r="AA790" s="9"/>
      <c r="AB790" s="9"/>
      <c r="AC790" s="9"/>
      <c r="AD790" s="9"/>
      <c r="AE790" s="9"/>
      <c r="AF790" s="9"/>
      <c r="AG790" s="9"/>
      <c r="AH790" s="9"/>
    </row>
    <row r="791" spans="1:34" x14ac:dyDescent="0.25">
      <c r="A791" s="9"/>
      <c r="B791" s="9"/>
      <c r="C791" s="9"/>
      <c r="D791" s="9"/>
      <c r="E791" s="9"/>
      <c r="F791" s="9"/>
      <c r="H791" s="9"/>
      <c r="I791" s="9"/>
      <c r="J791" s="9"/>
      <c r="K791" s="9"/>
      <c r="L791" s="9"/>
      <c r="M791" s="9"/>
      <c r="N791" s="9"/>
      <c r="O791" s="9"/>
      <c r="P791" s="9"/>
      <c r="Q791" s="9"/>
      <c r="R791" s="9"/>
      <c r="U791" s="9"/>
      <c r="V791" s="9"/>
      <c r="X791" s="9"/>
      <c r="Y791" s="9"/>
      <c r="Z791" s="9"/>
      <c r="AA791" s="9"/>
      <c r="AB791" s="9"/>
      <c r="AC791" s="9"/>
      <c r="AD791" s="9"/>
      <c r="AE791" s="9"/>
      <c r="AF791" s="9"/>
      <c r="AG791" s="9"/>
      <c r="AH791" s="9"/>
    </row>
    <row r="792" spans="1:34" x14ac:dyDescent="0.25">
      <c r="A792" s="9"/>
      <c r="B792" s="9"/>
      <c r="C792" s="9"/>
      <c r="D792" s="9"/>
      <c r="E792" s="9"/>
      <c r="F792" s="9"/>
      <c r="H792" s="9"/>
      <c r="I792" s="9"/>
      <c r="J792" s="9"/>
      <c r="K792" s="9"/>
      <c r="L792" s="9"/>
      <c r="M792" s="9"/>
      <c r="N792" s="9"/>
      <c r="O792" s="9"/>
      <c r="P792" s="9"/>
      <c r="Q792" s="9"/>
      <c r="R792" s="9"/>
      <c r="U792" s="9"/>
      <c r="V792" s="9"/>
      <c r="X792" s="9"/>
      <c r="Y792" s="9"/>
      <c r="Z792" s="9"/>
      <c r="AA792" s="9"/>
      <c r="AB792" s="9"/>
      <c r="AC792" s="9"/>
      <c r="AD792" s="9"/>
      <c r="AE792" s="9"/>
      <c r="AF792" s="9"/>
      <c r="AG792" s="9"/>
      <c r="AH792" s="9"/>
    </row>
    <row r="793" spans="1:34" x14ac:dyDescent="0.25">
      <c r="A793" s="9"/>
      <c r="B793" s="9"/>
      <c r="C793" s="9"/>
      <c r="D793" s="9"/>
      <c r="E793" s="9"/>
      <c r="F793" s="9"/>
      <c r="H793" s="9"/>
      <c r="I793" s="9"/>
      <c r="J793" s="9"/>
      <c r="K793" s="9"/>
      <c r="L793" s="9"/>
      <c r="M793" s="9"/>
      <c r="N793" s="9"/>
      <c r="O793" s="9"/>
      <c r="P793" s="9"/>
      <c r="Q793" s="9"/>
      <c r="R793" s="9"/>
      <c r="U793" s="9"/>
      <c r="V793" s="9"/>
      <c r="X793" s="9"/>
      <c r="Y793" s="9"/>
      <c r="Z793" s="9"/>
      <c r="AA793" s="9"/>
      <c r="AB793" s="9"/>
      <c r="AC793" s="9"/>
      <c r="AD793" s="9"/>
      <c r="AE793" s="9"/>
      <c r="AF793" s="9"/>
      <c r="AG793" s="9"/>
      <c r="AH793" s="9"/>
    </row>
    <row r="794" spans="1:34" x14ac:dyDescent="0.25">
      <c r="A794" s="9"/>
      <c r="B794" s="9"/>
      <c r="C794" s="9"/>
      <c r="D794" s="9"/>
      <c r="E794" s="9"/>
      <c r="F794" s="9"/>
      <c r="H794" s="9"/>
      <c r="I794" s="9"/>
      <c r="J794" s="9"/>
      <c r="K794" s="9"/>
      <c r="L794" s="9"/>
      <c r="M794" s="9"/>
      <c r="N794" s="9"/>
      <c r="O794" s="9"/>
      <c r="P794" s="9"/>
      <c r="Q794" s="9"/>
      <c r="R794" s="9"/>
      <c r="U794" s="9"/>
      <c r="V794" s="9"/>
      <c r="X794" s="9"/>
      <c r="Y794" s="9"/>
      <c r="Z794" s="9"/>
      <c r="AA794" s="9"/>
      <c r="AB794" s="9"/>
      <c r="AC794" s="9"/>
      <c r="AD794" s="9"/>
      <c r="AE794" s="9"/>
      <c r="AF794" s="9"/>
      <c r="AG794" s="9"/>
      <c r="AH794" s="9"/>
    </row>
    <row r="795" spans="1:34" x14ac:dyDescent="0.25">
      <c r="A795" s="9"/>
      <c r="B795" s="9"/>
      <c r="C795" s="9"/>
      <c r="D795" s="9"/>
      <c r="E795" s="9"/>
      <c r="F795" s="9"/>
      <c r="H795" s="9"/>
      <c r="I795" s="9"/>
      <c r="J795" s="9"/>
      <c r="K795" s="9"/>
      <c r="L795" s="9"/>
      <c r="M795" s="9"/>
      <c r="N795" s="9"/>
      <c r="O795" s="9"/>
      <c r="P795" s="9"/>
      <c r="Q795" s="9"/>
      <c r="R795" s="9"/>
      <c r="U795" s="9"/>
      <c r="V795" s="9"/>
      <c r="X795" s="9"/>
      <c r="Y795" s="9"/>
      <c r="Z795" s="9"/>
      <c r="AA795" s="9"/>
      <c r="AB795" s="9"/>
      <c r="AC795" s="9"/>
      <c r="AD795" s="9"/>
      <c r="AE795" s="9"/>
      <c r="AF795" s="9"/>
      <c r="AG795" s="9"/>
      <c r="AH795" s="9"/>
    </row>
    <row r="796" spans="1:34" x14ac:dyDescent="0.25">
      <c r="A796" s="9"/>
      <c r="B796" s="9"/>
      <c r="C796" s="9"/>
      <c r="D796" s="9"/>
      <c r="E796" s="9"/>
      <c r="F796" s="9"/>
      <c r="H796" s="9"/>
      <c r="I796" s="9"/>
      <c r="J796" s="9"/>
      <c r="K796" s="9"/>
      <c r="L796" s="9"/>
      <c r="M796" s="9"/>
      <c r="N796" s="9"/>
      <c r="O796" s="9"/>
      <c r="P796" s="9"/>
      <c r="Q796" s="9"/>
      <c r="R796" s="9"/>
      <c r="U796" s="9"/>
      <c r="V796" s="9"/>
      <c r="X796" s="9"/>
      <c r="Y796" s="9"/>
      <c r="Z796" s="9"/>
      <c r="AA796" s="9"/>
      <c r="AB796" s="9"/>
      <c r="AC796" s="9"/>
      <c r="AD796" s="9"/>
      <c r="AE796" s="9"/>
      <c r="AF796" s="9"/>
      <c r="AG796" s="9"/>
      <c r="AH796" s="9"/>
    </row>
    <row r="797" spans="1:34" x14ac:dyDescent="0.25">
      <c r="A797" s="9"/>
      <c r="B797" s="9"/>
      <c r="C797" s="9"/>
      <c r="D797" s="9"/>
      <c r="E797" s="9"/>
      <c r="F797" s="9"/>
      <c r="H797" s="9"/>
      <c r="I797" s="9"/>
      <c r="J797" s="9"/>
      <c r="K797" s="9"/>
      <c r="L797" s="9"/>
      <c r="M797" s="9"/>
      <c r="N797" s="9"/>
      <c r="O797" s="9"/>
      <c r="P797" s="9"/>
      <c r="Q797" s="9"/>
      <c r="R797" s="9"/>
      <c r="U797" s="9"/>
      <c r="V797" s="9"/>
      <c r="X797" s="9"/>
      <c r="Y797" s="9"/>
      <c r="Z797" s="9"/>
      <c r="AA797" s="9"/>
      <c r="AB797" s="9"/>
      <c r="AC797" s="9"/>
      <c r="AD797" s="9"/>
      <c r="AE797" s="9"/>
      <c r="AF797" s="9"/>
      <c r="AG797" s="9"/>
      <c r="AH797" s="9"/>
    </row>
    <row r="798" spans="1:34" x14ac:dyDescent="0.25">
      <c r="A798" s="9"/>
      <c r="B798" s="9"/>
      <c r="C798" s="9"/>
      <c r="D798" s="9"/>
      <c r="E798" s="9"/>
      <c r="F798" s="9"/>
      <c r="H798" s="9"/>
      <c r="I798" s="9"/>
      <c r="J798" s="9"/>
      <c r="K798" s="9"/>
      <c r="L798" s="9"/>
      <c r="M798" s="9"/>
      <c r="N798" s="9"/>
      <c r="O798" s="9"/>
      <c r="P798" s="9"/>
      <c r="Q798" s="9"/>
      <c r="R798" s="9"/>
      <c r="U798" s="9"/>
      <c r="V798" s="9"/>
      <c r="X798" s="9"/>
      <c r="Y798" s="9"/>
      <c r="Z798" s="9"/>
      <c r="AA798" s="9"/>
      <c r="AB798" s="9"/>
      <c r="AC798" s="9"/>
      <c r="AD798" s="9"/>
      <c r="AE798" s="9"/>
      <c r="AF798" s="9"/>
      <c r="AG798" s="9"/>
      <c r="AH798" s="9"/>
    </row>
    <row r="799" spans="1:34" x14ac:dyDescent="0.25">
      <c r="A799" s="9"/>
      <c r="B799" s="9"/>
      <c r="C799" s="9"/>
      <c r="D799" s="9"/>
      <c r="E799" s="9"/>
      <c r="F799" s="9"/>
      <c r="H799" s="9"/>
      <c r="I799" s="9"/>
      <c r="J799" s="9"/>
      <c r="K799" s="9"/>
      <c r="L799" s="9"/>
      <c r="M799" s="9"/>
      <c r="N799" s="9"/>
      <c r="O799" s="9"/>
      <c r="P799" s="9"/>
      <c r="Q799" s="9"/>
      <c r="R799" s="9"/>
      <c r="U799" s="9"/>
      <c r="V799" s="9"/>
      <c r="X799" s="9"/>
      <c r="Y799" s="9"/>
      <c r="Z799" s="9"/>
      <c r="AA799" s="9"/>
      <c r="AB799" s="9"/>
      <c r="AC799" s="9"/>
      <c r="AD799" s="9"/>
      <c r="AE799" s="9"/>
      <c r="AF799" s="9"/>
      <c r="AG799" s="9"/>
      <c r="AH799" s="9"/>
    </row>
    <row r="800" spans="1:34" x14ac:dyDescent="0.25">
      <c r="A800" s="9"/>
      <c r="B800" s="9"/>
      <c r="C800" s="9"/>
      <c r="D800" s="9"/>
      <c r="E800" s="9"/>
      <c r="F800" s="9"/>
      <c r="H800" s="9"/>
      <c r="I800" s="9"/>
      <c r="J800" s="9"/>
      <c r="K800" s="9"/>
      <c r="L800" s="9"/>
      <c r="M800" s="9"/>
      <c r="N800" s="9"/>
      <c r="O800" s="9"/>
      <c r="P800" s="9"/>
      <c r="Q800" s="9"/>
      <c r="R800" s="9"/>
      <c r="U800" s="9"/>
      <c r="V800" s="9"/>
      <c r="X800" s="9"/>
      <c r="Y800" s="9"/>
      <c r="Z800" s="9"/>
      <c r="AA800" s="9"/>
      <c r="AB800" s="9"/>
      <c r="AC800" s="9"/>
      <c r="AD800" s="9"/>
      <c r="AE800" s="9"/>
      <c r="AF800" s="9"/>
      <c r="AG800" s="9"/>
      <c r="AH800" s="9"/>
    </row>
    <row r="801" spans="1:34" x14ac:dyDescent="0.25">
      <c r="A801" s="9"/>
      <c r="B801" s="9"/>
      <c r="C801" s="9"/>
      <c r="D801" s="9"/>
      <c r="E801" s="9"/>
      <c r="F801" s="9"/>
      <c r="H801" s="9"/>
      <c r="I801" s="9"/>
      <c r="J801" s="9"/>
      <c r="K801" s="9"/>
      <c r="L801" s="9"/>
      <c r="M801" s="9"/>
      <c r="N801" s="9"/>
      <c r="O801" s="9"/>
      <c r="P801" s="9"/>
      <c r="Q801" s="9"/>
      <c r="R801" s="9"/>
      <c r="U801" s="9"/>
      <c r="V801" s="9"/>
      <c r="X801" s="9"/>
      <c r="Y801" s="9"/>
      <c r="Z801" s="9"/>
      <c r="AA801" s="9"/>
      <c r="AB801" s="9"/>
      <c r="AC801" s="9"/>
      <c r="AD801" s="9"/>
      <c r="AE801" s="9"/>
      <c r="AF801" s="9"/>
      <c r="AG801" s="9"/>
      <c r="AH801" s="9"/>
    </row>
    <row r="802" spans="1:34" x14ac:dyDescent="0.25">
      <c r="A802" s="9"/>
      <c r="B802" s="9"/>
      <c r="C802" s="9"/>
      <c r="D802" s="9"/>
      <c r="E802" s="9"/>
      <c r="F802" s="9"/>
      <c r="H802" s="9"/>
      <c r="I802" s="9"/>
      <c r="J802" s="9"/>
      <c r="K802" s="9"/>
      <c r="L802" s="9"/>
      <c r="M802" s="9"/>
      <c r="N802" s="9"/>
      <c r="O802" s="9"/>
      <c r="P802" s="9"/>
      <c r="Q802" s="9"/>
      <c r="R802" s="9"/>
      <c r="U802" s="9"/>
      <c r="V802" s="9"/>
      <c r="X802" s="9"/>
      <c r="Y802" s="9"/>
      <c r="Z802" s="9"/>
      <c r="AA802" s="9"/>
      <c r="AB802" s="9"/>
      <c r="AC802" s="9"/>
      <c r="AD802" s="9"/>
      <c r="AE802" s="9"/>
      <c r="AF802" s="9"/>
      <c r="AG802" s="9"/>
      <c r="AH802" s="9"/>
    </row>
    <row r="803" spans="1:34" x14ac:dyDescent="0.25">
      <c r="A803" s="9"/>
      <c r="B803" s="9"/>
      <c r="C803" s="9"/>
      <c r="D803" s="9"/>
      <c r="E803" s="9"/>
      <c r="F803" s="9"/>
      <c r="H803" s="9"/>
      <c r="I803" s="9"/>
      <c r="J803" s="9"/>
      <c r="K803" s="9"/>
      <c r="L803" s="9"/>
      <c r="M803" s="9"/>
      <c r="N803" s="9"/>
      <c r="O803" s="9"/>
      <c r="P803" s="9"/>
      <c r="Q803" s="9"/>
      <c r="R803" s="9"/>
      <c r="U803" s="9"/>
      <c r="V803" s="9"/>
      <c r="X803" s="9"/>
      <c r="Y803" s="9"/>
      <c r="Z803" s="9"/>
      <c r="AA803" s="9"/>
      <c r="AB803" s="9"/>
      <c r="AC803" s="9"/>
      <c r="AD803" s="9"/>
      <c r="AE803" s="9"/>
      <c r="AF803" s="9"/>
      <c r="AG803" s="9"/>
      <c r="AH803" s="9"/>
    </row>
    <row r="804" spans="1:34" x14ac:dyDescent="0.25">
      <c r="A804" s="9"/>
      <c r="B804" s="9"/>
      <c r="C804" s="9"/>
      <c r="D804" s="9"/>
      <c r="E804" s="9"/>
      <c r="F804" s="9"/>
      <c r="H804" s="9"/>
      <c r="I804" s="9"/>
      <c r="J804" s="9"/>
      <c r="K804" s="9"/>
      <c r="L804" s="9"/>
      <c r="M804" s="9"/>
      <c r="N804" s="9"/>
      <c r="O804" s="9"/>
      <c r="P804" s="9"/>
      <c r="Q804" s="9"/>
      <c r="R804" s="9"/>
      <c r="U804" s="9"/>
      <c r="V804" s="9"/>
      <c r="X804" s="9"/>
      <c r="Y804" s="9"/>
      <c r="Z804" s="9"/>
      <c r="AA804" s="9"/>
      <c r="AB804" s="9"/>
      <c r="AC804" s="9"/>
      <c r="AD804" s="9"/>
      <c r="AE804" s="9"/>
      <c r="AF804" s="9"/>
      <c r="AG804" s="9"/>
      <c r="AH804" s="9"/>
    </row>
    <row r="805" spans="1:34" x14ac:dyDescent="0.25">
      <c r="A805" s="9"/>
      <c r="B805" s="9"/>
      <c r="C805" s="9"/>
      <c r="D805" s="9"/>
      <c r="E805" s="9"/>
      <c r="F805" s="9"/>
      <c r="H805" s="9"/>
      <c r="I805" s="9"/>
      <c r="J805" s="9"/>
      <c r="K805" s="9"/>
      <c r="L805" s="9"/>
      <c r="M805" s="9"/>
      <c r="N805" s="9"/>
      <c r="O805" s="9"/>
      <c r="P805" s="9"/>
      <c r="Q805" s="9"/>
      <c r="R805" s="9"/>
      <c r="U805" s="9"/>
      <c r="V805" s="9"/>
      <c r="X805" s="9"/>
      <c r="Y805" s="9"/>
      <c r="Z805" s="9"/>
      <c r="AA805" s="9"/>
      <c r="AB805" s="9"/>
      <c r="AC805" s="9"/>
      <c r="AD805" s="9"/>
      <c r="AE805" s="9"/>
      <c r="AF805" s="9"/>
      <c r="AG805" s="9"/>
      <c r="AH805" s="9"/>
    </row>
    <row r="806" spans="1:34" x14ac:dyDescent="0.25">
      <c r="A806" s="9"/>
      <c r="B806" s="9"/>
      <c r="C806" s="9"/>
      <c r="D806" s="9"/>
      <c r="E806" s="9"/>
      <c r="F806" s="9"/>
      <c r="H806" s="9"/>
      <c r="I806" s="9"/>
      <c r="J806" s="9"/>
      <c r="K806" s="9"/>
      <c r="L806" s="9"/>
      <c r="M806" s="9"/>
      <c r="N806" s="9"/>
      <c r="O806" s="9"/>
      <c r="P806" s="9"/>
      <c r="Q806" s="9"/>
      <c r="R806" s="9"/>
      <c r="U806" s="9"/>
      <c r="V806" s="9"/>
      <c r="X806" s="9"/>
      <c r="Y806" s="9"/>
      <c r="Z806" s="9"/>
      <c r="AA806" s="9"/>
      <c r="AB806" s="9"/>
      <c r="AC806" s="9"/>
      <c r="AD806" s="9"/>
      <c r="AE806" s="9"/>
      <c r="AF806" s="9"/>
      <c r="AG806" s="9"/>
      <c r="AH806" s="9"/>
    </row>
    <row r="807" spans="1:34" x14ac:dyDescent="0.25">
      <c r="A807" s="9"/>
      <c r="B807" s="9"/>
      <c r="C807" s="9"/>
      <c r="D807" s="9"/>
      <c r="E807" s="9"/>
      <c r="F807" s="9"/>
      <c r="H807" s="9"/>
      <c r="I807" s="9"/>
      <c r="J807" s="9"/>
      <c r="K807" s="9"/>
      <c r="L807" s="9"/>
      <c r="M807" s="9"/>
      <c r="N807" s="9"/>
      <c r="O807" s="9"/>
      <c r="P807" s="9"/>
      <c r="Q807" s="9"/>
      <c r="R807" s="9"/>
      <c r="U807" s="9"/>
      <c r="V807" s="9"/>
      <c r="X807" s="9"/>
      <c r="Y807" s="9"/>
      <c r="Z807" s="9"/>
      <c r="AA807" s="9"/>
      <c r="AB807" s="9"/>
      <c r="AC807" s="9"/>
      <c r="AD807" s="9"/>
      <c r="AE807" s="9"/>
      <c r="AF807" s="9"/>
      <c r="AG807" s="9"/>
      <c r="AH807" s="9"/>
    </row>
    <row r="808" spans="1:34" x14ac:dyDescent="0.25">
      <c r="A808" s="9"/>
      <c r="B808" s="9"/>
      <c r="C808" s="9"/>
      <c r="D808" s="9"/>
      <c r="E808" s="9"/>
      <c r="F808" s="9"/>
      <c r="H808" s="9"/>
      <c r="I808" s="9"/>
      <c r="J808" s="9"/>
      <c r="K808" s="9"/>
      <c r="L808" s="9"/>
      <c r="M808" s="9"/>
      <c r="N808" s="9"/>
      <c r="O808" s="9"/>
      <c r="P808" s="9"/>
      <c r="Q808" s="9"/>
      <c r="R808" s="9"/>
      <c r="U808" s="9"/>
      <c r="V808" s="9"/>
      <c r="X808" s="9"/>
      <c r="Y808" s="9"/>
      <c r="Z808" s="9"/>
      <c r="AA808" s="9"/>
      <c r="AB808" s="9"/>
      <c r="AC808" s="9"/>
      <c r="AD808" s="9"/>
      <c r="AE808" s="9"/>
      <c r="AF808" s="9"/>
      <c r="AG808" s="9"/>
      <c r="AH808" s="9"/>
    </row>
    <row r="809" spans="1:34" x14ac:dyDescent="0.25">
      <c r="A809" s="9"/>
      <c r="B809" s="9"/>
      <c r="C809" s="9"/>
      <c r="D809" s="9"/>
      <c r="E809" s="9"/>
      <c r="F809" s="9"/>
      <c r="H809" s="9"/>
      <c r="I809" s="9"/>
      <c r="J809" s="9"/>
      <c r="K809" s="9"/>
      <c r="L809" s="9"/>
      <c r="M809" s="9"/>
      <c r="N809" s="9"/>
      <c r="O809" s="9"/>
      <c r="P809" s="9"/>
      <c r="Q809" s="9"/>
      <c r="R809" s="9"/>
      <c r="U809" s="9"/>
      <c r="V809" s="9"/>
      <c r="X809" s="9"/>
      <c r="Y809" s="9"/>
      <c r="Z809" s="9"/>
      <c r="AA809" s="9"/>
      <c r="AB809" s="9"/>
      <c r="AC809" s="9"/>
      <c r="AD809" s="9"/>
      <c r="AE809" s="9"/>
      <c r="AF809" s="9"/>
      <c r="AG809" s="9"/>
      <c r="AH809" s="9"/>
    </row>
    <row r="810" spans="1:34" x14ac:dyDescent="0.25">
      <c r="A810" s="9"/>
      <c r="B810" s="9"/>
      <c r="C810" s="9"/>
      <c r="D810" s="9"/>
      <c r="E810" s="9"/>
      <c r="F810" s="9"/>
      <c r="H810" s="9"/>
      <c r="I810" s="9"/>
      <c r="J810" s="9"/>
      <c r="K810" s="9"/>
      <c r="L810" s="9"/>
      <c r="M810" s="9"/>
      <c r="N810" s="9"/>
      <c r="O810" s="9"/>
      <c r="P810" s="9"/>
      <c r="Q810" s="9"/>
      <c r="R810" s="9"/>
      <c r="U810" s="9"/>
      <c r="V810" s="9"/>
      <c r="X810" s="9"/>
      <c r="Y810" s="9"/>
      <c r="Z810" s="9"/>
      <c r="AA810" s="9"/>
      <c r="AB810" s="9"/>
      <c r="AC810" s="9"/>
      <c r="AD810" s="9"/>
      <c r="AE810" s="9"/>
      <c r="AF810" s="9"/>
      <c r="AG810" s="9"/>
      <c r="AH810" s="9"/>
    </row>
    <row r="811" spans="1:34" x14ac:dyDescent="0.25">
      <c r="A811" s="9"/>
      <c r="B811" s="9"/>
      <c r="C811" s="9"/>
      <c r="D811" s="9"/>
      <c r="E811" s="9"/>
      <c r="F811" s="9"/>
      <c r="H811" s="9"/>
      <c r="I811" s="9"/>
      <c r="J811" s="9"/>
      <c r="K811" s="9"/>
      <c r="L811" s="9"/>
      <c r="M811" s="9"/>
      <c r="N811" s="9"/>
      <c r="O811" s="9"/>
      <c r="P811" s="9"/>
      <c r="Q811" s="9"/>
      <c r="R811" s="9"/>
      <c r="U811" s="9"/>
      <c r="V811" s="9"/>
      <c r="X811" s="9"/>
      <c r="Y811" s="9"/>
      <c r="Z811" s="9"/>
      <c r="AA811" s="9"/>
      <c r="AB811" s="9"/>
      <c r="AC811" s="9"/>
      <c r="AD811" s="9"/>
      <c r="AE811" s="9"/>
      <c r="AF811" s="9"/>
      <c r="AG811" s="9"/>
      <c r="AH811" s="9"/>
    </row>
    <row r="812" spans="1:34" x14ac:dyDescent="0.25">
      <c r="A812" s="9"/>
      <c r="B812" s="9"/>
      <c r="C812" s="9"/>
      <c r="D812" s="9"/>
      <c r="E812" s="9"/>
      <c r="F812" s="9"/>
      <c r="H812" s="9"/>
      <c r="I812" s="9"/>
      <c r="J812" s="9"/>
      <c r="K812" s="9"/>
      <c r="L812" s="9"/>
      <c r="M812" s="9"/>
      <c r="N812" s="9"/>
      <c r="O812" s="9"/>
      <c r="P812" s="9"/>
      <c r="Q812" s="9"/>
      <c r="R812" s="9"/>
      <c r="U812" s="9"/>
      <c r="V812" s="9"/>
      <c r="X812" s="9"/>
      <c r="Y812" s="9"/>
      <c r="Z812" s="9"/>
      <c r="AA812" s="9"/>
      <c r="AB812" s="9"/>
      <c r="AC812" s="9"/>
      <c r="AD812" s="9"/>
      <c r="AE812" s="9"/>
      <c r="AF812" s="9"/>
      <c r="AG812" s="9"/>
      <c r="AH812" s="9"/>
    </row>
    <row r="813" spans="1:34" x14ac:dyDescent="0.25">
      <c r="A813" s="9"/>
      <c r="B813" s="9"/>
      <c r="C813" s="9"/>
      <c r="D813" s="9"/>
      <c r="E813" s="9"/>
      <c r="F813" s="9"/>
      <c r="H813" s="9"/>
      <c r="I813" s="9"/>
      <c r="J813" s="9"/>
      <c r="K813" s="9"/>
      <c r="L813" s="9"/>
      <c r="M813" s="9"/>
      <c r="N813" s="9"/>
      <c r="O813" s="9"/>
      <c r="P813" s="9"/>
      <c r="Q813" s="9"/>
      <c r="R813" s="9"/>
      <c r="U813" s="9"/>
      <c r="V813" s="9"/>
      <c r="X813" s="9"/>
      <c r="Y813" s="9"/>
      <c r="Z813" s="9"/>
      <c r="AA813" s="9"/>
      <c r="AB813" s="9"/>
      <c r="AC813" s="9"/>
      <c r="AD813" s="9"/>
      <c r="AE813" s="9"/>
      <c r="AF813" s="9"/>
      <c r="AG813" s="9"/>
      <c r="AH813" s="9"/>
    </row>
    <row r="814" spans="1:34" x14ac:dyDescent="0.25">
      <c r="A814" s="9"/>
      <c r="B814" s="9"/>
      <c r="C814" s="9"/>
      <c r="D814" s="9"/>
      <c r="E814" s="9"/>
      <c r="F814" s="9"/>
      <c r="H814" s="9"/>
      <c r="I814" s="9"/>
      <c r="J814" s="9"/>
      <c r="K814" s="9"/>
      <c r="L814" s="9"/>
      <c r="M814" s="9"/>
      <c r="N814" s="9"/>
      <c r="O814" s="9"/>
      <c r="P814" s="9"/>
      <c r="Q814" s="9"/>
      <c r="R814" s="9"/>
      <c r="U814" s="9"/>
      <c r="V814" s="9"/>
      <c r="X814" s="9"/>
      <c r="Y814" s="9"/>
      <c r="Z814" s="9"/>
      <c r="AA814" s="9"/>
      <c r="AB814" s="9"/>
      <c r="AC814" s="9"/>
      <c r="AD814" s="9"/>
      <c r="AE814" s="9"/>
      <c r="AF814" s="9"/>
      <c r="AG814" s="9"/>
      <c r="AH814" s="9"/>
    </row>
    <row r="815" spans="1:34" x14ac:dyDescent="0.25">
      <c r="A815" s="9"/>
      <c r="B815" s="9"/>
      <c r="C815" s="9"/>
      <c r="D815" s="9"/>
      <c r="E815" s="9"/>
      <c r="F815" s="9"/>
      <c r="H815" s="9"/>
      <c r="I815" s="9"/>
      <c r="J815" s="9"/>
      <c r="K815" s="9"/>
      <c r="L815" s="9"/>
      <c r="M815" s="9"/>
      <c r="N815" s="9"/>
      <c r="O815" s="9"/>
      <c r="P815" s="9"/>
      <c r="Q815" s="9"/>
      <c r="R815" s="9"/>
      <c r="U815" s="9"/>
      <c r="V815" s="9"/>
      <c r="X815" s="9"/>
      <c r="Y815" s="9"/>
      <c r="Z815" s="9"/>
      <c r="AA815" s="9"/>
      <c r="AB815" s="9"/>
      <c r="AC815" s="9"/>
      <c r="AD815" s="9"/>
      <c r="AE815" s="9"/>
      <c r="AF815" s="9"/>
      <c r="AG815" s="9"/>
      <c r="AH815" s="9"/>
    </row>
    <row r="816" spans="1:34" x14ac:dyDescent="0.25">
      <c r="A816" s="9"/>
      <c r="B816" s="9"/>
      <c r="C816" s="9"/>
      <c r="D816" s="9"/>
      <c r="E816" s="9"/>
      <c r="F816" s="9"/>
      <c r="H816" s="9"/>
      <c r="I816" s="9"/>
      <c r="J816" s="9"/>
      <c r="K816" s="9"/>
      <c r="L816" s="9"/>
      <c r="M816" s="9"/>
      <c r="N816" s="9"/>
      <c r="O816" s="9"/>
      <c r="P816" s="9"/>
      <c r="Q816" s="9"/>
      <c r="R816" s="9"/>
      <c r="U816" s="9"/>
      <c r="V816" s="9"/>
      <c r="X816" s="9"/>
      <c r="Y816" s="9"/>
      <c r="Z816" s="9"/>
      <c r="AA816" s="9"/>
      <c r="AB816" s="9"/>
      <c r="AC816" s="9"/>
      <c r="AD816" s="9"/>
      <c r="AE816" s="9"/>
      <c r="AF816" s="9"/>
      <c r="AG816" s="9"/>
      <c r="AH816" s="9"/>
    </row>
    <row r="817" spans="1:34" x14ac:dyDescent="0.25">
      <c r="A817" s="9"/>
      <c r="B817" s="9"/>
      <c r="C817" s="9"/>
      <c r="D817" s="9"/>
      <c r="E817" s="9"/>
      <c r="F817" s="9"/>
      <c r="H817" s="9"/>
      <c r="I817" s="9"/>
      <c r="J817" s="9"/>
      <c r="K817" s="9"/>
      <c r="L817" s="9"/>
      <c r="M817" s="9"/>
      <c r="N817" s="9"/>
      <c r="O817" s="9"/>
      <c r="P817" s="9"/>
      <c r="Q817" s="9"/>
      <c r="R817" s="9"/>
      <c r="U817" s="9"/>
      <c r="V817" s="9"/>
      <c r="X817" s="9"/>
      <c r="Y817" s="9"/>
      <c r="Z817" s="9"/>
      <c r="AA817" s="9"/>
      <c r="AB817" s="9"/>
      <c r="AC817" s="9"/>
      <c r="AD817" s="9"/>
      <c r="AE817" s="9"/>
      <c r="AF817" s="9"/>
      <c r="AG817" s="9"/>
      <c r="AH817" s="9"/>
    </row>
    <row r="818" spans="1:34" x14ac:dyDescent="0.25">
      <c r="A818" s="9"/>
      <c r="B818" s="9"/>
      <c r="C818" s="9"/>
      <c r="D818" s="9"/>
      <c r="E818" s="9"/>
      <c r="F818" s="9"/>
      <c r="H818" s="9"/>
      <c r="I818" s="9"/>
      <c r="J818" s="9"/>
      <c r="K818" s="9"/>
      <c r="L818" s="9"/>
      <c r="M818" s="9"/>
      <c r="N818" s="9"/>
      <c r="O818" s="9"/>
      <c r="P818" s="9"/>
      <c r="Q818" s="9"/>
      <c r="R818" s="9"/>
      <c r="U818" s="9"/>
      <c r="V818" s="9"/>
      <c r="X818" s="9"/>
      <c r="Y818" s="9"/>
      <c r="Z818" s="9"/>
      <c r="AA818" s="9"/>
      <c r="AB818" s="9"/>
      <c r="AC818" s="9"/>
      <c r="AD818" s="9"/>
      <c r="AE818" s="9"/>
      <c r="AF818" s="9"/>
      <c r="AG818" s="9"/>
      <c r="AH818" s="9"/>
    </row>
    <row r="819" spans="1:34" x14ac:dyDescent="0.25">
      <c r="A819" s="9"/>
      <c r="B819" s="9"/>
      <c r="C819" s="9"/>
      <c r="D819" s="9"/>
      <c r="E819" s="9"/>
      <c r="F819" s="9"/>
      <c r="H819" s="9"/>
      <c r="I819" s="9"/>
      <c r="J819" s="9"/>
      <c r="K819" s="9"/>
      <c r="L819" s="9"/>
      <c r="M819" s="9"/>
      <c r="N819" s="9"/>
      <c r="O819" s="9"/>
      <c r="P819" s="9"/>
      <c r="Q819" s="9"/>
      <c r="R819" s="9"/>
      <c r="U819" s="9"/>
      <c r="V819" s="9"/>
      <c r="X819" s="9"/>
      <c r="Y819" s="9"/>
      <c r="Z819" s="9"/>
      <c r="AA819" s="9"/>
      <c r="AB819" s="9"/>
      <c r="AC819" s="9"/>
      <c r="AD819" s="9"/>
      <c r="AE819" s="9"/>
      <c r="AF819" s="9"/>
      <c r="AG819" s="9"/>
      <c r="AH819" s="9"/>
    </row>
    <row r="820" spans="1:34" x14ac:dyDescent="0.25">
      <c r="A820" s="9"/>
      <c r="B820" s="9"/>
      <c r="C820" s="9"/>
      <c r="D820" s="9"/>
      <c r="E820" s="9"/>
      <c r="F820" s="9"/>
      <c r="H820" s="9"/>
      <c r="I820" s="9"/>
      <c r="J820" s="9"/>
      <c r="K820" s="9"/>
      <c r="L820" s="9"/>
      <c r="M820" s="9"/>
      <c r="N820" s="9"/>
      <c r="O820" s="9"/>
      <c r="P820" s="9"/>
      <c r="Q820" s="9"/>
      <c r="R820" s="9"/>
      <c r="U820" s="9"/>
      <c r="V820" s="9"/>
      <c r="X820" s="9"/>
      <c r="Y820" s="9"/>
      <c r="Z820" s="9"/>
      <c r="AA820" s="9"/>
      <c r="AB820" s="9"/>
      <c r="AC820" s="9"/>
      <c r="AD820" s="9"/>
      <c r="AE820" s="9"/>
      <c r="AF820" s="9"/>
      <c r="AG820" s="9"/>
      <c r="AH820" s="9"/>
    </row>
    <row r="821" spans="1:34" x14ac:dyDescent="0.25">
      <c r="A821" s="9"/>
      <c r="B821" s="9"/>
      <c r="C821" s="9"/>
      <c r="D821" s="9"/>
      <c r="E821" s="9"/>
      <c r="F821" s="9"/>
      <c r="H821" s="9"/>
      <c r="I821" s="9"/>
      <c r="J821" s="9"/>
      <c r="K821" s="9"/>
      <c r="L821" s="9"/>
      <c r="M821" s="9"/>
      <c r="N821" s="9"/>
      <c r="O821" s="9"/>
      <c r="P821" s="9"/>
      <c r="Q821" s="9"/>
      <c r="R821" s="9"/>
      <c r="U821" s="9"/>
      <c r="V821" s="9"/>
      <c r="X821" s="9"/>
      <c r="Y821" s="9"/>
      <c r="Z821" s="9"/>
      <c r="AA821" s="9"/>
      <c r="AB821" s="9"/>
      <c r="AC821" s="9"/>
      <c r="AD821" s="9"/>
      <c r="AE821" s="9"/>
      <c r="AF821" s="9"/>
      <c r="AG821" s="9"/>
      <c r="AH821" s="9"/>
    </row>
    <row r="822" spans="1:34" x14ac:dyDescent="0.25">
      <c r="A822" s="9"/>
      <c r="B822" s="9"/>
      <c r="C822" s="9"/>
      <c r="D822" s="9"/>
      <c r="E822" s="9"/>
      <c r="F822" s="9"/>
      <c r="H822" s="9"/>
      <c r="I822" s="9"/>
      <c r="J822" s="9"/>
      <c r="K822" s="9"/>
      <c r="L822" s="9"/>
      <c r="M822" s="9"/>
      <c r="N822" s="9"/>
      <c r="O822" s="9"/>
      <c r="P822" s="9"/>
      <c r="Q822" s="9"/>
      <c r="R822" s="9"/>
      <c r="U822" s="9"/>
      <c r="V822" s="9"/>
      <c r="X822" s="9"/>
      <c r="Y822" s="9"/>
      <c r="Z822" s="9"/>
      <c r="AA822" s="9"/>
      <c r="AB822" s="9"/>
      <c r="AC822" s="9"/>
      <c r="AD822" s="9"/>
      <c r="AE822" s="9"/>
      <c r="AF822" s="9"/>
      <c r="AG822" s="9"/>
      <c r="AH822" s="9"/>
    </row>
    <row r="823" spans="1:34" x14ac:dyDescent="0.25">
      <c r="A823" s="9"/>
      <c r="B823" s="9"/>
      <c r="C823" s="9"/>
      <c r="D823" s="9"/>
      <c r="E823" s="9"/>
      <c r="F823" s="9"/>
      <c r="H823" s="9"/>
      <c r="I823" s="9"/>
      <c r="J823" s="9"/>
      <c r="K823" s="9"/>
      <c r="L823" s="9"/>
      <c r="M823" s="9"/>
      <c r="N823" s="9"/>
      <c r="O823" s="9"/>
      <c r="P823" s="9"/>
      <c r="Q823" s="9"/>
      <c r="R823" s="9"/>
      <c r="U823" s="9"/>
      <c r="V823" s="9"/>
      <c r="X823" s="9"/>
      <c r="Y823" s="9"/>
      <c r="Z823" s="9"/>
      <c r="AA823" s="9"/>
      <c r="AB823" s="9"/>
      <c r="AC823" s="9"/>
      <c r="AD823" s="9"/>
      <c r="AE823" s="9"/>
      <c r="AF823" s="9"/>
      <c r="AG823" s="9"/>
      <c r="AH823" s="9"/>
    </row>
    <row r="824" spans="1:34" x14ac:dyDescent="0.25">
      <c r="A824" s="9"/>
      <c r="B824" s="9"/>
      <c r="C824" s="9"/>
      <c r="D824" s="9"/>
      <c r="E824" s="9"/>
      <c r="F824" s="9"/>
      <c r="H824" s="9"/>
      <c r="I824" s="9"/>
      <c r="J824" s="9"/>
      <c r="K824" s="9"/>
      <c r="L824" s="9"/>
      <c r="M824" s="9"/>
      <c r="N824" s="9"/>
      <c r="O824" s="9"/>
      <c r="P824" s="9"/>
      <c r="Q824" s="9"/>
      <c r="R824" s="9"/>
      <c r="U824" s="9"/>
      <c r="V824" s="9"/>
      <c r="X824" s="9"/>
      <c r="Y824" s="9"/>
      <c r="Z824" s="9"/>
      <c r="AA824" s="9"/>
      <c r="AB824" s="9"/>
      <c r="AC824" s="9"/>
      <c r="AD824" s="9"/>
      <c r="AE824" s="9"/>
      <c r="AF824" s="9"/>
      <c r="AG824" s="9"/>
      <c r="AH824" s="9"/>
    </row>
    <row r="825" spans="1:34" x14ac:dyDescent="0.25">
      <c r="A825" s="9"/>
      <c r="B825" s="9"/>
      <c r="C825" s="9"/>
      <c r="D825" s="9"/>
      <c r="E825" s="9"/>
      <c r="F825" s="9"/>
      <c r="H825" s="9"/>
      <c r="I825" s="9"/>
      <c r="J825" s="9"/>
      <c r="K825" s="9"/>
      <c r="L825" s="9"/>
      <c r="M825" s="9"/>
      <c r="N825" s="9"/>
      <c r="O825" s="9"/>
      <c r="P825" s="9"/>
      <c r="Q825" s="9"/>
      <c r="R825" s="9"/>
      <c r="U825" s="9"/>
      <c r="V825" s="9"/>
      <c r="X825" s="9"/>
      <c r="Y825" s="9"/>
      <c r="Z825" s="9"/>
      <c r="AA825" s="9"/>
      <c r="AB825" s="9"/>
      <c r="AC825" s="9"/>
      <c r="AD825" s="9"/>
      <c r="AE825" s="9"/>
      <c r="AF825" s="9"/>
      <c r="AG825" s="9"/>
      <c r="AH825" s="9"/>
    </row>
    <row r="826" spans="1:34" x14ac:dyDescent="0.25">
      <c r="A826" s="9"/>
      <c r="B826" s="9"/>
      <c r="C826" s="9"/>
      <c r="D826" s="9"/>
      <c r="E826" s="9"/>
      <c r="F826" s="9"/>
      <c r="H826" s="9"/>
      <c r="I826" s="9"/>
      <c r="J826" s="9"/>
      <c r="K826" s="9"/>
      <c r="L826" s="9"/>
      <c r="M826" s="9"/>
      <c r="N826" s="9"/>
      <c r="O826" s="9"/>
      <c r="P826" s="9"/>
      <c r="Q826" s="9"/>
      <c r="R826" s="9"/>
      <c r="U826" s="9"/>
      <c r="V826" s="9"/>
      <c r="X826" s="9"/>
      <c r="Y826" s="9"/>
      <c r="Z826" s="9"/>
      <c r="AA826" s="9"/>
      <c r="AB826" s="9"/>
      <c r="AC826" s="9"/>
      <c r="AD826" s="9"/>
      <c r="AE826" s="9"/>
      <c r="AF826" s="9"/>
      <c r="AG826" s="9"/>
      <c r="AH826" s="9"/>
    </row>
    <row r="827" spans="1:34" x14ac:dyDescent="0.25">
      <c r="A827" s="9"/>
      <c r="B827" s="9"/>
      <c r="C827" s="9"/>
      <c r="D827" s="9"/>
      <c r="E827" s="9"/>
      <c r="F827" s="9"/>
      <c r="H827" s="9"/>
      <c r="I827" s="9"/>
      <c r="J827" s="9"/>
      <c r="K827" s="9"/>
      <c r="L827" s="9"/>
      <c r="M827" s="9"/>
      <c r="N827" s="9"/>
      <c r="O827" s="9"/>
      <c r="P827" s="9"/>
      <c r="Q827" s="9"/>
      <c r="R827" s="9"/>
      <c r="U827" s="9"/>
      <c r="V827" s="9"/>
      <c r="X827" s="9"/>
      <c r="Y827" s="9"/>
      <c r="Z827" s="9"/>
      <c r="AA827" s="9"/>
      <c r="AB827" s="9"/>
      <c r="AC827" s="9"/>
      <c r="AD827" s="9"/>
      <c r="AE827" s="9"/>
      <c r="AF827" s="9"/>
      <c r="AG827" s="9"/>
      <c r="AH827" s="9"/>
    </row>
    <row r="828" spans="1:34" x14ac:dyDescent="0.25">
      <c r="A828" s="9"/>
      <c r="B828" s="9"/>
      <c r="C828" s="9"/>
      <c r="D828" s="9"/>
      <c r="E828" s="9"/>
      <c r="F828" s="9"/>
      <c r="H828" s="9"/>
      <c r="I828" s="9"/>
      <c r="J828" s="9"/>
      <c r="K828" s="9"/>
      <c r="L828" s="9"/>
      <c r="M828" s="9"/>
      <c r="N828" s="9"/>
      <c r="O828" s="9"/>
      <c r="P828" s="9"/>
      <c r="Q828" s="9"/>
      <c r="R828" s="9"/>
      <c r="U828" s="9"/>
      <c r="V828" s="9"/>
      <c r="X828" s="9"/>
      <c r="Y828" s="9"/>
      <c r="Z828" s="9"/>
      <c r="AA828" s="9"/>
      <c r="AB828" s="9"/>
      <c r="AC828" s="9"/>
      <c r="AD828" s="9"/>
      <c r="AE828" s="9"/>
      <c r="AF828" s="9"/>
      <c r="AG828" s="9"/>
      <c r="AH828" s="9"/>
    </row>
    <row r="829" spans="1:34" x14ac:dyDescent="0.25">
      <c r="A829" s="9"/>
      <c r="B829" s="9"/>
      <c r="C829" s="9"/>
      <c r="D829" s="9"/>
      <c r="E829" s="9"/>
      <c r="F829" s="9"/>
      <c r="H829" s="9"/>
      <c r="I829" s="9"/>
      <c r="J829" s="9"/>
      <c r="K829" s="9"/>
      <c r="L829" s="9"/>
      <c r="M829" s="9"/>
      <c r="N829" s="9"/>
      <c r="O829" s="9"/>
      <c r="P829" s="9"/>
      <c r="Q829" s="9"/>
      <c r="R829" s="9"/>
      <c r="U829" s="9"/>
      <c r="V829" s="9"/>
      <c r="X829" s="9"/>
      <c r="Y829" s="9"/>
      <c r="Z829" s="9"/>
      <c r="AA829" s="9"/>
      <c r="AB829" s="9"/>
      <c r="AC829" s="9"/>
      <c r="AD829" s="9"/>
      <c r="AE829" s="9"/>
      <c r="AF829" s="9"/>
      <c r="AG829" s="9"/>
      <c r="AH829" s="9"/>
    </row>
    <row r="830" spans="1:34" x14ac:dyDescent="0.25">
      <c r="A830" s="9"/>
      <c r="B830" s="9"/>
      <c r="C830" s="9"/>
      <c r="D830" s="9"/>
      <c r="E830" s="9"/>
      <c r="F830" s="9"/>
      <c r="H830" s="9"/>
      <c r="I830" s="9"/>
      <c r="J830" s="9"/>
      <c r="K830" s="9"/>
      <c r="L830" s="9"/>
      <c r="M830" s="9"/>
      <c r="N830" s="9"/>
      <c r="O830" s="9"/>
      <c r="P830" s="9"/>
      <c r="Q830" s="9"/>
      <c r="R830" s="9"/>
      <c r="U830" s="9"/>
      <c r="V830" s="9"/>
      <c r="X830" s="9"/>
      <c r="Y830" s="9"/>
      <c r="Z830" s="9"/>
      <c r="AA830" s="9"/>
      <c r="AB830" s="9"/>
      <c r="AC830" s="9"/>
      <c r="AD830" s="9"/>
      <c r="AE830" s="9"/>
      <c r="AF830" s="9"/>
      <c r="AG830" s="9"/>
      <c r="AH830" s="9"/>
    </row>
    <row r="831" spans="1:34" x14ac:dyDescent="0.25">
      <c r="A831" s="9"/>
      <c r="B831" s="9"/>
      <c r="C831" s="9"/>
      <c r="D831" s="9"/>
      <c r="E831" s="9"/>
      <c r="F831" s="9"/>
      <c r="H831" s="9"/>
      <c r="I831" s="9"/>
      <c r="J831" s="9"/>
      <c r="K831" s="9"/>
      <c r="L831" s="9"/>
      <c r="M831" s="9"/>
      <c r="N831" s="9"/>
      <c r="O831" s="9"/>
      <c r="P831" s="9"/>
      <c r="Q831" s="9"/>
      <c r="R831" s="9"/>
      <c r="U831" s="9"/>
      <c r="V831" s="9"/>
      <c r="X831" s="9"/>
      <c r="Y831" s="9"/>
      <c r="Z831" s="9"/>
      <c r="AA831" s="9"/>
      <c r="AB831" s="9"/>
      <c r="AC831" s="9"/>
      <c r="AD831" s="9"/>
      <c r="AE831" s="9"/>
      <c r="AF831" s="9"/>
      <c r="AG831" s="9"/>
      <c r="AH831" s="9"/>
    </row>
    <row r="832" spans="1:34" x14ac:dyDescent="0.25">
      <c r="A832" s="9"/>
      <c r="B832" s="9"/>
      <c r="C832" s="9"/>
      <c r="D832" s="9"/>
      <c r="E832" s="9"/>
      <c r="F832" s="9"/>
      <c r="H832" s="9"/>
      <c r="I832" s="9"/>
      <c r="J832" s="9"/>
      <c r="K832" s="9"/>
      <c r="L832" s="9"/>
      <c r="M832" s="9"/>
      <c r="N832" s="9"/>
      <c r="O832" s="9"/>
      <c r="P832" s="9"/>
      <c r="Q832" s="9"/>
      <c r="R832" s="9"/>
      <c r="U832" s="9"/>
      <c r="V832" s="9"/>
      <c r="X832" s="9"/>
      <c r="Y832" s="9"/>
      <c r="Z832" s="9"/>
      <c r="AA832" s="9"/>
      <c r="AB832" s="9"/>
      <c r="AC832" s="9"/>
      <c r="AD832" s="9"/>
      <c r="AE832" s="9"/>
      <c r="AF832" s="9"/>
      <c r="AG832" s="9"/>
      <c r="AH832" s="9"/>
    </row>
    <row r="833" spans="1:34" x14ac:dyDescent="0.25">
      <c r="A833" s="9"/>
      <c r="B833" s="9"/>
      <c r="C833" s="9"/>
      <c r="D833" s="9"/>
      <c r="E833" s="9"/>
      <c r="F833" s="9"/>
      <c r="H833" s="9"/>
      <c r="I833" s="9"/>
      <c r="J833" s="9"/>
      <c r="K833" s="9"/>
      <c r="L833" s="9"/>
      <c r="M833" s="9"/>
      <c r="N833" s="9"/>
      <c r="O833" s="9"/>
      <c r="P833" s="9"/>
      <c r="Q833" s="9"/>
      <c r="R833" s="9"/>
      <c r="U833" s="9"/>
      <c r="V833" s="9"/>
      <c r="X833" s="9"/>
      <c r="Y833" s="9"/>
      <c r="Z833" s="9"/>
      <c r="AA833" s="9"/>
      <c r="AB833" s="9"/>
      <c r="AC833" s="9"/>
      <c r="AD833" s="9"/>
      <c r="AE833" s="9"/>
      <c r="AF833" s="9"/>
      <c r="AG833" s="9"/>
      <c r="AH833" s="9"/>
    </row>
    <row r="834" spans="1:34" x14ac:dyDescent="0.25">
      <c r="A834" s="9"/>
      <c r="B834" s="9"/>
      <c r="C834" s="9"/>
      <c r="D834" s="9"/>
      <c r="E834" s="9"/>
      <c r="F834" s="9"/>
      <c r="H834" s="9"/>
      <c r="I834" s="9"/>
      <c r="J834" s="9"/>
      <c r="K834" s="9"/>
      <c r="L834" s="9"/>
      <c r="M834" s="9"/>
      <c r="N834" s="9"/>
      <c r="O834" s="9"/>
      <c r="P834" s="9"/>
      <c r="Q834" s="9"/>
      <c r="R834" s="9"/>
      <c r="U834" s="9"/>
      <c r="V834" s="9"/>
      <c r="X834" s="9"/>
      <c r="Y834" s="9"/>
      <c r="Z834" s="9"/>
      <c r="AA834" s="9"/>
      <c r="AB834" s="9"/>
      <c r="AC834" s="9"/>
      <c r="AD834" s="9"/>
      <c r="AE834" s="9"/>
      <c r="AF834" s="9"/>
      <c r="AG834" s="9"/>
      <c r="AH834" s="9"/>
    </row>
    <row r="835" spans="1:34" x14ac:dyDescent="0.25">
      <c r="A835" s="9"/>
      <c r="B835" s="9"/>
      <c r="C835" s="9"/>
      <c r="D835" s="9"/>
      <c r="E835" s="9"/>
      <c r="F835" s="9"/>
      <c r="H835" s="9"/>
      <c r="I835" s="9"/>
      <c r="J835" s="9"/>
      <c r="K835" s="9"/>
      <c r="L835" s="9"/>
      <c r="M835" s="9"/>
      <c r="N835" s="9"/>
      <c r="O835" s="9"/>
      <c r="P835" s="9"/>
      <c r="Q835" s="9"/>
      <c r="R835" s="9"/>
      <c r="U835" s="9"/>
      <c r="V835" s="9"/>
      <c r="X835" s="9"/>
      <c r="Y835" s="9"/>
      <c r="Z835" s="9"/>
      <c r="AA835" s="9"/>
      <c r="AB835" s="9"/>
      <c r="AC835" s="9"/>
      <c r="AD835" s="9"/>
      <c r="AE835" s="9"/>
      <c r="AF835" s="9"/>
      <c r="AG835" s="9"/>
      <c r="AH835" s="9"/>
    </row>
    <row r="836" spans="1:34" x14ac:dyDescent="0.25">
      <c r="A836" s="9"/>
      <c r="B836" s="9"/>
      <c r="C836" s="9"/>
      <c r="D836" s="9"/>
      <c r="E836" s="9"/>
      <c r="F836" s="9"/>
      <c r="H836" s="9"/>
      <c r="I836" s="9"/>
      <c r="J836" s="9"/>
      <c r="K836" s="9"/>
      <c r="L836" s="9"/>
      <c r="M836" s="9"/>
      <c r="N836" s="9"/>
      <c r="O836" s="9"/>
      <c r="P836" s="9"/>
      <c r="Q836" s="9"/>
      <c r="R836" s="9"/>
      <c r="U836" s="9"/>
      <c r="V836" s="9"/>
      <c r="X836" s="9"/>
      <c r="Y836" s="9"/>
      <c r="Z836" s="9"/>
      <c r="AA836" s="9"/>
      <c r="AB836" s="9"/>
      <c r="AC836" s="9"/>
      <c r="AD836" s="9"/>
      <c r="AE836" s="9"/>
      <c r="AF836" s="9"/>
      <c r="AG836" s="9"/>
      <c r="AH836" s="9"/>
    </row>
    <row r="837" spans="1:34" x14ac:dyDescent="0.25">
      <c r="A837" s="9"/>
      <c r="B837" s="9"/>
      <c r="C837" s="9"/>
      <c r="D837" s="9"/>
      <c r="E837" s="9"/>
      <c r="F837" s="9"/>
      <c r="H837" s="9"/>
      <c r="I837" s="9"/>
      <c r="J837" s="9"/>
      <c r="K837" s="9"/>
      <c r="L837" s="9"/>
      <c r="M837" s="9"/>
      <c r="N837" s="9"/>
      <c r="O837" s="9"/>
      <c r="P837" s="9"/>
      <c r="Q837" s="9"/>
      <c r="R837" s="9"/>
      <c r="U837" s="9"/>
      <c r="V837" s="9"/>
      <c r="X837" s="9"/>
      <c r="Y837" s="9"/>
      <c r="Z837" s="9"/>
      <c r="AA837" s="9"/>
      <c r="AB837" s="9"/>
      <c r="AC837" s="9"/>
      <c r="AD837" s="9"/>
      <c r="AE837" s="9"/>
      <c r="AF837" s="9"/>
      <c r="AG837" s="9"/>
      <c r="AH837" s="9"/>
    </row>
    <row r="838" spans="1:34" x14ac:dyDescent="0.25">
      <c r="A838" s="9"/>
      <c r="B838" s="9"/>
      <c r="C838" s="9"/>
      <c r="D838" s="9"/>
      <c r="E838" s="9"/>
      <c r="F838" s="9"/>
      <c r="H838" s="9"/>
      <c r="I838" s="9"/>
      <c r="J838" s="9"/>
      <c r="K838" s="9"/>
      <c r="L838" s="9"/>
      <c r="M838" s="9"/>
      <c r="N838" s="9"/>
      <c r="O838" s="9"/>
      <c r="P838" s="9"/>
      <c r="Q838" s="9"/>
      <c r="R838" s="9"/>
      <c r="U838" s="9"/>
      <c r="V838" s="9"/>
      <c r="X838" s="9"/>
      <c r="Y838" s="9"/>
      <c r="Z838" s="9"/>
      <c r="AA838" s="9"/>
      <c r="AB838" s="9"/>
      <c r="AC838" s="9"/>
      <c r="AD838" s="9"/>
      <c r="AE838" s="9"/>
      <c r="AF838" s="9"/>
      <c r="AG838" s="9"/>
      <c r="AH838" s="9"/>
    </row>
    <row r="839" spans="1:34" x14ac:dyDescent="0.25">
      <c r="A839" s="9"/>
      <c r="B839" s="9"/>
      <c r="C839" s="9"/>
      <c r="D839" s="9"/>
      <c r="E839" s="9"/>
      <c r="F839" s="9"/>
      <c r="H839" s="9"/>
      <c r="I839" s="9"/>
      <c r="J839" s="9"/>
      <c r="K839" s="9"/>
      <c r="L839" s="9"/>
      <c r="M839" s="9"/>
      <c r="N839" s="9"/>
      <c r="O839" s="9"/>
      <c r="P839" s="9"/>
      <c r="Q839" s="9"/>
      <c r="R839" s="9"/>
      <c r="U839" s="9"/>
      <c r="V839" s="9"/>
      <c r="X839" s="9"/>
      <c r="Y839" s="9"/>
      <c r="Z839" s="9"/>
      <c r="AA839" s="9"/>
      <c r="AB839" s="9"/>
      <c r="AC839" s="9"/>
      <c r="AD839" s="9"/>
      <c r="AE839" s="9"/>
      <c r="AF839" s="9"/>
      <c r="AG839" s="9"/>
      <c r="AH839" s="9"/>
    </row>
    <row r="840" spans="1:34" x14ac:dyDescent="0.25">
      <c r="A840" s="9"/>
      <c r="B840" s="9"/>
      <c r="C840" s="9"/>
      <c r="D840" s="9"/>
      <c r="E840" s="9"/>
      <c r="F840" s="9"/>
      <c r="H840" s="9"/>
      <c r="I840" s="9"/>
      <c r="J840" s="9"/>
      <c r="K840" s="9"/>
      <c r="L840" s="9"/>
      <c r="M840" s="9"/>
      <c r="N840" s="9"/>
      <c r="O840" s="9"/>
      <c r="P840" s="9"/>
      <c r="Q840" s="9"/>
      <c r="R840" s="9"/>
      <c r="U840" s="9"/>
      <c r="V840" s="9"/>
      <c r="X840" s="9"/>
      <c r="Y840" s="9"/>
      <c r="Z840" s="9"/>
      <c r="AA840" s="9"/>
      <c r="AB840" s="9"/>
      <c r="AC840" s="9"/>
      <c r="AD840" s="9"/>
      <c r="AE840" s="9"/>
      <c r="AF840" s="9"/>
      <c r="AG840" s="9"/>
      <c r="AH840" s="9"/>
    </row>
    <row r="841" spans="1:34" x14ac:dyDescent="0.25">
      <c r="A841" s="9"/>
      <c r="B841" s="9"/>
      <c r="C841" s="9"/>
      <c r="D841" s="9"/>
      <c r="E841" s="9"/>
      <c r="F841" s="9"/>
      <c r="H841" s="9"/>
      <c r="I841" s="9"/>
      <c r="J841" s="9"/>
      <c r="K841" s="9"/>
      <c r="L841" s="9"/>
      <c r="M841" s="9"/>
      <c r="N841" s="9"/>
      <c r="O841" s="9"/>
      <c r="P841" s="9"/>
      <c r="Q841" s="9"/>
      <c r="R841" s="9"/>
      <c r="U841" s="9"/>
      <c r="V841" s="9"/>
      <c r="X841" s="9"/>
      <c r="Y841" s="9"/>
      <c r="Z841" s="9"/>
      <c r="AA841" s="9"/>
      <c r="AB841" s="9"/>
      <c r="AC841" s="9"/>
      <c r="AD841" s="9"/>
      <c r="AE841" s="9"/>
      <c r="AF841" s="9"/>
      <c r="AG841" s="9"/>
      <c r="AH841" s="9"/>
    </row>
    <row r="842" spans="1:34" x14ac:dyDescent="0.25">
      <c r="A842" s="9"/>
      <c r="B842" s="9"/>
      <c r="C842" s="9"/>
      <c r="D842" s="9"/>
      <c r="E842" s="9"/>
      <c r="F842" s="9"/>
      <c r="H842" s="9"/>
      <c r="I842" s="9"/>
      <c r="J842" s="9"/>
      <c r="K842" s="9"/>
      <c r="L842" s="9"/>
      <c r="M842" s="9"/>
      <c r="N842" s="9"/>
      <c r="O842" s="9"/>
      <c r="P842" s="9"/>
      <c r="Q842" s="9"/>
      <c r="R842" s="9"/>
      <c r="U842" s="9"/>
      <c r="V842" s="9"/>
      <c r="X842" s="9"/>
      <c r="Y842" s="9"/>
      <c r="Z842" s="9"/>
      <c r="AA842" s="9"/>
      <c r="AB842" s="9"/>
      <c r="AC842" s="9"/>
      <c r="AD842" s="9"/>
      <c r="AE842" s="9"/>
      <c r="AF842" s="9"/>
      <c r="AG842" s="9"/>
      <c r="AH842" s="9"/>
    </row>
    <row r="843" spans="1:34" x14ac:dyDescent="0.25">
      <c r="A843" s="9"/>
      <c r="B843" s="9"/>
      <c r="C843" s="9"/>
      <c r="D843" s="9"/>
      <c r="E843" s="9"/>
      <c r="F843" s="9"/>
      <c r="H843" s="9"/>
      <c r="I843" s="9"/>
      <c r="J843" s="9"/>
      <c r="K843" s="9"/>
      <c r="L843" s="9"/>
      <c r="M843" s="9"/>
      <c r="N843" s="9"/>
      <c r="O843" s="9"/>
      <c r="P843" s="9"/>
      <c r="Q843" s="9"/>
      <c r="R843" s="9"/>
      <c r="U843" s="9"/>
      <c r="V843" s="9"/>
      <c r="X843" s="9"/>
      <c r="Y843" s="9"/>
      <c r="Z843" s="9"/>
      <c r="AA843" s="9"/>
      <c r="AB843" s="9"/>
      <c r="AC843" s="9"/>
      <c r="AD843" s="9"/>
      <c r="AE843" s="9"/>
      <c r="AF843" s="9"/>
      <c r="AG843" s="9"/>
      <c r="AH843" s="9"/>
    </row>
    <row r="844" spans="1:34" x14ac:dyDescent="0.25">
      <c r="A844" s="9"/>
      <c r="B844" s="9"/>
      <c r="C844" s="9"/>
      <c r="D844" s="9"/>
      <c r="E844" s="9"/>
      <c r="F844" s="9"/>
      <c r="H844" s="9"/>
      <c r="I844" s="9"/>
      <c r="J844" s="9"/>
      <c r="K844" s="9"/>
      <c r="L844" s="9"/>
      <c r="M844" s="9"/>
      <c r="N844" s="9"/>
      <c r="O844" s="9"/>
      <c r="P844" s="9"/>
      <c r="Q844" s="9"/>
      <c r="R844" s="9"/>
      <c r="U844" s="9"/>
      <c r="V844" s="9"/>
      <c r="X844" s="9"/>
      <c r="Y844" s="9"/>
      <c r="Z844" s="9"/>
      <c r="AA844" s="9"/>
      <c r="AB844" s="9"/>
      <c r="AC844" s="9"/>
      <c r="AD844" s="9"/>
      <c r="AE844" s="9"/>
      <c r="AF844" s="9"/>
      <c r="AG844" s="9"/>
      <c r="AH844" s="9"/>
    </row>
    <row r="845" spans="1:34" x14ac:dyDescent="0.25">
      <c r="A845" s="9"/>
      <c r="B845" s="9"/>
      <c r="C845" s="9"/>
      <c r="D845" s="9"/>
      <c r="E845" s="9"/>
      <c r="F845" s="9"/>
      <c r="H845" s="9"/>
      <c r="I845" s="9"/>
      <c r="J845" s="9"/>
      <c r="K845" s="9"/>
      <c r="L845" s="9"/>
      <c r="M845" s="9"/>
      <c r="N845" s="9"/>
      <c r="O845" s="9"/>
      <c r="P845" s="9"/>
      <c r="Q845" s="9"/>
      <c r="R845" s="9"/>
      <c r="U845" s="9"/>
      <c r="V845" s="9"/>
      <c r="X845" s="9"/>
      <c r="Y845" s="9"/>
      <c r="Z845" s="9"/>
      <c r="AA845" s="9"/>
      <c r="AB845" s="9"/>
      <c r="AC845" s="9"/>
      <c r="AD845" s="9"/>
      <c r="AE845" s="9"/>
      <c r="AF845" s="9"/>
      <c r="AG845" s="9"/>
      <c r="AH845" s="9"/>
    </row>
    <row r="846" spans="1:34" x14ac:dyDescent="0.25">
      <c r="A846" s="9"/>
      <c r="B846" s="9"/>
      <c r="C846" s="9"/>
      <c r="D846" s="9"/>
      <c r="E846" s="9"/>
      <c r="F846" s="9"/>
      <c r="H846" s="9"/>
      <c r="I846" s="9"/>
      <c r="J846" s="9"/>
      <c r="K846" s="9"/>
      <c r="L846" s="9"/>
      <c r="M846" s="9"/>
      <c r="N846" s="9"/>
      <c r="O846" s="9"/>
      <c r="P846" s="9"/>
      <c r="Q846" s="9"/>
      <c r="R846" s="9"/>
      <c r="U846" s="9"/>
      <c r="V846" s="9"/>
      <c r="X846" s="9"/>
      <c r="Y846" s="9"/>
      <c r="Z846" s="9"/>
      <c r="AA846" s="9"/>
      <c r="AB846" s="9"/>
      <c r="AC846" s="9"/>
      <c r="AD846" s="9"/>
      <c r="AE846" s="9"/>
      <c r="AF846" s="9"/>
      <c r="AG846" s="9"/>
      <c r="AH846" s="9"/>
    </row>
    <row r="847" spans="1:34" x14ac:dyDescent="0.25">
      <c r="A847" s="9"/>
      <c r="B847" s="9"/>
      <c r="C847" s="9"/>
      <c r="D847" s="9"/>
      <c r="E847" s="9"/>
      <c r="F847" s="9"/>
      <c r="H847" s="9"/>
      <c r="I847" s="9"/>
      <c r="J847" s="9"/>
      <c r="K847" s="9"/>
      <c r="L847" s="9"/>
      <c r="M847" s="9"/>
      <c r="N847" s="9"/>
      <c r="O847" s="9"/>
      <c r="P847" s="9"/>
      <c r="Q847" s="9"/>
      <c r="R847" s="9"/>
      <c r="U847" s="9"/>
      <c r="V847" s="9"/>
      <c r="X847" s="9"/>
      <c r="Y847" s="9"/>
      <c r="Z847" s="9"/>
      <c r="AA847" s="9"/>
      <c r="AB847" s="9"/>
      <c r="AC847" s="9"/>
      <c r="AD847" s="9"/>
      <c r="AE847" s="9"/>
      <c r="AF847" s="9"/>
      <c r="AG847" s="9"/>
      <c r="AH847" s="9"/>
    </row>
    <row r="848" spans="1:34" x14ac:dyDescent="0.25">
      <c r="A848" s="9"/>
      <c r="B848" s="9"/>
      <c r="C848" s="9"/>
      <c r="D848" s="9"/>
      <c r="E848" s="9"/>
      <c r="F848" s="9"/>
      <c r="H848" s="9"/>
      <c r="I848" s="9"/>
      <c r="J848" s="9"/>
      <c r="K848" s="9"/>
      <c r="L848" s="9"/>
      <c r="M848" s="9"/>
      <c r="N848" s="9"/>
      <c r="O848" s="9"/>
      <c r="P848" s="9"/>
      <c r="Q848" s="9"/>
      <c r="R848" s="9"/>
      <c r="U848" s="9"/>
      <c r="V848" s="9"/>
      <c r="X848" s="9"/>
      <c r="Y848" s="9"/>
      <c r="Z848" s="9"/>
      <c r="AA848" s="9"/>
      <c r="AB848" s="9"/>
      <c r="AC848" s="9"/>
      <c r="AD848" s="9"/>
      <c r="AE848" s="9"/>
      <c r="AF848" s="9"/>
      <c r="AG848" s="9"/>
      <c r="AH848" s="9"/>
    </row>
    <row r="849" spans="1:34" x14ac:dyDescent="0.25">
      <c r="A849" s="9"/>
      <c r="B849" s="9"/>
      <c r="C849" s="9"/>
      <c r="D849" s="9"/>
      <c r="E849" s="9"/>
      <c r="F849" s="9"/>
      <c r="H849" s="9"/>
      <c r="I849" s="9"/>
      <c r="J849" s="9"/>
      <c r="K849" s="9"/>
      <c r="L849" s="9"/>
      <c r="M849" s="9"/>
      <c r="N849" s="9"/>
      <c r="O849" s="9"/>
      <c r="P849" s="9"/>
      <c r="Q849" s="9"/>
      <c r="R849" s="9"/>
      <c r="U849" s="9"/>
      <c r="V849" s="9"/>
      <c r="X849" s="9"/>
      <c r="Y849" s="9"/>
      <c r="Z849" s="9"/>
      <c r="AA849" s="9"/>
      <c r="AB849" s="9"/>
      <c r="AC849" s="9"/>
      <c r="AD849" s="9"/>
      <c r="AE849" s="9"/>
      <c r="AF849" s="9"/>
      <c r="AG849" s="9"/>
      <c r="AH849" s="9"/>
    </row>
    <row r="850" spans="1:34" x14ac:dyDescent="0.25">
      <c r="A850" s="9"/>
      <c r="B850" s="9"/>
      <c r="C850" s="9"/>
      <c r="D850" s="9"/>
      <c r="E850" s="9"/>
      <c r="F850" s="9"/>
      <c r="H850" s="9"/>
      <c r="I850" s="9"/>
      <c r="J850" s="9"/>
      <c r="K850" s="9"/>
      <c r="L850" s="9"/>
      <c r="M850" s="9"/>
      <c r="N850" s="9"/>
      <c r="O850" s="9"/>
      <c r="P850" s="9"/>
      <c r="Q850" s="9"/>
      <c r="R850" s="9"/>
      <c r="U850" s="9"/>
      <c r="V850" s="9"/>
      <c r="X850" s="9"/>
      <c r="Y850" s="9"/>
      <c r="Z850" s="9"/>
      <c r="AA850" s="9"/>
      <c r="AB850" s="9"/>
      <c r="AC850" s="9"/>
      <c r="AD850" s="9"/>
      <c r="AE850" s="9"/>
      <c r="AF850" s="9"/>
      <c r="AG850" s="9"/>
      <c r="AH850" s="9"/>
    </row>
    <row r="851" spans="1:34" x14ac:dyDescent="0.25">
      <c r="A851" s="9"/>
      <c r="B851" s="9"/>
      <c r="C851" s="9"/>
      <c r="D851" s="9"/>
      <c r="E851" s="9"/>
      <c r="F851" s="9"/>
      <c r="H851" s="9"/>
      <c r="I851" s="9"/>
      <c r="J851" s="9"/>
      <c r="K851" s="9"/>
      <c r="L851" s="9"/>
      <c r="M851" s="9"/>
      <c r="N851" s="9"/>
      <c r="O851" s="9"/>
      <c r="P851" s="9"/>
      <c r="Q851" s="9"/>
      <c r="R851" s="9"/>
      <c r="U851" s="9"/>
      <c r="V851" s="9"/>
      <c r="X851" s="9"/>
      <c r="Y851" s="9"/>
      <c r="Z851" s="9"/>
      <c r="AA851" s="9"/>
      <c r="AB851" s="9"/>
      <c r="AC851" s="9"/>
      <c r="AD851" s="9"/>
      <c r="AE851" s="9"/>
      <c r="AF851" s="9"/>
      <c r="AG851" s="9"/>
      <c r="AH851" s="9"/>
    </row>
    <row r="852" spans="1:34" x14ac:dyDescent="0.25">
      <c r="A852" s="9"/>
      <c r="B852" s="9"/>
      <c r="C852" s="9"/>
      <c r="D852" s="9"/>
      <c r="E852" s="9"/>
      <c r="F852" s="9"/>
      <c r="H852" s="9"/>
      <c r="I852" s="9"/>
      <c r="J852" s="9"/>
      <c r="K852" s="9"/>
      <c r="L852" s="9"/>
      <c r="M852" s="9"/>
      <c r="N852" s="9"/>
      <c r="O852" s="9"/>
      <c r="P852" s="9"/>
      <c r="Q852" s="9"/>
      <c r="R852" s="9"/>
      <c r="U852" s="9"/>
      <c r="V852" s="9"/>
      <c r="X852" s="9"/>
      <c r="Y852" s="9"/>
      <c r="Z852" s="9"/>
      <c r="AA852" s="9"/>
      <c r="AB852" s="9"/>
      <c r="AC852" s="9"/>
      <c r="AD852" s="9"/>
      <c r="AE852" s="9"/>
      <c r="AF852" s="9"/>
      <c r="AG852" s="9"/>
      <c r="AH852" s="9"/>
    </row>
    <row r="853" spans="1:34" x14ac:dyDescent="0.25">
      <c r="A853" s="9"/>
      <c r="B853" s="9"/>
      <c r="C853" s="9"/>
      <c r="D853" s="9"/>
      <c r="E853" s="9"/>
      <c r="F853" s="9"/>
      <c r="H853" s="9"/>
      <c r="I853" s="9"/>
      <c r="J853" s="9"/>
      <c r="K853" s="9"/>
      <c r="L853" s="9"/>
      <c r="M853" s="9"/>
      <c r="N853" s="9"/>
      <c r="O853" s="9"/>
      <c r="P853" s="9"/>
      <c r="Q853" s="9"/>
      <c r="R853" s="9"/>
      <c r="U853" s="9"/>
      <c r="V853" s="9"/>
      <c r="X853" s="9"/>
      <c r="Y853" s="9"/>
      <c r="Z853" s="9"/>
      <c r="AA853" s="9"/>
      <c r="AB853" s="9"/>
      <c r="AC853" s="9"/>
      <c r="AD853" s="9"/>
      <c r="AE853" s="9"/>
      <c r="AF853" s="9"/>
      <c r="AG853" s="9"/>
      <c r="AH853" s="9"/>
    </row>
    <row r="854" spans="1:34" x14ac:dyDescent="0.25">
      <c r="A854" s="9"/>
      <c r="B854" s="9"/>
      <c r="C854" s="9"/>
      <c r="D854" s="9"/>
      <c r="E854" s="9"/>
      <c r="F854" s="9"/>
      <c r="H854" s="9"/>
      <c r="I854" s="9"/>
      <c r="J854" s="9"/>
      <c r="K854" s="9"/>
      <c r="L854" s="9"/>
      <c r="M854" s="9"/>
      <c r="N854" s="9"/>
      <c r="O854" s="9"/>
      <c r="P854" s="9"/>
      <c r="Q854" s="9"/>
      <c r="R854" s="9"/>
      <c r="U854" s="9"/>
      <c r="V854" s="9"/>
      <c r="X854" s="9"/>
      <c r="Y854" s="9"/>
      <c r="Z854" s="9"/>
      <c r="AA854" s="9"/>
      <c r="AB854" s="9"/>
      <c r="AC854" s="9"/>
      <c r="AD854" s="9"/>
      <c r="AE854" s="9"/>
      <c r="AF854" s="9"/>
      <c r="AG854" s="9"/>
      <c r="AH854" s="9"/>
    </row>
    <row r="855" spans="1:34" x14ac:dyDescent="0.25">
      <c r="A855" s="9"/>
      <c r="B855" s="9"/>
      <c r="C855" s="9"/>
      <c r="D855" s="9"/>
      <c r="E855" s="9"/>
      <c r="F855" s="9"/>
      <c r="H855" s="9"/>
      <c r="I855" s="9"/>
      <c r="J855" s="9"/>
      <c r="K855" s="9"/>
      <c r="L855" s="9"/>
      <c r="M855" s="9"/>
      <c r="N855" s="9"/>
      <c r="O855" s="9"/>
      <c r="P855" s="9"/>
      <c r="Q855" s="9"/>
      <c r="R855" s="9"/>
      <c r="U855" s="9"/>
      <c r="V855" s="9"/>
      <c r="X855" s="9"/>
      <c r="Y855" s="9"/>
      <c r="Z855" s="9"/>
      <c r="AA855" s="9"/>
      <c r="AB855" s="9"/>
      <c r="AC855" s="9"/>
      <c r="AD855" s="9"/>
      <c r="AE855" s="9"/>
      <c r="AF855" s="9"/>
      <c r="AG855" s="9"/>
      <c r="AH855" s="9"/>
    </row>
    <row r="856" spans="1:34" x14ac:dyDescent="0.25">
      <c r="A856" s="9"/>
      <c r="B856" s="9"/>
      <c r="C856" s="9"/>
      <c r="D856" s="9"/>
      <c r="E856" s="9"/>
      <c r="F856" s="9"/>
      <c r="H856" s="9"/>
      <c r="I856" s="9"/>
      <c r="J856" s="9"/>
      <c r="K856" s="9"/>
      <c r="L856" s="9"/>
      <c r="M856" s="9"/>
      <c r="N856" s="9"/>
      <c r="O856" s="9"/>
      <c r="P856" s="9"/>
      <c r="Q856" s="9"/>
      <c r="R856" s="9"/>
      <c r="U856" s="9"/>
      <c r="V856" s="9"/>
      <c r="X856" s="9"/>
      <c r="Y856" s="9"/>
      <c r="Z856" s="9"/>
      <c r="AA856" s="9"/>
      <c r="AB856" s="9"/>
      <c r="AC856" s="9"/>
      <c r="AD856" s="9"/>
      <c r="AE856" s="9"/>
      <c r="AF856" s="9"/>
      <c r="AG856" s="9"/>
      <c r="AH856" s="9"/>
    </row>
    <row r="857" spans="1:34" x14ac:dyDescent="0.25">
      <c r="A857" s="9"/>
      <c r="B857" s="9"/>
      <c r="C857" s="9"/>
      <c r="D857" s="9"/>
      <c r="E857" s="9"/>
      <c r="F857" s="9"/>
      <c r="H857" s="9"/>
      <c r="I857" s="9"/>
      <c r="J857" s="9"/>
      <c r="K857" s="9"/>
      <c r="L857" s="9"/>
      <c r="M857" s="9"/>
      <c r="N857" s="9"/>
      <c r="O857" s="9"/>
      <c r="P857" s="9"/>
      <c r="Q857" s="9"/>
      <c r="R857" s="9"/>
      <c r="U857" s="9"/>
      <c r="V857" s="9"/>
      <c r="X857" s="9"/>
      <c r="Y857" s="9"/>
      <c r="Z857" s="9"/>
      <c r="AA857" s="9"/>
      <c r="AB857" s="9"/>
      <c r="AC857" s="9"/>
      <c r="AD857" s="9"/>
      <c r="AE857" s="9"/>
      <c r="AF857" s="9"/>
      <c r="AG857" s="9"/>
      <c r="AH857" s="9"/>
    </row>
    <row r="858" spans="1:34" x14ac:dyDescent="0.25">
      <c r="A858" s="9"/>
      <c r="B858" s="9"/>
      <c r="C858" s="9"/>
      <c r="D858" s="9"/>
      <c r="E858" s="9"/>
      <c r="F858" s="9"/>
      <c r="H858" s="9"/>
      <c r="I858" s="9"/>
      <c r="J858" s="9"/>
      <c r="K858" s="9"/>
      <c r="L858" s="9"/>
      <c r="M858" s="9"/>
      <c r="N858" s="9"/>
      <c r="O858" s="9"/>
      <c r="P858" s="9"/>
      <c r="Q858" s="9"/>
      <c r="R858" s="9"/>
      <c r="U858" s="9"/>
      <c r="V858" s="9"/>
      <c r="X858" s="9"/>
      <c r="Y858" s="9"/>
      <c r="Z858" s="9"/>
      <c r="AA858" s="9"/>
      <c r="AB858" s="9"/>
      <c r="AC858" s="9"/>
      <c r="AD858" s="9"/>
      <c r="AE858" s="9"/>
      <c r="AF858" s="9"/>
      <c r="AG858" s="9"/>
      <c r="AH858" s="9"/>
    </row>
    <row r="859" spans="1:34" x14ac:dyDescent="0.25">
      <c r="A859" s="9"/>
      <c r="B859" s="9"/>
      <c r="C859" s="9"/>
      <c r="D859" s="9"/>
      <c r="E859" s="9"/>
      <c r="F859" s="9"/>
      <c r="H859" s="9"/>
      <c r="I859" s="9"/>
      <c r="J859" s="9"/>
      <c r="K859" s="9"/>
      <c r="L859" s="9"/>
      <c r="M859" s="9"/>
      <c r="N859" s="9"/>
      <c r="O859" s="9"/>
      <c r="P859" s="9"/>
      <c r="Q859" s="9"/>
      <c r="R859" s="9"/>
      <c r="U859" s="9"/>
      <c r="V859" s="9"/>
      <c r="X859" s="9"/>
      <c r="Y859" s="9"/>
      <c r="Z859" s="9"/>
      <c r="AA859" s="9"/>
      <c r="AB859" s="9"/>
      <c r="AC859" s="9"/>
      <c r="AD859" s="9"/>
      <c r="AE859" s="9"/>
      <c r="AF859" s="9"/>
      <c r="AG859" s="9"/>
      <c r="AH859" s="9"/>
    </row>
    <row r="860" spans="1:34" x14ac:dyDescent="0.25">
      <c r="A860" s="9"/>
      <c r="B860" s="9"/>
      <c r="C860" s="9"/>
      <c r="D860" s="9"/>
      <c r="E860" s="9"/>
      <c r="F860" s="9"/>
      <c r="H860" s="9"/>
      <c r="I860" s="9"/>
      <c r="J860" s="9"/>
      <c r="K860" s="9"/>
      <c r="L860" s="9"/>
      <c r="M860" s="9"/>
      <c r="N860" s="9"/>
      <c r="O860" s="9"/>
      <c r="P860" s="9"/>
      <c r="Q860" s="9"/>
      <c r="R860" s="9"/>
      <c r="U860" s="9"/>
      <c r="V860" s="9"/>
      <c r="X860" s="9"/>
      <c r="Y860" s="9"/>
      <c r="Z860" s="9"/>
      <c r="AA860" s="9"/>
      <c r="AB860" s="9"/>
      <c r="AC860" s="9"/>
      <c r="AD860" s="9"/>
      <c r="AE860" s="9"/>
      <c r="AF860" s="9"/>
      <c r="AG860" s="9"/>
      <c r="AH860" s="9"/>
    </row>
    <row r="861" spans="1:34" x14ac:dyDescent="0.25">
      <c r="A861" s="9"/>
      <c r="B861" s="9"/>
      <c r="C861" s="9"/>
      <c r="D861" s="9"/>
      <c r="E861" s="9"/>
      <c r="F861" s="9"/>
      <c r="H861" s="9"/>
      <c r="I861" s="9"/>
      <c r="J861" s="9"/>
      <c r="K861" s="9"/>
      <c r="L861" s="9"/>
      <c r="M861" s="9"/>
      <c r="N861" s="9"/>
      <c r="O861" s="9"/>
      <c r="P861" s="9"/>
      <c r="Q861" s="9"/>
      <c r="R861" s="9"/>
      <c r="U861" s="9"/>
      <c r="V861" s="9"/>
      <c r="X861" s="9"/>
      <c r="Y861" s="9"/>
      <c r="Z861" s="9"/>
      <c r="AA861" s="9"/>
      <c r="AB861" s="9"/>
      <c r="AC861" s="9"/>
      <c r="AD861" s="9"/>
      <c r="AE861" s="9"/>
      <c r="AF861" s="9"/>
      <c r="AG861" s="9"/>
      <c r="AH861" s="9"/>
    </row>
    <row r="862" spans="1:34" x14ac:dyDescent="0.25">
      <c r="A862" s="9"/>
      <c r="B862" s="9"/>
      <c r="C862" s="9"/>
      <c r="D862" s="9"/>
      <c r="E862" s="9"/>
      <c r="F862" s="9"/>
      <c r="H862" s="9"/>
      <c r="I862" s="9"/>
      <c r="J862" s="9"/>
      <c r="K862" s="9"/>
      <c r="L862" s="9"/>
      <c r="M862" s="9"/>
      <c r="N862" s="9"/>
      <c r="O862" s="9"/>
      <c r="P862" s="9"/>
      <c r="Q862" s="9"/>
      <c r="R862" s="9"/>
      <c r="U862" s="9"/>
      <c r="V862" s="9"/>
      <c r="X862" s="9"/>
      <c r="Y862" s="9"/>
      <c r="Z862" s="9"/>
      <c r="AA862" s="9"/>
      <c r="AB862" s="9"/>
      <c r="AC862" s="9"/>
      <c r="AD862" s="9"/>
      <c r="AE862" s="9"/>
      <c r="AF862" s="9"/>
      <c r="AG862" s="9"/>
      <c r="AH862" s="9"/>
    </row>
    <row r="863" spans="1:34" x14ac:dyDescent="0.25">
      <c r="A863" s="9"/>
      <c r="B863" s="9"/>
      <c r="C863" s="9"/>
      <c r="D863" s="9"/>
      <c r="E863" s="9"/>
      <c r="F863" s="9"/>
      <c r="H863" s="9"/>
      <c r="I863" s="9"/>
      <c r="J863" s="9"/>
      <c r="K863" s="9"/>
      <c r="L863" s="9"/>
      <c r="M863" s="9"/>
      <c r="N863" s="9"/>
      <c r="O863" s="9"/>
      <c r="P863" s="9"/>
      <c r="Q863" s="9"/>
      <c r="R863" s="9"/>
      <c r="U863" s="9"/>
      <c r="V863" s="9"/>
      <c r="X863" s="9"/>
      <c r="Y863" s="9"/>
      <c r="Z863" s="9"/>
      <c r="AA863" s="9"/>
      <c r="AB863" s="9"/>
      <c r="AC863" s="9"/>
      <c r="AD863" s="9"/>
      <c r="AE863" s="9"/>
      <c r="AF863" s="9"/>
      <c r="AG863" s="9"/>
      <c r="AH863" s="9"/>
    </row>
    <row r="864" spans="1:34" x14ac:dyDescent="0.25">
      <c r="A864" s="9"/>
      <c r="B864" s="9"/>
      <c r="C864" s="9"/>
      <c r="D864" s="9"/>
      <c r="E864" s="9"/>
      <c r="F864" s="9"/>
      <c r="H864" s="9"/>
      <c r="I864" s="9"/>
      <c r="J864" s="9"/>
      <c r="K864" s="9"/>
      <c r="L864" s="9"/>
      <c r="M864" s="9"/>
      <c r="N864" s="9"/>
      <c r="O864" s="9"/>
      <c r="P864" s="9"/>
      <c r="Q864" s="9"/>
      <c r="R864" s="9"/>
      <c r="U864" s="9"/>
      <c r="V864" s="9"/>
      <c r="X864" s="9"/>
      <c r="Y864" s="9"/>
      <c r="Z864" s="9"/>
      <c r="AA864" s="9"/>
      <c r="AB864" s="9"/>
      <c r="AC864" s="9"/>
      <c r="AD864" s="9"/>
      <c r="AE864" s="9"/>
      <c r="AF864" s="9"/>
      <c r="AG864" s="9"/>
      <c r="AH864" s="9"/>
    </row>
    <row r="865" spans="1:34" x14ac:dyDescent="0.25">
      <c r="A865" s="9"/>
      <c r="B865" s="9"/>
      <c r="C865" s="9"/>
      <c r="D865" s="9"/>
      <c r="E865" s="9"/>
      <c r="F865" s="9"/>
      <c r="H865" s="9"/>
      <c r="I865" s="9"/>
      <c r="J865" s="9"/>
      <c r="K865" s="9"/>
      <c r="L865" s="9"/>
      <c r="M865" s="9"/>
      <c r="N865" s="9"/>
      <c r="O865" s="9"/>
      <c r="P865" s="9"/>
      <c r="Q865" s="9"/>
      <c r="R865" s="9"/>
      <c r="U865" s="9"/>
      <c r="V865" s="9"/>
      <c r="X865" s="9"/>
      <c r="Y865" s="9"/>
      <c r="Z865" s="9"/>
      <c r="AA865" s="9"/>
      <c r="AB865" s="9"/>
      <c r="AC865" s="9"/>
      <c r="AD865" s="9"/>
      <c r="AE865" s="9"/>
      <c r="AF865" s="9"/>
      <c r="AG865" s="9"/>
      <c r="AH865" s="9"/>
    </row>
    <row r="866" spans="1:34" x14ac:dyDescent="0.25">
      <c r="A866" s="9"/>
      <c r="B866" s="9"/>
      <c r="C866" s="9"/>
      <c r="D866" s="9"/>
      <c r="E866" s="9"/>
      <c r="F866" s="9"/>
      <c r="H866" s="9"/>
      <c r="I866" s="9"/>
      <c r="J866" s="9"/>
      <c r="K866" s="9"/>
      <c r="L866" s="9"/>
      <c r="M866" s="9"/>
      <c r="N866" s="9"/>
      <c r="O866" s="9"/>
      <c r="P866" s="9"/>
      <c r="Q866" s="9"/>
      <c r="R866" s="9"/>
      <c r="U866" s="9"/>
      <c r="V866" s="9"/>
      <c r="X866" s="9"/>
      <c r="Y866" s="9"/>
      <c r="Z866" s="9"/>
      <c r="AA866" s="9"/>
      <c r="AB866" s="9"/>
      <c r="AC866" s="9"/>
      <c r="AD866" s="9"/>
      <c r="AE866" s="9"/>
      <c r="AF866" s="9"/>
      <c r="AG866" s="9"/>
      <c r="AH866" s="9"/>
    </row>
    <row r="867" spans="1:34" x14ac:dyDescent="0.25">
      <c r="A867" s="9"/>
      <c r="B867" s="9"/>
      <c r="C867" s="9"/>
      <c r="D867" s="9"/>
      <c r="E867" s="9"/>
      <c r="F867" s="9"/>
      <c r="H867" s="9"/>
      <c r="I867" s="9"/>
      <c r="J867" s="9"/>
      <c r="K867" s="9"/>
      <c r="L867" s="9"/>
      <c r="M867" s="9"/>
      <c r="N867" s="9"/>
      <c r="O867" s="9"/>
      <c r="P867" s="9"/>
      <c r="Q867" s="9"/>
      <c r="R867" s="9"/>
      <c r="U867" s="9"/>
      <c r="V867" s="9"/>
      <c r="X867" s="9"/>
      <c r="Y867" s="9"/>
      <c r="Z867" s="9"/>
      <c r="AA867" s="9"/>
      <c r="AB867" s="9"/>
      <c r="AC867" s="9"/>
      <c r="AD867" s="9"/>
      <c r="AE867" s="9"/>
      <c r="AF867" s="9"/>
      <c r="AG867" s="9"/>
      <c r="AH867" s="9"/>
    </row>
    <row r="868" spans="1:34" x14ac:dyDescent="0.25">
      <c r="A868" s="9"/>
      <c r="B868" s="9"/>
      <c r="C868" s="9"/>
      <c r="D868" s="9"/>
      <c r="E868" s="9"/>
      <c r="F868" s="9"/>
      <c r="H868" s="9"/>
      <c r="I868" s="9"/>
      <c r="J868" s="9"/>
      <c r="K868" s="9"/>
      <c r="L868" s="9"/>
      <c r="M868" s="9"/>
      <c r="N868" s="9"/>
      <c r="O868" s="9"/>
      <c r="P868" s="9"/>
      <c r="Q868" s="9"/>
      <c r="R868" s="9"/>
      <c r="U868" s="9"/>
      <c r="V868" s="9"/>
      <c r="X868" s="9"/>
      <c r="Y868" s="9"/>
      <c r="Z868" s="9"/>
      <c r="AA868" s="9"/>
      <c r="AB868" s="9"/>
      <c r="AC868" s="9"/>
      <c r="AD868" s="9"/>
      <c r="AE868" s="9"/>
      <c r="AF868" s="9"/>
      <c r="AG868" s="9"/>
      <c r="AH868" s="9"/>
    </row>
    <row r="869" spans="1:34" x14ac:dyDescent="0.25">
      <c r="A869" s="9"/>
      <c r="B869" s="9"/>
      <c r="C869" s="9"/>
      <c r="D869" s="9"/>
      <c r="E869" s="9"/>
      <c r="F869" s="9"/>
      <c r="H869" s="9"/>
      <c r="I869" s="9"/>
      <c r="J869" s="9"/>
      <c r="K869" s="9"/>
      <c r="L869" s="9"/>
      <c r="M869" s="9"/>
      <c r="N869" s="9"/>
      <c r="O869" s="9"/>
      <c r="P869" s="9"/>
      <c r="Q869" s="9"/>
      <c r="R869" s="9"/>
      <c r="U869" s="9"/>
      <c r="V869" s="9"/>
      <c r="X869" s="9"/>
      <c r="Y869" s="9"/>
      <c r="Z869" s="9"/>
      <c r="AA869" s="9"/>
      <c r="AB869" s="9"/>
      <c r="AC869" s="9"/>
      <c r="AD869" s="9"/>
      <c r="AE869" s="9"/>
      <c r="AF869" s="9"/>
      <c r="AG869" s="9"/>
      <c r="AH869" s="9"/>
    </row>
    <row r="870" spans="1:34" x14ac:dyDescent="0.25">
      <c r="A870" s="9"/>
      <c r="B870" s="9"/>
      <c r="C870" s="9"/>
      <c r="D870" s="9"/>
      <c r="E870" s="9"/>
      <c r="F870" s="9"/>
      <c r="H870" s="9"/>
      <c r="I870" s="9"/>
      <c r="J870" s="9"/>
      <c r="K870" s="9"/>
      <c r="L870" s="9"/>
      <c r="M870" s="9"/>
      <c r="N870" s="9"/>
      <c r="O870" s="9"/>
      <c r="P870" s="9"/>
      <c r="Q870" s="9"/>
      <c r="R870" s="9"/>
      <c r="U870" s="9"/>
      <c r="V870" s="9"/>
      <c r="X870" s="9"/>
      <c r="Y870" s="9"/>
      <c r="Z870" s="9"/>
      <c r="AA870" s="9"/>
      <c r="AB870" s="9"/>
      <c r="AC870" s="9"/>
      <c r="AD870" s="9"/>
      <c r="AE870" s="9"/>
      <c r="AF870" s="9"/>
      <c r="AG870" s="9"/>
      <c r="AH870" s="9"/>
    </row>
    <row r="871" spans="1:34" x14ac:dyDescent="0.25">
      <c r="A871" s="9"/>
      <c r="B871" s="9"/>
      <c r="C871" s="9"/>
      <c r="D871" s="9"/>
      <c r="E871" s="9"/>
      <c r="F871" s="9"/>
      <c r="H871" s="9"/>
      <c r="I871" s="9"/>
      <c r="J871" s="9"/>
      <c r="K871" s="9"/>
      <c r="L871" s="9"/>
      <c r="M871" s="9"/>
      <c r="N871" s="9"/>
      <c r="O871" s="9"/>
      <c r="P871" s="9"/>
      <c r="Q871" s="9"/>
      <c r="R871" s="9"/>
      <c r="U871" s="9"/>
      <c r="V871" s="9"/>
      <c r="X871" s="9"/>
      <c r="Y871" s="9"/>
      <c r="Z871" s="9"/>
      <c r="AA871" s="9"/>
      <c r="AB871" s="9"/>
      <c r="AC871" s="9"/>
      <c r="AD871" s="9"/>
      <c r="AE871" s="9"/>
      <c r="AF871" s="9"/>
      <c r="AG871" s="9"/>
      <c r="AH871" s="9"/>
    </row>
    <row r="872" spans="1:34" x14ac:dyDescent="0.25">
      <c r="A872" s="9"/>
      <c r="B872" s="9"/>
      <c r="C872" s="9"/>
      <c r="D872" s="9"/>
      <c r="E872" s="9"/>
      <c r="F872" s="9"/>
      <c r="H872" s="9"/>
      <c r="I872" s="9"/>
      <c r="J872" s="9"/>
      <c r="K872" s="9"/>
      <c r="L872" s="9"/>
      <c r="M872" s="9"/>
      <c r="N872" s="9"/>
      <c r="O872" s="9"/>
      <c r="P872" s="9"/>
      <c r="Q872" s="9"/>
      <c r="R872" s="9"/>
      <c r="U872" s="9"/>
      <c r="V872" s="9"/>
      <c r="X872" s="9"/>
      <c r="Y872" s="9"/>
      <c r="Z872" s="9"/>
      <c r="AA872" s="9"/>
      <c r="AB872" s="9"/>
      <c r="AC872" s="9"/>
      <c r="AD872" s="9"/>
      <c r="AE872" s="9"/>
      <c r="AF872" s="9"/>
      <c r="AG872" s="9"/>
      <c r="AH872" s="9"/>
    </row>
    <row r="873" spans="1:34" x14ac:dyDescent="0.25">
      <c r="A873" s="9"/>
      <c r="B873" s="9"/>
      <c r="C873" s="9"/>
      <c r="D873" s="9"/>
      <c r="E873" s="9"/>
      <c r="F873" s="9"/>
      <c r="H873" s="9"/>
      <c r="I873" s="9"/>
      <c r="J873" s="9"/>
      <c r="K873" s="9"/>
      <c r="L873" s="9"/>
      <c r="M873" s="9"/>
      <c r="N873" s="9"/>
      <c r="O873" s="9"/>
      <c r="P873" s="9"/>
      <c r="Q873" s="9"/>
      <c r="R873" s="9"/>
      <c r="U873" s="9"/>
      <c r="V873" s="9"/>
      <c r="X873" s="9"/>
      <c r="Y873" s="9"/>
      <c r="Z873" s="9"/>
      <c r="AA873" s="9"/>
      <c r="AB873" s="9"/>
      <c r="AC873" s="9"/>
      <c r="AD873" s="9"/>
      <c r="AE873" s="9"/>
      <c r="AF873" s="9"/>
      <c r="AG873" s="9"/>
      <c r="AH873" s="9"/>
    </row>
    <row r="874" spans="1:34" x14ac:dyDescent="0.25">
      <c r="A874" s="9"/>
      <c r="B874" s="9"/>
      <c r="C874" s="9"/>
      <c r="D874" s="9"/>
      <c r="E874" s="9"/>
      <c r="F874" s="9"/>
      <c r="H874" s="9"/>
      <c r="I874" s="9"/>
      <c r="J874" s="9"/>
      <c r="K874" s="9"/>
      <c r="L874" s="9"/>
      <c r="M874" s="9"/>
      <c r="N874" s="9"/>
      <c r="O874" s="9"/>
      <c r="P874" s="9"/>
      <c r="Q874" s="9"/>
      <c r="R874" s="9"/>
      <c r="U874" s="9"/>
      <c r="V874" s="9"/>
      <c r="X874" s="9"/>
      <c r="Y874" s="9"/>
      <c r="Z874" s="9"/>
      <c r="AA874" s="9"/>
      <c r="AB874" s="9"/>
      <c r="AC874" s="9"/>
      <c r="AD874" s="9"/>
      <c r="AE874" s="9"/>
      <c r="AF874" s="9"/>
      <c r="AG874" s="9"/>
      <c r="AH874" s="9"/>
    </row>
    <row r="875" spans="1:34" x14ac:dyDescent="0.25">
      <c r="A875" s="9"/>
      <c r="B875" s="9"/>
      <c r="C875" s="9"/>
      <c r="D875" s="9"/>
      <c r="E875" s="9"/>
      <c r="F875" s="9"/>
      <c r="H875" s="9"/>
      <c r="I875" s="9"/>
      <c r="J875" s="9"/>
      <c r="K875" s="9"/>
      <c r="L875" s="9"/>
      <c r="M875" s="9"/>
      <c r="N875" s="9"/>
      <c r="O875" s="9"/>
      <c r="P875" s="9"/>
      <c r="Q875" s="9"/>
      <c r="R875" s="9"/>
      <c r="U875" s="9"/>
      <c r="V875" s="9"/>
      <c r="X875" s="9"/>
      <c r="Y875" s="9"/>
      <c r="Z875" s="9"/>
      <c r="AA875" s="9"/>
      <c r="AB875" s="9"/>
      <c r="AC875" s="9"/>
      <c r="AD875" s="9"/>
      <c r="AE875" s="9"/>
      <c r="AF875" s="9"/>
      <c r="AG875" s="9"/>
      <c r="AH875" s="9"/>
    </row>
    <row r="876" spans="1:34" x14ac:dyDescent="0.25">
      <c r="A876" s="9"/>
      <c r="B876" s="9"/>
      <c r="C876" s="9"/>
      <c r="D876" s="9"/>
      <c r="E876" s="9"/>
      <c r="F876" s="9"/>
      <c r="H876" s="9"/>
      <c r="I876" s="9"/>
      <c r="J876" s="9"/>
      <c r="K876" s="9"/>
      <c r="L876" s="9"/>
      <c r="M876" s="9"/>
      <c r="N876" s="9"/>
      <c r="O876" s="9"/>
      <c r="P876" s="9"/>
      <c r="Q876" s="9"/>
      <c r="R876" s="9"/>
      <c r="U876" s="9"/>
      <c r="V876" s="9"/>
      <c r="X876" s="9"/>
      <c r="Y876" s="9"/>
      <c r="Z876" s="9"/>
      <c r="AA876" s="9"/>
      <c r="AB876" s="9"/>
      <c r="AC876" s="9"/>
      <c r="AD876" s="9"/>
      <c r="AE876" s="9"/>
      <c r="AF876" s="9"/>
      <c r="AG876" s="9"/>
      <c r="AH876" s="9"/>
    </row>
    <row r="877" spans="1:34" x14ac:dyDescent="0.25">
      <c r="A877" s="9"/>
      <c r="B877" s="9"/>
      <c r="C877" s="9"/>
      <c r="D877" s="9"/>
      <c r="E877" s="9"/>
      <c r="F877" s="9"/>
      <c r="H877" s="9"/>
      <c r="I877" s="9"/>
      <c r="J877" s="9"/>
      <c r="K877" s="9"/>
      <c r="L877" s="9"/>
      <c r="M877" s="9"/>
      <c r="N877" s="9"/>
      <c r="O877" s="9"/>
      <c r="P877" s="9"/>
      <c r="Q877" s="9"/>
      <c r="R877" s="9"/>
      <c r="U877" s="9"/>
      <c r="V877" s="9"/>
      <c r="X877" s="9"/>
      <c r="Y877" s="9"/>
      <c r="Z877" s="9"/>
      <c r="AA877" s="9"/>
      <c r="AB877" s="9"/>
      <c r="AC877" s="9"/>
      <c r="AD877" s="9"/>
      <c r="AE877" s="9"/>
      <c r="AF877" s="9"/>
      <c r="AG877" s="9"/>
      <c r="AH877" s="9"/>
    </row>
    <row r="878" spans="1:34" x14ac:dyDescent="0.25">
      <c r="A878" s="9"/>
      <c r="B878" s="9"/>
      <c r="C878" s="9"/>
      <c r="D878" s="9"/>
      <c r="E878" s="9"/>
      <c r="F878" s="9"/>
      <c r="H878" s="9"/>
      <c r="I878" s="9"/>
      <c r="J878" s="9"/>
      <c r="K878" s="9"/>
      <c r="L878" s="9"/>
      <c r="M878" s="9"/>
      <c r="N878" s="9"/>
      <c r="O878" s="9"/>
      <c r="P878" s="9"/>
      <c r="Q878" s="9"/>
      <c r="R878" s="9"/>
      <c r="U878" s="9"/>
      <c r="V878" s="9"/>
      <c r="X878" s="9"/>
      <c r="Y878" s="9"/>
      <c r="Z878" s="9"/>
      <c r="AA878" s="9"/>
      <c r="AB878" s="9"/>
      <c r="AC878" s="9"/>
      <c r="AD878" s="9"/>
      <c r="AE878" s="9"/>
      <c r="AF878" s="9"/>
      <c r="AG878" s="9"/>
      <c r="AH878" s="9"/>
    </row>
    <row r="879" spans="1:34" x14ac:dyDescent="0.25">
      <c r="A879" s="9"/>
      <c r="B879" s="9"/>
      <c r="C879" s="9"/>
      <c r="D879" s="9"/>
      <c r="E879" s="9"/>
      <c r="F879" s="9"/>
      <c r="H879" s="9"/>
      <c r="I879" s="9"/>
      <c r="J879" s="9"/>
      <c r="K879" s="9"/>
      <c r="L879" s="9"/>
      <c r="M879" s="9"/>
      <c r="N879" s="9"/>
      <c r="O879" s="9"/>
      <c r="P879" s="9"/>
      <c r="Q879" s="9"/>
      <c r="R879" s="9"/>
      <c r="U879" s="9"/>
      <c r="V879" s="9"/>
      <c r="X879" s="9"/>
      <c r="Y879" s="9"/>
      <c r="Z879" s="9"/>
      <c r="AA879" s="9"/>
      <c r="AB879" s="9"/>
      <c r="AC879" s="9"/>
      <c r="AD879" s="9"/>
      <c r="AE879" s="9"/>
      <c r="AF879" s="9"/>
      <c r="AG879" s="9"/>
      <c r="AH879" s="9"/>
    </row>
    <row r="880" spans="1:34" x14ac:dyDescent="0.25">
      <c r="A880" s="9"/>
      <c r="B880" s="9"/>
      <c r="C880" s="9"/>
      <c r="D880" s="9"/>
      <c r="E880" s="9"/>
      <c r="F880" s="9"/>
      <c r="H880" s="9"/>
      <c r="I880" s="9"/>
      <c r="J880" s="9"/>
      <c r="K880" s="9"/>
      <c r="L880" s="9"/>
      <c r="M880" s="9"/>
      <c r="N880" s="9"/>
      <c r="O880" s="9"/>
      <c r="P880" s="9"/>
      <c r="Q880" s="9"/>
      <c r="R880" s="9"/>
      <c r="U880" s="9"/>
      <c r="V880" s="9"/>
      <c r="X880" s="9"/>
      <c r="Y880" s="9"/>
      <c r="Z880" s="9"/>
      <c r="AA880" s="9"/>
      <c r="AB880" s="9"/>
      <c r="AC880" s="9"/>
      <c r="AD880" s="9"/>
      <c r="AE880" s="9"/>
      <c r="AF880" s="9"/>
      <c r="AG880" s="9"/>
      <c r="AH880" s="9"/>
    </row>
    <row r="881" spans="1:34" x14ac:dyDescent="0.25">
      <c r="A881" s="9"/>
      <c r="B881" s="9"/>
      <c r="C881" s="9"/>
      <c r="D881" s="9"/>
      <c r="E881" s="9"/>
      <c r="F881" s="9"/>
      <c r="H881" s="9"/>
      <c r="I881" s="9"/>
      <c r="J881" s="9"/>
      <c r="K881" s="9"/>
      <c r="L881" s="9"/>
      <c r="M881" s="9"/>
      <c r="N881" s="9"/>
      <c r="O881" s="9"/>
      <c r="P881" s="9"/>
      <c r="Q881" s="9"/>
      <c r="R881" s="9"/>
      <c r="U881" s="9"/>
      <c r="V881" s="9"/>
      <c r="X881" s="9"/>
      <c r="Y881" s="9"/>
      <c r="Z881" s="9"/>
      <c r="AA881" s="9"/>
      <c r="AB881" s="9"/>
      <c r="AC881" s="9"/>
      <c r="AD881" s="9"/>
      <c r="AE881" s="9"/>
      <c r="AF881" s="9"/>
      <c r="AG881" s="9"/>
      <c r="AH881" s="9"/>
    </row>
    <row r="882" spans="1:34" x14ac:dyDescent="0.25">
      <c r="A882" s="9"/>
      <c r="B882" s="9"/>
      <c r="C882" s="9"/>
      <c r="D882" s="9"/>
      <c r="E882" s="9"/>
      <c r="F882" s="9"/>
      <c r="H882" s="9"/>
      <c r="I882" s="9"/>
      <c r="J882" s="9"/>
      <c r="K882" s="9"/>
      <c r="L882" s="9"/>
      <c r="M882" s="9"/>
      <c r="N882" s="9"/>
      <c r="O882" s="9"/>
      <c r="P882" s="9"/>
      <c r="Q882" s="9"/>
      <c r="R882" s="9"/>
      <c r="U882" s="9"/>
      <c r="V882" s="9"/>
      <c r="X882" s="9"/>
      <c r="Y882" s="9"/>
      <c r="Z882" s="9"/>
      <c r="AA882" s="9"/>
      <c r="AB882" s="9"/>
      <c r="AC882" s="9"/>
      <c r="AD882" s="9"/>
      <c r="AE882" s="9"/>
      <c r="AF882" s="9"/>
      <c r="AG882" s="9"/>
      <c r="AH882" s="9"/>
    </row>
    <row r="883" spans="1:34" x14ac:dyDescent="0.25">
      <c r="A883" s="9"/>
      <c r="B883" s="9"/>
      <c r="C883" s="9"/>
      <c r="D883" s="9"/>
      <c r="E883" s="9"/>
      <c r="F883" s="9"/>
      <c r="H883" s="9"/>
      <c r="I883" s="9"/>
      <c r="J883" s="9"/>
      <c r="K883" s="9"/>
      <c r="L883" s="9"/>
      <c r="M883" s="9"/>
      <c r="N883" s="9"/>
      <c r="O883" s="9"/>
      <c r="P883" s="9"/>
      <c r="Q883" s="9"/>
      <c r="R883" s="9"/>
      <c r="U883" s="9"/>
      <c r="V883" s="9"/>
      <c r="X883" s="9"/>
      <c r="Y883" s="9"/>
      <c r="Z883" s="9"/>
      <c r="AA883" s="9"/>
      <c r="AB883" s="9"/>
      <c r="AC883" s="9"/>
      <c r="AD883" s="9"/>
      <c r="AE883" s="9"/>
      <c r="AF883" s="9"/>
      <c r="AG883" s="9"/>
      <c r="AH883" s="9"/>
    </row>
    <row r="884" spans="1:34" x14ac:dyDescent="0.25">
      <c r="A884" s="9"/>
      <c r="B884" s="9"/>
      <c r="C884" s="9"/>
      <c r="D884" s="9"/>
      <c r="E884" s="9"/>
      <c r="F884" s="9"/>
      <c r="H884" s="9"/>
      <c r="I884" s="9"/>
      <c r="J884" s="9"/>
      <c r="K884" s="9"/>
      <c r="L884" s="9"/>
      <c r="M884" s="9"/>
      <c r="N884" s="9"/>
      <c r="O884" s="9"/>
      <c r="P884" s="9"/>
      <c r="Q884" s="9"/>
      <c r="R884" s="9"/>
      <c r="U884" s="9"/>
      <c r="V884" s="9"/>
      <c r="X884" s="9"/>
      <c r="Y884" s="9"/>
      <c r="Z884" s="9"/>
      <c r="AA884" s="9"/>
      <c r="AB884" s="9"/>
      <c r="AC884" s="9"/>
      <c r="AD884" s="9"/>
      <c r="AE884" s="9"/>
      <c r="AF884" s="9"/>
      <c r="AG884" s="9"/>
      <c r="AH884" s="9"/>
    </row>
    <row r="885" spans="1:34" x14ac:dyDescent="0.25">
      <c r="A885" s="9"/>
      <c r="B885" s="9"/>
      <c r="C885" s="9"/>
      <c r="D885" s="9"/>
      <c r="E885" s="9"/>
      <c r="F885" s="9"/>
      <c r="H885" s="9"/>
      <c r="I885" s="9"/>
      <c r="J885" s="9"/>
      <c r="K885" s="9"/>
      <c r="L885" s="9"/>
      <c r="M885" s="9"/>
      <c r="N885" s="9"/>
      <c r="O885" s="9"/>
      <c r="P885" s="9"/>
      <c r="Q885" s="9"/>
      <c r="R885" s="9"/>
      <c r="U885" s="9"/>
      <c r="V885" s="9"/>
      <c r="X885" s="9"/>
      <c r="Y885" s="9"/>
      <c r="Z885" s="9"/>
      <c r="AA885" s="9"/>
      <c r="AB885" s="9"/>
      <c r="AC885" s="9"/>
      <c r="AD885" s="9"/>
      <c r="AE885" s="9"/>
      <c r="AF885" s="9"/>
      <c r="AG885" s="9"/>
      <c r="AH885" s="9"/>
    </row>
    <row r="886" spans="1:34" x14ac:dyDescent="0.25">
      <c r="A886" s="9"/>
      <c r="B886" s="9"/>
      <c r="C886" s="9"/>
      <c r="D886" s="9"/>
      <c r="E886" s="9"/>
      <c r="F886" s="9"/>
      <c r="H886" s="9"/>
      <c r="I886" s="9"/>
      <c r="J886" s="9"/>
      <c r="K886" s="9"/>
      <c r="L886" s="9"/>
      <c r="M886" s="9"/>
      <c r="N886" s="9"/>
      <c r="O886" s="9"/>
      <c r="P886" s="9"/>
      <c r="Q886" s="9"/>
      <c r="R886" s="9"/>
      <c r="U886" s="9"/>
      <c r="V886" s="9"/>
      <c r="X886" s="9"/>
      <c r="Y886" s="9"/>
      <c r="Z886" s="9"/>
      <c r="AA886" s="9"/>
      <c r="AB886" s="9"/>
      <c r="AC886" s="9"/>
      <c r="AD886" s="9"/>
      <c r="AE886" s="9"/>
      <c r="AF886" s="9"/>
      <c r="AG886" s="9"/>
      <c r="AH886" s="9"/>
    </row>
    <row r="887" spans="1:34" x14ac:dyDescent="0.25">
      <c r="A887" s="9"/>
      <c r="B887" s="9"/>
      <c r="C887" s="9"/>
      <c r="D887" s="9"/>
      <c r="E887" s="9"/>
      <c r="F887" s="9"/>
      <c r="H887" s="9"/>
      <c r="I887" s="9"/>
      <c r="J887" s="9"/>
      <c r="K887" s="9"/>
      <c r="L887" s="9"/>
      <c r="M887" s="9"/>
      <c r="N887" s="9"/>
      <c r="O887" s="9"/>
      <c r="P887" s="9"/>
      <c r="Q887" s="9"/>
      <c r="R887" s="9"/>
      <c r="U887" s="9"/>
      <c r="V887" s="9"/>
      <c r="X887" s="9"/>
      <c r="Y887" s="9"/>
      <c r="Z887" s="9"/>
      <c r="AA887" s="9"/>
      <c r="AB887" s="9"/>
      <c r="AC887" s="9"/>
      <c r="AD887" s="9"/>
      <c r="AE887" s="9"/>
      <c r="AF887" s="9"/>
      <c r="AG887" s="9"/>
      <c r="AH887" s="9"/>
    </row>
    <row r="888" spans="1:34" x14ac:dyDescent="0.25">
      <c r="A888" s="9"/>
      <c r="B888" s="9"/>
      <c r="C888" s="9"/>
      <c r="D888" s="9"/>
      <c r="E888" s="9"/>
      <c r="F888" s="9"/>
      <c r="H888" s="9"/>
      <c r="I888" s="9"/>
      <c r="J888" s="9"/>
      <c r="K888" s="9"/>
      <c r="L888" s="9"/>
      <c r="M888" s="9"/>
      <c r="N888" s="9"/>
      <c r="O888" s="9"/>
      <c r="P888" s="9"/>
      <c r="Q888" s="9"/>
      <c r="R888" s="9"/>
      <c r="U888" s="9"/>
      <c r="V888" s="9"/>
      <c r="X888" s="9"/>
      <c r="Y888" s="9"/>
      <c r="Z888" s="9"/>
      <c r="AA888" s="9"/>
      <c r="AB888" s="9"/>
      <c r="AC888" s="9"/>
      <c r="AD888" s="9"/>
      <c r="AE888" s="9"/>
      <c r="AF888" s="9"/>
      <c r="AG888" s="9"/>
      <c r="AH888" s="9"/>
    </row>
    <row r="889" spans="1:34" x14ac:dyDescent="0.25">
      <c r="A889" s="9"/>
      <c r="B889" s="9"/>
      <c r="C889" s="9"/>
      <c r="D889" s="9"/>
      <c r="E889" s="9"/>
      <c r="F889" s="9"/>
      <c r="H889" s="9"/>
      <c r="I889" s="9"/>
      <c r="J889" s="9"/>
      <c r="K889" s="9"/>
      <c r="L889" s="9"/>
      <c r="M889" s="9"/>
      <c r="N889" s="9"/>
      <c r="O889" s="9"/>
      <c r="P889" s="9"/>
      <c r="Q889" s="9"/>
      <c r="R889" s="9"/>
      <c r="U889" s="9"/>
      <c r="V889" s="9"/>
      <c r="X889" s="9"/>
      <c r="Y889" s="9"/>
      <c r="Z889" s="9"/>
      <c r="AA889" s="9"/>
      <c r="AB889" s="9"/>
      <c r="AC889" s="9"/>
      <c r="AD889" s="9"/>
      <c r="AE889" s="9"/>
      <c r="AF889" s="9"/>
      <c r="AG889" s="9"/>
      <c r="AH889" s="9"/>
    </row>
    <row r="890" spans="1:34" x14ac:dyDescent="0.25">
      <c r="A890" s="9"/>
      <c r="B890" s="9"/>
      <c r="C890" s="9"/>
      <c r="D890" s="9"/>
      <c r="E890" s="9"/>
      <c r="F890" s="9"/>
      <c r="H890" s="9"/>
      <c r="I890" s="9"/>
      <c r="J890" s="9"/>
      <c r="K890" s="9"/>
      <c r="L890" s="9"/>
      <c r="M890" s="9"/>
      <c r="N890" s="9"/>
      <c r="O890" s="9"/>
      <c r="P890" s="9"/>
      <c r="Q890" s="9"/>
      <c r="R890" s="9"/>
      <c r="U890" s="9"/>
      <c r="V890" s="9"/>
      <c r="X890" s="9"/>
      <c r="Y890" s="9"/>
      <c r="Z890" s="9"/>
      <c r="AA890" s="9"/>
      <c r="AB890" s="9"/>
      <c r="AC890" s="9"/>
      <c r="AD890" s="9"/>
      <c r="AE890" s="9"/>
      <c r="AF890" s="9"/>
      <c r="AG890" s="9"/>
      <c r="AH890" s="9"/>
    </row>
    <row r="891" spans="1:34" x14ac:dyDescent="0.25">
      <c r="A891" s="9"/>
      <c r="B891" s="9"/>
      <c r="C891" s="9"/>
      <c r="D891" s="9"/>
      <c r="E891" s="9"/>
      <c r="F891" s="9"/>
      <c r="H891" s="9"/>
      <c r="I891" s="9"/>
      <c r="J891" s="9"/>
      <c r="K891" s="9"/>
      <c r="L891" s="9"/>
      <c r="M891" s="9"/>
      <c r="N891" s="9"/>
      <c r="O891" s="9"/>
      <c r="P891" s="9"/>
      <c r="Q891" s="9"/>
      <c r="R891" s="9"/>
      <c r="U891" s="9"/>
      <c r="V891" s="9"/>
      <c r="X891" s="9"/>
      <c r="Y891" s="9"/>
      <c r="Z891" s="9"/>
      <c r="AA891" s="9"/>
      <c r="AB891" s="9"/>
      <c r="AC891" s="9"/>
      <c r="AD891" s="9"/>
      <c r="AE891" s="9"/>
      <c r="AF891" s="9"/>
      <c r="AG891" s="9"/>
      <c r="AH891" s="9"/>
    </row>
    <row r="892" spans="1:34" x14ac:dyDescent="0.25">
      <c r="A892" s="9"/>
      <c r="B892" s="9"/>
      <c r="C892" s="9"/>
      <c r="D892" s="9"/>
      <c r="E892" s="9"/>
      <c r="F892" s="9"/>
      <c r="H892" s="9"/>
      <c r="I892" s="9"/>
      <c r="J892" s="9"/>
      <c r="K892" s="9"/>
      <c r="L892" s="9"/>
      <c r="M892" s="9"/>
      <c r="N892" s="9"/>
      <c r="O892" s="9"/>
      <c r="P892" s="9"/>
      <c r="Q892" s="9"/>
      <c r="R892" s="9"/>
      <c r="U892" s="9"/>
      <c r="V892" s="9"/>
      <c r="X892" s="9"/>
      <c r="Y892" s="9"/>
      <c r="Z892" s="9"/>
      <c r="AA892" s="9"/>
      <c r="AB892" s="9"/>
      <c r="AC892" s="9"/>
      <c r="AD892" s="9"/>
      <c r="AE892" s="9"/>
      <c r="AF892" s="9"/>
      <c r="AG892" s="9"/>
      <c r="AH892" s="9"/>
    </row>
    <row r="893" spans="1:34" x14ac:dyDescent="0.25">
      <c r="A893" s="9"/>
      <c r="B893" s="9"/>
      <c r="C893" s="9"/>
      <c r="D893" s="9"/>
      <c r="E893" s="9"/>
      <c r="F893" s="9"/>
      <c r="H893" s="9"/>
      <c r="I893" s="9"/>
      <c r="J893" s="9"/>
      <c r="K893" s="9"/>
      <c r="L893" s="9"/>
      <c r="M893" s="9"/>
      <c r="N893" s="9"/>
      <c r="O893" s="9"/>
      <c r="P893" s="9"/>
      <c r="Q893" s="9"/>
      <c r="R893" s="9"/>
      <c r="U893" s="9"/>
      <c r="V893" s="9"/>
      <c r="X893" s="9"/>
      <c r="Y893" s="9"/>
      <c r="Z893" s="9"/>
      <c r="AA893" s="9"/>
      <c r="AB893" s="9"/>
      <c r="AC893" s="9"/>
      <c r="AD893" s="9"/>
      <c r="AE893" s="9"/>
      <c r="AF893" s="9"/>
      <c r="AG893" s="9"/>
      <c r="AH893" s="9"/>
    </row>
    <row r="894" spans="1:34" x14ac:dyDescent="0.25">
      <c r="A894" s="9"/>
      <c r="B894" s="9"/>
      <c r="C894" s="9"/>
      <c r="D894" s="9"/>
      <c r="E894" s="9"/>
      <c r="F894" s="9"/>
      <c r="H894" s="9"/>
      <c r="I894" s="9"/>
      <c r="J894" s="9"/>
      <c r="K894" s="9"/>
      <c r="L894" s="9"/>
      <c r="M894" s="9"/>
      <c r="N894" s="9"/>
      <c r="O894" s="9"/>
      <c r="P894" s="9"/>
      <c r="Q894" s="9"/>
      <c r="R894" s="9"/>
      <c r="U894" s="9"/>
      <c r="V894" s="9"/>
      <c r="X894" s="9"/>
      <c r="Y894" s="9"/>
      <c r="Z894" s="9"/>
      <c r="AA894" s="9"/>
      <c r="AB894" s="9"/>
      <c r="AC894" s="9"/>
      <c r="AD894" s="9"/>
      <c r="AE894" s="9"/>
      <c r="AF894" s="9"/>
      <c r="AG894" s="9"/>
      <c r="AH894" s="9"/>
    </row>
    <row r="895" spans="1:34" x14ac:dyDescent="0.25">
      <c r="A895" s="9"/>
      <c r="B895" s="9"/>
      <c r="C895" s="9"/>
      <c r="D895" s="9"/>
      <c r="E895" s="9"/>
      <c r="F895" s="9"/>
      <c r="H895" s="9"/>
      <c r="I895" s="9"/>
      <c r="J895" s="9"/>
      <c r="K895" s="9"/>
      <c r="L895" s="9"/>
      <c r="M895" s="9"/>
      <c r="N895" s="9"/>
      <c r="O895" s="9"/>
      <c r="P895" s="9"/>
      <c r="Q895" s="9"/>
      <c r="R895" s="9"/>
      <c r="U895" s="9"/>
      <c r="V895" s="9"/>
      <c r="X895" s="9"/>
      <c r="Y895" s="9"/>
      <c r="Z895" s="9"/>
      <c r="AA895" s="9"/>
      <c r="AB895" s="9"/>
      <c r="AC895" s="9"/>
      <c r="AD895" s="9"/>
      <c r="AE895" s="9"/>
      <c r="AF895" s="9"/>
      <c r="AG895" s="9"/>
      <c r="AH895" s="9"/>
    </row>
    <row r="896" spans="1:34" x14ac:dyDescent="0.25">
      <c r="A896" s="9"/>
      <c r="B896" s="9"/>
      <c r="C896" s="9"/>
      <c r="D896" s="9"/>
      <c r="E896" s="9"/>
      <c r="F896" s="9"/>
      <c r="H896" s="9"/>
      <c r="I896" s="9"/>
      <c r="J896" s="9"/>
      <c r="K896" s="9"/>
      <c r="L896" s="9"/>
      <c r="M896" s="9"/>
      <c r="N896" s="9"/>
      <c r="O896" s="9"/>
      <c r="P896" s="9"/>
      <c r="Q896" s="9"/>
      <c r="R896" s="9"/>
      <c r="U896" s="9"/>
      <c r="V896" s="9"/>
      <c r="X896" s="9"/>
      <c r="Y896" s="9"/>
      <c r="Z896" s="9"/>
      <c r="AA896" s="9"/>
      <c r="AB896" s="9"/>
      <c r="AC896" s="9"/>
      <c r="AD896" s="9"/>
      <c r="AE896" s="9"/>
      <c r="AF896" s="9"/>
      <c r="AG896" s="9"/>
      <c r="AH896" s="9"/>
    </row>
    <row r="897" spans="1:34" x14ac:dyDescent="0.25">
      <c r="A897" s="9"/>
      <c r="B897" s="9"/>
      <c r="C897" s="9"/>
      <c r="D897" s="9"/>
      <c r="E897" s="9"/>
      <c r="F897" s="9"/>
      <c r="H897" s="9"/>
      <c r="I897" s="9"/>
      <c r="J897" s="9"/>
      <c r="K897" s="9"/>
      <c r="L897" s="9"/>
      <c r="M897" s="9"/>
      <c r="N897" s="9"/>
      <c r="O897" s="9"/>
      <c r="P897" s="9"/>
      <c r="Q897" s="9"/>
      <c r="R897" s="9"/>
      <c r="U897" s="9"/>
      <c r="V897" s="9"/>
      <c r="X897" s="9"/>
      <c r="Y897" s="9"/>
      <c r="Z897" s="9"/>
      <c r="AA897" s="9"/>
      <c r="AB897" s="9"/>
      <c r="AC897" s="9"/>
      <c r="AD897" s="9"/>
      <c r="AE897" s="9"/>
      <c r="AF897" s="9"/>
      <c r="AG897" s="9"/>
      <c r="AH897" s="9"/>
    </row>
    <row r="898" spans="1:34" x14ac:dyDescent="0.25">
      <c r="A898" s="9"/>
      <c r="B898" s="9"/>
      <c r="C898" s="9"/>
      <c r="D898" s="9"/>
      <c r="E898" s="9"/>
      <c r="F898" s="9"/>
      <c r="H898" s="9"/>
      <c r="I898" s="9"/>
      <c r="J898" s="9"/>
      <c r="K898" s="9"/>
      <c r="L898" s="9"/>
      <c r="M898" s="9"/>
      <c r="N898" s="9"/>
      <c r="O898" s="9"/>
      <c r="P898" s="9"/>
      <c r="Q898" s="9"/>
      <c r="R898" s="9"/>
      <c r="U898" s="9"/>
      <c r="V898" s="9"/>
      <c r="X898" s="9"/>
      <c r="Y898" s="9"/>
      <c r="Z898" s="9"/>
      <c r="AA898" s="9"/>
      <c r="AB898" s="9"/>
      <c r="AC898" s="9"/>
      <c r="AD898" s="9"/>
      <c r="AE898" s="9"/>
      <c r="AF898" s="9"/>
      <c r="AG898" s="9"/>
      <c r="AH898" s="9"/>
    </row>
    <row r="899" spans="1:34" x14ac:dyDescent="0.25">
      <c r="A899" s="9"/>
      <c r="B899" s="9"/>
      <c r="C899" s="9"/>
      <c r="D899" s="9"/>
      <c r="E899" s="9"/>
      <c r="F899" s="9"/>
      <c r="H899" s="9"/>
      <c r="I899" s="9"/>
      <c r="J899" s="9"/>
      <c r="K899" s="9"/>
      <c r="L899" s="9"/>
      <c r="M899" s="9"/>
      <c r="N899" s="9"/>
      <c r="O899" s="9"/>
      <c r="P899" s="9"/>
      <c r="Q899" s="9"/>
      <c r="R899" s="9"/>
      <c r="U899" s="9"/>
      <c r="V899" s="9"/>
      <c r="X899" s="9"/>
      <c r="Y899" s="9"/>
      <c r="Z899" s="9"/>
      <c r="AA899" s="9"/>
      <c r="AB899" s="9"/>
      <c r="AC899" s="9"/>
      <c r="AD899" s="9"/>
      <c r="AE899" s="9"/>
      <c r="AF899" s="9"/>
      <c r="AG899" s="9"/>
      <c r="AH899" s="9"/>
    </row>
    <row r="900" spans="1:34" x14ac:dyDescent="0.25">
      <c r="A900" s="9"/>
      <c r="B900" s="9"/>
      <c r="C900" s="9"/>
      <c r="D900" s="9"/>
      <c r="E900" s="9"/>
      <c r="F900" s="9"/>
      <c r="H900" s="9"/>
      <c r="I900" s="9"/>
      <c r="J900" s="9"/>
      <c r="K900" s="9"/>
      <c r="L900" s="9"/>
      <c r="M900" s="9"/>
      <c r="N900" s="9"/>
      <c r="O900" s="9"/>
      <c r="P900" s="9"/>
      <c r="Q900" s="9"/>
      <c r="R900" s="9"/>
      <c r="U900" s="9"/>
      <c r="V900" s="9"/>
      <c r="X900" s="9"/>
      <c r="Y900" s="9"/>
      <c r="Z900" s="9"/>
      <c r="AA900" s="9"/>
      <c r="AB900" s="9"/>
      <c r="AC900" s="9"/>
      <c r="AD900" s="9"/>
      <c r="AE900" s="9"/>
      <c r="AF900" s="9"/>
      <c r="AG900" s="9"/>
      <c r="AH900" s="9"/>
    </row>
    <row r="901" spans="1:34" x14ac:dyDescent="0.25">
      <c r="A901" s="9"/>
      <c r="B901" s="9"/>
      <c r="C901" s="9"/>
      <c r="D901" s="9"/>
      <c r="E901" s="9"/>
      <c r="F901" s="9"/>
      <c r="H901" s="9"/>
      <c r="I901" s="9"/>
      <c r="J901" s="9"/>
      <c r="K901" s="9"/>
      <c r="L901" s="9"/>
      <c r="M901" s="9"/>
      <c r="N901" s="9"/>
      <c r="O901" s="9"/>
      <c r="P901" s="9"/>
      <c r="Q901" s="9"/>
      <c r="R901" s="9"/>
      <c r="U901" s="9"/>
      <c r="V901" s="9"/>
      <c r="X901" s="9"/>
      <c r="Y901" s="9"/>
      <c r="Z901" s="9"/>
      <c r="AA901" s="9"/>
      <c r="AB901" s="9"/>
      <c r="AC901" s="9"/>
      <c r="AD901" s="9"/>
      <c r="AE901" s="9"/>
      <c r="AF901" s="9"/>
      <c r="AG901" s="9"/>
      <c r="AH901" s="9"/>
    </row>
    <row r="902" spans="1:34" x14ac:dyDescent="0.25">
      <c r="A902" s="9"/>
      <c r="B902" s="9"/>
      <c r="C902" s="9"/>
      <c r="D902" s="9"/>
      <c r="E902" s="9"/>
      <c r="F902" s="9"/>
      <c r="H902" s="9"/>
      <c r="I902" s="9"/>
      <c r="J902" s="9"/>
      <c r="K902" s="9"/>
      <c r="L902" s="9"/>
      <c r="M902" s="9"/>
      <c r="N902" s="9"/>
      <c r="O902" s="9"/>
      <c r="P902" s="9"/>
      <c r="Q902" s="9"/>
      <c r="R902" s="9"/>
      <c r="U902" s="9"/>
      <c r="V902" s="9"/>
      <c r="X902" s="9"/>
      <c r="Y902" s="9"/>
      <c r="Z902" s="9"/>
      <c r="AA902" s="9"/>
      <c r="AB902" s="9"/>
      <c r="AC902" s="9"/>
      <c r="AD902" s="9"/>
      <c r="AE902" s="9"/>
      <c r="AF902" s="9"/>
      <c r="AG902" s="9"/>
      <c r="AH902" s="9"/>
    </row>
    <row r="903" spans="1:34" x14ac:dyDescent="0.25">
      <c r="A903" s="9"/>
      <c r="B903" s="9"/>
      <c r="C903" s="9"/>
      <c r="D903" s="9"/>
      <c r="E903" s="9"/>
      <c r="F903" s="9"/>
      <c r="H903" s="9"/>
      <c r="I903" s="9"/>
      <c r="J903" s="9"/>
      <c r="K903" s="9"/>
      <c r="L903" s="9"/>
      <c r="M903" s="9"/>
      <c r="N903" s="9"/>
      <c r="O903" s="9"/>
      <c r="P903" s="9"/>
      <c r="Q903" s="9"/>
      <c r="R903" s="9"/>
      <c r="U903" s="9"/>
      <c r="V903" s="9"/>
      <c r="X903" s="9"/>
      <c r="Y903" s="9"/>
      <c r="Z903" s="9"/>
      <c r="AA903" s="9"/>
      <c r="AB903" s="9"/>
      <c r="AC903" s="9"/>
      <c r="AD903" s="9"/>
      <c r="AE903" s="9"/>
      <c r="AF903" s="9"/>
      <c r="AG903" s="9"/>
      <c r="AH903" s="9"/>
    </row>
    <row r="904" spans="1:34" x14ac:dyDescent="0.25">
      <c r="A904" s="9"/>
      <c r="B904" s="9"/>
      <c r="C904" s="9"/>
      <c r="D904" s="9"/>
      <c r="E904" s="9"/>
      <c r="F904" s="9"/>
      <c r="H904" s="9"/>
      <c r="I904" s="9"/>
      <c r="J904" s="9"/>
      <c r="K904" s="9"/>
      <c r="L904" s="9"/>
      <c r="M904" s="9"/>
      <c r="N904" s="9"/>
      <c r="O904" s="9"/>
      <c r="P904" s="9"/>
      <c r="Q904" s="9"/>
      <c r="R904" s="9"/>
      <c r="U904" s="9"/>
      <c r="V904" s="9"/>
      <c r="X904" s="9"/>
      <c r="Y904" s="9"/>
      <c r="Z904" s="9"/>
      <c r="AA904" s="9"/>
      <c r="AB904" s="9"/>
      <c r="AC904" s="9"/>
      <c r="AD904" s="9"/>
      <c r="AE904" s="9"/>
      <c r="AF904" s="9"/>
      <c r="AG904" s="9"/>
      <c r="AH904" s="9"/>
    </row>
    <row r="905" spans="1:34" x14ac:dyDescent="0.25">
      <c r="A905" s="9"/>
      <c r="B905" s="9"/>
      <c r="C905" s="9"/>
      <c r="D905" s="9"/>
      <c r="E905" s="9"/>
      <c r="F905" s="9"/>
      <c r="H905" s="9"/>
      <c r="I905" s="9"/>
      <c r="J905" s="9"/>
      <c r="K905" s="9"/>
      <c r="L905" s="9"/>
      <c r="M905" s="9"/>
      <c r="N905" s="9"/>
      <c r="O905" s="9"/>
      <c r="P905" s="9"/>
      <c r="Q905" s="9"/>
      <c r="R905" s="9"/>
      <c r="U905" s="9"/>
      <c r="V905" s="9"/>
      <c r="X905" s="9"/>
      <c r="Y905" s="9"/>
      <c r="Z905" s="9"/>
      <c r="AA905" s="9"/>
      <c r="AB905" s="9"/>
      <c r="AC905" s="9"/>
      <c r="AD905" s="9"/>
      <c r="AE905" s="9"/>
      <c r="AF905" s="9"/>
      <c r="AG905" s="9"/>
      <c r="AH905" s="9"/>
    </row>
    <row r="906" spans="1:34" x14ac:dyDescent="0.25">
      <c r="A906" s="9"/>
      <c r="B906" s="9"/>
      <c r="C906" s="9"/>
      <c r="D906" s="9"/>
      <c r="E906" s="9"/>
      <c r="F906" s="9"/>
      <c r="H906" s="9"/>
      <c r="I906" s="9"/>
      <c r="J906" s="9"/>
      <c r="K906" s="9"/>
      <c r="L906" s="9"/>
      <c r="M906" s="9"/>
      <c r="N906" s="9"/>
      <c r="O906" s="9"/>
      <c r="P906" s="9"/>
      <c r="Q906" s="9"/>
      <c r="R906" s="9"/>
      <c r="U906" s="9"/>
      <c r="V906" s="9"/>
      <c r="X906" s="9"/>
      <c r="Y906" s="9"/>
      <c r="Z906" s="9"/>
      <c r="AA906" s="9"/>
      <c r="AB906" s="9"/>
      <c r="AC906" s="9"/>
      <c r="AD906" s="9"/>
      <c r="AE906" s="9"/>
      <c r="AF906" s="9"/>
      <c r="AG906" s="9"/>
      <c r="AH906" s="9"/>
    </row>
    <row r="907" spans="1:34" x14ac:dyDescent="0.25">
      <c r="A907" s="9"/>
      <c r="B907" s="9"/>
      <c r="C907" s="9"/>
      <c r="D907" s="9"/>
      <c r="E907" s="9"/>
      <c r="F907" s="9"/>
      <c r="H907" s="9"/>
      <c r="I907" s="9"/>
      <c r="J907" s="9"/>
      <c r="K907" s="9"/>
      <c r="L907" s="9"/>
      <c r="M907" s="9"/>
      <c r="N907" s="9"/>
      <c r="O907" s="9"/>
      <c r="P907" s="9"/>
      <c r="Q907" s="9"/>
      <c r="R907" s="9"/>
      <c r="U907" s="9"/>
      <c r="V907" s="9"/>
      <c r="X907" s="9"/>
      <c r="Y907" s="9"/>
      <c r="Z907" s="9"/>
      <c r="AA907" s="9"/>
      <c r="AB907" s="9"/>
      <c r="AC907" s="9"/>
      <c r="AD907" s="9"/>
      <c r="AE907" s="9"/>
      <c r="AF907" s="9"/>
      <c r="AG907" s="9"/>
      <c r="AH907" s="9"/>
    </row>
    <row r="908" spans="1:34" x14ac:dyDescent="0.25">
      <c r="A908" s="9"/>
      <c r="B908" s="9"/>
      <c r="C908" s="9"/>
      <c r="D908" s="9"/>
      <c r="E908" s="9"/>
      <c r="F908" s="9"/>
      <c r="H908" s="9"/>
      <c r="I908" s="9"/>
      <c r="J908" s="9"/>
      <c r="K908" s="9"/>
      <c r="L908" s="9"/>
      <c r="M908" s="9"/>
      <c r="N908" s="9"/>
      <c r="O908" s="9"/>
      <c r="P908" s="9"/>
      <c r="Q908" s="9"/>
      <c r="R908" s="9"/>
      <c r="U908" s="9"/>
      <c r="V908" s="9"/>
      <c r="X908" s="9"/>
      <c r="Y908" s="9"/>
      <c r="Z908" s="9"/>
      <c r="AA908" s="9"/>
      <c r="AB908" s="9"/>
      <c r="AC908" s="9"/>
      <c r="AD908" s="9"/>
      <c r="AE908" s="9"/>
      <c r="AF908" s="9"/>
      <c r="AG908" s="9"/>
      <c r="AH908" s="9"/>
    </row>
    <row r="909" spans="1:34" x14ac:dyDescent="0.25">
      <c r="A909" s="9"/>
      <c r="B909" s="9"/>
      <c r="C909" s="9"/>
      <c r="D909" s="9"/>
      <c r="E909" s="9"/>
      <c r="F909" s="9"/>
      <c r="H909" s="9"/>
      <c r="I909" s="9"/>
      <c r="J909" s="9"/>
      <c r="K909" s="9"/>
      <c r="L909" s="9"/>
      <c r="M909" s="9"/>
      <c r="N909" s="9"/>
      <c r="O909" s="9"/>
      <c r="P909" s="9"/>
      <c r="Q909" s="9"/>
      <c r="R909" s="9"/>
      <c r="U909" s="9"/>
      <c r="V909" s="9"/>
      <c r="X909" s="9"/>
      <c r="Y909" s="9"/>
      <c r="Z909" s="9"/>
      <c r="AA909" s="9"/>
      <c r="AB909" s="9"/>
      <c r="AC909" s="9"/>
      <c r="AD909" s="9"/>
      <c r="AE909" s="9"/>
      <c r="AF909" s="9"/>
      <c r="AG909" s="9"/>
      <c r="AH909" s="9"/>
    </row>
    <row r="910" spans="1:34" x14ac:dyDescent="0.25">
      <c r="A910" s="9"/>
      <c r="B910" s="9"/>
      <c r="C910" s="9"/>
      <c r="D910" s="9"/>
      <c r="E910" s="9"/>
      <c r="F910" s="9"/>
      <c r="H910" s="9"/>
      <c r="I910" s="9"/>
      <c r="J910" s="9"/>
      <c r="K910" s="9"/>
      <c r="L910" s="9"/>
      <c r="M910" s="9"/>
      <c r="N910" s="9"/>
      <c r="O910" s="9"/>
      <c r="P910" s="9"/>
      <c r="Q910" s="9"/>
      <c r="R910" s="9"/>
      <c r="U910" s="9"/>
      <c r="V910" s="9"/>
      <c r="X910" s="9"/>
      <c r="Y910" s="9"/>
      <c r="Z910" s="9"/>
      <c r="AA910" s="9"/>
      <c r="AB910" s="9"/>
      <c r="AC910" s="9"/>
      <c r="AD910" s="9"/>
      <c r="AE910" s="9"/>
      <c r="AF910" s="9"/>
      <c r="AG910" s="9"/>
      <c r="AH910" s="9"/>
    </row>
    <row r="911" spans="1:34" x14ac:dyDescent="0.25">
      <c r="A911" s="9"/>
      <c r="B911" s="9"/>
      <c r="C911" s="9"/>
      <c r="D911" s="9"/>
      <c r="E911" s="9"/>
      <c r="F911" s="9"/>
      <c r="H911" s="9"/>
      <c r="I911" s="9"/>
      <c r="J911" s="9"/>
      <c r="K911" s="9"/>
      <c r="L911" s="9"/>
      <c r="M911" s="9"/>
      <c r="N911" s="9"/>
      <c r="O911" s="9"/>
      <c r="P911" s="9"/>
      <c r="Q911" s="9"/>
      <c r="R911" s="9"/>
      <c r="U911" s="9"/>
      <c r="V911" s="9"/>
      <c r="X911" s="9"/>
      <c r="Y911" s="9"/>
      <c r="Z911" s="9"/>
      <c r="AA911" s="9"/>
      <c r="AB911" s="9"/>
      <c r="AC911" s="9"/>
      <c r="AD911" s="9"/>
      <c r="AE911" s="9"/>
      <c r="AF911" s="9"/>
      <c r="AG911" s="9"/>
      <c r="AH911" s="9"/>
    </row>
    <row r="912" spans="1:34" x14ac:dyDescent="0.25">
      <c r="A912" s="9"/>
      <c r="B912" s="9"/>
      <c r="C912" s="9"/>
      <c r="D912" s="9"/>
      <c r="E912" s="9"/>
      <c r="F912" s="9"/>
      <c r="H912" s="9"/>
      <c r="I912" s="9"/>
      <c r="J912" s="9"/>
      <c r="K912" s="9"/>
      <c r="L912" s="9"/>
      <c r="M912" s="9"/>
      <c r="N912" s="9"/>
      <c r="O912" s="9"/>
      <c r="P912" s="9"/>
      <c r="Q912" s="9"/>
      <c r="R912" s="9"/>
      <c r="U912" s="9"/>
      <c r="V912" s="9"/>
      <c r="X912" s="9"/>
      <c r="Y912" s="9"/>
      <c r="Z912" s="9"/>
      <c r="AA912" s="9"/>
      <c r="AB912" s="9"/>
      <c r="AC912" s="9"/>
      <c r="AD912" s="9"/>
      <c r="AE912" s="9"/>
      <c r="AF912" s="9"/>
      <c r="AG912" s="9"/>
      <c r="AH912" s="9"/>
    </row>
    <row r="913" spans="1:34" x14ac:dyDescent="0.25">
      <c r="A913" s="9"/>
      <c r="B913" s="9"/>
      <c r="C913" s="9"/>
      <c r="D913" s="9"/>
      <c r="E913" s="9"/>
      <c r="F913" s="9"/>
      <c r="H913" s="9"/>
      <c r="I913" s="9"/>
      <c r="J913" s="9"/>
      <c r="K913" s="9"/>
      <c r="L913" s="9"/>
      <c r="M913" s="9"/>
      <c r="N913" s="9"/>
      <c r="O913" s="9"/>
      <c r="P913" s="9"/>
      <c r="Q913" s="9"/>
      <c r="R913" s="9"/>
      <c r="U913" s="9"/>
      <c r="V913" s="9"/>
      <c r="X913" s="9"/>
      <c r="Y913" s="9"/>
      <c r="Z913" s="9"/>
      <c r="AA913" s="9"/>
      <c r="AB913" s="9"/>
      <c r="AC913" s="9"/>
      <c r="AD913" s="9"/>
      <c r="AE913" s="9"/>
      <c r="AF913" s="9"/>
      <c r="AG913" s="9"/>
      <c r="AH913" s="9"/>
    </row>
    <row r="914" spans="1:34" x14ac:dyDescent="0.25">
      <c r="A914" s="9"/>
      <c r="B914" s="9"/>
      <c r="C914" s="9"/>
      <c r="D914" s="9"/>
      <c r="E914" s="9"/>
      <c r="F914" s="9"/>
      <c r="H914" s="9"/>
      <c r="I914" s="9"/>
      <c r="J914" s="9"/>
      <c r="K914" s="9"/>
      <c r="L914" s="9"/>
      <c r="M914" s="9"/>
      <c r="N914" s="9"/>
      <c r="O914" s="9"/>
      <c r="P914" s="9"/>
      <c r="Q914" s="9"/>
      <c r="R914" s="9"/>
      <c r="U914" s="9"/>
      <c r="V914" s="9"/>
      <c r="X914" s="9"/>
      <c r="Y914" s="9"/>
      <c r="Z914" s="9"/>
      <c r="AA914" s="9"/>
      <c r="AB914" s="9"/>
      <c r="AC914" s="9"/>
      <c r="AD914" s="9"/>
      <c r="AE914" s="9"/>
      <c r="AF914" s="9"/>
      <c r="AG914" s="9"/>
      <c r="AH914" s="9"/>
    </row>
    <row r="915" spans="1:34" x14ac:dyDescent="0.25">
      <c r="A915" s="9"/>
      <c r="B915" s="9"/>
      <c r="C915" s="9"/>
      <c r="D915" s="9"/>
      <c r="E915" s="9"/>
      <c r="F915" s="9"/>
      <c r="H915" s="9"/>
      <c r="I915" s="9"/>
      <c r="J915" s="9"/>
      <c r="K915" s="9"/>
      <c r="L915" s="9"/>
      <c r="M915" s="9"/>
      <c r="N915" s="9"/>
      <c r="O915" s="9"/>
      <c r="P915" s="9"/>
      <c r="Q915" s="9"/>
      <c r="R915" s="9"/>
      <c r="U915" s="9"/>
      <c r="V915" s="9"/>
      <c r="X915" s="9"/>
      <c r="Y915" s="9"/>
      <c r="Z915" s="9"/>
      <c r="AA915" s="9"/>
      <c r="AB915" s="9"/>
      <c r="AC915" s="9"/>
      <c r="AD915" s="9"/>
      <c r="AE915" s="9"/>
      <c r="AF915" s="9"/>
      <c r="AG915" s="9"/>
      <c r="AH915" s="9"/>
    </row>
    <row r="916" spans="1:34" x14ac:dyDescent="0.25">
      <c r="A916" s="9"/>
      <c r="B916" s="9"/>
      <c r="C916" s="9"/>
      <c r="D916" s="9"/>
      <c r="E916" s="9"/>
      <c r="F916" s="9"/>
      <c r="H916" s="9"/>
      <c r="I916" s="9"/>
      <c r="J916" s="9"/>
      <c r="K916" s="9"/>
      <c r="L916" s="9"/>
      <c r="M916" s="9"/>
      <c r="N916" s="9"/>
      <c r="O916" s="9"/>
      <c r="P916" s="9"/>
      <c r="Q916" s="9"/>
      <c r="R916" s="9"/>
      <c r="U916" s="9"/>
      <c r="V916" s="9"/>
      <c r="X916" s="9"/>
      <c r="Y916" s="9"/>
      <c r="Z916" s="9"/>
      <c r="AA916" s="9"/>
      <c r="AB916" s="9"/>
      <c r="AC916" s="9"/>
      <c r="AD916" s="9"/>
      <c r="AE916" s="9"/>
      <c r="AF916" s="9"/>
      <c r="AG916" s="9"/>
      <c r="AH916" s="9"/>
    </row>
    <row r="917" spans="1:34" x14ac:dyDescent="0.25">
      <c r="A917" s="9"/>
      <c r="B917" s="9"/>
      <c r="C917" s="9"/>
      <c r="D917" s="9"/>
      <c r="E917" s="9"/>
      <c r="F917" s="9"/>
      <c r="H917" s="9"/>
      <c r="I917" s="9"/>
      <c r="J917" s="9"/>
      <c r="K917" s="9"/>
      <c r="L917" s="9"/>
      <c r="M917" s="9"/>
      <c r="N917" s="9"/>
      <c r="O917" s="9"/>
      <c r="P917" s="9"/>
      <c r="Q917" s="9"/>
      <c r="R917" s="9"/>
      <c r="U917" s="9"/>
      <c r="V917" s="9"/>
      <c r="X917" s="9"/>
      <c r="Y917" s="9"/>
      <c r="Z917" s="9"/>
      <c r="AA917" s="9"/>
      <c r="AB917" s="9"/>
      <c r="AC917" s="9"/>
      <c r="AD917" s="9"/>
      <c r="AE917" s="9"/>
      <c r="AF917" s="9"/>
      <c r="AG917" s="9"/>
      <c r="AH917" s="9"/>
    </row>
    <row r="918" spans="1:34" x14ac:dyDescent="0.25">
      <c r="A918" s="9"/>
      <c r="B918" s="9"/>
      <c r="C918" s="9"/>
      <c r="D918" s="9"/>
      <c r="E918" s="9"/>
      <c r="F918" s="9"/>
      <c r="H918" s="9"/>
      <c r="I918" s="9"/>
      <c r="J918" s="9"/>
      <c r="K918" s="9"/>
      <c r="L918" s="9"/>
      <c r="M918" s="9"/>
      <c r="N918" s="9"/>
      <c r="O918" s="9"/>
      <c r="P918" s="9"/>
      <c r="Q918" s="9"/>
      <c r="R918" s="9"/>
      <c r="U918" s="9"/>
      <c r="V918" s="9"/>
      <c r="X918" s="9"/>
      <c r="Y918" s="9"/>
      <c r="Z918" s="9"/>
      <c r="AA918" s="9"/>
      <c r="AB918" s="9"/>
      <c r="AC918" s="9"/>
      <c r="AD918" s="9"/>
      <c r="AE918" s="9"/>
      <c r="AF918" s="9"/>
      <c r="AG918" s="9"/>
      <c r="AH918" s="9"/>
    </row>
    <row r="919" spans="1:34" x14ac:dyDescent="0.25">
      <c r="A919" s="9"/>
      <c r="B919" s="9"/>
      <c r="C919" s="9"/>
      <c r="D919" s="9"/>
      <c r="E919" s="9"/>
      <c r="F919" s="9"/>
      <c r="H919" s="9"/>
      <c r="I919" s="9"/>
      <c r="J919" s="9"/>
      <c r="K919" s="9"/>
      <c r="L919" s="9"/>
      <c r="M919" s="9"/>
      <c r="N919" s="9"/>
      <c r="O919" s="9"/>
      <c r="P919" s="9"/>
      <c r="Q919" s="9"/>
      <c r="R919" s="9"/>
      <c r="U919" s="9"/>
      <c r="V919" s="9"/>
      <c r="X919" s="9"/>
      <c r="Y919" s="9"/>
      <c r="Z919" s="9"/>
      <c r="AA919" s="9"/>
      <c r="AB919" s="9"/>
      <c r="AC919" s="9"/>
      <c r="AD919" s="9"/>
      <c r="AE919" s="9"/>
      <c r="AF919" s="9"/>
      <c r="AG919" s="9"/>
      <c r="AH919" s="9"/>
    </row>
    <row r="920" spans="1:34" x14ac:dyDescent="0.25">
      <c r="A920" s="9"/>
      <c r="B920" s="9"/>
      <c r="C920" s="9"/>
      <c r="D920" s="9"/>
      <c r="E920" s="9"/>
      <c r="F920" s="9"/>
      <c r="H920" s="9"/>
      <c r="I920" s="9"/>
      <c r="J920" s="9"/>
      <c r="K920" s="9"/>
      <c r="L920" s="9"/>
      <c r="M920" s="9"/>
      <c r="N920" s="9"/>
      <c r="O920" s="9"/>
      <c r="P920" s="9"/>
      <c r="Q920" s="9"/>
      <c r="R920" s="9"/>
      <c r="U920" s="9"/>
      <c r="V920" s="9"/>
      <c r="X920" s="9"/>
      <c r="Y920" s="9"/>
      <c r="Z920" s="9"/>
      <c r="AA920" s="9"/>
      <c r="AB920" s="9"/>
      <c r="AC920" s="9"/>
      <c r="AD920" s="9"/>
      <c r="AE920" s="9"/>
      <c r="AF920" s="9"/>
      <c r="AG920" s="9"/>
      <c r="AH920" s="9"/>
    </row>
    <row r="921" spans="1:34" x14ac:dyDescent="0.25">
      <c r="A921" s="9"/>
      <c r="B921" s="9"/>
      <c r="C921" s="9"/>
      <c r="D921" s="9"/>
      <c r="E921" s="9"/>
      <c r="F921" s="9"/>
      <c r="H921" s="9"/>
      <c r="I921" s="9"/>
      <c r="J921" s="9"/>
      <c r="K921" s="9"/>
      <c r="L921" s="9"/>
      <c r="M921" s="9"/>
      <c r="N921" s="9"/>
      <c r="O921" s="9"/>
      <c r="P921" s="9"/>
      <c r="Q921" s="9"/>
      <c r="R921" s="9"/>
      <c r="U921" s="9"/>
      <c r="V921" s="9"/>
      <c r="X921" s="9"/>
      <c r="Y921" s="9"/>
      <c r="Z921" s="9"/>
      <c r="AA921" s="9"/>
      <c r="AB921" s="9"/>
      <c r="AC921" s="9"/>
      <c r="AD921" s="9"/>
      <c r="AE921" s="9"/>
      <c r="AF921" s="9"/>
      <c r="AG921" s="9"/>
      <c r="AH921" s="9"/>
    </row>
    <row r="922" spans="1:34" x14ac:dyDescent="0.25">
      <c r="A922" s="9"/>
      <c r="B922" s="9"/>
      <c r="C922" s="9"/>
      <c r="D922" s="9"/>
      <c r="E922" s="9"/>
      <c r="F922" s="9"/>
      <c r="H922" s="9"/>
      <c r="I922" s="9"/>
      <c r="J922" s="9"/>
      <c r="K922" s="9"/>
      <c r="L922" s="9"/>
      <c r="M922" s="9"/>
      <c r="N922" s="9"/>
      <c r="O922" s="9"/>
      <c r="P922" s="9"/>
      <c r="Q922" s="9"/>
      <c r="R922" s="9"/>
      <c r="U922" s="9"/>
      <c r="V922" s="9"/>
      <c r="X922" s="9"/>
      <c r="Y922" s="9"/>
      <c r="Z922" s="9"/>
      <c r="AA922" s="9"/>
      <c r="AB922" s="9"/>
      <c r="AC922" s="9"/>
      <c r="AD922" s="9"/>
      <c r="AE922" s="9"/>
      <c r="AF922" s="9"/>
      <c r="AG922" s="9"/>
      <c r="AH922" s="9"/>
    </row>
    <row r="923" spans="1:34" x14ac:dyDescent="0.25">
      <c r="A923" s="9"/>
      <c r="B923" s="9"/>
      <c r="C923" s="9"/>
      <c r="D923" s="9"/>
      <c r="E923" s="9"/>
      <c r="F923" s="9"/>
      <c r="H923" s="9"/>
      <c r="I923" s="9"/>
      <c r="J923" s="9"/>
      <c r="K923" s="9"/>
      <c r="L923" s="9"/>
      <c r="M923" s="9"/>
      <c r="N923" s="9"/>
      <c r="O923" s="9"/>
      <c r="P923" s="9"/>
      <c r="Q923" s="9"/>
      <c r="R923" s="9"/>
      <c r="U923" s="9"/>
      <c r="V923" s="9"/>
      <c r="X923" s="9"/>
      <c r="Y923" s="9"/>
      <c r="Z923" s="9"/>
      <c r="AA923" s="9"/>
      <c r="AB923" s="9"/>
      <c r="AC923" s="9"/>
      <c r="AD923" s="9"/>
      <c r="AE923" s="9"/>
      <c r="AF923" s="9"/>
      <c r="AG923" s="9"/>
      <c r="AH923" s="9"/>
    </row>
    <row r="924" spans="1:34" x14ac:dyDescent="0.25">
      <c r="A924" s="9"/>
      <c r="B924" s="9"/>
      <c r="C924" s="9"/>
      <c r="D924" s="9"/>
      <c r="E924" s="9"/>
      <c r="F924" s="9"/>
      <c r="H924" s="9"/>
      <c r="I924" s="9"/>
      <c r="J924" s="9"/>
      <c r="K924" s="9"/>
      <c r="L924" s="9"/>
      <c r="M924" s="9"/>
      <c r="N924" s="9"/>
      <c r="O924" s="9"/>
      <c r="P924" s="9"/>
      <c r="Q924" s="9"/>
      <c r="R924" s="9"/>
      <c r="U924" s="9"/>
      <c r="V924" s="9"/>
      <c r="X924" s="9"/>
      <c r="Y924" s="9"/>
      <c r="Z924" s="9"/>
      <c r="AA924" s="9"/>
      <c r="AB924" s="9"/>
      <c r="AC924" s="9"/>
      <c r="AD924" s="9"/>
      <c r="AE924" s="9"/>
      <c r="AF924" s="9"/>
      <c r="AG924" s="9"/>
      <c r="AH924" s="9"/>
    </row>
    <row r="925" spans="1:34" x14ac:dyDescent="0.25">
      <c r="A925" s="9"/>
      <c r="B925" s="9"/>
      <c r="C925" s="9"/>
      <c r="D925" s="9"/>
      <c r="E925" s="9"/>
      <c r="F925" s="9"/>
      <c r="H925" s="9"/>
      <c r="I925" s="9"/>
      <c r="J925" s="9"/>
      <c r="K925" s="9"/>
      <c r="L925" s="9"/>
      <c r="M925" s="9"/>
      <c r="N925" s="9"/>
      <c r="O925" s="9"/>
      <c r="P925" s="9"/>
      <c r="Q925" s="9"/>
      <c r="R925" s="9"/>
      <c r="U925" s="9"/>
      <c r="V925" s="9"/>
      <c r="X925" s="9"/>
      <c r="Y925" s="9"/>
      <c r="Z925" s="9"/>
      <c r="AA925" s="9"/>
      <c r="AB925" s="9"/>
      <c r="AC925" s="9"/>
      <c r="AD925" s="9"/>
      <c r="AE925" s="9"/>
      <c r="AF925" s="9"/>
      <c r="AG925" s="9"/>
      <c r="AH925" s="9"/>
    </row>
    <row r="926" spans="1:34" x14ac:dyDescent="0.25">
      <c r="A926" s="9"/>
      <c r="B926" s="9"/>
      <c r="C926" s="9"/>
      <c r="D926" s="9"/>
      <c r="E926" s="9"/>
      <c r="F926" s="9"/>
      <c r="H926" s="9"/>
      <c r="I926" s="9"/>
      <c r="J926" s="9"/>
      <c r="K926" s="9"/>
      <c r="L926" s="9"/>
      <c r="M926" s="9"/>
      <c r="N926" s="9"/>
      <c r="O926" s="9"/>
      <c r="P926" s="9"/>
      <c r="Q926" s="9"/>
      <c r="R926" s="9"/>
      <c r="U926" s="9"/>
      <c r="V926" s="9"/>
      <c r="X926" s="9"/>
      <c r="Y926" s="9"/>
      <c r="Z926" s="9"/>
      <c r="AA926" s="9"/>
      <c r="AB926" s="9"/>
      <c r="AC926" s="9"/>
      <c r="AD926" s="9"/>
      <c r="AE926" s="9"/>
      <c r="AF926" s="9"/>
      <c r="AG926" s="9"/>
      <c r="AH926" s="9"/>
    </row>
    <row r="927" spans="1:34" x14ac:dyDescent="0.25">
      <c r="A927" s="9"/>
      <c r="B927" s="9"/>
      <c r="C927" s="9"/>
      <c r="D927" s="9"/>
      <c r="E927" s="9"/>
      <c r="F927" s="9"/>
      <c r="H927" s="9"/>
      <c r="I927" s="9"/>
      <c r="J927" s="9"/>
      <c r="K927" s="9"/>
      <c r="L927" s="9"/>
      <c r="M927" s="9"/>
      <c r="N927" s="9"/>
      <c r="O927" s="9"/>
      <c r="P927" s="9"/>
      <c r="Q927" s="9"/>
      <c r="R927" s="9"/>
      <c r="U927" s="9"/>
      <c r="V927" s="9"/>
      <c r="X927" s="9"/>
      <c r="Y927" s="9"/>
      <c r="Z927" s="9"/>
      <c r="AA927" s="9"/>
      <c r="AB927" s="9"/>
      <c r="AC927" s="9"/>
      <c r="AD927" s="9"/>
      <c r="AE927" s="9"/>
      <c r="AF927" s="9"/>
      <c r="AG927" s="9"/>
      <c r="AH927" s="9"/>
    </row>
    <row r="928" spans="1:34" x14ac:dyDescent="0.25">
      <c r="A928" s="9"/>
      <c r="B928" s="9"/>
      <c r="C928" s="9"/>
      <c r="D928" s="9"/>
      <c r="E928" s="9"/>
      <c r="F928" s="9"/>
      <c r="H928" s="9"/>
      <c r="I928" s="9"/>
      <c r="J928" s="9"/>
      <c r="K928" s="9"/>
      <c r="L928" s="9"/>
      <c r="M928" s="9"/>
      <c r="N928" s="9"/>
      <c r="O928" s="9"/>
      <c r="P928" s="9"/>
      <c r="Q928" s="9"/>
      <c r="R928" s="9"/>
      <c r="U928" s="9"/>
      <c r="V928" s="9"/>
      <c r="X928" s="9"/>
      <c r="Y928" s="9"/>
      <c r="Z928" s="9"/>
      <c r="AA928" s="9"/>
      <c r="AB928" s="9"/>
      <c r="AC928" s="9"/>
      <c r="AD928" s="9"/>
      <c r="AE928" s="9"/>
      <c r="AF928" s="9"/>
      <c r="AG928" s="9"/>
      <c r="AH928" s="9"/>
    </row>
    <row r="929" spans="1:34" x14ac:dyDescent="0.25">
      <c r="A929" s="9"/>
      <c r="B929" s="9"/>
      <c r="C929" s="9"/>
      <c r="D929" s="9"/>
      <c r="E929" s="9"/>
      <c r="F929" s="9"/>
      <c r="H929" s="9"/>
      <c r="I929" s="9"/>
      <c r="J929" s="9"/>
      <c r="K929" s="9"/>
      <c r="L929" s="9"/>
      <c r="M929" s="9"/>
      <c r="N929" s="9"/>
      <c r="O929" s="9"/>
      <c r="P929" s="9"/>
      <c r="Q929" s="9"/>
      <c r="R929" s="9"/>
      <c r="U929" s="9"/>
      <c r="V929" s="9"/>
      <c r="X929" s="9"/>
      <c r="Y929" s="9"/>
      <c r="Z929" s="9"/>
      <c r="AA929" s="9"/>
      <c r="AB929" s="9"/>
      <c r="AC929" s="9"/>
      <c r="AD929" s="9"/>
      <c r="AE929" s="9"/>
      <c r="AF929" s="9"/>
      <c r="AG929" s="9"/>
      <c r="AH929" s="9"/>
    </row>
    <row r="930" spans="1:34" x14ac:dyDescent="0.25">
      <c r="A930" s="9"/>
      <c r="B930" s="9"/>
      <c r="C930" s="9"/>
      <c r="D930" s="9"/>
      <c r="E930" s="9"/>
      <c r="F930" s="9"/>
      <c r="H930" s="9"/>
      <c r="I930" s="9"/>
      <c r="J930" s="9"/>
      <c r="K930" s="9"/>
      <c r="L930" s="9"/>
      <c r="M930" s="9"/>
      <c r="N930" s="9"/>
      <c r="O930" s="9"/>
      <c r="P930" s="9"/>
      <c r="Q930" s="9"/>
      <c r="R930" s="9"/>
      <c r="U930" s="9"/>
      <c r="V930" s="9"/>
      <c r="X930" s="9"/>
      <c r="Y930" s="9"/>
      <c r="Z930" s="9"/>
      <c r="AA930" s="9"/>
      <c r="AB930" s="9"/>
      <c r="AC930" s="9"/>
      <c r="AD930" s="9"/>
      <c r="AE930" s="9"/>
      <c r="AF930" s="9"/>
      <c r="AG930" s="9"/>
      <c r="AH930" s="9"/>
    </row>
    <row r="931" spans="1:34" x14ac:dyDescent="0.25">
      <c r="A931" s="9"/>
      <c r="B931" s="9"/>
      <c r="C931" s="9"/>
      <c r="D931" s="9"/>
      <c r="E931" s="9"/>
      <c r="F931" s="9"/>
      <c r="H931" s="9"/>
      <c r="I931" s="9"/>
      <c r="J931" s="9"/>
      <c r="K931" s="9"/>
      <c r="L931" s="9"/>
      <c r="M931" s="9"/>
      <c r="N931" s="9"/>
      <c r="O931" s="9"/>
      <c r="P931" s="9"/>
      <c r="Q931" s="9"/>
      <c r="R931" s="9"/>
      <c r="U931" s="9"/>
      <c r="V931" s="9"/>
      <c r="X931" s="9"/>
      <c r="Y931" s="9"/>
      <c r="Z931" s="9"/>
      <c r="AA931" s="9"/>
      <c r="AB931" s="9"/>
      <c r="AC931" s="9"/>
      <c r="AD931" s="9"/>
      <c r="AE931" s="9"/>
      <c r="AF931" s="9"/>
      <c r="AG931" s="9"/>
      <c r="AH931" s="9"/>
    </row>
    <row r="932" spans="1:34" x14ac:dyDescent="0.25">
      <c r="A932" s="9"/>
      <c r="B932" s="9"/>
      <c r="C932" s="9"/>
      <c r="D932" s="9"/>
      <c r="E932" s="9"/>
      <c r="F932" s="9"/>
      <c r="H932" s="9"/>
      <c r="I932" s="9"/>
      <c r="J932" s="9"/>
      <c r="K932" s="9"/>
      <c r="L932" s="9"/>
      <c r="M932" s="9"/>
      <c r="N932" s="9"/>
      <c r="O932" s="9"/>
      <c r="P932" s="9"/>
      <c r="Q932" s="9"/>
      <c r="R932" s="9"/>
      <c r="U932" s="9"/>
      <c r="V932" s="9"/>
      <c r="X932" s="9"/>
      <c r="Y932" s="9"/>
      <c r="Z932" s="9"/>
      <c r="AA932" s="9"/>
      <c r="AB932" s="9"/>
      <c r="AC932" s="9"/>
      <c r="AD932" s="9"/>
      <c r="AE932" s="9"/>
      <c r="AF932" s="9"/>
      <c r="AG932" s="9"/>
      <c r="AH932" s="9"/>
    </row>
    <row r="933" spans="1:34" x14ac:dyDescent="0.25">
      <c r="A933" s="9"/>
      <c r="B933" s="9"/>
      <c r="C933" s="9"/>
      <c r="D933" s="9"/>
      <c r="E933" s="9"/>
      <c r="F933" s="9"/>
      <c r="H933" s="9"/>
      <c r="I933" s="9"/>
      <c r="J933" s="9"/>
      <c r="K933" s="9"/>
      <c r="L933" s="9"/>
      <c r="M933" s="9"/>
      <c r="N933" s="9"/>
      <c r="O933" s="9"/>
      <c r="P933" s="9"/>
      <c r="Q933" s="9"/>
      <c r="R933" s="9"/>
      <c r="U933" s="9"/>
      <c r="V933" s="9"/>
      <c r="X933" s="9"/>
      <c r="Y933" s="9"/>
      <c r="Z933" s="9"/>
      <c r="AA933" s="9"/>
      <c r="AB933" s="9"/>
      <c r="AC933" s="9"/>
      <c r="AD933" s="9"/>
      <c r="AE933" s="9"/>
      <c r="AF933" s="9"/>
      <c r="AG933" s="9"/>
      <c r="AH933" s="9"/>
    </row>
    <row r="934" spans="1:34" x14ac:dyDescent="0.25">
      <c r="A934" s="9"/>
      <c r="B934" s="9"/>
      <c r="C934" s="9"/>
      <c r="D934" s="9"/>
      <c r="E934" s="9"/>
      <c r="F934" s="9"/>
      <c r="H934" s="9"/>
      <c r="I934" s="9"/>
      <c r="J934" s="9"/>
      <c r="K934" s="9"/>
      <c r="L934" s="9"/>
      <c r="M934" s="9"/>
      <c r="N934" s="9"/>
      <c r="O934" s="9"/>
      <c r="P934" s="9"/>
      <c r="Q934" s="9"/>
      <c r="R934" s="9"/>
      <c r="U934" s="9"/>
      <c r="V934" s="9"/>
      <c r="X934" s="9"/>
      <c r="Y934" s="9"/>
      <c r="Z934" s="9"/>
      <c r="AA934" s="9"/>
      <c r="AB934" s="9"/>
      <c r="AC934" s="9"/>
      <c r="AD934" s="9"/>
      <c r="AE934" s="9"/>
      <c r="AF934" s="9"/>
      <c r="AG934" s="9"/>
      <c r="AH934" s="9"/>
    </row>
    <row r="935" spans="1:34" x14ac:dyDescent="0.25">
      <c r="A935" s="9"/>
      <c r="B935" s="9"/>
      <c r="C935" s="9"/>
      <c r="D935" s="9"/>
      <c r="E935" s="9"/>
      <c r="F935" s="9"/>
      <c r="H935" s="9"/>
      <c r="I935" s="9"/>
      <c r="J935" s="9"/>
      <c r="K935" s="9"/>
      <c r="L935" s="9"/>
      <c r="M935" s="9"/>
      <c r="N935" s="9"/>
      <c r="O935" s="9"/>
      <c r="P935" s="9"/>
      <c r="Q935" s="9"/>
      <c r="R935" s="9"/>
      <c r="U935" s="9"/>
      <c r="V935" s="9"/>
      <c r="X935" s="9"/>
      <c r="Y935" s="9"/>
      <c r="Z935" s="9"/>
      <c r="AA935" s="9"/>
      <c r="AB935" s="9"/>
      <c r="AC935" s="9"/>
      <c r="AD935" s="9"/>
      <c r="AE935" s="9"/>
      <c r="AF935" s="9"/>
      <c r="AG935" s="9"/>
      <c r="AH935" s="9"/>
    </row>
    <row r="936" spans="1:34" x14ac:dyDescent="0.25">
      <c r="A936" s="9"/>
      <c r="B936" s="9"/>
      <c r="C936" s="9"/>
      <c r="D936" s="9"/>
      <c r="E936" s="9"/>
      <c r="F936" s="9"/>
      <c r="H936" s="9"/>
      <c r="I936" s="9"/>
      <c r="J936" s="9"/>
      <c r="K936" s="9"/>
      <c r="L936" s="9"/>
      <c r="M936" s="9"/>
      <c r="N936" s="9"/>
      <c r="O936" s="9"/>
      <c r="P936" s="9"/>
      <c r="Q936" s="9"/>
      <c r="R936" s="9"/>
      <c r="U936" s="9"/>
      <c r="V936" s="9"/>
      <c r="X936" s="9"/>
      <c r="Y936" s="9"/>
      <c r="Z936" s="9"/>
      <c r="AA936" s="9"/>
      <c r="AB936" s="9"/>
      <c r="AC936" s="9"/>
      <c r="AD936" s="9"/>
      <c r="AE936" s="9"/>
      <c r="AF936" s="9"/>
      <c r="AG936" s="9"/>
      <c r="AH936" s="9"/>
    </row>
    <row r="937" spans="1:34" x14ac:dyDescent="0.25">
      <c r="A937" s="9"/>
      <c r="B937" s="9"/>
      <c r="C937" s="9"/>
      <c r="D937" s="9"/>
      <c r="E937" s="9"/>
      <c r="F937" s="9"/>
      <c r="H937" s="9"/>
      <c r="I937" s="9"/>
      <c r="J937" s="9"/>
      <c r="K937" s="9"/>
      <c r="L937" s="9"/>
      <c r="M937" s="9"/>
      <c r="N937" s="9"/>
      <c r="O937" s="9"/>
      <c r="P937" s="9"/>
      <c r="Q937" s="9"/>
      <c r="R937" s="9"/>
      <c r="U937" s="9"/>
      <c r="V937" s="9"/>
      <c r="X937" s="9"/>
      <c r="Y937" s="9"/>
      <c r="Z937" s="9"/>
      <c r="AA937" s="9"/>
      <c r="AB937" s="9"/>
      <c r="AC937" s="9"/>
      <c r="AD937" s="9"/>
      <c r="AE937" s="9"/>
      <c r="AF937" s="9"/>
      <c r="AG937" s="9"/>
      <c r="AH937" s="9"/>
    </row>
    <row r="938" spans="1:34" x14ac:dyDescent="0.25">
      <c r="A938" s="9"/>
      <c r="B938" s="9"/>
      <c r="C938" s="9"/>
      <c r="D938" s="9"/>
      <c r="E938" s="9"/>
      <c r="F938" s="9"/>
      <c r="H938" s="9"/>
      <c r="I938" s="9"/>
      <c r="J938" s="9"/>
      <c r="K938" s="9"/>
      <c r="L938" s="9"/>
      <c r="M938" s="9"/>
      <c r="N938" s="9"/>
      <c r="O938" s="9"/>
      <c r="P938" s="9"/>
      <c r="Q938" s="9"/>
      <c r="R938" s="9"/>
      <c r="U938" s="9"/>
      <c r="V938" s="9"/>
      <c r="X938" s="9"/>
      <c r="Y938" s="9"/>
      <c r="Z938" s="9"/>
      <c r="AA938" s="9"/>
      <c r="AB938" s="9"/>
      <c r="AC938" s="9"/>
      <c r="AD938" s="9"/>
      <c r="AE938" s="9"/>
      <c r="AF938" s="9"/>
      <c r="AG938" s="9"/>
      <c r="AH938" s="9"/>
    </row>
    <row r="939" spans="1:34" x14ac:dyDescent="0.25">
      <c r="A939" s="9"/>
      <c r="B939" s="9"/>
      <c r="C939" s="9"/>
      <c r="D939" s="9"/>
      <c r="E939" s="9"/>
      <c r="F939" s="9"/>
      <c r="H939" s="9"/>
      <c r="I939" s="9"/>
      <c r="J939" s="9"/>
      <c r="K939" s="9"/>
      <c r="L939" s="9"/>
      <c r="M939" s="9"/>
      <c r="N939" s="9"/>
      <c r="O939" s="9"/>
      <c r="P939" s="9"/>
      <c r="Q939" s="9"/>
      <c r="R939" s="9"/>
      <c r="U939" s="9"/>
      <c r="V939" s="9"/>
      <c r="X939" s="9"/>
      <c r="Y939" s="9"/>
      <c r="Z939" s="9"/>
      <c r="AA939" s="9"/>
      <c r="AB939" s="9"/>
      <c r="AC939" s="9"/>
      <c r="AD939" s="9"/>
      <c r="AE939" s="9"/>
      <c r="AF939" s="9"/>
      <c r="AG939" s="9"/>
      <c r="AH939" s="9"/>
    </row>
    <row r="940" spans="1:34" x14ac:dyDescent="0.25">
      <c r="A940" s="9"/>
      <c r="B940" s="9"/>
      <c r="C940" s="9"/>
      <c r="D940" s="9"/>
      <c r="E940" s="9"/>
      <c r="F940" s="9"/>
      <c r="H940" s="9"/>
      <c r="I940" s="9"/>
      <c r="J940" s="9"/>
      <c r="K940" s="9"/>
      <c r="L940" s="9"/>
      <c r="M940" s="9"/>
      <c r="N940" s="9"/>
      <c r="O940" s="9"/>
      <c r="P940" s="9"/>
      <c r="Q940" s="9"/>
      <c r="R940" s="9"/>
      <c r="U940" s="9"/>
      <c r="V940" s="9"/>
      <c r="X940" s="9"/>
      <c r="Y940" s="9"/>
      <c r="Z940" s="9"/>
      <c r="AA940" s="9"/>
      <c r="AB940" s="9"/>
      <c r="AC940" s="9"/>
      <c r="AD940" s="9"/>
      <c r="AE940" s="9"/>
      <c r="AF940" s="9"/>
      <c r="AG940" s="9"/>
      <c r="AH940" s="9"/>
    </row>
    <row r="941" spans="1:34" x14ac:dyDescent="0.25">
      <c r="A941" s="9"/>
      <c r="B941" s="9"/>
      <c r="C941" s="9"/>
      <c r="D941" s="9"/>
      <c r="E941" s="9"/>
      <c r="F941" s="9"/>
      <c r="H941" s="9"/>
      <c r="I941" s="9"/>
      <c r="J941" s="9"/>
      <c r="K941" s="9"/>
      <c r="L941" s="9"/>
      <c r="M941" s="9"/>
      <c r="N941" s="9"/>
      <c r="O941" s="9"/>
      <c r="P941" s="9"/>
      <c r="Q941" s="9"/>
      <c r="R941" s="9"/>
      <c r="U941" s="9"/>
      <c r="V941" s="9"/>
      <c r="X941" s="9"/>
      <c r="Y941" s="9"/>
      <c r="Z941" s="9"/>
      <c r="AA941" s="9"/>
      <c r="AB941" s="9"/>
      <c r="AC941" s="9"/>
      <c r="AD941" s="9"/>
      <c r="AE941" s="9"/>
      <c r="AF941" s="9"/>
      <c r="AG941" s="9"/>
      <c r="AH941" s="9"/>
    </row>
    <row r="942" spans="1:34" x14ac:dyDescent="0.25">
      <c r="A942" s="9"/>
      <c r="B942" s="9"/>
      <c r="C942" s="9"/>
      <c r="D942" s="9"/>
      <c r="E942" s="9"/>
      <c r="F942" s="9"/>
      <c r="H942" s="9"/>
      <c r="I942" s="9"/>
      <c r="J942" s="9"/>
      <c r="K942" s="9"/>
      <c r="L942" s="9"/>
      <c r="M942" s="9"/>
      <c r="N942" s="9"/>
      <c r="O942" s="9"/>
      <c r="P942" s="9"/>
      <c r="Q942" s="9"/>
      <c r="R942" s="9"/>
      <c r="U942" s="9"/>
      <c r="V942" s="9"/>
      <c r="X942" s="9"/>
      <c r="Y942" s="9"/>
      <c r="Z942" s="9"/>
      <c r="AA942" s="9"/>
      <c r="AB942" s="9"/>
      <c r="AC942" s="9"/>
      <c r="AD942" s="9"/>
      <c r="AE942" s="9"/>
      <c r="AF942" s="9"/>
      <c r="AG942" s="9"/>
      <c r="AH942" s="9"/>
    </row>
    <row r="943" spans="1:34" x14ac:dyDescent="0.25">
      <c r="A943" s="9"/>
      <c r="B943" s="9"/>
      <c r="C943" s="9"/>
      <c r="D943" s="9"/>
      <c r="E943" s="9"/>
      <c r="F943" s="9"/>
      <c r="H943" s="9"/>
      <c r="I943" s="9"/>
      <c r="J943" s="9"/>
      <c r="K943" s="9"/>
      <c r="L943" s="9"/>
      <c r="M943" s="9"/>
      <c r="N943" s="9"/>
      <c r="O943" s="9"/>
      <c r="P943" s="9"/>
      <c r="Q943" s="9"/>
      <c r="R943" s="9"/>
      <c r="U943" s="9"/>
      <c r="V943" s="9"/>
      <c r="X943" s="9"/>
      <c r="Y943" s="9"/>
      <c r="Z943" s="9"/>
      <c r="AA943" s="9"/>
      <c r="AB943" s="9"/>
      <c r="AC943" s="9"/>
      <c r="AD943" s="9"/>
      <c r="AE943" s="9"/>
      <c r="AF943" s="9"/>
      <c r="AG943" s="9"/>
      <c r="AH943" s="9"/>
    </row>
    <row r="944" spans="1:34" x14ac:dyDescent="0.25">
      <c r="A944" s="9"/>
      <c r="B944" s="9"/>
      <c r="C944" s="9"/>
      <c r="D944" s="9"/>
      <c r="E944" s="9"/>
      <c r="F944" s="9"/>
      <c r="H944" s="9"/>
      <c r="I944" s="9"/>
      <c r="J944" s="9"/>
      <c r="K944" s="9"/>
      <c r="L944" s="9"/>
      <c r="M944" s="9"/>
      <c r="N944" s="9"/>
      <c r="O944" s="9"/>
      <c r="P944" s="9"/>
      <c r="Q944" s="9"/>
      <c r="R944" s="9"/>
      <c r="U944" s="9"/>
      <c r="V944" s="9"/>
      <c r="X944" s="9"/>
      <c r="Y944" s="9"/>
      <c r="Z944" s="9"/>
      <c r="AA944" s="9"/>
      <c r="AB944" s="9"/>
      <c r="AC944" s="9"/>
      <c r="AD944" s="9"/>
      <c r="AE944" s="9"/>
      <c r="AF944" s="9"/>
      <c r="AG944" s="9"/>
      <c r="AH944" s="9"/>
    </row>
    <row r="945" spans="1:34" x14ac:dyDescent="0.25">
      <c r="A945" s="9"/>
      <c r="B945" s="9"/>
      <c r="C945" s="9"/>
      <c r="D945" s="9"/>
      <c r="E945" s="9"/>
      <c r="F945" s="9"/>
      <c r="H945" s="9"/>
      <c r="I945" s="9"/>
      <c r="J945" s="9"/>
      <c r="K945" s="9"/>
      <c r="L945" s="9"/>
      <c r="M945" s="9"/>
      <c r="N945" s="9"/>
      <c r="O945" s="9"/>
      <c r="P945" s="9"/>
      <c r="Q945" s="9"/>
      <c r="R945" s="9"/>
      <c r="U945" s="9"/>
      <c r="V945" s="9"/>
      <c r="X945" s="9"/>
      <c r="Y945" s="9"/>
      <c r="Z945" s="9"/>
      <c r="AA945" s="9"/>
      <c r="AB945" s="9"/>
      <c r="AC945" s="9"/>
      <c r="AD945" s="9"/>
      <c r="AE945" s="9"/>
      <c r="AF945" s="9"/>
      <c r="AG945" s="9"/>
      <c r="AH945" s="9"/>
    </row>
    <row r="946" spans="1:34" x14ac:dyDescent="0.25">
      <c r="A946" s="9"/>
      <c r="B946" s="9"/>
      <c r="C946" s="9"/>
      <c r="D946" s="9"/>
      <c r="E946" s="9"/>
      <c r="F946" s="9"/>
      <c r="H946" s="9"/>
      <c r="I946" s="9"/>
      <c r="J946" s="9"/>
      <c r="K946" s="9"/>
      <c r="L946" s="9"/>
      <c r="M946" s="9"/>
      <c r="N946" s="9"/>
      <c r="O946" s="9"/>
      <c r="P946" s="9"/>
      <c r="Q946" s="9"/>
      <c r="R946" s="9"/>
      <c r="U946" s="9"/>
      <c r="V946" s="9"/>
      <c r="X946" s="9"/>
      <c r="Y946" s="9"/>
      <c r="Z946" s="9"/>
      <c r="AA946" s="9"/>
      <c r="AB946" s="9"/>
      <c r="AC946" s="9"/>
      <c r="AD946" s="9"/>
      <c r="AE946" s="9"/>
      <c r="AF946" s="9"/>
      <c r="AG946" s="9"/>
      <c r="AH946" s="9"/>
    </row>
    <row r="947" spans="1:34" x14ac:dyDescent="0.25">
      <c r="A947" s="9"/>
      <c r="B947" s="9"/>
      <c r="C947" s="9"/>
      <c r="D947" s="9"/>
      <c r="E947" s="9"/>
      <c r="F947" s="9"/>
      <c r="H947" s="9"/>
      <c r="I947" s="9"/>
      <c r="J947" s="9"/>
      <c r="K947" s="9"/>
      <c r="L947" s="9"/>
      <c r="M947" s="9"/>
      <c r="N947" s="9"/>
      <c r="O947" s="9"/>
      <c r="P947" s="9"/>
      <c r="Q947" s="9"/>
      <c r="R947" s="9"/>
      <c r="U947" s="9"/>
      <c r="V947" s="9"/>
      <c r="X947" s="9"/>
      <c r="Y947" s="9"/>
      <c r="Z947" s="9"/>
      <c r="AA947" s="9"/>
      <c r="AB947" s="9"/>
      <c r="AC947" s="9"/>
      <c r="AD947" s="9"/>
      <c r="AE947" s="9"/>
      <c r="AF947" s="9"/>
      <c r="AG947" s="9"/>
      <c r="AH947" s="9"/>
    </row>
    <row r="948" spans="1:34" x14ac:dyDescent="0.25">
      <c r="A948" s="9"/>
      <c r="B948" s="9"/>
      <c r="C948" s="9"/>
      <c r="D948" s="9"/>
      <c r="E948" s="9"/>
      <c r="F948" s="9"/>
      <c r="H948" s="9"/>
      <c r="I948" s="9"/>
      <c r="J948" s="9"/>
      <c r="K948" s="9"/>
      <c r="L948" s="9"/>
      <c r="M948" s="9"/>
      <c r="N948" s="9"/>
      <c r="O948" s="9"/>
      <c r="P948" s="9"/>
      <c r="Q948" s="9"/>
      <c r="R948" s="9"/>
      <c r="U948" s="9"/>
      <c r="V948" s="9"/>
      <c r="X948" s="9"/>
      <c r="Y948" s="9"/>
      <c r="Z948" s="9"/>
      <c r="AA948" s="9"/>
      <c r="AB948" s="9"/>
      <c r="AC948" s="9"/>
      <c r="AD948" s="9"/>
      <c r="AE948" s="9"/>
      <c r="AF948" s="9"/>
      <c r="AG948" s="9"/>
      <c r="AH948" s="9"/>
    </row>
    <row r="949" spans="1:34" x14ac:dyDescent="0.25">
      <c r="A949" s="9"/>
      <c r="B949" s="9"/>
      <c r="C949" s="9"/>
      <c r="D949" s="9"/>
      <c r="E949" s="9"/>
      <c r="F949" s="9"/>
      <c r="H949" s="9"/>
      <c r="I949" s="9"/>
      <c r="J949" s="9"/>
      <c r="K949" s="9"/>
      <c r="L949" s="9"/>
      <c r="M949" s="9"/>
      <c r="N949" s="9"/>
      <c r="O949" s="9"/>
      <c r="P949" s="9"/>
      <c r="Q949" s="9"/>
      <c r="R949" s="9"/>
      <c r="U949" s="9"/>
      <c r="V949" s="9"/>
      <c r="X949" s="9"/>
      <c r="Y949" s="9"/>
      <c r="Z949" s="9"/>
      <c r="AA949" s="9"/>
      <c r="AB949" s="9"/>
      <c r="AC949" s="9"/>
      <c r="AD949" s="9"/>
      <c r="AE949" s="9"/>
      <c r="AF949" s="9"/>
      <c r="AG949" s="9"/>
      <c r="AH949" s="9"/>
    </row>
    <row r="950" spans="1:34" x14ac:dyDescent="0.25">
      <c r="A950" s="9"/>
      <c r="B950" s="9"/>
      <c r="C950" s="9"/>
      <c r="D950" s="9"/>
      <c r="E950" s="9"/>
      <c r="F950" s="9"/>
      <c r="H950" s="9"/>
      <c r="I950" s="9"/>
      <c r="J950" s="9"/>
      <c r="K950" s="9"/>
      <c r="L950" s="9"/>
      <c r="M950" s="9"/>
      <c r="N950" s="9"/>
      <c r="O950" s="9"/>
      <c r="P950" s="9"/>
      <c r="Q950" s="9"/>
      <c r="R950" s="9"/>
      <c r="U950" s="9"/>
      <c r="V950" s="9"/>
      <c r="X950" s="9"/>
      <c r="Y950" s="9"/>
      <c r="Z950" s="9"/>
      <c r="AA950" s="9"/>
      <c r="AB950" s="9"/>
      <c r="AC950" s="9"/>
      <c r="AD950" s="9"/>
      <c r="AE950" s="9"/>
      <c r="AF950" s="9"/>
      <c r="AG950" s="9"/>
      <c r="AH950" s="9"/>
    </row>
    <row r="951" spans="1:34" x14ac:dyDescent="0.25">
      <c r="A951" s="9"/>
      <c r="B951" s="9"/>
      <c r="C951" s="9"/>
      <c r="D951" s="9"/>
      <c r="E951" s="9"/>
      <c r="F951" s="9"/>
      <c r="H951" s="9"/>
      <c r="I951" s="9"/>
      <c r="J951" s="9"/>
      <c r="K951" s="9"/>
      <c r="L951" s="9"/>
      <c r="M951" s="9"/>
      <c r="N951" s="9"/>
      <c r="O951" s="9"/>
      <c r="P951" s="9"/>
      <c r="Q951" s="9"/>
      <c r="R951" s="9"/>
      <c r="U951" s="9"/>
      <c r="V951" s="9"/>
      <c r="X951" s="9"/>
      <c r="Y951" s="9"/>
      <c r="Z951" s="9"/>
      <c r="AA951" s="9"/>
      <c r="AB951" s="9"/>
      <c r="AC951" s="9"/>
      <c r="AD951" s="9"/>
      <c r="AE951" s="9"/>
      <c r="AF951" s="9"/>
      <c r="AG951" s="9"/>
      <c r="AH951" s="9"/>
    </row>
    <row r="952" spans="1:34" x14ac:dyDescent="0.25">
      <c r="A952" s="9"/>
      <c r="B952" s="9"/>
      <c r="C952" s="9"/>
      <c r="D952" s="9"/>
      <c r="E952" s="9"/>
      <c r="F952" s="9"/>
      <c r="H952" s="9"/>
      <c r="I952" s="9"/>
      <c r="J952" s="9"/>
      <c r="K952" s="9"/>
      <c r="L952" s="9"/>
      <c r="M952" s="9"/>
      <c r="N952" s="9"/>
      <c r="O952" s="9"/>
      <c r="P952" s="9"/>
      <c r="Q952" s="9"/>
      <c r="R952" s="9"/>
      <c r="U952" s="9"/>
      <c r="V952" s="9"/>
      <c r="X952" s="9"/>
      <c r="Y952" s="9"/>
      <c r="Z952" s="9"/>
      <c r="AA952" s="9"/>
      <c r="AB952" s="9"/>
      <c r="AC952" s="9"/>
      <c r="AD952" s="9"/>
      <c r="AE952" s="9"/>
      <c r="AF952" s="9"/>
      <c r="AG952" s="9"/>
      <c r="AH952" s="9"/>
    </row>
    <row r="953" spans="1:34" x14ac:dyDescent="0.25">
      <c r="A953" s="9"/>
      <c r="B953" s="9"/>
      <c r="C953" s="9"/>
      <c r="D953" s="9"/>
      <c r="E953" s="9"/>
      <c r="F953" s="9"/>
      <c r="H953" s="9"/>
      <c r="I953" s="9"/>
      <c r="J953" s="9"/>
      <c r="K953" s="9"/>
      <c r="L953" s="9"/>
      <c r="M953" s="9"/>
      <c r="N953" s="9"/>
      <c r="O953" s="9"/>
      <c r="P953" s="9"/>
      <c r="Q953" s="9"/>
      <c r="R953" s="9"/>
      <c r="U953" s="9"/>
      <c r="V953" s="9"/>
      <c r="X953" s="9"/>
      <c r="Y953" s="9"/>
      <c r="Z953" s="9"/>
      <c r="AA953" s="9"/>
      <c r="AB953" s="9"/>
      <c r="AC953" s="9"/>
      <c r="AD953" s="9"/>
      <c r="AE953" s="9"/>
      <c r="AF953" s="9"/>
      <c r="AG953" s="9"/>
      <c r="AH953" s="9"/>
    </row>
    <row r="954" spans="1:34" x14ac:dyDescent="0.25">
      <c r="A954" s="9"/>
      <c r="B954" s="9"/>
      <c r="C954" s="9"/>
      <c r="D954" s="9"/>
      <c r="E954" s="9"/>
      <c r="F954" s="9"/>
      <c r="H954" s="9"/>
      <c r="I954" s="9"/>
      <c r="J954" s="9"/>
      <c r="K954" s="9"/>
      <c r="L954" s="9"/>
      <c r="M954" s="9"/>
      <c r="N954" s="9"/>
      <c r="O954" s="9"/>
      <c r="P954" s="9"/>
      <c r="Q954" s="9"/>
      <c r="R954" s="9"/>
      <c r="U954" s="9"/>
      <c r="V954" s="9"/>
      <c r="X954" s="9"/>
      <c r="Y954" s="9"/>
      <c r="Z954" s="9"/>
      <c r="AA954" s="9"/>
      <c r="AB954" s="9"/>
      <c r="AC954" s="9"/>
      <c r="AD954" s="9"/>
      <c r="AE954" s="9"/>
      <c r="AF954" s="9"/>
      <c r="AG954" s="9"/>
      <c r="AH954" s="9"/>
    </row>
    <row r="955" spans="1:34" x14ac:dyDescent="0.25">
      <c r="A955" s="9"/>
      <c r="B955" s="9"/>
      <c r="C955" s="9"/>
      <c r="D955" s="9"/>
      <c r="E955" s="9"/>
      <c r="F955" s="9"/>
      <c r="H955" s="9"/>
      <c r="I955" s="9"/>
      <c r="J955" s="9"/>
      <c r="K955" s="9"/>
      <c r="L955" s="9"/>
      <c r="M955" s="9"/>
      <c r="N955" s="9"/>
      <c r="O955" s="9"/>
      <c r="P955" s="9"/>
      <c r="Q955" s="9"/>
      <c r="R955" s="9"/>
      <c r="U955" s="9"/>
      <c r="V955" s="9"/>
      <c r="X955" s="9"/>
      <c r="Y955" s="9"/>
      <c r="Z955" s="9"/>
      <c r="AA955" s="9"/>
      <c r="AB955" s="9"/>
      <c r="AC955" s="9"/>
      <c r="AD955" s="9"/>
      <c r="AE955" s="9"/>
      <c r="AF955" s="9"/>
      <c r="AG955" s="9"/>
      <c r="AH955" s="9"/>
    </row>
    <row r="956" spans="1:34" x14ac:dyDescent="0.25">
      <c r="A956" s="9"/>
      <c r="B956" s="9"/>
      <c r="C956" s="9"/>
      <c r="D956" s="9"/>
      <c r="E956" s="9"/>
      <c r="F956" s="9"/>
      <c r="H956" s="9"/>
      <c r="I956" s="9"/>
      <c r="J956" s="9"/>
      <c r="K956" s="9"/>
      <c r="L956" s="9"/>
      <c r="M956" s="9"/>
      <c r="N956" s="9"/>
      <c r="O956" s="9"/>
      <c r="P956" s="9"/>
      <c r="Q956" s="9"/>
      <c r="R956" s="9"/>
      <c r="U956" s="9"/>
      <c r="V956" s="9"/>
      <c r="X956" s="9"/>
      <c r="Y956" s="9"/>
      <c r="Z956" s="9"/>
      <c r="AA956" s="9"/>
      <c r="AB956" s="9"/>
      <c r="AC956" s="9"/>
      <c r="AD956" s="9"/>
      <c r="AE956" s="9"/>
      <c r="AF956" s="9"/>
      <c r="AG956" s="9"/>
      <c r="AH956" s="9"/>
    </row>
    <row r="957" spans="1:34" x14ac:dyDescent="0.25">
      <c r="A957" s="9"/>
      <c r="B957" s="9"/>
      <c r="C957" s="9"/>
      <c r="D957" s="9"/>
      <c r="E957" s="9"/>
      <c r="F957" s="9"/>
      <c r="H957" s="9"/>
      <c r="I957" s="9"/>
      <c r="J957" s="9"/>
      <c r="K957" s="9"/>
      <c r="L957" s="9"/>
      <c r="M957" s="9"/>
      <c r="N957" s="9"/>
      <c r="O957" s="9"/>
      <c r="P957" s="9"/>
      <c r="Q957" s="9"/>
      <c r="R957" s="9"/>
      <c r="U957" s="9"/>
      <c r="V957" s="9"/>
      <c r="X957" s="9"/>
      <c r="Y957" s="9"/>
      <c r="Z957" s="9"/>
      <c r="AA957" s="9"/>
      <c r="AB957" s="9"/>
      <c r="AC957" s="9"/>
      <c r="AD957" s="9"/>
      <c r="AE957" s="9"/>
      <c r="AF957" s="9"/>
      <c r="AG957" s="9"/>
      <c r="AH957" s="9"/>
    </row>
    <row r="958" spans="1:34" x14ac:dyDescent="0.25">
      <c r="A958" s="9"/>
      <c r="B958" s="9"/>
      <c r="C958" s="9"/>
      <c r="D958" s="9"/>
      <c r="E958" s="9"/>
      <c r="F958" s="9"/>
      <c r="H958" s="9"/>
      <c r="I958" s="9"/>
      <c r="J958" s="9"/>
      <c r="K958" s="9"/>
      <c r="L958" s="9"/>
      <c r="M958" s="9"/>
      <c r="N958" s="9"/>
      <c r="O958" s="9"/>
      <c r="P958" s="9"/>
      <c r="Q958" s="9"/>
      <c r="R958" s="9"/>
      <c r="U958" s="9"/>
      <c r="V958" s="9"/>
      <c r="X958" s="9"/>
      <c r="Y958" s="9"/>
      <c r="Z958" s="9"/>
      <c r="AA958" s="9"/>
      <c r="AB958" s="9"/>
      <c r="AC958" s="9"/>
      <c r="AD958" s="9"/>
      <c r="AE958" s="9"/>
      <c r="AF958" s="9"/>
      <c r="AG958" s="9"/>
      <c r="AH958" s="9"/>
    </row>
    <row r="959" spans="1:34" x14ac:dyDescent="0.25">
      <c r="A959" s="9"/>
      <c r="B959" s="9"/>
      <c r="C959" s="9"/>
      <c r="D959" s="9"/>
      <c r="E959" s="9"/>
      <c r="F959" s="9"/>
      <c r="H959" s="9"/>
      <c r="I959" s="9"/>
      <c r="J959" s="9"/>
      <c r="K959" s="9"/>
      <c r="L959" s="9"/>
      <c r="M959" s="9"/>
      <c r="N959" s="9"/>
      <c r="O959" s="9"/>
      <c r="P959" s="9"/>
      <c r="Q959" s="9"/>
      <c r="R959" s="9"/>
      <c r="U959" s="9"/>
      <c r="V959" s="9"/>
      <c r="X959" s="9"/>
      <c r="Y959" s="9"/>
      <c r="Z959" s="9"/>
      <c r="AA959" s="9"/>
      <c r="AB959" s="9"/>
      <c r="AC959" s="9"/>
      <c r="AD959" s="9"/>
      <c r="AE959" s="9"/>
      <c r="AF959" s="9"/>
      <c r="AG959" s="9"/>
      <c r="AH959" s="9"/>
    </row>
    <row r="960" spans="1:34" x14ac:dyDescent="0.25">
      <c r="A960" s="9"/>
      <c r="B960" s="9"/>
      <c r="C960" s="9"/>
      <c r="D960" s="9"/>
      <c r="E960" s="9"/>
      <c r="F960" s="9"/>
      <c r="H960" s="9"/>
      <c r="I960" s="9"/>
      <c r="J960" s="9"/>
      <c r="K960" s="9"/>
      <c r="L960" s="9"/>
      <c r="M960" s="9"/>
      <c r="N960" s="9"/>
      <c r="O960" s="9"/>
      <c r="P960" s="9"/>
      <c r="Q960" s="9"/>
      <c r="R960" s="9"/>
      <c r="U960" s="9"/>
      <c r="V960" s="9"/>
      <c r="X960" s="9"/>
      <c r="Y960" s="9"/>
      <c r="Z960" s="9"/>
      <c r="AA960" s="9"/>
      <c r="AB960" s="9"/>
      <c r="AC960" s="9"/>
      <c r="AD960" s="9"/>
      <c r="AE960" s="9"/>
      <c r="AF960" s="9"/>
      <c r="AG960" s="9"/>
      <c r="AH960" s="9"/>
    </row>
    <row r="961" spans="1:34" x14ac:dyDescent="0.25">
      <c r="A961" s="9"/>
      <c r="B961" s="9"/>
      <c r="C961" s="9"/>
      <c r="D961" s="9"/>
      <c r="E961" s="9"/>
      <c r="F961" s="9"/>
      <c r="H961" s="9"/>
      <c r="I961" s="9"/>
      <c r="J961" s="9"/>
      <c r="K961" s="9"/>
      <c r="L961" s="9"/>
      <c r="M961" s="9"/>
      <c r="N961" s="9"/>
      <c r="O961" s="9"/>
      <c r="P961" s="9"/>
      <c r="Q961" s="9"/>
      <c r="R961" s="9"/>
      <c r="U961" s="9"/>
      <c r="V961" s="9"/>
      <c r="X961" s="9"/>
      <c r="Y961" s="9"/>
      <c r="Z961" s="9"/>
      <c r="AA961" s="9"/>
      <c r="AB961" s="9"/>
      <c r="AC961" s="9"/>
      <c r="AD961" s="9"/>
      <c r="AE961" s="9"/>
      <c r="AF961" s="9"/>
      <c r="AG961" s="9"/>
      <c r="AH961" s="9"/>
    </row>
    <row r="962" spans="1:34" x14ac:dyDescent="0.25">
      <c r="A962" s="9"/>
      <c r="B962" s="9"/>
      <c r="C962" s="9"/>
      <c r="D962" s="9"/>
      <c r="E962" s="9"/>
      <c r="F962" s="9"/>
      <c r="H962" s="9"/>
      <c r="I962" s="9"/>
      <c r="J962" s="9"/>
      <c r="K962" s="9"/>
      <c r="L962" s="9"/>
      <c r="M962" s="9"/>
      <c r="N962" s="9"/>
      <c r="O962" s="9"/>
      <c r="P962" s="9"/>
      <c r="Q962" s="9"/>
      <c r="R962" s="9"/>
      <c r="U962" s="9"/>
      <c r="V962" s="9"/>
      <c r="X962" s="9"/>
      <c r="Y962" s="9"/>
      <c r="Z962" s="9"/>
      <c r="AA962" s="9"/>
      <c r="AB962" s="9"/>
      <c r="AC962" s="9"/>
      <c r="AD962" s="9"/>
      <c r="AE962" s="9"/>
      <c r="AF962" s="9"/>
      <c r="AG962" s="9"/>
      <c r="AH962" s="9"/>
    </row>
    <row r="963" spans="1:34" x14ac:dyDescent="0.25">
      <c r="A963" s="9"/>
      <c r="B963" s="9"/>
      <c r="C963" s="9"/>
      <c r="D963" s="9"/>
      <c r="E963" s="9"/>
      <c r="F963" s="9"/>
      <c r="H963" s="9"/>
      <c r="I963" s="9"/>
      <c r="J963" s="9"/>
      <c r="K963" s="9"/>
      <c r="L963" s="9"/>
      <c r="M963" s="9"/>
      <c r="N963" s="9"/>
      <c r="O963" s="9"/>
      <c r="P963" s="9"/>
      <c r="Q963" s="9"/>
      <c r="R963" s="9"/>
      <c r="U963" s="9"/>
      <c r="V963" s="9"/>
      <c r="X963" s="9"/>
      <c r="Y963" s="9"/>
      <c r="Z963" s="9"/>
      <c r="AA963" s="9"/>
      <c r="AB963" s="9"/>
      <c r="AC963" s="9"/>
      <c r="AD963" s="9"/>
      <c r="AE963" s="9"/>
      <c r="AF963" s="9"/>
      <c r="AG963" s="9"/>
      <c r="AH963" s="9"/>
    </row>
    <row r="964" spans="1:34" x14ac:dyDescent="0.25">
      <c r="A964" s="9"/>
      <c r="B964" s="9"/>
      <c r="C964" s="9"/>
      <c r="D964" s="9"/>
      <c r="E964" s="9"/>
      <c r="F964" s="9"/>
      <c r="H964" s="9"/>
      <c r="I964" s="9"/>
      <c r="J964" s="9"/>
      <c r="K964" s="9"/>
      <c r="L964" s="9"/>
      <c r="M964" s="9"/>
      <c r="N964" s="9"/>
      <c r="O964" s="9"/>
      <c r="P964" s="9"/>
      <c r="Q964" s="9"/>
      <c r="R964" s="9"/>
      <c r="U964" s="9"/>
      <c r="V964" s="9"/>
      <c r="X964" s="9"/>
      <c r="Y964" s="9"/>
      <c r="Z964" s="9"/>
      <c r="AA964" s="9"/>
      <c r="AB964" s="9"/>
      <c r="AC964" s="9"/>
      <c r="AD964" s="9"/>
      <c r="AE964" s="9"/>
      <c r="AF964" s="9"/>
      <c r="AG964" s="9"/>
      <c r="AH964" s="9"/>
    </row>
    <row r="965" spans="1:34" x14ac:dyDescent="0.25">
      <c r="A965" s="9"/>
      <c r="B965" s="9"/>
      <c r="C965" s="9"/>
      <c r="D965" s="9"/>
      <c r="E965" s="9"/>
      <c r="F965" s="9"/>
      <c r="H965" s="9"/>
      <c r="I965" s="9"/>
      <c r="J965" s="9"/>
      <c r="K965" s="9"/>
      <c r="L965" s="9"/>
      <c r="M965" s="9"/>
      <c r="N965" s="9"/>
      <c r="O965" s="9"/>
      <c r="P965" s="9"/>
      <c r="Q965" s="9"/>
      <c r="R965" s="9"/>
      <c r="U965" s="9"/>
      <c r="V965" s="9"/>
      <c r="X965" s="9"/>
      <c r="Y965" s="9"/>
      <c r="Z965" s="9"/>
      <c r="AA965" s="9"/>
      <c r="AB965" s="9"/>
      <c r="AC965" s="9"/>
      <c r="AD965" s="9"/>
      <c r="AE965" s="9"/>
      <c r="AF965" s="9"/>
      <c r="AG965" s="9"/>
      <c r="AH965" s="9"/>
    </row>
    <row r="966" spans="1:34" x14ac:dyDescent="0.25">
      <c r="A966" s="9"/>
      <c r="B966" s="9"/>
      <c r="C966" s="9"/>
      <c r="D966" s="9"/>
      <c r="E966" s="9"/>
      <c r="F966" s="9"/>
      <c r="H966" s="9"/>
      <c r="I966" s="9"/>
      <c r="J966" s="9"/>
      <c r="K966" s="9"/>
      <c r="L966" s="9"/>
      <c r="M966" s="9"/>
      <c r="N966" s="9"/>
      <c r="O966" s="9"/>
      <c r="P966" s="9"/>
      <c r="Q966" s="9"/>
      <c r="R966" s="9"/>
      <c r="U966" s="9"/>
      <c r="V966" s="9"/>
      <c r="X966" s="9"/>
      <c r="Y966" s="9"/>
      <c r="Z966" s="9"/>
      <c r="AA966" s="9"/>
      <c r="AB966" s="9"/>
      <c r="AC966" s="9"/>
      <c r="AD966" s="9"/>
      <c r="AE966" s="9"/>
      <c r="AF966" s="9"/>
      <c r="AG966" s="9"/>
      <c r="AH966" s="9"/>
    </row>
    <row r="967" spans="1:34" x14ac:dyDescent="0.25">
      <c r="A967" s="9"/>
      <c r="B967" s="9"/>
      <c r="C967" s="9"/>
      <c r="D967" s="9"/>
      <c r="E967" s="9"/>
      <c r="F967" s="9"/>
      <c r="H967" s="9"/>
      <c r="I967" s="9"/>
      <c r="J967" s="9"/>
      <c r="K967" s="9"/>
      <c r="L967" s="9"/>
      <c r="M967" s="9"/>
      <c r="N967" s="9"/>
      <c r="O967" s="9"/>
      <c r="P967" s="9"/>
      <c r="Q967" s="9"/>
      <c r="R967" s="9"/>
      <c r="U967" s="9"/>
      <c r="V967" s="9"/>
      <c r="X967" s="9"/>
      <c r="Y967" s="9"/>
      <c r="Z967" s="9"/>
      <c r="AA967" s="9"/>
      <c r="AB967" s="9"/>
      <c r="AC967" s="9"/>
      <c r="AD967" s="9"/>
      <c r="AE967" s="9"/>
      <c r="AF967" s="9"/>
      <c r="AG967" s="9"/>
      <c r="AH967" s="9"/>
    </row>
    <row r="968" spans="1:34" x14ac:dyDescent="0.25">
      <c r="A968" s="9"/>
      <c r="B968" s="9"/>
      <c r="C968" s="9"/>
      <c r="D968" s="9"/>
      <c r="E968" s="9"/>
      <c r="F968" s="9"/>
      <c r="H968" s="9"/>
      <c r="I968" s="9"/>
      <c r="J968" s="9"/>
      <c r="K968" s="9"/>
      <c r="L968" s="9"/>
      <c r="M968" s="9"/>
      <c r="N968" s="9"/>
      <c r="O968" s="9"/>
      <c r="P968" s="9"/>
      <c r="Q968" s="9"/>
      <c r="R968" s="9"/>
      <c r="U968" s="9"/>
      <c r="V968" s="9"/>
      <c r="X968" s="9"/>
      <c r="Y968" s="9"/>
      <c r="Z968" s="9"/>
      <c r="AA968" s="9"/>
      <c r="AB968" s="9"/>
      <c r="AC968" s="9"/>
      <c r="AD968" s="9"/>
      <c r="AE968" s="9"/>
      <c r="AF968" s="9"/>
      <c r="AG968" s="9"/>
      <c r="AH968" s="9"/>
    </row>
    <row r="969" spans="1:34" x14ac:dyDescent="0.25">
      <c r="A969" s="9"/>
      <c r="B969" s="9"/>
      <c r="C969" s="9"/>
      <c r="D969" s="9"/>
      <c r="E969" s="9"/>
      <c r="F969" s="9"/>
      <c r="H969" s="9"/>
      <c r="I969" s="9"/>
      <c r="J969" s="9"/>
      <c r="K969" s="9"/>
      <c r="L969" s="9"/>
      <c r="M969" s="9"/>
      <c r="N969" s="9"/>
      <c r="O969" s="9"/>
      <c r="P969" s="9"/>
      <c r="Q969" s="9"/>
      <c r="R969" s="9"/>
      <c r="U969" s="9"/>
      <c r="V969" s="9"/>
      <c r="X969" s="9"/>
      <c r="Y969" s="9"/>
      <c r="Z969" s="9"/>
      <c r="AA969" s="9"/>
      <c r="AB969" s="9"/>
      <c r="AC969" s="9"/>
      <c r="AD969" s="9"/>
      <c r="AE969" s="9"/>
      <c r="AF969" s="9"/>
      <c r="AG969" s="9"/>
      <c r="AH969" s="9"/>
    </row>
    <row r="970" spans="1:34" x14ac:dyDescent="0.25">
      <c r="A970" s="9"/>
      <c r="B970" s="9"/>
      <c r="C970" s="9"/>
      <c r="D970" s="9"/>
      <c r="E970" s="9"/>
      <c r="F970" s="9"/>
      <c r="H970" s="9"/>
      <c r="I970" s="9"/>
      <c r="J970" s="9"/>
      <c r="K970" s="9"/>
      <c r="L970" s="9"/>
      <c r="M970" s="9"/>
      <c r="N970" s="9"/>
      <c r="O970" s="9"/>
      <c r="P970" s="9"/>
      <c r="Q970" s="9"/>
      <c r="R970" s="9"/>
      <c r="U970" s="9"/>
      <c r="V970" s="9"/>
      <c r="X970" s="9"/>
      <c r="Y970" s="9"/>
      <c r="Z970" s="9"/>
      <c r="AA970" s="9"/>
      <c r="AB970" s="9"/>
      <c r="AC970" s="9"/>
      <c r="AD970" s="9"/>
      <c r="AE970" s="9"/>
      <c r="AF970" s="9"/>
      <c r="AG970" s="9"/>
      <c r="AH970" s="9"/>
    </row>
    <row r="971" spans="1:34" x14ac:dyDescent="0.25">
      <c r="A971" s="9"/>
      <c r="B971" s="9"/>
      <c r="C971" s="9"/>
      <c r="D971" s="9"/>
      <c r="E971" s="9"/>
      <c r="F971" s="9"/>
      <c r="H971" s="9"/>
      <c r="I971" s="9"/>
      <c r="J971" s="9"/>
      <c r="K971" s="9"/>
      <c r="L971" s="9"/>
      <c r="M971" s="9"/>
      <c r="N971" s="9"/>
      <c r="O971" s="9"/>
      <c r="P971" s="9"/>
      <c r="Q971" s="9"/>
      <c r="R971" s="9"/>
      <c r="U971" s="9"/>
      <c r="V971" s="9"/>
      <c r="X971" s="9"/>
      <c r="Y971" s="9"/>
      <c r="Z971" s="9"/>
      <c r="AA971" s="9"/>
      <c r="AB971" s="9"/>
      <c r="AC971" s="9"/>
      <c r="AD971" s="9"/>
      <c r="AE971" s="9"/>
      <c r="AF971" s="9"/>
      <c r="AG971" s="9"/>
      <c r="AH971" s="9"/>
    </row>
    <row r="972" spans="1:34" x14ac:dyDescent="0.25">
      <c r="A972" s="9"/>
      <c r="B972" s="9"/>
      <c r="C972" s="9"/>
      <c r="D972" s="9"/>
      <c r="E972" s="9"/>
      <c r="F972" s="9"/>
      <c r="H972" s="9"/>
      <c r="I972" s="9"/>
      <c r="J972" s="9"/>
      <c r="K972" s="9"/>
      <c r="L972" s="9"/>
      <c r="M972" s="9"/>
      <c r="N972" s="9"/>
      <c r="O972" s="9"/>
      <c r="P972" s="9"/>
      <c r="Q972" s="9"/>
      <c r="R972" s="9"/>
      <c r="U972" s="9"/>
      <c r="V972" s="9"/>
      <c r="X972" s="9"/>
      <c r="Y972" s="9"/>
      <c r="Z972" s="9"/>
      <c r="AA972" s="9"/>
      <c r="AB972" s="9"/>
      <c r="AC972" s="9"/>
      <c r="AD972" s="9"/>
      <c r="AE972" s="9"/>
      <c r="AF972" s="9"/>
      <c r="AG972" s="9"/>
      <c r="AH972" s="9"/>
    </row>
    <row r="973" spans="1:34" x14ac:dyDescent="0.25">
      <c r="A973" s="9"/>
      <c r="B973" s="9"/>
      <c r="C973" s="9"/>
      <c r="D973" s="9"/>
      <c r="E973" s="9"/>
      <c r="F973" s="9"/>
      <c r="H973" s="9"/>
      <c r="I973" s="9"/>
      <c r="J973" s="9"/>
      <c r="K973" s="9"/>
      <c r="L973" s="9"/>
      <c r="M973" s="9"/>
      <c r="N973" s="9"/>
      <c r="O973" s="9"/>
      <c r="P973" s="9"/>
      <c r="Q973" s="9"/>
      <c r="R973" s="9"/>
      <c r="U973" s="9"/>
      <c r="V973" s="9"/>
      <c r="X973" s="9"/>
      <c r="Y973" s="9"/>
      <c r="Z973" s="9"/>
      <c r="AA973" s="9"/>
      <c r="AB973" s="9"/>
      <c r="AC973" s="9"/>
      <c r="AD973" s="9"/>
      <c r="AE973" s="9"/>
      <c r="AF973" s="9"/>
      <c r="AG973" s="9"/>
      <c r="AH973" s="9"/>
    </row>
    <row r="974" spans="1:34" x14ac:dyDescent="0.25">
      <c r="A974" s="9"/>
      <c r="B974" s="9"/>
      <c r="C974" s="9"/>
      <c r="D974" s="9"/>
      <c r="E974" s="9"/>
      <c r="F974" s="9"/>
      <c r="H974" s="9"/>
      <c r="I974" s="9"/>
      <c r="J974" s="9"/>
      <c r="K974" s="9"/>
      <c r="L974" s="9"/>
      <c r="M974" s="9"/>
      <c r="N974" s="9"/>
      <c r="O974" s="9"/>
      <c r="P974" s="9"/>
      <c r="Q974" s="9"/>
      <c r="R974" s="9"/>
      <c r="U974" s="9"/>
      <c r="V974" s="9"/>
      <c r="X974" s="9"/>
      <c r="Y974" s="9"/>
      <c r="Z974" s="9"/>
      <c r="AA974" s="9"/>
      <c r="AB974" s="9"/>
      <c r="AC974" s="9"/>
      <c r="AD974" s="9"/>
      <c r="AE974" s="9"/>
      <c r="AF974" s="9"/>
      <c r="AG974" s="9"/>
      <c r="AH974" s="9"/>
    </row>
    <row r="975" spans="1:34" x14ac:dyDescent="0.25">
      <c r="A975" s="9"/>
      <c r="B975" s="9"/>
      <c r="C975" s="9"/>
      <c r="D975" s="9"/>
      <c r="E975" s="9"/>
      <c r="F975" s="9"/>
      <c r="H975" s="9"/>
      <c r="I975" s="9"/>
      <c r="J975" s="9"/>
      <c r="K975" s="9"/>
      <c r="L975" s="9"/>
      <c r="M975" s="9"/>
      <c r="N975" s="9"/>
      <c r="O975" s="9"/>
      <c r="P975" s="9"/>
      <c r="Q975" s="9"/>
      <c r="R975" s="9"/>
      <c r="U975" s="9"/>
      <c r="V975" s="9"/>
      <c r="X975" s="9"/>
      <c r="Y975" s="9"/>
      <c r="Z975" s="9"/>
      <c r="AA975" s="9"/>
      <c r="AB975" s="9"/>
      <c r="AC975" s="9"/>
      <c r="AD975" s="9"/>
      <c r="AE975" s="9"/>
      <c r="AF975" s="9"/>
      <c r="AG975" s="9"/>
      <c r="AH975" s="9"/>
    </row>
    <row r="976" spans="1:34" x14ac:dyDescent="0.25">
      <c r="A976" s="9"/>
      <c r="B976" s="9"/>
      <c r="C976" s="9"/>
      <c r="D976" s="9"/>
      <c r="E976" s="9"/>
      <c r="F976" s="9"/>
      <c r="H976" s="9"/>
      <c r="I976" s="9"/>
      <c r="J976" s="9"/>
      <c r="K976" s="9"/>
      <c r="L976" s="9"/>
      <c r="M976" s="9"/>
      <c r="N976" s="9"/>
      <c r="O976" s="9"/>
      <c r="P976" s="9"/>
      <c r="Q976" s="9"/>
      <c r="R976" s="9"/>
      <c r="U976" s="9"/>
      <c r="V976" s="9"/>
      <c r="X976" s="9"/>
      <c r="Y976" s="9"/>
      <c r="Z976" s="9"/>
      <c r="AA976" s="9"/>
      <c r="AB976" s="9"/>
      <c r="AC976" s="9"/>
      <c r="AD976" s="9"/>
      <c r="AE976" s="9"/>
      <c r="AF976" s="9"/>
      <c r="AG976" s="9"/>
      <c r="AH976" s="9"/>
    </row>
    <row r="977" spans="1:34" x14ac:dyDescent="0.25">
      <c r="A977" s="9"/>
      <c r="B977" s="9"/>
      <c r="C977" s="9"/>
      <c r="D977" s="9"/>
      <c r="E977" s="9"/>
      <c r="F977" s="9"/>
      <c r="H977" s="9"/>
      <c r="I977" s="9"/>
      <c r="J977" s="9"/>
      <c r="K977" s="9"/>
      <c r="L977" s="9"/>
      <c r="M977" s="9"/>
      <c r="N977" s="9"/>
      <c r="O977" s="9"/>
      <c r="P977" s="9"/>
      <c r="Q977" s="9"/>
      <c r="R977" s="9"/>
      <c r="U977" s="9"/>
      <c r="V977" s="9"/>
      <c r="X977" s="9"/>
      <c r="Y977" s="9"/>
      <c r="Z977" s="9"/>
      <c r="AA977" s="9"/>
      <c r="AB977" s="9"/>
      <c r="AC977" s="9"/>
      <c r="AD977" s="9"/>
      <c r="AE977" s="9"/>
      <c r="AF977" s="9"/>
      <c r="AG977" s="9"/>
      <c r="AH977" s="9"/>
    </row>
    <row r="978" spans="1:34" x14ac:dyDescent="0.25">
      <c r="A978" s="9"/>
      <c r="B978" s="9"/>
      <c r="C978" s="9"/>
      <c r="D978" s="9"/>
      <c r="E978" s="9"/>
      <c r="F978" s="9"/>
      <c r="H978" s="9"/>
      <c r="I978" s="9"/>
      <c r="J978" s="9"/>
      <c r="K978" s="9"/>
      <c r="L978" s="9"/>
      <c r="M978" s="9"/>
      <c r="N978" s="9"/>
      <c r="O978" s="9"/>
      <c r="P978" s="9"/>
      <c r="Q978" s="9"/>
      <c r="R978" s="9"/>
      <c r="U978" s="9"/>
      <c r="V978" s="9"/>
      <c r="X978" s="9"/>
      <c r="Y978" s="9"/>
      <c r="Z978" s="9"/>
      <c r="AA978" s="9"/>
      <c r="AB978" s="9"/>
      <c r="AC978" s="9"/>
      <c r="AD978" s="9"/>
      <c r="AE978" s="9"/>
      <c r="AF978" s="9"/>
      <c r="AG978" s="9"/>
      <c r="AH978" s="9"/>
    </row>
    <row r="979" spans="1:34" x14ac:dyDescent="0.25">
      <c r="A979" s="9"/>
      <c r="B979" s="9"/>
      <c r="C979" s="9"/>
      <c r="D979" s="9"/>
      <c r="E979" s="9"/>
      <c r="F979" s="9"/>
      <c r="H979" s="9"/>
      <c r="I979" s="9"/>
      <c r="J979" s="9"/>
      <c r="K979" s="9"/>
      <c r="L979" s="9"/>
      <c r="M979" s="9"/>
      <c r="N979" s="9"/>
      <c r="O979" s="9"/>
      <c r="P979" s="9"/>
      <c r="Q979" s="9"/>
      <c r="R979" s="9"/>
      <c r="U979" s="9"/>
      <c r="V979" s="9"/>
      <c r="X979" s="9"/>
      <c r="Y979" s="9"/>
      <c r="Z979" s="9"/>
      <c r="AA979" s="9"/>
      <c r="AB979" s="9"/>
      <c r="AC979" s="9"/>
      <c r="AD979" s="9"/>
      <c r="AE979" s="9"/>
      <c r="AF979" s="9"/>
      <c r="AG979" s="9"/>
      <c r="AH979" s="9"/>
    </row>
    <row r="980" spans="1:34" x14ac:dyDescent="0.25">
      <c r="A980" s="9"/>
      <c r="B980" s="9"/>
      <c r="C980" s="9"/>
      <c r="D980" s="9"/>
      <c r="E980" s="9"/>
      <c r="F980" s="9"/>
      <c r="H980" s="9"/>
      <c r="I980" s="9"/>
      <c r="J980" s="9"/>
      <c r="K980" s="9"/>
      <c r="L980" s="9"/>
      <c r="M980" s="9"/>
      <c r="N980" s="9"/>
      <c r="O980" s="9"/>
      <c r="P980" s="9"/>
      <c r="Q980" s="9"/>
      <c r="R980" s="9"/>
      <c r="U980" s="9"/>
      <c r="V980" s="9"/>
      <c r="X980" s="9"/>
      <c r="Y980" s="9"/>
      <c r="Z980" s="9"/>
      <c r="AA980" s="9"/>
      <c r="AB980" s="9"/>
      <c r="AC980" s="9"/>
      <c r="AD980" s="9"/>
      <c r="AE980" s="9"/>
      <c r="AF980" s="9"/>
      <c r="AG980" s="9"/>
      <c r="AH980" s="9"/>
    </row>
    <row r="981" spans="1:34" x14ac:dyDescent="0.25">
      <c r="A981" s="9"/>
      <c r="B981" s="9"/>
      <c r="C981" s="9"/>
      <c r="D981" s="9"/>
      <c r="E981" s="9"/>
      <c r="F981" s="9"/>
      <c r="H981" s="9"/>
      <c r="I981" s="9"/>
      <c r="J981" s="9"/>
      <c r="K981" s="9"/>
      <c r="L981" s="9"/>
      <c r="M981" s="9"/>
      <c r="N981" s="9"/>
      <c r="O981" s="9"/>
      <c r="P981" s="9"/>
      <c r="Q981" s="9"/>
      <c r="R981" s="9"/>
      <c r="U981" s="9"/>
      <c r="V981" s="9"/>
      <c r="X981" s="9"/>
      <c r="Y981" s="9"/>
      <c r="Z981" s="9"/>
      <c r="AA981" s="9"/>
      <c r="AB981" s="9"/>
      <c r="AC981" s="9"/>
      <c r="AD981" s="9"/>
      <c r="AE981" s="9"/>
      <c r="AF981" s="9"/>
      <c r="AG981" s="9"/>
      <c r="AH981" s="9"/>
    </row>
    <row r="982" spans="1:34" x14ac:dyDescent="0.25">
      <c r="A982" s="9"/>
      <c r="B982" s="9"/>
      <c r="C982" s="9"/>
      <c r="D982" s="9"/>
      <c r="E982" s="9"/>
      <c r="F982" s="9"/>
      <c r="H982" s="9"/>
      <c r="I982" s="9"/>
      <c r="J982" s="9"/>
      <c r="K982" s="9"/>
      <c r="L982" s="9"/>
      <c r="M982" s="9"/>
      <c r="N982" s="9"/>
      <c r="O982" s="9"/>
      <c r="P982" s="9"/>
      <c r="Q982" s="9"/>
      <c r="R982" s="9"/>
      <c r="U982" s="9"/>
      <c r="V982" s="9"/>
      <c r="X982" s="9"/>
      <c r="Y982" s="9"/>
      <c r="Z982" s="9"/>
      <c r="AA982" s="9"/>
      <c r="AB982" s="9"/>
      <c r="AC982" s="9"/>
      <c r="AD982" s="9"/>
      <c r="AE982" s="9"/>
      <c r="AF982" s="9"/>
      <c r="AG982" s="9"/>
      <c r="AH982" s="9"/>
    </row>
    <row r="983" spans="1:34" x14ac:dyDescent="0.25">
      <c r="A983" s="9"/>
      <c r="B983" s="9"/>
      <c r="C983" s="9"/>
      <c r="D983" s="9"/>
      <c r="E983" s="9"/>
      <c r="F983" s="9"/>
      <c r="H983" s="9"/>
      <c r="I983" s="9"/>
      <c r="J983" s="9"/>
      <c r="K983" s="9"/>
      <c r="L983" s="9"/>
      <c r="M983" s="9"/>
      <c r="N983" s="9"/>
      <c r="O983" s="9"/>
      <c r="P983" s="9"/>
      <c r="Q983" s="9"/>
      <c r="R983" s="9"/>
      <c r="U983" s="9"/>
      <c r="V983" s="9"/>
      <c r="X983" s="9"/>
      <c r="Y983" s="9"/>
      <c r="Z983" s="9"/>
      <c r="AA983" s="9"/>
      <c r="AB983" s="9"/>
      <c r="AC983" s="9"/>
      <c r="AD983" s="9"/>
      <c r="AE983" s="9"/>
      <c r="AF983" s="9"/>
      <c r="AG983" s="9"/>
      <c r="AH983" s="9"/>
    </row>
    <row r="984" spans="1:34" x14ac:dyDescent="0.25">
      <c r="A984" s="9"/>
      <c r="B984" s="9"/>
      <c r="C984" s="9"/>
      <c r="D984" s="9"/>
      <c r="E984" s="9"/>
      <c r="F984" s="9"/>
      <c r="H984" s="9"/>
      <c r="I984" s="9"/>
      <c r="J984" s="9"/>
      <c r="K984" s="9"/>
      <c r="L984" s="9"/>
      <c r="M984" s="9"/>
      <c r="N984" s="9"/>
      <c r="O984" s="9"/>
      <c r="P984" s="9"/>
      <c r="Q984" s="9"/>
      <c r="R984" s="9"/>
      <c r="U984" s="9"/>
      <c r="V984" s="9"/>
      <c r="X984" s="9"/>
      <c r="Y984" s="9"/>
      <c r="Z984" s="9"/>
      <c r="AA984" s="9"/>
      <c r="AB984" s="9"/>
      <c r="AC984" s="9"/>
      <c r="AD984" s="9"/>
      <c r="AE984" s="9"/>
      <c r="AF984" s="9"/>
      <c r="AG984" s="9"/>
      <c r="AH984" s="9"/>
    </row>
    <row r="985" spans="1:34" x14ac:dyDescent="0.25">
      <c r="A985" s="9"/>
      <c r="B985" s="9"/>
      <c r="C985" s="9"/>
      <c r="D985" s="9"/>
      <c r="E985" s="9"/>
      <c r="F985" s="9"/>
      <c r="H985" s="9"/>
      <c r="I985" s="9"/>
      <c r="J985" s="9"/>
      <c r="K985" s="9"/>
      <c r="L985" s="9"/>
      <c r="M985" s="9"/>
      <c r="N985" s="9"/>
      <c r="O985" s="9"/>
      <c r="P985" s="9"/>
      <c r="Q985" s="9"/>
      <c r="R985" s="9"/>
      <c r="U985" s="9"/>
      <c r="V985" s="9"/>
      <c r="X985" s="9"/>
      <c r="Y985" s="9"/>
      <c r="Z985" s="9"/>
      <c r="AA985" s="9"/>
      <c r="AB985" s="9"/>
      <c r="AC985" s="9"/>
      <c r="AD985" s="9"/>
      <c r="AE985" s="9"/>
      <c r="AF985" s="9"/>
      <c r="AG985" s="9"/>
      <c r="AH985" s="9"/>
    </row>
    <row r="986" spans="1:34" x14ac:dyDescent="0.25">
      <c r="A986" s="9"/>
      <c r="B986" s="9"/>
      <c r="C986" s="9"/>
      <c r="D986" s="9"/>
      <c r="E986" s="9"/>
      <c r="F986" s="9"/>
      <c r="H986" s="9"/>
      <c r="I986" s="9"/>
      <c r="J986" s="9"/>
      <c r="K986" s="9"/>
      <c r="L986" s="9"/>
      <c r="M986" s="9"/>
      <c r="N986" s="9"/>
      <c r="O986" s="9"/>
      <c r="P986" s="9"/>
      <c r="Q986" s="9"/>
      <c r="R986" s="9"/>
      <c r="U986" s="9"/>
      <c r="V986" s="9"/>
      <c r="X986" s="9"/>
      <c r="Y986" s="9"/>
      <c r="Z986" s="9"/>
      <c r="AA986" s="9"/>
      <c r="AB986" s="9"/>
      <c r="AC986" s="9"/>
      <c r="AD986" s="9"/>
      <c r="AE986" s="9"/>
      <c r="AF986" s="9"/>
      <c r="AG986" s="9"/>
      <c r="AH986" s="9"/>
    </row>
    <row r="987" spans="1:34" x14ac:dyDescent="0.25">
      <c r="A987" s="9"/>
      <c r="B987" s="9"/>
      <c r="C987" s="9"/>
      <c r="D987" s="9"/>
      <c r="E987" s="9"/>
      <c r="F987" s="9"/>
      <c r="H987" s="9"/>
      <c r="I987" s="9"/>
      <c r="J987" s="9"/>
      <c r="K987" s="9"/>
      <c r="L987" s="9"/>
      <c r="M987" s="9"/>
      <c r="N987" s="9"/>
      <c r="O987" s="9"/>
      <c r="P987" s="9"/>
      <c r="Q987" s="9"/>
      <c r="R987" s="9"/>
      <c r="U987" s="9"/>
      <c r="V987" s="9"/>
      <c r="X987" s="9"/>
      <c r="Y987" s="9"/>
      <c r="Z987" s="9"/>
      <c r="AA987" s="9"/>
      <c r="AB987" s="9"/>
      <c r="AC987" s="9"/>
      <c r="AD987" s="9"/>
      <c r="AE987" s="9"/>
      <c r="AF987" s="9"/>
      <c r="AG987" s="9"/>
      <c r="AH987" s="9"/>
    </row>
    <row r="988" spans="1:34" x14ac:dyDescent="0.25">
      <c r="A988" s="9"/>
      <c r="B988" s="9"/>
      <c r="C988" s="9"/>
      <c r="D988" s="9"/>
      <c r="E988" s="9"/>
      <c r="F988" s="9"/>
      <c r="H988" s="9"/>
      <c r="I988" s="9"/>
      <c r="J988" s="9"/>
      <c r="K988" s="9"/>
      <c r="L988" s="9"/>
      <c r="M988" s="9"/>
      <c r="N988" s="9"/>
      <c r="O988" s="9"/>
      <c r="P988" s="9"/>
      <c r="Q988" s="9"/>
      <c r="R988" s="9"/>
      <c r="U988" s="9"/>
      <c r="V988" s="9"/>
      <c r="X988" s="9"/>
      <c r="Y988" s="9"/>
      <c r="Z988" s="9"/>
      <c r="AA988" s="9"/>
      <c r="AB988" s="9"/>
      <c r="AC988" s="9"/>
      <c r="AD988" s="9"/>
      <c r="AE988" s="9"/>
      <c r="AF988" s="9"/>
      <c r="AG988" s="9"/>
      <c r="AH988" s="9"/>
    </row>
    <row r="989" spans="1:34" x14ac:dyDescent="0.25">
      <c r="A989" s="9"/>
      <c r="B989" s="9"/>
      <c r="C989" s="9"/>
      <c r="D989" s="9"/>
      <c r="E989" s="9"/>
      <c r="F989" s="9"/>
      <c r="H989" s="9"/>
      <c r="I989" s="9"/>
      <c r="J989" s="9"/>
      <c r="K989" s="9"/>
      <c r="L989" s="9"/>
      <c r="M989" s="9"/>
      <c r="N989" s="9"/>
      <c r="O989" s="9"/>
      <c r="P989" s="9"/>
      <c r="Q989" s="9"/>
      <c r="R989" s="9"/>
      <c r="U989" s="9"/>
      <c r="V989" s="9"/>
      <c r="X989" s="9"/>
      <c r="Y989" s="9"/>
      <c r="Z989" s="9"/>
      <c r="AA989" s="9"/>
      <c r="AB989" s="9"/>
      <c r="AC989" s="9"/>
      <c r="AD989" s="9"/>
      <c r="AE989" s="9"/>
      <c r="AF989" s="9"/>
      <c r="AG989" s="9"/>
      <c r="AH989" s="9"/>
    </row>
    <row r="990" spans="1:34" x14ac:dyDescent="0.25">
      <c r="A990" s="9"/>
      <c r="B990" s="9"/>
      <c r="C990" s="9"/>
      <c r="D990" s="9"/>
      <c r="E990" s="9"/>
      <c r="F990" s="9"/>
      <c r="H990" s="9"/>
      <c r="I990" s="9"/>
      <c r="J990" s="9"/>
      <c r="K990" s="9"/>
      <c r="L990" s="9"/>
      <c r="M990" s="9"/>
      <c r="N990" s="9"/>
      <c r="O990" s="9"/>
      <c r="P990" s="9"/>
      <c r="Q990" s="9"/>
      <c r="R990" s="9"/>
      <c r="U990" s="9"/>
      <c r="V990" s="9"/>
      <c r="X990" s="9"/>
      <c r="Y990" s="9"/>
      <c r="Z990" s="9"/>
      <c r="AA990" s="9"/>
      <c r="AB990" s="9"/>
      <c r="AC990" s="9"/>
      <c r="AD990" s="9"/>
      <c r="AE990" s="9"/>
      <c r="AF990" s="9"/>
      <c r="AG990" s="9"/>
      <c r="AH990" s="9"/>
    </row>
    <row r="991" spans="1:34" x14ac:dyDescent="0.25">
      <c r="A991" s="9"/>
      <c r="B991" s="9"/>
      <c r="C991" s="9"/>
      <c r="D991" s="9"/>
      <c r="E991" s="9"/>
      <c r="F991" s="9"/>
      <c r="H991" s="9"/>
      <c r="I991" s="9"/>
      <c r="J991" s="9"/>
      <c r="K991" s="9"/>
      <c r="L991" s="9"/>
      <c r="M991" s="9"/>
      <c r="N991" s="9"/>
      <c r="O991" s="9"/>
      <c r="P991" s="9"/>
      <c r="Q991" s="9"/>
      <c r="R991" s="9"/>
      <c r="U991" s="9"/>
      <c r="V991" s="9"/>
      <c r="X991" s="9"/>
      <c r="Y991" s="9"/>
      <c r="Z991" s="9"/>
      <c r="AA991" s="9"/>
      <c r="AB991" s="9"/>
      <c r="AC991" s="9"/>
      <c r="AD991" s="9"/>
      <c r="AE991" s="9"/>
      <c r="AF991" s="9"/>
      <c r="AG991" s="9"/>
      <c r="AH991" s="9"/>
    </row>
    <row r="992" spans="1:34" x14ac:dyDescent="0.25">
      <c r="A992" s="9"/>
      <c r="B992" s="9"/>
      <c r="C992" s="9"/>
      <c r="D992" s="9"/>
      <c r="E992" s="9"/>
      <c r="F992" s="9"/>
      <c r="H992" s="9"/>
      <c r="I992" s="9"/>
      <c r="J992" s="9"/>
      <c r="K992" s="9"/>
      <c r="L992" s="9"/>
      <c r="M992" s="9"/>
      <c r="N992" s="9"/>
      <c r="O992" s="9"/>
      <c r="P992" s="9"/>
      <c r="Q992" s="9"/>
      <c r="R992" s="9"/>
      <c r="U992" s="9"/>
      <c r="V992" s="9"/>
      <c r="X992" s="9"/>
      <c r="Y992" s="9"/>
      <c r="Z992" s="9"/>
      <c r="AA992" s="9"/>
      <c r="AB992" s="9"/>
      <c r="AC992" s="9"/>
      <c r="AD992" s="9"/>
      <c r="AE992" s="9"/>
      <c r="AF992" s="9"/>
      <c r="AG992" s="9"/>
      <c r="AH992" s="9"/>
    </row>
    <row r="993" spans="1:34" x14ac:dyDescent="0.25">
      <c r="A993" s="9"/>
      <c r="B993" s="9"/>
      <c r="C993" s="9"/>
      <c r="D993" s="9"/>
      <c r="E993" s="9"/>
      <c r="F993" s="9"/>
      <c r="H993" s="9"/>
      <c r="I993" s="9"/>
      <c r="J993" s="9"/>
      <c r="K993" s="9"/>
      <c r="L993" s="9"/>
      <c r="M993" s="9"/>
      <c r="N993" s="9"/>
      <c r="O993" s="9"/>
      <c r="P993" s="9"/>
      <c r="Q993" s="9"/>
      <c r="R993" s="9"/>
      <c r="U993" s="9"/>
      <c r="V993" s="9"/>
      <c r="X993" s="9"/>
      <c r="Y993" s="9"/>
      <c r="Z993" s="9"/>
      <c r="AA993" s="9"/>
      <c r="AB993" s="9"/>
      <c r="AC993" s="9"/>
      <c r="AD993" s="9"/>
      <c r="AE993" s="9"/>
      <c r="AF993" s="9"/>
      <c r="AG993" s="9"/>
      <c r="AH993" s="9"/>
    </row>
    <row r="994" spans="1:34" x14ac:dyDescent="0.25">
      <c r="A994" s="9"/>
      <c r="B994" s="9"/>
      <c r="C994" s="9"/>
      <c r="D994" s="9"/>
      <c r="E994" s="9"/>
      <c r="F994" s="9"/>
      <c r="H994" s="9"/>
      <c r="I994" s="9"/>
      <c r="J994" s="9"/>
      <c r="K994" s="9"/>
      <c r="L994" s="9"/>
      <c r="M994" s="9"/>
      <c r="N994" s="9"/>
      <c r="O994" s="9"/>
      <c r="P994" s="9"/>
      <c r="Q994" s="9"/>
      <c r="R994" s="9"/>
      <c r="U994" s="9"/>
      <c r="V994" s="9"/>
      <c r="X994" s="9"/>
      <c r="Y994" s="9"/>
      <c r="Z994" s="9"/>
      <c r="AA994" s="9"/>
      <c r="AB994" s="9"/>
      <c r="AC994" s="9"/>
      <c r="AD994" s="9"/>
      <c r="AE994" s="9"/>
      <c r="AF994" s="9"/>
      <c r="AG994" s="9"/>
      <c r="AH994" s="9"/>
    </row>
    <row r="995" spans="1:34" x14ac:dyDescent="0.25">
      <c r="A995" s="9"/>
      <c r="B995" s="9"/>
      <c r="C995" s="9"/>
      <c r="D995" s="9"/>
      <c r="E995" s="9"/>
      <c r="F995" s="9"/>
      <c r="H995" s="9"/>
      <c r="I995" s="9"/>
      <c r="J995" s="9"/>
      <c r="K995" s="9"/>
      <c r="L995" s="9"/>
      <c r="M995" s="9"/>
      <c r="N995" s="9"/>
      <c r="O995" s="9"/>
      <c r="P995" s="9"/>
      <c r="Q995" s="9"/>
      <c r="R995" s="9"/>
      <c r="U995" s="9"/>
      <c r="V995" s="9"/>
      <c r="X995" s="9"/>
      <c r="Y995" s="9"/>
      <c r="Z995" s="9"/>
      <c r="AA995" s="9"/>
      <c r="AB995" s="9"/>
      <c r="AC995" s="9"/>
      <c r="AD995" s="9"/>
      <c r="AE995" s="9"/>
      <c r="AF995" s="9"/>
      <c r="AG995" s="9"/>
      <c r="AH995" s="9"/>
    </row>
    <row r="996" spans="1:34" x14ac:dyDescent="0.25">
      <c r="A996" s="9"/>
      <c r="B996" s="9"/>
      <c r="C996" s="9"/>
      <c r="D996" s="9"/>
      <c r="E996" s="9"/>
      <c r="F996" s="9"/>
      <c r="H996" s="9"/>
      <c r="I996" s="9"/>
      <c r="J996" s="9"/>
      <c r="K996" s="9"/>
      <c r="L996" s="9"/>
      <c r="M996" s="9"/>
      <c r="N996" s="9"/>
      <c r="O996" s="9"/>
      <c r="P996" s="9"/>
      <c r="Q996" s="9"/>
      <c r="R996" s="9"/>
      <c r="U996" s="9"/>
      <c r="V996" s="9"/>
      <c r="X996" s="9"/>
      <c r="Y996" s="9"/>
      <c r="Z996" s="9"/>
      <c r="AA996" s="9"/>
      <c r="AB996" s="9"/>
      <c r="AC996" s="9"/>
      <c r="AD996" s="9"/>
      <c r="AE996" s="9"/>
      <c r="AF996" s="9"/>
      <c r="AG996" s="9"/>
      <c r="AH996" s="9"/>
    </row>
    <row r="997" spans="1:34" x14ac:dyDescent="0.25">
      <c r="A997" s="9"/>
      <c r="B997" s="9"/>
      <c r="C997" s="9"/>
      <c r="D997" s="9"/>
      <c r="E997" s="9"/>
      <c r="F997" s="9"/>
      <c r="H997" s="9"/>
      <c r="I997" s="9"/>
      <c r="J997" s="9"/>
      <c r="K997" s="9"/>
      <c r="L997" s="9"/>
      <c r="M997" s="9"/>
      <c r="N997" s="9"/>
      <c r="O997" s="9"/>
      <c r="P997" s="9"/>
      <c r="Q997" s="9"/>
      <c r="R997" s="9"/>
      <c r="U997" s="9"/>
      <c r="V997" s="9"/>
      <c r="X997" s="9"/>
      <c r="Y997" s="9"/>
      <c r="Z997" s="9"/>
      <c r="AA997" s="9"/>
      <c r="AB997" s="9"/>
      <c r="AC997" s="9"/>
      <c r="AD997" s="9"/>
      <c r="AE997" s="9"/>
      <c r="AF997" s="9"/>
      <c r="AG997" s="9"/>
      <c r="AH997" s="9"/>
    </row>
    <row r="998" spans="1:34" x14ac:dyDescent="0.25">
      <c r="A998" s="9"/>
      <c r="B998" s="9"/>
      <c r="C998" s="9"/>
      <c r="D998" s="9"/>
      <c r="E998" s="9"/>
      <c r="F998" s="9"/>
      <c r="H998" s="9"/>
      <c r="I998" s="9"/>
      <c r="J998" s="9"/>
      <c r="K998" s="9"/>
      <c r="L998" s="9"/>
      <c r="M998" s="9"/>
      <c r="N998" s="9"/>
      <c r="O998" s="9"/>
      <c r="P998" s="9"/>
      <c r="Q998" s="9"/>
      <c r="R998" s="9"/>
      <c r="U998" s="9"/>
      <c r="V998" s="9"/>
      <c r="X998" s="9"/>
      <c r="Y998" s="9"/>
      <c r="Z998" s="9"/>
      <c r="AA998" s="9"/>
      <c r="AB998" s="9"/>
      <c r="AC998" s="9"/>
      <c r="AD998" s="9"/>
      <c r="AE998" s="9"/>
      <c r="AF998" s="9"/>
      <c r="AG998" s="9"/>
      <c r="AH998" s="9"/>
    </row>
    <row r="999" spans="1:34" x14ac:dyDescent="0.25">
      <c r="A999" s="9"/>
      <c r="B999" s="9"/>
      <c r="C999" s="9"/>
      <c r="D999" s="9"/>
      <c r="E999" s="9"/>
      <c r="F999" s="9"/>
      <c r="H999" s="9"/>
      <c r="I999" s="9"/>
      <c r="J999" s="9"/>
      <c r="K999" s="9"/>
      <c r="L999" s="9"/>
      <c r="M999" s="9"/>
      <c r="N999" s="9"/>
      <c r="O999" s="9"/>
      <c r="P999" s="9"/>
      <c r="Q999" s="9"/>
      <c r="R999" s="9"/>
      <c r="U999" s="9"/>
      <c r="V999" s="9"/>
      <c r="X999" s="9"/>
      <c r="Y999" s="9"/>
      <c r="Z999" s="9"/>
      <c r="AA999" s="9"/>
      <c r="AB999" s="9"/>
      <c r="AC999" s="9"/>
      <c r="AD999" s="9"/>
      <c r="AE999" s="9"/>
      <c r="AF999" s="9"/>
      <c r="AG999" s="9"/>
      <c r="AH999" s="9"/>
    </row>
    <row r="1000" spans="1:34" x14ac:dyDescent="0.25">
      <c r="A1000" s="9"/>
      <c r="B1000" s="9"/>
      <c r="C1000" s="9"/>
      <c r="D1000" s="9"/>
      <c r="E1000" s="9"/>
      <c r="F1000" s="9"/>
      <c r="H1000" s="9"/>
      <c r="I1000" s="9"/>
      <c r="J1000" s="9"/>
      <c r="K1000" s="9"/>
      <c r="L1000" s="9"/>
      <c r="M1000" s="9"/>
      <c r="N1000" s="9"/>
      <c r="O1000" s="9"/>
      <c r="P1000" s="9"/>
      <c r="Q1000" s="9"/>
      <c r="R1000" s="9"/>
      <c r="U1000" s="9"/>
      <c r="V1000" s="9"/>
      <c r="X1000" s="9"/>
      <c r="Y1000" s="9"/>
      <c r="Z1000" s="9"/>
      <c r="AA1000" s="9"/>
      <c r="AB1000" s="9"/>
      <c r="AC1000" s="9"/>
      <c r="AD1000" s="9"/>
      <c r="AE1000" s="9"/>
      <c r="AF1000" s="9"/>
      <c r="AG1000" s="9"/>
      <c r="AH1000" s="9"/>
    </row>
  </sheetData>
  <sheetProtection password="DEB6" sheet="1" objects="1" scenarios="1"/>
  <autoFilter ref="A39:AH159">
    <filterColumn colId="21">
      <filters blank="1">
        <filter val="Abierta - en Desarrollo"/>
        <filter val="Abierta - Vencida"/>
      </filters>
    </filterColumn>
  </autoFilter>
  <mergeCells count="30">
    <mergeCell ref="F61:F62"/>
    <mergeCell ref="A61:A62"/>
    <mergeCell ref="B61:B62"/>
    <mergeCell ref="C61:C62"/>
    <mergeCell ref="D61:D62"/>
    <mergeCell ref="E61:E62"/>
    <mergeCell ref="P27:V27"/>
    <mergeCell ref="H38:P38"/>
    <mergeCell ref="I29:K29"/>
    <mergeCell ref="I30:K30"/>
    <mergeCell ref="L29:M29"/>
    <mergeCell ref="I31:M31"/>
    <mergeCell ref="Q38:S38"/>
    <mergeCell ref="T38:W38"/>
    <mergeCell ref="A38:G38"/>
    <mergeCell ref="L30:M30"/>
    <mergeCell ref="M33:M34"/>
    <mergeCell ref="F26:G26"/>
    <mergeCell ref="I26:M26"/>
    <mergeCell ref="A26:C26"/>
    <mergeCell ref="L27:M27"/>
    <mergeCell ref="L28:M28"/>
    <mergeCell ref="A27:C27"/>
    <mergeCell ref="I27:K27"/>
    <mergeCell ref="I28:K28"/>
    <mergeCell ref="U22:W22"/>
    <mergeCell ref="U24:W24"/>
    <mergeCell ref="D21:T24"/>
    <mergeCell ref="A21:C24"/>
    <mergeCell ref="U21:W21"/>
  </mergeCells>
  <conditionalFormatting sqref="X40:X159">
    <cfRule type="cellIs" dxfId="208" priority="1" operator="greaterThan">
      <formula>SI($P$40-$X$38)&gt;0</formula>
    </cfRule>
  </conditionalFormatting>
  <conditionalFormatting sqref="V40:V60 V64:V159">
    <cfRule type="cellIs" dxfId="207" priority="2" operator="equal">
      <formula>$J$6</formula>
    </cfRule>
  </conditionalFormatting>
  <conditionalFormatting sqref="V40:V60 V64:V159">
    <cfRule type="cellIs" dxfId="206" priority="3" operator="equal">
      <formula>$J$5</formula>
    </cfRule>
  </conditionalFormatting>
  <conditionalFormatting sqref="V40:V60 V64:V159">
    <cfRule type="cellIs" dxfId="205" priority="4" operator="equal">
      <formula>$J$4</formula>
    </cfRule>
  </conditionalFormatting>
  <conditionalFormatting sqref="V61:V63">
    <cfRule type="cellIs" dxfId="204" priority="5" operator="equal">
      <formula>$J$6</formula>
    </cfRule>
  </conditionalFormatting>
  <conditionalFormatting sqref="V61:V63">
    <cfRule type="cellIs" dxfId="203" priority="6" operator="equal">
      <formula>$J$5</formula>
    </cfRule>
  </conditionalFormatting>
  <conditionalFormatting sqref="V61:V63">
    <cfRule type="cellIs" dxfId="202" priority="7" operator="equal">
      <formula>$J$4</formula>
    </cfRule>
  </conditionalFormatting>
  <dataValidations count="13">
    <dataValidation type="list" allowBlank="1" showInputMessage="1" showErrorMessage="1" prompt=" -  - " sqref="I41:I42 I44:I45 I47:I48 I50:I51 I53:I54 I56:I57 I59:I60 I64:I159">
      <formula1>$H$2:$H$5</formula1>
    </dataValidation>
    <dataValidation type="list" allowBlank="1" showInputMessage="1" showErrorMessage="1" prompt=" -  - " sqref="F64 F67 F70 F73 F76 F79 F82 F85 F88 F91 F94 F97 F100 F103 F106 F109 F112 F115 F118 F121 F124 F127 F130 F133 F136 F139 F142 F145 F148 F151 F154 F157">
      <formula1>$G$2:$G$3</formula1>
    </dataValidation>
    <dataValidation type="list" allowBlank="1" showInputMessage="1" showErrorMessage="1" prompt=" -  - " sqref="J41:J42 J44:J45 J47:J48 J50:J51 J53:J54 J56:J57 J59:J60 J64:J159">
      <formula1>$I$2:$I$8</formula1>
    </dataValidation>
    <dataValidation type="list" allowBlank="1" showInputMessage="1" showErrorMessage="1" prompt=" -  - " sqref="V41:V42 V44:V45 V47:V48 V50:V51 V53:V54 V56:V57 V59:V60 V64:V159">
      <formula1>$J$3:$J$6</formula1>
    </dataValidation>
    <dataValidation type="list" allowBlank="1" showInputMessage="1" showErrorMessage="1" prompt=" - " sqref="I61:I63">
      <formula1>$H$2:$H$5</formula1>
    </dataValidation>
    <dataValidation type="list" allowBlank="1" showInputMessage="1" showErrorMessage="1" prompt=" - " sqref="F61">
      <formula1>$G$2:$G$3</formula1>
    </dataValidation>
    <dataValidation type="list" allowBlank="1" showInputMessage="1" showErrorMessage="1" prompt=" -  - " sqref="A27">
      <formula1>$C$2:$C$17</formula1>
    </dataValidation>
    <dataValidation type="list" allowBlank="1" showInputMessage="1" showErrorMessage="1" prompt=" -  - " sqref="C64 C67 C70 C73 C76 C79 C82 C85 C88 C91 C94 C97 C100 C103 C106 C109 C112 C115 C118 C121 C124 C127 C130 C133 C136 C139 C142 C145 C148 C151 C154 C157">
      <formula1>$D$2:$D$14</formula1>
    </dataValidation>
    <dataValidation type="list" allowBlank="1" showInputMessage="1" showErrorMessage="1" prompt=" -  - " sqref="B64 B67 B70 B73 B76 B79 B82 B85 B88 B91 B94 B97 B100 B103 B106 B109 B112 B115 B118 B121 B124 B127 B130 B133 B136 B139 B142 B145 B148 B151 B154 B157">
      <formula1>$F$2:$F$10</formula1>
    </dataValidation>
    <dataValidation type="list" allowBlank="1" showInputMessage="1" showErrorMessage="1" prompt=" - " sqref="J61:J63">
      <formula1>$I$2:$I$8</formula1>
    </dataValidation>
    <dataValidation type="list" allowBlank="1" showInputMessage="1" showErrorMessage="1" prompt=" - " sqref="V61:V63">
      <formula1>$J$3:$J$6</formula1>
    </dataValidation>
    <dataValidation type="list" allowBlank="1" showInputMessage="1" showErrorMessage="1" prompt=" - " sqref="B61 B63">
      <formula1>$F$2:$F$10</formula1>
    </dataValidation>
    <dataValidation type="list" allowBlank="1" showInputMessage="1" showErrorMessage="1" prompt=" - " sqref="C61 C63">
      <formula1>$D$2:$D$14</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9CC00"/>
  </sheetPr>
  <dimension ref="A1:AH1000"/>
  <sheetViews>
    <sheetView showGridLines="0" topLeftCell="N39" zoomScale="70" zoomScaleNormal="70" workbookViewId="0">
      <selection activeCell="W45" sqref="W45"/>
    </sheetView>
  </sheetViews>
  <sheetFormatPr baseColWidth="10" defaultColWidth="15.140625" defaultRowHeight="15" customHeight="1" x14ac:dyDescent="0.25"/>
  <cols>
    <col min="1" max="1" width="7.5703125" customWidth="1"/>
    <col min="2" max="2" width="10" customWidth="1"/>
    <col min="3" max="3" width="17" customWidth="1"/>
    <col min="4" max="4" width="19.5703125" customWidth="1"/>
    <col min="5" max="5" width="30.42578125" customWidth="1"/>
    <col min="6" max="6" width="24" customWidth="1"/>
    <col min="7" max="7" width="38.140625" customWidth="1"/>
    <col min="8" max="8" width="31.7109375" customWidth="1"/>
    <col min="9" max="9" width="13.42578125" customWidth="1"/>
    <col min="10" max="10" width="12.140625" customWidth="1"/>
    <col min="11" max="11" width="19.42578125" customWidth="1"/>
    <col min="12" max="12" width="17.42578125" customWidth="1"/>
    <col min="13" max="13" width="13.42578125" customWidth="1"/>
    <col min="14" max="14" width="19.42578125" customWidth="1"/>
    <col min="15" max="15" width="13.7109375" customWidth="1"/>
    <col min="16" max="16" width="14.140625" customWidth="1"/>
    <col min="17" max="17" width="38.85546875" customWidth="1"/>
    <col min="18" max="18" width="16.42578125" customWidth="1"/>
    <col min="19" max="19" width="17" customWidth="1"/>
    <col min="20" max="20" width="29.140625" customWidth="1"/>
    <col min="21" max="21" width="16.28515625" customWidth="1"/>
    <col min="22" max="22" width="20.28515625" customWidth="1"/>
    <col min="23" max="23" width="23.140625" customWidth="1"/>
    <col min="24" max="24" width="17.140625" hidden="1" customWidth="1"/>
    <col min="25" max="25" width="17.85546875" customWidth="1"/>
    <col min="26" max="34" width="7.5703125" customWidth="1"/>
  </cols>
  <sheetData>
    <row r="1" spans="1:34" ht="12" hidden="1" customHeight="1" x14ac:dyDescent="0.35">
      <c r="A1" s="1"/>
      <c r="B1" s="2" t="s">
        <v>0</v>
      </c>
      <c r="C1" s="3" t="s">
        <v>1</v>
      </c>
      <c r="D1" s="3" t="s">
        <v>2</v>
      </c>
      <c r="E1" s="166"/>
      <c r="F1" s="5" t="s">
        <v>3</v>
      </c>
      <c r="G1" s="5" t="s">
        <v>4</v>
      </c>
      <c r="H1" s="5" t="s">
        <v>5</v>
      </c>
      <c r="I1" s="5" t="s">
        <v>6</v>
      </c>
      <c r="J1" s="5" t="s">
        <v>7</v>
      </c>
      <c r="K1" s="7"/>
      <c r="L1" s="7"/>
      <c r="M1" s="7"/>
      <c r="N1" s="7"/>
      <c r="O1" s="7"/>
      <c r="P1" s="7"/>
      <c r="Q1" s="7"/>
      <c r="R1" s="7"/>
      <c r="S1" s="7"/>
      <c r="T1" s="7"/>
      <c r="U1" s="7"/>
      <c r="V1" s="7"/>
      <c r="W1" s="7"/>
      <c r="X1" s="7"/>
      <c r="Y1" s="7"/>
      <c r="Z1" s="7"/>
      <c r="AA1" s="7"/>
      <c r="AB1" s="9"/>
      <c r="AC1" s="9"/>
      <c r="AD1" s="9"/>
      <c r="AE1" s="9"/>
      <c r="AF1" s="9"/>
      <c r="AG1" s="9"/>
      <c r="AH1" s="9"/>
    </row>
    <row r="2" spans="1:34" ht="24" hidden="1" customHeight="1" x14ac:dyDescent="0.35">
      <c r="A2" s="1"/>
      <c r="B2" s="10" t="s">
        <v>8</v>
      </c>
      <c r="C2" s="11" t="s">
        <v>9</v>
      </c>
      <c r="D2" s="11" t="s">
        <v>10</v>
      </c>
      <c r="E2" s="168"/>
      <c r="F2" s="11" t="s">
        <v>11</v>
      </c>
      <c r="G2" s="11" t="s">
        <v>12</v>
      </c>
      <c r="H2" s="11" t="s">
        <v>13</v>
      </c>
      <c r="I2" s="11" t="s">
        <v>14</v>
      </c>
      <c r="J2" s="11"/>
      <c r="K2" s="7"/>
      <c r="L2" s="7"/>
      <c r="M2" s="7"/>
      <c r="N2" s="7"/>
      <c r="O2" s="7"/>
      <c r="P2" s="7"/>
      <c r="Q2" s="7"/>
      <c r="R2" s="7"/>
      <c r="S2" s="7"/>
      <c r="T2" s="7"/>
      <c r="U2" s="7"/>
      <c r="V2" s="7"/>
      <c r="W2" s="7"/>
      <c r="X2" s="7"/>
      <c r="Y2" s="7"/>
      <c r="Z2" s="7"/>
      <c r="AA2" s="7"/>
      <c r="AB2" s="9"/>
      <c r="AC2" s="9"/>
      <c r="AD2" s="9"/>
      <c r="AE2" s="9"/>
      <c r="AF2" s="9"/>
      <c r="AG2" s="9"/>
      <c r="AH2" s="9"/>
    </row>
    <row r="3" spans="1:34" ht="24" hidden="1" customHeight="1" x14ac:dyDescent="0.35">
      <c r="A3" s="1"/>
      <c r="B3" s="10" t="s">
        <v>15</v>
      </c>
      <c r="C3" s="11" t="s">
        <v>16</v>
      </c>
      <c r="D3" s="11" t="s">
        <v>17</v>
      </c>
      <c r="E3" s="168"/>
      <c r="F3" s="11" t="s">
        <v>18</v>
      </c>
      <c r="G3" s="11" t="s">
        <v>19</v>
      </c>
      <c r="H3" s="11" t="s">
        <v>20</v>
      </c>
      <c r="I3" s="11" t="s">
        <v>21</v>
      </c>
      <c r="J3" s="11" t="s">
        <v>22</v>
      </c>
      <c r="K3" s="7"/>
      <c r="L3" s="7"/>
      <c r="M3" s="7"/>
      <c r="N3" s="7"/>
      <c r="O3" s="7"/>
      <c r="P3" s="7"/>
      <c r="Q3" s="7"/>
      <c r="R3" s="7"/>
      <c r="S3" s="7"/>
      <c r="T3" s="7"/>
      <c r="U3" s="7"/>
      <c r="V3" s="7"/>
      <c r="W3" s="7"/>
      <c r="X3" s="7"/>
      <c r="Y3" s="7"/>
      <c r="Z3" s="7"/>
      <c r="AA3" s="7"/>
      <c r="AB3" s="9"/>
      <c r="AC3" s="9"/>
      <c r="AD3" s="9"/>
      <c r="AE3" s="9"/>
      <c r="AF3" s="9"/>
      <c r="AG3" s="9"/>
      <c r="AH3" s="9"/>
    </row>
    <row r="4" spans="1:34" ht="12" hidden="1" customHeight="1" x14ac:dyDescent="0.35">
      <c r="A4" s="1"/>
      <c r="B4" s="10" t="s">
        <v>23</v>
      </c>
      <c r="C4" s="11" t="s">
        <v>24</v>
      </c>
      <c r="D4" s="11" t="s">
        <v>25</v>
      </c>
      <c r="E4" s="168"/>
      <c r="F4" s="11" t="s">
        <v>26</v>
      </c>
      <c r="G4" s="11"/>
      <c r="H4" s="11" t="s">
        <v>27</v>
      </c>
      <c r="I4" s="11" t="s">
        <v>28</v>
      </c>
      <c r="J4" s="11" t="s">
        <v>29</v>
      </c>
      <c r="K4" s="7"/>
      <c r="L4" s="7"/>
      <c r="M4" s="7"/>
      <c r="N4" s="7"/>
      <c r="O4" s="7"/>
      <c r="P4" s="7"/>
      <c r="Q4" s="7"/>
      <c r="R4" s="7"/>
      <c r="S4" s="7"/>
      <c r="T4" s="7"/>
      <c r="U4" s="7"/>
      <c r="V4" s="7"/>
      <c r="W4" s="7"/>
      <c r="X4" s="7"/>
      <c r="Y4" s="7"/>
      <c r="Z4" s="7"/>
      <c r="AA4" s="7"/>
      <c r="AB4" s="9"/>
      <c r="AC4" s="9"/>
      <c r="AD4" s="9"/>
      <c r="AE4" s="9"/>
      <c r="AF4" s="9"/>
      <c r="AG4" s="9"/>
      <c r="AH4" s="9"/>
    </row>
    <row r="5" spans="1:34" ht="12" hidden="1" customHeight="1" x14ac:dyDescent="0.35">
      <c r="A5" s="1"/>
      <c r="B5" s="10" t="s">
        <v>30</v>
      </c>
      <c r="C5" s="11" t="s">
        <v>31</v>
      </c>
      <c r="D5" s="11" t="s">
        <v>32</v>
      </c>
      <c r="E5" s="168"/>
      <c r="F5" s="11" t="s">
        <v>33</v>
      </c>
      <c r="G5" s="11"/>
      <c r="H5" s="11" t="s">
        <v>34</v>
      </c>
      <c r="I5" s="11" t="s">
        <v>35</v>
      </c>
      <c r="J5" s="11" t="s">
        <v>36</v>
      </c>
      <c r="K5" s="7"/>
      <c r="L5" s="7"/>
      <c r="M5" s="7"/>
      <c r="N5" s="7"/>
      <c r="O5" s="7"/>
      <c r="P5" s="7"/>
      <c r="Q5" s="7"/>
      <c r="R5" s="7"/>
      <c r="S5" s="7"/>
      <c r="T5" s="7"/>
      <c r="U5" s="7"/>
      <c r="V5" s="7"/>
      <c r="W5" s="7"/>
      <c r="X5" s="7"/>
      <c r="Y5" s="7"/>
      <c r="Z5" s="7"/>
      <c r="AA5" s="7"/>
      <c r="AB5" s="9"/>
      <c r="AC5" s="9"/>
      <c r="AD5" s="9"/>
      <c r="AE5" s="9"/>
      <c r="AF5" s="9"/>
      <c r="AG5" s="9"/>
      <c r="AH5" s="9"/>
    </row>
    <row r="6" spans="1:34" ht="12" hidden="1" customHeight="1" x14ac:dyDescent="0.35">
      <c r="A6" s="1"/>
      <c r="B6" s="10" t="s">
        <v>37</v>
      </c>
      <c r="C6" s="11" t="s">
        <v>38</v>
      </c>
      <c r="D6" s="11" t="s">
        <v>39</v>
      </c>
      <c r="E6" s="168"/>
      <c r="F6" s="11" t="s">
        <v>40</v>
      </c>
      <c r="G6" s="11"/>
      <c r="H6" s="11"/>
      <c r="I6" s="11" t="s">
        <v>41</v>
      </c>
      <c r="J6" s="11" t="s">
        <v>42</v>
      </c>
      <c r="K6" s="7"/>
      <c r="L6" s="7"/>
      <c r="M6" s="7"/>
      <c r="N6" s="7"/>
      <c r="O6" s="7"/>
      <c r="P6" s="7"/>
      <c r="Q6" s="7"/>
      <c r="R6" s="7"/>
      <c r="S6" s="7"/>
      <c r="T6" s="7"/>
      <c r="U6" s="7"/>
      <c r="V6" s="7"/>
      <c r="W6" s="7"/>
      <c r="X6" s="7"/>
      <c r="Y6" s="7"/>
      <c r="Z6" s="7"/>
      <c r="AA6" s="7"/>
      <c r="AB6" s="9"/>
      <c r="AC6" s="9"/>
      <c r="AD6" s="9"/>
      <c r="AE6" s="9"/>
      <c r="AF6" s="9"/>
      <c r="AG6" s="9"/>
      <c r="AH6" s="9"/>
    </row>
    <row r="7" spans="1:34" ht="12" hidden="1" customHeight="1" x14ac:dyDescent="0.35">
      <c r="A7" s="1"/>
      <c r="B7" s="10" t="s">
        <v>43</v>
      </c>
      <c r="C7" s="11" t="s">
        <v>44</v>
      </c>
      <c r="D7" s="11" t="s">
        <v>45</v>
      </c>
      <c r="E7" s="168"/>
      <c r="F7" s="11" t="s">
        <v>46</v>
      </c>
      <c r="G7" s="11"/>
      <c r="H7" s="11"/>
      <c r="I7" s="11" t="s">
        <v>47</v>
      </c>
      <c r="J7" s="11"/>
      <c r="K7" s="7"/>
      <c r="L7" s="7"/>
      <c r="M7" s="7"/>
      <c r="N7" s="7"/>
      <c r="O7" s="7"/>
      <c r="P7" s="7"/>
      <c r="Q7" s="7"/>
      <c r="R7" s="7"/>
      <c r="S7" s="7"/>
      <c r="T7" s="7"/>
      <c r="U7" s="7"/>
      <c r="V7" s="7"/>
      <c r="W7" s="7"/>
      <c r="X7" s="7"/>
      <c r="Y7" s="7"/>
      <c r="Z7" s="7"/>
      <c r="AA7" s="7"/>
      <c r="AB7" s="9"/>
      <c r="AC7" s="9"/>
      <c r="AD7" s="9"/>
      <c r="AE7" s="9"/>
      <c r="AF7" s="9"/>
      <c r="AG7" s="9"/>
      <c r="AH7" s="9"/>
    </row>
    <row r="8" spans="1:34" ht="12" hidden="1" customHeight="1" x14ac:dyDescent="0.35">
      <c r="A8" s="1"/>
      <c r="B8" s="10" t="s">
        <v>48</v>
      </c>
      <c r="C8" s="11" t="s">
        <v>49</v>
      </c>
      <c r="D8" s="11" t="s">
        <v>50</v>
      </c>
      <c r="E8" s="168"/>
      <c r="F8" s="11" t="s">
        <v>51</v>
      </c>
      <c r="G8" s="11"/>
      <c r="H8" s="11"/>
      <c r="I8" s="11" t="s">
        <v>52</v>
      </c>
      <c r="J8" s="11"/>
      <c r="K8" s="7"/>
      <c r="L8" s="7"/>
      <c r="M8" s="7"/>
      <c r="N8" s="7"/>
      <c r="O8" s="7"/>
      <c r="P8" s="7"/>
      <c r="Q8" s="7"/>
      <c r="R8" s="7"/>
      <c r="S8" s="7"/>
      <c r="T8" s="7"/>
      <c r="U8" s="7"/>
      <c r="V8" s="7"/>
      <c r="W8" s="7"/>
      <c r="X8" s="7"/>
      <c r="Y8" s="7"/>
      <c r="Z8" s="7"/>
      <c r="AA8" s="7"/>
      <c r="AB8" s="9"/>
      <c r="AC8" s="9"/>
      <c r="AD8" s="9"/>
      <c r="AE8" s="9"/>
      <c r="AF8" s="9"/>
      <c r="AG8" s="9"/>
      <c r="AH8" s="9"/>
    </row>
    <row r="9" spans="1:34" ht="12" hidden="1" customHeight="1" x14ac:dyDescent="0.35">
      <c r="A9" s="1"/>
      <c r="B9" s="10" t="s">
        <v>53</v>
      </c>
      <c r="C9" s="11" t="s">
        <v>54</v>
      </c>
      <c r="D9" s="11" t="s">
        <v>55</v>
      </c>
      <c r="E9" s="168"/>
      <c r="F9" s="11" t="s">
        <v>56</v>
      </c>
      <c r="G9" s="11"/>
      <c r="H9" s="11"/>
      <c r="I9" s="11"/>
      <c r="J9" s="11"/>
      <c r="K9" s="7"/>
      <c r="L9" s="7"/>
      <c r="M9" s="7"/>
      <c r="N9" s="7"/>
      <c r="O9" s="7"/>
      <c r="P9" s="7"/>
      <c r="Q9" s="7"/>
      <c r="R9" s="7"/>
      <c r="S9" s="7"/>
      <c r="T9" s="7"/>
      <c r="U9" s="7"/>
      <c r="V9" s="7"/>
      <c r="W9" s="7"/>
      <c r="X9" s="7"/>
      <c r="Y9" s="7"/>
      <c r="Z9" s="7"/>
      <c r="AA9" s="7"/>
      <c r="AB9" s="9"/>
      <c r="AC9" s="9"/>
      <c r="AD9" s="9"/>
      <c r="AE9" s="9"/>
      <c r="AF9" s="9"/>
      <c r="AG9" s="9"/>
      <c r="AH9" s="9"/>
    </row>
    <row r="10" spans="1:34" ht="12" hidden="1" customHeight="1" x14ac:dyDescent="0.35">
      <c r="A10" s="1"/>
      <c r="B10" s="10" t="s">
        <v>57</v>
      </c>
      <c r="C10" s="11" t="s">
        <v>58</v>
      </c>
      <c r="D10" s="11" t="s">
        <v>59</v>
      </c>
      <c r="E10" s="168"/>
      <c r="F10" s="11" t="s">
        <v>60</v>
      </c>
      <c r="G10" s="11"/>
      <c r="H10" s="11"/>
      <c r="I10" s="11"/>
      <c r="J10" s="11"/>
      <c r="K10" s="7"/>
      <c r="L10" s="7"/>
      <c r="M10" s="7"/>
      <c r="N10" s="7"/>
      <c r="O10" s="7"/>
      <c r="P10" s="7"/>
      <c r="Q10" s="7"/>
      <c r="R10" s="7"/>
      <c r="S10" s="7"/>
      <c r="T10" s="7"/>
      <c r="U10" s="7"/>
      <c r="V10" s="7"/>
      <c r="W10" s="7"/>
      <c r="X10" s="7"/>
      <c r="Y10" s="7"/>
      <c r="Z10" s="7"/>
      <c r="AA10" s="7"/>
      <c r="AB10" s="9"/>
      <c r="AC10" s="9"/>
      <c r="AD10" s="9"/>
      <c r="AE10" s="9"/>
      <c r="AF10" s="9"/>
      <c r="AG10" s="9"/>
      <c r="AH10" s="9"/>
    </row>
    <row r="11" spans="1:34" ht="12" hidden="1" customHeight="1" x14ac:dyDescent="0.35">
      <c r="A11" s="1"/>
      <c r="B11" s="10" t="s">
        <v>61</v>
      </c>
      <c r="C11" s="11" t="s">
        <v>62</v>
      </c>
      <c r="D11" s="11" t="s">
        <v>63</v>
      </c>
      <c r="E11" s="168"/>
      <c r="F11" s="13"/>
      <c r="G11" s="13"/>
      <c r="H11" s="13"/>
      <c r="I11" s="13"/>
      <c r="J11" s="7"/>
      <c r="K11" s="7"/>
      <c r="L11" s="7"/>
      <c r="M11" s="7"/>
      <c r="N11" s="7"/>
      <c r="O11" s="7"/>
      <c r="P11" s="7"/>
      <c r="Q11" s="7"/>
      <c r="R11" s="7"/>
      <c r="S11" s="7"/>
      <c r="T11" s="7"/>
      <c r="U11" s="7"/>
      <c r="V11" s="7"/>
      <c r="W11" s="7"/>
      <c r="X11" s="7"/>
      <c r="Y11" s="7"/>
      <c r="Z11" s="7"/>
      <c r="AA11" s="7"/>
      <c r="AB11" s="9"/>
      <c r="AC11" s="9"/>
      <c r="AD11" s="9"/>
      <c r="AE11" s="9"/>
      <c r="AF11" s="9"/>
      <c r="AG11" s="9"/>
      <c r="AH11" s="9"/>
    </row>
    <row r="12" spans="1:34" ht="12" hidden="1" customHeight="1" x14ac:dyDescent="0.35">
      <c r="A12" s="1"/>
      <c r="B12" s="10" t="s">
        <v>64</v>
      </c>
      <c r="C12" s="11" t="s">
        <v>65</v>
      </c>
      <c r="D12" s="11" t="s">
        <v>66</v>
      </c>
      <c r="E12" s="168"/>
      <c r="F12" s="13"/>
      <c r="G12" s="13"/>
      <c r="H12" s="13"/>
      <c r="I12" s="13"/>
      <c r="J12" s="7"/>
      <c r="K12" s="7"/>
      <c r="L12" s="7"/>
      <c r="M12" s="7"/>
      <c r="N12" s="7"/>
      <c r="O12" s="7"/>
      <c r="P12" s="7"/>
      <c r="Q12" s="7"/>
      <c r="R12" s="7"/>
      <c r="S12" s="7"/>
      <c r="T12" s="7"/>
      <c r="U12" s="7"/>
      <c r="V12" s="7"/>
      <c r="W12" s="7"/>
      <c r="X12" s="7"/>
      <c r="Y12" s="7"/>
      <c r="Z12" s="7"/>
      <c r="AA12" s="7"/>
      <c r="AB12" s="9"/>
      <c r="AC12" s="9"/>
      <c r="AD12" s="9"/>
      <c r="AE12" s="9"/>
      <c r="AF12" s="9"/>
      <c r="AG12" s="9"/>
      <c r="AH12" s="9"/>
    </row>
    <row r="13" spans="1:34" ht="12" hidden="1" customHeight="1" x14ac:dyDescent="0.35">
      <c r="A13" s="1"/>
      <c r="B13" s="10" t="s">
        <v>67</v>
      </c>
      <c r="C13" s="11" t="s">
        <v>68</v>
      </c>
      <c r="D13" s="11" t="s">
        <v>69</v>
      </c>
      <c r="E13" s="168"/>
      <c r="F13" s="13"/>
      <c r="G13" s="13"/>
      <c r="H13" s="13"/>
      <c r="I13" s="13"/>
      <c r="J13" s="7"/>
      <c r="K13" s="7"/>
      <c r="L13" s="7"/>
      <c r="M13" s="7"/>
      <c r="N13" s="7"/>
      <c r="O13" s="7"/>
      <c r="P13" s="7"/>
      <c r="Q13" s="7"/>
      <c r="R13" s="7"/>
      <c r="S13" s="7"/>
      <c r="T13" s="7"/>
      <c r="U13" s="7"/>
      <c r="V13" s="7"/>
      <c r="W13" s="7"/>
      <c r="X13" s="7"/>
      <c r="Y13" s="7"/>
      <c r="Z13" s="7"/>
      <c r="AA13" s="7"/>
      <c r="AB13" s="9"/>
      <c r="AC13" s="9"/>
      <c r="AD13" s="9"/>
      <c r="AE13" s="9"/>
      <c r="AF13" s="9"/>
      <c r="AG13" s="9"/>
      <c r="AH13" s="9"/>
    </row>
    <row r="14" spans="1:34" ht="12" hidden="1" customHeight="1" x14ac:dyDescent="0.35">
      <c r="A14" s="1"/>
      <c r="B14" s="10" t="s">
        <v>70</v>
      </c>
      <c r="C14" s="11" t="s">
        <v>71</v>
      </c>
      <c r="D14" s="11" t="s">
        <v>72</v>
      </c>
      <c r="E14" s="168"/>
      <c r="F14" s="13"/>
      <c r="G14" s="13"/>
      <c r="H14" s="13"/>
      <c r="I14" s="13"/>
      <c r="J14" s="7"/>
      <c r="K14" s="7"/>
      <c r="L14" s="7"/>
      <c r="M14" s="7"/>
      <c r="N14" s="7"/>
      <c r="O14" s="7"/>
      <c r="P14" s="7"/>
      <c r="Q14" s="7"/>
      <c r="R14" s="7"/>
      <c r="S14" s="7"/>
      <c r="T14" s="7"/>
      <c r="U14" s="7"/>
      <c r="V14" s="7"/>
      <c r="W14" s="7"/>
      <c r="X14" s="7"/>
      <c r="Y14" s="7"/>
      <c r="Z14" s="7"/>
      <c r="AA14" s="7"/>
      <c r="AB14" s="9"/>
      <c r="AC14" s="9"/>
      <c r="AD14" s="9"/>
      <c r="AE14" s="9"/>
      <c r="AF14" s="9"/>
      <c r="AG14" s="9"/>
      <c r="AH14" s="9"/>
    </row>
    <row r="15" spans="1:34" ht="12" hidden="1" customHeight="1" x14ac:dyDescent="0.35">
      <c r="A15" s="1"/>
      <c r="B15" s="10" t="s">
        <v>73</v>
      </c>
      <c r="C15" s="11" t="s">
        <v>74</v>
      </c>
      <c r="D15" s="11"/>
      <c r="E15" s="168"/>
      <c r="F15" s="13"/>
      <c r="G15" s="13"/>
      <c r="H15" s="13"/>
      <c r="I15" s="13"/>
      <c r="J15" s="7"/>
      <c r="K15" s="7"/>
      <c r="L15" s="7"/>
      <c r="M15" s="7"/>
      <c r="N15" s="7"/>
      <c r="O15" s="7"/>
      <c r="P15" s="7"/>
      <c r="Q15" s="7"/>
      <c r="R15" s="7"/>
      <c r="S15" s="7"/>
      <c r="T15" s="7"/>
      <c r="U15" s="7"/>
      <c r="V15" s="7"/>
      <c r="W15" s="7"/>
      <c r="X15" s="7"/>
      <c r="Y15" s="7"/>
      <c r="Z15" s="7"/>
      <c r="AA15" s="7"/>
      <c r="AB15" s="9"/>
      <c r="AC15" s="9"/>
      <c r="AD15" s="9"/>
      <c r="AE15" s="9"/>
      <c r="AF15" s="9"/>
      <c r="AG15" s="9"/>
      <c r="AH15" s="9"/>
    </row>
    <row r="16" spans="1:34" ht="12" hidden="1" customHeight="1" x14ac:dyDescent="0.35">
      <c r="A16" s="1"/>
      <c r="B16" s="10" t="s">
        <v>75</v>
      </c>
      <c r="C16" s="11" t="s">
        <v>76</v>
      </c>
      <c r="D16" s="11"/>
      <c r="E16" s="168"/>
      <c r="F16" s="13"/>
      <c r="G16" s="13"/>
      <c r="H16" s="13"/>
      <c r="I16" s="13"/>
      <c r="J16" s="7"/>
      <c r="K16" s="7"/>
      <c r="L16" s="7"/>
      <c r="M16" s="7"/>
      <c r="N16" s="7"/>
      <c r="O16" s="7"/>
      <c r="P16" s="7"/>
      <c r="Q16" s="7"/>
      <c r="R16" s="7"/>
      <c r="S16" s="7"/>
      <c r="T16" s="7"/>
      <c r="U16" s="7"/>
      <c r="V16" s="7"/>
      <c r="W16" s="7"/>
      <c r="X16" s="7"/>
      <c r="Y16" s="7"/>
      <c r="Z16" s="7"/>
      <c r="AA16" s="7"/>
      <c r="AB16" s="9"/>
      <c r="AC16" s="9"/>
      <c r="AD16" s="9"/>
      <c r="AE16" s="9"/>
      <c r="AF16" s="9"/>
      <c r="AG16" s="9"/>
      <c r="AH16" s="9"/>
    </row>
    <row r="17" spans="1:34" ht="12" hidden="1" customHeight="1" x14ac:dyDescent="0.35">
      <c r="A17" s="1"/>
      <c r="B17" s="10" t="s">
        <v>77</v>
      </c>
      <c r="C17" s="11" t="s">
        <v>78</v>
      </c>
      <c r="D17" s="11"/>
      <c r="E17" s="168"/>
      <c r="F17" s="13"/>
      <c r="G17" s="13"/>
      <c r="H17" s="7"/>
      <c r="I17" s="13"/>
      <c r="J17" s="7"/>
      <c r="K17" s="7"/>
      <c r="L17" s="7"/>
      <c r="M17" s="7"/>
      <c r="N17" s="7"/>
      <c r="O17" s="7"/>
      <c r="P17" s="7"/>
      <c r="Q17" s="7"/>
      <c r="R17" s="7"/>
      <c r="S17" s="7"/>
      <c r="T17" s="7"/>
      <c r="U17" s="7"/>
      <c r="V17" s="7"/>
      <c r="W17" s="7"/>
      <c r="X17" s="7"/>
      <c r="Y17" s="7"/>
      <c r="Z17" s="7"/>
      <c r="AA17" s="7"/>
      <c r="AB17" s="9"/>
      <c r="AC17" s="9"/>
      <c r="AD17" s="9"/>
      <c r="AE17" s="9"/>
      <c r="AF17" s="9"/>
      <c r="AG17" s="9"/>
      <c r="AH17" s="9"/>
    </row>
    <row r="18" spans="1:34" ht="12" hidden="1" customHeight="1" x14ac:dyDescent="0.35">
      <c r="A18" s="1"/>
      <c r="B18" s="7"/>
      <c r="C18" s="7"/>
      <c r="D18" s="7"/>
      <c r="E18" s="7"/>
      <c r="F18" s="7"/>
      <c r="G18" s="7"/>
      <c r="H18" s="7"/>
      <c r="I18" s="7"/>
      <c r="J18" s="7"/>
      <c r="K18" s="7"/>
      <c r="L18" s="7"/>
      <c r="M18" s="7"/>
      <c r="N18" s="7"/>
      <c r="O18" s="7"/>
      <c r="P18" s="7"/>
      <c r="Q18" s="7"/>
      <c r="R18" s="7"/>
      <c r="S18" s="7"/>
      <c r="T18" s="7"/>
      <c r="U18" s="7"/>
      <c r="V18" s="7"/>
      <c r="W18" s="7"/>
      <c r="X18" s="7"/>
      <c r="Y18" s="7"/>
      <c r="Z18" s="7"/>
      <c r="AA18" s="7"/>
      <c r="AB18" s="9"/>
      <c r="AC18" s="9"/>
      <c r="AD18" s="9"/>
      <c r="AE18" s="9"/>
      <c r="AF18" s="9"/>
      <c r="AG18" s="9"/>
      <c r="AH18" s="9"/>
    </row>
    <row r="19" spans="1:34" ht="12" hidden="1" customHeight="1" x14ac:dyDescent="0.35">
      <c r="A19" s="1"/>
      <c r="B19" s="7"/>
      <c r="C19" s="7"/>
      <c r="D19" s="7"/>
      <c r="E19" s="7"/>
      <c r="F19" s="7"/>
      <c r="G19" s="7"/>
      <c r="H19" s="7"/>
      <c r="I19" s="7"/>
      <c r="J19" s="7"/>
      <c r="K19" s="7"/>
      <c r="L19" s="7"/>
      <c r="M19" s="7"/>
      <c r="N19" s="7"/>
      <c r="O19" s="7"/>
      <c r="P19" s="7"/>
      <c r="Q19" s="7"/>
      <c r="R19" s="7"/>
      <c r="S19" s="7"/>
      <c r="T19" s="7"/>
      <c r="U19" s="7"/>
      <c r="V19" s="7"/>
      <c r="W19" s="7"/>
      <c r="X19" s="7"/>
      <c r="Y19" s="7"/>
      <c r="Z19" s="7"/>
      <c r="AA19" s="7"/>
      <c r="AB19" s="9"/>
      <c r="AC19" s="9"/>
      <c r="AD19" s="9"/>
      <c r="AE19" s="9"/>
      <c r="AF19" s="9"/>
      <c r="AG19" s="9"/>
      <c r="AH19" s="9"/>
    </row>
    <row r="20" spans="1:34" ht="12" hidden="1" customHeight="1" x14ac:dyDescent="0.35">
      <c r="A20" s="1"/>
      <c r="B20" s="7"/>
      <c r="C20" s="7"/>
      <c r="D20" s="7"/>
      <c r="E20" s="7"/>
      <c r="F20" s="7"/>
      <c r="G20" s="7"/>
      <c r="H20" s="7"/>
      <c r="I20" s="7"/>
      <c r="J20" s="7"/>
      <c r="K20" s="7"/>
      <c r="L20" s="7"/>
      <c r="M20" s="7"/>
      <c r="N20" s="7"/>
      <c r="O20" s="7"/>
      <c r="P20" s="7"/>
      <c r="Q20" s="7"/>
      <c r="R20" s="7"/>
      <c r="S20" s="7"/>
      <c r="T20" s="7"/>
      <c r="U20" s="7"/>
      <c r="V20" s="7"/>
      <c r="W20" s="7"/>
      <c r="X20" s="7"/>
      <c r="Y20" s="7"/>
      <c r="Z20" s="7"/>
      <c r="AA20" s="7"/>
      <c r="AB20" s="9"/>
      <c r="AC20" s="9"/>
      <c r="AD20" s="9"/>
      <c r="AE20" s="9"/>
      <c r="AF20" s="9"/>
      <c r="AG20" s="9"/>
      <c r="AH20" s="9"/>
    </row>
    <row r="21" spans="1:34" ht="37.5" customHeight="1" x14ac:dyDescent="0.25">
      <c r="A21" s="1461"/>
      <c r="B21" s="1391"/>
      <c r="C21" s="1384"/>
      <c r="D21" s="1448" t="s">
        <v>79</v>
      </c>
      <c r="E21" s="1391"/>
      <c r="F21" s="1391"/>
      <c r="G21" s="1391"/>
      <c r="H21" s="1391"/>
      <c r="I21" s="1391"/>
      <c r="J21" s="1391"/>
      <c r="K21" s="1391"/>
      <c r="L21" s="1391"/>
      <c r="M21" s="1391"/>
      <c r="N21" s="1391"/>
      <c r="O21" s="1391"/>
      <c r="P21" s="1391"/>
      <c r="Q21" s="1391"/>
      <c r="R21" s="1391"/>
      <c r="S21" s="1391"/>
      <c r="T21" s="1384"/>
      <c r="U21" s="1499" t="s">
        <v>80</v>
      </c>
      <c r="V21" s="1393"/>
      <c r="W21" s="1382"/>
      <c r="X21" s="7"/>
      <c r="Y21" s="7"/>
      <c r="Z21" s="7"/>
      <c r="AA21" s="7"/>
      <c r="AB21" s="9"/>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4"/>
      <c r="R22" s="1454"/>
      <c r="S22" s="1454"/>
      <c r="T22" s="1400"/>
      <c r="U22" s="1513" t="s">
        <v>81</v>
      </c>
      <c r="V22" s="1363"/>
      <c r="W22" s="1369"/>
      <c r="X22" s="7"/>
      <c r="Y22" s="7"/>
      <c r="Z22" s="7"/>
      <c r="AA22" s="7"/>
      <c r="AB22" s="9"/>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4"/>
      <c r="R23" s="1454"/>
      <c r="S23" s="1454"/>
      <c r="T23" s="1400"/>
      <c r="U23" s="456" t="s">
        <v>83</v>
      </c>
      <c r="V23" s="20"/>
      <c r="W23" s="457"/>
      <c r="X23" s="7"/>
      <c r="Y23" s="7"/>
      <c r="Z23" s="7"/>
      <c r="AA23" s="7"/>
      <c r="AB23" s="9"/>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367"/>
      <c r="R24" s="1367"/>
      <c r="S24" s="1367"/>
      <c r="T24" s="1406"/>
      <c r="U24" s="1515" t="s">
        <v>84</v>
      </c>
      <c r="V24" s="1396"/>
      <c r="W24" s="1371"/>
      <c r="X24" s="7"/>
      <c r="Y24" s="7"/>
      <c r="Z24" s="7"/>
      <c r="AA24" s="7"/>
      <c r="AB24" s="9"/>
      <c r="AC24" s="9"/>
      <c r="AD24" s="9"/>
      <c r="AE24" s="9"/>
      <c r="AF24" s="9"/>
      <c r="AG24" s="9"/>
      <c r="AH24" s="9"/>
    </row>
    <row r="25" spans="1:34" ht="36.75" customHeight="1" x14ac:dyDescent="0.25">
      <c r="A25" s="22"/>
      <c r="B25" s="23"/>
      <c r="C25" s="23"/>
      <c r="D25" s="23"/>
      <c r="E25" s="23"/>
      <c r="F25" s="25"/>
      <c r="G25" s="25"/>
      <c r="H25" s="25"/>
      <c r="I25" s="25"/>
      <c r="J25" s="25"/>
      <c r="K25" s="25"/>
      <c r="L25" s="25"/>
      <c r="M25" s="25"/>
      <c r="N25" s="25"/>
      <c r="O25" s="25"/>
      <c r="P25" s="25"/>
      <c r="Q25" s="25"/>
      <c r="R25" s="25"/>
      <c r="S25" s="25"/>
      <c r="T25" s="25"/>
      <c r="U25" s="25"/>
      <c r="V25" s="27"/>
      <c r="W25" s="27"/>
      <c r="X25" s="27"/>
      <c r="Y25" s="7"/>
      <c r="Z25" s="7"/>
      <c r="AA25" s="7"/>
      <c r="AB25" s="9"/>
      <c r="AC25" s="9"/>
      <c r="AD25" s="9"/>
      <c r="AE25" s="9"/>
      <c r="AF25" s="9"/>
      <c r="AG25" s="9"/>
      <c r="AH25" s="9"/>
    </row>
    <row r="26" spans="1:34" ht="63" customHeight="1" x14ac:dyDescent="0.25">
      <c r="A26" s="1436" t="s">
        <v>85</v>
      </c>
      <c r="B26" s="1389"/>
      <c r="C26" s="1378"/>
      <c r="D26" s="18"/>
      <c r="E26" s="18"/>
      <c r="F26" s="1440" t="str">
        <f>CONCATENATE("INFORME DE SEGUIMIENTO DEL PROCESO ",A27)</f>
        <v>INFORME DE SEGUIMIENTO DEL PROCESO DISEÑOS</v>
      </c>
      <c r="G26" s="1382"/>
      <c r="H26" s="458"/>
      <c r="I26" s="1442" t="s">
        <v>86</v>
      </c>
      <c r="J26" s="1389"/>
      <c r="K26" s="1389"/>
      <c r="L26" s="1389"/>
      <c r="M26" s="1378"/>
      <c r="N26" s="179"/>
      <c r="O26" s="25"/>
      <c r="P26" s="32"/>
      <c r="Q26" s="32"/>
      <c r="R26" s="18"/>
      <c r="S26" s="18"/>
      <c r="T26" s="18"/>
      <c r="U26" s="18"/>
      <c r="V26" s="18"/>
      <c r="W26" s="18"/>
      <c r="X26" s="18"/>
      <c r="Y26" s="7"/>
      <c r="Z26" s="7"/>
      <c r="AA26" s="7"/>
      <c r="AB26" s="9"/>
      <c r="AC26" s="9"/>
      <c r="AD26" s="9"/>
      <c r="AE26" s="9"/>
      <c r="AF26" s="9"/>
      <c r="AG26" s="9"/>
      <c r="AH26" s="9"/>
    </row>
    <row r="27" spans="1:34" ht="53.25" customHeight="1" x14ac:dyDescent="0.25">
      <c r="A27" s="1436" t="s">
        <v>38</v>
      </c>
      <c r="B27" s="1389"/>
      <c r="C27" s="1378"/>
      <c r="D27" s="18"/>
      <c r="E27" s="18"/>
      <c r="F27" s="34" t="s">
        <v>87</v>
      </c>
      <c r="G27" s="35">
        <f>+COUNTA(E40:E159)</f>
        <v>5</v>
      </c>
      <c r="H27" s="459"/>
      <c r="I27" s="1443" t="s">
        <v>88</v>
      </c>
      <c r="J27" s="1393"/>
      <c r="K27" s="1382"/>
      <c r="L27" s="1444">
        <f>COUNTIF(I40:I140,"CORRECCIÓN")</f>
        <v>1</v>
      </c>
      <c r="M27" s="1382"/>
      <c r="N27" s="30"/>
      <c r="O27" s="18"/>
      <c r="P27" s="1497" t="s">
        <v>89</v>
      </c>
      <c r="Q27" s="1359"/>
      <c r="R27" s="1359"/>
      <c r="S27" s="1359"/>
      <c r="T27" s="1359"/>
      <c r="U27" s="1359"/>
      <c r="V27" s="1359"/>
      <c r="W27" s="18"/>
      <c r="X27" s="18"/>
      <c r="Y27" s="7"/>
      <c r="Z27" s="7"/>
      <c r="AA27" s="7"/>
      <c r="AB27" s="9"/>
      <c r="AC27" s="9"/>
      <c r="AD27" s="9"/>
      <c r="AE27" s="9"/>
      <c r="AF27" s="9"/>
      <c r="AG27" s="9"/>
      <c r="AH27" s="9"/>
    </row>
    <row r="28" spans="1:34" ht="56.25" customHeight="1" x14ac:dyDescent="0.35">
      <c r="A28" s="38"/>
      <c r="B28" s="18"/>
      <c r="C28" s="18"/>
      <c r="D28" s="39"/>
      <c r="E28" s="18"/>
      <c r="F28" s="34" t="s">
        <v>90</v>
      </c>
      <c r="G28" s="40">
        <f>+COUNTA(H40:H159)</f>
        <v>6</v>
      </c>
      <c r="H28" s="459"/>
      <c r="I28" s="1432" t="s">
        <v>91</v>
      </c>
      <c r="J28" s="1363"/>
      <c r="K28" s="1369"/>
      <c r="L28" s="1433">
        <f>COUNTIF(I40:I140,"ACCIÓN PREVENTIVA")</f>
        <v>2</v>
      </c>
      <c r="M28" s="1369"/>
      <c r="N28" s="18"/>
      <c r="O28" s="18"/>
      <c r="P28" s="187" t="s">
        <v>92</v>
      </c>
      <c r="Q28" s="188" t="s">
        <v>93</v>
      </c>
      <c r="R28" s="188" t="s">
        <v>94</v>
      </c>
      <c r="S28" s="189" t="s">
        <v>95</v>
      </c>
      <c r="T28" s="42" t="s">
        <v>96</v>
      </c>
      <c r="U28" s="460" t="s">
        <v>97</v>
      </c>
      <c r="V28" s="42" t="s">
        <v>98</v>
      </c>
      <c r="W28" s="18"/>
      <c r="X28" s="18"/>
      <c r="Y28" s="7"/>
      <c r="Z28" s="7"/>
      <c r="AA28" s="7"/>
      <c r="AB28" s="9"/>
      <c r="AC28" s="9"/>
      <c r="AD28" s="9"/>
      <c r="AE28" s="9"/>
      <c r="AF28" s="9"/>
      <c r="AG28" s="9"/>
      <c r="AH28" s="9"/>
    </row>
    <row r="29" spans="1:34" ht="53.25" customHeight="1" x14ac:dyDescent="0.35">
      <c r="A29" s="38"/>
      <c r="B29" s="18"/>
      <c r="C29" s="18"/>
      <c r="D29" s="46"/>
      <c r="E29" s="18"/>
      <c r="F29" s="47" t="s">
        <v>99</v>
      </c>
      <c r="G29" s="48">
        <f>+COUNTIF(V40:V159,"Cerrada")</f>
        <v>5</v>
      </c>
      <c r="H29" s="459"/>
      <c r="I29" s="1432" t="s">
        <v>100</v>
      </c>
      <c r="J29" s="1363"/>
      <c r="K29" s="1369"/>
      <c r="L29" s="1433">
        <f>COUNTIF(I40:I140,"ACCIÓN CORRECTIVA")</f>
        <v>1</v>
      </c>
      <c r="M29" s="1369"/>
      <c r="N29" s="30"/>
      <c r="O29" s="18"/>
      <c r="P29" s="187">
        <v>2011</v>
      </c>
      <c r="Q29" s="188">
        <v>0</v>
      </c>
      <c r="R29" s="187">
        <v>0</v>
      </c>
      <c r="S29" s="187">
        <v>0</v>
      </c>
      <c r="T29" s="188">
        <f t="shared" ref="T29:T31" si="0">+Q29+R29+S29</f>
        <v>0</v>
      </c>
      <c r="U29" s="188">
        <v>0</v>
      </c>
      <c r="V29" s="188">
        <v>0</v>
      </c>
      <c r="W29" s="18"/>
      <c r="X29" s="18"/>
      <c r="Y29" s="7"/>
      <c r="Z29" s="7"/>
      <c r="AA29" s="7"/>
      <c r="AB29" s="9"/>
      <c r="AC29" s="9"/>
      <c r="AD29" s="9"/>
      <c r="AE29" s="9"/>
      <c r="AF29" s="9"/>
      <c r="AG29" s="9"/>
      <c r="AH29" s="9"/>
    </row>
    <row r="30" spans="1:34" ht="48.75" customHeight="1" x14ac:dyDescent="0.35">
      <c r="A30" s="38"/>
      <c r="B30" s="18"/>
      <c r="C30" s="18"/>
      <c r="D30" s="39"/>
      <c r="E30" s="18"/>
      <c r="F30" s="52" t="s">
        <v>101</v>
      </c>
      <c r="G30" s="53">
        <f>+COUNTIF(V40:V159,"Cerrada Condicional")</f>
        <v>0</v>
      </c>
      <c r="H30" s="459"/>
      <c r="I30" s="1434" t="s">
        <v>102</v>
      </c>
      <c r="J30" s="1435"/>
      <c r="K30" s="1380"/>
      <c r="L30" s="1431">
        <f>COUNTIF(I40:I140,"ACCIÓN DE MEJORA")</f>
        <v>2</v>
      </c>
      <c r="M30" s="1380"/>
      <c r="N30" s="18"/>
      <c r="O30" s="18"/>
      <c r="P30" s="191">
        <v>2012</v>
      </c>
      <c r="Q30" s="60">
        <v>0</v>
      </c>
      <c r="R30" s="191">
        <v>0</v>
      </c>
      <c r="S30" s="191">
        <v>0</v>
      </c>
      <c r="T30" s="60">
        <f t="shared" si="0"/>
        <v>0</v>
      </c>
      <c r="U30" s="60">
        <v>0</v>
      </c>
      <c r="V30" s="60">
        <v>0</v>
      </c>
      <c r="W30" s="18"/>
      <c r="X30" s="18"/>
      <c r="Y30" s="7"/>
      <c r="Z30" s="7"/>
      <c r="AA30" s="7"/>
      <c r="AB30" s="9"/>
      <c r="AC30" s="9"/>
      <c r="AD30" s="9"/>
      <c r="AE30" s="9"/>
      <c r="AF30" s="9"/>
      <c r="AG30" s="9"/>
      <c r="AH30" s="9"/>
    </row>
    <row r="31" spans="1:34" ht="58.5" customHeight="1" x14ac:dyDescent="0.35">
      <c r="A31" s="38"/>
      <c r="B31" s="18"/>
      <c r="C31" s="18"/>
      <c r="D31" s="46"/>
      <c r="E31" s="18"/>
      <c r="F31" s="34" t="s">
        <v>104</v>
      </c>
      <c r="G31" s="35">
        <f>+COUNTIF(V40:V159,"Abierta - en Desarrollo")</f>
        <v>1</v>
      </c>
      <c r="H31" s="459"/>
      <c r="I31" s="1430" t="s">
        <v>105</v>
      </c>
      <c r="J31" s="1389"/>
      <c r="K31" s="1389"/>
      <c r="L31" s="1389"/>
      <c r="M31" s="1378"/>
      <c r="N31" s="18"/>
      <c r="O31" s="18"/>
      <c r="P31" s="191">
        <v>2013</v>
      </c>
      <c r="Q31" s="60">
        <v>0</v>
      </c>
      <c r="R31" s="191">
        <v>0</v>
      </c>
      <c r="S31" s="191">
        <v>0</v>
      </c>
      <c r="T31" s="60">
        <f t="shared" si="0"/>
        <v>0</v>
      </c>
      <c r="U31" s="60">
        <v>0</v>
      </c>
      <c r="V31" s="60">
        <v>0</v>
      </c>
      <c r="W31" s="18"/>
      <c r="X31" s="18"/>
      <c r="Y31" s="7"/>
      <c r="Z31" s="7"/>
      <c r="AA31" s="7"/>
      <c r="AB31" s="9"/>
      <c r="AC31" s="9"/>
      <c r="AD31" s="9"/>
      <c r="AE31" s="9"/>
      <c r="AF31" s="9"/>
      <c r="AG31" s="9"/>
      <c r="AH31" s="9"/>
    </row>
    <row r="32" spans="1:34" ht="63" customHeight="1" x14ac:dyDescent="0.35">
      <c r="A32" s="38"/>
      <c r="B32" s="18"/>
      <c r="C32" s="18"/>
      <c r="D32" s="39"/>
      <c r="E32" s="18"/>
      <c r="F32" s="64" t="s">
        <v>106</v>
      </c>
      <c r="G32" s="48">
        <f>+COUNTIF(V40:V159,"Abierta - Vencida")</f>
        <v>0</v>
      </c>
      <c r="H32" s="459"/>
      <c r="I32" s="65" t="s">
        <v>14</v>
      </c>
      <c r="J32" s="66">
        <f>COUNTIF(J40:J46,"SGC")</f>
        <v>6</v>
      </c>
      <c r="K32" s="67" t="s">
        <v>35</v>
      </c>
      <c r="L32" s="68">
        <f>COUNTIF(J40:J46,"S&amp;SO")</f>
        <v>0</v>
      </c>
      <c r="M32" s="461" t="s">
        <v>96</v>
      </c>
      <c r="N32" s="18"/>
      <c r="O32" s="25"/>
      <c r="P32" s="191">
        <v>2014</v>
      </c>
      <c r="Q32" s="60"/>
      <c r="R32" s="191"/>
      <c r="S32" s="191"/>
      <c r="T32" s="60"/>
      <c r="U32" s="60"/>
      <c r="V32" s="60"/>
      <c r="W32" s="18"/>
      <c r="X32" s="18"/>
      <c r="Y32" s="7"/>
      <c r="Z32" s="7"/>
      <c r="AA32" s="7"/>
      <c r="AB32" s="9"/>
      <c r="AC32" s="9"/>
      <c r="AD32" s="9"/>
      <c r="AE32" s="9"/>
      <c r="AF32" s="9"/>
      <c r="AG32" s="9"/>
      <c r="AH32" s="9"/>
    </row>
    <row r="33" spans="1:34" ht="42.75" customHeight="1" x14ac:dyDescent="0.35">
      <c r="A33" s="38"/>
      <c r="B33" s="18"/>
      <c r="C33" s="18"/>
      <c r="D33" s="18"/>
      <c r="E33" s="18"/>
      <c r="F33" s="70" t="s">
        <v>107</v>
      </c>
      <c r="G33" s="71">
        <f>SUM(G31:G32)</f>
        <v>1</v>
      </c>
      <c r="H33" s="459"/>
      <c r="I33" s="72" t="s">
        <v>52</v>
      </c>
      <c r="J33" s="73">
        <f>COUNTIF(J40:J46,"SCI")</f>
        <v>0</v>
      </c>
      <c r="K33" s="74" t="s">
        <v>28</v>
      </c>
      <c r="L33" s="75">
        <f>COUNTIF(J40:J46,"SGSI")</f>
        <v>0</v>
      </c>
      <c r="M33" s="1501">
        <f>+J32+J33+J34+J35+L32+L33+L34</f>
        <v>6</v>
      </c>
      <c r="N33" s="18"/>
      <c r="O33" s="25"/>
      <c r="P33" s="203" t="s">
        <v>108</v>
      </c>
      <c r="Q33" s="77">
        <f t="shared" ref="Q33:V33" si="1">SUM(Q29:Q32)</f>
        <v>0</v>
      </c>
      <c r="R33" s="77">
        <f t="shared" si="1"/>
        <v>0</v>
      </c>
      <c r="S33" s="77">
        <f t="shared" si="1"/>
        <v>0</v>
      </c>
      <c r="T33" s="77">
        <f t="shared" si="1"/>
        <v>0</v>
      </c>
      <c r="U33" s="77">
        <f t="shared" si="1"/>
        <v>0</v>
      </c>
      <c r="V33" s="77">
        <f t="shared" si="1"/>
        <v>0</v>
      </c>
      <c r="W33" s="18"/>
      <c r="X33" s="18"/>
      <c r="Y33" s="7"/>
      <c r="Z33" s="7"/>
      <c r="AA33" s="7"/>
      <c r="AB33" s="9"/>
      <c r="AC33" s="9"/>
      <c r="AD33" s="9"/>
      <c r="AE33" s="9"/>
      <c r="AF33" s="9"/>
      <c r="AG33" s="9"/>
      <c r="AH33" s="9"/>
    </row>
    <row r="34" spans="1:34" ht="54.75" customHeight="1" x14ac:dyDescent="0.35">
      <c r="A34" s="38"/>
      <c r="B34" s="18"/>
      <c r="C34" s="18"/>
      <c r="D34" s="18"/>
      <c r="E34" s="18"/>
      <c r="F34" s="34" t="s">
        <v>109</v>
      </c>
      <c r="G34" s="40">
        <f>+COUNTA(Q40:Q159)</f>
        <v>5</v>
      </c>
      <c r="H34" s="18"/>
      <c r="I34" s="72" t="s">
        <v>47</v>
      </c>
      <c r="J34" s="73">
        <f>COUNTIF(J40:J46,"SGA")</f>
        <v>0</v>
      </c>
      <c r="K34" s="79" t="s">
        <v>21</v>
      </c>
      <c r="L34" s="80">
        <f>COUNTIF(J40:J46,"SIGA")</f>
        <v>0</v>
      </c>
      <c r="M34" s="1467"/>
      <c r="N34" s="18"/>
      <c r="O34" s="25"/>
      <c r="P34" s="82"/>
      <c r="Q34" s="82"/>
      <c r="R34" s="18"/>
      <c r="S34" s="18"/>
      <c r="T34" s="18"/>
      <c r="U34" s="18"/>
      <c r="V34" s="18"/>
      <c r="W34" s="18"/>
      <c r="X34" s="18"/>
      <c r="Y34" s="7"/>
      <c r="Z34" s="7"/>
      <c r="AA34" s="7"/>
      <c r="AB34" s="9"/>
      <c r="AC34" s="9"/>
      <c r="AD34" s="9"/>
      <c r="AE34" s="9"/>
      <c r="AF34" s="9"/>
      <c r="AG34" s="9"/>
      <c r="AH34" s="9"/>
    </row>
    <row r="35" spans="1:34" ht="42.75" customHeight="1" x14ac:dyDescent="0.35">
      <c r="A35" s="38"/>
      <c r="B35" s="18"/>
      <c r="C35" s="18"/>
      <c r="D35" s="30"/>
      <c r="E35" s="30"/>
      <c r="F35" s="84" t="s">
        <v>110</v>
      </c>
      <c r="G35" s="88">
        <f>+COUNTA(T40:T159)</f>
        <v>5</v>
      </c>
      <c r="H35" s="18"/>
      <c r="I35" s="89" t="s">
        <v>41</v>
      </c>
      <c r="J35" s="80">
        <f>COUNTIF(J40:J46,"SRS")</f>
        <v>0</v>
      </c>
      <c r="K35" s="18"/>
      <c r="L35" s="18"/>
      <c r="M35" s="18"/>
      <c r="N35" s="18"/>
      <c r="O35" s="18"/>
      <c r="P35" s="18"/>
      <c r="Q35" s="82"/>
      <c r="R35" s="82"/>
      <c r="S35" s="91"/>
      <c r="T35" s="91"/>
      <c r="U35" s="32"/>
      <c r="V35" s="18"/>
      <c r="W35" s="18"/>
      <c r="X35" s="18"/>
      <c r="Y35" s="7"/>
      <c r="Z35" s="7"/>
      <c r="AA35" s="7"/>
      <c r="AB35" s="9"/>
      <c r="AC35" s="9"/>
      <c r="AD35" s="9"/>
      <c r="AE35" s="9"/>
      <c r="AF35" s="9"/>
      <c r="AG35" s="9"/>
      <c r="AH35" s="9"/>
    </row>
    <row r="36" spans="1:34" ht="42.75" customHeight="1" x14ac:dyDescent="0.35">
      <c r="A36" s="38"/>
      <c r="B36" s="18"/>
      <c r="C36" s="18"/>
      <c r="D36" s="30"/>
      <c r="E36" s="30"/>
      <c r="F36" s="30"/>
      <c r="G36" s="30"/>
      <c r="H36" s="18"/>
      <c r="I36" s="30"/>
      <c r="J36" s="30"/>
      <c r="K36" s="18"/>
      <c r="L36" s="18"/>
      <c r="M36" s="18"/>
      <c r="N36" s="18"/>
      <c r="O36" s="18"/>
      <c r="P36" s="18"/>
      <c r="Q36" s="82"/>
      <c r="R36" s="82"/>
      <c r="S36" s="91"/>
      <c r="T36" s="91"/>
      <c r="U36" s="32"/>
      <c r="V36" s="18"/>
      <c r="W36" s="18"/>
      <c r="X36" s="18"/>
      <c r="Y36" s="7"/>
      <c r="Z36" s="7"/>
      <c r="AA36" s="7"/>
      <c r="AB36" s="9"/>
      <c r="AC36" s="9"/>
      <c r="AD36" s="9"/>
      <c r="AE36" s="9"/>
      <c r="AF36" s="9"/>
      <c r="AG36" s="9"/>
      <c r="AH36" s="9"/>
    </row>
    <row r="37" spans="1:34" ht="42.75" customHeight="1" x14ac:dyDescent="0.35">
      <c r="A37" s="38"/>
      <c r="B37" s="18"/>
      <c r="C37" s="18"/>
      <c r="D37" s="30"/>
      <c r="E37" s="30"/>
      <c r="F37" s="30"/>
      <c r="G37" s="30"/>
      <c r="H37" s="30"/>
      <c r="I37" s="30"/>
      <c r="J37" s="30"/>
      <c r="K37" s="30"/>
      <c r="L37" s="30"/>
      <c r="M37" s="30"/>
      <c r="N37" s="18"/>
      <c r="O37" s="18"/>
      <c r="P37" s="18"/>
      <c r="Q37" s="18"/>
      <c r="R37" s="32"/>
      <c r="S37" s="82"/>
      <c r="T37" s="82"/>
      <c r="U37" s="82"/>
      <c r="V37" s="91"/>
      <c r="W37" s="91"/>
      <c r="X37" s="32"/>
      <c r="Y37" s="7"/>
      <c r="Z37" s="7"/>
      <c r="AA37" s="7"/>
      <c r="AB37" s="9"/>
      <c r="AC37" s="9"/>
      <c r="AD37" s="9"/>
      <c r="AE37" s="9"/>
      <c r="AF37" s="9"/>
      <c r="AG37" s="9"/>
      <c r="AH37" s="9"/>
    </row>
    <row r="38" spans="1:34" ht="48.75" customHeight="1" x14ac:dyDescent="0.25">
      <c r="A38" s="1465" t="s">
        <v>114</v>
      </c>
      <c r="B38" s="1389"/>
      <c r="C38" s="1389"/>
      <c r="D38" s="1389"/>
      <c r="E38" s="1389"/>
      <c r="F38" s="1389"/>
      <c r="G38" s="1389"/>
      <c r="H38" s="1479" t="s">
        <v>116</v>
      </c>
      <c r="I38" s="1389"/>
      <c r="J38" s="1389"/>
      <c r="K38" s="1389"/>
      <c r="L38" s="1389"/>
      <c r="M38" s="1389"/>
      <c r="N38" s="1389"/>
      <c r="O38" s="1389"/>
      <c r="P38" s="1378"/>
      <c r="Q38" s="1476" t="s">
        <v>293</v>
      </c>
      <c r="R38" s="1391"/>
      <c r="S38" s="1384"/>
      <c r="T38" s="1462" t="s">
        <v>118</v>
      </c>
      <c r="U38" s="1389"/>
      <c r="V38" s="1389"/>
      <c r="W38" s="1378"/>
      <c r="X38" s="219" t="s">
        <v>119</v>
      </c>
      <c r="Y38" s="101"/>
      <c r="Z38" s="102"/>
      <c r="AA38" s="7"/>
      <c r="AB38" s="9"/>
      <c r="AC38" s="9"/>
      <c r="AD38" s="9"/>
      <c r="AE38" s="9"/>
      <c r="AF38" s="9"/>
      <c r="AG38" s="9"/>
      <c r="AH38" s="9"/>
    </row>
    <row r="39" spans="1:34" ht="78.75" customHeight="1" thickBot="1" x14ac:dyDescent="0.3">
      <c r="A39" s="221" t="s">
        <v>120</v>
      </c>
      <c r="B39" s="104" t="s">
        <v>3</v>
      </c>
      <c r="C39" s="104" t="s">
        <v>121</v>
      </c>
      <c r="D39" s="104" t="s">
        <v>122</v>
      </c>
      <c r="E39" s="104" t="s">
        <v>123</v>
      </c>
      <c r="F39" s="105" t="s">
        <v>4</v>
      </c>
      <c r="G39" s="464" t="s">
        <v>124</v>
      </c>
      <c r="H39" s="223" t="s">
        <v>125</v>
      </c>
      <c r="I39" s="107" t="s">
        <v>5</v>
      </c>
      <c r="J39" s="107" t="s">
        <v>126</v>
      </c>
      <c r="K39" s="107" t="s">
        <v>127</v>
      </c>
      <c r="L39" s="108" t="s">
        <v>128</v>
      </c>
      <c r="M39" s="109" t="s">
        <v>129</v>
      </c>
      <c r="N39" s="109" t="s">
        <v>130</v>
      </c>
      <c r="O39" s="109" t="s">
        <v>131</v>
      </c>
      <c r="P39" s="110" t="s">
        <v>132</v>
      </c>
      <c r="Q39" s="111" t="s">
        <v>133</v>
      </c>
      <c r="R39" s="112" t="s">
        <v>134</v>
      </c>
      <c r="S39" s="113" t="s">
        <v>135</v>
      </c>
      <c r="T39" s="109" t="s">
        <v>133</v>
      </c>
      <c r="U39" s="109" t="s">
        <v>134</v>
      </c>
      <c r="V39" s="109" t="s">
        <v>136</v>
      </c>
      <c r="W39" s="114" t="s">
        <v>137</v>
      </c>
      <c r="X39" s="480"/>
      <c r="Y39" s="102"/>
      <c r="Z39" s="102"/>
      <c r="AA39" s="7"/>
      <c r="AB39" s="9"/>
      <c r="AC39" s="9"/>
      <c r="AD39" s="9"/>
      <c r="AE39" s="9"/>
      <c r="AF39" s="9"/>
      <c r="AG39" s="9"/>
      <c r="AH39" s="9"/>
    </row>
    <row r="40" spans="1:34" ht="163.5" hidden="1" customHeight="1" x14ac:dyDescent="0.25">
      <c r="A40" s="116">
        <v>1</v>
      </c>
      <c r="B40" s="117" t="s">
        <v>11</v>
      </c>
      <c r="C40" s="117" t="s">
        <v>10</v>
      </c>
      <c r="D40" s="118">
        <v>42026</v>
      </c>
      <c r="E40" s="119" t="s">
        <v>697</v>
      </c>
      <c r="F40" s="117" t="s">
        <v>19</v>
      </c>
      <c r="G40" s="119" t="s">
        <v>600</v>
      </c>
      <c r="H40" s="120" t="s">
        <v>698</v>
      </c>
      <c r="I40" s="121" t="s">
        <v>34</v>
      </c>
      <c r="J40" s="121" t="s">
        <v>14</v>
      </c>
      <c r="K40" s="121" t="s">
        <v>699</v>
      </c>
      <c r="L40" s="121" t="s">
        <v>700</v>
      </c>
      <c r="M40" s="121" t="s">
        <v>182</v>
      </c>
      <c r="N40" s="122">
        <v>42026</v>
      </c>
      <c r="O40" s="122">
        <v>42026</v>
      </c>
      <c r="P40" s="122">
        <v>42185</v>
      </c>
      <c r="Q40" s="120" t="s">
        <v>701</v>
      </c>
      <c r="R40" s="121" t="s">
        <v>702</v>
      </c>
      <c r="S40" s="121" t="s">
        <v>703</v>
      </c>
      <c r="T40" s="120" t="s">
        <v>704</v>
      </c>
      <c r="U40" s="283" t="str">
        <f>HYPERLINK("http://www.idep.edu.co/?page_id=17422","http://www.idep.edu.co/?page_id=17422")</f>
        <v>http://www.idep.edu.co/?page_id=17422</v>
      </c>
      <c r="V40" s="123" t="s">
        <v>36</v>
      </c>
      <c r="W40" s="121" t="s">
        <v>705</v>
      </c>
      <c r="X40" s="123" t="str">
        <f t="shared" ref="X40:X46" ca="1" si="2">+IF(P40="","",IF(TODAY()-P40&gt;0,"VENCIDA","EN DESARROLLO"))</f>
        <v>VENCIDA</v>
      </c>
      <c r="Y40" s="516"/>
      <c r="Z40" s="517"/>
      <c r="AA40" s="7"/>
      <c r="AB40" s="9"/>
      <c r="AC40" s="9"/>
      <c r="AD40" s="9"/>
      <c r="AE40" s="9"/>
      <c r="AF40" s="9"/>
      <c r="AG40" s="9"/>
      <c r="AH40" s="9"/>
    </row>
    <row r="41" spans="1:34" ht="202.5" hidden="1" customHeight="1" x14ac:dyDescent="0.25">
      <c r="A41" s="116">
        <v>2</v>
      </c>
      <c r="B41" s="117" t="s">
        <v>11</v>
      </c>
      <c r="C41" s="117" t="s">
        <v>10</v>
      </c>
      <c r="D41" s="118">
        <v>42290</v>
      </c>
      <c r="E41" s="119" t="s">
        <v>706</v>
      </c>
      <c r="F41" s="117" t="s">
        <v>19</v>
      </c>
      <c r="G41" s="119" t="s">
        <v>707</v>
      </c>
      <c r="H41" s="120" t="s">
        <v>708</v>
      </c>
      <c r="I41" s="121" t="s">
        <v>20</v>
      </c>
      <c r="J41" s="121" t="s">
        <v>14</v>
      </c>
      <c r="K41" s="121" t="s">
        <v>709</v>
      </c>
      <c r="L41" s="121" t="s">
        <v>254</v>
      </c>
      <c r="M41" s="121" t="s">
        <v>654</v>
      </c>
      <c r="N41" s="122">
        <v>42334</v>
      </c>
      <c r="O41" s="122">
        <v>42334</v>
      </c>
      <c r="P41" s="122">
        <v>42551</v>
      </c>
      <c r="Q41" s="120" t="s">
        <v>710</v>
      </c>
      <c r="R41" s="121" t="s">
        <v>711</v>
      </c>
      <c r="S41" s="122">
        <v>42429</v>
      </c>
      <c r="T41" s="120" t="s">
        <v>712</v>
      </c>
      <c r="U41" s="122">
        <v>42583</v>
      </c>
      <c r="V41" s="123" t="s">
        <v>36</v>
      </c>
      <c r="W41" s="121" t="s">
        <v>713</v>
      </c>
      <c r="X41" s="123" t="str">
        <f t="shared" ca="1" si="2"/>
        <v>VENCIDA</v>
      </c>
      <c r="Y41" s="165"/>
      <c r="Z41" s="165"/>
      <c r="AA41" s="7"/>
      <c r="AB41" s="9"/>
      <c r="AC41" s="9"/>
      <c r="AD41" s="9"/>
      <c r="AE41" s="9"/>
      <c r="AF41" s="9"/>
      <c r="AG41" s="9"/>
      <c r="AH41" s="9"/>
    </row>
    <row r="42" spans="1:34" ht="255" hidden="1" customHeight="1" x14ac:dyDescent="0.25">
      <c r="A42" s="116">
        <v>3</v>
      </c>
      <c r="B42" s="117" t="s">
        <v>11</v>
      </c>
      <c r="C42" s="117" t="s">
        <v>10</v>
      </c>
      <c r="D42" s="118">
        <v>42290</v>
      </c>
      <c r="E42" s="119" t="s">
        <v>714</v>
      </c>
      <c r="F42" s="117" t="s">
        <v>19</v>
      </c>
      <c r="G42" s="119" t="s">
        <v>715</v>
      </c>
      <c r="H42" s="120" t="s">
        <v>716</v>
      </c>
      <c r="I42" s="121" t="s">
        <v>20</v>
      </c>
      <c r="J42" s="121" t="s">
        <v>14</v>
      </c>
      <c r="K42" s="121" t="s">
        <v>717</v>
      </c>
      <c r="L42" s="121" t="s">
        <v>254</v>
      </c>
      <c r="M42" s="121" t="s">
        <v>654</v>
      </c>
      <c r="N42" s="122">
        <v>42313</v>
      </c>
      <c r="O42" s="122">
        <v>42323</v>
      </c>
      <c r="P42" s="122">
        <v>42490</v>
      </c>
      <c r="Q42" s="120" t="s">
        <v>718</v>
      </c>
      <c r="R42" s="121" t="s">
        <v>719</v>
      </c>
      <c r="S42" s="122">
        <v>42478</v>
      </c>
      <c r="T42" s="120" t="s">
        <v>720</v>
      </c>
      <c r="U42" s="283" t="str">
        <f>HYPERLINK("http://overlay-context=/","http://www.idep.edu.co/?q=content/dis-05-proceso-de-dise%C3%B1os#overlay-context=")</f>
        <v>http://www.idep.edu.co/?q=content/dis-05-proceso-de-dise%C3%B1os#overlay-context=</v>
      </c>
      <c r="V42" s="123" t="s">
        <v>36</v>
      </c>
      <c r="W42" s="121" t="s">
        <v>721</v>
      </c>
      <c r="X42" s="123" t="str">
        <f t="shared" ca="1" si="2"/>
        <v>VENCIDA</v>
      </c>
      <c r="Y42" s="165"/>
      <c r="Z42" s="165"/>
      <c r="AA42" s="7"/>
      <c r="AB42" s="9"/>
      <c r="AC42" s="9"/>
      <c r="AD42" s="9"/>
      <c r="AE42" s="9"/>
      <c r="AF42" s="9"/>
      <c r="AG42" s="9"/>
      <c r="AH42" s="9"/>
    </row>
    <row r="43" spans="1:34" ht="252" hidden="1" customHeight="1" x14ac:dyDescent="0.25">
      <c r="A43" s="116">
        <v>4</v>
      </c>
      <c r="B43" s="117" t="s">
        <v>11</v>
      </c>
      <c r="C43" s="117" t="s">
        <v>10</v>
      </c>
      <c r="D43" s="118">
        <v>42290</v>
      </c>
      <c r="E43" s="119" t="s">
        <v>722</v>
      </c>
      <c r="F43" s="117" t="s">
        <v>19</v>
      </c>
      <c r="G43" s="119" t="s">
        <v>723</v>
      </c>
      <c r="H43" s="119" t="s">
        <v>724</v>
      </c>
      <c r="I43" s="117" t="s">
        <v>34</v>
      </c>
      <c r="J43" s="117" t="s">
        <v>14</v>
      </c>
      <c r="K43" s="117" t="s">
        <v>709</v>
      </c>
      <c r="L43" s="117" t="s">
        <v>254</v>
      </c>
      <c r="M43" s="117" t="s">
        <v>654</v>
      </c>
      <c r="N43" s="118">
        <v>42335</v>
      </c>
      <c r="O43" s="118">
        <v>42335</v>
      </c>
      <c r="P43" s="118">
        <v>42551</v>
      </c>
      <c r="Q43" s="119" t="s">
        <v>725</v>
      </c>
      <c r="R43" s="117" t="s">
        <v>726</v>
      </c>
      <c r="S43" s="118">
        <v>42429</v>
      </c>
      <c r="T43" s="119" t="s">
        <v>727</v>
      </c>
      <c r="U43" s="117"/>
      <c r="V43" s="175" t="s">
        <v>36</v>
      </c>
      <c r="W43" s="117" t="s">
        <v>728</v>
      </c>
      <c r="X43" s="244" t="str">
        <f t="shared" ca="1" si="2"/>
        <v>VENCIDA</v>
      </c>
      <c r="Y43" s="165"/>
      <c r="Z43" s="165"/>
      <c r="AA43" s="7"/>
      <c r="AB43" s="9"/>
      <c r="AC43" s="9"/>
      <c r="AD43" s="9"/>
      <c r="AE43" s="9"/>
      <c r="AF43" s="9"/>
      <c r="AG43" s="9"/>
      <c r="AH43" s="9"/>
    </row>
    <row r="44" spans="1:34" ht="155.25" customHeight="1" x14ac:dyDescent="0.25">
      <c r="A44" s="1523">
        <v>5</v>
      </c>
      <c r="B44" s="1527" t="s">
        <v>11</v>
      </c>
      <c r="C44" s="1527" t="s">
        <v>10</v>
      </c>
      <c r="D44" s="1528">
        <v>42753</v>
      </c>
      <c r="E44" s="1529" t="s">
        <v>687</v>
      </c>
      <c r="F44" s="1527" t="s">
        <v>12</v>
      </c>
      <c r="G44" s="1032" t="s">
        <v>688</v>
      </c>
      <c r="H44" s="1142" t="s">
        <v>729</v>
      </c>
      <c r="I44" s="525" t="s">
        <v>13</v>
      </c>
      <c r="J44" s="525" t="s">
        <v>14</v>
      </c>
      <c r="K44" s="523" t="s">
        <v>696</v>
      </c>
      <c r="L44" s="308" t="s">
        <v>691</v>
      </c>
      <c r="M44" s="304" t="s">
        <v>692</v>
      </c>
      <c r="N44" s="522">
        <v>42767</v>
      </c>
      <c r="O44" s="526">
        <v>42767</v>
      </c>
      <c r="P44" s="526">
        <v>42794</v>
      </c>
      <c r="Q44" s="1352" t="s">
        <v>730</v>
      </c>
      <c r="R44" s="1032" t="s">
        <v>731</v>
      </c>
      <c r="S44" s="1142"/>
      <c r="T44" s="1354" t="s">
        <v>2398</v>
      </c>
      <c r="U44" s="371" t="s">
        <v>2395</v>
      </c>
      <c r="V44" s="528" t="s">
        <v>36</v>
      </c>
      <c r="W44" s="1356" t="s">
        <v>2389</v>
      </c>
      <c r="X44" s="529" t="str">
        <f t="shared" ca="1" si="2"/>
        <v>VENCIDA</v>
      </c>
      <c r="Y44" s="125"/>
      <c r="Z44" s="125"/>
      <c r="AA44" s="7"/>
      <c r="AB44" s="9"/>
      <c r="AC44" s="9"/>
      <c r="AD44" s="9"/>
      <c r="AE44" s="9"/>
      <c r="AF44" s="9"/>
      <c r="AG44" s="9"/>
      <c r="AH44" s="9"/>
    </row>
    <row r="45" spans="1:34" ht="71.25" customHeight="1" x14ac:dyDescent="0.25">
      <c r="A45" s="1524"/>
      <c r="B45" s="1522"/>
      <c r="C45" s="1522"/>
      <c r="D45" s="1525"/>
      <c r="E45" s="1530"/>
      <c r="F45" s="1522"/>
      <c r="G45" s="1031" t="s">
        <v>694</v>
      </c>
      <c r="H45" s="1031" t="s">
        <v>695</v>
      </c>
      <c r="I45" s="130" t="s">
        <v>27</v>
      </c>
      <c r="J45" s="130" t="s">
        <v>14</v>
      </c>
      <c r="K45" s="130" t="s">
        <v>696</v>
      </c>
      <c r="L45" s="129" t="s">
        <v>691</v>
      </c>
      <c r="M45" s="130" t="s">
        <v>692</v>
      </c>
      <c r="N45" s="131">
        <v>42767</v>
      </c>
      <c r="O45" s="131">
        <v>42781</v>
      </c>
      <c r="P45" s="509">
        <v>42916</v>
      </c>
      <c r="Q45" s="1031"/>
      <c r="R45" s="1031"/>
      <c r="S45" s="1031"/>
      <c r="T45" s="1031"/>
      <c r="U45" s="1031"/>
      <c r="V45" s="132" t="s">
        <v>22</v>
      </c>
      <c r="W45" s="530"/>
      <c r="X45" s="531" t="str">
        <f t="shared" ca="1" si="2"/>
        <v>EN DESARROLLO</v>
      </c>
      <c r="Y45" s="125"/>
      <c r="Z45" s="125"/>
      <c r="AA45" s="7"/>
      <c r="AB45" s="9"/>
      <c r="AC45" s="9"/>
      <c r="AD45" s="9"/>
      <c r="AE45" s="9"/>
      <c r="AF45" s="9"/>
      <c r="AG45" s="9"/>
      <c r="AH45" s="9"/>
    </row>
    <row r="46" spans="1:34" ht="15" hidden="1" customHeight="1" x14ac:dyDescent="0.25">
      <c r="A46" s="504"/>
      <c r="B46" s="532"/>
      <c r="C46" s="532"/>
      <c r="D46" s="533"/>
      <c r="E46" s="534"/>
      <c r="F46" s="534"/>
      <c r="G46" s="534"/>
      <c r="H46" s="535"/>
      <c r="I46" s="532"/>
      <c r="J46" s="532"/>
      <c r="K46" s="536"/>
      <c r="L46" s="536"/>
      <c r="M46" s="536"/>
      <c r="N46" s="533"/>
      <c r="O46" s="532"/>
      <c r="P46" s="532"/>
      <c r="Q46" s="536"/>
      <c r="R46" s="536"/>
      <c r="S46" s="532"/>
      <c r="T46" s="536"/>
      <c r="U46" s="536"/>
      <c r="V46" s="537"/>
      <c r="W46" s="538"/>
      <c r="X46" s="539" t="str">
        <f t="shared" ca="1" si="2"/>
        <v/>
      </c>
      <c r="Y46" s="125"/>
      <c r="Z46" s="125"/>
      <c r="AA46" s="7"/>
      <c r="AB46" s="9"/>
      <c r="AC46" s="9"/>
      <c r="AD46" s="9"/>
      <c r="AE46" s="9"/>
      <c r="AF46" s="9"/>
      <c r="AG46" s="9"/>
      <c r="AH46" s="9"/>
    </row>
    <row r="47" spans="1:34" ht="12" customHeight="1" x14ac:dyDescent="0.35">
      <c r="A47" s="540"/>
      <c r="B47" s="541"/>
      <c r="C47" s="541"/>
      <c r="D47" s="541"/>
      <c r="E47" s="542"/>
      <c r="F47" s="541"/>
      <c r="G47" s="541"/>
      <c r="H47" s="541"/>
      <c r="I47" s="4"/>
      <c r="J47" s="4"/>
      <c r="K47" s="542"/>
      <c r="L47" s="542"/>
      <c r="M47" s="542"/>
      <c r="N47" s="4"/>
      <c r="O47" s="4"/>
      <c r="P47" s="4"/>
      <c r="Q47" s="542"/>
      <c r="R47" s="542"/>
      <c r="S47" s="4"/>
      <c r="T47" s="542"/>
      <c r="U47" s="542"/>
      <c r="V47" s="4"/>
      <c r="W47" s="542"/>
      <c r="X47" s="541"/>
      <c r="Y47" s="7"/>
      <c r="Z47" s="7"/>
      <c r="AA47" s="7"/>
      <c r="AB47" s="9"/>
      <c r="AC47" s="9"/>
      <c r="AD47" s="9"/>
      <c r="AE47" s="9"/>
      <c r="AF47" s="9"/>
      <c r="AG47" s="9"/>
      <c r="AH47" s="9"/>
    </row>
    <row r="48" spans="1:34"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9"/>
      <c r="AC48" s="9"/>
      <c r="AD48" s="9"/>
      <c r="AE48" s="9"/>
      <c r="AF48" s="9"/>
      <c r="AG48" s="9"/>
      <c r="AH48" s="9"/>
    </row>
    <row r="49" spans="1:34"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row>
    <row r="50" spans="1:34"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row>
    <row r="51" spans="1:34"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row>
    <row r="52" spans="1:34"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row>
    <row r="53" spans="1:34"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row>
    <row r="54" spans="1:34"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row>
    <row r="55" spans="1:34"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row>
    <row r="56" spans="1:34"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row>
    <row r="57" spans="1:34"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row>
    <row r="58" spans="1:34"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row>
    <row r="59" spans="1:34"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row>
    <row r="60" spans="1:34"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row>
    <row r="61" spans="1:34"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row>
    <row r="62" spans="1:34"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row>
    <row r="63" spans="1:34"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row>
    <row r="66" spans="1:34"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row>
    <row r="73" spans="1:34"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row>
    <row r="74" spans="1:34"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row>
    <row r="75" spans="1:34"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row>
    <row r="76" spans="1:34"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row>
    <row r="77" spans="1:34"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row>
    <row r="78" spans="1:34"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row>
    <row r="79" spans="1:34"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row>
    <row r="80" spans="1:34"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row>
    <row r="81" spans="1:34"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row>
    <row r="82" spans="1:34"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row>
    <row r="83" spans="1:34"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row>
    <row r="84" spans="1:34"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row>
    <row r="85" spans="1:34"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row>
    <row r="86" spans="1:34"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row>
    <row r="92" spans="1:34"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row>
    <row r="94" spans="1:34"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row>
    <row r="95" spans="1:34"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row>
    <row r="96" spans="1:34"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row>
    <row r="97" spans="1:34"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row>
    <row r="98" spans="1:34"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row>
    <row r="99" spans="1:34"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row>
    <row r="100" spans="1:34"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34"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34"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34"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row>
    <row r="104" spans="1:34"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row>
    <row r="105" spans="1:34"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row>
    <row r="106" spans="1:34"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row>
    <row r="107" spans="1:34"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row>
    <row r="108" spans="1:34"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34"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34"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34"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34"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row>
    <row r="114" spans="1:34"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row>
    <row r="115" spans="1:34"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row>
    <row r="116" spans="1:34"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row>
    <row r="117" spans="1:34"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row>
    <row r="118" spans="1:34"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row>
    <row r="119" spans="1:34"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row>
    <row r="120" spans="1:34"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row>
    <row r="121" spans="1:34"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row>
    <row r="122" spans="1:34"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row>
    <row r="123" spans="1:34"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row>
    <row r="124" spans="1:34"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row>
    <row r="125" spans="1:34"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row>
    <row r="126" spans="1:34"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row>
    <row r="127" spans="1:34"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row>
    <row r="128" spans="1:34"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row>
    <row r="129" spans="1:34"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row>
    <row r="130" spans="1:34"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row>
    <row r="131" spans="1:34"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row>
    <row r="132" spans="1:34"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row>
    <row r="133" spans="1:34"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row>
    <row r="134" spans="1:34"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row>
    <row r="135" spans="1:34"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row>
    <row r="136" spans="1:34"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row>
    <row r="137" spans="1:34"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row>
    <row r="138" spans="1:34"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row>
    <row r="139" spans="1:34"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row>
    <row r="140" spans="1:34"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row>
    <row r="141" spans="1:34"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row>
    <row r="142" spans="1:34"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row>
    <row r="143" spans="1:34"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row>
    <row r="144" spans="1:34"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row>
    <row r="145" spans="1:34"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row>
    <row r="146" spans="1:34"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row>
    <row r="147" spans="1:34"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row>
    <row r="148" spans="1:34"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row>
    <row r="149" spans="1:34"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row>
    <row r="150" spans="1:34"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row>
    <row r="151" spans="1:34"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row>
    <row r="152" spans="1:34"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row>
    <row r="153" spans="1:34"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row>
    <row r="154" spans="1:34"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row>
    <row r="155" spans="1:34"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row>
    <row r="156" spans="1:34"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row>
    <row r="157" spans="1:34"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row>
    <row r="158" spans="1:34"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row>
    <row r="160" spans="1:34"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row>
    <row r="163" spans="1:34"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row>
    <row r="164" spans="1:34"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row>
    <row r="165" spans="1:34"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row>
    <row r="166" spans="1:34"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row>
    <row r="167" spans="1:34"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row>
    <row r="168" spans="1:34"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row>
    <row r="170" spans="1:34"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row>
    <row r="171" spans="1:34"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row>
    <row r="172" spans="1:34"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row>
    <row r="173" spans="1:34"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row>
    <row r="174" spans="1:34"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row>
    <row r="175" spans="1:34"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row>
    <row r="176" spans="1:34"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row>
    <row r="177" spans="1:34"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row>
    <row r="178" spans="1:34"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row>
    <row r="180" spans="1:34"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row>
    <row r="181" spans="1:34"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row>
    <row r="182" spans="1:34"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row>
    <row r="183" spans="1:34"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row>
    <row r="201" spans="1:34"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row>
    <row r="202" spans="1:34"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row>
    <row r="203" spans="1:34"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row>
    <row r="204" spans="1:34"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row>
    <row r="206" spans="1:34"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row>
    <row r="209" spans="1:34"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row>
    <row r="210" spans="1:34"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row>
    <row r="211" spans="1:34"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row>
    <row r="212" spans="1:34"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row>
    <row r="213" spans="1:34"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row>
    <row r="214" spans="1:34"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row>
    <row r="215" spans="1:34"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row>
    <row r="216" spans="1:34"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row>
    <row r="217" spans="1:34"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row>
    <row r="218" spans="1:34"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row>
    <row r="219" spans="1:34"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row>
    <row r="220" spans="1:34"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row>
    <row r="221" spans="1:34"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row>
    <row r="222" spans="1:34"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row>
    <row r="223" spans="1:34"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row>
    <row r="224" spans="1:34"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row>
    <row r="225" spans="1:34"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row>
    <row r="226" spans="1:34"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row>
    <row r="227" spans="1:34"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row>
    <row r="228" spans="1:34"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row>
    <row r="229" spans="1:34"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row>
    <row r="230" spans="1:34"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row>
    <row r="231" spans="1:34"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row>
    <row r="232" spans="1:34"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row>
    <row r="233" spans="1:34"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row>
    <row r="234" spans="1:34"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row>
    <row r="235" spans="1:34"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row>
    <row r="237" spans="1:34"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row>
    <row r="241" spans="1:34"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row>
    <row r="242" spans="1:34"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row>
    <row r="247" spans="1:34"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row>
    <row r="248" spans="1:34"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row>
    <row r="249" spans="1:34"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row>
    <row r="251" spans="1:34"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row>
    <row r="252" spans="1:34"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row>
    <row r="254" spans="1:34"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row>
    <row r="255" spans="1:34"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row>
    <row r="256" spans="1:34"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row>
    <row r="257" spans="1:34"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row>
    <row r="258" spans="1:34"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row>
    <row r="262" spans="1:34"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row>
    <row r="263" spans="1:34"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row>
    <row r="264" spans="1:34"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row>
    <row r="265" spans="1:34"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row>
    <row r="266" spans="1:34"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row>
    <row r="267" spans="1:34"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row>
    <row r="268" spans="1:34"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row>
    <row r="273" spans="1:34"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row>
    <row r="274" spans="1:34"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row>
    <row r="275" spans="1:34"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row>
    <row r="276" spans="1:34"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row>
    <row r="277" spans="1:34"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row>
    <row r="278" spans="1:34"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row>
    <row r="279" spans="1:34"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row>
    <row r="280" spans="1:34"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row>
    <row r="281" spans="1:34"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row>
    <row r="282" spans="1:34"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row>
    <row r="283" spans="1:34"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row>
    <row r="284" spans="1:34"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row>
    <row r="285" spans="1:34"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row>
    <row r="286" spans="1:34"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row>
    <row r="287" spans="1:34"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row>
    <row r="288" spans="1:34"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row>
    <row r="289" spans="1:34"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row>
    <row r="316" spans="1:34"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row>
    <row r="317" spans="1:34"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row>
    <row r="318" spans="1:34"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row>
    <row r="319" spans="1:34"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row>
    <row r="320" spans="1:34"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row>
    <row r="321" spans="1:34"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row>
    <row r="322" spans="1:34"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row>
    <row r="323" spans="1:34"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row>
    <row r="324" spans="1:34"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row>
    <row r="325" spans="1:34"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row>
    <row r="326" spans="1:34"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row>
    <row r="327" spans="1:34"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row>
    <row r="328" spans="1:34"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row>
    <row r="329" spans="1:34"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row>
    <row r="330" spans="1:34"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row>
    <row r="331" spans="1:34"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row>
    <row r="332" spans="1:34"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row>
    <row r="333" spans="1:34"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row>
    <row r="334" spans="1:34"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row>
    <row r="335" spans="1:34"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row>
    <row r="336" spans="1:34"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row>
    <row r="337" spans="1:34"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row>
    <row r="338" spans="1:34"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row>
    <row r="339" spans="1:34"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row>
    <row r="340" spans="1:34"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row>
    <row r="341" spans="1:34"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row>
    <row r="342" spans="1:34"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row>
    <row r="343" spans="1:34"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row>
    <row r="344" spans="1:34"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row>
    <row r="345" spans="1:34"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row>
    <row r="346" spans="1:34"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row>
    <row r="347" spans="1:34"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row>
    <row r="348" spans="1:34"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row>
    <row r="349" spans="1:34"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row>
    <row r="350" spans="1:34"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row>
    <row r="351" spans="1:34"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row>
    <row r="352" spans="1:34"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row>
    <row r="353" spans="1:34"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row>
    <row r="354" spans="1:34"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row>
    <row r="355" spans="1:34"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row>
    <row r="356" spans="1:34"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row>
    <row r="357" spans="1:34"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row>
    <row r="358" spans="1:34"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row>
    <row r="363" spans="1:34"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row>
    <row r="364" spans="1:34"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row>
    <row r="365" spans="1:34"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row>
    <row r="366" spans="1:34"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row>
    <row r="367" spans="1:34"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row>
    <row r="369" spans="1:34"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row>
    <row r="370" spans="1:34"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row>
    <row r="371" spans="1:34"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row>
    <row r="372" spans="1:34"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row>
    <row r="373" spans="1:34"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row>
    <row r="390" spans="1:34"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row>
    <row r="391" spans="1:34"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row>
    <row r="392" spans="1:34"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row>
    <row r="393" spans="1:34"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row>
    <row r="395" spans="1:34"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row>
    <row r="399" spans="1:34"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row>
    <row r="400" spans="1:34"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row>
    <row r="401" spans="1:34"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row>
    <row r="402" spans="1:34"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row>
    <row r="403" spans="1:34"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row>
    <row r="407" spans="1:34"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row>
    <row r="408" spans="1:34"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row>
    <row r="409" spans="1:34"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row>
    <row r="410" spans="1:34"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row>
    <row r="411" spans="1:34"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row>
    <row r="433" spans="1:34"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row>
    <row r="471" spans="1:34"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row>
    <row r="472" spans="1:34"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row>
    <row r="473" spans="1:34"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row>
    <row r="474" spans="1:34"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row>
    <row r="475" spans="1:34"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row>
    <row r="478" spans="1:34"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row>
    <row r="479" spans="1:34"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row>
    <row r="480" spans="1:34"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row>
    <row r="481" spans="1:34"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row>
    <row r="482" spans="1:34"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row>
    <row r="495" spans="1:34"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row>
    <row r="515" spans="1:34"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row>
    <row r="522" spans="1:34"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row>
    <row r="579" spans="1:34"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row>
    <row r="580" spans="1:34"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row>
    <row r="581" spans="1:34"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row>
    <row r="582" spans="1:34"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row>
    <row r="583" spans="1:34"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row>
    <row r="584" spans="1:34"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row>
    <row r="585" spans="1:34"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row>
    <row r="586" spans="1:34"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row>
    <row r="587" spans="1:34"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row>
    <row r="588" spans="1:34"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row>
    <row r="589" spans="1:34"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row>
    <row r="612" spans="1:34"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row>
    <row r="615" spans="1:34"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row>
    <row r="616" spans="1:34"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row>
    <row r="617" spans="1:34"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row>
    <row r="618" spans="1:34"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row>
    <row r="619" spans="1:34"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row>
    <row r="624" spans="1:34"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row>
    <row r="625" spans="1:34"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row>
    <row r="626" spans="1:34"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row>
    <row r="627" spans="1:34"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row>
    <row r="628" spans="1:34"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row>
    <row r="629" spans="1:34"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row>
    <row r="630" spans="1:34"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row>
    <row r="631" spans="1:34"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row>
    <row r="632" spans="1:34"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row>
    <row r="633" spans="1:34"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row>
    <row r="634" spans="1:34"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row>
    <row r="635" spans="1:34"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row>
    <row r="657" spans="1:34"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row>
    <row r="658" spans="1:34"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row>
    <row r="659" spans="1:34"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row>
    <row r="660" spans="1:34"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row>
    <row r="661" spans="1:34"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row>
    <row r="664" spans="1:34"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row>
    <row r="665" spans="1:34"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row>
    <row r="666" spans="1:34"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row>
    <row r="667" spans="1:34"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row>
    <row r="673" spans="1:34"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row>
    <row r="674" spans="1:34"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row>
    <row r="675" spans="1:34"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row>
    <row r="676" spans="1:34"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row>
    <row r="677" spans="1:34"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row>
    <row r="678" spans="1:34"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row>
    <row r="679" spans="1:34"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row>
    <row r="696" spans="1:34"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row>
    <row r="700" spans="1:34"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row>
    <row r="701" spans="1:34"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row>
    <row r="702" spans="1:34"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row>
    <row r="703" spans="1:34"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row>
    <row r="704" spans="1:34"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row>
    <row r="705" spans="1:34"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row>
    <row r="706" spans="1:34"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row>
    <row r="707" spans="1:34"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row>
    <row r="708" spans="1:34"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row>
    <row r="709" spans="1:34"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row>
    <row r="710" spans="1:34"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row>
    <row r="711" spans="1:34"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row>
    <row r="712" spans="1:34"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row>
    <row r="713" spans="1:34"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row>
    <row r="714" spans="1:34"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row>
    <row r="715" spans="1:34"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row>
    <row r="716" spans="1:34"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row>
    <row r="717" spans="1:34"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row>
    <row r="718" spans="1:34"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row>
    <row r="719" spans="1:34"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row>
    <row r="720" spans="1:34"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row>
    <row r="721" spans="1:34"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row>
    <row r="722" spans="1:34"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row>
    <row r="723" spans="1:34"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row>
    <row r="724" spans="1:34"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row>
    <row r="725" spans="1:34"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row>
    <row r="726" spans="1:34"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row>
    <row r="727" spans="1:34"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row>
    <row r="728" spans="1:34"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row>
    <row r="729" spans="1:34"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row>
    <row r="730" spans="1:34"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row>
    <row r="731" spans="1:34"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row>
    <row r="732" spans="1:34"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row>
    <row r="733" spans="1:34"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row>
    <row r="734" spans="1:34"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row>
    <row r="742" spans="1:34"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row>
    <row r="743" spans="1:34"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row>
    <row r="766" spans="1:34"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row>
    <row r="783" spans="1:34"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row>
    <row r="811" spans="1:34"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row>
    <row r="812" spans="1:34"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row>
    <row r="813" spans="1:34"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row>
    <row r="857" spans="1:34"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row>
    <row r="858" spans="1:34"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row>
    <row r="859" spans="1:34"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row>
    <row r="860" spans="1:34"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row>
    <row r="861" spans="1:34"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row>
    <row r="902" spans="1:34"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row>
    <row r="903" spans="1:34"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row>
    <row r="904" spans="1:34"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row>
    <row r="905" spans="1:34"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row>
    <row r="906" spans="1:34"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row>
    <row r="907" spans="1:34"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row>
    <row r="908" spans="1:34"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row>
    <row r="909" spans="1:34"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row>
    <row r="910" spans="1:34"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row>
    <row r="911" spans="1:34"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row>
    <row r="912" spans="1:34"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row>
    <row r="913" spans="1:34"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row>
    <row r="914" spans="1:34"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row>
    <row r="915" spans="1:34"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row>
    <row r="916" spans="1:34"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row>
    <row r="917" spans="1:34"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row>
    <row r="918" spans="1:34"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row>
    <row r="919" spans="1:34"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row>
    <row r="920" spans="1:34"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row>
    <row r="921" spans="1:34"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row>
    <row r="922" spans="1:34"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row>
    <row r="923" spans="1:34"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row>
    <row r="924" spans="1:34"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row>
    <row r="925" spans="1:34"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row>
    <row r="926" spans="1:34"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row>
    <row r="927" spans="1:34"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row>
    <row r="928" spans="1:34"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row>
    <row r="934" spans="1:34"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row>
    <row r="939" spans="1:34"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row>
    <row r="941" spans="1:34"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row>
    <row r="944" spans="1:34"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row>
    <row r="945" spans="1:34"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row>
    <row r="946" spans="1:34"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row>
    <row r="947" spans="1:34"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row>
    <row r="988" spans="1:34"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row>
    <row r="989" spans="1:34"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row>
    <row r="990" spans="1:34"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row>
    <row r="991" spans="1:34"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row>
    <row r="992" spans="1:34"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row>
    <row r="993" spans="1:34"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row>
    <row r="994" spans="1:34"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row>
    <row r="995" spans="1:34"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row>
    <row r="996" spans="1:34"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row>
    <row r="997" spans="1:34"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row>
    <row r="998" spans="1:34"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row>
    <row r="999" spans="1:34"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row>
    <row r="1000" spans="1:34"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row>
  </sheetData>
  <sheetProtection password="DEB6" sheet="1" objects="1" scenarios="1"/>
  <autoFilter ref="A39:AH46">
    <filterColumn colId="21">
      <filters blank="1">
        <filter val="Abierta - en Desarrollo"/>
        <filter val="Abierta - Vencida"/>
      </filters>
    </filterColumn>
  </autoFilter>
  <mergeCells count="30">
    <mergeCell ref="F44:F45"/>
    <mergeCell ref="A44:A45"/>
    <mergeCell ref="B44:B45"/>
    <mergeCell ref="C44:C45"/>
    <mergeCell ref="D44:D45"/>
    <mergeCell ref="E44:E45"/>
    <mergeCell ref="A38:G38"/>
    <mergeCell ref="U22:W22"/>
    <mergeCell ref="U24:W24"/>
    <mergeCell ref="U21:W21"/>
    <mergeCell ref="A27:C27"/>
    <mergeCell ref="L28:M28"/>
    <mergeCell ref="Q38:S38"/>
    <mergeCell ref="T38:W38"/>
    <mergeCell ref="L29:M29"/>
    <mergeCell ref="I31:M31"/>
    <mergeCell ref="I29:K29"/>
    <mergeCell ref="M33:M34"/>
    <mergeCell ref="H38:P38"/>
    <mergeCell ref="P27:V27"/>
    <mergeCell ref="L27:M27"/>
    <mergeCell ref="I27:K27"/>
    <mergeCell ref="I28:K28"/>
    <mergeCell ref="L30:M30"/>
    <mergeCell ref="I30:K30"/>
    <mergeCell ref="D21:T24"/>
    <mergeCell ref="A21:C24"/>
    <mergeCell ref="A26:C26"/>
    <mergeCell ref="I26:M26"/>
    <mergeCell ref="F26:G26"/>
  </mergeCells>
  <conditionalFormatting sqref="X40:X46">
    <cfRule type="cellIs" dxfId="201" priority="1" operator="greaterThan">
      <formula>SI($P$40-$X$38)&gt;0</formula>
    </cfRule>
  </conditionalFormatting>
  <conditionalFormatting sqref="V40:V43">
    <cfRule type="cellIs" dxfId="200" priority="2" operator="equal">
      <formula>$J$6</formula>
    </cfRule>
  </conditionalFormatting>
  <conditionalFormatting sqref="V40:V43">
    <cfRule type="cellIs" dxfId="199" priority="3" operator="equal">
      <formula>$J$5</formula>
    </cfRule>
  </conditionalFormatting>
  <conditionalFormatting sqref="V40:V43">
    <cfRule type="cellIs" dxfId="198" priority="4" operator="equal">
      <formula>$J$4</formula>
    </cfRule>
  </conditionalFormatting>
  <conditionalFormatting sqref="V44:V46">
    <cfRule type="cellIs" dxfId="197" priority="5" operator="equal">
      <formula>$J$6</formula>
    </cfRule>
  </conditionalFormatting>
  <conditionalFormatting sqref="V44:V46">
    <cfRule type="cellIs" dxfId="196" priority="6" operator="equal">
      <formula>$J$5</formula>
    </cfRule>
  </conditionalFormatting>
  <conditionalFormatting sqref="V44:V46">
    <cfRule type="cellIs" dxfId="195" priority="7" operator="equal">
      <formula>$J$4</formula>
    </cfRule>
  </conditionalFormatting>
  <dataValidations count="7">
    <dataValidation type="list" allowBlank="1" showInputMessage="1" showErrorMessage="1" prompt=" -  - " sqref="A27">
      <formula1>$C$2:$C$17</formula1>
    </dataValidation>
    <dataValidation type="list" allowBlank="1" showInputMessage="1" showErrorMessage="1" prompt=" - " sqref="I44:I46">
      <formula1>$H$2:$H$5</formula1>
    </dataValidation>
    <dataValidation type="list" allowBlank="1" showInputMessage="1" showErrorMessage="1" prompt=" - " sqref="J44:J46">
      <formula1>$I$2:$I$8</formula1>
    </dataValidation>
    <dataValidation type="list" allowBlank="1" showInputMessage="1" showErrorMessage="1" prompt=" - " sqref="V44:V46">
      <formula1>$J$3:$J$6</formula1>
    </dataValidation>
    <dataValidation type="list" allowBlank="1" showInputMessage="1" showErrorMessage="1" prompt=" - " sqref="B44 B46">
      <formula1>$F$2:$F$10</formula1>
    </dataValidation>
    <dataValidation type="list" allowBlank="1" showInputMessage="1" showErrorMessage="1" prompt=" - " sqref="C44 C46">
      <formula1>$D$2:$D$14</formula1>
    </dataValidation>
    <dataValidation type="list" allowBlank="1" showInputMessage="1" showErrorMessage="1" prompt=" - " sqref="F44">
      <formula1>$G$2:$G$3</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9CC00"/>
  </sheetPr>
  <dimension ref="A1:AH1000"/>
  <sheetViews>
    <sheetView showGridLines="0" topLeftCell="O39" zoomScale="70" zoomScaleNormal="70" workbookViewId="0">
      <selection activeCell="V58" sqref="V58"/>
    </sheetView>
  </sheetViews>
  <sheetFormatPr baseColWidth="10" defaultColWidth="15.140625" defaultRowHeight="15" customHeight="1" x14ac:dyDescent="0.25"/>
  <cols>
    <col min="1" max="1" width="7.5703125" customWidth="1"/>
    <col min="2" max="2" width="10" customWidth="1"/>
    <col min="3" max="3" width="17" customWidth="1"/>
    <col min="4" max="4" width="18.42578125" customWidth="1"/>
    <col min="5" max="5" width="28.28515625" customWidth="1"/>
    <col min="6" max="6" width="24" customWidth="1"/>
    <col min="7" max="7" width="34.42578125" customWidth="1"/>
    <col min="8" max="8" width="36.5703125" customWidth="1"/>
    <col min="9" max="9" width="13.42578125" customWidth="1"/>
    <col min="10" max="10" width="12.140625" customWidth="1"/>
    <col min="11" max="11" width="19.42578125" customWidth="1"/>
    <col min="12" max="12" width="14" customWidth="1"/>
    <col min="13" max="13" width="11.7109375" customWidth="1"/>
    <col min="14" max="14" width="14.140625" customWidth="1"/>
    <col min="15" max="15" width="13.7109375" customWidth="1"/>
    <col min="16" max="16" width="14.140625" customWidth="1"/>
    <col min="17" max="17" width="38.85546875" customWidth="1"/>
    <col min="18" max="18" width="16.42578125" customWidth="1"/>
    <col min="19" max="19" width="17" customWidth="1"/>
    <col min="20" max="20" width="29.140625" customWidth="1"/>
    <col min="21" max="21" width="16.28515625" customWidth="1"/>
    <col min="22" max="22" width="20.28515625" customWidth="1"/>
    <col min="23" max="23" width="19.85546875" customWidth="1"/>
    <col min="24" max="24" width="16" hidden="1" customWidth="1"/>
    <col min="25" max="25" width="17.85546875" customWidth="1"/>
    <col min="26" max="34" width="7.5703125" customWidth="1"/>
  </cols>
  <sheetData>
    <row r="1" spans="1:34" ht="12" hidden="1" customHeight="1" x14ac:dyDescent="0.35">
      <c r="A1" s="1"/>
      <c r="B1" s="2" t="s">
        <v>0</v>
      </c>
      <c r="C1" s="3" t="s">
        <v>1</v>
      </c>
      <c r="D1" s="3" t="s">
        <v>2</v>
      </c>
      <c r="E1" s="166"/>
      <c r="F1" s="5" t="s">
        <v>3</v>
      </c>
      <c r="G1" s="5" t="s">
        <v>4</v>
      </c>
      <c r="H1" s="5" t="s">
        <v>5</v>
      </c>
      <c r="I1" s="5" t="s">
        <v>6</v>
      </c>
      <c r="J1" s="5" t="s">
        <v>7</v>
      </c>
      <c r="K1" s="7"/>
      <c r="L1" s="7"/>
      <c r="M1" s="7"/>
      <c r="N1" s="7"/>
      <c r="O1" s="7"/>
      <c r="P1" s="7"/>
      <c r="Q1" s="7"/>
      <c r="R1" s="7"/>
      <c r="S1" s="7"/>
      <c r="T1" s="7"/>
      <c r="U1" s="7"/>
      <c r="V1" s="7"/>
      <c r="W1" s="7"/>
      <c r="X1" s="7"/>
      <c r="Y1" s="7"/>
      <c r="Z1" s="7"/>
      <c r="AA1" s="7"/>
      <c r="AB1" s="9"/>
      <c r="AC1" s="9"/>
      <c r="AD1" s="9"/>
      <c r="AE1" s="9"/>
      <c r="AF1" s="9"/>
      <c r="AG1" s="9"/>
      <c r="AH1" s="9"/>
    </row>
    <row r="2" spans="1:34" ht="24" hidden="1" customHeight="1" x14ac:dyDescent="0.35">
      <c r="A2" s="1"/>
      <c r="B2" s="10" t="s">
        <v>8</v>
      </c>
      <c r="C2" s="11" t="s">
        <v>9</v>
      </c>
      <c r="D2" s="11" t="s">
        <v>10</v>
      </c>
      <c r="E2" s="168"/>
      <c r="F2" s="11" t="s">
        <v>11</v>
      </c>
      <c r="G2" s="11" t="s">
        <v>12</v>
      </c>
      <c r="H2" s="11" t="s">
        <v>13</v>
      </c>
      <c r="I2" s="11" t="s">
        <v>14</v>
      </c>
      <c r="J2" s="11"/>
      <c r="K2" s="7"/>
      <c r="L2" s="7"/>
      <c r="M2" s="7"/>
      <c r="N2" s="7"/>
      <c r="O2" s="7"/>
      <c r="P2" s="7"/>
      <c r="Q2" s="7"/>
      <c r="R2" s="7"/>
      <c r="S2" s="7"/>
      <c r="T2" s="7"/>
      <c r="U2" s="7"/>
      <c r="V2" s="7"/>
      <c r="W2" s="7"/>
      <c r="X2" s="7"/>
      <c r="Y2" s="7"/>
      <c r="Z2" s="7"/>
      <c r="AA2" s="7"/>
      <c r="AB2" s="9"/>
      <c r="AC2" s="9"/>
      <c r="AD2" s="9"/>
      <c r="AE2" s="9"/>
      <c r="AF2" s="9"/>
      <c r="AG2" s="9"/>
      <c r="AH2" s="9"/>
    </row>
    <row r="3" spans="1:34" ht="24" hidden="1" customHeight="1" x14ac:dyDescent="0.35">
      <c r="A3" s="1"/>
      <c r="B3" s="10" t="s">
        <v>15</v>
      </c>
      <c r="C3" s="11" t="s">
        <v>16</v>
      </c>
      <c r="D3" s="11" t="s">
        <v>17</v>
      </c>
      <c r="E3" s="168"/>
      <c r="F3" s="11" t="s">
        <v>18</v>
      </c>
      <c r="G3" s="11" t="s">
        <v>19</v>
      </c>
      <c r="H3" s="11" t="s">
        <v>20</v>
      </c>
      <c r="I3" s="11" t="s">
        <v>21</v>
      </c>
      <c r="J3" s="11" t="s">
        <v>22</v>
      </c>
      <c r="K3" s="7"/>
      <c r="L3" s="7"/>
      <c r="M3" s="7"/>
      <c r="N3" s="7"/>
      <c r="O3" s="7"/>
      <c r="P3" s="7"/>
      <c r="Q3" s="7"/>
      <c r="R3" s="7"/>
      <c r="S3" s="7"/>
      <c r="T3" s="7"/>
      <c r="U3" s="7"/>
      <c r="V3" s="7"/>
      <c r="W3" s="7"/>
      <c r="X3" s="7"/>
      <c r="Y3" s="7"/>
      <c r="Z3" s="7"/>
      <c r="AA3" s="7"/>
      <c r="AB3" s="9"/>
      <c r="AC3" s="9"/>
      <c r="AD3" s="9"/>
      <c r="AE3" s="9"/>
      <c r="AF3" s="9"/>
      <c r="AG3" s="9"/>
      <c r="AH3" s="9"/>
    </row>
    <row r="4" spans="1:34" ht="12" hidden="1" customHeight="1" x14ac:dyDescent="0.35">
      <c r="A4" s="1"/>
      <c r="B4" s="10" t="s">
        <v>23</v>
      </c>
      <c r="C4" s="11" t="s">
        <v>24</v>
      </c>
      <c r="D4" s="11" t="s">
        <v>25</v>
      </c>
      <c r="E4" s="168"/>
      <c r="F4" s="11" t="s">
        <v>26</v>
      </c>
      <c r="G4" s="11"/>
      <c r="H4" s="11" t="s">
        <v>27</v>
      </c>
      <c r="I4" s="11" t="s">
        <v>28</v>
      </c>
      <c r="J4" s="11" t="s">
        <v>29</v>
      </c>
      <c r="K4" s="7"/>
      <c r="L4" s="7"/>
      <c r="M4" s="7"/>
      <c r="N4" s="7"/>
      <c r="O4" s="7"/>
      <c r="P4" s="7"/>
      <c r="Q4" s="7"/>
      <c r="R4" s="7"/>
      <c r="S4" s="7"/>
      <c r="T4" s="7"/>
      <c r="U4" s="7"/>
      <c r="V4" s="7"/>
      <c r="W4" s="7"/>
      <c r="X4" s="7"/>
      <c r="Y4" s="7"/>
      <c r="Z4" s="7"/>
      <c r="AA4" s="7"/>
      <c r="AB4" s="9"/>
      <c r="AC4" s="9"/>
      <c r="AD4" s="9"/>
      <c r="AE4" s="9"/>
      <c r="AF4" s="9"/>
      <c r="AG4" s="9"/>
      <c r="AH4" s="9"/>
    </row>
    <row r="5" spans="1:34" ht="12" hidden="1" customHeight="1" x14ac:dyDescent="0.35">
      <c r="A5" s="1"/>
      <c r="B5" s="10" t="s">
        <v>30</v>
      </c>
      <c r="C5" s="11" t="s">
        <v>31</v>
      </c>
      <c r="D5" s="11" t="s">
        <v>32</v>
      </c>
      <c r="E5" s="168"/>
      <c r="F5" s="11" t="s">
        <v>33</v>
      </c>
      <c r="G5" s="11"/>
      <c r="H5" s="11" t="s">
        <v>34</v>
      </c>
      <c r="I5" s="11" t="s">
        <v>35</v>
      </c>
      <c r="J5" s="11" t="s">
        <v>36</v>
      </c>
      <c r="K5" s="7"/>
      <c r="L5" s="7"/>
      <c r="M5" s="7"/>
      <c r="N5" s="7"/>
      <c r="O5" s="7"/>
      <c r="P5" s="7"/>
      <c r="Q5" s="7"/>
      <c r="R5" s="7"/>
      <c r="S5" s="7"/>
      <c r="T5" s="7"/>
      <c r="U5" s="7"/>
      <c r="V5" s="7"/>
      <c r="W5" s="7"/>
      <c r="X5" s="7"/>
      <c r="Y5" s="7"/>
      <c r="Z5" s="7"/>
      <c r="AA5" s="7"/>
      <c r="AB5" s="9"/>
      <c r="AC5" s="9"/>
      <c r="AD5" s="9"/>
      <c r="AE5" s="9"/>
      <c r="AF5" s="9"/>
      <c r="AG5" s="9"/>
      <c r="AH5" s="9"/>
    </row>
    <row r="6" spans="1:34" ht="12" hidden="1" customHeight="1" x14ac:dyDescent="0.35">
      <c r="A6" s="1"/>
      <c r="B6" s="10" t="s">
        <v>37</v>
      </c>
      <c r="C6" s="11" t="s">
        <v>38</v>
      </c>
      <c r="D6" s="11" t="s">
        <v>39</v>
      </c>
      <c r="E6" s="168"/>
      <c r="F6" s="11" t="s">
        <v>40</v>
      </c>
      <c r="G6" s="11"/>
      <c r="H6" s="11"/>
      <c r="I6" s="11" t="s">
        <v>41</v>
      </c>
      <c r="J6" s="11" t="s">
        <v>42</v>
      </c>
      <c r="K6" s="7"/>
      <c r="L6" s="7"/>
      <c r="M6" s="7"/>
      <c r="N6" s="7"/>
      <c r="O6" s="7"/>
      <c r="P6" s="7"/>
      <c r="Q6" s="7"/>
      <c r="R6" s="7"/>
      <c r="S6" s="7"/>
      <c r="T6" s="7"/>
      <c r="U6" s="7"/>
      <c r="V6" s="7"/>
      <c r="W6" s="7"/>
      <c r="X6" s="7"/>
      <c r="Y6" s="7"/>
      <c r="Z6" s="7"/>
      <c r="AA6" s="7"/>
      <c r="AB6" s="9"/>
      <c r="AC6" s="9"/>
      <c r="AD6" s="9"/>
      <c r="AE6" s="9"/>
      <c r="AF6" s="9"/>
      <c r="AG6" s="9"/>
      <c r="AH6" s="9"/>
    </row>
    <row r="7" spans="1:34" ht="12" hidden="1" customHeight="1" x14ac:dyDescent="0.35">
      <c r="A7" s="1"/>
      <c r="B7" s="10" t="s">
        <v>43</v>
      </c>
      <c r="C7" s="11" t="s">
        <v>44</v>
      </c>
      <c r="D7" s="11" t="s">
        <v>45</v>
      </c>
      <c r="E7" s="168"/>
      <c r="F7" s="11" t="s">
        <v>46</v>
      </c>
      <c r="G7" s="11"/>
      <c r="H7" s="11"/>
      <c r="I7" s="11" t="s">
        <v>47</v>
      </c>
      <c r="J7" s="11"/>
      <c r="K7" s="7"/>
      <c r="L7" s="7"/>
      <c r="M7" s="7"/>
      <c r="N7" s="7"/>
      <c r="O7" s="7"/>
      <c r="P7" s="7"/>
      <c r="Q7" s="7"/>
      <c r="R7" s="7"/>
      <c r="S7" s="7"/>
      <c r="T7" s="7"/>
      <c r="U7" s="7"/>
      <c r="V7" s="7"/>
      <c r="W7" s="7"/>
      <c r="X7" s="7"/>
      <c r="Y7" s="7"/>
      <c r="Z7" s="7"/>
      <c r="AA7" s="7"/>
      <c r="AB7" s="9"/>
      <c r="AC7" s="9"/>
      <c r="AD7" s="9"/>
      <c r="AE7" s="9"/>
      <c r="AF7" s="9"/>
      <c r="AG7" s="9"/>
      <c r="AH7" s="9"/>
    </row>
    <row r="8" spans="1:34" ht="12" hidden="1" customHeight="1" x14ac:dyDescent="0.35">
      <c r="A8" s="1"/>
      <c r="B8" s="10" t="s">
        <v>48</v>
      </c>
      <c r="C8" s="11" t="s">
        <v>49</v>
      </c>
      <c r="D8" s="11" t="s">
        <v>50</v>
      </c>
      <c r="E8" s="168"/>
      <c r="F8" s="11" t="s">
        <v>51</v>
      </c>
      <c r="G8" s="11"/>
      <c r="H8" s="11"/>
      <c r="I8" s="11" t="s">
        <v>52</v>
      </c>
      <c r="J8" s="11"/>
      <c r="K8" s="7"/>
      <c r="L8" s="7"/>
      <c r="M8" s="7"/>
      <c r="N8" s="7"/>
      <c r="O8" s="7"/>
      <c r="P8" s="7"/>
      <c r="Q8" s="7"/>
      <c r="R8" s="7"/>
      <c r="S8" s="7"/>
      <c r="T8" s="7"/>
      <c r="U8" s="7"/>
      <c r="V8" s="7"/>
      <c r="W8" s="7"/>
      <c r="X8" s="7"/>
      <c r="Y8" s="7"/>
      <c r="Z8" s="7"/>
      <c r="AA8" s="7"/>
      <c r="AB8" s="9"/>
      <c r="AC8" s="9"/>
      <c r="AD8" s="9"/>
      <c r="AE8" s="9"/>
      <c r="AF8" s="9"/>
      <c r="AG8" s="9"/>
      <c r="AH8" s="9"/>
    </row>
    <row r="9" spans="1:34" ht="12" hidden="1" customHeight="1" x14ac:dyDescent="0.35">
      <c r="A9" s="1"/>
      <c r="B9" s="10" t="s">
        <v>53</v>
      </c>
      <c r="C9" s="11" t="s">
        <v>54</v>
      </c>
      <c r="D9" s="11" t="s">
        <v>55</v>
      </c>
      <c r="E9" s="168"/>
      <c r="F9" s="11" t="s">
        <v>56</v>
      </c>
      <c r="G9" s="11"/>
      <c r="H9" s="11"/>
      <c r="I9" s="11"/>
      <c r="J9" s="11"/>
      <c r="K9" s="7"/>
      <c r="L9" s="7"/>
      <c r="M9" s="7"/>
      <c r="N9" s="7"/>
      <c r="O9" s="7"/>
      <c r="P9" s="7"/>
      <c r="Q9" s="7"/>
      <c r="R9" s="7"/>
      <c r="S9" s="7"/>
      <c r="T9" s="7"/>
      <c r="U9" s="7"/>
      <c r="V9" s="7"/>
      <c r="W9" s="7"/>
      <c r="X9" s="7"/>
      <c r="Y9" s="7"/>
      <c r="Z9" s="7"/>
      <c r="AA9" s="7"/>
      <c r="AB9" s="9"/>
      <c r="AC9" s="9"/>
      <c r="AD9" s="9"/>
      <c r="AE9" s="9"/>
      <c r="AF9" s="9"/>
      <c r="AG9" s="9"/>
      <c r="AH9" s="9"/>
    </row>
    <row r="10" spans="1:34" ht="12" hidden="1" customHeight="1" x14ac:dyDescent="0.35">
      <c r="A10" s="1"/>
      <c r="B10" s="10" t="s">
        <v>57</v>
      </c>
      <c r="C10" s="11" t="s">
        <v>58</v>
      </c>
      <c r="D10" s="11" t="s">
        <v>59</v>
      </c>
      <c r="E10" s="168"/>
      <c r="F10" s="11" t="s">
        <v>60</v>
      </c>
      <c r="G10" s="11"/>
      <c r="H10" s="11"/>
      <c r="I10" s="11"/>
      <c r="J10" s="11"/>
      <c r="K10" s="7"/>
      <c r="L10" s="7"/>
      <c r="M10" s="7"/>
      <c r="N10" s="7"/>
      <c r="O10" s="7"/>
      <c r="P10" s="7"/>
      <c r="Q10" s="7"/>
      <c r="R10" s="7"/>
      <c r="S10" s="7"/>
      <c r="T10" s="7"/>
      <c r="U10" s="7"/>
      <c r="V10" s="7"/>
      <c r="W10" s="7"/>
      <c r="X10" s="7"/>
      <c r="Y10" s="7"/>
      <c r="Z10" s="7"/>
      <c r="AA10" s="7"/>
      <c r="AB10" s="9"/>
      <c r="AC10" s="9"/>
      <c r="AD10" s="9"/>
      <c r="AE10" s="9"/>
      <c r="AF10" s="9"/>
      <c r="AG10" s="9"/>
      <c r="AH10" s="9"/>
    </row>
    <row r="11" spans="1:34" ht="12" hidden="1" customHeight="1" x14ac:dyDescent="0.35">
      <c r="A11" s="1"/>
      <c r="B11" s="10" t="s">
        <v>61</v>
      </c>
      <c r="C11" s="11" t="s">
        <v>62</v>
      </c>
      <c r="D11" s="11" t="s">
        <v>63</v>
      </c>
      <c r="E11" s="168"/>
      <c r="F11" s="13"/>
      <c r="G11" s="13"/>
      <c r="H11" s="13"/>
      <c r="I11" s="13"/>
      <c r="J11" s="7"/>
      <c r="K11" s="7"/>
      <c r="L11" s="7"/>
      <c r="M11" s="7"/>
      <c r="N11" s="7"/>
      <c r="O11" s="7"/>
      <c r="P11" s="7"/>
      <c r="Q11" s="7"/>
      <c r="R11" s="7"/>
      <c r="S11" s="7"/>
      <c r="T11" s="7"/>
      <c r="U11" s="7"/>
      <c r="V11" s="7"/>
      <c r="W11" s="7"/>
      <c r="X11" s="7"/>
      <c r="Y11" s="7"/>
      <c r="Z11" s="7"/>
      <c r="AA11" s="7"/>
      <c r="AB11" s="9"/>
      <c r="AC11" s="9"/>
      <c r="AD11" s="9"/>
      <c r="AE11" s="9"/>
      <c r="AF11" s="9"/>
      <c r="AG11" s="9"/>
      <c r="AH11" s="9"/>
    </row>
    <row r="12" spans="1:34" ht="12" hidden="1" customHeight="1" x14ac:dyDescent="0.35">
      <c r="A12" s="1"/>
      <c r="B12" s="10" t="s">
        <v>64</v>
      </c>
      <c r="C12" s="11" t="s">
        <v>65</v>
      </c>
      <c r="D12" s="11" t="s">
        <v>66</v>
      </c>
      <c r="E12" s="168"/>
      <c r="F12" s="13"/>
      <c r="G12" s="13"/>
      <c r="H12" s="13"/>
      <c r="I12" s="13"/>
      <c r="J12" s="7"/>
      <c r="K12" s="7"/>
      <c r="L12" s="7"/>
      <c r="M12" s="7"/>
      <c r="N12" s="7"/>
      <c r="O12" s="7"/>
      <c r="P12" s="7"/>
      <c r="Q12" s="7"/>
      <c r="R12" s="7"/>
      <c r="S12" s="7"/>
      <c r="T12" s="7"/>
      <c r="U12" s="7"/>
      <c r="V12" s="7"/>
      <c r="W12" s="7"/>
      <c r="X12" s="7"/>
      <c r="Y12" s="7"/>
      <c r="Z12" s="7"/>
      <c r="AA12" s="7"/>
      <c r="AB12" s="9"/>
      <c r="AC12" s="9"/>
      <c r="AD12" s="9"/>
      <c r="AE12" s="9"/>
      <c r="AF12" s="9"/>
      <c r="AG12" s="9"/>
      <c r="AH12" s="9"/>
    </row>
    <row r="13" spans="1:34" ht="12" hidden="1" customHeight="1" x14ac:dyDescent="0.35">
      <c r="A13" s="1"/>
      <c r="B13" s="10" t="s">
        <v>67</v>
      </c>
      <c r="C13" s="11" t="s">
        <v>68</v>
      </c>
      <c r="D13" s="11" t="s">
        <v>69</v>
      </c>
      <c r="E13" s="168"/>
      <c r="F13" s="13"/>
      <c r="G13" s="13"/>
      <c r="H13" s="13"/>
      <c r="I13" s="13"/>
      <c r="J13" s="7"/>
      <c r="K13" s="7"/>
      <c r="L13" s="7"/>
      <c r="M13" s="7"/>
      <c r="N13" s="7"/>
      <c r="O13" s="7"/>
      <c r="P13" s="7"/>
      <c r="Q13" s="7"/>
      <c r="R13" s="7"/>
      <c r="S13" s="7"/>
      <c r="T13" s="7"/>
      <c r="U13" s="7"/>
      <c r="V13" s="7"/>
      <c r="W13" s="7"/>
      <c r="X13" s="7"/>
      <c r="Y13" s="7"/>
      <c r="Z13" s="7"/>
      <c r="AA13" s="7"/>
      <c r="AB13" s="9"/>
      <c r="AC13" s="9"/>
      <c r="AD13" s="9"/>
      <c r="AE13" s="9"/>
      <c r="AF13" s="9"/>
      <c r="AG13" s="9"/>
      <c r="AH13" s="9"/>
    </row>
    <row r="14" spans="1:34" ht="12" hidden="1" customHeight="1" x14ac:dyDescent="0.35">
      <c r="A14" s="1"/>
      <c r="B14" s="10" t="s">
        <v>70</v>
      </c>
      <c r="C14" s="11" t="s">
        <v>71</v>
      </c>
      <c r="D14" s="11" t="s">
        <v>72</v>
      </c>
      <c r="E14" s="168"/>
      <c r="F14" s="13"/>
      <c r="G14" s="13"/>
      <c r="H14" s="13"/>
      <c r="I14" s="13"/>
      <c r="J14" s="7"/>
      <c r="K14" s="7"/>
      <c r="L14" s="7"/>
      <c r="M14" s="7"/>
      <c r="N14" s="7"/>
      <c r="O14" s="7"/>
      <c r="P14" s="7"/>
      <c r="Q14" s="7"/>
      <c r="R14" s="7"/>
      <c r="S14" s="7"/>
      <c r="T14" s="7"/>
      <c r="U14" s="7"/>
      <c r="V14" s="7"/>
      <c r="W14" s="7"/>
      <c r="X14" s="7"/>
      <c r="Y14" s="7"/>
      <c r="Z14" s="7"/>
      <c r="AA14" s="7"/>
      <c r="AB14" s="9"/>
      <c r="AC14" s="9"/>
      <c r="AD14" s="9"/>
      <c r="AE14" s="9"/>
      <c r="AF14" s="9"/>
      <c r="AG14" s="9"/>
      <c r="AH14" s="9"/>
    </row>
    <row r="15" spans="1:34" ht="12" hidden="1" customHeight="1" x14ac:dyDescent="0.35">
      <c r="A15" s="1"/>
      <c r="B15" s="10" t="s">
        <v>73</v>
      </c>
      <c r="C15" s="11" t="s">
        <v>74</v>
      </c>
      <c r="D15" s="11"/>
      <c r="E15" s="168"/>
      <c r="F15" s="13"/>
      <c r="G15" s="13"/>
      <c r="H15" s="13"/>
      <c r="I15" s="13"/>
      <c r="J15" s="7"/>
      <c r="K15" s="7"/>
      <c r="L15" s="7"/>
      <c r="M15" s="7"/>
      <c r="N15" s="7"/>
      <c r="O15" s="7"/>
      <c r="P15" s="7"/>
      <c r="Q15" s="7"/>
      <c r="R15" s="7"/>
      <c r="S15" s="7"/>
      <c r="T15" s="7"/>
      <c r="U15" s="7"/>
      <c r="V15" s="7"/>
      <c r="W15" s="7"/>
      <c r="X15" s="7"/>
      <c r="Y15" s="7"/>
      <c r="Z15" s="7"/>
      <c r="AA15" s="7"/>
      <c r="AB15" s="9"/>
      <c r="AC15" s="9"/>
      <c r="AD15" s="9"/>
      <c r="AE15" s="9"/>
      <c r="AF15" s="9"/>
      <c r="AG15" s="9"/>
      <c r="AH15" s="9"/>
    </row>
    <row r="16" spans="1:34" ht="12" hidden="1" customHeight="1" x14ac:dyDescent="0.35">
      <c r="A16" s="1"/>
      <c r="B16" s="10" t="s">
        <v>75</v>
      </c>
      <c r="C16" s="11" t="s">
        <v>76</v>
      </c>
      <c r="D16" s="11"/>
      <c r="E16" s="168"/>
      <c r="F16" s="13"/>
      <c r="G16" s="13"/>
      <c r="H16" s="13"/>
      <c r="I16" s="13"/>
      <c r="J16" s="7"/>
      <c r="K16" s="7"/>
      <c r="L16" s="7"/>
      <c r="M16" s="7"/>
      <c r="N16" s="7"/>
      <c r="O16" s="7"/>
      <c r="P16" s="7"/>
      <c r="Q16" s="7"/>
      <c r="R16" s="7"/>
      <c r="S16" s="7"/>
      <c r="T16" s="7"/>
      <c r="U16" s="7"/>
      <c r="V16" s="7"/>
      <c r="W16" s="7"/>
      <c r="X16" s="7"/>
      <c r="Y16" s="7"/>
      <c r="Z16" s="7"/>
      <c r="AA16" s="7"/>
      <c r="AB16" s="9"/>
      <c r="AC16" s="9"/>
      <c r="AD16" s="9"/>
      <c r="AE16" s="9"/>
      <c r="AF16" s="9"/>
      <c r="AG16" s="9"/>
      <c r="AH16" s="9"/>
    </row>
    <row r="17" spans="1:34" ht="12" hidden="1" customHeight="1" x14ac:dyDescent="0.35">
      <c r="A17" s="1"/>
      <c r="B17" s="10" t="s">
        <v>77</v>
      </c>
      <c r="C17" s="11" t="s">
        <v>78</v>
      </c>
      <c r="D17" s="11"/>
      <c r="E17" s="168"/>
      <c r="F17" s="13"/>
      <c r="G17" s="13"/>
      <c r="H17" s="7"/>
      <c r="I17" s="13"/>
      <c r="J17" s="7"/>
      <c r="K17" s="7"/>
      <c r="L17" s="7"/>
      <c r="M17" s="7"/>
      <c r="N17" s="7"/>
      <c r="O17" s="7"/>
      <c r="P17" s="7"/>
      <c r="Q17" s="7"/>
      <c r="R17" s="7"/>
      <c r="S17" s="7"/>
      <c r="T17" s="7"/>
      <c r="U17" s="7"/>
      <c r="V17" s="7"/>
      <c r="W17" s="7"/>
      <c r="X17" s="7"/>
      <c r="Y17" s="7"/>
      <c r="Z17" s="7"/>
      <c r="AA17" s="7"/>
      <c r="AB17" s="9"/>
      <c r="AC17" s="9"/>
      <c r="AD17" s="9"/>
      <c r="AE17" s="9"/>
      <c r="AF17" s="9"/>
      <c r="AG17" s="9"/>
      <c r="AH17" s="9"/>
    </row>
    <row r="18" spans="1:34" ht="12" hidden="1" customHeight="1" x14ac:dyDescent="0.35">
      <c r="A18" s="1"/>
      <c r="B18" s="7"/>
      <c r="C18" s="7"/>
      <c r="D18" s="7"/>
      <c r="E18" s="7"/>
      <c r="F18" s="7"/>
      <c r="G18" s="7"/>
      <c r="H18" s="7"/>
      <c r="I18" s="7"/>
      <c r="J18" s="7"/>
      <c r="K18" s="7"/>
      <c r="L18" s="7"/>
      <c r="M18" s="7"/>
      <c r="N18" s="7"/>
      <c r="O18" s="7"/>
      <c r="P18" s="7"/>
      <c r="Q18" s="7"/>
      <c r="R18" s="7"/>
      <c r="S18" s="7"/>
      <c r="T18" s="7"/>
      <c r="U18" s="7"/>
      <c r="V18" s="7"/>
      <c r="W18" s="7"/>
      <c r="X18" s="7"/>
      <c r="Y18" s="7"/>
      <c r="Z18" s="7"/>
      <c r="AA18" s="7"/>
      <c r="AB18" s="9"/>
      <c r="AC18" s="9"/>
      <c r="AD18" s="9"/>
      <c r="AE18" s="9"/>
      <c r="AF18" s="9"/>
      <c r="AG18" s="9"/>
      <c r="AH18" s="9"/>
    </row>
    <row r="19" spans="1:34" ht="12" hidden="1" customHeight="1" x14ac:dyDescent="0.35">
      <c r="A19" s="1"/>
      <c r="B19" s="7"/>
      <c r="C19" s="7"/>
      <c r="D19" s="7"/>
      <c r="E19" s="7"/>
      <c r="F19" s="7"/>
      <c r="G19" s="7"/>
      <c r="H19" s="7"/>
      <c r="I19" s="7"/>
      <c r="J19" s="7"/>
      <c r="K19" s="7"/>
      <c r="L19" s="7"/>
      <c r="M19" s="7"/>
      <c r="N19" s="7"/>
      <c r="O19" s="7"/>
      <c r="P19" s="7"/>
      <c r="Q19" s="7"/>
      <c r="R19" s="7"/>
      <c r="S19" s="7"/>
      <c r="T19" s="7"/>
      <c r="U19" s="7"/>
      <c r="V19" s="7"/>
      <c r="W19" s="7"/>
      <c r="X19" s="7"/>
      <c r="Y19" s="7"/>
      <c r="Z19" s="7"/>
      <c r="AA19" s="7"/>
      <c r="AB19" s="9"/>
      <c r="AC19" s="9"/>
      <c r="AD19" s="9"/>
      <c r="AE19" s="9"/>
      <c r="AF19" s="9"/>
      <c r="AG19" s="9"/>
      <c r="AH19" s="9"/>
    </row>
    <row r="20" spans="1:34" ht="12" hidden="1" customHeight="1" x14ac:dyDescent="0.35">
      <c r="A20" s="1"/>
      <c r="B20" s="7"/>
      <c r="C20" s="7"/>
      <c r="D20" s="7"/>
      <c r="E20" s="7"/>
      <c r="F20" s="7"/>
      <c r="G20" s="7"/>
      <c r="H20" s="7"/>
      <c r="I20" s="7"/>
      <c r="J20" s="7"/>
      <c r="K20" s="7"/>
      <c r="L20" s="7"/>
      <c r="M20" s="7"/>
      <c r="N20" s="7"/>
      <c r="O20" s="7"/>
      <c r="P20" s="7"/>
      <c r="Q20" s="7"/>
      <c r="R20" s="7"/>
      <c r="S20" s="7"/>
      <c r="T20" s="7"/>
      <c r="U20" s="7"/>
      <c r="V20" s="7"/>
      <c r="W20" s="7"/>
      <c r="X20" s="7"/>
      <c r="Y20" s="7"/>
      <c r="Z20" s="7"/>
      <c r="AA20" s="7"/>
      <c r="AB20" s="9"/>
      <c r="AC20" s="9"/>
      <c r="AD20" s="9"/>
      <c r="AE20" s="9"/>
      <c r="AF20" s="9"/>
      <c r="AG20" s="9"/>
      <c r="AH20" s="9"/>
    </row>
    <row r="21" spans="1:34" ht="37.5" customHeight="1" x14ac:dyDescent="0.25">
      <c r="A21" s="1461"/>
      <c r="B21" s="1391"/>
      <c r="C21" s="1384"/>
      <c r="D21" s="1448" t="s">
        <v>79</v>
      </c>
      <c r="E21" s="1391"/>
      <c r="F21" s="1391"/>
      <c r="G21" s="1391"/>
      <c r="H21" s="1391"/>
      <c r="I21" s="1391"/>
      <c r="J21" s="1391"/>
      <c r="K21" s="1391"/>
      <c r="L21" s="1391"/>
      <c r="M21" s="1391"/>
      <c r="N21" s="1391"/>
      <c r="O21" s="1391"/>
      <c r="P21" s="1391"/>
      <c r="Q21" s="1391"/>
      <c r="R21" s="1391"/>
      <c r="S21" s="1391"/>
      <c r="T21" s="1384"/>
      <c r="U21" s="1499" t="s">
        <v>80</v>
      </c>
      <c r="V21" s="1393"/>
      <c r="W21" s="1382"/>
      <c r="X21" s="7"/>
      <c r="Y21" s="7"/>
      <c r="Z21" s="7"/>
      <c r="AA21" s="7"/>
      <c r="AB21" s="9"/>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4"/>
      <c r="R22" s="1454"/>
      <c r="S22" s="1454"/>
      <c r="T22" s="1400"/>
      <c r="U22" s="1513" t="s">
        <v>81</v>
      </c>
      <c r="V22" s="1363"/>
      <c r="W22" s="1369"/>
      <c r="X22" s="7"/>
      <c r="Y22" s="7"/>
      <c r="Z22" s="7"/>
      <c r="AA22" s="7"/>
      <c r="AB22" s="9"/>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4"/>
      <c r="R23" s="1454"/>
      <c r="S23" s="1454"/>
      <c r="T23" s="1400"/>
      <c r="U23" s="456" t="s">
        <v>83</v>
      </c>
      <c r="V23" s="20"/>
      <c r="W23" s="457"/>
      <c r="X23" s="7"/>
      <c r="Y23" s="7"/>
      <c r="Z23" s="7"/>
      <c r="AA23" s="7"/>
      <c r="AB23" s="9"/>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367"/>
      <c r="R24" s="1367"/>
      <c r="S24" s="1367"/>
      <c r="T24" s="1406"/>
      <c r="U24" s="1515" t="s">
        <v>84</v>
      </c>
      <c r="V24" s="1396"/>
      <c r="W24" s="1371"/>
      <c r="X24" s="7"/>
      <c r="Y24" s="7"/>
      <c r="Z24" s="7"/>
      <c r="AA24" s="7"/>
      <c r="AB24" s="9"/>
      <c r="AC24" s="9"/>
      <c r="AD24" s="9"/>
      <c r="AE24" s="9"/>
      <c r="AF24" s="9"/>
      <c r="AG24" s="9"/>
      <c r="AH24" s="9"/>
    </row>
    <row r="25" spans="1:34" ht="36.75" customHeight="1" x14ac:dyDescent="0.25">
      <c r="A25" s="22"/>
      <c r="B25" s="23"/>
      <c r="C25" s="23"/>
      <c r="D25" s="23"/>
      <c r="E25" s="23"/>
      <c r="F25" s="25"/>
      <c r="G25" s="25"/>
      <c r="H25" s="25"/>
      <c r="I25" s="25"/>
      <c r="J25" s="25"/>
      <c r="K25" s="25"/>
      <c r="L25" s="25"/>
      <c r="M25" s="25"/>
      <c r="N25" s="25"/>
      <c r="O25" s="25"/>
      <c r="P25" s="25"/>
      <c r="Q25" s="25"/>
      <c r="R25" s="25"/>
      <c r="S25" s="25"/>
      <c r="T25" s="25"/>
      <c r="U25" s="25"/>
      <c r="V25" s="27"/>
      <c r="W25" s="27"/>
      <c r="X25" s="27"/>
      <c r="Y25" s="7"/>
      <c r="Z25" s="7"/>
      <c r="AA25" s="7"/>
      <c r="AB25" s="9"/>
      <c r="AC25" s="9"/>
      <c r="AD25" s="9"/>
      <c r="AE25" s="9"/>
      <c r="AF25" s="9"/>
      <c r="AG25" s="9"/>
      <c r="AH25" s="9"/>
    </row>
    <row r="26" spans="1:34" ht="63" customHeight="1" x14ac:dyDescent="0.25">
      <c r="A26" s="1436" t="s">
        <v>85</v>
      </c>
      <c r="B26" s="1389"/>
      <c r="C26" s="1378"/>
      <c r="D26" s="18"/>
      <c r="E26" s="18"/>
      <c r="F26" s="1440" t="str">
        <f>CONCATENATE("INFORME DE SEGUIMIENTO DEL PROCESO ",A27)</f>
        <v>INFORME DE SEGUIMIENTO DEL PROCESO ESTRATEGIAS</v>
      </c>
      <c r="G26" s="1382"/>
      <c r="H26" s="458"/>
      <c r="I26" s="1442" t="s">
        <v>86</v>
      </c>
      <c r="J26" s="1389"/>
      <c r="K26" s="1389"/>
      <c r="L26" s="1389"/>
      <c r="M26" s="1378"/>
      <c r="N26" s="179"/>
      <c r="O26" s="25"/>
      <c r="P26" s="32"/>
      <c r="Q26" s="32"/>
      <c r="R26" s="18"/>
      <c r="S26" s="18"/>
      <c r="T26" s="18"/>
      <c r="U26" s="18"/>
      <c r="V26" s="18"/>
      <c r="W26" s="18"/>
      <c r="X26" s="18"/>
      <c r="Y26" s="7"/>
      <c r="Z26" s="7"/>
      <c r="AA26" s="7"/>
      <c r="AB26" s="9"/>
      <c r="AC26" s="9"/>
      <c r="AD26" s="9"/>
      <c r="AE26" s="9"/>
      <c r="AF26" s="9"/>
      <c r="AG26" s="9"/>
      <c r="AH26" s="9"/>
    </row>
    <row r="27" spans="1:34" ht="53.25" customHeight="1" x14ac:dyDescent="0.25">
      <c r="A27" s="1436" t="s">
        <v>44</v>
      </c>
      <c r="B27" s="1389"/>
      <c r="C27" s="1378"/>
      <c r="D27" s="18"/>
      <c r="E27" s="18"/>
      <c r="F27" s="34" t="s">
        <v>87</v>
      </c>
      <c r="G27" s="35">
        <f>+COUNTA(E40:E150)</f>
        <v>3</v>
      </c>
      <c r="H27" s="459"/>
      <c r="I27" s="1443" t="s">
        <v>88</v>
      </c>
      <c r="J27" s="1393"/>
      <c r="K27" s="1382"/>
      <c r="L27" s="1444">
        <f>COUNTIF(I40:I140,"CORRECCIÓN")</f>
        <v>1</v>
      </c>
      <c r="M27" s="1382"/>
      <c r="N27" s="30"/>
      <c r="O27" s="18"/>
      <c r="P27" s="1497" t="s">
        <v>89</v>
      </c>
      <c r="Q27" s="1359"/>
      <c r="R27" s="1359"/>
      <c r="S27" s="1359"/>
      <c r="T27" s="1359"/>
      <c r="U27" s="1359"/>
      <c r="V27" s="1359"/>
      <c r="W27" s="18"/>
      <c r="X27" s="18"/>
      <c r="Y27" s="7"/>
      <c r="Z27" s="7"/>
      <c r="AA27" s="7"/>
      <c r="AB27" s="9"/>
      <c r="AC27" s="9"/>
      <c r="AD27" s="9"/>
      <c r="AE27" s="9"/>
      <c r="AF27" s="9"/>
      <c r="AG27" s="9"/>
      <c r="AH27" s="9"/>
    </row>
    <row r="28" spans="1:34" ht="56.25" customHeight="1" x14ac:dyDescent="0.35">
      <c r="A28" s="38"/>
      <c r="B28" s="18"/>
      <c r="C28" s="18"/>
      <c r="D28" s="39"/>
      <c r="E28" s="18"/>
      <c r="F28" s="34" t="s">
        <v>90</v>
      </c>
      <c r="G28" s="40">
        <f>+COUNTA(H40:H150)</f>
        <v>4</v>
      </c>
      <c r="H28" s="459"/>
      <c r="I28" s="1432" t="s">
        <v>91</v>
      </c>
      <c r="J28" s="1363"/>
      <c r="K28" s="1369"/>
      <c r="L28" s="1433">
        <f>COUNTIF(I40:I140,"ACCIÓN PREVENTIVA")</f>
        <v>0</v>
      </c>
      <c r="M28" s="1369"/>
      <c r="N28" s="18"/>
      <c r="O28" s="18"/>
      <c r="P28" s="187" t="s">
        <v>92</v>
      </c>
      <c r="Q28" s="188" t="s">
        <v>93</v>
      </c>
      <c r="R28" s="188" t="s">
        <v>94</v>
      </c>
      <c r="S28" s="189" t="s">
        <v>95</v>
      </c>
      <c r="T28" s="42" t="s">
        <v>96</v>
      </c>
      <c r="U28" s="460" t="s">
        <v>97</v>
      </c>
      <c r="V28" s="42" t="s">
        <v>98</v>
      </c>
      <c r="W28" s="18"/>
      <c r="X28" s="18"/>
      <c r="Y28" s="7"/>
      <c r="Z28" s="7"/>
      <c r="AA28" s="7"/>
      <c r="AB28" s="9"/>
      <c r="AC28" s="9"/>
      <c r="AD28" s="9"/>
      <c r="AE28" s="9"/>
      <c r="AF28" s="9"/>
      <c r="AG28" s="9"/>
      <c r="AH28" s="9"/>
    </row>
    <row r="29" spans="1:34" ht="53.25" customHeight="1" x14ac:dyDescent="0.35">
      <c r="A29" s="38"/>
      <c r="B29" s="18"/>
      <c r="C29" s="18"/>
      <c r="D29" s="46"/>
      <c r="E29" s="18"/>
      <c r="F29" s="47" t="s">
        <v>99</v>
      </c>
      <c r="G29" s="48">
        <f>+COUNTIF(V40:V150,"Cerrada")</f>
        <v>3</v>
      </c>
      <c r="H29" s="459"/>
      <c r="I29" s="1432" t="s">
        <v>100</v>
      </c>
      <c r="J29" s="1363"/>
      <c r="K29" s="1369"/>
      <c r="L29" s="1433">
        <f>COUNTIF(I40:I140,"ACCIÓN CORRECTIVA")</f>
        <v>1</v>
      </c>
      <c r="M29" s="1369"/>
      <c r="N29" s="30"/>
      <c r="O29" s="18"/>
      <c r="P29" s="187">
        <v>2011</v>
      </c>
      <c r="Q29" s="188">
        <v>0</v>
      </c>
      <c r="R29" s="187">
        <v>0</v>
      </c>
      <c r="S29" s="187">
        <v>0</v>
      </c>
      <c r="T29" s="188">
        <f t="shared" ref="T29:T31" si="0">+Q29+R29+S29</f>
        <v>0</v>
      </c>
      <c r="U29" s="188">
        <v>0</v>
      </c>
      <c r="V29" s="188">
        <v>0</v>
      </c>
      <c r="W29" s="18"/>
      <c r="X29" s="18"/>
      <c r="Y29" s="7"/>
      <c r="Z29" s="7"/>
      <c r="AA29" s="7"/>
      <c r="AB29" s="9"/>
      <c r="AC29" s="9"/>
      <c r="AD29" s="9"/>
      <c r="AE29" s="9"/>
      <c r="AF29" s="9"/>
      <c r="AG29" s="9"/>
      <c r="AH29" s="9"/>
    </row>
    <row r="30" spans="1:34" ht="48.75" customHeight="1" x14ac:dyDescent="0.35">
      <c r="A30" s="38"/>
      <c r="B30" s="18"/>
      <c r="C30" s="18"/>
      <c r="D30" s="39"/>
      <c r="E30" s="18"/>
      <c r="F30" s="52" t="s">
        <v>101</v>
      </c>
      <c r="G30" s="53">
        <f>+COUNTIF(V40:V150,"Cerrada Condicional")</f>
        <v>0</v>
      </c>
      <c r="H30" s="459"/>
      <c r="I30" s="1434" t="s">
        <v>102</v>
      </c>
      <c r="J30" s="1435"/>
      <c r="K30" s="1380"/>
      <c r="L30" s="1431">
        <f>COUNTIF(I40:I140,"ACCIÓN DE MEJORA")</f>
        <v>2</v>
      </c>
      <c r="M30" s="1380"/>
      <c r="N30" s="18"/>
      <c r="O30" s="18"/>
      <c r="P30" s="191">
        <v>2012</v>
      </c>
      <c r="Q30" s="60">
        <v>0</v>
      </c>
      <c r="R30" s="191">
        <v>0</v>
      </c>
      <c r="S30" s="191">
        <v>0</v>
      </c>
      <c r="T30" s="60">
        <f t="shared" si="0"/>
        <v>0</v>
      </c>
      <c r="U30" s="60">
        <v>0</v>
      </c>
      <c r="V30" s="60">
        <v>0</v>
      </c>
      <c r="W30" s="18"/>
      <c r="X30" s="18"/>
      <c r="Y30" s="7"/>
      <c r="Z30" s="7"/>
      <c r="AA30" s="7"/>
      <c r="AB30" s="9"/>
      <c r="AC30" s="9"/>
      <c r="AD30" s="9"/>
      <c r="AE30" s="9"/>
      <c r="AF30" s="9"/>
      <c r="AG30" s="9"/>
      <c r="AH30" s="9"/>
    </row>
    <row r="31" spans="1:34" ht="58.5" customHeight="1" x14ac:dyDescent="0.35">
      <c r="A31" s="38"/>
      <c r="B31" s="18"/>
      <c r="C31" s="18"/>
      <c r="D31" s="46"/>
      <c r="E31" s="18"/>
      <c r="F31" s="34" t="s">
        <v>104</v>
      </c>
      <c r="G31" s="35">
        <f>+COUNTIF(V40:V150,"Abierta - en Desarrollo")</f>
        <v>1</v>
      </c>
      <c r="H31" s="459"/>
      <c r="I31" s="1430" t="s">
        <v>105</v>
      </c>
      <c r="J31" s="1389"/>
      <c r="K31" s="1389"/>
      <c r="L31" s="1389"/>
      <c r="M31" s="1378"/>
      <c r="N31" s="18"/>
      <c r="O31" s="18"/>
      <c r="P31" s="191">
        <v>2013</v>
      </c>
      <c r="Q31" s="60">
        <v>0</v>
      </c>
      <c r="R31" s="191">
        <v>0</v>
      </c>
      <c r="S31" s="191">
        <v>0</v>
      </c>
      <c r="T31" s="60">
        <f t="shared" si="0"/>
        <v>0</v>
      </c>
      <c r="U31" s="60">
        <v>0</v>
      </c>
      <c r="V31" s="60">
        <v>0</v>
      </c>
      <c r="W31" s="18"/>
      <c r="X31" s="18"/>
      <c r="Y31" s="7"/>
      <c r="Z31" s="7"/>
      <c r="AA31" s="7"/>
      <c r="AB31" s="9"/>
      <c r="AC31" s="9"/>
      <c r="AD31" s="9"/>
      <c r="AE31" s="9"/>
      <c r="AF31" s="9"/>
      <c r="AG31" s="9"/>
      <c r="AH31" s="9"/>
    </row>
    <row r="32" spans="1:34" ht="63" customHeight="1" x14ac:dyDescent="0.35">
      <c r="A32" s="38"/>
      <c r="B32" s="18"/>
      <c r="C32" s="18"/>
      <c r="D32" s="39"/>
      <c r="E32" s="18"/>
      <c r="F32" s="64" t="s">
        <v>106</v>
      </c>
      <c r="G32" s="48">
        <f>+COUNTIF(V40:V150,"Abierta - Vencida")</f>
        <v>0</v>
      </c>
      <c r="H32" s="459"/>
      <c r="I32" s="65" t="s">
        <v>14</v>
      </c>
      <c r="J32" s="66">
        <f>COUNTIF(J40:J48,"SGC")</f>
        <v>4</v>
      </c>
      <c r="K32" s="67" t="s">
        <v>35</v>
      </c>
      <c r="L32" s="68">
        <f>COUNTIF(J40:J48,"S&amp;SO")</f>
        <v>0</v>
      </c>
      <c r="M32" s="461" t="s">
        <v>96</v>
      </c>
      <c r="N32" s="18"/>
      <c r="O32" s="25"/>
      <c r="P32" s="191">
        <v>2014</v>
      </c>
      <c r="Q32" s="60"/>
      <c r="R32" s="191"/>
      <c r="S32" s="191"/>
      <c r="T32" s="60"/>
      <c r="U32" s="60"/>
      <c r="V32" s="60"/>
      <c r="W32" s="18"/>
      <c r="X32" s="18"/>
      <c r="Y32" s="7"/>
      <c r="Z32" s="7"/>
      <c r="AA32" s="7"/>
      <c r="AB32" s="9"/>
      <c r="AC32" s="9"/>
      <c r="AD32" s="9"/>
      <c r="AE32" s="9"/>
      <c r="AF32" s="9"/>
      <c r="AG32" s="9"/>
      <c r="AH32" s="9"/>
    </row>
    <row r="33" spans="1:34" ht="42.75" customHeight="1" x14ac:dyDescent="0.35">
      <c r="A33" s="38"/>
      <c r="B33" s="18"/>
      <c r="C33" s="18"/>
      <c r="D33" s="18"/>
      <c r="E33" s="18"/>
      <c r="F33" s="70" t="s">
        <v>107</v>
      </c>
      <c r="G33" s="71">
        <f>SUM(G31:G32)</f>
        <v>1</v>
      </c>
      <c r="H33" s="459"/>
      <c r="I33" s="72" t="s">
        <v>52</v>
      </c>
      <c r="J33" s="73">
        <f>COUNTIF(J40:J48,"SCI")</f>
        <v>0</v>
      </c>
      <c r="K33" s="74" t="s">
        <v>28</v>
      </c>
      <c r="L33" s="75">
        <f>COUNTIF(J40:J48,"SGSI")</f>
        <v>0</v>
      </c>
      <c r="M33" s="1501">
        <f>+J32+J33+J34+J35+L32+L33+L34</f>
        <v>4</v>
      </c>
      <c r="N33" s="18"/>
      <c r="O33" s="25"/>
      <c r="P33" s="203" t="s">
        <v>108</v>
      </c>
      <c r="Q33" s="77">
        <f t="shared" ref="Q33:V33" si="1">SUM(Q29:Q32)</f>
        <v>0</v>
      </c>
      <c r="R33" s="77">
        <f t="shared" si="1"/>
        <v>0</v>
      </c>
      <c r="S33" s="77">
        <f t="shared" si="1"/>
        <v>0</v>
      </c>
      <c r="T33" s="77">
        <f t="shared" si="1"/>
        <v>0</v>
      </c>
      <c r="U33" s="77">
        <f t="shared" si="1"/>
        <v>0</v>
      </c>
      <c r="V33" s="77">
        <f t="shared" si="1"/>
        <v>0</v>
      </c>
      <c r="W33" s="18"/>
      <c r="X33" s="18"/>
      <c r="Y33" s="7"/>
      <c r="Z33" s="7"/>
      <c r="AA33" s="7"/>
      <c r="AB33" s="9"/>
      <c r="AC33" s="9"/>
      <c r="AD33" s="9"/>
      <c r="AE33" s="9"/>
      <c r="AF33" s="9"/>
      <c r="AG33" s="9"/>
      <c r="AH33" s="9"/>
    </row>
    <row r="34" spans="1:34" ht="54.75" customHeight="1" x14ac:dyDescent="0.35">
      <c r="A34" s="38"/>
      <c r="B34" s="18"/>
      <c r="C34" s="18"/>
      <c r="D34" s="18"/>
      <c r="E34" s="18"/>
      <c r="F34" s="34" t="s">
        <v>109</v>
      </c>
      <c r="G34" s="40">
        <f>+COUNTA(Q40:Q150)</f>
        <v>3</v>
      </c>
      <c r="H34" s="18"/>
      <c r="I34" s="72" t="s">
        <v>47</v>
      </c>
      <c r="J34" s="73">
        <f>COUNTIF(J40:J48,"SGA")</f>
        <v>0</v>
      </c>
      <c r="K34" s="79" t="s">
        <v>21</v>
      </c>
      <c r="L34" s="80">
        <f>COUNTIF(J40:J48,"SIGA")</f>
        <v>0</v>
      </c>
      <c r="M34" s="1467"/>
      <c r="N34" s="18"/>
      <c r="O34" s="25"/>
      <c r="P34" s="82"/>
      <c r="Q34" s="82"/>
      <c r="R34" s="18"/>
      <c r="S34" s="18"/>
      <c r="T34" s="18"/>
      <c r="U34" s="18"/>
      <c r="V34" s="18"/>
      <c r="W34" s="18"/>
      <c r="X34" s="18"/>
      <c r="Y34" s="7"/>
      <c r="Z34" s="7"/>
      <c r="AA34" s="7"/>
      <c r="AB34" s="9"/>
      <c r="AC34" s="9"/>
      <c r="AD34" s="9"/>
      <c r="AE34" s="9"/>
      <c r="AF34" s="9"/>
      <c r="AG34" s="9"/>
      <c r="AH34" s="9"/>
    </row>
    <row r="35" spans="1:34" ht="42.75" customHeight="1" x14ac:dyDescent="0.35">
      <c r="A35" s="38"/>
      <c r="B35" s="18"/>
      <c r="C35" s="18"/>
      <c r="D35" s="30"/>
      <c r="E35" s="30"/>
      <c r="F35" s="84" t="s">
        <v>110</v>
      </c>
      <c r="G35" s="88">
        <f>+COUNTA(T40:T150)</f>
        <v>3</v>
      </c>
      <c r="H35" s="18"/>
      <c r="I35" s="89" t="s">
        <v>41</v>
      </c>
      <c r="J35" s="80">
        <f>COUNTIF(J40:J48,"SRS")</f>
        <v>0</v>
      </c>
      <c r="K35" s="18"/>
      <c r="L35" s="18"/>
      <c r="M35" s="18"/>
      <c r="N35" s="18"/>
      <c r="O35" s="18"/>
      <c r="P35" s="18"/>
      <c r="Q35" s="82"/>
      <c r="R35" s="82"/>
      <c r="S35" s="91"/>
      <c r="T35" s="91"/>
      <c r="U35" s="32"/>
      <c r="V35" s="18"/>
      <c r="W35" s="18"/>
      <c r="X35" s="18"/>
      <c r="Y35" s="7"/>
      <c r="Z35" s="7"/>
      <c r="AA35" s="7"/>
      <c r="AB35" s="9"/>
      <c r="AC35" s="9"/>
      <c r="AD35" s="9"/>
      <c r="AE35" s="9"/>
      <c r="AF35" s="9"/>
      <c r="AG35" s="9"/>
      <c r="AH35" s="9"/>
    </row>
    <row r="36" spans="1:34" ht="42.75" customHeight="1" x14ac:dyDescent="0.35">
      <c r="A36" s="38"/>
      <c r="B36" s="18"/>
      <c r="C36" s="18"/>
      <c r="D36" s="30"/>
      <c r="E36" s="30"/>
      <c r="F36" s="30"/>
      <c r="G36" s="30"/>
      <c r="H36" s="18"/>
      <c r="I36" s="30"/>
      <c r="J36" s="30"/>
      <c r="K36" s="18"/>
      <c r="L36" s="18"/>
      <c r="M36" s="18"/>
      <c r="N36" s="18"/>
      <c r="O36" s="18"/>
      <c r="P36" s="18"/>
      <c r="Q36" s="82"/>
      <c r="R36" s="82"/>
      <c r="S36" s="91"/>
      <c r="T36" s="91"/>
      <c r="U36" s="32"/>
      <c r="V36" s="18"/>
      <c r="W36" s="18"/>
      <c r="X36" s="18"/>
      <c r="Y36" s="7"/>
      <c r="Z36" s="7"/>
      <c r="AA36" s="7"/>
      <c r="AB36" s="9"/>
      <c r="AC36" s="9"/>
      <c r="AD36" s="9"/>
      <c r="AE36" s="9"/>
      <c r="AF36" s="9"/>
      <c r="AG36" s="9"/>
      <c r="AH36" s="9"/>
    </row>
    <row r="37" spans="1:34" ht="42.75" customHeight="1" x14ac:dyDescent="0.35">
      <c r="A37" s="38"/>
      <c r="B37" s="18"/>
      <c r="C37" s="18"/>
      <c r="D37" s="30"/>
      <c r="E37" s="30"/>
      <c r="F37" s="30"/>
      <c r="G37" s="30"/>
      <c r="H37" s="30"/>
      <c r="I37" s="30"/>
      <c r="J37" s="30"/>
      <c r="K37" s="30"/>
      <c r="L37" s="30"/>
      <c r="M37" s="30"/>
      <c r="N37" s="18"/>
      <c r="O37" s="18"/>
      <c r="P37" s="18"/>
      <c r="Q37" s="18"/>
      <c r="R37" s="32"/>
      <c r="S37" s="82"/>
      <c r="T37" s="82"/>
      <c r="U37" s="82"/>
      <c r="V37" s="91"/>
      <c r="W37" s="91"/>
      <c r="X37" s="32"/>
      <c r="Y37" s="7"/>
      <c r="Z37" s="7"/>
      <c r="AA37" s="7"/>
      <c r="AB37" s="9"/>
      <c r="AC37" s="9"/>
      <c r="AD37" s="9"/>
      <c r="AE37" s="9"/>
      <c r="AF37" s="9"/>
      <c r="AG37" s="9"/>
      <c r="AH37" s="9"/>
    </row>
    <row r="38" spans="1:34" ht="46.5" customHeight="1" x14ac:dyDescent="0.25">
      <c r="A38" s="1465" t="s">
        <v>114</v>
      </c>
      <c r="B38" s="1389"/>
      <c r="C38" s="1389"/>
      <c r="D38" s="1389"/>
      <c r="E38" s="1389"/>
      <c r="F38" s="1389"/>
      <c r="G38" s="1389"/>
      <c r="H38" s="1479" t="s">
        <v>116</v>
      </c>
      <c r="I38" s="1389"/>
      <c r="J38" s="1389"/>
      <c r="K38" s="1389"/>
      <c r="L38" s="1389"/>
      <c r="M38" s="1389"/>
      <c r="N38" s="1389"/>
      <c r="O38" s="1389"/>
      <c r="P38" s="1378"/>
      <c r="Q38" s="1476" t="s">
        <v>293</v>
      </c>
      <c r="R38" s="1391"/>
      <c r="S38" s="1384"/>
      <c r="T38" s="1462" t="s">
        <v>118</v>
      </c>
      <c r="U38" s="1389"/>
      <c r="V38" s="1389"/>
      <c r="W38" s="1378"/>
      <c r="X38" s="219" t="s">
        <v>119</v>
      </c>
      <c r="Y38" s="101"/>
      <c r="Z38" s="102"/>
      <c r="AA38" s="7"/>
      <c r="AB38" s="9"/>
      <c r="AC38" s="9"/>
      <c r="AD38" s="9"/>
      <c r="AE38" s="9"/>
      <c r="AF38" s="9"/>
      <c r="AG38" s="9"/>
      <c r="AH38" s="9"/>
    </row>
    <row r="39" spans="1:34" ht="72" customHeight="1" x14ac:dyDescent="0.25">
      <c r="A39" s="556" t="s">
        <v>120</v>
      </c>
      <c r="B39" s="559" t="s">
        <v>3</v>
      </c>
      <c r="C39" s="559" t="s">
        <v>121</v>
      </c>
      <c r="D39" s="559" t="s">
        <v>122</v>
      </c>
      <c r="E39" s="559" t="s">
        <v>123</v>
      </c>
      <c r="F39" s="559" t="s">
        <v>4</v>
      </c>
      <c r="G39" s="562" t="s">
        <v>124</v>
      </c>
      <c r="H39" s="563" t="s">
        <v>125</v>
      </c>
      <c r="I39" s="565" t="s">
        <v>5</v>
      </c>
      <c r="J39" s="565" t="s">
        <v>126</v>
      </c>
      <c r="K39" s="565" t="s">
        <v>127</v>
      </c>
      <c r="L39" s="567" t="s">
        <v>128</v>
      </c>
      <c r="M39" s="569" t="s">
        <v>129</v>
      </c>
      <c r="N39" s="569" t="s">
        <v>130</v>
      </c>
      <c r="O39" s="569" t="s">
        <v>131</v>
      </c>
      <c r="P39" s="570" t="s">
        <v>132</v>
      </c>
      <c r="Q39" s="571" t="s">
        <v>133</v>
      </c>
      <c r="R39" s="572" t="s">
        <v>134</v>
      </c>
      <c r="S39" s="574" t="s">
        <v>135</v>
      </c>
      <c r="T39" s="569" t="s">
        <v>133</v>
      </c>
      <c r="U39" s="569" t="s">
        <v>134</v>
      </c>
      <c r="V39" s="569" t="s">
        <v>136</v>
      </c>
      <c r="W39" s="569" t="s">
        <v>137</v>
      </c>
      <c r="X39" s="521"/>
      <c r="Y39" s="102"/>
      <c r="Z39" s="102"/>
      <c r="AA39" s="7"/>
      <c r="AB39" s="9"/>
      <c r="AC39" s="9"/>
      <c r="AD39" s="9"/>
      <c r="AE39" s="9"/>
      <c r="AF39" s="9"/>
      <c r="AG39" s="9"/>
      <c r="AH39" s="9"/>
    </row>
    <row r="40" spans="1:34" ht="140.25" hidden="1" customHeight="1" x14ac:dyDescent="0.25">
      <c r="A40" s="260">
        <v>1</v>
      </c>
      <c r="B40" s="144" t="s">
        <v>11</v>
      </c>
      <c r="C40" s="144" t="s">
        <v>10</v>
      </c>
      <c r="D40" s="143">
        <v>42026</v>
      </c>
      <c r="E40" s="145" t="s">
        <v>732</v>
      </c>
      <c r="F40" s="144" t="s">
        <v>19</v>
      </c>
      <c r="G40" s="145" t="s">
        <v>600</v>
      </c>
      <c r="H40" s="167" t="s">
        <v>733</v>
      </c>
      <c r="I40" s="173" t="s">
        <v>34</v>
      </c>
      <c r="J40" s="173" t="s">
        <v>14</v>
      </c>
      <c r="K40" s="167" t="s">
        <v>699</v>
      </c>
      <c r="L40" s="167" t="s">
        <v>700</v>
      </c>
      <c r="M40" s="167" t="s">
        <v>182</v>
      </c>
      <c r="N40" s="174">
        <v>42026</v>
      </c>
      <c r="O40" s="174">
        <v>42026</v>
      </c>
      <c r="P40" s="174">
        <v>42185</v>
      </c>
      <c r="Q40" s="167" t="s">
        <v>734</v>
      </c>
      <c r="R40" s="167" t="s">
        <v>735</v>
      </c>
      <c r="S40" s="173" t="s">
        <v>736</v>
      </c>
      <c r="T40" s="167" t="s">
        <v>737</v>
      </c>
      <c r="U40" s="579" t="str">
        <f>HYPERLINK("http://www.idep.edu.co/?page_id=17429","http://www.idep.edu.co/?page_id=17429")</f>
        <v>http://www.idep.edu.co/?page_id=17429</v>
      </c>
      <c r="V40" s="141" t="s">
        <v>36</v>
      </c>
      <c r="W40" s="167" t="s">
        <v>745</v>
      </c>
      <c r="X40" s="123" t="str">
        <f t="shared" ref="X40:X48" ca="1" si="2">+IF(P40="","",IF(TODAY()-P40&gt;0,"VENCIDA","EN DESARROLLO"))</f>
        <v>VENCIDA</v>
      </c>
      <c r="Y40" s="124"/>
      <c r="Z40" s="125"/>
      <c r="AA40" s="7"/>
      <c r="AB40" s="9"/>
      <c r="AC40" s="9"/>
      <c r="AD40" s="9"/>
      <c r="AE40" s="9"/>
      <c r="AF40" s="9"/>
      <c r="AG40" s="9"/>
      <c r="AH40" s="9"/>
    </row>
    <row r="41" spans="1:34" ht="64.5" hidden="1" customHeight="1" x14ac:dyDescent="0.25">
      <c r="A41" s="126"/>
      <c r="B41" s="127"/>
      <c r="C41" s="127"/>
      <c r="D41" s="127"/>
      <c r="E41" s="482"/>
      <c r="F41" s="127"/>
      <c r="G41" s="482"/>
      <c r="H41" s="129"/>
      <c r="I41" s="130"/>
      <c r="J41" s="130"/>
      <c r="K41" s="129"/>
      <c r="L41" s="129"/>
      <c r="M41" s="129"/>
      <c r="N41" s="131"/>
      <c r="O41" s="130"/>
      <c r="P41" s="131"/>
      <c r="Q41" s="129"/>
      <c r="R41" s="129"/>
      <c r="S41" s="130"/>
      <c r="T41" s="129"/>
      <c r="U41" s="129"/>
      <c r="V41" s="132"/>
      <c r="W41" s="129"/>
      <c r="X41" s="132" t="str">
        <f t="shared" ca="1" si="2"/>
        <v/>
      </c>
      <c r="Y41" s="125"/>
      <c r="Z41" s="125"/>
      <c r="AA41" s="7"/>
      <c r="AB41" s="9"/>
      <c r="AC41" s="9"/>
      <c r="AD41" s="9"/>
      <c r="AE41" s="9"/>
      <c r="AF41" s="9"/>
      <c r="AG41" s="9"/>
      <c r="AH41" s="9"/>
    </row>
    <row r="42" spans="1:34" ht="64.5" hidden="1" customHeight="1" x14ac:dyDescent="0.25">
      <c r="A42" s="133"/>
      <c r="B42" s="134"/>
      <c r="C42" s="134"/>
      <c r="D42" s="134"/>
      <c r="E42" s="485"/>
      <c r="F42" s="134"/>
      <c r="G42" s="485"/>
      <c r="H42" s="136"/>
      <c r="I42" s="137"/>
      <c r="J42" s="137"/>
      <c r="K42" s="136"/>
      <c r="L42" s="136"/>
      <c r="M42" s="136"/>
      <c r="N42" s="138"/>
      <c r="O42" s="137"/>
      <c r="P42" s="138"/>
      <c r="Q42" s="136"/>
      <c r="R42" s="136"/>
      <c r="S42" s="137"/>
      <c r="T42" s="136"/>
      <c r="U42" s="136"/>
      <c r="V42" s="139"/>
      <c r="W42" s="136"/>
      <c r="X42" s="141" t="str">
        <f t="shared" ca="1" si="2"/>
        <v/>
      </c>
      <c r="Y42" s="125"/>
      <c r="Z42" s="125"/>
      <c r="AA42" s="7"/>
      <c r="AB42" s="9"/>
      <c r="AC42" s="9"/>
      <c r="AD42" s="9"/>
      <c r="AE42" s="9"/>
      <c r="AF42" s="9"/>
      <c r="AG42" s="9"/>
      <c r="AH42" s="9"/>
    </row>
    <row r="43" spans="1:34" ht="195" hidden="1" customHeight="1" x14ac:dyDescent="0.25">
      <c r="A43" s="116">
        <v>2</v>
      </c>
      <c r="B43" s="117" t="s">
        <v>11</v>
      </c>
      <c r="C43" s="117" t="s">
        <v>10</v>
      </c>
      <c r="D43" s="118">
        <v>42388</v>
      </c>
      <c r="E43" s="119" t="s">
        <v>753</v>
      </c>
      <c r="F43" s="117" t="s">
        <v>19</v>
      </c>
      <c r="G43" s="117" t="s">
        <v>755</v>
      </c>
      <c r="H43" s="120" t="s">
        <v>756</v>
      </c>
      <c r="I43" s="121" t="s">
        <v>34</v>
      </c>
      <c r="J43" s="121" t="s">
        <v>14</v>
      </c>
      <c r="K43" s="120" t="s">
        <v>699</v>
      </c>
      <c r="L43" s="121" t="s">
        <v>254</v>
      </c>
      <c r="M43" s="121" t="s">
        <v>654</v>
      </c>
      <c r="N43" s="122">
        <v>42401</v>
      </c>
      <c r="O43" s="122">
        <v>42401</v>
      </c>
      <c r="P43" s="122">
        <v>42490</v>
      </c>
      <c r="Q43" s="120" t="s">
        <v>759</v>
      </c>
      <c r="R43" s="121" t="s">
        <v>760</v>
      </c>
      <c r="S43" s="122">
        <v>42478</v>
      </c>
      <c r="T43" s="120" t="s">
        <v>761</v>
      </c>
      <c r="U43" s="283" t="str">
        <f>HYPERLINK("http://overlay-context=content/ett-06-proceso-de-estrategias%3Fq%3Dcontent/ett-06-proceso-de-estrategias","http://www.idep.edu.co/sites/default/files/PRO-ETT-06-03%20Proyecci%C3%B3n%20de%20la%20ejecuci%C3%B3n%20de%20la%20estrategia%20v3.pdf#overlay-context=content/ett-06-proceso-de-estrategias%3Fq%3Dcontent/ett-06-proceso-de-estrategias")</f>
        <v>http://www.idep.edu.co/sites/default/files/PRO-ETT-06-03%20Proyecci%C3%B3n%20de%20la%20ejecuci%C3%B3n%20de%20la%20estrategia%20v3.pdf#overlay-context=content/ett-06-proceso-de-estrategias%3Fq%3Dcontent/ett-06-proceso-de-estrategias</v>
      </c>
      <c r="V43" s="123" t="s">
        <v>36</v>
      </c>
      <c r="W43" s="121" t="s">
        <v>765</v>
      </c>
      <c r="X43" s="123" t="str">
        <f t="shared" ca="1" si="2"/>
        <v>VENCIDA</v>
      </c>
      <c r="Y43" s="165"/>
      <c r="Z43" s="165"/>
      <c r="AA43" s="7"/>
      <c r="AB43" s="9"/>
      <c r="AC43" s="9"/>
      <c r="AD43" s="9"/>
      <c r="AE43" s="9"/>
      <c r="AF43" s="9"/>
      <c r="AG43" s="9"/>
      <c r="AH43" s="9"/>
    </row>
    <row r="44" spans="1:34" ht="66" hidden="1" customHeight="1" x14ac:dyDescent="0.25">
      <c r="A44" s="260"/>
      <c r="B44" s="144"/>
      <c r="C44" s="144"/>
      <c r="D44" s="143"/>
      <c r="E44" s="145"/>
      <c r="F44" s="144"/>
      <c r="G44" s="144"/>
      <c r="H44" s="129"/>
      <c r="I44" s="130"/>
      <c r="J44" s="130"/>
      <c r="K44" s="130"/>
      <c r="L44" s="130"/>
      <c r="M44" s="130"/>
      <c r="N44" s="131"/>
      <c r="O44" s="130"/>
      <c r="P44" s="130"/>
      <c r="Q44" s="130"/>
      <c r="R44" s="130"/>
      <c r="S44" s="130"/>
      <c r="T44" s="130"/>
      <c r="U44" s="130"/>
      <c r="V44" s="132"/>
      <c r="W44" s="130"/>
      <c r="X44" s="141" t="str">
        <f t="shared" ca="1" si="2"/>
        <v/>
      </c>
      <c r="Y44" s="165"/>
      <c r="Z44" s="165"/>
      <c r="AA44" s="7"/>
      <c r="AB44" s="9"/>
      <c r="AC44" s="9"/>
      <c r="AD44" s="9"/>
      <c r="AE44" s="9"/>
      <c r="AF44" s="9"/>
      <c r="AG44" s="9"/>
      <c r="AH44" s="9"/>
    </row>
    <row r="45" spans="1:34" ht="22.5" hidden="1" customHeight="1" x14ac:dyDescent="0.25">
      <c r="A45" s="260"/>
      <c r="B45" s="144"/>
      <c r="C45" s="144"/>
      <c r="D45" s="143"/>
      <c r="E45" s="145"/>
      <c r="F45" s="144"/>
      <c r="G45" s="144"/>
      <c r="H45" s="136"/>
      <c r="I45" s="137"/>
      <c r="J45" s="137"/>
      <c r="K45" s="137"/>
      <c r="L45" s="137"/>
      <c r="M45" s="137"/>
      <c r="N45" s="138"/>
      <c r="O45" s="137"/>
      <c r="P45" s="137"/>
      <c r="Q45" s="137"/>
      <c r="R45" s="137"/>
      <c r="S45" s="137"/>
      <c r="T45" s="137"/>
      <c r="U45" s="137"/>
      <c r="V45" s="139"/>
      <c r="W45" s="137"/>
      <c r="X45" s="141" t="str">
        <f t="shared" ca="1" si="2"/>
        <v/>
      </c>
      <c r="Y45" s="165"/>
      <c r="Z45" s="165"/>
      <c r="AA45" s="7"/>
      <c r="AB45" s="9"/>
      <c r="AC45" s="9"/>
      <c r="AD45" s="9"/>
      <c r="AE45" s="9"/>
      <c r="AF45" s="9"/>
      <c r="AG45" s="9"/>
      <c r="AH45" s="9"/>
    </row>
    <row r="46" spans="1:34" ht="159" customHeight="1" x14ac:dyDescent="0.25">
      <c r="A46" s="1532">
        <v>3</v>
      </c>
      <c r="B46" s="1531" t="s">
        <v>11</v>
      </c>
      <c r="C46" s="1531" t="s">
        <v>10</v>
      </c>
      <c r="D46" s="1534">
        <v>42753</v>
      </c>
      <c r="E46" s="1535" t="s">
        <v>766</v>
      </c>
      <c r="F46" s="1531" t="s">
        <v>12</v>
      </c>
      <c r="G46" s="1031" t="s">
        <v>688</v>
      </c>
      <c r="H46" s="1032" t="s">
        <v>767</v>
      </c>
      <c r="I46" s="310" t="s">
        <v>13</v>
      </c>
      <c r="J46" s="310" t="s">
        <v>14</v>
      </c>
      <c r="K46" s="309" t="s">
        <v>690</v>
      </c>
      <c r="L46" s="308" t="s">
        <v>691</v>
      </c>
      <c r="M46" s="310" t="s">
        <v>692</v>
      </c>
      <c r="N46" s="312"/>
      <c r="O46" s="312">
        <v>42767</v>
      </c>
      <c r="P46" s="312">
        <v>42794</v>
      </c>
      <c r="Q46" s="1353" t="s">
        <v>769</v>
      </c>
      <c r="R46" s="1032" t="s">
        <v>770</v>
      </c>
      <c r="S46" s="1144"/>
      <c r="T46" s="1354" t="s">
        <v>2399</v>
      </c>
      <c r="U46" s="371" t="s">
        <v>2396</v>
      </c>
      <c r="V46" s="175" t="s">
        <v>36</v>
      </c>
      <c r="W46" s="1357" t="s">
        <v>2405</v>
      </c>
      <c r="X46" s="123" t="str">
        <f t="shared" ca="1" si="2"/>
        <v>VENCIDA</v>
      </c>
      <c r="Y46" s="125"/>
      <c r="Z46" s="125"/>
      <c r="AA46" s="7"/>
      <c r="AB46" s="9"/>
      <c r="AC46" s="9"/>
      <c r="AD46" s="9"/>
      <c r="AE46" s="9"/>
      <c r="AF46" s="9"/>
      <c r="AG46" s="9"/>
      <c r="AH46" s="9"/>
    </row>
    <row r="47" spans="1:34" ht="78" customHeight="1" x14ac:dyDescent="0.25">
      <c r="A47" s="1533"/>
      <c r="B47" s="1491"/>
      <c r="C47" s="1491"/>
      <c r="D47" s="1494"/>
      <c r="E47" s="1492"/>
      <c r="F47" s="1491"/>
      <c r="G47" s="1031" t="s">
        <v>694</v>
      </c>
      <c r="H47" s="1143" t="s">
        <v>695</v>
      </c>
      <c r="I47" s="184" t="s">
        <v>27</v>
      </c>
      <c r="J47" s="130" t="s">
        <v>14</v>
      </c>
      <c r="K47" s="130" t="s">
        <v>696</v>
      </c>
      <c r="L47" s="129" t="s">
        <v>691</v>
      </c>
      <c r="M47" s="130" t="s">
        <v>771</v>
      </c>
      <c r="N47" s="131"/>
      <c r="O47" s="131">
        <v>42781</v>
      </c>
      <c r="P47" s="509">
        <v>42916</v>
      </c>
      <c r="Q47" s="1145"/>
      <c r="R47" s="1145"/>
      <c r="S47" s="1145"/>
      <c r="T47" s="1145"/>
      <c r="U47" s="1145"/>
      <c r="V47" s="132" t="s">
        <v>22</v>
      </c>
      <c r="W47" s="585"/>
      <c r="X47" s="141" t="str">
        <f t="shared" ca="1" si="2"/>
        <v>EN DESARROLLO</v>
      </c>
      <c r="Y47" s="125"/>
      <c r="Z47" s="125"/>
      <c r="AA47" s="7"/>
      <c r="AB47" s="9"/>
      <c r="AC47" s="9"/>
      <c r="AD47" s="9"/>
      <c r="AE47" s="9"/>
      <c r="AF47" s="9"/>
      <c r="AG47" s="9"/>
      <c r="AH47" s="9"/>
    </row>
    <row r="48" spans="1:34" ht="10.5" hidden="1" customHeight="1" x14ac:dyDescent="0.25">
      <c r="A48" s="260"/>
      <c r="B48" s="144"/>
      <c r="C48" s="144"/>
      <c r="D48" s="143"/>
      <c r="E48" s="145"/>
      <c r="F48" s="144"/>
      <c r="G48" s="588"/>
      <c r="H48" s="589"/>
      <c r="I48" s="338"/>
      <c r="J48" s="338"/>
      <c r="K48" s="336"/>
      <c r="L48" s="336"/>
      <c r="M48" s="336"/>
      <c r="N48" s="355"/>
      <c r="O48" s="338"/>
      <c r="P48" s="338"/>
      <c r="Q48" s="591"/>
      <c r="R48" s="591"/>
      <c r="S48" s="592"/>
      <c r="T48" s="591"/>
      <c r="U48" s="591"/>
      <c r="V48" s="599"/>
      <c r="W48" s="601"/>
      <c r="X48" s="141" t="str">
        <f t="shared" ca="1" si="2"/>
        <v/>
      </c>
      <c r="Y48" s="125"/>
      <c r="Z48" s="125"/>
      <c r="AA48" s="7"/>
      <c r="AB48" s="9"/>
      <c r="AC48" s="9"/>
      <c r="AD48" s="9"/>
      <c r="AE48" s="9"/>
      <c r="AF48" s="9"/>
      <c r="AG48" s="9"/>
      <c r="AH48" s="9"/>
    </row>
    <row r="49" spans="1:34" ht="12" customHeight="1" x14ac:dyDescent="0.35">
      <c r="A49" s="540"/>
      <c r="B49" s="602"/>
      <c r="C49" s="602"/>
      <c r="D49" s="602"/>
      <c r="E49" s="604"/>
      <c r="F49" s="602"/>
      <c r="G49" s="604"/>
      <c r="H49" s="420"/>
      <c r="I49" s="543"/>
      <c r="J49" s="543"/>
      <c r="K49" s="420"/>
      <c r="L49" s="420"/>
      <c r="M49" s="420"/>
      <c r="N49" s="543"/>
      <c r="O49" s="543"/>
      <c r="P49" s="543"/>
      <c r="Q49" s="420"/>
      <c r="R49" s="420"/>
      <c r="S49" s="421"/>
      <c r="T49" s="420"/>
      <c r="U49" s="420"/>
      <c r="V49" s="4"/>
      <c r="W49" s="605"/>
      <c r="X49" s="419"/>
      <c r="Y49" s="7"/>
      <c r="Z49" s="7"/>
      <c r="AA49" s="7"/>
      <c r="AB49" s="9"/>
      <c r="AC49" s="9"/>
      <c r="AD49" s="9"/>
      <c r="AE49" s="9"/>
      <c r="AF49" s="9"/>
      <c r="AG49" s="9"/>
      <c r="AH49" s="9"/>
    </row>
    <row r="50" spans="1:34"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9"/>
      <c r="AC50" s="9"/>
      <c r="AD50" s="9"/>
      <c r="AE50" s="9"/>
      <c r="AF50" s="9"/>
      <c r="AG50" s="9"/>
      <c r="AH50" s="9"/>
    </row>
    <row r="51" spans="1:34"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9"/>
      <c r="AC51" s="9"/>
      <c r="AD51" s="9"/>
      <c r="AE51" s="9"/>
      <c r="AF51" s="9"/>
      <c r="AG51" s="9"/>
      <c r="AH51" s="9"/>
    </row>
    <row r="52" spans="1:34"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row>
    <row r="53" spans="1:34"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row>
    <row r="54" spans="1:34"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row>
    <row r="55" spans="1:34"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row>
    <row r="56" spans="1:34"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row>
    <row r="57" spans="1:34"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row>
    <row r="58" spans="1:34"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row>
    <row r="59" spans="1:34"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row>
    <row r="60" spans="1:34"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row>
    <row r="61" spans="1:34"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row>
    <row r="62" spans="1:34"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row>
    <row r="63" spans="1:34"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row>
    <row r="66" spans="1:34"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row>
    <row r="73" spans="1:34"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row>
    <row r="74" spans="1:34"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row>
    <row r="75" spans="1:34"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row>
    <row r="76" spans="1:34"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row>
    <row r="77" spans="1:34"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row>
    <row r="78" spans="1:34"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row>
    <row r="79" spans="1:34"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row>
    <row r="80" spans="1:34"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row>
    <row r="81" spans="1:34"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row>
    <row r="82" spans="1:34"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row>
    <row r="83" spans="1:34"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row>
    <row r="84" spans="1:34"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row>
    <row r="85" spans="1:34"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row>
    <row r="86" spans="1:34"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row>
    <row r="92" spans="1:34"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row>
    <row r="94" spans="1:34"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row>
    <row r="95" spans="1:34"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row>
    <row r="96" spans="1:34"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row>
    <row r="97" spans="1:34"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row>
    <row r="98" spans="1:34"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row>
    <row r="99" spans="1:34"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row>
    <row r="100" spans="1:34"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34"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34"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34"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row>
    <row r="104" spans="1:34"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row>
    <row r="105" spans="1:34"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row>
    <row r="106" spans="1:34"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row>
    <row r="107" spans="1:34"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row>
    <row r="108" spans="1:34"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34"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34"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34"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34"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row>
    <row r="114" spans="1:34"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row>
    <row r="115" spans="1:34"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row>
    <row r="116" spans="1:34"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row>
    <row r="117" spans="1:34"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row>
    <row r="118" spans="1:34"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row>
    <row r="119" spans="1:34"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row>
    <row r="120" spans="1:34"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row>
    <row r="121" spans="1:34"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row>
    <row r="122" spans="1:34"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row>
    <row r="123" spans="1:34"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row>
    <row r="124" spans="1:34"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row>
    <row r="125" spans="1:34"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row>
    <row r="126" spans="1:34"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row>
    <row r="127" spans="1:34"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row>
    <row r="128" spans="1:34"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row>
    <row r="129" spans="1:34"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row>
    <row r="130" spans="1:34"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row>
    <row r="131" spans="1:34"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row>
    <row r="132" spans="1:34"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row>
    <row r="133" spans="1:34"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row>
    <row r="134" spans="1:34"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row>
    <row r="135" spans="1:34"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row>
    <row r="136" spans="1:34"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row>
    <row r="137" spans="1:34"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row>
    <row r="138" spans="1:34"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row>
    <row r="139" spans="1:34"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row>
    <row r="140" spans="1:34"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row>
    <row r="141" spans="1:34"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row>
    <row r="142" spans="1:34"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row>
    <row r="143" spans="1:34"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row>
    <row r="144" spans="1:34"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row>
    <row r="145" spans="1:34"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row>
    <row r="146" spans="1:34"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row>
    <row r="147" spans="1:34"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row>
    <row r="148" spans="1:34"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row>
    <row r="149" spans="1:34"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row>
    <row r="150" spans="1:34"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row>
    <row r="151" spans="1:34"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row>
    <row r="152" spans="1:34"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row>
    <row r="153" spans="1:34"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row>
    <row r="154" spans="1:34"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row>
    <row r="155" spans="1:34"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row>
    <row r="156" spans="1:34"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row>
    <row r="157" spans="1:34"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row>
    <row r="158" spans="1:34"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row>
    <row r="160" spans="1:34"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row>
    <row r="163" spans="1:34"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row>
    <row r="164" spans="1:34"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row>
    <row r="165" spans="1:34"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row>
    <row r="166" spans="1:34"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row>
    <row r="167" spans="1:34"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row>
    <row r="168" spans="1:34"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row>
    <row r="170" spans="1:34"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row>
    <row r="171" spans="1:34"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row>
    <row r="172" spans="1:34"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row>
    <row r="173" spans="1:34"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row>
    <row r="174" spans="1:34"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row>
    <row r="175" spans="1:34"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row>
    <row r="176" spans="1:34"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row>
    <row r="177" spans="1:34"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row>
    <row r="178" spans="1:34"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row>
    <row r="180" spans="1:34"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row>
    <row r="181" spans="1:34"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row>
    <row r="182" spans="1:34"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row>
    <row r="183" spans="1:34"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row>
    <row r="201" spans="1:34"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row>
    <row r="202" spans="1:34"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row>
    <row r="203" spans="1:34"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row>
    <row r="204" spans="1:34"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row>
    <row r="206" spans="1:34"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row>
    <row r="209" spans="1:34"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row>
    <row r="210" spans="1:34"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row>
    <row r="211" spans="1:34"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row>
    <row r="212" spans="1:34"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row>
    <row r="213" spans="1:34"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row>
    <row r="214" spans="1:34"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row>
    <row r="215" spans="1:34"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row>
    <row r="216" spans="1:34"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row>
    <row r="217" spans="1:34"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row>
    <row r="218" spans="1:34"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row>
    <row r="219" spans="1:34"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row>
    <row r="220" spans="1:34"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row>
    <row r="221" spans="1:34"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row>
    <row r="222" spans="1:34"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row>
    <row r="223" spans="1:34"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row>
    <row r="224" spans="1:34"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row>
    <row r="225" spans="1:34"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row>
    <row r="226" spans="1:34"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row>
    <row r="227" spans="1:34"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row>
    <row r="228" spans="1:34"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row>
    <row r="229" spans="1:34"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row>
    <row r="230" spans="1:34"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row>
    <row r="231" spans="1:34"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row>
    <row r="232" spans="1:34"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row>
    <row r="233" spans="1:34"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row>
    <row r="234" spans="1:34"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row>
    <row r="235" spans="1:34"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row>
    <row r="237" spans="1:34"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row>
    <row r="241" spans="1:34"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row>
    <row r="242" spans="1:34"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row>
    <row r="247" spans="1:34"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row>
    <row r="248" spans="1:34"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row>
    <row r="249" spans="1:34"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row>
    <row r="251" spans="1:34"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row>
    <row r="252" spans="1:34"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row>
    <row r="254" spans="1:34"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row>
    <row r="255" spans="1:34"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row>
    <row r="256" spans="1:34"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row>
    <row r="257" spans="1:34"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row>
    <row r="258" spans="1:34"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row>
    <row r="262" spans="1:34"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row>
    <row r="263" spans="1:34"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row>
    <row r="264" spans="1:34"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row>
    <row r="265" spans="1:34"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row>
    <row r="266" spans="1:34"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row>
    <row r="267" spans="1:34"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row>
    <row r="268" spans="1:34"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row>
    <row r="273" spans="1:34"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row>
    <row r="274" spans="1:34"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row>
    <row r="275" spans="1:34"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row>
    <row r="276" spans="1:34"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row>
    <row r="277" spans="1:34"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row>
    <row r="278" spans="1:34"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row>
    <row r="279" spans="1:34"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row>
    <row r="280" spans="1:34"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row>
    <row r="281" spans="1:34"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row>
    <row r="282" spans="1:34"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row>
    <row r="283" spans="1:34"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row>
    <row r="284" spans="1:34"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row>
    <row r="285" spans="1:34"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row>
    <row r="286" spans="1:34"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row>
    <row r="287" spans="1:34"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row>
    <row r="288" spans="1:34"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row>
    <row r="289" spans="1:34"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row>
    <row r="316" spans="1:34"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row>
    <row r="317" spans="1:34"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row>
    <row r="318" spans="1:34"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row>
    <row r="319" spans="1:34"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row>
    <row r="320" spans="1:34"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row>
    <row r="321" spans="1:34"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row>
    <row r="322" spans="1:34"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row>
    <row r="323" spans="1:34"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row>
    <row r="324" spans="1:34"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row>
    <row r="325" spans="1:34"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row>
    <row r="326" spans="1:34"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row>
    <row r="327" spans="1:34"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row>
    <row r="328" spans="1:34"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row>
    <row r="329" spans="1:34"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row>
    <row r="330" spans="1:34"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row>
    <row r="331" spans="1:34"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row>
    <row r="332" spans="1:34"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row>
    <row r="333" spans="1:34"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row>
    <row r="334" spans="1:34"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row>
    <row r="335" spans="1:34"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row>
    <row r="336" spans="1:34"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row>
    <row r="337" spans="1:34"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row>
    <row r="338" spans="1:34"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row>
    <row r="339" spans="1:34"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row>
    <row r="340" spans="1:34"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row>
    <row r="341" spans="1:34"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row>
    <row r="342" spans="1:34"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row>
    <row r="343" spans="1:34"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row>
    <row r="344" spans="1:34"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row>
    <row r="345" spans="1:34"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row>
    <row r="346" spans="1:34"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row>
    <row r="347" spans="1:34"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row>
    <row r="348" spans="1:34"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row>
    <row r="349" spans="1:34"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row>
    <row r="350" spans="1:34"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row>
    <row r="351" spans="1:34"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row>
    <row r="352" spans="1:34"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row>
    <row r="353" spans="1:34"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row>
    <row r="354" spans="1:34"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row>
    <row r="355" spans="1:34"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row>
    <row r="356" spans="1:34"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row>
    <row r="357" spans="1:34"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row>
    <row r="358" spans="1:34"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row>
    <row r="363" spans="1:34"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row>
    <row r="364" spans="1:34"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row>
    <row r="365" spans="1:34"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row>
    <row r="366" spans="1:34"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row>
    <row r="367" spans="1:34"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row>
    <row r="369" spans="1:34"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row>
    <row r="370" spans="1:34"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row>
    <row r="371" spans="1:34"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row>
    <row r="372" spans="1:34"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row>
    <row r="373" spans="1:34"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row>
    <row r="390" spans="1:34"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row>
    <row r="391" spans="1:34"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row>
    <row r="392" spans="1:34"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row>
    <row r="393" spans="1:34"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row>
    <row r="395" spans="1:34"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row>
    <row r="399" spans="1:34"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row>
    <row r="400" spans="1:34"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row>
    <row r="401" spans="1:34"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row>
    <row r="402" spans="1:34"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row>
    <row r="403" spans="1:34"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row>
    <row r="407" spans="1:34"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row>
    <row r="408" spans="1:34"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row>
    <row r="409" spans="1:34"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row>
    <row r="410" spans="1:34"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row>
    <row r="411" spans="1:34"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row>
    <row r="433" spans="1:34"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row>
    <row r="471" spans="1:34"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row>
    <row r="472" spans="1:34"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row>
    <row r="473" spans="1:34"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row>
    <row r="474" spans="1:34"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row>
    <row r="475" spans="1:34"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row>
    <row r="478" spans="1:34"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row>
    <row r="479" spans="1:34"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row>
    <row r="480" spans="1:34"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row>
    <row r="481" spans="1:34"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row>
    <row r="482" spans="1:34"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row>
    <row r="495" spans="1:34"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row>
    <row r="515" spans="1:34"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row>
    <row r="522" spans="1:34"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row>
    <row r="579" spans="1:34"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row>
    <row r="580" spans="1:34"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row>
    <row r="581" spans="1:34"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row>
    <row r="582" spans="1:34"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row>
    <row r="583" spans="1:34"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row>
    <row r="584" spans="1:34"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row>
    <row r="585" spans="1:34"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row>
    <row r="586" spans="1:34"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row>
    <row r="587" spans="1:34"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row>
    <row r="588" spans="1:34"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row>
    <row r="589" spans="1:34"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row>
    <row r="612" spans="1:34"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row>
    <row r="615" spans="1:34"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row>
    <row r="616" spans="1:34"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row>
    <row r="617" spans="1:34"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row>
    <row r="618" spans="1:34"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row>
    <row r="619" spans="1:34"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row>
    <row r="624" spans="1:34"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row>
    <row r="625" spans="1:34"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row>
    <row r="626" spans="1:34"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row>
    <row r="627" spans="1:34"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row>
    <row r="628" spans="1:34"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row>
    <row r="629" spans="1:34"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row>
    <row r="630" spans="1:34"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row>
    <row r="631" spans="1:34"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row>
    <row r="632" spans="1:34"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row>
    <row r="633" spans="1:34"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row>
    <row r="634" spans="1:34"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row>
    <row r="635" spans="1:34"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row>
    <row r="657" spans="1:34"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row>
    <row r="658" spans="1:34"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row>
    <row r="659" spans="1:34"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row>
    <row r="660" spans="1:34"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row>
    <row r="661" spans="1:34"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row>
    <row r="664" spans="1:34"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row>
    <row r="665" spans="1:34"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row>
    <row r="666" spans="1:34"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row>
    <row r="667" spans="1:34"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row>
    <row r="673" spans="1:34"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row>
    <row r="674" spans="1:34"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row>
    <row r="675" spans="1:34"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row>
    <row r="676" spans="1:34"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row>
    <row r="677" spans="1:34"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row>
    <row r="678" spans="1:34"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row>
    <row r="679" spans="1:34"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row>
    <row r="696" spans="1:34"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row>
    <row r="700" spans="1:34"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row>
    <row r="701" spans="1:34"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row>
    <row r="702" spans="1:34"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row>
    <row r="703" spans="1:34"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row>
    <row r="704" spans="1:34"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row>
    <row r="705" spans="1:34"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row>
    <row r="706" spans="1:34"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row>
    <row r="707" spans="1:34"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row>
    <row r="708" spans="1:34"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row>
    <row r="709" spans="1:34"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row>
    <row r="710" spans="1:34"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row>
    <row r="711" spans="1:34"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row>
    <row r="712" spans="1:34"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row>
    <row r="713" spans="1:34"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row>
    <row r="714" spans="1:34"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row>
    <row r="715" spans="1:34"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row>
    <row r="716" spans="1:34"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row>
    <row r="717" spans="1:34"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row>
    <row r="718" spans="1:34"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row>
    <row r="719" spans="1:34"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row>
    <row r="720" spans="1:34"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row>
    <row r="721" spans="1:34"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row>
    <row r="722" spans="1:34"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row>
    <row r="723" spans="1:34"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row>
    <row r="724" spans="1:34"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row>
    <row r="725" spans="1:34"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row>
    <row r="726" spans="1:34"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row>
    <row r="727" spans="1:34"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row>
    <row r="728" spans="1:34"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row>
    <row r="729" spans="1:34"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row>
    <row r="730" spans="1:34"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row>
    <row r="731" spans="1:34"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row>
    <row r="732" spans="1:34"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row>
    <row r="733" spans="1:34"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row>
    <row r="734" spans="1:34"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row>
    <row r="742" spans="1:34"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row>
    <row r="743" spans="1:34"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row>
    <row r="766" spans="1:34"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row>
    <row r="783" spans="1:34"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row>
    <row r="811" spans="1:34"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row>
    <row r="812" spans="1:34"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row>
    <row r="813" spans="1:34"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row>
    <row r="857" spans="1:34"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row>
    <row r="858" spans="1:34"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row>
    <row r="859" spans="1:34"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row>
    <row r="860" spans="1:34"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row>
    <row r="861" spans="1:34"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row>
    <row r="902" spans="1:34"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row>
    <row r="903" spans="1:34"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row>
    <row r="904" spans="1:34"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row>
    <row r="905" spans="1:34"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row>
    <row r="906" spans="1:34"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row>
    <row r="907" spans="1:34"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row>
    <row r="908" spans="1:34"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row>
    <row r="909" spans="1:34"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row>
    <row r="910" spans="1:34"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row>
    <row r="911" spans="1:34"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row>
    <row r="912" spans="1:34"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row>
    <row r="913" spans="1:34"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row>
    <row r="914" spans="1:34"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row>
    <row r="915" spans="1:34"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row>
    <row r="916" spans="1:34"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row>
    <row r="917" spans="1:34"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row>
    <row r="918" spans="1:34"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row>
    <row r="919" spans="1:34"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row>
    <row r="920" spans="1:34"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row>
    <row r="921" spans="1:34"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row>
    <row r="922" spans="1:34"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row>
    <row r="923" spans="1:34"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row>
    <row r="924" spans="1:34"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row>
    <row r="925" spans="1:34"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row>
    <row r="926" spans="1:34"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row>
    <row r="927" spans="1:34"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row>
    <row r="928" spans="1:34"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row>
    <row r="934" spans="1:34"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row>
    <row r="939" spans="1:34"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row>
    <row r="941" spans="1:34"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row>
    <row r="944" spans="1:34"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row>
    <row r="945" spans="1:34"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row>
    <row r="946" spans="1:34"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row>
    <row r="947" spans="1:34"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row>
    <row r="988" spans="1:34"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row>
    <row r="989" spans="1:34"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row>
    <row r="990" spans="1:34"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row>
    <row r="991" spans="1:34"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row>
    <row r="992" spans="1:34"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row>
    <row r="993" spans="1:34"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row>
    <row r="994" spans="1:34"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row>
    <row r="995" spans="1:34"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row>
    <row r="996" spans="1:34"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row>
    <row r="997" spans="1:34"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row>
    <row r="998" spans="1:34"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row>
    <row r="999" spans="1:34"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row>
    <row r="1000" spans="1:34"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row>
  </sheetData>
  <sheetProtection password="DEB6" sheet="1" objects="1" scenarios="1"/>
  <autoFilter ref="A39:AH48">
    <filterColumn colId="21">
      <filters blank="1">
        <filter val="Abierta - en Desarrollo"/>
        <filter val="Abierta - Vencida"/>
      </filters>
    </filterColumn>
  </autoFilter>
  <mergeCells count="30">
    <mergeCell ref="F46:F47"/>
    <mergeCell ref="A46:A47"/>
    <mergeCell ref="B46:B47"/>
    <mergeCell ref="C46:C47"/>
    <mergeCell ref="D46:D47"/>
    <mergeCell ref="E46:E47"/>
    <mergeCell ref="Q38:S38"/>
    <mergeCell ref="T38:W38"/>
    <mergeCell ref="I31:M31"/>
    <mergeCell ref="I29:K29"/>
    <mergeCell ref="M33:M34"/>
    <mergeCell ref="H38:P38"/>
    <mergeCell ref="A38:G38"/>
    <mergeCell ref="I27:K27"/>
    <mergeCell ref="L27:M27"/>
    <mergeCell ref="L28:M28"/>
    <mergeCell ref="I28:K28"/>
    <mergeCell ref="P27:V27"/>
    <mergeCell ref="A27:C27"/>
    <mergeCell ref="A26:C26"/>
    <mergeCell ref="A21:C24"/>
    <mergeCell ref="I30:K30"/>
    <mergeCell ref="L30:M30"/>
    <mergeCell ref="L29:M29"/>
    <mergeCell ref="F26:G26"/>
    <mergeCell ref="I26:M26"/>
    <mergeCell ref="D21:T24"/>
    <mergeCell ref="U24:W24"/>
    <mergeCell ref="U21:W21"/>
    <mergeCell ref="U22:W22"/>
  </mergeCells>
  <conditionalFormatting sqref="X40:X48">
    <cfRule type="cellIs" dxfId="194" priority="1" operator="greaterThan">
      <formula>SI($P$40-$X$38)&gt;0</formula>
    </cfRule>
  </conditionalFormatting>
  <conditionalFormatting sqref="V40:V45">
    <cfRule type="cellIs" dxfId="193" priority="2" operator="equal">
      <formula>$J$6</formula>
    </cfRule>
  </conditionalFormatting>
  <conditionalFormatting sqref="V40:V45">
    <cfRule type="cellIs" dxfId="192" priority="3" operator="equal">
      <formula>$J$5</formula>
    </cfRule>
  </conditionalFormatting>
  <conditionalFormatting sqref="V40:V45">
    <cfRule type="cellIs" dxfId="191" priority="4" operator="equal">
      <formula>$J$4</formula>
    </cfRule>
  </conditionalFormatting>
  <conditionalFormatting sqref="V46:V47">
    <cfRule type="cellIs" dxfId="190" priority="5" operator="equal">
      <formula>$J$6</formula>
    </cfRule>
  </conditionalFormatting>
  <conditionalFormatting sqref="V46:V47">
    <cfRule type="cellIs" dxfId="189" priority="6" operator="equal">
      <formula>$J$5</formula>
    </cfRule>
  </conditionalFormatting>
  <conditionalFormatting sqref="V46:V47">
    <cfRule type="cellIs" dxfId="188" priority="7" operator="equal">
      <formula>$J$4</formula>
    </cfRule>
  </conditionalFormatting>
  <dataValidations count="9">
    <dataValidation type="list" allowBlank="1" showInputMessage="1" showErrorMessage="1" prompt=" -  - " sqref="I41:I42 I44:I45">
      <formula1>$H$2:$H$5</formula1>
    </dataValidation>
    <dataValidation type="list" allowBlank="1" showInputMessage="1" showErrorMessage="1" prompt=" -  - " sqref="A27">
      <formula1>$C$2:$C$17</formula1>
    </dataValidation>
    <dataValidation type="list" allowBlank="1" showInputMessage="1" showErrorMessage="1" prompt=" -  - " sqref="J41:J42 J44:J45">
      <formula1>$I$2:$I$8</formula1>
    </dataValidation>
    <dataValidation type="list" allowBlank="1" showInputMessage="1" showErrorMessage="1" prompt=" -  - " sqref="V41:V42 V44:V47">
      <formula1>$J$3:$J$6</formula1>
    </dataValidation>
    <dataValidation type="list" allowBlank="1" showInputMessage="1" showErrorMessage="1" prompt=" - " sqref="I46:I48">
      <formula1>$H$2:$H$5</formula1>
    </dataValidation>
    <dataValidation type="list" allowBlank="1" showInputMessage="1" showErrorMessage="1" prompt=" - " sqref="J46:J48">
      <formula1>$I$2:$I$8</formula1>
    </dataValidation>
    <dataValidation type="list" allowBlank="1" showInputMessage="1" showErrorMessage="1" prompt=" - " sqref="B46">
      <formula1>$F$2:$F$10</formula1>
    </dataValidation>
    <dataValidation type="list" allowBlank="1" showInputMessage="1" showErrorMessage="1" prompt=" - " sqref="C46">
      <formula1>$D$2:$D$14</formula1>
    </dataValidation>
    <dataValidation type="list" allowBlank="1" showInputMessage="1" showErrorMessage="1" prompt=" - " sqref="F46">
      <formula1>$G$2:$G$3</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H1000"/>
  <sheetViews>
    <sheetView showGridLines="0" topLeftCell="O54" zoomScale="70" zoomScaleNormal="70" workbookViewId="0">
      <selection activeCell="T78" sqref="T78"/>
    </sheetView>
  </sheetViews>
  <sheetFormatPr baseColWidth="10" defaultColWidth="15.140625" defaultRowHeight="15" customHeight="1" x14ac:dyDescent="0.25"/>
  <cols>
    <col min="1" max="1" width="7.5703125" customWidth="1"/>
    <col min="2" max="2" width="10" customWidth="1"/>
    <col min="3" max="3" width="17" customWidth="1"/>
    <col min="4" max="4" width="16.28515625" customWidth="1"/>
    <col min="5" max="5" width="30.42578125" customWidth="1"/>
    <col min="6" max="6" width="24" customWidth="1"/>
    <col min="7" max="7" width="26.28515625" customWidth="1"/>
    <col min="8" max="8" width="31.7109375" customWidth="1"/>
    <col min="9" max="9" width="13.42578125" customWidth="1"/>
    <col min="10" max="10" width="15.42578125" customWidth="1"/>
    <col min="11" max="11" width="19.42578125" customWidth="1"/>
    <col min="12" max="12" width="14" customWidth="1"/>
    <col min="13" max="13" width="11.7109375" customWidth="1"/>
    <col min="14" max="14" width="14.140625" customWidth="1"/>
    <col min="15" max="15" width="13.7109375" customWidth="1"/>
    <col min="16" max="16" width="14.140625" customWidth="1"/>
    <col min="17" max="17" width="67.5703125" style="1128" customWidth="1"/>
    <col min="18" max="18" width="21.7109375" style="1128" customWidth="1"/>
    <col min="19" max="19" width="17" customWidth="1"/>
    <col min="20" max="20" width="67.28515625" style="1128" customWidth="1"/>
    <col min="21" max="21" width="26.42578125" style="1128" customWidth="1"/>
    <col min="22" max="22" width="20.28515625" customWidth="1"/>
    <col min="23" max="23" width="30.7109375" customWidth="1"/>
    <col min="24" max="24" width="16" hidden="1" customWidth="1"/>
    <col min="25" max="25" width="17.85546875" customWidth="1"/>
    <col min="26" max="34" width="7.5703125" customWidth="1"/>
  </cols>
  <sheetData>
    <row r="1" spans="1:34" ht="12" hidden="1" customHeight="1" x14ac:dyDescent="0.35">
      <c r="A1" s="1"/>
      <c r="B1" s="2" t="s">
        <v>0</v>
      </c>
      <c r="C1" s="3" t="s">
        <v>1</v>
      </c>
      <c r="D1" s="3" t="s">
        <v>2</v>
      </c>
      <c r="E1" s="4"/>
      <c r="F1" s="5" t="s">
        <v>3</v>
      </c>
      <c r="G1" s="5" t="s">
        <v>4</v>
      </c>
      <c r="H1" s="5" t="s">
        <v>5</v>
      </c>
      <c r="I1" s="5" t="s">
        <v>6</v>
      </c>
      <c r="J1" s="5" t="s">
        <v>7</v>
      </c>
      <c r="K1" s="15"/>
      <c r="L1" s="7"/>
      <c r="M1" s="7"/>
      <c r="N1" s="7"/>
      <c r="O1" s="7"/>
      <c r="P1" s="7"/>
      <c r="Q1" s="7"/>
      <c r="R1" s="7"/>
      <c r="S1" s="7"/>
      <c r="T1" s="7"/>
      <c r="U1" s="7"/>
      <c r="V1" s="544"/>
      <c r="W1" s="7"/>
      <c r="X1" s="544"/>
      <c r="Y1" s="7"/>
      <c r="Z1" s="7"/>
      <c r="AA1" s="7"/>
      <c r="AB1" s="9"/>
      <c r="AC1" s="9"/>
      <c r="AD1" s="9"/>
      <c r="AE1" s="9"/>
      <c r="AF1" s="9"/>
      <c r="AG1" s="9"/>
      <c r="AH1" s="9"/>
    </row>
    <row r="2" spans="1:34" ht="24" hidden="1" customHeight="1" x14ac:dyDescent="0.35">
      <c r="A2" s="1"/>
      <c r="B2" s="10" t="s">
        <v>8</v>
      </c>
      <c r="C2" s="11" t="s">
        <v>9</v>
      </c>
      <c r="D2" s="11" t="s">
        <v>10</v>
      </c>
      <c r="E2" s="12"/>
      <c r="F2" s="10" t="s">
        <v>11</v>
      </c>
      <c r="G2" s="11" t="s">
        <v>12</v>
      </c>
      <c r="H2" s="11" t="s">
        <v>13</v>
      </c>
      <c r="I2" s="11" t="s">
        <v>14</v>
      </c>
      <c r="J2" s="11"/>
      <c r="K2" s="15"/>
      <c r="L2" s="7"/>
      <c r="M2" s="7"/>
      <c r="N2" s="7"/>
      <c r="O2" s="7"/>
      <c r="P2" s="7"/>
      <c r="Q2" s="7"/>
      <c r="R2" s="7"/>
      <c r="S2" s="7"/>
      <c r="T2" s="7"/>
      <c r="U2" s="7"/>
      <c r="V2" s="544"/>
      <c r="W2" s="7"/>
      <c r="X2" s="544"/>
      <c r="Y2" s="7"/>
      <c r="Z2" s="7"/>
      <c r="AA2" s="7"/>
      <c r="AB2" s="9"/>
      <c r="AC2" s="9"/>
      <c r="AD2" s="9"/>
      <c r="AE2" s="9"/>
      <c r="AF2" s="9"/>
      <c r="AG2" s="9"/>
      <c r="AH2" s="9"/>
    </row>
    <row r="3" spans="1:34" ht="24" hidden="1" customHeight="1" x14ac:dyDescent="0.35">
      <c r="A3" s="1"/>
      <c r="B3" s="10" t="s">
        <v>15</v>
      </c>
      <c r="C3" s="11" t="s">
        <v>16</v>
      </c>
      <c r="D3" s="11" t="s">
        <v>17</v>
      </c>
      <c r="E3" s="12"/>
      <c r="F3" s="10" t="s">
        <v>18</v>
      </c>
      <c r="G3" s="11" t="s">
        <v>19</v>
      </c>
      <c r="H3" s="11" t="s">
        <v>20</v>
      </c>
      <c r="I3" s="11" t="s">
        <v>21</v>
      </c>
      <c r="J3" s="11" t="s">
        <v>22</v>
      </c>
      <c r="K3" s="15"/>
      <c r="L3" s="7"/>
      <c r="M3" s="7"/>
      <c r="N3" s="7"/>
      <c r="O3" s="7"/>
      <c r="P3" s="7"/>
      <c r="Q3" s="7"/>
      <c r="R3" s="7"/>
      <c r="S3" s="7"/>
      <c r="T3" s="7"/>
      <c r="U3" s="7"/>
      <c r="V3" s="544"/>
      <c r="W3" s="7"/>
      <c r="X3" s="544"/>
      <c r="Y3" s="7"/>
      <c r="Z3" s="7"/>
      <c r="AA3" s="7"/>
      <c r="AB3" s="9"/>
      <c r="AC3" s="9"/>
      <c r="AD3" s="9"/>
      <c r="AE3" s="9"/>
      <c r="AF3" s="9"/>
      <c r="AG3" s="9"/>
      <c r="AH3" s="9"/>
    </row>
    <row r="4" spans="1:34" ht="12" hidden="1" customHeight="1" x14ac:dyDescent="0.35">
      <c r="A4" s="1"/>
      <c r="B4" s="10" t="s">
        <v>23</v>
      </c>
      <c r="C4" s="11" t="s">
        <v>24</v>
      </c>
      <c r="D4" s="11" t="s">
        <v>25</v>
      </c>
      <c r="E4" s="12"/>
      <c r="F4" s="10" t="s">
        <v>26</v>
      </c>
      <c r="G4" s="11"/>
      <c r="H4" s="11" t="s">
        <v>27</v>
      </c>
      <c r="I4" s="11" t="s">
        <v>28</v>
      </c>
      <c r="J4" s="11" t="s">
        <v>29</v>
      </c>
      <c r="K4" s="15"/>
      <c r="L4" s="7"/>
      <c r="M4" s="7"/>
      <c r="N4" s="7"/>
      <c r="O4" s="7"/>
      <c r="P4" s="7"/>
      <c r="Q4" s="7"/>
      <c r="R4" s="7"/>
      <c r="S4" s="7"/>
      <c r="T4" s="7"/>
      <c r="U4" s="7"/>
      <c r="V4" s="544"/>
      <c r="W4" s="7"/>
      <c r="X4" s="544"/>
      <c r="Y4" s="7"/>
      <c r="Z4" s="7"/>
      <c r="AA4" s="7"/>
      <c r="AB4" s="9"/>
      <c r="AC4" s="9"/>
      <c r="AD4" s="9"/>
      <c r="AE4" s="9"/>
      <c r="AF4" s="9"/>
      <c r="AG4" s="9"/>
      <c r="AH4" s="9"/>
    </row>
    <row r="5" spans="1:34" ht="12" hidden="1" customHeight="1" x14ac:dyDescent="0.35">
      <c r="A5" s="1"/>
      <c r="B5" s="10" t="s">
        <v>30</v>
      </c>
      <c r="C5" s="11" t="s">
        <v>31</v>
      </c>
      <c r="D5" s="11" t="s">
        <v>32</v>
      </c>
      <c r="E5" s="12"/>
      <c r="F5" s="10" t="s">
        <v>33</v>
      </c>
      <c r="G5" s="11"/>
      <c r="H5" s="11" t="s">
        <v>34</v>
      </c>
      <c r="I5" s="11" t="s">
        <v>35</v>
      </c>
      <c r="J5" s="11" t="s">
        <v>36</v>
      </c>
      <c r="K5" s="15"/>
      <c r="L5" s="7"/>
      <c r="M5" s="7"/>
      <c r="N5" s="7"/>
      <c r="O5" s="7"/>
      <c r="P5" s="7"/>
      <c r="Q5" s="7"/>
      <c r="R5" s="7"/>
      <c r="S5" s="7"/>
      <c r="T5" s="7"/>
      <c r="U5" s="7"/>
      <c r="V5" s="544"/>
      <c r="W5" s="7"/>
      <c r="X5" s="544"/>
      <c r="Y5" s="7"/>
      <c r="Z5" s="7"/>
      <c r="AA5" s="7"/>
      <c r="AB5" s="9"/>
      <c r="AC5" s="9"/>
      <c r="AD5" s="9"/>
      <c r="AE5" s="9"/>
      <c r="AF5" s="9"/>
      <c r="AG5" s="9"/>
      <c r="AH5" s="9"/>
    </row>
    <row r="6" spans="1:34" ht="12" hidden="1" customHeight="1" x14ac:dyDescent="0.35">
      <c r="A6" s="1"/>
      <c r="B6" s="10" t="s">
        <v>37</v>
      </c>
      <c r="C6" s="11" t="s">
        <v>38</v>
      </c>
      <c r="D6" s="11" t="s">
        <v>39</v>
      </c>
      <c r="E6" s="12"/>
      <c r="F6" s="10" t="s">
        <v>40</v>
      </c>
      <c r="G6" s="11"/>
      <c r="H6" s="11"/>
      <c r="I6" s="11" t="s">
        <v>41</v>
      </c>
      <c r="J6" s="11" t="s">
        <v>42</v>
      </c>
      <c r="K6" s="15"/>
      <c r="L6" s="7"/>
      <c r="M6" s="7"/>
      <c r="N6" s="7"/>
      <c r="O6" s="7"/>
      <c r="P6" s="7"/>
      <c r="Q6" s="7"/>
      <c r="R6" s="7"/>
      <c r="S6" s="7"/>
      <c r="T6" s="7"/>
      <c r="U6" s="7"/>
      <c r="V6" s="544"/>
      <c r="W6" s="7"/>
      <c r="X6" s="544"/>
      <c r="Y6" s="7"/>
      <c r="Z6" s="7"/>
      <c r="AA6" s="7"/>
      <c r="AB6" s="9"/>
      <c r="AC6" s="9"/>
      <c r="AD6" s="9"/>
      <c r="AE6" s="9"/>
      <c r="AF6" s="9"/>
      <c r="AG6" s="9"/>
      <c r="AH6" s="9"/>
    </row>
    <row r="7" spans="1:34" ht="12" hidden="1" customHeight="1" x14ac:dyDescent="0.35">
      <c r="A7" s="1"/>
      <c r="B7" s="10" t="s">
        <v>43</v>
      </c>
      <c r="C7" s="11" t="s">
        <v>44</v>
      </c>
      <c r="D7" s="11" t="s">
        <v>45</v>
      </c>
      <c r="E7" s="12"/>
      <c r="F7" s="10" t="s">
        <v>46</v>
      </c>
      <c r="G7" s="11"/>
      <c r="H7" s="11"/>
      <c r="I7" s="11" t="s">
        <v>47</v>
      </c>
      <c r="J7" s="11"/>
      <c r="K7" s="15"/>
      <c r="L7" s="7"/>
      <c r="M7" s="7"/>
      <c r="N7" s="7"/>
      <c r="O7" s="7"/>
      <c r="P7" s="7"/>
      <c r="Q7" s="7"/>
      <c r="R7" s="7"/>
      <c r="S7" s="7"/>
      <c r="T7" s="7"/>
      <c r="U7" s="7"/>
      <c r="V7" s="544"/>
      <c r="W7" s="7"/>
      <c r="X7" s="544"/>
      <c r="Y7" s="7"/>
      <c r="Z7" s="7"/>
      <c r="AA7" s="7"/>
      <c r="AB7" s="9"/>
      <c r="AC7" s="9"/>
      <c r="AD7" s="9"/>
      <c r="AE7" s="9"/>
      <c r="AF7" s="9"/>
      <c r="AG7" s="9"/>
      <c r="AH7" s="9"/>
    </row>
    <row r="8" spans="1:34" ht="12" hidden="1" customHeight="1" x14ac:dyDescent="0.35">
      <c r="A8" s="1"/>
      <c r="B8" s="10" t="s">
        <v>48</v>
      </c>
      <c r="C8" s="11" t="s">
        <v>49</v>
      </c>
      <c r="D8" s="11" t="s">
        <v>50</v>
      </c>
      <c r="E8" s="12"/>
      <c r="F8" s="10" t="s">
        <v>51</v>
      </c>
      <c r="G8" s="11"/>
      <c r="H8" s="11"/>
      <c r="I8" s="11" t="s">
        <v>52</v>
      </c>
      <c r="J8" s="11"/>
      <c r="K8" s="15"/>
      <c r="L8" s="7"/>
      <c r="M8" s="7"/>
      <c r="N8" s="7"/>
      <c r="O8" s="7"/>
      <c r="P8" s="7"/>
      <c r="Q8" s="7"/>
      <c r="R8" s="7"/>
      <c r="S8" s="7"/>
      <c r="T8" s="7"/>
      <c r="U8" s="7"/>
      <c r="V8" s="544"/>
      <c r="W8" s="7"/>
      <c r="X8" s="544"/>
      <c r="Y8" s="7"/>
      <c r="Z8" s="7"/>
      <c r="AA8" s="7"/>
      <c r="AB8" s="9"/>
      <c r="AC8" s="9"/>
      <c r="AD8" s="9"/>
      <c r="AE8" s="9"/>
      <c r="AF8" s="9"/>
      <c r="AG8" s="9"/>
      <c r="AH8" s="9"/>
    </row>
    <row r="9" spans="1:34" ht="12" hidden="1" customHeight="1" x14ac:dyDescent="0.35">
      <c r="A9" s="1"/>
      <c r="B9" s="10" t="s">
        <v>53</v>
      </c>
      <c r="C9" s="11" t="s">
        <v>54</v>
      </c>
      <c r="D9" s="11" t="s">
        <v>55</v>
      </c>
      <c r="E9" s="12"/>
      <c r="F9" s="10" t="s">
        <v>56</v>
      </c>
      <c r="G9" s="11"/>
      <c r="H9" s="11"/>
      <c r="I9" s="11"/>
      <c r="J9" s="11"/>
      <c r="K9" s="15"/>
      <c r="L9" s="7"/>
      <c r="M9" s="7"/>
      <c r="N9" s="7"/>
      <c r="O9" s="7"/>
      <c r="P9" s="7"/>
      <c r="Q9" s="7"/>
      <c r="R9" s="7"/>
      <c r="S9" s="7"/>
      <c r="T9" s="7"/>
      <c r="U9" s="7"/>
      <c r="V9" s="544"/>
      <c r="W9" s="7"/>
      <c r="X9" s="544"/>
      <c r="Y9" s="7"/>
      <c r="Z9" s="7"/>
      <c r="AA9" s="7"/>
      <c r="AB9" s="9"/>
      <c r="AC9" s="9"/>
      <c r="AD9" s="9"/>
      <c r="AE9" s="9"/>
      <c r="AF9" s="9"/>
      <c r="AG9" s="9"/>
      <c r="AH9" s="9"/>
    </row>
    <row r="10" spans="1:34" ht="12" hidden="1" customHeight="1" x14ac:dyDescent="0.35">
      <c r="A10" s="1"/>
      <c r="B10" s="10" t="s">
        <v>57</v>
      </c>
      <c r="C10" s="11" t="s">
        <v>58</v>
      </c>
      <c r="D10" s="11" t="s">
        <v>59</v>
      </c>
      <c r="E10" s="12"/>
      <c r="F10" s="10" t="s">
        <v>60</v>
      </c>
      <c r="G10" s="11"/>
      <c r="H10" s="11"/>
      <c r="I10" s="11"/>
      <c r="J10" s="11"/>
      <c r="K10" s="15"/>
      <c r="L10" s="7"/>
      <c r="M10" s="7"/>
      <c r="N10" s="7"/>
      <c r="O10" s="7"/>
      <c r="P10" s="7"/>
      <c r="Q10" s="7"/>
      <c r="R10" s="7"/>
      <c r="S10" s="7"/>
      <c r="T10" s="7"/>
      <c r="U10" s="7"/>
      <c r="V10" s="544"/>
      <c r="W10" s="7"/>
      <c r="X10" s="544"/>
      <c r="Y10" s="7"/>
      <c r="Z10" s="7"/>
      <c r="AA10" s="7"/>
      <c r="AB10" s="9"/>
      <c r="AC10" s="9"/>
      <c r="AD10" s="9"/>
      <c r="AE10" s="9"/>
      <c r="AF10" s="9"/>
      <c r="AG10" s="9"/>
      <c r="AH10" s="9"/>
    </row>
    <row r="11" spans="1:34" ht="12" hidden="1" customHeight="1" x14ac:dyDescent="0.35">
      <c r="A11" s="1"/>
      <c r="B11" s="10" t="s">
        <v>61</v>
      </c>
      <c r="C11" s="11" t="s">
        <v>62</v>
      </c>
      <c r="D11" s="11" t="s">
        <v>63</v>
      </c>
      <c r="E11" s="12"/>
      <c r="F11" s="14"/>
      <c r="G11" s="13"/>
      <c r="H11" s="13"/>
      <c r="I11" s="13"/>
      <c r="J11" s="7"/>
      <c r="K11" s="15"/>
      <c r="L11" s="7"/>
      <c r="M11" s="7"/>
      <c r="N11" s="7"/>
      <c r="O11" s="7"/>
      <c r="P11" s="7"/>
      <c r="Q11" s="7"/>
      <c r="R11" s="7"/>
      <c r="S11" s="7"/>
      <c r="T11" s="7"/>
      <c r="U11" s="7"/>
      <c r="V11" s="544"/>
      <c r="W11" s="7"/>
      <c r="X11" s="544"/>
      <c r="Y11" s="7"/>
      <c r="Z11" s="7"/>
      <c r="AA11" s="7"/>
      <c r="AB11" s="9"/>
      <c r="AC11" s="9"/>
      <c r="AD11" s="9"/>
      <c r="AE11" s="9"/>
      <c r="AF11" s="9"/>
      <c r="AG11" s="9"/>
      <c r="AH11" s="9"/>
    </row>
    <row r="12" spans="1:34" ht="12" hidden="1" customHeight="1" x14ac:dyDescent="0.35">
      <c r="A12" s="1"/>
      <c r="B12" s="10" t="s">
        <v>64</v>
      </c>
      <c r="C12" s="11" t="s">
        <v>65</v>
      </c>
      <c r="D12" s="11" t="s">
        <v>66</v>
      </c>
      <c r="E12" s="12"/>
      <c r="F12" s="14"/>
      <c r="G12" s="13"/>
      <c r="H12" s="13"/>
      <c r="I12" s="13"/>
      <c r="J12" s="7"/>
      <c r="K12" s="15"/>
      <c r="L12" s="7"/>
      <c r="M12" s="7"/>
      <c r="N12" s="7"/>
      <c r="O12" s="7"/>
      <c r="P12" s="7"/>
      <c r="Q12" s="7"/>
      <c r="R12" s="7"/>
      <c r="S12" s="7"/>
      <c r="T12" s="7"/>
      <c r="U12" s="7"/>
      <c r="V12" s="544"/>
      <c r="W12" s="7"/>
      <c r="X12" s="544"/>
      <c r="Y12" s="7"/>
      <c r="Z12" s="7"/>
      <c r="AA12" s="7"/>
      <c r="AB12" s="9"/>
      <c r="AC12" s="9"/>
      <c r="AD12" s="9"/>
      <c r="AE12" s="9"/>
      <c r="AF12" s="9"/>
      <c r="AG12" s="9"/>
      <c r="AH12" s="9"/>
    </row>
    <row r="13" spans="1:34" ht="12" hidden="1" customHeight="1" x14ac:dyDescent="0.35">
      <c r="A13" s="1"/>
      <c r="B13" s="10" t="s">
        <v>67</v>
      </c>
      <c r="C13" s="11" t="s">
        <v>68</v>
      </c>
      <c r="D13" s="11" t="s">
        <v>69</v>
      </c>
      <c r="E13" s="12"/>
      <c r="F13" s="14"/>
      <c r="G13" s="13"/>
      <c r="H13" s="13"/>
      <c r="I13" s="13"/>
      <c r="J13" s="7"/>
      <c r="K13" s="15"/>
      <c r="L13" s="7"/>
      <c r="M13" s="7"/>
      <c r="N13" s="7"/>
      <c r="O13" s="7"/>
      <c r="P13" s="7"/>
      <c r="Q13" s="7"/>
      <c r="R13" s="7"/>
      <c r="S13" s="7"/>
      <c r="T13" s="7"/>
      <c r="U13" s="7"/>
      <c r="V13" s="544"/>
      <c r="W13" s="7"/>
      <c r="X13" s="544"/>
      <c r="Y13" s="7"/>
      <c r="Z13" s="7"/>
      <c r="AA13" s="7"/>
      <c r="AB13" s="9"/>
      <c r="AC13" s="9"/>
      <c r="AD13" s="9"/>
      <c r="AE13" s="9"/>
      <c r="AF13" s="9"/>
      <c r="AG13" s="9"/>
      <c r="AH13" s="9"/>
    </row>
    <row r="14" spans="1:34" ht="12" hidden="1" customHeight="1" x14ac:dyDescent="0.35">
      <c r="A14" s="1"/>
      <c r="B14" s="10" t="s">
        <v>70</v>
      </c>
      <c r="C14" s="11" t="s">
        <v>71</v>
      </c>
      <c r="D14" s="11" t="s">
        <v>72</v>
      </c>
      <c r="E14" s="12"/>
      <c r="F14" s="14"/>
      <c r="G14" s="13"/>
      <c r="H14" s="13"/>
      <c r="I14" s="13"/>
      <c r="J14" s="7"/>
      <c r="K14" s="15"/>
      <c r="L14" s="7"/>
      <c r="M14" s="7"/>
      <c r="N14" s="7"/>
      <c r="O14" s="7"/>
      <c r="P14" s="7"/>
      <c r="Q14" s="7"/>
      <c r="R14" s="7"/>
      <c r="S14" s="7"/>
      <c r="T14" s="7"/>
      <c r="U14" s="7"/>
      <c r="V14" s="544"/>
      <c r="W14" s="7"/>
      <c r="X14" s="544"/>
      <c r="Y14" s="7"/>
      <c r="Z14" s="7"/>
      <c r="AA14" s="7"/>
      <c r="AB14" s="9"/>
      <c r="AC14" s="9"/>
      <c r="AD14" s="9"/>
      <c r="AE14" s="9"/>
      <c r="AF14" s="9"/>
      <c r="AG14" s="9"/>
      <c r="AH14" s="9"/>
    </row>
    <row r="15" spans="1:34" ht="12" hidden="1" customHeight="1" x14ac:dyDescent="0.35">
      <c r="A15" s="1"/>
      <c r="B15" s="10" t="s">
        <v>73</v>
      </c>
      <c r="C15" s="11" t="s">
        <v>74</v>
      </c>
      <c r="D15" s="11"/>
      <c r="E15" s="12"/>
      <c r="F15" s="14"/>
      <c r="G15" s="13"/>
      <c r="H15" s="13"/>
      <c r="I15" s="13"/>
      <c r="J15" s="7"/>
      <c r="K15" s="15"/>
      <c r="L15" s="7"/>
      <c r="M15" s="7"/>
      <c r="N15" s="7"/>
      <c r="O15" s="7"/>
      <c r="P15" s="7"/>
      <c r="Q15" s="7"/>
      <c r="R15" s="7"/>
      <c r="S15" s="7"/>
      <c r="T15" s="7"/>
      <c r="U15" s="7"/>
      <c r="V15" s="544"/>
      <c r="W15" s="7"/>
      <c r="X15" s="544"/>
      <c r="Y15" s="7"/>
      <c r="Z15" s="7"/>
      <c r="AA15" s="7"/>
      <c r="AB15" s="9"/>
      <c r="AC15" s="9"/>
      <c r="AD15" s="9"/>
      <c r="AE15" s="9"/>
      <c r="AF15" s="9"/>
      <c r="AG15" s="9"/>
      <c r="AH15" s="9"/>
    </row>
    <row r="16" spans="1:34" ht="12" hidden="1" customHeight="1" x14ac:dyDescent="0.35">
      <c r="A16" s="1"/>
      <c r="B16" s="10" t="s">
        <v>75</v>
      </c>
      <c r="C16" s="11" t="s">
        <v>76</v>
      </c>
      <c r="D16" s="11"/>
      <c r="E16" s="12"/>
      <c r="F16" s="14"/>
      <c r="G16" s="13"/>
      <c r="H16" s="13"/>
      <c r="I16" s="13"/>
      <c r="J16" s="7"/>
      <c r="K16" s="15"/>
      <c r="L16" s="7"/>
      <c r="M16" s="7"/>
      <c r="N16" s="7"/>
      <c r="O16" s="7"/>
      <c r="P16" s="7"/>
      <c r="Q16" s="7"/>
      <c r="R16" s="7"/>
      <c r="S16" s="7"/>
      <c r="T16" s="7"/>
      <c r="U16" s="7"/>
      <c r="V16" s="544"/>
      <c r="W16" s="7"/>
      <c r="X16" s="544"/>
      <c r="Y16" s="7"/>
      <c r="Z16" s="7"/>
      <c r="AA16" s="7"/>
      <c r="AB16" s="9"/>
      <c r="AC16" s="9"/>
      <c r="AD16" s="9"/>
      <c r="AE16" s="9"/>
      <c r="AF16" s="9"/>
      <c r="AG16" s="9"/>
      <c r="AH16" s="9"/>
    </row>
    <row r="17" spans="1:34" ht="12" hidden="1" customHeight="1" x14ac:dyDescent="0.35">
      <c r="A17" s="1"/>
      <c r="B17" s="10" t="s">
        <v>77</v>
      </c>
      <c r="C17" s="11" t="s">
        <v>78</v>
      </c>
      <c r="D17" s="11"/>
      <c r="E17" s="12"/>
      <c r="F17" s="14"/>
      <c r="G17" s="13"/>
      <c r="H17" s="7"/>
      <c r="I17" s="13"/>
      <c r="J17" s="7"/>
      <c r="K17" s="15"/>
      <c r="L17" s="7"/>
      <c r="M17" s="7"/>
      <c r="N17" s="7"/>
      <c r="O17" s="7"/>
      <c r="P17" s="7"/>
      <c r="Q17" s="7"/>
      <c r="R17" s="7"/>
      <c r="S17" s="7"/>
      <c r="T17" s="7"/>
      <c r="U17" s="7"/>
      <c r="V17" s="544"/>
      <c r="W17" s="7"/>
      <c r="X17" s="544"/>
      <c r="Y17" s="7"/>
      <c r="Z17" s="7"/>
      <c r="AA17" s="7"/>
      <c r="AB17" s="9"/>
      <c r="AC17" s="9"/>
      <c r="AD17" s="9"/>
      <c r="AE17" s="9"/>
      <c r="AF17" s="9"/>
      <c r="AG17" s="9"/>
      <c r="AH17" s="9"/>
    </row>
    <row r="18" spans="1:34" ht="12" hidden="1" customHeight="1" x14ac:dyDescent="0.35">
      <c r="A18" s="1"/>
      <c r="B18" s="7"/>
      <c r="C18" s="7"/>
      <c r="D18" s="7"/>
      <c r="E18" s="15"/>
      <c r="F18" s="15"/>
      <c r="G18" s="7"/>
      <c r="H18" s="7"/>
      <c r="I18" s="7"/>
      <c r="J18" s="7"/>
      <c r="K18" s="15"/>
      <c r="L18" s="7"/>
      <c r="M18" s="7"/>
      <c r="N18" s="7"/>
      <c r="O18" s="7"/>
      <c r="P18" s="7"/>
      <c r="Q18" s="7"/>
      <c r="R18" s="7"/>
      <c r="S18" s="7"/>
      <c r="T18" s="7"/>
      <c r="U18" s="7"/>
      <c r="V18" s="544"/>
      <c r="W18" s="7"/>
      <c r="X18" s="544"/>
      <c r="Y18" s="7"/>
      <c r="Z18" s="7"/>
      <c r="AA18" s="7"/>
      <c r="AB18" s="9"/>
      <c r="AC18" s="9"/>
      <c r="AD18" s="9"/>
      <c r="AE18" s="9"/>
      <c r="AF18" s="9"/>
      <c r="AG18" s="9"/>
      <c r="AH18" s="9"/>
    </row>
    <row r="19" spans="1:34" ht="12" hidden="1" customHeight="1" x14ac:dyDescent="0.35">
      <c r="A19" s="1"/>
      <c r="B19" s="7"/>
      <c r="C19" s="7"/>
      <c r="D19" s="7"/>
      <c r="E19" s="15"/>
      <c r="F19" s="15"/>
      <c r="G19" s="7"/>
      <c r="H19" s="7"/>
      <c r="I19" s="7"/>
      <c r="J19" s="7"/>
      <c r="K19" s="15"/>
      <c r="L19" s="7"/>
      <c r="M19" s="7"/>
      <c r="N19" s="7"/>
      <c r="O19" s="7"/>
      <c r="P19" s="7"/>
      <c r="Q19" s="7"/>
      <c r="R19" s="7"/>
      <c r="S19" s="7"/>
      <c r="T19" s="7"/>
      <c r="U19" s="7"/>
      <c r="V19" s="544"/>
      <c r="W19" s="7"/>
      <c r="X19" s="544"/>
      <c r="Y19" s="7"/>
      <c r="Z19" s="7"/>
      <c r="AA19" s="7"/>
      <c r="AB19" s="9"/>
      <c r="AC19" s="9"/>
      <c r="AD19" s="9"/>
      <c r="AE19" s="9"/>
      <c r="AF19" s="9"/>
      <c r="AG19" s="9"/>
      <c r="AH19" s="9"/>
    </row>
    <row r="20" spans="1:34" ht="12" hidden="1" customHeight="1" x14ac:dyDescent="0.35">
      <c r="A20" s="1"/>
      <c r="B20" s="7"/>
      <c r="C20" s="7"/>
      <c r="D20" s="7"/>
      <c r="E20" s="15"/>
      <c r="F20" s="15"/>
      <c r="G20" s="7"/>
      <c r="H20" s="7"/>
      <c r="I20" s="7"/>
      <c r="J20" s="7"/>
      <c r="K20" s="15"/>
      <c r="L20" s="7"/>
      <c r="M20" s="7"/>
      <c r="N20" s="7"/>
      <c r="O20" s="7"/>
      <c r="P20" s="7"/>
      <c r="Q20" s="7"/>
      <c r="R20" s="7"/>
      <c r="S20" s="7"/>
      <c r="T20" s="7"/>
      <c r="U20" s="7"/>
      <c r="V20" s="544"/>
      <c r="W20" s="7"/>
      <c r="X20" s="544"/>
      <c r="Y20" s="7"/>
      <c r="Z20" s="7"/>
      <c r="AA20" s="7"/>
      <c r="AB20" s="9"/>
      <c r="AC20" s="9"/>
      <c r="AD20" s="9"/>
      <c r="AE20" s="9"/>
      <c r="AF20" s="9"/>
      <c r="AG20" s="9"/>
      <c r="AH20" s="9"/>
    </row>
    <row r="21" spans="1:34" ht="37.5" customHeight="1" x14ac:dyDescent="0.25">
      <c r="A21" s="1461"/>
      <c r="B21" s="1391"/>
      <c r="C21" s="1384"/>
      <c r="D21" s="1448" t="s">
        <v>79</v>
      </c>
      <c r="E21" s="1391"/>
      <c r="F21" s="1391"/>
      <c r="G21" s="1391"/>
      <c r="H21" s="1391"/>
      <c r="I21" s="1391"/>
      <c r="J21" s="1391"/>
      <c r="K21" s="1391"/>
      <c r="L21" s="1391"/>
      <c r="M21" s="1391"/>
      <c r="N21" s="1391"/>
      <c r="O21" s="1391"/>
      <c r="P21" s="1391"/>
      <c r="Q21" s="1449"/>
      <c r="R21" s="1449"/>
      <c r="S21" s="1391"/>
      <c r="T21" s="1451"/>
      <c r="U21" s="1447" t="s">
        <v>80</v>
      </c>
      <c r="V21" s="1393"/>
      <c r="W21" s="1382"/>
      <c r="X21" s="7"/>
      <c r="Y21" s="7"/>
      <c r="Z21" s="7"/>
      <c r="AA21" s="7"/>
      <c r="AB21" s="9"/>
      <c r="AC21" s="9"/>
      <c r="AD21" s="9"/>
      <c r="AE21" s="9"/>
      <c r="AF21" s="9"/>
      <c r="AG21" s="9"/>
      <c r="AH21" s="9"/>
    </row>
    <row r="22" spans="1:34" ht="37.5" customHeight="1" x14ac:dyDescent="0.25">
      <c r="A22" s="1452"/>
      <c r="B22" s="1454"/>
      <c r="C22" s="1400"/>
      <c r="D22" s="1452"/>
      <c r="E22" s="1454"/>
      <c r="F22" s="1454"/>
      <c r="G22" s="1454"/>
      <c r="H22" s="1454"/>
      <c r="I22" s="1454"/>
      <c r="J22" s="1454"/>
      <c r="K22" s="1454"/>
      <c r="L22" s="1454"/>
      <c r="M22" s="1454"/>
      <c r="N22" s="1454"/>
      <c r="O22" s="1454"/>
      <c r="P22" s="1454"/>
      <c r="Q22" s="1453"/>
      <c r="R22" s="1453"/>
      <c r="S22" s="1454"/>
      <c r="T22" s="1456"/>
      <c r="U22" s="1445" t="s">
        <v>81</v>
      </c>
      <c r="V22" s="1363"/>
      <c r="W22" s="1369"/>
      <c r="X22" s="7"/>
      <c r="Y22" s="7"/>
      <c r="Z22" s="7"/>
      <c r="AA22" s="7"/>
      <c r="AB22" s="9"/>
      <c r="AC22" s="9"/>
      <c r="AD22" s="9"/>
      <c r="AE22" s="9"/>
      <c r="AF22" s="9"/>
      <c r="AG22" s="9"/>
      <c r="AH22" s="9"/>
    </row>
    <row r="23" spans="1:34" ht="37.5" customHeight="1" x14ac:dyDescent="0.25">
      <c r="A23" s="1452"/>
      <c r="B23" s="1454"/>
      <c r="C23" s="1400"/>
      <c r="D23" s="1452"/>
      <c r="E23" s="1454"/>
      <c r="F23" s="1454"/>
      <c r="G23" s="1454"/>
      <c r="H23" s="1454"/>
      <c r="I23" s="1454"/>
      <c r="J23" s="1454"/>
      <c r="K23" s="1454"/>
      <c r="L23" s="1454"/>
      <c r="M23" s="1454"/>
      <c r="N23" s="1454"/>
      <c r="O23" s="1454"/>
      <c r="P23" s="1454"/>
      <c r="Q23" s="1453"/>
      <c r="R23" s="1453"/>
      <c r="S23" s="1454"/>
      <c r="T23" s="1456"/>
      <c r="U23" s="1138" t="s">
        <v>83</v>
      </c>
      <c r="V23" s="20"/>
      <c r="W23" s="21"/>
      <c r="X23" s="7"/>
      <c r="Y23" s="7"/>
      <c r="Z23" s="7"/>
      <c r="AA23" s="7"/>
      <c r="AB23" s="9"/>
      <c r="AC23" s="9"/>
      <c r="AD23" s="9"/>
      <c r="AE23" s="9"/>
      <c r="AF23" s="9"/>
      <c r="AG23" s="9"/>
      <c r="AH23" s="9"/>
    </row>
    <row r="24" spans="1:34" ht="37.5" customHeight="1" x14ac:dyDescent="0.25">
      <c r="A24" s="1457"/>
      <c r="B24" s="1367"/>
      <c r="C24" s="1406"/>
      <c r="D24" s="1457"/>
      <c r="E24" s="1367"/>
      <c r="F24" s="1367"/>
      <c r="G24" s="1367"/>
      <c r="H24" s="1367"/>
      <c r="I24" s="1367"/>
      <c r="J24" s="1367"/>
      <c r="K24" s="1367"/>
      <c r="L24" s="1367"/>
      <c r="M24" s="1367"/>
      <c r="N24" s="1367"/>
      <c r="O24" s="1367"/>
      <c r="P24" s="1367"/>
      <c r="Q24" s="1458"/>
      <c r="R24" s="1458"/>
      <c r="S24" s="1367"/>
      <c r="T24" s="1460"/>
      <c r="U24" s="1446" t="s">
        <v>84</v>
      </c>
      <c r="V24" s="1396"/>
      <c r="W24" s="1371"/>
      <c r="X24" s="7"/>
      <c r="Y24" s="7"/>
      <c r="Z24" s="7"/>
      <c r="AA24" s="7"/>
      <c r="AB24" s="9"/>
      <c r="AC24" s="9"/>
      <c r="AD24" s="9"/>
      <c r="AE24" s="9"/>
      <c r="AF24" s="9"/>
      <c r="AG24" s="9"/>
      <c r="AH24" s="9"/>
    </row>
    <row r="25" spans="1:34" ht="36.75" customHeight="1" x14ac:dyDescent="0.25">
      <c r="A25" s="22"/>
      <c r="B25" s="23"/>
      <c r="C25" s="23"/>
      <c r="D25" s="23"/>
      <c r="E25" s="23"/>
      <c r="F25" s="25"/>
      <c r="G25" s="25"/>
      <c r="H25" s="25"/>
      <c r="I25" s="25"/>
      <c r="J25" s="25"/>
      <c r="K25" s="25"/>
      <c r="L25" s="25"/>
      <c r="M25" s="25"/>
      <c r="N25" s="25"/>
      <c r="O25" s="25"/>
      <c r="P25" s="25"/>
      <c r="Q25" s="1017"/>
      <c r="R25" s="1017"/>
      <c r="S25" s="25"/>
      <c r="T25" s="1017"/>
      <c r="U25" s="1017"/>
      <c r="V25" s="545"/>
      <c r="W25" s="27"/>
      <c r="X25" s="545"/>
      <c r="Y25" s="7"/>
      <c r="Z25" s="7"/>
      <c r="AA25" s="7"/>
      <c r="AB25" s="9"/>
      <c r="AC25" s="9"/>
      <c r="AD25" s="9"/>
      <c r="AE25" s="9"/>
      <c r="AF25" s="9"/>
      <c r="AG25" s="9"/>
      <c r="AH25" s="9"/>
    </row>
    <row r="26" spans="1:34" ht="63" customHeight="1" x14ac:dyDescent="0.25">
      <c r="A26" s="1436" t="s">
        <v>85</v>
      </c>
      <c r="B26" s="1389"/>
      <c r="C26" s="1378"/>
      <c r="D26" s="18"/>
      <c r="E26" s="546"/>
      <c r="F26" s="1440" t="str">
        <f>CONCATENATE("INFORME DE SEGUIMIENTO DEL PROCESO ",A27)</f>
        <v>INFORME DE SEGUIMIENTO DEL PROCESO GESTIÓN DOCUMENTAL</v>
      </c>
      <c r="G26" s="1382"/>
      <c r="H26" s="458"/>
      <c r="I26" s="1442" t="s">
        <v>86</v>
      </c>
      <c r="J26" s="1389"/>
      <c r="K26" s="1389"/>
      <c r="L26" s="1389"/>
      <c r="M26" s="1378"/>
      <c r="N26" s="179"/>
      <c r="O26" s="25"/>
      <c r="P26" s="32"/>
      <c r="Q26" s="1131"/>
      <c r="R26" s="1023"/>
      <c r="S26" s="18"/>
      <c r="T26" s="1023"/>
      <c r="U26" s="1023"/>
      <c r="V26" s="547"/>
      <c r="W26" s="33"/>
      <c r="X26" s="547"/>
      <c r="Y26" s="7"/>
      <c r="Z26" s="7"/>
      <c r="AA26" s="7"/>
      <c r="AB26" s="9"/>
      <c r="AC26" s="9"/>
      <c r="AD26" s="9"/>
      <c r="AE26" s="9"/>
      <c r="AF26" s="9"/>
      <c r="AG26" s="9"/>
      <c r="AH26" s="9"/>
    </row>
    <row r="27" spans="1:34" ht="53.25" customHeight="1" thickBot="1" x14ac:dyDescent="0.3">
      <c r="A27" s="1436" t="s">
        <v>49</v>
      </c>
      <c r="B27" s="1389"/>
      <c r="C27" s="1378"/>
      <c r="D27" s="18"/>
      <c r="E27" s="546"/>
      <c r="F27" s="548" t="s">
        <v>87</v>
      </c>
      <c r="G27" s="35">
        <f>+COUNTA(E40:E150)</f>
        <v>10</v>
      </c>
      <c r="H27" s="459"/>
      <c r="I27" s="1443" t="s">
        <v>88</v>
      </c>
      <c r="J27" s="1393"/>
      <c r="K27" s="1382"/>
      <c r="L27" s="1444">
        <f>COUNTIF(I40:I140,"CORRECCIÓN")</f>
        <v>1</v>
      </c>
      <c r="M27" s="1382"/>
      <c r="N27" s="30"/>
      <c r="O27" s="18"/>
      <c r="P27" s="1536" t="s">
        <v>89</v>
      </c>
      <c r="Q27" s="1537"/>
      <c r="R27" s="1537"/>
      <c r="S27" s="1538"/>
      <c r="T27" s="1537"/>
      <c r="U27" s="1537"/>
      <c r="V27" s="1538"/>
      <c r="W27" s="33"/>
      <c r="X27" s="547"/>
      <c r="Y27" s="7"/>
      <c r="Z27" s="7"/>
      <c r="AA27" s="7"/>
      <c r="AB27" s="9"/>
      <c r="AC27" s="9"/>
      <c r="AD27" s="9"/>
      <c r="AE27" s="9"/>
      <c r="AF27" s="9"/>
      <c r="AG27" s="9"/>
      <c r="AH27" s="9"/>
    </row>
    <row r="28" spans="1:34" ht="56.25" customHeight="1" thickBot="1" x14ac:dyDescent="0.4">
      <c r="A28" s="38"/>
      <c r="B28" s="18"/>
      <c r="C28" s="18"/>
      <c r="D28" s="39"/>
      <c r="E28" s="546"/>
      <c r="F28" s="548" t="s">
        <v>90</v>
      </c>
      <c r="G28" s="40">
        <f>+COUNTA(H40:H150)</f>
        <v>12</v>
      </c>
      <c r="H28" s="82"/>
      <c r="I28" s="1432" t="s">
        <v>91</v>
      </c>
      <c r="J28" s="1363"/>
      <c r="K28" s="1369"/>
      <c r="L28" s="1433">
        <f>COUNTIF(I40:I140,"ACCIÓN PREVENTIVA")</f>
        <v>0</v>
      </c>
      <c r="M28" s="1369"/>
      <c r="N28" s="18"/>
      <c r="O28" s="18"/>
      <c r="P28" s="187" t="s">
        <v>92</v>
      </c>
      <c r="Q28" s="1132" t="s">
        <v>93</v>
      </c>
      <c r="R28" s="1132" t="s">
        <v>94</v>
      </c>
      <c r="S28" s="1114" t="s">
        <v>95</v>
      </c>
      <c r="T28" s="1018" t="s">
        <v>96</v>
      </c>
      <c r="U28" s="1139" t="s">
        <v>97</v>
      </c>
      <c r="V28" s="1114" t="s">
        <v>98</v>
      </c>
      <c r="W28" s="33"/>
      <c r="X28" s="547"/>
      <c r="Y28" s="7"/>
      <c r="Z28" s="7"/>
      <c r="AA28" s="7"/>
      <c r="AB28" s="9"/>
      <c r="AC28" s="9"/>
      <c r="AD28" s="9"/>
      <c r="AE28" s="9"/>
      <c r="AF28" s="9"/>
      <c r="AG28" s="9"/>
      <c r="AH28" s="9"/>
    </row>
    <row r="29" spans="1:34" ht="53.25" customHeight="1" x14ac:dyDescent="0.35">
      <c r="A29" s="38"/>
      <c r="B29" s="18"/>
      <c r="C29" s="18"/>
      <c r="D29" s="46"/>
      <c r="E29" s="546"/>
      <c r="F29" s="549" t="s">
        <v>99</v>
      </c>
      <c r="G29" s="48">
        <f>+COUNTIF(V40:V150,"Cerrada")</f>
        <v>8</v>
      </c>
      <c r="H29" s="459"/>
      <c r="I29" s="1432" t="s">
        <v>100</v>
      </c>
      <c r="J29" s="1363"/>
      <c r="K29" s="1369"/>
      <c r="L29" s="1433">
        <f>COUNTIF(I40:I140,"ACCIÓN CORRECTIVA")</f>
        <v>5</v>
      </c>
      <c r="M29" s="1369"/>
      <c r="N29" s="30"/>
      <c r="O29" s="18"/>
      <c r="P29" s="187">
        <v>2011</v>
      </c>
      <c r="Q29" s="1132">
        <v>0</v>
      </c>
      <c r="R29" s="1140">
        <v>0</v>
      </c>
      <c r="S29" s="187">
        <v>0</v>
      </c>
      <c r="T29" s="1132">
        <f t="shared" ref="T29:T32" si="0">+Q29+R29+S29</f>
        <v>0</v>
      </c>
      <c r="U29" s="1132">
        <v>0</v>
      </c>
      <c r="V29" s="188">
        <v>0</v>
      </c>
      <c r="W29" s="33"/>
      <c r="X29" s="547"/>
      <c r="Y29" s="7"/>
      <c r="Z29" s="7"/>
      <c r="AA29" s="7"/>
      <c r="AB29" s="9"/>
      <c r="AC29" s="9"/>
      <c r="AD29" s="9"/>
      <c r="AE29" s="9"/>
      <c r="AF29" s="9"/>
      <c r="AG29" s="9"/>
      <c r="AH29" s="9"/>
    </row>
    <row r="30" spans="1:34" ht="48.75" customHeight="1" x14ac:dyDescent="0.35">
      <c r="A30" s="38"/>
      <c r="B30" s="18"/>
      <c r="C30" s="18"/>
      <c r="D30" s="39"/>
      <c r="E30" s="546"/>
      <c r="F30" s="550" t="s">
        <v>101</v>
      </c>
      <c r="G30" s="53">
        <f>+COUNTIF(V40:V150,"Cerrada Condicional")</f>
        <v>2</v>
      </c>
      <c r="H30" s="459"/>
      <c r="I30" s="1434" t="s">
        <v>102</v>
      </c>
      <c r="J30" s="1435"/>
      <c r="K30" s="1380"/>
      <c r="L30" s="1431">
        <f>COUNTIF(I40:I140,"ACCIÓN DE MEJORA")</f>
        <v>6</v>
      </c>
      <c r="M30" s="1380"/>
      <c r="N30" s="18"/>
      <c r="O30" s="18"/>
      <c r="P30" s="191">
        <v>2012</v>
      </c>
      <c r="Q30" s="1020">
        <v>2</v>
      </c>
      <c r="R30" s="1141">
        <v>1</v>
      </c>
      <c r="S30" s="191">
        <v>0</v>
      </c>
      <c r="T30" s="1020">
        <f t="shared" si="0"/>
        <v>3</v>
      </c>
      <c r="U30" s="1020">
        <v>3</v>
      </c>
      <c r="V30" s="60">
        <v>3</v>
      </c>
      <c r="W30" s="33"/>
      <c r="X30" s="547"/>
      <c r="Y30" s="7"/>
      <c r="Z30" s="7"/>
      <c r="AA30" s="7"/>
      <c r="AB30" s="9"/>
      <c r="AC30" s="9"/>
      <c r="AD30" s="9"/>
      <c r="AE30" s="9"/>
      <c r="AF30" s="9"/>
      <c r="AG30" s="9"/>
      <c r="AH30" s="9"/>
    </row>
    <row r="31" spans="1:34" ht="58.5" customHeight="1" x14ac:dyDescent="0.35">
      <c r="A31" s="38"/>
      <c r="B31" s="18"/>
      <c r="C31" s="18"/>
      <c r="D31" s="46"/>
      <c r="E31" s="546"/>
      <c r="F31" s="548" t="s">
        <v>104</v>
      </c>
      <c r="G31" s="35">
        <f>+COUNTIF(V40:V150,"Abierta - en Desarrollo")</f>
        <v>0</v>
      </c>
      <c r="H31" s="459"/>
      <c r="I31" s="1430" t="s">
        <v>105</v>
      </c>
      <c r="J31" s="1389"/>
      <c r="K31" s="1389"/>
      <c r="L31" s="1389"/>
      <c r="M31" s="1378"/>
      <c r="N31" s="18"/>
      <c r="O31" s="18"/>
      <c r="P31" s="191">
        <v>2013</v>
      </c>
      <c r="Q31" s="1020">
        <v>2</v>
      </c>
      <c r="R31" s="1141">
        <v>1</v>
      </c>
      <c r="S31" s="191">
        <v>0</v>
      </c>
      <c r="T31" s="1020">
        <f t="shared" si="0"/>
        <v>3</v>
      </c>
      <c r="U31" s="1020">
        <v>3</v>
      </c>
      <c r="V31" s="60">
        <v>3</v>
      </c>
      <c r="W31" s="33"/>
      <c r="X31" s="547"/>
      <c r="Y31" s="7"/>
      <c r="Z31" s="7"/>
      <c r="AA31" s="7"/>
      <c r="AB31" s="9"/>
      <c r="AC31" s="9"/>
      <c r="AD31" s="9"/>
      <c r="AE31" s="9"/>
      <c r="AF31" s="9"/>
      <c r="AG31" s="9"/>
      <c r="AH31" s="9"/>
    </row>
    <row r="32" spans="1:34" ht="63" customHeight="1" x14ac:dyDescent="0.35">
      <c r="A32" s="38"/>
      <c r="B32" s="18"/>
      <c r="C32" s="18"/>
      <c r="D32" s="39"/>
      <c r="E32" s="546"/>
      <c r="F32" s="552" t="s">
        <v>106</v>
      </c>
      <c r="G32" s="48">
        <f>+COUNTIF(V40:V150,"Abierta - Vencida")</f>
        <v>2</v>
      </c>
      <c r="H32" s="459"/>
      <c r="I32" s="65" t="s">
        <v>14</v>
      </c>
      <c r="J32" s="66">
        <f>COUNTIF(J40:J71,"SGC")</f>
        <v>1</v>
      </c>
      <c r="K32" s="67" t="s">
        <v>35</v>
      </c>
      <c r="L32" s="68">
        <f>COUNTIF(J40:J71,"S&amp;SO")</f>
        <v>0</v>
      </c>
      <c r="M32" s="461" t="s">
        <v>96</v>
      </c>
      <c r="N32" s="18"/>
      <c r="O32" s="25"/>
      <c r="P32" s="191">
        <v>2014</v>
      </c>
      <c r="Q32" s="1020">
        <v>0</v>
      </c>
      <c r="R32" s="1141">
        <v>5</v>
      </c>
      <c r="S32" s="191">
        <v>1</v>
      </c>
      <c r="T32" s="1020">
        <f t="shared" si="0"/>
        <v>6</v>
      </c>
      <c r="U32" s="1020">
        <v>6</v>
      </c>
      <c r="V32" s="60">
        <v>6</v>
      </c>
      <c r="W32" s="33"/>
      <c r="X32" s="547"/>
      <c r="Y32" s="7"/>
      <c r="Z32" s="7"/>
      <c r="AA32" s="7"/>
      <c r="AB32" s="9"/>
      <c r="AC32" s="9"/>
      <c r="AD32" s="9"/>
      <c r="AE32" s="9"/>
      <c r="AF32" s="9"/>
      <c r="AG32" s="9"/>
      <c r="AH32" s="9"/>
    </row>
    <row r="33" spans="1:34" ht="42.75" customHeight="1" x14ac:dyDescent="0.35">
      <c r="A33" s="38"/>
      <c r="B33" s="18"/>
      <c r="C33" s="18"/>
      <c r="D33" s="18"/>
      <c r="E33" s="546"/>
      <c r="F33" s="553" t="s">
        <v>107</v>
      </c>
      <c r="G33" s="71">
        <f>SUM(G31:G32)</f>
        <v>2</v>
      </c>
      <c r="H33" s="459"/>
      <c r="I33" s="72" t="s">
        <v>52</v>
      </c>
      <c r="J33" s="73">
        <f>COUNTIF(J40:J71,"SCI")</f>
        <v>0</v>
      </c>
      <c r="K33" s="74" t="s">
        <v>28</v>
      </c>
      <c r="L33" s="75">
        <f>COUNTIF(J40:J71,"SGSI")</f>
        <v>1</v>
      </c>
      <c r="M33" s="1501">
        <f>+J32+J33+J34+J35+L32+L33+L34</f>
        <v>12</v>
      </c>
      <c r="N33" s="18"/>
      <c r="O33" s="25"/>
      <c r="P33" s="203" t="s">
        <v>108</v>
      </c>
      <c r="Q33" s="1021">
        <f t="shared" ref="Q33:V33" si="1">SUM(Q29:Q32)</f>
        <v>4</v>
      </c>
      <c r="R33" s="1021">
        <f t="shared" si="1"/>
        <v>7</v>
      </c>
      <c r="S33" s="77">
        <f t="shared" si="1"/>
        <v>1</v>
      </c>
      <c r="T33" s="1021">
        <f t="shared" si="1"/>
        <v>12</v>
      </c>
      <c r="U33" s="1021">
        <f t="shared" si="1"/>
        <v>12</v>
      </c>
      <c r="V33" s="77">
        <f t="shared" si="1"/>
        <v>12</v>
      </c>
      <c r="W33" s="33"/>
      <c r="X33" s="547"/>
      <c r="Y33" s="7"/>
      <c r="Z33" s="7"/>
      <c r="AA33" s="7"/>
      <c r="AB33" s="9"/>
      <c r="AC33" s="9"/>
      <c r="AD33" s="9"/>
      <c r="AE33" s="9"/>
      <c r="AF33" s="9"/>
      <c r="AG33" s="9"/>
      <c r="AH33" s="9"/>
    </row>
    <row r="34" spans="1:34" ht="54.75" customHeight="1" x14ac:dyDescent="0.35">
      <c r="A34" s="38"/>
      <c r="B34" s="18"/>
      <c r="C34" s="18"/>
      <c r="D34" s="18"/>
      <c r="E34" s="546"/>
      <c r="F34" s="548" t="s">
        <v>109</v>
      </c>
      <c r="G34" s="40">
        <f>+COUNTA(Q40:Q150)</f>
        <v>12</v>
      </c>
      <c r="H34" s="18"/>
      <c r="I34" s="72" t="s">
        <v>47</v>
      </c>
      <c r="J34" s="73">
        <f>COUNTIF(J40:J71,"SGA")</f>
        <v>0</v>
      </c>
      <c r="K34" s="79" t="s">
        <v>21</v>
      </c>
      <c r="L34" s="80">
        <f>COUNTIF(J40:J71,"SIGA")</f>
        <v>10</v>
      </c>
      <c r="M34" s="1467"/>
      <c r="N34" s="18"/>
      <c r="O34" s="25"/>
      <c r="P34" s="82"/>
      <c r="Q34" s="1022"/>
      <c r="R34" s="1023"/>
      <c r="S34" s="18"/>
      <c r="T34" s="1023"/>
      <c r="U34" s="1023"/>
      <c r="V34" s="547"/>
      <c r="W34" s="33"/>
      <c r="X34" s="547"/>
      <c r="Y34" s="7"/>
      <c r="Z34" s="7"/>
      <c r="AA34" s="7"/>
      <c r="AB34" s="9"/>
      <c r="AC34" s="9"/>
      <c r="AD34" s="9"/>
      <c r="AE34" s="9"/>
      <c r="AF34" s="9"/>
      <c r="AG34" s="9"/>
      <c r="AH34" s="9"/>
    </row>
    <row r="35" spans="1:34" ht="42.75" customHeight="1" x14ac:dyDescent="0.35">
      <c r="A35" s="38"/>
      <c r="B35" s="18"/>
      <c r="C35" s="18"/>
      <c r="D35" s="30"/>
      <c r="E35" s="30"/>
      <c r="F35" s="558" t="s">
        <v>110</v>
      </c>
      <c r="G35" s="88">
        <f>+COUNTA(T40:T150)</f>
        <v>12</v>
      </c>
      <c r="H35" s="18"/>
      <c r="I35" s="89" t="s">
        <v>41</v>
      </c>
      <c r="J35" s="80">
        <f>COUNTIF(J40:J71,"SRS")</f>
        <v>0</v>
      </c>
      <c r="K35" s="546"/>
      <c r="L35" s="18"/>
      <c r="M35" s="18"/>
      <c r="N35" s="18"/>
      <c r="O35" s="18"/>
      <c r="P35" s="18"/>
      <c r="Q35" s="1022"/>
      <c r="R35" s="1022"/>
      <c r="S35" s="91"/>
      <c r="T35" s="1052"/>
      <c r="U35" s="1131"/>
      <c r="V35" s="547"/>
      <c r="W35" s="33"/>
      <c r="X35" s="547"/>
      <c r="Y35" s="7"/>
      <c r="Z35" s="7"/>
      <c r="AA35" s="7"/>
      <c r="AB35" s="9"/>
      <c r="AC35" s="9"/>
      <c r="AD35" s="9"/>
      <c r="AE35" s="9"/>
      <c r="AF35" s="9"/>
      <c r="AG35" s="9"/>
      <c r="AH35" s="9"/>
    </row>
    <row r="36" spans="1:34" ht="42.75" customHeight="1" x14ac:dyDescent="0.35">
      <c r="A36" s="38"/>
      <c r="B36" s="18"/>
      <c r="C36" s="18"/>
      <c r="D36" s="30"/>
      <c r="E36" s="30"/>
      <c r="F36" s="30"/>
      <c r="G36" s="30"/>
      <c r="H36" s="18"/>
      <c r="I36" s="30"/>
      <c r="J36" s="30"/>
      <c r="K36" s="546"/>
      <c r="L36" s="18"/>
      <c r="M36" s="18"/>
      <c r="N36" s="18"/>
      <c r="O36" s="18"/>
      <c r="P36" s="18"/>
      <c r="Q36" s="1022"/>
      <c r="R36" s="1022"/>
      <c r="S36" s="91"/>
      <c r="T36" s="1052"/>
      <c r="U36" s="1131"/>
      <c r="V36" s="547"/>
      <c r="W36" s="33"/>
      <c r="X36" s="547"/>
      <c r="Y36" s="7"/>
      <c r="Z36" s="7"/>
      <c r="AA36" s="7"/>
      <c r="AB36" s="9"/>
      <c r="AC36" s="9"/>
      <c r="AD36" s="9"/>
      <c r="AE36" s="9"/>
      <c r="AF36" s="9"/>
      <c r="AG36" s="9"/>
      <c r="AH36" s="9"/>
    </row>
    <row r="37" spans="1:34" ht="42.75" customHeight="1" x14ac:dyDescent="0.35">
      <c r="A37" s="38"/>
      <c r="B37" s="18"/>
      <c r="C37" s="18"/>
      <c r="D37" s="30"/>
      <c r="E37" s="30"/>
      <c r="F37" s="30"/>
      <c r="G37" s="30"/>
      <c r="H37" s="30"/>
      <c r="I37" s="30"/>
      <c r="J37" s="30"/>
      <c r="K37" s="30"/>
      <c r="L37" s="30"/>
      <c r="M37" s="30"/>
      <c r="N37" s="18"/>
      <c r="O37" s="18"/>
      <c r="P37" s="18"/>
      <c r="Q37" s="1023"/>
      <c r="R37" s="1131"/>
      <c r="S37" s="82"/>
      <c r="T37" s="1022"/>
      <c r="U37" s="1022"/>
      <c r="V37" s="560"/>
      <c r="W37" s="24"/>
      <c r="X37" s="32"/>
      <c r="Y37" s="7"/>
      <c r="Z37" s="7"/>
      <c r="AA37" s="7"/>
      <c r="AB37" s="9"/>
      <c r="AC37" s="9"/>
      <c r="AD37" s="9"/>
      <c r="AE37" s="9"/>
      <c r="AF37" s="9"/>
      <c r="AG37" s="9"/>
      <c r="AH37" s="9"/>
    </row>
    <row r="38" spans="1:34" ht="51.75" customHeight="1" thickBot="1" x14ac:dyDescent="0.3">
      <c r="A38" s="1465" t="s">
        <v>114</v>
      </c>
      <c r="B38" s="1389"/>
      <c r="C38" s="1389"/>
      <c r="D38" s="1389"/>
      <c r="E38" s="1389"/>
      <c r="F38" s="1389"/>
      <c r="G38" s="1389"/>
      <c r="H38" s="1479" t="s">
        <v>116</v>
      </c>
      <c r="I38" s="1389"/>
      <c r="J38" s="1389"/>
      <c r="K38" s="1389"/>
      <c r="L38" s="1389"/>
      <c r="M38" s="1389"/>
      <c r="N38" s="1389"/>
      <c r="O38" s="1389"/>
      <c r="P38" s="1378"/>
      <c r="Q38" s="1510" t="s">
        <v>293</v>
      </c>
      <c r="R38" s="1449"/>
      <c r="S38" s="1384"/>
      <c r="T38" s="1511" t="s">
        <v>118</v>
      </c>
      <c r="U38" s="1439"/>
      <c r="V38" s="1389"/>
      <c r="W38" s="1378"/>
      <c r="X38" s="219" t="s">
        <v>119</v>
      </c>
      <c r="Y38" s="101"/>
      <c r="Z38" s="102"/>
      <c r="AA38" s="7"/>
      <c r="AB38" s="9"/>
      <c r="AC38" s="9"/>
      <c r="AD38" s="9"/>
      <c r="AE38" s="9"/>
      <c r="AF38" s="9"/>
      <c r="AG38" s="9"/>
      <c r="AH38" s="9"/>
    </row>
    <row r="39" spans="1:34" s="15" customFormat="1" ht="70.5" customHeight="1" thickBot="1" x14ac:dyDescent="0.3">
      <c r="A39" s="564" t="s">
        <v>120</v>
      </c>
      <c r="B39" s="563" t="s">
        <v>3</v>
      </c>
      <c r="C39" s="563" t="s">
        <v>121</v>
      </c>
      <c r="D39" s="563" t="s">
        <v>122</v>
      </c>
      <c r="E39" s="563" t="s">
        <v>123</v>
      </c>
      <c r="F39" s="563" t="s">
        <v>4</v>
      </c>
      <c r="G39" s="563" t="s">
        <v>124</v>
      </c>
      <c r="H39" s="563" t="s">
        <v>125</v>
      </c>
      <c r="I39" s="565" t="s">
        <v>5</v>
      </c>
      <c r="J39" s="565" t="s">
        <v>126</v>
      </c>
      <c r="K39" s="565" t="s">
        <v>127</v>
      </c>
      <c r="L39" s="567" t="s">
        <v>128</v>
      </c>
      <c r="M39" s="569" t="s">
        <v>129</v>
      </c>
      <c r="N39" s="569" t="s">
        <v>130</v>
      </c>
      <c r="O39" s="569" t="s">
        <v>131</v>
      </c>
      <c r="P39" s="570" t="s">
        <v>132</v>
      </c>
      <c r="Q39" s="571" t="s">
        <v>133</v>
      </c>
      <c r="R39" s="572" t="s">
        <v>134</v>
      </c>
      <c r="S39" s="574" t="s">
        <v>135</v>
      </c>
      <c r="T39" s="569" t="s">
        <v>133</v>
      </c>
      <c r="U39" s="569" t="s">
        <v>134</v>
      </c>
      <c r="V39" s="569" t="s">
        <v>136</v>
      </c>
      <c r="W39" s="575" t="s">
        <v>137</v>
      </c>
      <c r="X39" s="576"/>
      <c r="Y39" s="577"/>
      <c r="Z39" s="577"/>
    </row>
    <row r="40" spans="1:34" ht="258.75" hidden="1" customHeight="1" x14ac:dyDescent="0.25">
      <c r="A40" s="483">
        <v>1</v>
      </c>
      <c r="B40" s="483" t="s">
        <v>11</v>
      </c>
      <c r="C40" s="483" t="s">
        <v>66</v>
      </c>
      <c r="D40" s="578">
        <v>41129</v>
      </c>
      <c r="E40" s="144" t="s">
        <v>738</v>
      </c>
      <c r="F40" s="144" t="s">
        <v>19</v>
      </c>
      <c r="G40" s="483" t="s">
        <v>739</v>
      </c>
      <c r="H40" s="483" t="s">
        <v>740</v>
      </c>
      <c r="I40" s="483" t="s">
        <v>34</v>
      </c>
      <c r="J40" s="483" t="s">
        <v>21</v>
      </c>
      <c r="K40" s="144" t="s">
        <v>741</v>
      </c>
      <c r="L40" s="483" t="s">
        <v>742</v>
      </c>
      <c r="M40" s="483" t="s">
        <v>743</v>
      </c>
      <c r="N40" s="174">
        <v>41455</v>
      </c>
      <c r="O40" s="174">
        <v>41455</v>
      </c>
      <c r="P40" s="174">
        <v>41455</v>
      </c>
      <c r="Q40" s="580" t="s">
        <v>744</v>
      </c>
      <c r="R40" s="483" t="s">
        <v>746</v>
      </c>
      <c r="S40" s="483" t="s">
        <v>747</v>
      </c>
      <c r="T40" s="483" t="s">
        <v>748</v>
      </c>
      <c r="U40" s="483" t="s">
        <v>749</v>
      </c>
      <c r="V40" s="141" t="s">
        <v>36</v>
      </c>
      <c r="W40" s="483" t="s">
        <v>750</v>
      </c>
      <c r="X40" s="467" t="str">
        <f t="shared" ref="X40:X71" ca="1" si="2">+IF(P40="","",IF(TODAY()-P40&gt;0,"VENCIDA","EN DESARROLLO"))</f>
        <v>VENCIDA</v>
      </c>
      <c r="Y40" s="125"/>
      <c r="Z40" s="125"/>
      <c r="AA40" s="7"/>
      <c r="AB40" s="9"/>
      <c r="AC40" s="9"/>
      <c r="AD40" s="9"/>
      <c r="AE40" s="9"/>
      <c r="AF40" s="9"/>
      <c r="AG40" s="9"/>
      <c r="AH40" s="9"/>
    </row>
    <row r="41" spans="1:34" ht="64.5" hidden="1" customHeight="1" x14ac:dyDescent="0.25">
      <c r="A41" s="467"/>
      <c r="B41" s="467"/>
      <c r="C41" s="467"/>
      <c r="D41" s="467"/>
      <c r="E41" s="117"/>
      <c r="F41" s="117"/>
      <c r="G41" s="467"/>
      <c r="H41" s="467"/>
      <c r="I41" s="467"/>
      <c r="J41" s="467"/>
      <c r="K41" s="117"/>
      <c r="L41" s="467"/>
      <c r="M41" s="467"/>
      <c r="N41" s="467"/>
      <c r="O41" s="467"/>
      <c r="P41" s="467"/>
      <c r="Q41" s="467"/>
      <c r="R41" s="467"/>
      <c r="S41" s="467"/>
      <c r="T41" s="467"/>
      <c r="U41" s="467"/>
      <c r="V41" s="467"/>
      <c r="W41" s="467"/>
      <c r="X41" s="467" t="str">
        <f t="shared" ca="1" si="2"/>
        <v/>
      </c>
      <c r="Y41" s="125"/>
      <c r="Z41" s="125"/>
      <c r="AA41" s="7"/>
      <c r="AB41" s="9"/>
      <c r="AC41" s="9"/>
      <c r="AD41" s="9"/>
      <c r="AE41" s="9"/>
      <c r="AF41" s="9"/>
      <c r="AG41" s="9"/>
      <c r="AH41" s="9"/>
    </row>
    <row r="42" spans="1:34" ht="288.75" customHeight="1" thickBot="1" x14ac:dyDescent="0.3">
      <c r="A42" s="116">
        <v>2</v>
      </c>
      <c r="B42" s="117" t="s">
        <v>11</v>
      </c>
      <c r="C42" s="117" t="s">
        <v>66</v>
      </c>
      <c r="D42" s="118">
        <v>41365</v>
      </c>
      <c r="E42" s="117" t="s">
        <v>751</v>
      </c>
      <c r="F42" s="117" t="s">
        <v>19</v>
      </c>
      <c r="G42" s="117" t="s">
        <v>752</v>
      </c>
      <c r="H42" s="120" t="s">
        <v>754</v>
      </c>
      <c r="I42" s="121" t="s">
        <v>34</v>
      </c>
      <c r="J42" s="121" t="s">
        <v>28</v>
      </c>
      <c r="K42" s="121" t="s">
        <v>757</v>
      </c>
      <c r="L42" s="120" t="s">
        <v>758</v>
      </c>
      <c r="M42" s="120" t="s">
        <v>159</v>
      </c>
      <c r="N42" s="122">
        <v>41424</v>
      </c>
      <c r="O42" s="122">
        <v>41424</v>
      </c>
      <c r="P42" s="122">
        <v>41516</v>
      </c>
      <c r="Q42" s="1133" t="s">
        <v>762</v>
      </c>
      <c r="R42" s="1025" t="s">
        <v>763</v>
      </c>
      <c r="S42" s="121" t="s">
        <v>764</v>
      </c>
      <c r="T42" s="1221" t="s">
        <v>2259</v>
      </c>
      <c r="U42" s="1025" t="s">
        <v>768</v>
      </c>
      <c r="V42" s="123" t="s">
        <v>29</v>
      </c>
      <c r="W42" s="1051" t="s">
        <v>2260</v>
      </c>
      <c r="X42" s="123" t="str">
        <f t="shared" ca="1" si="2"/>
        <v>VENCIDA</v>
      </c>
      <c r="Y42" s="125"/>
      <c r="Z42" s="125"/>
      <c r="AA42" s="7"/>
      <c r="AB42" s="9"/>
      <c r="AC42" s="9"/>
      <c r="AD42" s="9"/>
      <c r="AE42" s="9"/>
      <c r="AF42" s="9"/>
      <c r="AG42" s="9"/>
      <c r="AH42" s="9"/>
    </row>
    <row r="43" spans="1:34" ht="64.5" hidden="1" customHeight="1" x14ac:dyDescent="0.25">
      <c r="A43" s="126"/>
      <c r="B43" s="520"/>
      <c r="C43" s="520"/>
      <c r="D43" s="520"/>
      <c r="E43" s="582"/>
      <c r="F43" s="582"/>
      <c r="G43" s="520"/>
      <c r="H43" s="129"/>
      <c r="I43" s="130"/>
      <c r="J43" s="130"/>
      <c r="K43" s="130"/>
      <c r="L43" s="129"/>
      <c r="M43" s="129"/>
      <c r="N43" s="131"/>
      <c r="O43" s="130"/>
      <c r="P43" s="130"/>
      <c r="Q43" s="129"/>
      <c r="R43" s="129"/>
      <c r="S43" s="130"/>
      <c r="T43" s="129"/>
      <c r="U43" s="129"/>
      <c r="V43" s="132"/>
      <c r="W43" s="130"/>
      <c r="X43" s="141" t="str">
        <f t="shared" ca="1" si="2"/>
        <v/>
      </c>
      <c r="Y43" s="125"/>
      <c r="Z43" s="125"/>
      <c r="AA43" s="7"/>
      <c r="AB43" s="9"/>
      <c r="AC43" s="9"/>
      <c r="AD43" s="9"/>
      <c r="AE43" s="9"/>
      <c r="AF43" s="9"/>
      <c r="AG43" s="9"/>
      <c r="AH43" s="9"/>
    </row>
    <row r="44" spans="1:34" ht="64.5" hidden="1" customHeight="1" x14ac:dyDescent="0.25">
      <c r="A44" s="133"/>
      <c r="B44" s="521"/>
      <c r="C44" s="521"/>
      <c r="D44" s="521"/>
      <c r="E44" s="584"/>
      <c r="F44" s="584"/>
      <c r="G44" s="521"/>
      <c r="H44" s="136"/>
      <c r="I44" s="137"/>
      <c r="J44" s="137"/>
      <c r="K44" s="137"/>
      <c r="L44" s="136"/>
      <c r="M44" s="136"/>
      <c r="N44" s="138"/>
      <c r="O44" s="137"/>
      <c r="P44" s="137"/>
      <c r="Q44" s="136"/>
      <c r="R44" s="136"/>
      <c r="S44" s="137"/>
      <c r="T44" s="136"/>
      <c r="U44" s="136"/>
      <c r="V44" s="139"/>
      <c r="W44" s="137"/>
      <c r="X44" s="141" t="str">
        <f t="shared" ca="1" si="2"/>
        <v/>
      </c>
      <c r="Y44" s="125"/>
      <c r="Z44" s="125"/>
      <c r="AA44" s="7"/>
      <c r="AB44" s="9"/>
      <c r="AC44" s="9"/>
      <c r="AD44" s="9"/>
      <c r="AE44" s="9"/>
      <c r="AF44" s="9"/>
      <c r="AG44" s="9"/>
      <c r="AH44" s="9"/>
    </row>
    <row r="45" spans="1:34" ht="117" hidden="1" customHeight="1" x14ac:dyDescent="0.25">
      <c r="A45" s="116">
        <v>3</v>
      </c>
      <c r="B45" s="117" t="s">
        <v>60</v>
      </c>
      <c r="C45" s="117" t="s">
        <v>66</v>
      </c>
      <c r="D45" s="118">
        <v>42246</v>
      </c>
      <c r="E45" s="117" t="s">
        <v>772</v>
      </c>
      <c r="F45" s="117" t="s">
        <v>19</v>
      </c>
      <c r="G45" s="119" t="s">
        <v>773</v>
      </c>
      <c r="H45" s="120" t="s">
        <v>774</v>
      </c>
      <c r="I45" s="121" t="s">
        <v>13</v>
      </c>
      <c r="J45" s="121" t="s">
        <v>14</v>
      </c>
      <c r="K45" s="121" t="s">
        <v>775</v>
      </c>
      <c r="L45" s="120" t="s">
        <v>776</v>
      </c>
      <c r="M45" s="120" t="s">
        <v>777</v>
      </c>
      <c r="N45" s="122">
        <v>42246</v>
      </c>
      <c r="O45" s="122">
        <v>42270</v>
      </c>
      <c r="P45" s="122">
        <v>42400</v>
      </c>
      <c r="Q45" s="120" t="s">
        <v>778</v>
      </c>
      <c r="R45" s="120" t="s">
        <v>779</v>
      </c>
      <c r="S45" s="122" t="s">
        <v>780</v>
      </c>
      <c r="T45" s="120" t="s">
        <v>781</v>
      </c>
      <c r="U45" s="120"/>
      <c r="V45" s="123" t="s">
        <v>42</v>
      </c>
      <c r="W45" s="121" t="s">
        <v>782</v>
      </c>
      <c r="X45" s="123" t="str">
        <f t="shared" ca="1" si="2"/>
        <v>VENCIDA</v>
      </c>
      <c r="Y45" s="125"/>
      <c r="Z45" s="125"/>
      <c r="AA45" s="7"/>
      <c r="AB45" s="9"/>
      <c r="AC45" s="9"/>
      <c r="AD45" s="9"/>
      <c r="AE45" s="9"/>
      <c r="AF45" s="9"/>
      <c r="AG45" s="9"/>
      <c r="AH45" s="9"/>
    </row>
    <row r="46" spans="1:34" ht="64.5" hidden="1" customHeight="1" x14ac:dyDescent="0.25">
      <c r="A46" s="126"/>
      <c r="B46" s="520"/>
      <c r="C46" s="520"/>
      <c r="D46" s="520"/>
      <c r="E46" s="582"/>
      <c r="F46" s="582"/>
      <c r="G46" s="520"/>
      <c r="H46" s="129"/>
      <c r="I46" s="130"/>
      <c r="J46" s="130"/>
      <c r="K46" s="130"/>
      <c r="L46" s="129"/>
      <c r="M46" s="129"/>
      <c r="N46" s="131"/>
      <c r="O46" s="130"/>
      <c r="P46" s="130"/>
      <c r="Q46" s="129"/>
      <c r="R46" s="129"/>
      <c r="S46" s="130"/>
      <c r="T46" s="129"/>
      <c r="U46" s="129"/>
      <c r="V46" s="132"/>
      <c r="W46" s="130"/>
      <c r="X46" s="141" t="str">
        <f t="shared" ca="1" si="2"/>
        <v/>
      </c>
      <c r="Y46" s="125"/>
      <c r="Z46" s="125"/>
      <c r="AA46" s="7"/>
      <c r="AB46" s="9"/>
      <c r="AC46" s="9"/>
      <c r="AD46" s="9"/>
      <c r="AE46" s="9"/>
      <c r="AF46" s="9"/>
      <c r="AG46" s="9"/>
      <c r="AH46" s="9"/>
    </row>
    <row r="47" spans="1:34" ht="64.5" hidden="1" customHeight="1" x14ac:dyDescent="0.25">
      <c r="A47" s="133"/>
      <c r="B47" s="521"/>
      <c r="C47" s="521"/>
      <c r="D47" s="521"/>
      <c r="E47" s="584"/>
      <c r="F47" s="584"/>
      <c r="G47" s="521"/>
      <c r="H47" s="136"/>
      <c r="I47" s="137"/>
      <c r="J47" s="137"/>
      <c r="K47" s="137"/>
      <c r="L47" s="136"/>
      <c r="M47" s="136"/>
      <c r="N47" s="138"/>
      <c r="O47" s="137"/>
      <c r="P47" s="137"/>
      <c r="Q47" s="136"/>
      <c r="R47" s="136"/>
      <c r="S47" s="137"/>
      <c r="T47" s="136"/>
      <c r="U47" s="136"/>
      <c r="V47" s="139"/>
      <c r="W47" s="137"/>
      <c r="X47" s="141" t="str">
        <f t="shared" ca="1" si="2"/>
        <v/>
      </c>
      <c r="Y47" s="125"/>
      <c r="Z47" s="125"/>
      <c r="AA47" s="7"/>
      <c r="AB47" s="9"/>
      <c r="AC47" s="9"/>
      <c r="AD47" s="9"/>
      <c r="AE47" s="9"/>
      <c r="AF47" s="9"/>
      <c r="AG47" s="9"/>
      <c r="AH47" s="9"/>
    </row>
    <row r="48" spans="1:34" ht="114.75" hidden="1" customHeight="1" x14ac:dyDescent="0.25">
      <c r="A48" s="116">
        <v>4</v>
      </c>
      <c r="B48" s="117" t="s">
        <v>11</v>
      </c>
      <c r="C48" s="117" t="s">
        <v>39</v>
      </c>
      <c r="D48" s="118">
        <v>42390</v>
      </c>
      <c r="E48" s="117" t="s">
        <v>783</v>
      </c>
      <c r="F48" s="117" t="s">
        <v>12</v>
      </c>
      <c r="G48" s="119" t="s">
        <v>784</v>
      </c>
      <c r="H48" s="120" t="s">
        <v>785</v>
      </c>
      <c r="I48" s="121" t="s">
        <v>27</v>
      </c>
      <c r="J48" s="121" t="s">
        <v>21</v>
      </c>
      <c r="K48" s="121" t="s">
        <v>786</v>
      </c>
      <c r="L48" s="121" t="s">
        <v>787</v>
      </c>
      <c r="M48" s="121" t="s">
        <v>777</v>
      </c>
      <c r="N48" s="122">
        <v>42395</v>
      </c>
      <c r="O48" s="122">
        <v>42395</v>
      </c>
      <c r="P48" s="122">
        <v>42466</v>
      </c>
      <c r="Q48" s="120" t="s">
        <v>788</v>
      </c>
      <c r="R48" s="120" t="s">
        <v>789</v>
      </c>
      <c r="S48" s="122">
        <v>42490</v>
      </c>
      <c r="T48" s="120" t="s">
        <v>790</v>
      </c>
      <c r="U48" s="121" t="s">
        <v>791</v>
      </c>
      <c r="V48" s="123" t="s">
        <v>36</v>
      </c>
      <c r="W48" s="121" t="s">
        <v>792</v>
      </c>
      <c r="X48" s="123" t="str">
        <f t="shared" ca="1" si="2"/>
        <v>VENCIDA</v>
      </c>
      <c r="Y48" s="165"/>
      <c r="Z48" s="165"/>
      <c r="AA48" s="7"/>
      <c r="AB48" s="9"/>
      <c r="AC48" s="9"/>
      <c r="AD48" s="9"/>
      <c r="AE48" s="9"/>
      <c r="AF48" s="9"/>
      <c r="AG48" s="9"/>
      <c r="AH48" s="9"/>
    </row>
    <row r="49" spans="1:34" ht="64.5" hidden="1" customHeight="1" x14ac:dyDescent="0.25">
      <c r="A49" s="126"/>
      <c r="B49" s="520"/>
      <c r="C49" s="520"/>
      <c r="D49" s="520"/>
      <c r="E49" s="582"/>
      <c r="F49" s="582"/>
      <c r="G49" s="520"/>
      <c r="H49" s="129"/>
      <c r="I49" s="130"/>
      <c r="J49" s="130"/>
      <c r="K49" s="130"/>
      <c r="L49" s="130"/>
      <c r="M49" s="130"/>
      <c r="N49" s="131"/>
      <c r="O49" s="131"/>
      <c r="P49" s="131"/>
      <c r="Q49" s="130"/>
      <c r="R49" s="130"/>
      <c r="S49" s="130"/>
      <c r="T49" s="130"/>
      <c r="U49" s="130"/>
      <c r="V49" s="132"/>
      <c r="W49" s="130"/>
      <c r="X49" s="141" t="str">
        <f t="shared" ca="1" si="2"/>
        <v/>
      </c>
      <c r="Y49" s="165"/>
      <c r="Z49" s="165"/>
      <c r="AA49" s="7"/>
      <c r="AB49" s="9"/>
      <c r="AC49" s="9"/>
      <c r="AD49" s="9"/>
      <c r="AE49" s="9"/>
      <c r="AF49" s="9"/>
      <c r="AG49" s="9"/>
      <c r="AH49" s="9"/>
    </row>
    <row r="50" spans="1:34" ht="64.5" hidden="1" customHeight="1" x14ac:dyDescent="0.25">
      <c r="A50" s="133"/>
      <c r="B50" s="521"/>
      <c r="C50" s="521"/>
      <c r="D50" s="521"/>
      <c r="E50" s="584"/>
      <c r="F50" s="584"/>
      <c r="G50" s="521"/>
      <c r="H50" s="136"/>
      <c r="I50" s="137"/>
      <c r="J50" s="137"/>
      <c r="K50" s="137"/>
      <c r="L50" s="137"/>
      <c r="M50" s="137"/>
      <c r="N50" s="138"/>
      <c r="O50" s="138"/>
      <c r="P50" s="138"/>
      <c r="Q50" s="137"/>
      <c r="R50" s="137"/>
      <c r="S50" s="137"/>
      <c r="T50" s="137"/>
      <c r="U50" s="137"/>
      <c r="V50" s="139"/>
      <c r="W50" s="137"/>
      <c r="X50" s="141" t="str">
        <f t="shared" ca="1" si="2"/>
        <v/>
      </c>
      <c r="Y50" s="165"/>
      <c r="Z50" s="165"/>
      <c r="AA50" s="7"/>
      <c r="AB50" s="9"/>
      <c r="AC50" s="9"/>
      <c r="AD50" s="9"/>
      <c r="AE50" s="9"/>
      <c r="AF50" s="9"/>
      <c r="AG50" s="9"/>
      <c r="AH50" s="9"/>
    </row>
    <row r="51" spans="1:34" ht="81" hidden="1" customHeight="1" x14ac:dyDescent="0.25">
      <c r="A51" s="116">
        <v>5</v>
      </c>
      <c r="B51" s="117" t="s">
        <v>11</v>
      </c>
      <c r="C51" s="117" t="s">
        <v>39</v>
      </c>
      <c r="D51" s="118">
        <v>42390</v>
      </c>
      <c r="E51" s="117" t="s">
        <v>800</v>
      </c>
      <c r="F51" s="117" t="s">
        <v>12</v>
      </c>
      <c r="G51" s="119" t="s">
        <v>801</v>
      </c>
      <c r="H51" s="120" t="s">
        <v>802</v>
      </c>
      <c r="I51" s="121" t="s">
        <v>27</v>
      </c>
      <c r="J51" s="121" t="s">
        <v>21</v>
      </c>
      <c r="K51" s="121" t="s">
        <v>803</v>
      </c>
      <c r="L51" s="121" t="s">
        <v>787</v>
      </c>
      <c r="M51" s="121" t="s">
        <v>777</v>
      </c>
      <c r="N51" s="122">
        <v>42395</v>
      </c>
      <c r="O51" s="122">
        <v>42395</v>
      </c>
      <c r="P51" s="594">
        <v>42490</v>
      </c>
      <c r="Q51" s="120" t="s">
        <v>809</v>
      </c>
      <c r="R51" s="121" t="s">
        <v>810</v>
      </c>
      <c r="S51" s="122">
        <v>42490</v>
      </c>
      <c r="T51" s="120" t="s">
        <v>811</v>
      </c>
      <c r="U51" s="121" t="s">
        <v>812</v>
      </c>
      <c r="V51" s="123" t="s">
        <v>36</v>
      </c>
      <c r="W51" s="121" t="s">
        <v>813</v>
      </c>
      <c r="X51" s="123" t="str">
        <f t="shared" ca="1" si="2"/>
        <v>VENCIDA</v>
      </c>
      <c r="Y51" s="165"/>
      <c r="Z51" s="165"/>
      <c r="AA51" s="7"/>
      <c r="AB51" s="9"/>
      <c r="AC51" s="9"/>
      <c r="AD51" s="9"/>
      <c r="AE51" s="9"/>
      <c r="AF51" s="9"/>
      <c r="AG51" s="9"/>
      <c r="AH51" s="9"/>
    </row>
    <row r="52" spans="1:34" ht="111" hidden="1" customHeight="1" x14ac:dyDescent="0.25">
      <c r="A52" s="126"/>
      <c r="B52" s="520"/>
      <c r="C52" s="520"/>
      <c r="D52" s="520"/>
      <c r="E52" s="582"/>
      <c r="F52" s="582"/>
      <c r="G52" s="520"/>
      <c r="H52" s="129" t="s">
        <v>814</v>
      </c>
      <c r="I52" s="130" t="s">
        <v>27</v>
      </c>
      <c r="J52" s="130" t="s">
        <v>21</v>
      </c>
      <c r="K52" s="130" t="s">
        <v>815</v>
      </c>
      <c r="L52" s="130" t="s">
        <v>787</v>
      </c>
      <c r="M52" s="130" t="s">
        <v>777</v>
      </c>
      <c r="N52" s="131">
        <v>42395</v>
      </c>
      <c r="O52" s="131">
        <v>42395</v>
      </c>
      <c r="P52" s="131">
        <v>42551</v>
      </c>
      <c r="Q52" s="120" t="s">
        <v>816</v>
      </c>
      <c r="R52" s="121" t="s">
        <v>817</v>
      </c>
      <c r="S52" s="122">
        <v>42490</v>
      </c>
      <c r="T52" s="129" t="s">
        <v>818</v>
      </c>
      <c r="U52" s="596" t="s">
        <v>819</v>
      </c>
      <c r="V52" s="132" t="s">
        <v>42</v>
      </c>
      <c r="W52" s="130" t="s">
        <v>820</v>
      </c>
      <c r="X52" s="141" t="str">
        <f t="shared" ca="1" si="2"/>
        <v>VENCIDA</v>
      </c>
      <c r="Y52" s="165"/>
      <c r="Z52" s="165"/>
      <c r="AA52" s="7"/>
      <c r="AB52" s="9"/>
      <c r="AC52" s="9"/>
      <c r="AD52" s="9"/>
      <c r="AE52" s="9"/>
      <c r="AF52" s="9"/>
      <c r="AG52" s="9"/>
      <c r="AH52" s="9"/>
    </row>
    <row r="53" spans="1:34" ht="48.75" hidden="1" customHeight="1" x14ac:dyDescent="0.25">
      <c r="A53" s="133"/>
      <c r="B53" s="521"/>
      <c r="C53" s="521"/>
      <c r="D53" s="521"/>
      <c r="E53" s="584"/>
      <c r="F53" s="584"/>
      <c r="G53" s="521"/>
      <c r="H53" s="136"/>
      <c r="I53" s="137"/>
      <c r="J53" s="137"/>
      <c r="K53" s="137"/>
      <c r="L53" s="137"/>
      <c r="M53" s="137"/>
      <c r="N53" s="138"/>
      <c r="O53" s="138"/>
      <c r="P53" s="138"/>
      <c r="Q53" s="136"/>
      <c r="R53" s="137"/>
      <c r="S53" s="137"/>
      <c r="T53" s="137"/>
      <c r="U53" s="137"/>
      <c r="V53" s="139"/>
      <c r="W53" s="137"/>
      <c r="X53" s="141" t="str">
        <f t="shared" ca="1" si="2"/>
        <v/>
      </c>
      <c r="Y53" s="165"/>
      <c r="Z53" s="165"/>
      <c r="AA53" s="7"/>
      <c r="AB53" s="9"/>
      <c r="AC53" s="9"/>
      <c r="AD53" s="9"/>
      <c r="AE53" s="9"/>
      <c r="AF53" s="9"/>
      <c r="AG53" s="9"/>
      <c r="AH53" s="9"/>
    </row>
    <row r="54" spans="1:34" ht="259.5" customHeight="1" x14ac:dyDescent="0.25">
      <c r="A54" s="598">
        <v>6</v>
      </c>
      <c r="B54" s="121" t="s">
        <v>11</v>
      </c>
      <c r="C54" s="121" t="s">
        <v>39</v>
      </c>
      <c r="D54" s="122">
        <v>42390</v>
      </c>
      <c r="E54" s="121" t="s">
        <v>833</v>
      </c>
      <c r="F54" s="121" t="s">
        <v>12</v>
      </c>
      <c r="G54" s="120" t="s">
        <v>834</v>
      </c>
      <c r="H54" s="120" t="s">
        <v>836</v>
      </c>
      <c r="I54" s="121" t="s">
        <v>27</v>
      </c>
      <c r="J54" s="121" t="s">
        <v>21</v>
      </c>
      <c r="K54" s="121" t="s">
        <v>839</v>
      </c>
      <c r="L54" s="121" t="s">
        <v>787</v>
      </c>
      <c r="M54" s="121" t="s">
        <v>777</v>
      </c>
      <c r="N54" s="122">
        <v>42395</v>
      </c>
      <c r="O54" s="122">
        <v>42395</v>
      </c>
      <c r="P54" s="122">
        <v>42459</v>
      </c>
      <c r="Q54" s="1050" t="s">
        <v>2160</v>
      </c>
      <c r="R54" s="1025" t="s">
        <v>840</v>
      </c>
      <c r="S54" s="1137" t="s">
        <v>2161</v>
      </c>
      <c r="T54" s="1220" t="s">
        <v>2257</v>
      </c>
      <c r="U54" s="1049" t="s">
        <v>846</v>
      </c>
      <c r="V54" s="123" t="s">
        <v>29</v>
      </c>
      <c r="W54" s="1051" t="s">
        <v>2258</v>
      </c>
      <c r="X54" s="123" t="str">
        <f t="shared" ca="1" si="2"/>
        <v>VENCIDA</v>
      </c>
      <c r="Y54" s="165"/>
      <c r="Z54" s="165"/>
      <c r="AA54" s="7"/>
      <c r="AB54" s="9"/>
      <c r="AC54" s="9"/>
      <c r="AD54" s="9"/>
      <c r="AE54" s="9"/>
      <c r="AF54" s="9"/>
      <c r="AG54" s="9"/>
      <c r="AH54" s="9"/>
    </row>
    <row r="55" spans="1:34" ht="64.5" hidden="1" customHeight="1" x14ac:dyDescent="0.25">
      <c r="A55" s="126"/>
      <c r="B55" s="520"/>
      <c r="C55" s="520"/>
      <c r="D55" s="520"/>
      <c r="E55" s="582"/>
      <c r="F55" s="582"/>
      <c r="G55" s="520"/>
      <c r="H55" s="167"/>
      <c r="I55" s="130"/>
      <c r="J55" s="130"/>
      <c r="K55" s="130"/>
      <c r="L55" s="130"/>
      <c r="M55" s="130"/>
      <c r="N55" s="131"/>
      <c r="O55" s="131"/>
      <c r="P55" s="131"/>
      <c r="Q55" s="130"/>
      <c r="R55" s="130"/>
      <c r="S55" s="130"/>
      <c r="T55" s="130"/>
      <c r="U55" s="130"/>
      <c r="V55" s="132"/>
      <c r="W55" s="130"/>
      <c r="X55" s="141" t="str">
        <f t="shared" ca="1" si="2"/>
        <v/>
      </c>
      <c r="Y55" s="165"/>
      <c r="Z55" s="165"/>
      <c r="AA55" s="7"/>
      <c r="AB55" s="9"/>
      <c r="AC55" s="9"/>
      <c r="AD55" s="9"/>
      <c r="AE55" s="9"/>
      <c r="AF55" s="9"/>
      <c r="AG55" s="9"/>
      <c r="AH55" s="9"/>
    </row>
    <row r="56" spans="1:34" ht="64.5" hidden="1" customHeight="1" x14ac:dyDescent="0.25">
      <c r="A56" s="133"/>
      <c r="B56" s="521"/>
      <c r="C56" s="521"/>
      <c r="D56" s="521"/>
      <c r="E56" s="584"/>
      <c r="F56" s="584"/>
      <c r="G56" s="521"/>
      <c r="H56" s="136"/>
      <c r="I56" s="137"/>
      <c r="J56" s="137"/>
      <c r="K56" s="137"/>
      <c r="L56" s="137"/>
      <c r="M56" s="137"/>
      <c r="N56" s="138"/>
      <c r="O56" s="138"/>
      <c r="P56" s="138"/>
      <c r="Q56" s="137"/>
      <c r="R56" s="137"/>
      <c r="S56" s="137"/>
      <c r="T56" s="137"/>
      <c r="U56" s="137"/>
      <c r="V56" s="139"/>
      <c r="W56" s="137"/>
      <c r="X56" s="141" t="str">
        <f t="shared" ca="1" si="2"/>
        <v/>
      </c>
      <c r="Y56" s="165"/>
      <c r="Z56" s="165"/>
      <c r="AA56" s="7"/>
      <c r="AB56" s="9"/>
      <c r="AC56" s="9"/>
      <c r="AD56" s="9"/>
      <c r="AE56" s="9"/>
      <c r="AF56" s="9"/>
      <c r="AG56" s="9"/>
      <c r="AH56" s="9"/>
    </row>
    <row r="57" spans="1:34" ht="120.75" hidden="1" customHeight="1" x14ac:dyDescent="0.25">
      <c r="A57" s="116">
        <v>7</v>
      </c>
      <c r="B57" s="117" t="s">
        <v>11</v>
      </c>
      <c r="C57" s="117" t="s">
        <v>39</v>
      </c>
      <c r="D57" s="118">
        <v>42390</v>
      </c>
      <c r="E57" s="117" t="s">
        <v>854</v>
      </c>
      <c r="F57" s="117" t="s">
        <v>12</v>
      </c>
      <c r="G57" s="119" t="s">
        <v>855</v>
      </c>
      <c r="H57" s="120" t="s">
        <v>856</v>
      </c>
      <c r="I57" s="121" t="s">
        <v>27</v>
      </c>
      <c r="J57" s="121" t="s">
        <v>21</v>
      </c>
      <c r="K57" s="121" t="s">
        <v>857</v>
      </c>
      <c r="L57" s="121" t="s">
        <v>858</v>
      </c>
      <c r="M57" s="121" t="s">
        <v>859</v>
      </c>
      <c r="N57" s="122">
        <v>42395</v>
      </c>
      <c r="O57" s="122">
        <v>42395</v>
      </c>
      <c r="P57" s="122">
        <v>42489</v>
      </c>
      <c r="Q57" s="120" t="s">
        <v>861</v>
      </c>
      <c r="R57" s="121" t="s">
        <v>862</v>
      </c>
      <c r="S57" s="122">
        <v>42490</v>
      </c>
      <c r="T57" s="120" t="s">
        <v>865</v>
      </c>
      <c r="U57" s="121" t="s">
        <v>867</v>
      </c>
      <c r="V57" s="123" t="s">
        <v>36</v>
      </c>
      <c r="W57" s="121" t="s">
        <v>868</v>
      </c>
      <c r="X57" s="123" t="str">
        <f t="shared" ca="1" si="2"/>
        <v>VENCIDA</v>
      </c>
      <c r="Y57" s="165"/>
      <c r="Z57" s="165"/>
      <c r="AA57" s="7"/>
      <c r="AB57" s="9"/>
      <c r="AC57" s="9"/>
      <c r="AD57" s="9"/>
      <c r="AE57" s="9"/>
      <c r="AF57" s="9"/>
      <c r="AG57" s="9"/>
      <c r="AH57" s="9"/>
    </row>
    <row r="58" spans="1:34" ht="64.5" hidden="1" customHeight="1" x14ac:dyDescent="0.25">
      <c r="A58" s="126"/>
      <c r="B58" s="520"/>
      <c r="C58" s="520"/>
      <c r="D58" s="520"/>
      <c r="E58" s="582"/>
      <c r="F58" s="582"/>
      <c r="G58" s="520"/>
      <c r="H58" s="129"/>
      <c r="I58" s="130"/>
      <c r="J58" s="130"/>
      <c r="K58" s="130"/>
      <c r="L58" s="130"/>
      <c r="M58" s="130"/>
      <c r="N58" s="131"/>
      <c r="O58" s="131"/>
      <c r="P58" s="131"/>
      <c r="Q58" s="129"/>
      <c r="R58" s="130"/>
      <c r="S58" s="130"/>
      <c r="T58" s="130"/>
      <c r="U58" s="130"/>
      <c r="V58" s="132"/>
      <c r="W58" s="130"/>
      <c r="X58" s="132" t="str">
        <f t="shared" ca="1" si="2"/>
        <v/>
      </c>
      <c r="Y58" s="165"/>
      <c r="Z58" s="165"/>
      <c r="AA58" s="7"/>
      <c r="AB58" s="9"/>
      <c r="AC58" s="9"/>
      <c r="AD58" s="9"/>
      <c r="AE58" s="9"/>
      <c r="AF58" s="9"/>
      <c r="AG58" s="9"/>
      <c r="AH58" s="9"/>
    </row>
    <row r="59" spans="1:34" ht="64.5" hidden="1" customHeight="1" x14ac:dyDescent="0.25">
      <c r="A59" s="133"/>
      <c r="B59" s="521"/>
      <c r="C59" s="521"/>
      <c r="D59" s="521"/>
      <c r="E59" s="584"/>
      <c r="F59" s="584"/>
      <c r="G59" s="521"/>
      <c r="H59" s="136"/>
      <c r="I59" s="137"/>
      <c r="J59" s="137"/>
      <c r="K59" s="137"/>
      <c r="L59" s="137"/>
      <c r="M59" s="137"/>
      <c r="N59" s="138"/>
      <c r="O59" s="138"/>
      <c r="P59" s="138"/>
      <c r="Q59" s="136"/>
      <c r="R59" s="137"/>
      <c r="S59" s="137"/>
      <c r="T59" s="137"/>
      <c r="U59" s="137"/>
      <c r="V59" s="139"/>
      <c r="W59" s="137"/>
      <c r="X59" s="141" t="str">
        <f t="shared" ca="1" si="2"/>
        <v/>
      </c>
      <c r="Y59" s="165"/>
      <c r="Z59" s="165"/>
      <c r="AA59" s="7"/>
      <c r="AB59" s="9"/>
      <c r="AC59" s="9"/>
      <c r="AD59" s="9"/>
      <c r="AE59" s="9"/>
      <c r="AF59" s="9"/>
      <c r="AG59" s="9"/>
      <c r="AH59" s="9"/>
    </row>
    <row r="60" spans="1:34" ht="117" hidden="1" customHeight="1" x14ac:dyDescent="0.25">
      <c r="A60" s="116">
        <v>8</v>
      </c>
      <c r="B60" s="117" t="s">
        <v>11</v>
      </c>
      <c r="C60" s="117" t="s">
        <v>39</v>
      </c>
      <c r="D60" s="118">
        <v>42390</v>
      </c>
      <c r="E60" s="117" t="s">
        <v>869</v>
      </c>
      <c r="F60" s="117" t="s">
        <v>12</v>
      </c>
      <c r="G60" s="119" t="s">
        <v>870</v>
      </c>
      <c r="H60" s="120" t="s">
        <v>871</v>
      </c>
      <c r="I60" s="121" t="s">
        <v>34</v>
      </c>
      <c r="J60" s="121" t="s">
        <v>21</v>
      </c>
      <c r="K60" s="121" t="s">
        <v>803</v>
      </c>
      <c r="L60" s="121" t="s">
        <v>787</v>
      </c>
      <c r="M60" s="121" t="s">
        <v>777</v>
      </c>
      <c r="N60" s="122">
        <v>42395</v>
      </c>
      <c r="O60" s="122">
        <v>42395</v>
      </c>
      <c r="P60" s="122">
        <v>42490</v>
      </c>
      <c r="Q60" s="120" t="s">
        <v>872</v>
      </c>
      <c r="R60" s="121" t="s">
        <v>873</v>
      </c>
      <c r="S60" s="122">
        <v>42490</v>
      </c>
      <c r="T60" s="120" t="s">
        <v>874</v>
      </c>
      <c r="U60" s="121" t="s">
        <v>875</v>
      </c>
      <c r="V60" s="123" t="s">
        <v>36</v>
      </c>
      <c r="W60" s="123" t="s">
        <v>813</v>
      </c>
      <c r="X60" s="141" t="str">
        <f t="shared" ca="1" si="2"/>
        <v>VENCIDA</v>
      </c>
      <c r="Y60" s="165"/>
      <c r="Z60" s="165"/>
      <c r="AA60" s="7"/>
      <c r="AB60" s="9"/>
      <c r="AC60" s="9"/>
      <c r="AD60" s="9"/>
      <c r="AE60" s="9"/>
      <c r="AF60" s="9"/>
      <c r="AG60" s="9"/>
      <c r="AH60" s="9"/>
    </row>
    <row r="61" spans="1:34" ht="64.5" hidden="1" customHeight="1" x14ac:dyDescent="0.25">
      <c r="A61" s="126"/>
      <c r="B61" s="520"/>
      <c r="C61" s="520"/>
      <c r="D61" s="520"/>
      <c r="E61" s="582"/>
      <c r="F61" s="582"/>
      <c r="G61" s="520"/>
      <c r="H61" s="129"/>
      <c r="I61" s="130"/>
      <c r="J61" s="130"/>
      <c r="K61" s="130"/>
      <c r="L61" s="130"/>
      <c r="M61" s="130"/>
      <c r="N61" s="131"/>
      <c r="O61" s="131"/>
      <c r="P61" s="131"/>
      <c r="Q61" s="129"/>
      <c r="R61" s="130"/>
      <c r="S61" s="130"/>
      <c r="T61" s="130"/>
      <c r="U61" s="130"/>
      <c r="V61" s="132"/>
      <c r="W61" s="130"/>
      <c r="X61" s="123" t="str">
        <f t="shared" ca="1" si="2"/>
        <v/>
      </c>
      <c r="Y61" s="165"/>
      <c r="Z61" s="165"/>
      <c r="AA61" s="7"/>
      <c r="AB61" s="9"/>
      <c r="AC61" s="9"/>
      <c r="AD61" s="9"/>
      <c r="AE61" s="9"/>
      <c r="AF61" s="9"/>
      <c r="AG61" s="9"/>
      <c r="AH61" s="9"/>
    </row>
    <row r="62" spans="1:34" ht="64.5" hidden="1" customHeight="1" x14ac:dyDescent="0.25">
      <c r="A62" s="133"/>
      <c r="B62" s="521"/>
      <c r="C62" s="521"/>
      <c r="D62" s="521"/>
      <c r="E62" s="584"/>
      <c r="F62" s="584"/>
      <c r="G62" s="521"/>
      <c r="H62" s="136"/>
      <c r="I62" s="137"/>
      <c r="J62" s="137"/>
      <c r="K62" s="137"/>
      <c r="L62" s="137"/>
      <c r="M62" s="137"/>
      <c r="N62" s="138"/>
      <c r="O62" s="138"/>
      <c r="P62" s="138"/>
      <c r="Q62" s="136"/>
      <c r="R62" s="137"/>
      <c r="S62" s="137"/>
      <c r="T62" s="137"/>
      <c r="U62" s="137"/>
      <c r="V62" s="139"/>
      <c r="W62" s="137"/>
      <c r="X62" s="132" t="str">
        <f t="shared" ca="1" si="2"/>
        <v/>
      </c>
      <c r="Y62" s="165"/>
      <c r="Z62" s="165"/>
      <c r="AA62" s="7"/>
      <c r="AB62" s="9"/>
      <c r="AC62" s="9"/>
      <c r="AD62" s="9"/>
      <c r="AE62" s="9"/>
      <c r="AF62" s="9"/>
      <c r="AG62" s="9"/>
      <c r="AH62" s="9"/>
    </row>
    <row r="63" spans="1:34" ht="179.25" hidden="1" customHeight="1" x14ac:dyDescent="0.25">
      <c r="A63" s="116">
        <v>9</v>
      </c>
      <c r="B63" s="117" t="s">
        <v>11</v>
      </c>
      <c r="C63" s="117" t="s">
        <v>39</v>
      </c>
      <c r="D63" s="118">
        <v>42390</v>
      </c>
      <c r="E63" s="117" t="s">
        <v>882</v>
      </c>
      <c r="F63" s="117" t="s">
        <v>12</v>
      </c>
      <c r="G63" s="119" t="s">
        <v>883</v>
      </c>
      <c r="H63" s="120" t="s">
        <v>884</v>
      </c>
      <c r="I63" s="121" t="s">
        <v>34</v>
      </c>
      <c r="J63" s="121" t="s">
        <v>21</v>
      </c>
      <c r="K63" s="121" t="s">
        <v>885</v>
      </c>
      <c r="L63" s="121" t="s">
        <v>858</v>
      </c>
      <c r="M63" s="121" t="s">
        <v>859</v>
      </c>
      <c r="N63" s="122">
        <v>42395</v>
      </c>
      <c r="O63" s="122">
        <v>42395</v>
      </c>
      <c r="P63" s="122">
        <v>42551</v>
      </c>
      <c r="Q63" s="120" t="s">
        <v>886</v>
      </c>
      <c r="R63" s="121"/>
      <c r="S63" s="122">
        <v>42490</v>
      </c>
      <c r="T63" s="120" t="s">
        <v>887</v>
      </c>
      <c r="U63" s="121" t="s">
        <v>888</v>
      </c>
      <c r="V63" s="123" t="s">
        <v>36</v>
      </c>
      <c r="W63" s="121" t="s">
        <v>868</v>
      </c>
      <c r="X63" s="141" t="str">
        <f t="shared" ca="1" si="2"/>
        <v>VENCIDA</v>
      </c>
      <c r="Y63" s="165"/>
      <c r="Z63" s="165"/>
      <c r="AA63" s="7"/>
      <c r="AB63" s="9"/>
      <c r="AC63" s="9"/>
      <c r="AD63" s="9"/>
      <c r="AE63" s="9"/>
      <c r="AF63" s="9"/>
      <c r="AG63" s="9"/>
      <c r="AH63" s="9"/>
    </row>
    <row r="64" spans="1:34" ht="64.5" hidden="1" customHeight="1" x14ac:dyDescent="0.25">
      <c r="A64" s="126"/>
      <c r="B64" s="520"/>
      <c r="C64" s="520"/>
      <c r="D64" s="520"/>
      <c r="E64" s="582"/>
      <c r="F64" s="582"/>
      <c r="G64" s="520"/>
      <c r="H64" s="129"/>
      <c r="I64" s="130"/>
      <c r="J64" s="130"/>
      <c r="K64" s="130"/>
      <c r="L64" s="130"/>
      <c r="M64" s="130"/>
      <c r="N64" s="131"/>
      <c r="O64" s="131"/>
      <c r="P64" s="131"/>
      <c r="Q64" s="129"/>
      <c r="R64" s="130"/>
      <c r="S64" s="130"/>
      <c r="T64" s="130"/>
      <c r="U64" s="130"/>
      <c r="V64" s="132"/>
      <c r="W64" s="130"/>
      <c r="X64" s="123" t="str">
        <f t="shared" ca="1" si="2"/>
        <v/>
      </c>
      <c r="Y64" s="165"/>
      <c r="Z64" s="165"/>
      <c r="AA64" s="7"/>
      <c r="AB64" s="9"/>
      <c r="AC64" s="9"/>
      <c r="AD64" s="9"/>
      <c r="AE64" s="9"/>
      <c r="AF64" s="9"/>
      <c r="AG64" s="9"/>
      <c r="AH64" s="9"/>
    </row>
    <row r="65" spans="1:34" ht="64.5" hidden="1" customHeight="1" x14ac:dyDescent="0.25">
      <c r="A65" s="133"/>
      <c r="B65" s="521"/>
      <c r="C65" s="521"/>
      <c r="D65" s="521"/>
      <c r="E65" s="584"/>
      <c r="F65" s="584"/>
      <c r="G65" s="521"/>
      <c r="H65" s="136"/>
      <c r="I65" s="137"/>
      <c r="J65" s="137"/>
      <c r="K65" s="137"/>
      <c r="L65" s="137"/>
      <c r="M65" s="137"/>
      <c r="N65" s="138"/>
      <c r="O65" s="138"/>
      <c r="P65" s="138"/>
      <c r="Q65" s="136"/>
      <c r="R65" s="137"/>
      <c r="S65" s="137"/>
      <c r="T65" s="137"/>
      <c r="U65" s="137"/>
      <c r="V65" s="139"/>
      <c r="W65" s="137"/>
      <c r="X65" s="123" t="str">
        <f t="shared" ca="1" si="2"/>
        <v/>
      </c>
      <c r="Y65" s="165"/>
      <c r="Z65" s="165"/>
      <c r="AA65" s="7"/>
      <c r="AB65" s="9"/>
      <c r="AC65" s="9"/>
      <c r="AD65" s="9"/>
      <c r="AE65" s="9"/>
      <c r="AF65" s="9"/>
      <c r="AG65" s="9"/>
      <c r="AH65" s="9"/>
    </row>
    <row r="66" spans="1:34" ht="103.5" hidden="1" customHeight="1" x14ac:dyDescent="0.25">
      <c r="A66" s="116">
        <v>10</v>
      </c>
      <c r="B66" s="117" t="s">
        <v>11</v>
      </c>
      <c r="C66" s="117" t="s">
        <v>39</v>
      </c>
      <c r="D66" s="118">
        <v>42390</v>
      </c>
      <c r="E66" s="117" t="s">
        <v>889</v>
      </c>
      <c r="F66" s="117" t="s">
        <v>12</v>
      </c>
      <c r="G66" s="117" t="s">
        <v>890</v>
      </c>
      <c r="H66" s="120" t="s">
        <v>891</v>
      </c>
      <c r="I66" s="121" t="s">
        <v>34</v>
      </c>
      <c r="J66" s="121" t="s">
        <v>21</v>
      </c>
      <c r="K66" s="121" t="s">
        <v>892</v>
      </c>
      <c r="L66" s="121" t="s">
        <v>787</v>
      </c>
      <c r="M66" s="121" t="s">
        <v>777</v>
      </c>
      <c r="N66" s="122">
        <v>42395</v>
      </c>
      <c r="O66" s="122">
        <v>42395</v>
      </c>
      <c r="P66" s="122">
        <v>42490</v>
      </c>
      <c r="Q66" s="120" t="s">
        <v>893</v>
      </c>
      <c r="R66" s="121" t="s">
        <v>894</v>
      </c>
      <c r="S66" s="122">
        <v>42490</v>
      </c>
      <c r="T66" s="120" t="s">
        <v>896</v>
      </c>
      <c r="U66" s="121" t="s">
        <v>897</v>
      </c>
      <c r="V66" s="123" t="s">
        <v>36</v>
      </c>
      <c r="W66" s="121" t="s">
        <v>868</v>
      </c>
      <c r="X66" s="123" t="str">
        <f t="shared" ca="1" si="2"/>
        <v>VENCIDA</v>
      </c>
      <c r="Y66" s="165"/>
      <c r="Z66" s="165"/>
      <c r="AA66" s="7"/>
      <c r="AB66" s="9"/>
      <c r="AC66" s="9"/>
      <c r="AD66" s="9"/>
      <c r="AE66" s="9"/>
      <c r="AF66" s="9"/>
      <c r="AG66" s="9"/>
      <c r="AH66" s="9"/>
    </row>
    <row r="67" spans="1:34" ht="105.75" hidden="1" customHeight="1" x14ac:dyDescent="0.25">
      <c r="A67" s="126"/>
      <c r="B67" s="520"/>
      <c r="C67" s="520"/>
      <c r="D67" s="520"/>
      <c r="E67" s="582"/>
      <c r="F67" s="582"/>
      <c r="G67" s="520"/>
      <c r="H67" s="129" t="s">
        <v>899</v>
      </c>
      <c r="I67" s="130" t="s">
        <v>34</v>
      </c>
      <c r="J67" s="130" t="s">
        <v>21</v>
      </c>
      <c r="K67" s="130" t="s">
        <v>839</v>
      </c>
      <c r="L67" s="130" t="s">
        <v>787</v>
      </c>
      <c r="M67" s="130" t="s">
        <v>777</v>
      </c>
      <c r="N67" s="131">
        <v>42395</v>
      </c>
      <c r="O67" s="131">
        <v>42395</v>
      </c>
      <c r="P67" s="131">
        <v>42490</v>
      </c>
      <c r="Q67" s="120" t="s">
        <v>900</v>
      </c>
      <c r="R67" s="121" t="s">
        <v>894</v>
      </c>
      <c r="S67" s="122">
        <v>42490</v>
      </c>
      <c r="T67" s="129" t="s">
        <v>901</v>
      </c>
      <c r="U67" s="130" t="s">
        <v>897</v>
      </c>
      <c r="V67" s="132" t="s">
        <v>36</v>
      </c>
      <c r="W67" s="130" t="s">
        <v>868</v>
      </c>
      <c r="X67" s="132" t="str">
        <f t="shared" ca="1" si="2"/>
        <v>VENCIDA</v>
      </c>
      <c r="Y67" s="165"/>
      <c r="Z67" s="165"/>
      <c r="AA67" s="7"/>
      <c r="AB67" s="9"/>
      <c r="AC67" s="9"/>
      <c r="AD67" s="9"/>
      <c r="AE67" s="9"/>
      <c r="AF67" s="9"/>
      <c r="AG67" s="9"/>
      <c r="AH67" s="9"/>
    </row>
    <row r="68" spans="1:34" ht="13.5" hidden="1" customHeight="1" x14ac:dyDescent="0.25">
      <c r="A68" s="133"/>
      <c r="B68" s="521"/>
      <c r="C68" s="521"/>
      <c r="D68" s="521"/>
      <c r="E68" s="584"/>
      <c r="F68" s="584"/>
      <c r="G68" s="521"/>
      <c r="H68" s="137"/>
      <c r="I68" s="137"/>
      <c r="J68" s="137"/>
      <c r="K68" s="137"/>
      <c r="L68" s="137"/>
      <c r="M68" s="137"/>
      <c r="N68" s="138"/>
      <c r="O68" s="138"/>
      <c r="P68" s="138"/>
      <c r="Q68" s="137"/>
      <c r="R68" s="137"/>
      <c r="S68" s="137"/>
      <c r="T68" s="137"/>
      <c r="U68" s="137"/>
      <c r="V68" s="139"/>
      <c r="W68" s="137"/>
      <c r="X68" s="141" t="str">
        <f t="shared" ca="1" si="2"/>
        <v/>
      </c>
      <c r="Y68" s="165"/>
      <c r="Z68" s="165"/>
      <c r="AA68" s="7"/>
      <c r="AB68" s="9"/>
      <c r="AC68" s="9"/>
      <c r="AD68" s="9"/>
      <c r="AE68" s="9"/>
      <c r="AF68" s="9"/>
      <c r="AG68" s="9"/>
      <c r="AH68" s="9"/>
    </row>
    <row r="69" spans="1:34" ht="25.5" hidden="1" customHeight="1" x14ac:dyDescent="0.25">
      <c r="A69" s="116">
        <v>11</v>
      </c>
      <c r="B69" s="117"/>
      <c r="C69" s="117"/>
      <c r="D69" s="118"/>
      <c r="E69" s="117"/>
      <c r="F69" s="117"/>
      <c r="G69" s="117"/>
      <c r="H69" s="121"/>
      <c r="I69" s="121"/>
      <c r="J69" s="121"/>
      <c r="K69" s="121"/>
      <c r="L69" s="121"/>
      <c r="M69" s="121"/>
      <c r="N69" s="122"/>
      <c r="O69" s="122"/>
      <c r="P69" s="122"/>
      <c r="Q69" s="121"/>
      <c r="R69" s="121"/>
      <c r="S69" s="121"/>
      <c r="T69" s="121"/>
      <c r="U69" s="121"/>
      <c r="V69" s="123"/>
      <c r="W69" s="121"/>
      <c r="X69" s="123" t="str">
        <f t="shared" ca="1" si="2"/>
        <v/>
      </c>
      <c r="Y69" s="165"/>
      <c r="Z69" s="165"/>
      <c r="AA69" s="7"/>
      <c r="AB69" s="9"/>
      <c r="AC69" s="9"/>
      <c r="AD69" s="9"/>
      <c r="AE69" s="9"/>
      <c r="AF69" s="9"/>
      <c r="AG69" s="9"/>
      <c r="AH69" s="9"/>
    </row>
    <row r="70" spans="1:34" ht="25.5" hidden="1" customHeight="1" x14ac:dyDescent="0.25">
      <c r="A70" s="126"/>
      <c r="B70" s="520"/>
      <c r="C70" s="520"/>
      <c r="D70" s="520"/>
      <c r="E70" s="582"/>
      <c r="F70" s="582"/>
      <c r="G70" s="520"/>
      <c r="H70" s="130"/>
      <c r="I70" s="130"/>
      <c r="J70" s="130"/>
      <c r="K70" s="130"/>
      <c r="L70" s="130"/>
      <c r="M70" s="130"/>
      <c r="N70" s="131"/>
      <c r="O70" s="131"/>
      <c r="P70" s="131"/>
      <c r="Q70" s="130"/>
      <c r="R70" s="130"/>
      <c r="S70" s="130"/>
      <c r="T70" s="130"/>
      <c r="U70" s="130"/>
      <c r="V70" s="132"/>
      <c r="W70" s="130"/>
      <c r="X70" s="132" t="str">
        <f t="shared" ca="1" si="2"/>
        <v/>
      </c>
      <c r="Y70" s="165"/>
      <c r="Z70" s="165"/>
      <c r="AA70" s="7"/>
      <c r="AB70" s="9"/>
      <c r="AC70" s="9"/>
      <c r="AD70" s="9"/>
      <c r="AE70" s="9"/>
      <c r="AF70" s="9"/>
      <c r="AG70" s="9"/>
      <c r="AH70" s="9"/>
    </row>
    <row r="71" spans="1:34" ht="25.5" hidden="1" customHeight="1" x14ac:dyDescent="0.25">
      <c r="A71" s="133"/>
      <c r="B71" s="521"/>
      <c r="C71" s="521"/>
      <c r="D71" s="521"/>
      <c r="E71" s="584"/>
      <c r="F71" s="584"/>
      <c r="G71" s="521"/>
      <c r="H71" s="137"/>
      <c r="I71" s="137"/>
      <c r="J71" s="137"/>
      <c r="K71" s="137"/>
      <c r="L71" s="137"/>
      <c r="M71" s="137"/>
      <c r="N71" s="138"/>
      <c r="O71" s="138"/>
      <c r="P71" s="138"/>
      <c r="Q71" s="137"/>
      <c r="R71" s="137"/>
      <c r="S71" s="137"/>
      <c r="T71" s="137"/>
      <c r="U71" s="137"/>
      <c r="V71" s="139"/>
      <c r="W71" s="137"/>
      <c r="X71" s="141" t="str">
        <f t="shared" ca="1" si="2"/>
        <v/>
      </c>
      <c r="Y71" s="165"/>
      <c r="Z71" s="165"/>
      <c r="AA71" s="7"/>
      <c r="AB71" s="9"/>
      <c r="AC71" s="9"/>
      <c r="AD71" s="9"/>
      <c r="AE71" s="9"/>
      <c r="AF71" s="9"/>
      <c r="AG71" s="9"/>
      <c r="AH71" s="9"/>
    </row>
    <row r="72" spans="1:34" ht="12" customHeight="1" x14ac:dyDescent="0.35">
      <c r="A72" s="1"/>
      <c r="B72" s="543"/>
      <c r="C72" s="543"/>
      <c r="D72" s="543"/>
      <c r="E72" s="543"/>
      <c r="F72" s="421"/>
      <c r="G72" s="419"/>
      <c r="H72" s="419"/>
      <c r="I72" s="543"/>
      <c r="J72" s="543"/>
      <c r="K72" s="543"/>
      <c r="L72" s="420"/>
      <c r="M72" s="420"/>
      <c r="N72" s="421"/>
      <c r="O72" s="421"/>
      <c r="P72" s="421"/>
      <c r="Q72" s="1134"/>
      <c r="R72" s="1134"/>
      <c r="S72" s="421"/>
      <c r="T72" s="1134"/>
      <c r="U72" s="1134"/>
      <c r="V72" s="608"/>
      <c r="W72" s="420"/>
      <c r="X72" s="608"/>
      <c r="Y72" s="419"/>
      <c r="Z72" s="7"/>
      <c r="AA72" s="7"/>
      <c r="AB72" s="9"/>
      <c r="AC72" s="9"/>
      <c r="AD72" s="9"/>
      <c r="AE72" s="9"/>
      <c r="AF72" s="9"/>
      <c r="AG72" s="9"/>
      <c r="AH72" s="9"/>
    </row>
    <row r="73" spans="1:34" ht="12" customHeight="1" x14ac:dyDescent="0.35">
      <c r="A73" s="1"/>
      <c r="B73" s="543"/>
      <c r="C73" s="543"/>
      <c r="D73" s="543"/>
      <c r="E73" s="543"/>
      <c r="F73" s="421"/>
      <c r="G73" s="419"/>
      <c r="H73" s="419"/>
      <c r="I73" s="543"/>
      <c r="J73" s="543"/>
      <c r="K73" s="543"/>
      <c r="L73" s="420"/>
      <c r="M73" s="420"/>
      <c r="N73" s="421"/>
      <c r="O73" s="421"/>
      <c r="P73" s="421"/>
      <c r="Q73" s="1134"/>
      <c r="R73" s="1134"/>
      <c r="S73" s="421"/>
      <c r="T73" s="1134"/>
      <c r="U73" s="1134"/>
      <c r="V73" s="608"/>
      <c r="W73" s="420"/>
      <c r="X73" s="608"/>
      <c r="Y73" s="419"/>
      <c r="Z73" s="7"/>
      <c r="AA73" s="7"/>
      <c r="AB73" s="9"/>
      <c r="AC73" s="9"/>
      <c r="AD73" s="9"/>
      <c r="AE73" s="9"/>
      <c r="AF73" s="9"/>
      <c r="AG73" s="9"/>
      <c r="AH73" s="9"/>
    </row>
    <row r="74" spans="1:34" ht="12" customHeight="1" x14ac:dyDescent="0.35">
      <c r="A74" s="1"/>
      <c r="B74" s="419"/>
      <c r="C74" s="419"/>
      <c r="D74" s="419"/>
      <c r="E74" s="543"/>
      <c r="F74" s="609"/>
      <c r="G74" s="419"/>
      <c r="H74" s="419"/>
      <c r="I74" s="543"/>
      <c r="J74" s="543"/>
      <c r="K74" s="543"/>
      <c r="L74" s="420"/>
      <c r="M74" s="420"/>
      <c r="N74" s="421"/>
      <c r="O74" s="421"/>
      <c r="P74" s="421"/>
      <c r="Q74" s="1134"/>
      <c r="R74" s="1134"/>
      <c r="S74" s="421"/>
      <c r="T74" s="1134"/>
      <c r="U74" s="1134"/>
      <c r="V74" s="608"/>
      <c r="W74" s="420"/>
      <c r="X74" s="608"/>
      <c r="Y74" s="419"/>
      <c r="Z74" s="7"/>
      <c r="AA74" s="7"/>
      <c r="AB74" s="9"/>
      <c r="AC74" s="9"/>
      <c r="AD74" s="9"/>
      <c r="AE74" s="9"/>
      <c r="AF74" s="9"/>
      <c r="AG74" s="9"/>
      <c r="AH74" s="9"/>
    </row>
    <row r="75" spans="1:34" ht="12" customHeight="1" x14ac:dyDescent="0.35">
      <c r="A75" s="1"/>
      <c r="B75" s="419"/>
      <c r="C75" s="419"/>
      <c r="D75" s="419"/>
      <c r="E75" s="543"/>
      <c r="F75" s="609"/>
      <c r="G75" s="419"/>
      <c r="H75" s="419"/>
      <c r="I75" s="419"/>
      <c r="J75" s="419"/>
      <c r="K75" s="543"/>
      <c r="L75" s="420"/>
      <c r="M75" s="420"/>
      <c r="N75" s="421"/>
      <c r="O75" s="421"/>
      <c r="P75" s="421"/>
      <c r="Q75" s="1134"/>
      <c r="R75" s="1134"/>
      <c r="S75" s="421"/>
      <c r="T75" s="1134"/>
      <c r="U75" s="1134"/>
      <c r="V75" s="608"/>
      <c r="W75" s="420"/>
      <c r="X75" s="608"/>
      <c r="Y75" s="419"/>
      <c r="Z75" s="7"/>
      <c r="AA75" s="7"/>
      <c r="AB75" s="9"/>
      <c r="AC75" s="9"/>
      <c r="AD75" s="9"/>
      <c r="AE75" s="9"/>
      <c r="AF75" s="9"/>
      <c r="AG75" s="9"/>
      <c r="AH75" s="9"/>
    </row>
    <row r="76" spans="1:34" ht="12" customHeight="1" x14ac:dyDescent="0.35">
      <c r="A76" s="1"/>
      <c r="B76" s="419"/>
      <c r="C76" s="419"/>
      <c r="D76" s="419"/>
      <c r="E76" s="609"/>
      <c r="F76" s="609"/>
      <c r="G76" s="419"/>
      <c r="H76" s="419"/>
      <c r="I76" s="419"/>
      <c r="J76" s="419"/>
      <c r="K76" s="543"/>
      <c r="L76" s="420"/>
      <c r="M76" s="420"/>
      <c r="N76" s="421"/>
      <c r="O76" s="421"/>
      <c r="P76" s="421"/>
      <c r="Q76" s="1134"/>
      <c r="R76" s="1134"/>
      <c r="S76" s="421"/>
      <c r="T76" s="1134"/>
      <c r="U76" s="1134"/>
      <c r="V76" s="608"/>
      <c r="W76" s="420"/>
      <c r="X76" s="608"/>
      <c r="Y76" s="419"/>
      <c r="Z76" s="7"/>
      <c r="AA76" s="7"/>
      <c r="AB76" s="9"/>
      <c r="AC76" s="9"/>
      <c r="AD76" s="9"/>
      <c r="AE76" s="9"/>
      <c r="AF76" s="9"/>
      <c r="AG76" s="9"/>
      <c r="AH76" s="9"/>
    </row>
    <row r="77" spans="1:34" ht="12" customHeight="1" x14ac:dyDescent="0.35">
      <c r="A77" s="1"/>
      <c r="B77" s="419"/>
      <c r="C77" s="419"/>
      <c r="D77" s="419"/>
      <c r="E77" s="609"/>
      <c r="F77" s="609"/>
      <c r="G77" s="419"/>
      <c r="H77" s="419"/>
      <c r="I77" s="419"/>
      <c r="J77" s="419"/>
      <c r="K77" s="543"/>
      <c r="L77" s="420"/>
      <c r="M77" s="420"/>
      <c r="N77" s="421"/>
      <c r="O77" s="421"/>
      <c r="P77" s="421"/>
      <c r="Q77" s="1134"/>
      <c r="R77" s="1134"/>
      <c r="S77" s="419"/>
      <c r="T77" s="1134"/>
      <c r="U77" s="1134"/>
      <c r="V77" s="608"/>
      <c r="W77" s="420"/>
      <c r="X77" s="608"/>
      <c r="Y77" s="419"/>
      <c r="Z77" s="7"/>
      <c r="AA77" s="7"/>
      <c r="AB77" s="9"/>
      <c r="AC77" s="9"/>
      <c r="AD77" s="9"/>
      <c r="AE77" s="9"/>
      <c r="AF77" s="9"/>
      <c r="AG77" s="9"/>
      <c r="AH77" s="9"/>
    </row>
    <row r="78" spans="1:34" ht="12" customHeight="1" x14ac:dyDescent="0.35">
      <c r="A78" s="1"/>
      <c r="B78" s="419"/>
      <c r="C78" s="419"/>
      <c r="D78" s="419"/>
      <c r="E78" s="609"/>
      <c r="F78" s="609"/>
      <c r="G78" s="419"/>
      <c r="H78" s="419"/>
      <c r="I78" s="419"/>
      <c r="J78" s="419"/>
      <c r="K78" s="543"/>
      <c r="L78" s="420"/>
      <c r="M78" s="420"/>
      <c r="N78" s="421"/>
      <c r="O78" s="421"/>
      <c r="P78" s="421"/>
      <c r="Q78" s="1135"/>
      <c r="R78" s="1135"/>
      <c r="S78" s="419"/>
      <c r="T78" s="1134"/>
      <c r="U78" s="1134"/>
      <c r="V78" s="608"/>
      <c r="W78" s="420"/>
      <c r="X78" s="608"/>
      <c r="Y78" s="419"/>
      <c r="Z78" s="7"/>
      <c r="AA78" s="7"/>
      <c r="AB78" s="9"/>
      <c r="AC78" s="9"/>
      <c r="AD78" s="9"/>
      <c r="AE78" s="9"/>
      <c r="AF78" s="9"/>
      <c r="AG78" s="9"/>
      <c r="AH78" s="9"/>
    </row>
    <row r="79" spans="1:34" ht="12" customHeight="1" x14ac:dyDescent="0.35">
      <c r="A79" s="1"/>
      <c r="B79" s="419"/>
      <c r="C79" s="419"/>
      <c r="D79" s="419"/>
      <c r="E79" s="609"/>
      <c r="F79" s="609"/>
      <c r="G79" s="419"/>
      <c r="H79" s="419"/>
      <c r="I79" s="419"/>
      <c r="J79" s="419"/>
      <c r="K79" s="609"/>
      <c r="L79" s="419"/>
      <c r="M79" s="419"/>
      <c r="N79" s="421"/>
      <c r="O79" s="421"/>
      <c r="P79" s="421"/>
      <c r="Q79" s="1135"/>
      <c r="R79" s="1135"/>
      <c r="S79" s="419"/>
      <c r="T79" s="1134"/>
      <c r="U79" s="1134"/>
      <c r="V79" s="608"/>
      <c r="W79" s="420"/>
      <c r="X79" s="608"/>
      <c r="Y79" s="419"/>
      <c r="Z79" s="7"/>
      <c r="AA79" s="7"/>
      <c r="AB79" s="9"/>
      <c r="AC79" s="9"/>
      <c r="AD79" s="9"/>
      <c r="AE79" s="9"/>
      <c r="AF79" s="9"/>
      <c r="AG79" s="9"/>
      <c r="AH79" s="9"/>
    </row>
    <row r="80" spans="1:34" ht="12" customHeight="1" x14ac:dyDescent="0.35">
      <c r="A80" s="1"/>
      <c r="B80" s="7"/>
      <c r="C80" s="7"/>
      <c r="D80" s="7"/>
      <c r="E80" s="15"/>
      <c r="F80" s="15"/>
      <c r="G80" s="7"/>
      <c r="H80" s="7"/>
      <c r="I80" s="7"/>
      <c r="J80" s="7"/>
      <c r="K80" s="15"/>
      <c r="L80" s="7"/>
      <c r="M80" s="7"/>
      <c r="N80" s="6"/>
      <c r="O80" s="6"/>
      <c r="P80" s="6"/>
      <c r="S80" s="7"/>
      <c r="T80" s="1136"/>
      <c r="U80" s="1136"/>
      <c r="V80" s="610"/>
      <c r="W80" s="423"/>
      <c r="X80" s="610"/>
      <c r="Y80" s="7"/>
      <c r="Z80" s="7"/>
      <c r="AA80" s="7"/>
      <c r="AB80" s="9"/>
      <c r="AC80" s="9"/>
      <c r="AD80" s="9"/>
      <c r="AE80" s="9"/>
      <c r="AF80" s="9"/>
      <c r="AG80" s="9"/>
      <c r="AH80" s="9"/>
    </row>
    <row r="81" spans="1:34" ht="12" customHeight="1" x14ac:dyDescent="0.35">
      <c r="A81" s="1"/>
      <c r="B81" s="7"/>
      <c r="C81" s="7"/>
      <c r="D81" s="7"/>
      <c r="E81" s="15"/>
      <c r="F81" s="15"/>
      <c r="G81" s="7"/>
      <c r="H81" s="7"/>
      <c r="I81" s="7"/>
      <c r="J81" s="7"/>
      <c r="K81" s="15"/>
      <c r="L81" s="7"/>
      <c r="M81" s="7"/>
      <c r="N81" s="6"/>
      <c r="O81" s="6"/>
      <c r="P81" s="6"/>
      <c r="S81" s="7"/>
      <c r="T81" s="1136"/>
      <c r="U81" s="1136"/>
      <c r="V81" s="610"/>
      <c r="W81" s="423"/>
      <c r="X81" s="610"/>
      <c r="Y81" s="7"/>
      <c r="Z81" s="7"/>
      <c r="AA81" s="7"/>
      <c r="AB81" s="9"/>
      <c r="AC81" s="9"/>
      <c r="AD81" s="9"/>
      <c r="AE81" s="9"/>
      <c r="AF81" s="9"/>
      <c r="AG81" s="9"/>
      <c r="AH81" s="9"/>
    </row>
    <row r="82" spans="1:34" ht="12" customHeight="1" x14ac:dyDescent="0.35">
      <c r="A82" s="1"/>
      <c r="B82" s="7"/>
      <c r="C82" s="7"/>
      <c r="D82" s="7"/>
      <c r="E82" s="15"/>
      <c r="F82" s="15"/>
      <c r="G82" s="7"/>
      <c r="H82" s="7"/>
      <c r="I82" s="7"/>
      <c r="J82" s="7"/>
      <c r="K82" s="15"/>
      <c r="L82" s="7"/>
      <c r="M82" s="7"/>
      <c r="N82" s="6"/>
      <c r="O82" s="6"/>
      <c r="P82" s="6"/>
      <c r="S82" s="7"/>
      <c r="V82" s="610"/>
      <c r="W82" s="423"/>
      <c r="X82" s="610"/>
      <c r="Y82" s="7"/>
      <c r="Z82" s="7"/>
      <c r="AA82" s="7"/>
      <c r="AB82" s="9"/>
      <c r="AC82" s="9"/>
      <c r="AD82" s="9"/>
      <c r="AE82" s="9"/>
      <c r="AF82" s="9"/>
      <c r="AG82" s="9"/>
      <c r="AH82" s="9"/>
    </row>
    <row r="83" spans="1:34" ht="12" customHeight="1" x14ac:dyDescent="0.35">
      <c r="A83" s="1"/>
      <c r="B83" s="7"/>
      <c r="C83" s="7"/>
      <c r="D83" s="7"/>
      <c r="E83" s="15"/>
      <c r="F83" s="15"/>
      <c r="G83" s="7"/>
      <c r="H83" s="7"/>
      <c r="I83" s="7"/>
      <c r="J83" s="7"/>
      <c r="K83" s="15"/>
      <c r="L83" s="7"/>
      <c r="M83" s="7"/>
      <c r="N83" s="7"/>
      <c r="O83" s="7"/>
      <c r="P83" s="7"/>
      <c r="S83" s="7"/>
      <c r="V83" s="610"/>
      <c r="W83" s="423"/>
      <c r="X83" s="610"/>
      <c r="Y83" s="7"/>
      <c r="Z83" s="7"/>
      <c r="AA83" s="7"/>
      <c r="AB83" s="9"/>
      <c r="AC83" s="9"/>
      <c r="AD83" s="9"/>
      <c r="AE83" s="9"/>
      <c r="AF83" s="9"/>
      <c r="AG83" s="9"/>
      <c r="AH83" s="9"/>
    </row>
    <row r="84" spans="1:34" ht="12" customHeight="1" x14ac:dyDescent="0.35">
      <c r="A84" s="1"/>
      <c r="B84" s="7"/>
      <c r="C84" s="7"/>
      <c r="D84" s="7"/>
      <c r="E84" s="15"/>
      <c r="F84" s="15"/>
      <c r="G84" s="7"/>
      <c r="H84" s="7"/>
      <c r="I84" s="7"/>
      <c r="J84" s="7"/>
      <c r="K84" s="15"/>
      <c r="L84" s="7"/>
      <c r="M84" s="7"/>
      <c r="N84" s="7"/>
      <c r="O84" s="7"/>
      <c r="P84" s="7"/>
      <c r="S84" s="7"/>
      <c r="V84" s="544"/>
      <c r="W84" s="17"/>
      <c r="X84" s="544"/>
      <c r="Y84" s="7"/>
      <c r="Z84" s="7"/>
      <c r="AA84" s="7"/>
      <c r="AB84" s="9"/>
      <c r="AC84" s="9"/>
      <c r="AD84" s="9"/>
      <c r="AE84" s="9"/>
      <c r="AF84" s="9"/>
      <c r="AG84" s="9"/>
      <c r="AH84" s="9"/>
    </row>
    <row r="85" spans="1:34" x14ac:dyDescent="0.25">
      <c r="A85" s="7"/>
      <c r="B85" s="7"/>
      <c r="C85" s="7"/>
      <c r="D85" s="7"/>
      <c r="E85" s="15"/>
      <c r="F85" s="15"/>
      <c r="G85" s="7"/>
      <c r="H85" s="7"/>
      <c r="I85" s="7"/>
      <c r="J85" s="7"/>
      <c r="K85" s="15"/>
      <c r="L85" s="7"/>
      <c r="M85" s="7"/>
      <c r="N85" s="7"/>
      <c r="O85" s="7"/>
      <c r="P85" s="7"/>
      <c r="S85" s="7"/>
      <c r="V85" s="7"/>
      <c r="W85" s="17"/>
      <c r="X85" s="7"/>
      <c r="Y85" s="7"/>
      <c r="Z85" s="7"/>
      <c r="AA85" s="7"/>
      <c r="AB85" s="9"/>
      <c r="AC85" s="9"/>
      <c r="AD85" s="9"/>
      <c r="AE85" s="9"/>
      <c r="AF85" s="9"/>
      <c r="AG85" s="9"/>
      <c r="AH85" s="9"/>
    </row>
    <row r="86" spans="1:34" x14ac:dyDescent="0.25">
      <c r="A86" s="9"/>
      <c r="B86" s="9"/>
      <c r="C86" s="9"/>
      <c r="D86" s="9"/>
      <c r="E86" s="9"/>
      <c r="F86" s="9"/>
      <c r="G86" s="9"/>
      <c r="H86" s="9"/>
      <c r="I86" s="9"/>
      <c r="J86" s="9"/>
      <c r="K86" s="9"/>
      <c r="L86" s="9"/>
      <c r="M86" s="9"/>
      <c r="N86" s="9"/>
      <c r="O86" s="9"/>
      <c r="P86" s="9"/>
      <c r="S86" s="9"/>
      <c r="V86" s="9"/>
      <c r="W86" s="17"/>
      <c r="X86" s="9"/>
      <c r="Y86" s="9"/>
      <c r="Z86" s="9"/>
      <c r="AA86" s="9"/>
      <c r="AB86" s="9"/>
      <c r="AC86" s="9"/>
      <c r="AD86" s="9"/>
      <c r="AE86" s="9"/>
      <c r="AF86" s="9"/>
      <c r="AG86" s="9"/>
      <c r="AH86" s="9"/>
    </row>
    <row r="87" spans="1:34" x14ac:dyDescent="0.25">
      <c r="A87" s="9"/>
      <c r="B87" s="9"/>
      <c r="C87" s="9"/>
      <c r="D87" s="9"/>
      <c r="E87" s="9"/>
      <c r="F87" s="9"/>
      <c r="G87" s="9"/>
      <c r="H87" s="9"/>
      <c r="I87" s="9"/>
      <c r="J87" s="9"/>
      <c r="K87" s="9"/>
      <c r="L87" s="9"/>
      <c r="M87" s="9"/>
      <c r="N87" s="9"/>
      <c r="O87" s="9"/>
      <c r="P87" s="9"/>
      <c r="S87" s="9"/>
      <c r="V87" s="9"/>
      <c r="W87" s="17"/>
      <c r="X87" s="9"/>
      <c r="Y87" s="9"/>
      <c r="Z87" s="9"/>
      <c r="AA87" s="9"/>
      <c r="AB87" s="9"/>
      <c r="AC87" s="9"/>
      <c r="AD87" s="9"/>
      <c r="AE87" s="9"/>
      <c r="AF87" s="9"/>
      <c r="AG87" s="9"/>
      <c r="AH87" s="9"/>
    </row>
    <row r="88" spans="1:34" x14ac:dyDescent="0.25">
      <c r="A88" s="9"/>
      <c r="B88" s="9"/>
      <c r="C88" s="9"/>
      <c r="D88" s="9"/>
      <c r="E88" s="9"/>
      <c r="F88" s="9"/>
      <c r="G88" s="9"/>
      <c r="H88" s="9"/>
      <c r="I88" s="9"/>
      <c r="J88" s="9"/>
      <c r="K88" s="9"/>
      <c r="L88" s="9"/>
      <c r="M88" s="9"/>
      <c r="N88" s="9"/>
      <c r="O88" s="9"/>
      <c r="P88" s="9"/>
      <c r="S88" s="9"/>
      <c r="V88" s="9"/>
      <c r="W88" s="17"/>
      <c r="X88" s="9"/>
      <c r="Y88" s="9"/>
      <c r="Z88" s="9"/>
      <c r="AA88" s="9"/>
      <c r="AB88" s="9"/>
      <c r="AC88" s="9"/>
      <c r="AD88" s="9"/>
      <c r="AE88" s="9"/>
      <c r="AF88" s="9"/>
      <c r="AG88" s="9"/>
      <c r="AH88" s="9"/>
    </row>
    <row r="89" spans="1:34" x14ac:dyDescent="0.25">
      <c r="A89" s="9"/>
      <c r="B89" s="9"/>
      <c r="C89" s="9"/>
      <c r="D89" s="9"/>
      <c r="E89" s="9"/>
      <c r="F89" s="9"/>
      <c r="G89" s="9"/>
      <c r="H89" s="9"/>
      <c r="I89" s="9"/>
      <c r="J89" s="9"/>
      <c r="K89" s="9"/>
      <c r="L89" s="9"/>
      <c r="M89" s="9"/>
      <c r="N89" s="9"/>
      <c r="O89" s="9"/>
      <c r="P89" s="9"/>
      <c r="S89" s="9"/>
      <c r="V89" s="9"/>
      <c r="W89" s="17"/>
      <c r="X89" s="9"/>
      <c r="Y89" s="9"/>
      <c r="Z89" s="9"/>
      <c r="AA89" s="9"/>
      <c r="AB89" s="9"/>
      <c r="AC89" s="9"/>
      <c r="AD89" s="9"/>
      <c r="AE89" s="9"/>
      <c r="AF89" s="9"/>
      <c r="AG89" s="9"/>
      <c r="AH89" s="9"/>
    </row>
    <row r="90" spans="1:34" x14ac:dyDescent="0.25">
      <c r="A90" s="9"/>
      <c r="B90" s="9"/>
      <c r="C90" s="9"/>
      <c r="D90" s="9"/>
      <c r="E90" s="9"/>
      <c r="F90" s="9"/>
      <c r="G90" s="9"/>
      <c r="H90" s="9"/>
      <c r="I90" s="9"/>
      <c r="J90" s="9"/>
      <c r="K90" s="9"/>
      <c r="L90" s="9"/>
      <c r="M90" s="9"/>
      <c r="N90" s="9"/>
      <c r="O90" s="9"/>
      <c r="P90" s="9"/>
      <c r="S90" s="9"/>
      <c r="V90" s="9"/>
      <c r="W90" s="17"/>
      <c r="X90" s="9"/>
      <c r="Y90" s="9"/>
      <c r="Z90" s="9"/>
      <c r="AA90" s="9"/>
      <c r="AB90" s="9"/>
      <c r="AC90" s="9"/>
      <c r="AD90" s="9"/>
      <c r="AE90" s="9"/>
      <c r="AF90" s="9"/>
      <c r="AG90" s="9"/>
      <c r="AH90" s="9"/>
    </row>
    <row r="91" spans="1:34" x14ac:dyDescent="0.25">
      <c r="A91" s="9"/>
      <c r="B91" s="9"/>
      <c r="C91" s="9"/>
      <c r="D91" s="9"/>
      <c r="E91" s="9"/>
      <c r="F91" s="9"/>
      <c r="G91" s="9"/>
      <c r="H91" s="9"/>
      <c r="I91" s="9"/>
      <c r="J91" s="9"/>
      <c r="K91" s="9"/>
      <c r="L91" s="9"/>
      <c r="M91" s="9"/>
      <c r="N91" s="9"/>
      <c r="O91" s="9"/>
      <c r="P91" s="9"/>
      <c r="S91" s="9"/>
      <c r="V91" s="9"/>
      <c r="W91" s="17"/>
      <c r="X91" s="9"/>
      <c r="Y91" s="9"/>
      <c r="Z91" s="9"/>
      <c r="AA91" s="9"/>
      <c r="AB91" s="9"/>
      <c r="AC91" s="9"/>
      <c r="AD91" s="9"/>
      <c r="AE91" s="9"/>
      <c r="AF91" s="9"/>
      <c r="AG91" s="9"/>
      <c r="AH91" s="9"/>
    </row>
    <row r="92" spans="1:34" x14ac:dyDescent="0.25">
      <c r="A92" s="9"/>
      <c r="B92" s="9"/>
      <c r="C92" s="9"/>
      <c r="D92" s="9"/>
      <c r="E92" s="9"/>
      <c r="F92" s="9"/>
      <c r="G92" s="9"/>
      <c r="H92" s="9"/>
      <c r="I92" s="9"/>
      <c r="J92" s="9"/>
      <c r="K92" s="9"/>
      <c r="L92" s="9"/>
      <c r="M92" s="9"/>
      <c r="N92" s="9"/>
      <c r="O92" s="9"/>
      <c r="P92" s="9"/>
      <c r="S92" s="9"/>
      <c r="V92" s="9"/>
      <c r="W92" s="17"/>
      <c r="X92" s="9"/>
      <c r="Y92" s="9"/>
      <c r="Z92" s="9"/>
      <c r="AA92" s="9"/>
      <c r="AB92" s="9"/>
      <c r="AC92" s="9"/>
      <c r="AD92" s="9"/>
      <c r="AE92" s="9"/>
      <c r="AF92" s="9"/>
      <c r="AG92" s="9"/>
      <c r="AH92" s="9"/>
    </row>
    <row r="93" spans="1:34" x14ac:dyDescent="0.25">
      <c r="A93" s="9"/>
      <c r="B93" s="9"/>
      <c r="C93" s="9"/>
      <c r="D93" s="9"/>
      <c r="E93" s="9"/>
      <c r="F93" s="9"/>
      <c r="G93" s="9"/>
      <c r="H93" s="9"/>
      <c r="I93" s="9"/>
      <c r="J93" s="9"/>
      <c r="K93" s="9"/>
      <c r="L93" s="9"/>
      <c r="M93" s="9"/>
      <c r="N93" s="9"/>
      <c r="O93" s="9"/>
      <c r="P93" s="9"/>
      <c r="S93" s="9"/>
      <c r="V93" s="9"/>
      <c r="W93" s="17"/>
      <c r="X93" s="9"/>
      <c r="Y93" s="9"/>
      <c r="Z93" s="9"/>
      <c r="AA93" s="9"/>
      <c r="AB93" s="9"/>
      <c r="AC93" s="9"/>
      <c r="AD93" s="9"/>
      <c r="AE93" s="9"/>
      <c r="AF93" s="9"/>
      <c r="AG93" s="9"/>
      <c r="AH93" s="9"/>
    </row>
    <row r="94" spans="1:34" x14ac:dyDescent="0.25">
      <c r="A94" s="9"/>
      <c r="B94" s="9"/>
      <c r="C94" s="9"/>
      <c r="D94" s="9"/>
      <c r="E94" s="9"/>
      <c r="F94" s="9"/>
      <c r="G94" s="9"/>
      <c r="H94" s="9"/>
      <c r="I94" s="9"/>
      <c r="J94" s="9"/>
      <c r="K94" s="9"/>
      <c r="L94" s="9"/>
      <c r="M94" s="9"/>
      <c r="N94" s="9"/>
      <c r="O94" s="9"/>
      <c r="P94" s="9"/>
      <c r="S94" s="9"/>
      <c r="V94" s="9"/>
      <c r="W94" s="17"/>
      <c r="X94" s="9"/>
      <c r="Y94" s="9"/>
      <c r="Z94" s="9"/>
      <c r="AA94" s="9"/>
      <c r="AB94" s="9"/>
      <c r="AC94" s="9"/>
      <c r="AD94" s="9"/>
      <c r="AE94" s="9"/>
      <c r="AF94" s="9"/>
      <c r="AG94" s="9"/>
      <c r="AH94" s="9"/>
    </row>
    <row r="95" spans="1:34" x14ac:dyDescent="0.25">
      <c r="A95" s="9"/>
      <c r="B95" s="9"/>
      <c r="C95" s="9"/>
      <c r="D95" s="9"/>
      <c r="E95" s="9"/>
      <c r="F95" s="9"/>
      <c r="G95" s="9"/>
      <c r="H95" s="9"/>
      <c r="I95" s="9"/>
      <c r="J95" s="9"/>
      <c r="K95" s="9"/>
      <c r="L95" s="9"/>
      <c r="M95" s="9"/>
      <c r="N95" s="9"/>
      <c r="O95" s="9"/>
      <c r="P95" s="9"/>
      <c r="S95" s="9"/>
      <c r="V95" s="9"/>
      <c r="W95" s="17"/>
      <c r="X95" s="9"/>
      <c r="Y95" s="9"/>
      <c r="Z95" s="9"/>
      <c r="AA95" s="9"/>
      <c r="AB95" s="9"/>
      <c r="AC95" s="9"/>
      <c r="AD95" s="9"/>
      <c r="AE95" s="9"/>
      <c r="AF95" s="9"/>
      <c r="AG95" s="9"/>
      <c r="AH95" s="9"/>
    </row>
    <row r="96" spans="1:34" x14ac:dyDescent="0.25">
      <c r="A96" s="9"/>
      <c r="B96" s="9"/>
      <c r="C96" s="9"/>
      <c r="D96" s="9"/>
      <c r="E96" s="9"/>
      <c r="F96" s="9"/>
      <c r="G96" s="9"/>
      <c r="H96" s="9"/>
      <c r="I96" s="9"/>
      <c r="J96" s="9"/>
      <c r="K96" s="9"/>
      <c r="L96" s="9"/>
      <c r="M96" s="9"/>
      <c r="N96" s="9"/>
      <c r="O96" s="9"/>
      <c r="P96" s="9"/>
      <c r="S96" s="9"/>
      <c r="V96" s="9"/>
      <c r="W96" s="17"/>
      <c r="X96" s="9"/>
      <c r="Y96" s="9"/>
      <c r="Z96" s="9"/>
      <c r="AA96" s="9"/>
      <c r="AB96" s="9"/>
      <c r="AC96" s="9"/>
      <c r="AD96" s="9"/>
      <c r="AE96" s="9"/>
      <c r="AF96" s="9"/>
      <c r="AG96" s="9"/>
      <c r="AH96" s="9"/>
    </row>
    <row r="97" spans="1:34" x14ac:dyDescent="0.25">
      <c r="A97" s="9"/>
      <c r="B97" s="9"/>
      <c r="C97" s="9"/>
      <c r="D97" s="9"/>
      <c r="E97" s="9"/>
      <c r="F97" s="9"/>
      <c r="G97" s="9"/>
      <c r="H97" s="9"/>
      <c r="I97" s="9"/>
      <c r="J97" s="9"/>
      <c r="K97" s="9"/>
      <c r="L97" s="9"/>
      <c r="M97" s="9"/>
      <c r="N97" s="9"/>
      <c r="O97" s="9"/>
      <c r="P97" s="9"/>
      <c r="S97" s="9"/>
      <c r="V97" s="9"/>
      <c r="W97" s="17"/>
      <c r="X97" s="9"/>
      <c r="Y97" s="9"/>
      <c r="Z97" s="9"/>
      <c r="AA97" s="9"/>
      <c r="AB97" s="9"/>
      <c r="AC97" s="9"/>
      <c r="AD97" s="9"/>
      <c r="AE97" s="9"/>
      <c r="AF97" s="9"/>
      <c r="AG97" s="9"/>
      <c r="AH97" s="9"/>
    </row>
    <row r="98" spans="1:34" x14ac:dyDescent="0.25">
      <c r="A98" s="9"/>
      <c r="B98" s="9"/>
      <c r="C98" s="9"/>
      <c r="D98" s="9"/>
      <c r="E98" s="9"/>
      <c r="F98" s="9"/>
      <c r="G98" s="9"/>
      <c r="H98" s="9"/>
      <c r="I98" s="9"/>
      <c r="J98" s="9"/>
      <c r="K98" s="9"/>
      <c r="L98" s="9"/>
      <c r="M98" s="9"/>
      <c r="N98" s="9"/>
      <c r="O98" s="9"/>
      <c r="P98" s="9"/>
      <c r="S98" s="9"/>
      <c r="V98" s="9"/>
      <c r="W98" s="17"/>
      <c r="X98" s="9"/>
      <c r="Y98" s="9"/>
      <c r="Z98" s="9"/>
      <c r="AA98" s="9"/>
      <c r="AB98" s="9"/>
      <c r="AC98" s="9"/>
      <c r="AD98" s="9"/>
      <c r="AE98" s="9"/>
      <c r="AF98" s="9"/>
      <c r="AG98" s="9"/>
      <c r="AH98" s="9"/>
    </row>
    <row r="99" spans="1:34" x14ac:dyDescent="0.25">
      <c r="A99" s="9"/>
      <c r="B99" s="9"/>
      <c r="C99" s="9"/>
      <c r="D99" s="9"/>
      <c r="E99" s="9"/>
      <c r="F99" s="9"/>
      <c r="G99" s="9"/>
      <c r="H99" s="9"/>
      <c r="I99" s="9"/>
      <c r="J99" s="9"/>
      <c r="K99" s="9"/>
      <c r="L99" s="9"/>
      <c r="M99" s="9"/>
      <c r="N99" s="9"/>
      <c r="O99" s="9"/>
      <c r="P99" s="9"/>
      <c r="S99" s="9"/>
      <c r="V99" s="9"/>
      <c r="W99" s="17"/>
      <c r="X99" s="9"/>
      <c r="Y99" s="9"/>
      <c r="Z99" s="9"/>
      <c r="AA99" s="9"/>
      <c r="AB99" s="9"/>
      <c r="AC99" s="9"/>
      <c r="AD99" s="9"/>
      <c r="AE99" s="9"/>
      <c r="AF99" s="9"/>
      <c r="AG99" s="9"/>
      <c r="AH99" s="9"/>
    </row>
    <row r="100" spans="1:34" x14ac:dyDescent="0.25">
      <c r="A100" s="9"/>
      <c r="B100" s="9"/>
      <c r="C100" s="9"/>
      <c r="D100" s="9"/>
      <c r="E100" s="9"/>
      <c r="F100" s="9"/>
      <c r="G100" s="9"/>
      <c r="H100" s="9"/>
      <c r="I100" s="9"/>
      <c r="J100" s="9"/>
      <c r="K100" s="9"/>
      <c r="L100" s="9"/>
      <c r="M100" s="9"/>
      <c r="N100" s="9"/>
      <c r="O100" s="9"/>
      <c r="P100" s="9"/>
      <c r="S100" s="9"/>
      <c r="V100" s="9"/>
      <c r="W100" s="17"/>
      <c r="X100" s="9"/>
      <c r="Y100" s="9"/>
      <c r="Z100" s="9"/>
      <c r="AA100" s="9"/>
      <c r="AB100" s="9"/>
      <c r="AC100" s="9"/>
      <c r="AD100" s="9"/>
      <c r="AE100" s="9"/>
      <c r="AF100" s="9"/>
      <c r="AG100" s="9"/>
      <c r="AH100" s="9"/>
    </row>
    <row r="101" spans="1:34" x14ac:dyDescent="0.25">
      <c r="A101" s="9"/>
      <c r="B101" s="9"/>
      <c r="C101" s="9"/>
      <c r="D101" s="9"/>
      <c r="E101" s="9"/>
      <c r="F101" s="9"/>
      <c r="G101" s="9"/>
      <c r="H101" s="9"/>
      <c r="I101" s="9"/>
      <c r="J101" s="9"/>
      <c r="K101" s="9"/>
      <c r="L101" s="9"/>
      <c r="M101" s="9"/>
      <c r="N101" s="9"/>
      <c r="O101" s="9"/>
      <c r="P101" s="9"/>
      <c r="S101" s="9"/>
      <c r="V101" s="9"/>
      <c r="W101" s="17"/>
      <c r="X101" s="9"/>
      <c r="Y101" s="9"/>
      <c r="Z101" s="9"/>
      <c r="AA101" s="9"/>
      <c r="AB101" s="9"/>
      <c r="AC101" s="9"/>
      <c r="AD101" s="9"/>
      <c r="AE101" s="9"/>
      <c r="AF101" s="9"/>
      <c r="AG101" s="9"/>
      <c r="AH101" s="9"/>
    </row>
    <row r="102" spans="1:34" x14ac:dyDescent="0.25">
      <c r="A102" s="9"/>
      <c r="B102" s="9"/>
      <c r="C102" s="9"/>
      <c r="D102" s="9"/>
      <c r="E102" s="9"/>
      <c r="F102" s="9"/>
      <c r="G102" s="9"/>
      <c r="H102" s="9"/>
      <c r="I102" s="9"/>
      <c r="J102" s="9"/>
      <c r="K102" s="9"/>
      <c r="L102" s="9"/>
      <c r="M102" s="9"/>
      <c r="N102" s="9"/>
      <c r="O102" s="9"/>
      <c r="P102" s="9"/>
      <c r="S102" s="9"/>
      <c r="V102" s="9"/>
      <c r="W102" s="17"/>
      <c r="X102" s="9"/>
      <c r="Y102" s="9"/>
      <c r="Z102" s="9"/>
      <c r="AA102" s="9"/>
      <c r="AB102" s="9"/>
      <c r="AC102" s="9"/>
      <c r="AD102" s="9"/>
      <c r="AE102" s="9"/>
      <c r="AF102" s="9"/>
      <c r="AG102" s="9"/>
      <c r="AH102" s="9"/>
    </row>
    <row r="103" spans="1:34" x14ac:dyDescent="0.25">
      <c r="A103" s="9"/>
      <c r="B103" s="9"/>
      <c r="C103" s="9"/>
      <c r="D103" s="9"/>
      <c r="E103" s="9"/>
      <c r="F103" s="9"/>
      <c r="G103" s="9"/>
      <c r="H103" s="9"/>
      <c r="I103" s="9"/>
      <c r="J103" s="9"/>
      <c r="K103" s="9"/>
      <c r="L103" s="9"/>
      <c r="M103" s="9"/>
      <c r="N103" s="9"/>
      <c r="O103" s="9"/>
      <c r="P103" s="9"/>
      <c r="S103" s="9"/>
      <c r="V103" s="9"/>
      <c r="W103" s="17"/>
      <c r="X103" s="9"/>
      <c r="Y103" s="9"/>
      <c r="Z103" s="9"/>
      <c r="AA103" s="9"/>
      <c r="AB103" s="9"/>
      <c r="AC103" s="9"/>
      <c r="AD103" s="9"/>
      <c r="AE103" s="9"/>
      <c r="AF103" s="9"/>
      <c r="AG103" s="9"/>
      <c r="AH103" s="9"/>
    </row>
    <row r="104" spans="1:34" x14ac:dyDescent="0.25">
      <c r="A104" s="9"/>
      <c r="B104" s="9"/>
      <c r="C104" s="9"/>
      <c r="D104" s="9"/>
      <c r="E104" s="9"/>
      <c r="F104" s="9"/>
      <c r="G104" s="9"/>
      <c r="H104" s="9"/>
      <c r="I104" s="9"/>
      <c r="J104" s="9"/>
      <c r="K104" s="9"/>
      <c r="L104" s="9"/>
      <c r="M104" s="9"/>
      <c r="N104" s="9"/>
      <c r="O104" s="9"/>
      <c r="P104" s="9"/>
      <c r="S104" s="9"/>
      <c r="V104" s="9"/>
      <c r="W104" s="17"/>
      <c r="X104" s="9"/>
      <c r="Y104" s="9"/>
      <c r="Z104" s="9"/>
      <c r="AA104" s="9"/>
      <c r="AB104" s="9"/>
      <c r="AC104" s="9"/>
      <c r="AD104" s="9"/>
      <c r="AE104" s="9"/>
      <c r="AF104" s="9"/>
      <c r="AG104" s="9"/>
      <c r="AH104" s="9"/>
    </row>
    <row r="105" spans="1:34" x14ac:dyDescent="0.25">
      <c r="A105" s="9"/>
      <c r="B105" s="9"/>
      <c r="C105" s="9"/>
      <c r="D105" s="9"/>
      <c r="E105" s="9"/>
      <c r="F105" s="9"/>
      <c r="G105" s="9"/>
      <c r="H105" s="9"/>
      <c r="I105" s="9"/>
      <c r="J105" s="9"/>
      <c r="K105" s="9"/>
      <c r="L105" s="9"/>
      <c r="M105" s="9"/>
      <c r="N105" s="9"/>
      <c r="O105" s="9"/>
      <c r="P105" s="9"/>
      <c r="S105" s="9"/>
      <c r="V105" s="9"/>
      <c r="W105" s="17"/>
      <c r="X105" s="9"/>
      <c r="Y105" s="9"/>
      <c r="Z105" s="9"/>
      <c r="AA105" s="9"/>
      <c r="AB105" s="9"/>
      <c r="AC105" s="9"/>
      <c r="AD105" s="9"/>
      <c r="AE105" s="9"/>
      <c r="AF105" s="9"/>
      <c r="AG105" s="9"/>
      <c r="AH105" s="9"/>
    </row>
    <row r="106" spans="1:34" x14ac:dyDescent="0.25">
      <c r="A106" s="9"/>
      <c r="B106" s="9"/>
      <c r="C106" s="9"/>
      <c r="D106" s="9"/>
      <c r="E106" s="9"/>
      <c r="F106" s="9"/>
      <c r="G106" s="9"/>
      <c r="H106" s="9"/>
      <c r="I106" s="9"/>
      <c r="J106" s="9"/>
      <c r="K106" s="9"/>
      <c r="L106" s="9"/>
      <c r="M106" s="9"/>
      <c r="N106" s="9"/>
      <c r="O106" s="9"/>
      <c r="P106" s="9"/>
      <c r="S106" s="9"/>
      <c r="V106" s="9"/>
      <c r="W106" s="17"/>
      <c r="X106" s="9"/>
      <c r="Y106" s="9"/>
      <c r="Z106" s="9"/>
      <c r="AA106" s="9"/>
      <c r="AB106" s="9"/>
      <c r="AC106" s="9"/>
      <c r="AD106" s="9"/>
      <c r="AE106" s="9"/>
      <c r="AF106" s="9"/>
      <c r="AG106" s="9"/>
      <c r="AH106" s="9"/>
    </row>
    <row r="107" spans="1:34" x14ac:dyDescent="0.25">
      <c r="A107" s="9"/>
      <c r="B107" s="9"/>
      <c r="C107" s="9"/>
      <c r="D107" s="9"/>
      <c r="E107" s="9"/>
      <c r="F107" s="9"/>
      <c r="G107" s="9"/>
      <c r="H107" s="9"/>
      <c r="I107" s="9"/>
      <c r="J107" s="9"/>
      <c r="K107" s="9"/>
      <c r="L107" s="9"/>
      <c r="M107" s="9"/>
      <c r="N107" s="9"/>
      <c r="O107" s="9"/>
      <c r="P107" s="9"/>
      <c r="S107" s="9"/>
      <c r="V107" s="9"/>
      <c r="W107" s="17"/>
      <c r="X107" s="9"/>
      <c r="Y107" s="9"/>
      <c r="Z107" s="9"/>
      <c r="AA107" s="9"/>
      <c r="AB107" s="9"/>
      <c r="AC107" s="9"/>
      <c r="AD107" s="9"/>
      <c r="AE107" s="9"/>
      <c r="AF107" s="9"/>
      <c r="AG107" s="9"/>
      <c r="AH107" s="9"/>
    </row>
    <row r="108" spans="1:34" x14ac:dyDescent="0.25">
      <c r="A108" s="9"/>
      <c r="B108" s="9"/>
      <c r="C108" s="9"/>
      <c r="D108" s="9"/>
      <c r="E108" s="9"/>
      <c r="F108" s="9"/>
      <c r="G108" s="9"/>
      <c r="H108" s="9"/>
      <c r="I108" s="9"/>
      <c r="J108" s="9"/>
      <c r="K108" s="9"/>
      <c r="L108" s="9"/>
      <c r="M108" s="9"/>
      <c r="N108" s="9"/>
      <c r="O108" s="9"/>
      <c r="P108" s="9"/>
      <c r="S108" s="9"/>
      <c r="V108" s="9"/>
      <c r="W108" s="17"/>
      <c r="X108" s="9"/>
      <c r="Y108" s="9"/>
      <c r="Z108" s="9"/>
      <c r="AA108" s="9"/>
      <c r="AB108" s="9"/>
      <c r="AC108" s="9"/>
      <c r="AD108" s="9"/>
      <c r="AE108" s="9"/>
      <c r="AF108" s="9"/>
      <c r="AG108" s="9"/>
      <c r="AH108" s="9"/>
    </row>
    <row r="109" spans="1:34" x14ac:dyDescent="0.25">
      <c r="A109" s="9"/>
      <c r="B109" s="9"/>
      <c r="C109" s="9"/>
      <c r="D109" s="9"/>
      <c r="E109" s="9"/>
      <c r="F109" s="9"/>
      <c r="G109" s="9"/>
      <c r="H109" s="9"/>
      <c r="I109" s="9"/>
      <c r="J109" s="9"/>
      <c r="K109" s="9"/>
      <c r="L109" s="9"/>
      <c r="M109" s="9"/>
      <c r="N109" s="9"/>
      <c r="O109" s="9"/>
      <c r="P109" s="9"/>
      <c r="S109" s="9"/>
      <c r="V109" s="9"/>
      <c r="W109" s="17"/>
      <c r="X109" s="9"/>
      <c r="Y109" s="9"/>
      <c r="Z109" s="9"/>
      <c r="AA109" s="9"/>
      <c r="AB109" s="9"/>
      <c r="AC109" s="9"/>
      <c r="AD109" s="9"/>
      <c r="AE109" s="9"/>
      <c r="AF109" s="9"/>
      <c r="AG109" s="9"/>
      <c r="AH109" s="9"/>
    </row>
    <row r="110" spans="1:34" x14ac:dyDescent="0.25">
      <c r="A110" s="9"/>
      <c r="B110" s="9"/>
      <c r="C110" s="9"/>
      <c r="D110" s="9"/>
      <c r="E110" s="9"/>
      <c r="F110" s="9"/>
      <c r="G110" s="9"/>
      <c r="H110" s="9"/>
      <c r="I110" s="9"/>
      <c r="J110" s="9"/>
      <c r="K110" s="9"/>
      <c r="L110" s="9"/>
      <c r="M110" s="9"/>
      <c r="N110" s="9"/>
      <c r="O110" s="9"/>
      <c r="P110" s="9"/>
      <c r="S110" s="9"/>
      <c r="V110" s="9"/>
      <c r="W110" s="17"/>
      <c r="X110" s="9"/>
      <c r="Y110" s="9"/>
      <c r="Z110" s="9"/>
      <c r="AA110" s="9"/>
      <c r="AB110" s="9"/>
      <c r="AC110" s="9"/>
      <c r="AD110" s="9"/>
      <c r="AE110" s="9"/>
      <c r="AF110" s="9"/>
      <c r="AG110" s="9"/>
      <c r="AH110" s="9"/>
    </row>
    <row r="111" spans="1:34" x14ac:dyDescent="0.25">
      <c r="A111" s="9"/>
      <c r="B111" s="9"/>
      <c r="C111" s="9"/>
      <c r="D111" s="9"/>
      <c r="E111" s="9"/>
      <c r="F111" s="9"/>
      <c r="G111" s="9"/>
      <c r="H111" s="9"/>
      <c r="I111" s="9"/>
      <c r="J111" s="9"/>
      <c r="K111" s="9"/>
      <c r="L111" s="9"/>
      <c r="M111" s="9"/>
      <c r="N111" s="9"/>
      <c r="O111" s="9"/>
      <c r="P111" s="9"/>
      <c r="S111" s="9"/>
      <c r="V111" s="9"/>
      <c r="W111" s="17"/>
      <c r="X111" s="9"/>
      <c r="Y111" s="9"/>
      <c r="Z111" s="9"/>
      <c r="AA111" s="9"/>
      <c r="AB111" s="9"/>
      <c r="AC111" s="9"/>
      <c r="AD111" s="9"/>
      <c r="AE111" s="9"/>
      <c r="AF111" s="9"/>
      <c r="AG111" s="9"/>
      <c r="AH111" s="9"/>
    </row>
    <row r="112" spans="1:34" x14ac:dyDescent="0.25">
      <c r="A112" s="9"/>
      <c r="B112" s="9"/>
      <c r="C112" s="9"/>
      <c r="D112" s="9"/>
      <c r="E112" s="9"/>
      <c r="F112" s="9"/>
      <c r="G112" s="9"/>
      <c r="H112" s="9"/>
      <c r="I112" s="9"/>
      <c r="J112" s="9"/>
      <c r="K112" s="9"/>
      <c r="L112" s="9"/>
      <c r="M112" s="9"/>
      <c r="N112" s="9"/>
      <c r="O112" s="9"/>
      <c r="P112" s="9"/>
      <c r="S112" s="9"/>
      <c r="V112" s="9"/>
      <c r="W112" s="17"/>
      <c r="X112" s="9"/>
      <c r="Y112" s="9"/>
      <c r="Z112" s="9"/>
      <c r="AA112" s="9"/>
      <c r="AB112" s="9"/>
      <c r="AC112" s="9"/>
      <c r="AD112" s="9"/>
      <c r="AE112" s="9"/>
      <c r="AF112" s="9"/>
      <c r="AG112" s="9"/>
      <c r="AH112" s="9"/>
    </row>
    <row r="113" spans="1:34" x14ac:dyDescent="0.25">
      <c r="A113" s="9"/>
      <c r="B113" s="9"/>
      <c r="C113" s="9"/>
      <c r="D113" s="9"/>
      <c r="E113" s="9"/>
      <c r="F113" s="9"/>
      <c r="G113" s="9"/>
      <c r="H113" s="9"/>
      <c r="I113" s="9"/>
      <c r="J113" s="9"/>
      <c r="K113" s="9"/>
      <c r="L113" s="9"/>
      <c r="M113" s="9"/>
      <c r="N113" s="9"/>
      <c r="O113" s="9"/>
      <c r="P113" s="9"/>
      <c r="S113" s="9"/>
      <c r="V113" s="9"/>
      <c r="W113" s="17"/>
      <c r="X113" s="9"/>
      <c r="Y113" s="9"/>
      <c r="Z113" s="9"/>
      <c r="AA113" s="9"/>
      <c r="AB113" s="9"/>
      <c r="AC113" s="9"/>
      <c r="AD113" s="9"/>
      <c r="AE113" s="9"/>
      <c r="AF113" s="9"/>
      <c r="AG113" s="9"/>
      <c r="AH113" s="9"/>
    </row>
    <row r="114" spans="1:34" x14ac:dyDescent="0.25">
      <c r="A114" s="9"/>
      <c r="B114" s="9"/>
      <c r="C114" s="9"/>
      <c r="D114" s="9"/>
      <c r="E114" s="9"/>
      <c r="F114" s="9"/>
      <c r="G114" s="9"/>
      <c r="H114" s="9"/>
      <c r="I114" s="9"/>
      <c r="J114" s="9"/>
      <c r="K114" s="9"/>
      <c r="L114" s="9"/>
      <c r="M114" s="9"/>
      <c r="N114" s="9"/>
      <c r="O114" s="9"/>
      <c r="P114" s="9"/>
      <c r="S114" s="9"/>
      <c r="V114" s="9"/>
      <c r="W114" s="17"/>
      <c r="X114" s="9"/>
      <c r="Y114" s="9"/>
      <c r="Z114" s="9"/>
      <c r="AA114" s="9"/>
      <c r="AB114" s="9"/>
      <c r="AC114" s="9"/>
      <c r="AD114" s="9"/>
      <c r="AE114" s="9"/>
      <c r="AF114" s="9"/>
      <c r="AG114" s="9"/>
      <c r="AH114" s="9"/>
    </row>
    <row r="115" spans="1:34" x14ac:dyDescent="0.25">
      <c r="A115" s="9"/>
      <c r="B115" s="9"/>
      <c r="C115" s="9"/>
      <c r="D115" s="9"/>
      <c r="E115" s="9"/>
      <c r="F115" s="9"/>
      <c r="G115" s="9"/>
      <c r="H115" s="9"/>
      <c r="I115" s="9"/>
      <c r="J115" s="9"/>
      <c r="K115" s="9"/>
      <c r="L115" s="9"/>
      <c r="M115" s="9"/>
      <c r="N115" s="9"/>
      <c r="O115" s="9"/>
      <c r="P115" s="9"/>
      <c r="S115" s="9"/>
      <c r="V115" s="9"/>
      <c r="W115" s="17"/>
      <c r="X115" s="9"/>
      <c r="Y115" s="9"/>
      <c r="Z115" s="9"/>
      <c r="AA115" s="9"/>
      <c r="AB115" s="9"/>
      <c r="AC115" s="9"/>
      <c r="AD115" s="9"/>
      <c r="AE115" s="9"/>
      <c r="AF115" s="9"/>
      <c r="AG115" s="9"/>
      <c r="AH115" s="9"/>
    </row>
    <row r="116" spans="1:34" x14ac:dyDescent="0.25">
      <c r="A116" s="9"/>
      <c r="B116" s="9"/>
      <c r="C116" s="9"/>
      <c r="D116" s="9"/>
      <c r="E116" s="9"/>
      <c r="F116" s="9"/>
      <c r="G116" s="9"/>
      <c r="H116" s="9"/>
      <c r="I116" s="9"/>
      <c r="J116" s="9"/>
      <c r="K116" s="9"/>
      <c r="L116" s="9"/>
      <c r="M116" s="9"/>
      <c r="N116" s="9"/>
      <c r="O116" s="9"/>
      <c r="P116" s="9"/>
      <c r="S116" s="9"/>
      <c r="V116" s="9"/>
      <c r="W116" s="17"/>
      <c r="X116" s="9"/>
      <c r="Y116" s="9"/>
      <c r="Z116" s="9"/>
      <c r="AA116" s="9"/>
      <c r="AB116" s="9"/>
      <c r="AC116" s="9"/>
      <c r="AD116" s="9"/>
      <c r="AE116" s="9"/>
      <c r="AF116" s="9"/>
      <c r="AG116" s="9"/>
      <c r="AH116" s="9"/>
    </row>
    <row r="117" spans="1:34" x14ac:dyDescent="0.25">
      <c r="A117" s="9"/>
      <c r="B117" s="9"/>
      <c r="C117" s="9"/>
      <c r="D117" s="9"/>
      <c r="E117" s="9"/>
      <c r="F117" s="9"/>
      <c r="G117" s="9"/>
      <c r="H117" s="9"/>
      <c r="I117" s="9"/>
      <c r="J117" s="9"/>
      <c r="K117" s="9"/>
      <c r="L117" s="9"/>
      <c r="M117" s="9"/>
      <c r="N117" s="9"/>
      <c r="O117" s="9"/>
      <c r="P117" s="9"/>
      <c r="S117" s="9"/>
      <c r="V117" s="9"/>
      <c r="W117" s="17"/>
      <c r="X117" s="9"/>
      <c r="Y117" s="9"/>
      <c r="Z117" s="9"/>
      <c r="AA117" s="9"/>
      <c r="AB117" s="9"/>
      <c r="AC117" s="9"/>
      <c r="AD117" s="9"/>
      <c r="AE117" s="9"/>
      <c r="AF117" s="9"/>
      <c r="AG117" s="9"/>
      <c r="AH117" s="9"/>
    </row>
    <row r="118" spans="1:34" x14ac:dyDescent="0.25">
      <c r="A118" s="9"/>
      <c r="B118" s="9"/>
      <c r="C118" s="9"/>
      <c r="D118" s="9"/>
      <c r="E118" s="9"/>
      <c r="F118" s="9"/>
      <c r="G118" s="9"/>
      <c r="H118" s="9"/>
      <c r="I118" s="9"/>
      <c r="J118" s="9"/>
      <c r="K118" s="9"/>
      <c r="L118" s="9"/>
      <c r="M118" s="9"/>
      <c r="N118" s="9"/>
      <c r="O118" s="9"/>
      <c r="P118" s="9"/>
      <c r="S118" s="9"/>
      <c r="V118" s="9"/>
      <c r="W118" s="17"/>
      <c r="X118" s="9"/>
      <c r="Y118" s="9"/>
      <c r="Z118" s="9"/>
      <c r="AA118" s="9"/>
      <c r="AB118" s="9"/>
      <c r="AC118" s="9"/>
      <c r="AD118" s="9"/>
      <c r="AE118" s="9"/>
      <c r="AF118" s="9"/>
      <c r="AG118" s="9"/>
      <c r="AH118" s="9"/>
    </row>
    <row r="119" spans="1:34" x14ac:dyDescent="0.25">
      <c r="A119" s="9"/>
      <c r="B119" s="9"/>
      <c r="C119" s="9"/>
      <c r="D119" s="9"/>
      <c r="E119" s="9"/>
      <c r="F119" s="9"/>
      <c r="G119" s="9"/>
      <c r="H119" s="9"/>
      <c r="I119" s="9"/>
      <c r="J119" s="9"/>
      <c r="K119" s="9"/>
      <c r="L119" s="9"/>
      <c r="M119" s="9"/>
      <c r="N119" s="9"/>
      <c r="O119" s="9"/>
      <c r="P119" s="9"/>
      <c r="S119" s="9"/>
      <c r="V119" s="9"/>
      <c r="W119" s="17"/>
      <c r="X119" s="9"/>
      <c r="Y119" s="9"/>
      <c r="Z119" s="9"/>
      <c r="AA119" s="9"/>
      <c r="AB119" s="9"/>
      <c r="AC119" s="9"/>
      <c r="AD119" s="9"/>
      <c r="AE119" s="9"/>
      <c r="AF119" s="9"/>
      <c r="AG119" s="9"/>
      <c r="AH119" s="9"/>
    </row>
    <row r="120" spans="1:34" x14ac:dyDescent="0.25">
      <c r="A120" s="9"/>
      <c r="B120" s="9"/>
      <c r="C120" s="9"/>
      <c r="D120" s="9"/>
      <c r="E120" s="9"/>
      <c r="F120" s="9"/>
      <c r="G120" s="9"/>
      <c r="H120" s="9"/>
      <c r="I120" s="9"/>
      <c r="J120" s="9"/>
      <c r="K120" s="9"/>
      <c r="L120" s="9"/>
      <c r="M120" s="9"/>
      <c r="N120" s="9"/>
      <c r="O120" s="9"/>
      <c r="P120" s="9"/>
      <c r="S120" s="9"/>
      <c r="V120" s="9"/>
      <c r="W120" s="17"/>
      <c r="X120" s="9"/>
      <c r="Y120" s="9"/>
      <c r="Z120" s="9"/>
      <c r="AA120" s="9"/>
      <c r="AB120" s="9"/>
      <c r="AC120" s="9"/>
      <c r="AD120" s="9"/>
      <c r="AE120" s="9"/>
      <c r="AF120" s="9"/>
      <c r="AG120" s="9"/>
      <c r="AH120" s="9"/>
    </row>
    <row r="121" spans="1:34" x14ac:dyDescent="0.25">
      <c r="A121" s="9"/>
      <c r="B121" s="9"/>
      <c r="C121" s="9"/>
      <c r="D121" s="9"/>
      <c r="E121" s="9"/>
      <c r="F121" s="9"/>
      <c r="G121" s="9"/>
      <c r="H121" s="9"/>
      <c r="I121" s="9"/>
      <c r="J121" s="9"/>
      <c r="K121" s="9"/>
      <c r="L121" s="9"/>
      <c r="M121" s="9"/>
      <c r="N121" s="9"/>
      <c r="O121" s="9"/>
      <c r="P121" s="9"/>
      <c r="S121" s="9"/>
      <c r="V121" s="9"/>
      <c r="W121" s="17"/>
      <c r="X121" s="9"/>
      <c r="Y121" s="9"/>
      <c r="Z121" s="9"/>
      <c r="AA121" s="9"/>
      <c r="AB121" s="9"/>
      <c r="AC121" s="9"/>
      <c r="AD121" s="9"/>
      <c r="AE121" s="9"/>
      <c r="AF121" s="9"/>
      <c r="AG121" s="9"/>
      <c r="AH121" s="9"/>
    </row>
    <row r="122" spans="1:34" x14ac:dyDescent="0.25">
      <c r="A122" s="9"/>
      <c r="B122" s="9"/>
      <c r="C122" s="9"/>
      <c r="D122" s="9"/>
      <c r="E122" s="9"/>
      <c r="F122" s="9"/>
      <c r="G122" s="9"/>
      <c r="H122" s="9"/>
      <c r="I122" s="9"/>
      <c r="J122" s="9"/>
      <c r="K122" s="9"/>
      <c r="L122" s="9"/>
      <c r="M122" s="9"/>
      <c r="N122" s="9"/>
      <c r="O122" s="9"/>
      <c r="P122" s="9"/>
      <c r="S122" s="9"/>
      <c r="V122" s="9"/>
      <c r="W122" s="17"/>
      <c r="X122" s="9"/>
      <c r="Y122" s="9"/>
      <c r="Z122" s="9"/>
      <c r="AA122" s="9"/>
      <c r="AB122" s="9"/>
      <c r="AC122" s="9"/>
      <c r="AD122" s="9"/>
      <c r="AE122" s="9"/>
      <c r="AF122" s="9"/>
      <c r="AG122" s="9"/>
      <c r="AH122" s="9"/>
    </row>
    <row r="123" spans="1:34" x14ac:dyDescent="0.25">
      <c r="A123" s="9"/>
      <c r="B123" s="9"/>
      <c r="C123" s="9"/>
      <c r="D123" s="9"/>
      <c r="E123" s="9"/>
      <c r="F123" s="9"/>
      <c r="G123" s="9"/>
      <c r="H123" s="9"/>
      <c r="I123" s="9"/>
      <c r="J123" s="9"/>
      <c r="K123" s="9"/>
      <c r="L123" s="9"/>
      <c r="M123" s="9"/>
      <c r="N123" s="9"/>
      <c r="O123" s="9"/>
      <c r="P123" s="9"/>
      <c r="S123" s="9"/>
      <c r="V123" s="9"/>
      <c r="W123" s="17"/>
      <c r="X123" s="9"/>
      <c r="Y123" s="9"/>
      <c r="Z123" s="9"/>
      <c r="AA123" s="9"/>
      <c r="AB123" s="9"/>
      <c r="AC123" s="9"/>
      <c r="AD123" s="9"/>
      <c r="AE123" s="9"/>
      <c r="AF123" s="9"/>
      <c r="AG123" s="9"/>
      <c r="AH123" s="9"/>
    </row>
    <row r="124" spans="1:34" x14ac:dyDescent="0.25">
      <c r="A124" s="9"/>
      <c r="B124" s="9"/>
      <c r="C124" s="9"/>
      <c r="D124" s="9"/>
      <c r="E124" s="9"/>
      <c r="F124" s="9"/>
      <c r="G124" s="9"/>
      <c r="H124" s="9"/>
      <c r="I124" s="9"/>
      <c r="J124" s="9"/>
      <c r="K124" s="9"/>
      <c r="L124" s="9"/>
      <c r="M124" s="9"/>
      <c r="N124" s="9"/>
      <c r="O124" s="9"/>
      <c r="P124" s="9"/>
      <c r="S124" s="9"/>
      <c r="V124" s="9"/>
      <c r="W124" s="17"/>
      <c r="X124" s="9"/>
      <c r="Y124" s="9"/>
      <c r="Z124" s="9"/>
      <c r="AA124" s="9"/>
      <c r="AB124" s="9"/>
      <c r="AC124" s="9"/>
      <c r="AD124" s="9"/>
      <c r="AE124" s="9"/>
      <c r="AF124" s="9"/>
      <c r="AG124" s="9"/>
      <c r="AH124" s="9"/>
    </row>
    <row r="125" spans="1:34" x14ac:dyDescent="0.25">
      <c r="A125" s="9"/>
      <c r="B125" s="9"/>
      <c r="C125" s="9"/>
      <c r="D125" s="9"/>
      <c r="E125" s="9"/>
      <c r="F125" s="9"/>
      <c r="G125" s="9"/>
      <c r="H125" s="9"/>
      <c r="I125" s="9"/>
      <c r="J125" s="9"/>
      <c r="K125" s="9"/>
      <c r="L125" s="9"/>
      <c r="M125" s="9"/>
      <c r="N125" s="9"/>
      <c r="O125" s="9"/>
      <c r="P125" s="9"/>
      <c r="S125" s="9"/>
      <c r="V125" s="9"/>
      <c r="W125" s="17"/>
      <c r="X125" s="9"/>
      <c r="Y125" s="9"/>
      <c r="Z125" s="9"/>
      <c r="AA125" s="9"/>
      <c r="AB125" s="9"/>
      <c r="AC125" s="9"/>
      <c r="AD125" s="9"/>
      <c r="AE125" s="9"/>
      <c r="AF125" s="9"/>
      <c r="AG125" s="9"/>
      <c r="AH125" s="9"/>
    </row>
    <row r="126" spans="1:34" x14ac:dyDescent="0.25">
      <c r="A126" s="9"/>
      <c r="B126" s="9"/>
      <c r="C126" s="9"/>
      <c r="D126" s="9"/>
      <c r="E126" s="9"/>
      <c r="F126" s="9"/>
      <c r="G126" s="9"/>
      <c r="H126" s="9"/>
      <c r="I126" s="9"/>
      <c r="J126" s="9"/>
      <c r="K126" s="9"/>
      <c r="L126" s="9"/>
      <c r="M126" s="9"/>
      <c r="N126" s="9"/>
      <c r="O126" s="9"/>
      <c r="P126" s="9"/>
      <c r="S126" s="9"/>
      <c r="V126" s="9"/>
      <c r="W126" s="17"/>
      <c r="X126" s="9"/>
      <c r="Y126" s="9"/>
      <c r="Z126" s="9"/>
      <c r="AA126" s="9"/>
      <c r="AB126" s="9"/>
      <c r="AC126" s="9"/>
      <c r="AD126" s="9"/>
      <c r="AE126" s="9"/>
      <c r="AF126" s="9"/>
      <c r="AG126" s="9"/>
      <c r="AH126" s="9"/>
    </row>
    <row r="127" spans="1:34" x14ac:dyDescent="0.25">
      <c r="A127" s="9"/>
      <c r="B127" s="9"/>
      <c r="C127" s="9"/>
      <c r="D127" s="9"/>
      <c r="E127" s="9"/>
      <c r="F127" s="9"/>
      <c r="G127" s="9"/>
      <c r="H127" s="9"/>
      <c r="I127" s="9"/>
      <c r="J127" s="9"/>
      <c r="K127" s="9"/>
      <c r="L127" s="9"/>
      <c r="M127" s="9"/>
      <c r="N127" s="9"/>
      <c r="O127" s="9"/>
      <c r="P127" s="9"/>
      <c r="S127" s="9"/>
      <c r="V127" s="9"/>
      <c r="W127" s="17"/>
      <c r="X127" s="9"/>
      <c r="Y127" s="9"/>
      <c r="Z127" s="9"/>
      <c r="AA127" s="9"/>
      <c r="AB127" s="9"/>
      <c r="AC127" s="9"/>
      <c r="AD127" s="9"/>
      <c r="AE127" s="9"/>
      <c r="AF127" s="9"/>
      <c r="AG127" s="9"/>
      <c r="AH127" s="9"/>
    </row>
    <row r="128" spans="1:34" x14ac:dyDescent="0.25">
      <c r="A128" s="9"/>
      <c r="B128" s="9"/>
      <c r="C128" s="9"/>
      <c r="D128" s="9"/>
      <c r="E128" s="9"/>
      <c r="F128" s="9"/>
      <c r="G128" s="9"/>
      <c r="H128" s="9"/>
      <c r="I128" s="9"/>
      <c r="J128" s="9"/>
      <c r="K128" s="9"/>
      <c r="L128" s="9"/>
      <c r="M128" s="9"/>
      <c r="N128" s="9"/>
      <c r="O128" s="9"/>
      <c r="P128" s="9"/>
      <c r="S128" s="9"/>
      <c r="V128" s="9"/>
      <c r="W128" s="17"/>
      <c r="X128" s="9"/>
      <c r="Y128" s="9"/>
      <c r="Z128" s="9"/>
      <c r="AA128" s="9"/>
      <c r="AB128" s="9"/>
      <c r="AC128" s="9"/>
      <c r="AD128" s="9"/>
      <c r="AE128" s="9"/>
      <c r="AF128" s="9"/>
      <c r="AG128" s="9"/>
      <c r="AH128" s="9"/>
    </row>
    <row r="129" spans="1:34" x14ac:dyDescent="0.25">
      <c r="A129" s="9"/>
      <c r="B129" s="9"/>
      <c r="C129" s="9"/>
      <c r="D129" s="9"/>
      <c r="E129" s="9"/>
      <c r="F129" s="9"/>
      <c r="G129" s="9"/>
      <c r="H129" s="9"/>
      <c r="I129" s="9"/>
      <c r="J129" s="9"/>
      <c r="K129" s="9"/>
      <c r="L129" s="9"/>
      <c r="M129" s="9"/>
      <c r="N129" s="9"/>
      <c r="O129" s="9"/>
      <c r="P129" s="9"/>
      <c r="S129" s="9"/>
      <c r="V129" s="9"/>
      <c r="W129" s="17"/>
      <c r="X129" s="9"/>
      <c r="Y129" s="9"/>
      <c r="Z129" s="9"/>
      <c r="AA129" s="9"/>
      <c r="AB129" s="9"/>
      <c r="AC129" s="9"/>
      <c r="AD129" s="9"/>
      <c r="AE129" s="9"/>
      <c r="AF129" s="9"/>
      <c r="AG129" s="9"/>
      <c r="AH129" s="9"/>
    </row>
    <row r="130" spans="1:34" x14ac:dyDescent="0.25">
      <c r="A130" s="9"/>
      <c r="B130" s="9"/>
      <c r="C130" s="9"/>
      <c r="D130" s="9"/>
      <c r="E130" s="9"/>
      <c r="F130" s="9"/>
      <c r="G130" s="9"/>
      <c r="H130" s="9"/>
      <c r="I130" s="9"/>
      <c r="J130" s="9"/>
      <c r="K130" s="9"/>
      <c r="L130" s="9"/>
      <c r="M130" s="9"/>
      <c r="N130" s="9"/>
      <c r="O130" s="9"/>
      <c r="P130" s="9"/>
      <c r="S130" s="9"/>
      <c r="V130" s="9"/>
      <c r="W130" s="17"/>
      <c r="X130" s="9"/>
      <c r="Y130" s="9"/>
      <c r="Z130" s="9"/>
      <c r="AA130" s="9"/>
      <c r="AB130" s="9"/>
      <c r="AC130" s="9"/>
      <c r="AD130" s="9"/>
      <c r="AE130" s="9"/>
      <c r="AF130" s="9"/>
      <c r="AG130" s="9"/>
      <c r="AH130" s="9"/>
    </row>
    <row r="131" spans="1:34" x14ac:dyDescent="0.25">
      <c r="A131" s="9"/>
      <c r="B131" s="9"/>
      <c r="C131" s="9"/>
      <c r="D131" s="9"/>
      <c r="E131" s="9"/>
      <c r="F131" s="9"/>
      <c r="G131" s="9"/>
      <c r="H131" s="9"/>
      <c r="I131" s="9"/>
      <c r="J131" s="9"/>
      <c r="K131" s="9"/>
      <c r="L131" s="9"/>
      <c r="M131" s="9"/>
      <c r="N131" s="9"/>
      <c r="O131" s="9"/>
      <c r="P131" s="9"/>
      <c r="S131" s="9"/>
      <c r="V131" s="9"/>
      <c r="W131" s="17"/>
      <c r="X131" s="9"/>
      <c r="Y131" s="9"/>
      <c r="Z131" s="9"/>
      <c r="AA131" s="9"/>
      <c r="AB131" s="9"/>
      <c r="AC131" s="9"/>
      <c r="AD131" s="9"/>
      <c r="AE131" s="9"/>
      <c r="AF131" s="9"/>
      <c r="AG131" s="9"/>
      <c r="AH131" s="9"/>
    </row>
    <row r="132" spans="1:34" x14ac:dyDescent="0.25">
      <c r="A132" s="9"/>
      <c r="B132" s="9"/>
      <c r="C132" s="9"/>
      <c r="D132" s="9"/>
      <c r="E132" s="9"/>
      <c r="F132" s="9"/>
      <c r="G132" s="9"/>
      <c r="H132" s="9"/>
      <c r="I132" s="9"/>
      <c r="J132" s="9"/>
      <c r="K132" s="9"/>
      <c r="L132" s="9"/>
      <c r="M132" s="9"/>
      <c r="N132" s="9"/>
      <c r="O132" s="9"/>
      <c r="P132" s="9"/>
      <c r="S132" s="9"/>
      <c r="V132" s="9"/>
      <c r="W132" s="17"/>
      <c r="X132" s="9"/>
      <c r="Y132" s="9"/>
      <c r="Z132" s="9"/>
      <c r="AA132" s="9"/>
      <c r="AB132" s="9"/>
      <c r="AC132" s="9"/>
      <c r="AD132" s="9"/>
      <c r="AE132" s="9"/>
      <c r="AF132" s="9"/>
      <c r="AG132" s="9"/>
      <c r="AH132" s="9"/>
    </row>
    <row r="133" spans="1:34" x14ac:dyDescent="0.25">
      <c r="A133" s="9"/>
      <c r="B133" s="9"/>
      <c r="C133" s="9"/>
      <c r="D133" s="9"/>
      <c r="E133" s="9"/>
      <c r="F133" s="9"/>
      <c r="G133" s="9"/>
      <c r="H133" s="9"/>
      <c r="I133" s="9"/>
      <c r="J133" s="9"/>
      <c r="K133" s="9"/>
      <c r="L133" s="9"/>
      <c r="M133" s="9"/>
      <c r="N133" s="9"/>
      <c r="O133" s="9"/>
      <c r="P133" s="9"/>
      <c r="S133" s="9"/>
      <c r="V133" s="9"/>
      <c r="W133" s="17"/>
      <c r="X133" s="9"/>
      <c r="Y133" s="9"/>
      <c r="Z133" s="9"/>
      <c r="AA133" s="9"/>
      <c r="AB133" s="9"/>
      <c r="AC133" s="9"/>
      <c r="AD133" s="9"/>
      <c r="AE133" s="9"/>
      <c r="AF133" s="9"/>
      <c r="AG133" s="9"/>
      <c r="AH133" s="9"/>
    </row>
    <row r="134" spans="1:34" x14ac:dyDescent="0.25">
      <c r="A134" s="9"/>
      <c r="B134" s="9"/>
      <c r="C134" s="9"/>
      <c r="D134" s="9"/>
      <c r="E134" s="9"/>
      <c r="F134" s="9"/>
      <c r="G134" s="9"/>
      <c r="H134" s="9"/>
      <c r="I134" s="9"/>
      <c r="J134" s="9"/>
      <c r="K134" s="9"/>
      <c r="L134" s="9"/>
      <c r="M134" s="9"/>
      <c r="N134" s="9"/>
      <c r="O134" s="9"/>
      <c r="P134" s="9"/>
      <c r="S134" s="9"/>
      <c r="V134" s="9"/>
      <c r="W134" s="17"/>
      <c r="X134" s="9"/>
      <c r="Y134" s="9"/>
      <c r="Z134" s="9"/>
      <c r="AA134" s="9"/>
      <c r="AB134" s="9"/>
      <c r="AC134" s="9"/>
      <c r="AD134" s="9"/>
      <c r="AE134" s="9"/>
      <c r="AF134" s="9"/>
      <c r="AG134" s="9"/>
      <c r="AH134" s="9"/>
    </row>
    <row r="135" spans="1:34" x14ac:dyDescent="0.25">
      <c r="A135" s="9"/>
      <c r="B135" s="9"/>
      <c r="C135" s="9"/>
      <c r="D135" s="9"/>
      <c r="E135" s="9"/>
      <c r="F135" s="9"/>
      <c r="G135" s="9"/>
      <c r="H135" s="9"/>
      <c r="I135" s="9"/>
      <c r="J135" s="9"/>
      <c r="K135" s="9"/>
      <c r="L135" s="9"/>
      <c r="M135" s="9"/>
      <c r="N135" s="9"/>
      <c r="O135" s="9"/>
      <c r="P135" s="9"/>
      <c r="S135" s="9"/>
      <c r="V135" s="9"/>
      <c r="W135" s="17"/>
      <c r="X135" s="9"/>
      <c r="Y135" s="9"/>
      <c r="Z135" s="9"/>
      <c r="AA135" s="9"/>
      <c r="AB135" s="9"/>
      <c r="AC135" s="9"/>
      <c r="AD135" s="9"/>
      <c r="AE135" s="9"/>
      <c r="AF135" s="9"/>
      <c r="AG135" s="9"/>
      <c r="AH135" s="9"/>
    </row>
    <row r="136" spans="1:34" x14ac:dyDescent="0.25">
      <c r="A136" s="9"/>
      <c r="B136" s="9"/>
      <c r="C136" s="9"/>
      <c r="D136" s="9"/>
      <c r="E136" s="9"/>
      <c r="F136" s="9"/>
      <c r="G136" s="9"/>
      <c r="H136" s="9"/>
      <c r="I136" s="9"/>
      <c r="J136" s="9"/>
      <c r="K136" s="9"/>
      <c r="L136" s="9"/>
      <c r="M136" s="9"/>
      <c r="N136" s="9"/>
      <c r="O136" s="9"/>
      <c r="P136" s="9"/>
      <c r="S136" s="9"/>
      <c r="V136" s="9"/>
      <c r="W136" s="17"/>
      <c r="X136" s="9"/>
      <c r="Y136" s="9"/>
      <c r="Z136" s="9"/>
      <c r="AA136" s="9"/>
      <c r="AB136" s="9"/>
      <c r="AC136" s="9"/>
      <c r="AD136" s="9"/>
      <c r="AE136" s="9"/>
      <c r="AF136" s="9"/>
      <c r="AG136" s="9"/>
      <c r="AH136" s="9"/>
    </row>
    <row r="137" spans="1:34" x14ac:dyDescent="0.25">
      <c r="A137" s="9"/>
      <c r="B137" s="9"/>
      <c r="C137" s="9"/>
      <c r="D137" s="9"/>
      <c r="E137" s="9"/>
      <c r="F137" s="9"/>
      <c r="G137" s="9"/>
      <c r="H137" s="9"/>
      <c r="I137" s="9"/>
      <c r="J137" s="9"/>
      <c r="K137" s="9"/>
      <c r="L137" s="9"/>
      <c r="M137" s="9"/>
      <c r="N137" s="9"/>
      <c r="O137" s="9"/>
      <c r="P137" s="9"/>
      <c r="S137" s="9"/>
      <c r="V137" s="9"/>
      <c r="W137" s="17"/>
      <c r="X137" s="9"/>
      <c r="Y137" s="9"/>
      <c r="Z137" s="9"/>
      <c r="AA137" s="9"/>
      <c r="AB137" s="9"/>
      <c r="AC137" s="9"/>
      <c r="AD137" s="9"/>
      <c r="AE137" s="9"/>
      <c r="AF137" s="9"/>
      <c r="AG137" s="9"/>
      <c r="AH137" s="9"/>
    </row>
    <row r="138" spans="1:34" x14ac:dyDescent="0.25">
      <c r="A138" s="9"/>
      <c r="B138" s="9"/>
      <c r="C138" s="9"/>
      <c r="D138" s="9"/>
      <c r="E138" s="9"/>
      <c r="F138" s="9"/>
      <c r="G138" s="9"/>
      <c r="H138" s="9"/>
      <c r="I138" s="9"/>
      <c r="J138" s="9"/>
      <c r="K138" s="9"/>
      <c r="L138" s="9"/>
      <c r="M138" s="9"/>
      <c r="N138" s="9"/>
      <c r="O138" s="9"/>
      <c r="P138" s="9"/>
      <c r="S138" s="9"/>
      <c r="V138" s="9"/>
      <c r="W138" s="17"/>
      <c r="X138" s="9"/>
      <c r="Y138" s="9"/>
      <c r="Z138" s="9"/>
      <c r="AA138" s="9"/>
      <c r="AB138" s="9"/>
      <c r="AC138" s="9"/>
      <c r="AD138" s="9"/>
      <c r="AE138" s="9"/>
      <c r="AF138" s="9"/>
      <c r="AG138" s="9"/>
      <c r="AH138" s="9"/>
    </row>
    <row r="139" spans="1:34" x14ac:dyDescent="0.25">
      <c r="A139" s="9"/>
      <c r="B139" s="9"/>
      <c r="C139" s="9"/>
      <c r="D139" s="9"/>
      <c r="E139" s="9"/>
      <c r="F139" s="9"/>
      <c r="G139" s="9"/>
      <c r="H139" s="9"/>
      <c r="I139" s="9"/>
      <c r="J139" s="9"/>
      <c r="K139" s="9"/>
      <c r="L139" s="9"/>
      <c r="M139" s="9"/>
      <c r="N139" s="9"/>
      <c r="O139" s="9"/>
      <c r="P139" s="9"/>
      <c r="S139" s="9"/>
      <c r="V139" s="9"/>
      <c r="W139" s="17"/>
      <c r="X139" s="9"/>
      <c r="Y139" s="9"/>
      <c r="Z139" s="9"/>
      <c r="AA139" s="9"/>
      <c r="AB139" s="9"/>
      <c r="AC139" s="9"/>
      <c r="AD139" s="9"/>
      <c r="AE139" s="9"/>
      <c r="AF139" s="9"/>
      <c r="AG139" s="9"/>
      <c r="AH139" s="9"/>
    </row>
    <row r="140" spans="1:34" x14ac:dyDescent="0.25">
      <c r="A140" s="9"/>
      <c r="B140" s="9"/>
      <c r="C140" s="9"/>
      <c r="D140" s="9"/>
      <c r="E140" s="9"/>
      <c r="F140" s="9"/>
      <c r="G140" s="9"/>
      <c r="H140" s="9"/>
      <c r="I140" s="9"/>
      <c r="J140" s="9"/>
      <c r="K140" s="9"/>
      <c r="L140" s="9"/>
      <c r="M140" s="9"/>
      <c r="N140" s="9"/>
      <c r="O140" s="9"/>
      <c r="P140" s="9"/>
      <c r="S140" s="9"/>
      <c r="V140" s="9"/>
      <c r="W140" s="17"/>
      <c r="X140" s="9"/>
      <c r="Y140" s="9"/>
      <c r="Z140" s="9"/>
      <c r="AA140" s="9"/>
      <c r="AB140" s="9"/>
      <c r="AC140" s="9"/>
      <c r="AD140" s="9"/>
      <c r="AE140" s="9"/>
      <c r="AF140" s="9"/>
      <c r="AG140" s="9"/>
      <c r="AH140" s="9"/>
    </row>
    <row r="141" spans="1:34" x14ac:dyDescent="0.25">
      <c r="A141" s="9"/>
      <c r="B141" s="9"/>
      <c r="C141" s="9"/>
      <c r="D141" s="9"/>
      <c r="E141" s="9"/>
      <c r="F141" s="9"/>
      <c r="G141" s="9"/>
      <c r="H141" s="9"/>
      <c r="I141" s="9"/>
      <c r="J141" s="9"/>
      <c r="K141" s="9"/>
      <c r="L141" s="9"/>
      <c r="M141" s="9"/>
      <c r="N141" s="9"/>
      <c r="O141" s="9"/>
      <c r="P141" s="9"/>
      <c r="S141" s="9"/>
      <c r="V141" s="9"/>
      <c r="W141" s="17"/>
      <c r="X141" s="9"/>
      <c r="Y141" s="9"/>
      <c r="Z141" s="9"/>
      <c r="AA141" s="9"/>
      <c r="AB141" s="9"/>
      <c r="AC141" s="9"/>
      <c r="AD141" s="9"/>
      <c r="AE141" s="9"/>
      <c r="AF141" s="9"/>
      <c r="AG141" s="9"/>
      <c r="AH141" s="9"/>
    </row>
    <row r="142" spans="1:34" x14ac:dyDescent="0.25">
      <c r="A142" s="9"/>
      <c r="B142" s="9"/>
      <c r="C142" s="9"/>
      <c r="D142" s="9"/>
      <c r="E142" s="9"/>
      <c r="F142" s="9"/>
      <c r="G142" s="9"/>
      <c r="H142" s="9"/>
      <c r="I142" s="9"/>
      <c r="J142" s="9"/>
      <c r="K142" s="9"/>
      <c r="L142" s="9"/>
      <c r="M142" s="9"/>
      <c r="N142" s="9"/>
      <c r="O142" s="9"/>
      <c r="P142" s="9"/>
      <c r="S142" s="9"/>
      <c r="V142" s="9"/>
      <c r="W142" s="17"/>
      <c r="X142" s="9"/>
      <c r="Y142" s="9"/>
      <c r="Z142" s="9"/>
      <c r="AA142" s="9"/>
      <c r="AB142" s="9"/>
      <c r="AC142" s="9"/>
      <c r="AD142" s="9"/>
      <c r="AE142" s="9"/>
      <c r="AF142" s="9"/>
      <c r="AG142" s="9"/>
      <c r="AH142" s="9"/>
    </row>
    <row r="143" spans="1:34" x14ac:dyDescent="0.25">
      <c r="A143" s="9"/>
      <c r="B143" s="9"/>
      <c r="C143" s="9"/>
      <c r="D143" s="9"/>
      <c r="E143" s="9"/>
      <c r="F143" s="9"/>
      <c r="G143" s="9"/>
      <c r="H143" s="9"/>
      <c r="I143" s="9"/>
      <c r="J143" s="9"/>
      <c r="K143" s="9"/>
      <c r="L143" s="9"/>
      <c r="M143" s="9"/>
      <c r="N143" s="9"/>
      <c r="O143" s="9"/>
      <c r="P143" s="9"/>
      <c r="S143" s="9"/>
      <c r="V143" s="9"/>
      <c r="W143" s="17"/>
      <c r="X143" s="9"/>
      <c r="Y143" s="9"/>
      <c r="Z143" s="9"/>
      <c r="AA143" s="9"/>
      <c r="AB143" s="9"/>
      <c r="AC143" s="9"/>
      <c r="AD143" s="9"/>
      <c r="AE143" s="9"/>
      <c r="AF143" s="9"/>
      <c r="AG143" s="9"/>
      <c r="AH143" s="9"/>
    </row>
    <row r="144" spans="1:34" x14ac:dyDescent="0.25">
      <c r="A144" s="9"/>
      <c r="B144" s="9"/>
      <c r="C144" s="9"/>
      <c r="D144" s="9"/>
      <c r="E144" s="9"/>
      <c r="F144" s="9"/>
      <c r="G144" s="9"/>
      <c r="H144" s="9"/>
      <c r="I144" s="9"/>
      <c r="J144" s="9"/>
      <c r="K144" s="9"/>
      <c r="L144" s="9"/>
      <c r="M144" s="9"/>
      <c r="N144" s="9"/>
      <c r="O144" s="9"/>
      <c r="P144" s="9"/>
      <c r="S144" s="9"/>
      <c r="V144" s="9"/>
      <c r="W144" s="17"/>
      <c r="X144" s="9"/>
      <c r="Y144" s="9"/>
      <c r="Z144" s="9"/>
      <c r="AA144" s="9"/>
      <c r="AB144" s="9"/>
      <c r="AC144" s="9"/>
      <c r="AD144" s="9"/>
      <c r="AE144" s="9"/>
      <c r="AF144" s="9"/>
      <c r="AG144" s="9"/>
      <c r="AH144" s="9"/>
    </row>
    <row r="145" spans="1:34" x14ac:dyDescent="0.25">
      <c r="A145" s="9"/>
      <c r="B145" s="9"/>
      <c r="C145" s="9"/>
      <c r="D145" s="9"/>
      <c r="E145" s="9"/>
      <c r="F145" s="9"/>
      <c r="G145" s="9"/>
      <c r="H145" s="9"/>
      <c r="I145" s="9"/>
      <c r="J145" s="9"/>
      <c r="K145" s="9"/>
      <c r="L145" s="9"/>
      <c r="M145" s="9"/>
      <c r="N145" s="9"/>
      <c r="O145" s="9"/>
      <c r="P145" s="9"/>
      <c r="S145" s="9"/>
      <c r="V145" s="9"/>
      <c r="W145" s="17"/>
      <c r="X145" s="9"/>
      <c r="Y145" s="9"/>
      <c r="Z145" s="9"/>
      <c r="AA145" s="9"/>
      <c r="AB145" s="9"/>
      <c r="AC145" s="9"/>
      <c r="AD145" s="9"/>
      <c r="AE145" s="9"/>
      <c r="AF145" s="9"/>
      <c r="AG145" s="9"/>
      <c r="AH145" s="9"/>
    </row>
    <row r="146" spans="1:34" x14ac:dyDescent="0.25">
      <c r="A146" s="9"/>
      <c r="B146" s="9"/>
      <c r="C146" s="9"/>
      <c r="D146" s="9"/>
      <c r="E146" s="9"/>
      <c r="F146" s="9"/>
      <c r="G146" s="9"/>
      <c r="H146" s="9"/>
      <c r="I146" s="9"/>
      <c r="J146" s="9"/>
      <c r="K146" s="9"/>
      <c r="L146" s="9"/>
      <c r="M146" s="9"/>
      <c r="N146" s="9"/>
      <c r="O146" s="9"/>
      <c r="P146" s="9"/>
      <c r="S146" s="9"/>
      <c r="V146" s="9"/>
      <c r="W146" s="17"/>
      <c r="X146" s="9"/>
      <c r="Y146" s="9"/>
      <c r="Z146" s="9"/>
      <c r="AA146" s="9"/>
      <c r="AB146" s="9"/>
      <c r="AC146" s="9"/>
      <c r="AD146" s="9"/>
      <c r="AE146" s="9"/>
      <c r="AF146" s="9"/>
      <c r="AG146" s="9"/>
      <c r="AH146" s="9"/>
    </row>
    <row r="147" spans="1:34" x14ac:dyDescent="0.25">
      <c r="A147" s="9"/>
      <c r="B147" s="9"/>
      <c r="C147" s="9"/>
      <c r="D147" s="9"/>
      <c r="E147" s="9"/>
      <c r="F147" s="9"/>
      <c r="G147" s="9"/>
      <c r="H147" s="9"/>
      <c r="I147" s="9"/>
      <c r="J147" s="9"/>
      <c r="K147" s="9"/>
      <c r="L147" s="9"/>
      <c r="M147" s="9"/>
      <c r="N147" s="9"/>
      <c r="O147" s="9"/>
      <c r="P147" s="9"/>
      <c r="S147" s="9"/>
      <c r="V147" s="9"/>
      <c r="W147" s="17"/>
      <c r="X147" s="9"/>
      <c r="Y147" s="9"/>
      <c r="Z147" s="9"/>
      <c r="AA147" s="9"/>
      <c r="AB147" s="9"/>
      <c r="AC147" s="9"/>
      <c r="AD147" s="9"/>
      <c r="AE147" s="9"/>
      <c r="AF147" s="9"/>
      <c r="AG147" s="9"/>
      <c r="AH147" s="9"/>
    </row>
    <row r="148" spans="1:34" x14ac:dyDescent="0.25">
      <c r="A148" s="9"/>
      <c r="B148" s="9"/>
      <c r="C148" s="9"/>
      <c r="D148" s="9"/>
      <c r="E148" s="9"/>
      <c r="F148" s="9"/>
      <c r="G148" s="9"/>
      <c r="H148" s="9"/>
      <c r="I148" s="9"/>
      <c r="J148" s="9"/>
      <c r="K148" s="9"/>
      <c r="L148" s="9"/>
      <c r="M148" s="9"/>
      <c r="N148" s="9"/>
      <c r="O148" s="9"/>
      <c r="P148" s="9"/>
      <c r="S148" s="9"/>
      <c r="V148" s="9"/>
      <c r="W148" s="17"/>
      <c r="X148" s="9"/>
      <c r="Y148" s="9"/>
      <c r="Z148" s="9"/>
      <c r="AA148" s="9"/>
      <c r="AB148" s="9"/>
      <c r="AC148" s="9"/>
      <c r="AD148" s="9"/>
      <c r="AE148" s="9"/>
      <c r="AF148" s="9"/>
      <c r="AG148" s="9"/>
      <c r="AH148" s="9"/>
    </row>
    <row r="149" spans="1:34" x14ac:dyDescent="0.25">
      <c r="A149" s="9"/>
      <c r="B149" s="9"/>
      <c r="C149" s="9"/>
      <c r="D149" s="9"/>
      <c r="E149" s="9"/>
      <c r="F149" s="9"/>
      <c r="G149" s="9"/>
      <c r="H149" s="9"/>
      <c r="I149" s="9"/>
      <c r="J149" s="9"/>
      <c r="K149" s="9"/>
      <c r="L149" s="9"/>
      <c r="M149" s="9"/>
      <c r="N149" s="9"/>
      <c r="O149" s="9"/>
      <c r="P149" s="9"/>
      <c r="S149" s="9"/>
      <c r="V149" s="9"/>
      <c r="W149" s="17"/>
      <c r="X149" s="9"/>
      <c r="Y149" s="9"/>
      <c r="Z149" s="9"/>
      <c r="AA149" s="9"/>
      <c r="AB149" s="9"/>
      <c r="AC149" s="9"/>
      <c r="AD149" s="9"/>
      <c r="AE149" s="9"/>
      <c r="AF149" s="9"/>
      <c r="AG149" s="9"/>
      <c r="AH149" s="9"/>
    </row>
    <row r="150" spans="1:34" x14ac:dyDescent="0.25">
      <c r="A150" s="9"/>
      <c r="B150" s="9"/>
      <c r="C150" s="9"/>
      <c r="D150" s="9"/>
      <c r="E150" s="9"/>
      <c r="F150" s="9"/>
      <c r="G150" s="9"/>
      <c r="H150" s="9"/>
      <c r="I150" s="9"/>
      <c r="J150" s="9"/>
      <c r="K150" s="9"/>
      <c r="L150" s="9"/>
      <c r="M150" s="9"/>
      <c r="N150" s="9"/>
      <c r="O150" s="9"/>
      <c r="P150" s="9"/>
      <c r="S150" s="9"/>
      <c r="V150" s="9"/>
      <c r="W150" s="17"/>
      <c r="X150" s="9"/>
      <c r="Y150" s="9"/>
      <c r="Z150" s="9"/>
      <c r="AA150" s="9"/>
      <c r="AB150" s="9"/>
      <c r="AC150" s="9"/>
      <c r="AD150" s="9"/>
      <c r="AE150" s="9"/>
      <c r="AF150" s="9"/>
      <c r="AG150" s="9"/>
      <c r="AH150" s="9"/>
    </row>
    <row r="151" spans="1:34" x14ac:dyDescent="0.25">
      <c r="A151" s="9"/>
      <c r="B151" s="9"/>
      <c r="C151" s="9"/>
      <c r="D151" s="9"/>
      <c r="E151" s="9"/>
      <c r="F151" s="9"/>
      <c r="G151" s="9"/>
      <c r="H151" s="9"/>
      <c r="I151" s="9"/>
      <c r="J151" s="9"/>
      <c r="K151" s="9"/>
      <c r="L151" s="9"/>
      <c r="M151" s="9"/>
      <c r="N151" s="9"/>
      <c r="O151" s="9"/>
      <c r="P151" s="9"/>
      <c r="S151" s="9"/>
      <c r="V151" s="9"/>
      <c r="W151" s="17"/>
      <c r="X151" s="9"/>
      <c r="Y151" s="9"/>
      <c r="Z151" s="9"/>
      <c r="AA151" s="9"/>
      <c r="AB151" s="9"/>
      <c r="AC151" s="9"/>
      <c r="AD151" s="9"/>
      <c r="AE151" s="9"/>
      <c r="AF151" s="9"/>
      <c r="AG151" s="9"/>
      <c r="AH151" s="9"/>
    </row>
    <row r="152" spans="1:34" x14ac:dyDescent="0.25">
      <c r="A152" s="9"/>
      <c r="B152" s="9"/>
      <c r="C152" s="9"/>
      <c r="D152" s="9"/>
      <c r="E152" s="9"/>
      <c r="F152" s="9"/>
      <c r="G152" s="9"/>
      <c r="H152" s="9"/>
      <c r="I152" s="9"/>
      <c r="J152" s="9"/>
      <c r="K152" s="9"/>
      <c r="L152" s="9"/>
      <c r="M152" s="9"/>
      <c r="N152" s="9"/>
      <c r="O152" s="9"/>
      <c r="P152" s="9"/>
      <c r="S152" s="9"/>
      <c r="V152" s="9"/>
      <c r="W152" s="17"/>
      <c r="X152" s="9"/>
      <c r="Y152" s="9"/>
      <c r="Z152" s="9"/>
      <c r="AA152" s="9"/>
      <c r="AB152" s="9"/>
      <c r="AC152" s="9"/>
      <c r="AD152" s="9"/>
      <c r="AE152" s="9"/>
      <c r="AF152" s="9"/>
      <c r="AG152" s="9"/>
      <c r="AH152" s="9"/>
    </row>
    <row r="153" spans="1:34" x14ac:dyDescent="0.25">
      <c r="A153" s="9"/>
      <c r="B153" s="9"/>
      <c r="C153" s="9"/>
      <c r="D153" s="9"/>
      <c r="E153" s="9"/>
      <c r="F153" s="9"/>
      <c r="G153" s="9"/>
      <c r="H153" s="9"/>
      <c r="I153" s="9"/>
      <c r="J153" s="9"/>
      <c r="K153" s="9"/>
      <c r="L153" s="9"/>
      <c r="M153" s="9"/>
      <c r="N153" s="9"/>
      <c r="O153" s="9"/>
      <c r="P153" s="9"/>
      <c r="S153" s="9"/>
      <c r="V153" s="9"/>
      <c r="W153" s="17"/>
      <c r="X153" s="9"/>
      <c r="Y153" s="9"/>
      <c r="Z153" s="9"/>
      <c r="AA153" s="9"/>
      <c r="AB153" s="9"/>
      <c r="AC153" s="9"/>
      <c r="AD153" s="9"/>
      <c r="AE153" s="9"/>
      <c r="AF153" s="9"/>
      <c r="AG153" s="9"/>
      <c r="AH153" s="9"/>
    </row>
    <row r="154" spans="1:34" x14ac:dyDescent="0.25">
      <c r="A154" s="9"/>
      <c r="B154" s="9"/>
      <c r="C154" s="9"/>
      <c r="D154" s="9"/>
      <c r="E154" s="9"/>
      <c r="F154" s="9"/>
      <c r="G154" s="9"/>
      <c r="H154" s="9"/>
      <c r="I154" s="9"/>
      <c r="J154" s="9"/>
      <c r="K154" s="9"/>
      <c r="L154" s="9"/>
      <c r="M154" s="9"/>
      <c r="N154" s="9"/>
      <c r="O154" s="9"/>
      <c r="P154" s="9"/>
      <c r="S154" s="9"/>
      <c r="V154" s="9"/>
      <c r="W154" s="17"/>
      <c r="X154" s="9"/>
      <c r="Y154" s="9"/>
      <c r="Z154" s="9"/>
      <c r="AA154" s="9"/>
      <c r="AB154" s="9"/>
      <c r="AC154" s="9"/>
      <c r="AD154" s="9"/>
      <c r="AE154" s="9"/>
      <c r="AF154" s="9"/>
      <c r="AG154" s="9"/>
      <c r="AH154" s="9"/>
    </row>
    <row r="155" spans="1:34" x14ac:dyDescent="0.25">
      <c r="A155" s="9"/>
      <c r="B155" s="9"/>
      <c r="C155" s="9"/>
      <c r="D155" s="9"/>
      <c r="E155" s="9"/>
      <c r="F155" s="9"/>
      <c r="G155" s="9"/>
      <c r="H155" s="9"/>
      <c r="I155" s="9"/>
      <c r="J155" s="9"/>
      <c r="K155" s="9"/>
      <c r="L155" s="9"/>
      <c r="M155" s="9"/>
      <c r="N155" s="9"/>
      <c r="O155" s="9"/>
      <c r="P155" s="9"/>
      <c r="S155" s="9"/>
      <c r="V155" s="9"/>
      <c r="W155" s="17"/>
      <c r="X155" s="9"/>
      <c r="Y155" s="9"/>
      <c r="Z155" s="9"/>
      <c r="AA155" s="9"/>
      <c r="AB155" s="9"/>
      <c r="AC155" s="9"/>
      <c r="AD155" s="9"/>
      <c r="AE155" s="9"/>
      <c r="AF155" s="9"/>
      <c r="AG155" s="9"/>
      <c r="AH155" s="9"/>
    </row>
    <row r="156" spans="1:34" x14ac:dyDescent="0.25">
      <c r="A156" s="9"/>
      <c r="B156" s="9"/>
      <c r="C156" s="9"/>
      <c r="D156" s="9"/>
      <c r="E156" s="9"/>
      <c r="F156" s="9"/>
      <c r="G156" s="9"/>
      <c r="H156" s="9"/>
      <c r="I156" s="9"/>
      <c r="J156" s="9"/>
      <c r="K156" s="9"/>
      <c r="L156" s="9"/>
      <c r="M156" s="9"/>
      <c r="N156" s="9"/>
      <c r="O156" s="9"/>
      <c r="P156" s="9"/>
      <c r="S156" s="9"/>
      <c r="V156" s="9"/>
      <c r="W156" s="17"/>
      <c r="X156" s="9"/>
      <c r="Y156" s="9"/>
      <c r="Z156" s="9"/>
      <c r="AA156" s="9"/>
      <c r="AB156" s="9"/>
      <c r="AC156" s="9"/>
      <c r="AD156" s="9"/>
      <c r="AE156" s="9"/>
      <c r="AF156" s="9"/>
      <c r="AG156" s="9"/>
      <c r="AH156" s="9"/>
    </row>
    <row r="157" spans="1:34" x14ac:dyDescent="0.25">
      <c r="A157" s="9"/>
      <c r="B157" s="9"/>
      <c r="C157" s="9"/>
      <c r="D157" s="9"/>
      <c r="E157" s="9"/>
      <c r="F157" s="9"/>
      <c r="G157" s="9"/>
      <c r="H157" s="9"/>
      <c r="I157" s="9"/>
      <c r="J157" s="9"/>
      <c r="K157" s="9"/>
      <c r="L157" s="9"/>
      <c r="M157" s="9"/>
      <c r="N157" s="9"/>
      <c r="O157" s="9"/>
      <c r="P157" s="9"/>
      <c r="S157" s="9"/>
      <c r="V157" s="9"/>
      <c r="W157" s="17"/>
      <c r="X157" s="9"/>
      <c r="Y157" s="9"/>
      <c r="Z157" s="9"/>
      <c r="AA157" s="9"/>
      <c r="AB157" s="9"/>
      <c r="AC157" s="9"/>
      <c r="AD157" s="9"/>
      <c r="AE157" s="9"/>
      <c r="AF157" s="9"/>
      <c r="AG157" s="9"/>
      <c r="AH157" s="9"/>
    </row>
    <row r="158" spans="1:34" x14ac:dyDescent="0.25">
      <c r="A158" s="9"/>
      <c r="B158" s="9"/>
      <c r="C158" s="9"/>
      <c r="D158" s="9"/>
      <c r="E158" s="9"/>
      <c r="F158" s="9"/>
      <c r="G158" s="9"/>
      <c r="H158" s="9"/>
      <c r="I158" s="9"/>
      <c r="J158" s="9"/>
      <c r="K158" s="9"/>
      <c r="L158" s="9"/>
      <c r="M158" s="9"/>
      <c r="N158" s="9"/>
      <c r="O158" s="9"/>
      <c r="P158" s="9"/>
      <c r="S158" s="9"/>
      <c r="V158" s="9"/>
      <c r="W158" s="17"/>
      <c r="X158" s="9"/>
      <c r="Y158" s="9"/>
      <c r="Z158" s="9"/>
      <c r="AA158" s="9"/>
      <c r="AB158" s="9"/>
      <c r="AC158" s="9"/>
      <c r="AD158" s="9"/>
      <c r="AE158" s="9"/>
      <c r="AF158" s="9"/>
      <c r="AG158" s="9"/>
      <c r="AH158" s="9"/>
    </row>
    <row r="159" spans="1:34" x14ac:dyDescent="0.25">
      <c r="A159" s="9"/>
      <c r="B159" s="9"/>
      <c r="C159" s="9"/>
      <c r="D159" s="9"/>
      <c r="E159" s="9"/>
      <c r="F159" s="9"/>
      <c r="G159" s="9"/>
      <c r="H159" s="9"/>
      <c r="I159" s="9"/>
      <c r="J159" s="9"/>
      <c r="K159" s="9"/>
      <c r="L159" s="9"/>
      <c r="M159" s="9"/>
      <c r="N159" s="9"/>
      <c r="O159" s="9"/>
      <c r="P159" s="9"/>
      <c r="S159" s="9"/>
      <c r="V159" s="9"/>
      <c r="W159" s="17"/>
      <c r="X159" s="9"/>
      <c r="Y159" s="9"/>
      <c r="Z159" s="9"/>
      <c r="AA159" s="9"/>
      <c r="AB159" s="9"/>
      <c r="AC159" s="9"/>
      <c r="AD159" s="9"/>
      <c r="AE159" s="9"/>
      <c r="AF159" s="9"/>
      <c r="AG159" s="9"/>
      <c r="AH159" s="9"/>
    </row>
    <row r="160" spans="1:34" x14ac:dyDescent="0.25">
      <c r="A160" s="9"/>
      <c r="B160" s="9"/>
      <c r="C160" s="9"/>
      <c r="D160" s="9"/>
      <c r="E160" s="9"/>
      <c r="F160" s="9"/>
      <c r="G160" s="9"/>
      <c r="H160" s="9"/>
      <c r="I160" s="9"/>
      <c r="J160" s="9"/>
      <c r="K160" s="9"/>
      <c r="L160" s="9"/>
      <c r="M160" s="9"/>
      <c r="N160" s="9"/>
      <c r="O160" s="9"/>
      <c r="P160" s="9"/>
      <c r="S160" s="9"/>
      <c r="V160" s="9"/>
      <c r="W160" s="17"/>
      <c r="X160" s="9"/>
      <c r="Y160" s="9"/>
      <c r="Z160" s="9"/>
      <c r="AA160" s="9"/>
      <c r="AB160" s="9"/>
      <c r="AC160" s="9"/>
      <c r="AD160" s="9"/>
      <c r="AE160" s="9"/>
      <c r="AF160" s="9"/>
      <c r="AG160" s="9"/>
      <c r="AH160" s="9"/>
    </row>
    <row r="161" spans="1:34" x14ac:dyDescent="0.25">
      <c r="A161" s="9"/>
      <c r="B161" s="9"/>
      <c r="C161" s="9"/>
      <c r="D161" s="9"/>
      <c r="E161" s="9"/>
      <c r="F161" s="9"/>
      <c r="G161" s="9"/>
      <c r="H161" s="9"/>
      <c r="I161" s="9"/>
      <c r="J161" s="9"/>
      <c r="K161" s="9"/>
      <c r="L161" s="9"/>
      <c r="M161" s="9"/>
      <c r="N161" s="9"/>
      <c r="O161" s="9"/>
      <c r="P161" s="9"/>
      <c r="S161" s="9"/>
      <c r="V161" s="9"/>
      <c r="W161" s="17"/>
      <c r="X161" s="9"/>
      <c r="Y161" s="9"/>
      <c r="Z161" s="9"/>
      <c r="AA161" s="9"/>
      <c r="AB161" s="9"/>
      <c r="AC161" s="9"/>
      <c r="AD161" s="9"/>
      <c r="AE161" s="9"/>
      <c r="AF161" s="9"/>
      <c r="AG161" s="9"/>
      <c r="AH161" s="9"/>
    </row>
    <row r="162" spans="1:34" x14ac:dyDescent="0.25">
      <c r="A162" s="9"/>
      <c r="B162" s="9"/>
      <c r="C162" s="9"/>
      <c r="D162" s="9"/>
      <c r="E162" s="9"/>
      <c r="F162" s="9"/>
      <c r="G162" s="9"/>
      <c r="H162" s="9"/>
      <c r="I162" s="9"/>
      <c r="J162" s="9"/>
      <c r="K162" s="9"/>
      <c r="L162" s="9"/>
      <c r="M162" s="9"/>
      <c r="N162" s="9"/>
      <c r="O162" s="9"/>
      <c r="P162" s="9"/>
      <c r="S162" s="9"/>
      <c r="V162" s="9"/>
      <c r="W162" s="17"/>
      <c r="X162" s="9"/>
      <c r="Y162" s="9"/>
      <c r="Z162" s="9"/>
      <c r="AA162" s="9"/>
      <c r="AB162" s="9"/>
      <c r="AC162" s="9"/>
      <c r="AD162" s="9"/>
      <c r="AE162" s="9"/>
      <c r="AF162" s="9"/>
      <c r="AG162" s="9"/>
      <c r="AH162" s="9"/>
    </row>
    <row r="163" spans="1:34" x14ac:dyDescent="0.25">
      <c r="A163" s="9"/>
      <c r="B163" s="9"/>
      <c r="C163" s="9"/>
      <c r="D163" s="9"/>
      <c r="E163" s="9"/>
      <c r="F163" s="9"/>
      <c r="G163" s="9"/>
      <c r="H163" s="9"/>
      <c r="I163" s="9"/>
      <c r="J163" s="9"/>
      <c r="K163" s="9"/>
      <c r="L163" s="9"/>
      <c r="M163" s="9"/>
      <c r="N163" s="9"/>
      <c r="O163" s="9"/>
      <c r="P163" s="9"/>
      <c r="S163" s="9"/>
      <c r="V163" s="9"/>
      <c r="W163" s="17"/>
      <c r="X163" s="9"/>
      <c r="Y163" s="9"/>
      <c r="Z163" s="9"/>
      <c r="AA163" s="9"/>
      <c r="AB163" s="9"/>
      <c r="AC163" s="9"/>
      <c r="AD163" s="9"/>
      <c r="AE163" s="9"/>
      <c r="AF163" s="9"/>
      <c r="AG163" s="9"/>
      <c r="AH163" s="9"/>
    </row>
    <row r="164" spans="1:34" x14ac:dyDescent="0.25">
      <c r="A164" s="9"/>
      <c r="B164" s="9"/>
      <c r="C164" s="9"/>
      <c r="D164" s="9"/>
      <c r="E164" s="9"/>
      <c r="F164" s="9"/>
      <c r="G164" s="9"/>
      <c r="H164" s="9"/>
      <c r="I164" s="9"/>
      <c r="J164" s="9"/>
      <c r="K164" s="9"/>
      <c r="L164" s="9"/>
      <c r="M164" s="9"/>
      <c r="N164" s="9"/>
      <c r="O164" s="9"/>
      <c r="P164" s="9"/>
      <c r="S164" s="9"/>
      <c r="V164" s="9"/>
      <c r="W164" s="17"/>
      <c r="X164" s="9"/>
      <c r="Y164" s="9"/>
      <c r="Z164" s="9"/>
      <c r="AA164" s="9"/>
      <c r="AB164" s="9"/>
      <c r="AC164" s="9"/>
      <c r="AD164" s="9"/>
      <c r="AE164" s="9"/>
      <c r="AF164" s="9"/>
      <c r="AG164" s="9"/>
      <c r="AH164" s="9"/>
    </row>
    <row r="165" spans="1:34" x14ac:dyDescent="0.25">
      <c r="A165" s="9"/>
      <c r="B165" s="9"/>
      <c r="C165" s="9"/>
      <c r="D165" s="9"/>
      <c r="E165" s="9"/>
      <c r="F165" s="9"/>
      <c r="G165" s="9"/>
      <c r="H165" s="9"/>
      <c r="I165" s="9"/>
      <c r="J165" s="9"/>
      <c r="K165" s="9"/>
      <c r="L165" s="9"/>
      <c r="M165" s="9"/>
      <c r="N165" s="9"/>
      <c r="O165" s="9"/>
      <c r="P165" s="9"/>
      <c r="S165" s="9"/>
      <c r="V165" s="9"/>
      <c r="W165" s="17"/>
      <c r="X165" s="9"/>
      <c r="Y165" s="9"/>
      <c r="Z165" s="9"/>
      <c r="AA165" s="9"/>
      <c r="AB165" s="9"/>
      <c r="AC165" s="9"/>
      <c r="AD165" s="9"/>
      <c r="AE165" s="9"/>
      <c r="AF165" s="9"/>
      <c r="AG165" s="9"/>
      <c r="AH165" s="9"/>
    </row>
    <row r="166" spans="1:34" x14ac:dyDescent="0.25">
      <c r="A166" s="9"/>
      <c r="B166" s="9"/>
      <c r="C166" s="9"/>
      <c r="D166" s="9"/>
      <c r="E166" s="9"/>
      <c r="F166" s="9"/>
      <c r="G166" s="9"/>
      <c r="H166" s="9"/>
      <c r="I166" s="9"/>
      <c r="J166" s="9"/>
      <c r="K166" s="9"/>
      <c r="L166" s="9"/>
      <c r="M166" s="9"/>
      <c r="N166" s="9"/>
      <c r="O166" s="9"/>
      <c r="P166" s="9"/>
      <c r="S166" s="9"/>
      <c r="V166" s="9"/>
      <c r="W166" s="17"/>
      <c r="X166" s="9"/>
      <c r="Y166" s="9"/>
      <c r="Z166" s="9"/>
      <c r="AA166" s="9"/>
      <c r="AB166" s="9"/>
      <c r="AC166" s="9"/>
      <c r="AD166" s="9"/>
      <c r="AE166" s="9"/>
      <c r="AF166" s="9"/>
      <c r="AG166" s="9"/>
      <c r="AH166" s="9"/>
    </row>
    <row r="167" spans="1:34" x14ac:dyDescent="0.25">
      <c r="A167" s="9"/>
      <c r="B167" s="9"/>
      <c r="C167" s="9"/>
      <c r="D167" s="9"/>
      <c r="E167" s="9"/>
      <c r="F167" s="9"/>
      <c r="G167" s="9"/>
      <c r="H167" s="9"/>
      <c r="I167" s="9"/>
      <c r="J167" s="9"/>
      <c r="K167" s="9"/>
      <c r="L167" s="9"/>
      <c r="M167" s="9"/>
      <c r="N167" s="9"/>
      <c r="O167" s="9"/>
      <c r="P167" s="9"/>
      <c r="S167" s="9"/>
      <c r="V167" s="9"/>
      <c r="W167" s="17"/>
      <c r="X167" s="9"/>
      <c r="Y167" s="9"/>
      <c r="Z167" s="9"/>
      <c r="AA167" s="9"/>
      <c r="AB167" s="9"/>
      <c r="AC167" s="9"/>
      <c r="AD167" s="9"/>
      <c r="AE167" s="9"/>
      <c r="AF167" s="9"/>
      <c r="AG167" s="9"/>
      <c r="AH167" s="9"/>
    </row>
    <row r="168" spans="1:34" x14ac:dyDescent="0.25">
      <c r="A168" s="9"/>
      <c r="B168" s="9"/>
      <c r="C168" s="9"/>
      <c r="D168" s="9"/>
      <c r="E168" s="9"/>
      <c r="F168" s="9"/>
      <c r="G168" s="9"/>
      <c r="H168" s="9"/>
      <c r="I168" s="9"/>
      <c r="J168" s="9"/>
      <c r="K168" s="9"/>
      <c r="L168" s="9"/>
      <c r="M168" s="9"/>
      <c r="N168" s="9"/>
      <c r="O168" s="9"/>
      <c r="P168" s="9"/>
      <c r="S168" s="9"/>
      <c r="V168" s="9"/>
      <c r="W168" s="17"/>
      <c r="X168" s="9"/>
      <c r="Y168" s="9"/>
      <c r="Z168" s="9"/>
      <c r="AA168" s="9"/>
      <c r="AB168" s="9"/>
      <c r="AC168" s="9"/>
      <c r="AD168" s="9"/>
      <c r="AE168" s="9"/>
      <c r="AF168" s="9"/>
      <c r="AG168" s="9"/>
      <c r="AH168" s="9"/>
    </row>
    <row r="169" spans="1:34" x14ac:dyDescent="0.25">
      <c r="A169" s="9"/>
      <c r="B169" s="9"/>
      <c r="C169" s="9"/>
      <c r="D169" s="9"/>
      <c r="E169" s="9"/>
      <c r="F169" s="9"/>
      <c r="G169" s="9"/>
      <c r="H169" s="9"/>
      <c r="I169" s="9"/>
      <c r="J169" s="9"/>
      <c r="K169" s="9"/>
      <c r="L169" s="9"/>
      <c r="M169" s="9"/>
      <c r="N169" s="9"/>
      <c r="O169" s="9"/>
      <c r="P169" s="9"/>
      <c r="S169" s="9"/>
      <c r="V169" s="9"/>
      <c r="W169" s="17"/>
      <c r="X169" s="9"/>
      <c r="Y169" s="9"/>
      <c r="Z169" s="9"/>
      <c r="AA169" s="9"/>
      <c r="AB169" s="9"/>
      <c r="AC169" s="9"/>
      <c r="AD169" s="9"/>
      <c r="AE169" s="9"/>
      <c r="AF169" s="9"/>
      <c r="AG169" s="9"/>
      <c r="AH169" s="9"/>
    </row>
    <row r="170" spans="1:34" x14ac:dyDescent="0.25">
      <c r="A170" s="9"/>
      <c r="B170" s="9"/>
      <c r="C170" s="9"/>
      <c r="D170" s="9"/>
      <c r="E170" s="9"/>
      <c r="F170" s="9"/>
      <c r="G170" s="9"/>
      <c r="H170" s="9"/>
      <c r="I170" s="9"/>
      <c r="J170" s="9"/>
      <c r="K170" s="9"/>
      <c r="L170" s="9"/>
      <c r="M170" s="9"/>
      <c r="N170" s="9"/>
      <c r="O170" s="9"/>
      <c r="P170" s="9"/>
      <c r="S170" s="9"/>
      <c r="V170" s="9"/>
      <c r="W170" s="17"/>
      <c r="X170" s="9"/>
      <c r="Y170" s="9"/>
      <c r="Z170" s="9"/>
      <c r="AA170" s="9"/>
      <c r="AB170" s="9"/>
      <c r="AC170" s="9"/>
      <c r="AD170" s="9"/>
      <c r="AE170" s="9"/>
      <c r="AF170" s="9"/>
      <c r="AG170" s="9"/>
      <c r="AH170" s="9"/>
    </row>
    <row r="171" spans="1:34" x14ac:dyDescent="0.25">
      <c r="A171" s="9"/>
      <c r="B171" s="9"/>
      <c r="C171" s="9"/>
      <c r="D171" s="9"/>
      <c r="E171" s="9"/>
      <c r="F171" s="9"/>
      <c r="G171" s="9"/>
      <c r="H171" s="9"/>
      <c r="I171" s="9"/>
      <c r="J171" s="9"/>
      <c r="K171" s="9"/>
      <c r="L171" s="9"/>
      <c r="M171" s="9"/>
      <c r="N171" s="9"/>
      <c r="O171" s="9"/>
      <c r="P171" s="9"/>
      <c r="S171" s="9"/>
      <c r="V171" s="9"/>
      <c r="W171" s="17"/>
      <c r="X171" s="9"/>
      <c r="Y171" s="9"/>
      <c r="Z171" s="9"/>
      <c r="AA171" s="9"/>
      <c r="AB171" s="9"/>
      <c r="AC171" s="9"/>
      <c r="AD171" s="9"/>
      <c r="AE171" s="9"/>
      <c r="AF171" s="9"/>
      <c r="AG171" s="9"/>
      <c r="AH171" s="9"/>
    </row>
    <row r="172" spans="1:34" x14ac:dyDescent="0.25">
      <c r="A172" s="9"/>
      <c r="B172" s="9"/>
      <c r="C172" s="9"/>
      <c r="D172" s="9"/>
      <c r="E172" s="9"/>
      <c r="F172" s="9"/>
      <c r="G172" s="9"/>
      <c r="H172" s="9"/>
      <c r="I172" s="9"/>
      <c r="J172" s="9"/>
      <c r="K172" s="9"/>
      <c r="L172" s="9"/>
      <c r="M172" s="9"/>
      <c r="N172" s="9"/>
      <c r="O172" s="9"/>
      <c r="P172" s="9"/>
      <c r="S172" s="9"/>
      <c r="V172" s="9"/>
      <c r="W172" s="17"/>
      <c r="X172" s="9"/>
      <c r="Y172" s="9"/>
      <c r="Z172" s="9"/>
      <c r="AA172" s="9"/>
      <c r="AB172" s="9"/>
      <c r="AC172" s="9"/>
      <c r="AD172" s="9"/>
      <c r="AE172" s="9"/>
      <c r="AF172" s="9"/>
      <c r="AG172" s="9"/>
      <c r="AH172" s="9"/>
    </row>
    <row r="173" spans="1:34" x14ac:dyDescent="0.25">
      <c r="A173" s="9"/>
      <c r="B173" s="9"/>
      <c r="C173" s="9"/>
      <c r="D173" s="9"/>
      <c r="E173" s="9"/>
      <c r="F173" s="9"/>
      <c r="G173" s="9"/>
      <c r="H173" s="9"/>
      <c r="I173" s="9"/>
      <c r="J173" s="9"/>
      <c r="K173" s="9"/>
      <c r="L173" s="9"/>
      <c r="M173" s="9"/>
      <c r="N173" s="9"/>
      <c r="O173" s="9"/>
      <c r="P173" s="9"/>
      <c r="S173" s="9"/>
      <c r="V173" s="9"/>
      <c r="W173" s="17"/>
      <c r="X173" s="9"/>
      <c r="Y173" s="9"/>
      <c r="Z173" s="9"/>
      <c r="AA173" s="9"/>
      <c r="AB173" s="9"/>
      <c r="AC173" s="9"/>
      <c r="AD173" s="9"/>
      <c r="AE173" s="9"/>
      <c r="AF173" s="9"/>
      <c r="AG173" s="9"/>
      <c r="AH173" s="9"/>
    </row>
    <row r="174" spans="1:34" x14ac:dyDescent="0.25">
      <c r="A174" s="9"/>
      <c r="B174" s="9"/>
      <c r="C174" s="9"/>
      <c r="D174" s="9"/>
      <c r="E174" s="9"/>
      <c r="F174" s="9"/>
      <c r="G174" s="9"/>
      <c r="H174" s="9"/>
      <c r="I174" s="9"/>
      <c r="J174" s="9"/>
      <c r="K174" s="9"/>
      <c r="L174" s="9"/>
      <c r="M174" s="9"/>
      <c r="N174" s="9"/>
      <c r="O174" s="9"/>
      <c r="P174" s="9"/>
      <c r="S174" s="9"/>
      <c r="V174" s="9"/>
      <c r="W174" s="17"/>
      <c r="X174" s="9"/>
      <c r="Y174" s="9"/>
      <c r="Z174" s="9"/>
      <c r="AA174" s="9"/>
      <c r="AB174" s="9"/>
      <c r="AC174" s="9"/>
      <c r="AD174" s="9"/>
      <c r="AE174" s="9"/>
      <c r="AF174" s="9"/>
      <c r="AG174" s="9"/>
      <c r="AH174" s="9"/>
    </row>
    <row r="175" spans="1:34" x14ac:dyDescent="0.25">
      <c r="A175" s="9"/>
      <c r="B175" s="9"/>
      <c r="C175" s="9"/>
      <c r="D175" s="9"/>
      <c r="E175" s="9"/>
      <c r="F175" s="9"/>
      <c r="G175" s="9"/>
      <c r="H175" s="9"/>
      <c r="I175" s="9"/>
      <c r="J175" s="9"/>
      <c r="K175" s="9"/>
      <c r="L175" s="9"/>
      <c r="M175" s="9"/>
      <c r="N175" s="9"/>
      <c r="O175" s="9"/>
      <c r="P175" s="9"/>
      <c r="S175" s="9"/>
      <c r="V175" s="9"/>
      <c r="W175" s="17"/>
      <c r="X175" s="9"/>
      <c r="Y175" s="9"/>
      <c r="Z175" s="9"/>
      <c r="AA175" s="9"/>
      <c r="AB175" s="9"/>
      <c r="AC175" s="9"/>
      <c r="AD175" s="9"/>
      <c r="AE175" s="9"/>
      <c r="AF175" s="9"/>
      <c r="AG175" s="9"/>
      <c r="AH175" s="9"/>
    </row>
    <row r="176" spans="1:34" x14ac:dyDescent="0.25">
      <c r="A176" s="9"/>
      <c r="B176" s="9"/>
      <c r="C176" s="9"/>
      <c r="D176" s="9"/>
      <c r="E176" s="9"/>
      <c r="F176" s="9"/>
      <c r="G176" s="9"/>
      <c r="H176" s="9"/>
      <c r="I176" s="9"/>
      <c r="J176" s="9"/>
      <c r="K176" s="9"/>
      <c r="L176" s="9"/>
      <c r="M176" s="9"/>
      <c r="N176" s="9"/>
      <c r="O176" s="9"/>
      <c r="P176" s="9"/>
      <c r="S176" s="9"/>
      <c r="V176" s="9"/>
      <c r="W176" s="17"/>
      <c r="X176" s="9"/>
      <c r="Y176" s="9"/>
      <c r="Z176" s="9"/>
      <c r="AA176" s="9"/>
      <c r="AB176" s="9"/>
      <c r="AC176" s="9"/>
      <c r="AD176" s="9"/>
      <c r="AE176" s="9"/>
      <c r="AF176" s="9"/>
      <c r="AG176" s="9"/>
      <c r="AH176" s="9"/>
    </row>
    <row r="177" spans="1:34" x14ac:dyDescent="0.25">
      <c r="A177" s="9"/>
      <c r="B177" s="9"/>
      <c r="C177" s="9"/>
      <c r="D177" s="9"/>
      <c r="E177" s="9"/>
      <c r="F177" s="9"/>
      <c r="G177" s="9"/>
      <c r="H177" s="9"/>
      <c r="I177" s="9"/>
      <c r="J177" s="9"/>
      <c r="K177" s="9"/>
      <c r="L177" s="9"/>
      <c r="M177" s="9"/>
      <c r="N177" s="9"/>
      <c r="O177" s="9"/>
      <c r="P177" s="9"/>
      <c r="S177" s="9"/>
      <c r="V177" s="9"/>
      <c r="W177" s="17"/>
      <c r="X177" s="9"/>
      <c r="Y177" s="9"/>
      <c r="Z177" s="9"/>
      <c r="AA177" s="9"/>
      <c r="AB177" s="9"/>
      <c r="AC177" s="9"/>
      <c r="AD177" s="9"/>
      <c r="AE177" s="9"/>
      <c r="AF177" s="9"/>
      <c r="AG177" s="9"/>
      <c r="AH177" s="9"/>
    </row>
    <row r="178" spans="1:34" x14ac:dyDescent="0.25">
      <c r="A178" s="9"/>
      <c r="B178" s="9"/>
      <c r="C178" s="9"/>
      <c r="D178" s="9"/>
      <c r="E178" s="9"/>
      <c r="F178" s="9"/>
      <c r="G178" s="9"/>
      <c r="H178" s="9"/>
      <c r="I178" s="9"/>
      <c r="J178" s="9"/>
      <c r="K178" s="9"/>
      <c r="L178" s="9"/>
      <c r="M178" s="9"/>
      <c r="N178" s="9"/>
      <c r="O178" s="9"/>
      <c r="P178" s="9"/>
      <c r="S178" s="9"/>
      <c r="V178" s="9"/>
      <c r="W178" s="17"/>
      <c r="X178" s="9"/>
      <c r="Y178" s="9"/>
      <c r="Z178" s="9"/>
      <c r="AA178" s="9"/>
      <c r="AB178" s="9"/>
      <c r="AC178" s="9"/>
      <c r="AD178" s="9"/>
      <c r="AE178" s="9"/>
      <c r="AF178" s="9"/>
      <c r="AG178" s="9"/>
      <c r="AH178" s="9"/>
    </row>
    <row r="179" spans="1:34" x14ac:dyDescent="0.25">
      <c r="A179" s="9"/>
      <c r="B179" s="9"/>
      <c r="C179" s="9"/>
      <c r="D179" s="9"/>
      <c r="E179" s="9"/>
      <c r="F179" s="9"/>
      <c r="G179" s="9"/>
      <c r="H179" s="9"/>
      <c r="I179" s="9"/>
      <c r="J179" s="9"/>
      <c r="K179" s="9"/>
      <c r="L179" s="9"/>
      <c r="M179" s="9"/>
      <c r="N179" s="9"/>
      <c r="O179" s="9"/>
      <c r="P179" s="9"/>
      <c r="S179" s="9"/>
      <c r="V179" s="9"/>
      <c r="W179" s="17"/>
      <c r="X179" s="9"/>
      <c r="Y179" s="9"/>
      <c r="Z179" s="9"/>
      <c r="AA179" s="9"/>
      <c r="AB179" s="9"/>
      <c r="AC179" s="9"/>
      <c r="AD179" s="9"/>
      <c r="AE179" s="9"/>
      <c r="AF179" s="9"/>
      <c r="AG179" s="9"/>
      <c r="AH179" s="9"/>
    </row>
    <row r="180" spans="1:34" x14ac:dyDescent="0.25">
      <c r="A180" s="9"/>
      <c r="B180" s="9"/>
      <c r="C180" s="9"/>
      <c r="D180" s="9"/>
      <c r="E180" s="9"/>
      <c r="F180" s="9"/>
      <c r="G180" s="9"/>
      <c r="H180" s="9"/>
      <c r="I180" s="9"/>
      <c r="J180" s="9"/>
      <c r="K180" s="9"/>
      <c r="L180" s="9"/>
      <c r="M180" s="9"/>
      <c r="N180" s="9"/>
      <c r="O180" s="9"/>
      <c r="P180" s="9"/>
      <c r="S180" s="9"/>
      <c r="V180" s="9"/>
      <c r="W180" s="17"/>
      <c r="X180" s="9"/>
      <c r="Y180" s="9"/>
      <c r="Z180" s="9"/>
      <c r="AA180" s="9"/>
      <c r="AB180" s="9"/>
      <c r="AC180" s="9"/>
      <c r="AD180" s="9"/>
      <c r="AE180" s="9"/>
      <c r="AF180" s="9"/>
      <c r="AG180" s="9"/>
      <c r="AH180" s="9"/>
    </row>
    <row r="181" spans="1:34" x14ac:dyDescent="0.25">
      <c r="A181" s="9"/>
      <c r="B181" s="9"/>
      <c r="C181" s="9"/>
      <c r="D181" s="9"/>
      <c r="E181" s="9"/>
      <c r="F181" s="9"/>
      <c r="G181" s="9"/>
      <c r="H181" s="9"/>
      <c r="I181" s="9"/>
      <c r="J181" s="9"/>
      <c r="K181" s="9"/>
      <c r="L181" s="9"/>
      <c r="M181" s="9"/>
      <c r="N181" s="9"/>
      <c r="O181" s="9"/>
      <c r="P181" s="9"/>
      <c r="S181" s="9"/>
      <c r="V181" s="9"/>
      <c r="W181" s="17"/>
      <c r="X181" s="9"/>
      <c r="Y181" s="9"/>
      <c r="Z181" s="9"/>
      <c r="AA181" s="9"/>
      <c r="AB181" s="9"/>
      <c r="AC181" s="9"/>
      <c r="AD181" s="9"/>
      <c r="AE181" s="9"/>
      <c r="AF181" s="9"/>
      <c r="AG181" s="9"/>
      <c r="AH181" s="9"/>
    </row>
    <row r="182" spans="1:34" x14ac:dyDescent="0.25">
      <c r="A182" s="9"/>
      <c r="B182" s="9"/>
      <c r="C182" s="9"/>
      <c r="D182" s="9"/>
      <c r="E182" s="9"/>
      <c r="F182" s="9"/>
      <c r="G182" s="9"/>
      <c r="H182" s="9"/>
      <c r="I182" s="9"/>
      <c r="J182" s="9"/>
      <c r="K182" s="9"/>
      <c r="L182" s="9"/>
      <c r="M182" s="9"/>
      <c r="N182" s="9"/>
      <c r="O182" s="9"/>
      <c r="P182" s="9"/>
      <c r="S182" s="9"/>
      <c r="V182" s="9"/>
      <c r="W182" s="17"/>
      <c r="X182" s="9"/>
      <c r="Y182" s="9"/>
      <c r="Z182" s="9"/>
      <c r="AA182" s="9"/>
      <c r="AB182" s="9"/>
      <c r="AC182" s="9"/>
      <c r="AD182" s="9"/>
      <c r="AE182" s="9"/>
      <c r="AF182" s="9"/>
      <c r="AG182" s="9"/>
      <c r="AH182" s="9"/>
    </row>
    <row r="183" spans="1:34" x14ac:dyDescent="0.25">
      <c r="A183" s="9"/>
      <c r="B183" s="9"/>
      <c r="C183" s="9"/>
      <c r="D183" s="9"/>
      <c r="E183" s="9"/>
      <c r="F183" s="9"/>
      <c r="G183" s="9"/>
      <c r="H183" s="9"/>
      <c r="I183" s="9"/>
      <c r="J183" s="9"/>
      <c r="K183" s="9"/>
      <c r="L183" s="9"/>
      <c r="M183" s="9"/>
      <c r="N183" s="9"/>
      <c r="O183" s="9"/>
      <c r="P183" s="9"/>
      <c r="S183" s="9"/>
      <c r="V183" s="9"/>
      <c r="W183" s="17"/>
      <c r="X183" s="9"/>
      <c r="Y183" s="9"/>
      <c r="Z183" s="9"/>
      <c r="AA183" s="9"/>
      <c r="AB183" s="9"/>
      <c r="AC183" s="9"/>
      <c r="AD183" s="9"/>
      <c r="AE183" s="9"/>
      <c r="AF183" s="9"/>
      <c r="AG183" s="9"/>
      <c r="AH183" s="9"/>
    </row>
    <row r="184" spans="1:34" x14ac:dyDescent="0.25">
      <c r="A184" s="9"/>
      <c r="B184" s="9"/>
      <c r="C184" s="9"/>
      <c r="D184" s="9"/>
      <c r="E184" s="9"/>
      <c r="F184" s="9"/>
      <c r="G184" s="9"/>
      <c r="H184" s="9"/>
      <c r="I184" s="9"/>
      <c r="J184" s="9"/>
      <c r="K184" s="9"/>
      <c r="L184" s="9"/>
      <c r="M184" s="9"/>
      <c r="N184" s="9"/>
      <c r="O184" s="9"/>
      <c r="P184" s="9"/>
      <c r="S184" s="9"/>
      <c r="V184" s="9"/>
      <c r="W184" s="17"/>
      <c r="X184" s="9"/>
      <c r="Y184" s="9"/>
      <c r="Z184" s="9"/>
      <c r="AA184" s="9"/>
      <c r="AB184" s="9"/>
      <c r="AC184" s="9"/>
      <c r="AD184" s="9"/>
      <c r="AE184" s="9"/>
      <c r="AF184" s="9"/>
      <c r="AG184" s="9"/>
      <c r="AH184" s="9"/>
    </row>
    <row r="185" spans="1:34" x14ac:dyDescent="0.25">
      <c r="A185" s="9"/>
      <c r="B185" s="9"/>
      <c r="C185" s="9"/>
      <c r="D185" s="9"/>
      <c r="E185" s="9"/>
      <c r="F185" s="9"/>
      <c r="G185" s="9"/>
      <c r="H185" s="9"/>
      <c r="I185" s="9"/>
      <c r="J185" s="9"/>
      <c r="K185" s="9"/>
      <c r="L185" s="9"/>
      <c r="M185" s="9"/>
      <c r="N185" s="9"/>
      <c r="O185" s="9"/>
      <c r="P185" s="9"/>
      <c r="S185" s="9"/>
      <c r="V185" s="9"/>
      <c r="W185" s="17"/>
      <c r="X185" s="9"/>
      <c r="Y185" s="9"/>
      <c r="Z185" s="9"/>
      <c r="AA185" s="9"/>
      <c r="AB185" s="9"/>
      <c r="AC185" s="9"/>
      <c r="AD185" s="9"/>
      <c r="AE185" s="9"/>
      <c r="AF185" s="9"/>
      <c r="AG185" s="9"/>
      <c r="AH185" s="9"/>
    </row>
    <row r="186" spans="1:34" x14ac:dyDescent="0.25">
      <c r="A186" s="9"/>
      <c r="B186" s="9"/>
      <c r="C186" s="9"/>
      <c r="D186" s="9"/>
      <c r="E186" s="9"/>
      <c r="F186" s="9"/>
      <c r="G186" s="9"/>
      <c r="H186" s="9"/>
      <c r="I186" s="9"/>
      <c r="J186" s="9"/>
      <c r="K186" s="9"/>
      <c r="L186" s="9"/>
      <c r="M186" s="9"/>
      <c r="N186" s="9"/>
      <c r="O186" s="9"/>
      <c r="P186" s="9"/>
      <c r="S186" s="9"/>
      <c r="V186" s="9"/>
      <c r="W186" s="17"/>
      <c r="X186" s="9"/>
      <c r="Y186" s="9"/>
      <c r="Z186" s="9"/>
      <c r="AA186" s="9"/>
      <c r="AB186" s="9"/>
      <c r="AC186" s="9"/>
      <c r="AD186" s="9"/>
      <c r="AE186" s="9"/>
      <c r="AF186" s="9"/>
      <c r="AG186" s="9"/>
      <c r="AH186" s="9"/>
    </row>
    <row r="187" spans="1:34" x14ac:dyDescent="0.25">
      <c r="A187" s="9"/>
      <c r="B187" s="9"/>
      <c r="C187" s="9"/>
      <c r="D187" s="9"/>
      <c r="E187" s="9"/>
      <c r="F187" s="9"/>
      <c r="G187" s="9"/>
      <c r="H187" s="9"/>
      <c r="I187" s="9"/>
      <c r="J187" s="9"/>
      <c r="K187" s="9"/>
      <c r="L187" s="9"/>
      <c r="M187" s="9"/>
      <c r="N187" s="9"/>
      <c r="O187" s="9"/>
      <c r="P187" s="9"/>
      <c r="S187" s="9"/>
      <c r="V187" s="9"/>
      <c r="W187" s="17"/>
      <c r="X187" s="9"/>
      <c r="Y187" s="9"/>
      <c r="Z187" s="9"/>
      <c r="AA187" s="9"/>
      <c r="AB187" s="9"/>
      <c r="AC187" s="9"/>
      <c r="AD187" s="9"/>
      <c r="AE187" s="9"/>
      <c r="AF187" s="9"/>
      <c r="AG187" s="9"/>
      <c r="AH187" s="9"/>
    </row>
    <row r="188" spans="1:34" x14ac:dyDescent="0.25">
      <c r="A188" s="9"/>
      <c r="B188" s="9"/>
      <c r="C188" s="9"/>
      <c r="D188" s="9"/>
      <c r="E188" s="9"/>
      <c r="F188" s="9"/>
      <c r="G188" s="9"/>
      <c r="H188" s="9"/>
      <c r="I188" s="9"/>
      <c r="J188" s="9"/>
      <c r="K188" s="9"/>
      <c r="L188" s="9"/>
      <c r="M188" s="9"/>
      <c r="N188" s="9"/>
      <c r="O188" s="9"/>
      <c r="P188" s="9"/>
      <c r="S188" s="9"/>
      <c r="V188" s="9"/>
      <c r="W188" s="17"/>
      <c r="X188" s="9"/>
      <c r="Y188" s="9"/>
      <c r="Z188" s="9"/>
      <c r="AA188" s="9"/>
      <c r="AB188" s="9"/>
      <c r="AC188" s="9"/>
      <c r="AD188" s="9"/>
      <c r="AE188" s="9"/>
      <c r="AF188" s="9"/>
      <c r="AG188" s="9"/>
      <c r="AH188" s="9"/>
    </row>
    <row r="189" spans="1:34" x14ac:dyDescent="0.25">
      <c r="A189" s="9"/>
      <c r="B189" s="9"/>
      <c r="C189" s="9"/>
      <c r="D189" s="9"/>
      <c r="E189" s="9"/>
      <c r="F189" s="9"/>
      <c r="G189" s="9"/>
      <c r="H189" s="9"/>
      <c r="I189" s="9"/>
      <c r="J189" s="9"/>
      <c r="K189" s="9"/>
      <c r="L189" s="9"/>
      <c r="M189" s="9"/>
      <c r="N189" s="9"/>
      <c r="O189" s="9"/>
      <c r="P189" s="9"/>
      <c r="S189" s="9"/>
      <c r="V189" s="9"/>
      <c r="W189" s="17"/>
      <c r="X189" s="9"/>
      <c r="Y189" s="9"/>
      <c r="Z189" s="9"/>
      <c r="AA189" s="9"/>
      <c r="AB189" s="9"/>
      <c r="AC189" s="9"/>
      <c r="AD189" s="9"/>
      <c r="AE189" s="9"/>
      <c r="AF189" s="9"/>
      <c r="AG189" s="9"/>
      <c r="AH189" s="9"/>
    </row>
    <row r="190" spans="1:34" x14ac:dyDescent="0.25">
      <c r="A190" s="9"/>
      <c r="B190" s="9"/>
      <c r="C190" s="9"/>
      <c r="D190" s="9"/>
      <c r="E190" s="9"/>
      <c r="F190" s="9"/>
      <c r="G190" s="9"/>
      <c r="H190" s="9"/>
      <c r="I190" s="9"/>
      <c r="J190" s="9"/>
      <c r="K190" s="9"/>
      <c r="L190" s="9"/>
      <c r="M190" s="9"/>
      <c r="N190" s="9"/>
      <c r="O190" s="9"/>
      <c r="P190" s="9"/>
      <c r="S190" s="9"/>
      <c r="V190" s="9"/>
      <c r="W190" s="17"/>
      <c r="X190" s="9"/>
      <c r="Y190" s="9"/>
      <c r="Z190" s="9"/>
      <c r="AA190" s="9"/>
      <c r="AB190" s="9"/>
      <c r="AC190" s="9"/>
      <c r="AD190" s="9"/>
      <c r="AE190" s="9"/>
      <c r="AF190" s="9"/>
      <c r="AG190" s="9"/>
      <c r="AH190" s="9"/>
    </row>
    <row r="191" spans="1:34" x14ac:dyDescent="0.25">
      <c r="A191" s="9"/>
      <c r="B191" s="9"/>
      <c r="C191" s="9"/>
      <c r="D191" s="9"/>
      <c r="E191" s="9"/>
      <c r="F191" s="9"/>
      <c r="G191" s="9"/>
      <c r="H191" s="9"/>
      <c r="I191" s="9"/>
      <c r="J191" s="9"/>
      <c r="K191" s="9"/>
      <c r="L191" s="9"/>
      <c r="M191" s="9"/>
      <c r="N191" s="9"/>
      <c r="O191" s="9"/>
      <c r="P191" s="9"/>
      <c r="S191" s="9"/>
      <c r="V191" s="9"/>
      <c r="W191" s="17"/>
      <c r="X191" s="9"/>
      <c r="Y191" s="9"/>
      <c r="Z191" s="9"/>
      <c r="AA191" s="9"/>
      <c r="AB191" s="9"/>
      <c r="AC191" s="9"/>
      <c r="AD191" s="9"/>
      <c r="AE191" s="9"/>
      <c r="AF191" s="9"/>
      <c r="AG191" s="9"/>
      <c r="AH191" s="9"/>
    </row>
    <row r="192" spans="1:34" x14ac:dyDescent="0.25">
      <c r="A192" s="9"/>
      <c r="B192" s="9"/>
      <c r="C192" s="9"/>
      <c r="D192" s="9"/>
      <c r="E192" s="9"/>
      <c r="F192" s="9"/>
      <c r="G192" s="9"/>
      <c r="H192" s="9"/>
      <c r="I192" s="9"/>
      <c r="J192" s="9"/>
      <c r="K192" s="9"/>
      <c r="L192" s="9"/>
      <c r="M192" s="9"/>
      <c r="N192" s="9"/>
      <c r="O192" s="9"/>
      <c r="P192" s="9"/>
      <c r="S192" s="9"/>
      <c r="V192" s="9"/>
      <c r="W192" s="17"/>
      <c r="X192" s="9"/>
      <c r="Y192" s="9"/>
      <c r="Z192" s="9"/>
      <c r="AA192" s="9"/>
      <c r="AB192" s="9"/>
      <c r="AC192" s="9"/>
      <c r="AD192" s="9"/>
      <c r="AE192" s="9"/>
      <c r="AF192" s="9"/>
      <c r="AG192" s="9"/>
      <c r="AH192" s="9"/>
    </row>
    <row r="193" spans="1:34" x14ac:dyDescent="0.25">
      <c r="A193" s="9"/>
      <c r="B193" s="9"/>
      <c r="C193" s="9"/>
      <c r="D193" s="9"/>
      <c r="E193" s="9"/>
      <c r="F193" s="9"/>
      <c r="G193" s="9"/>
      <c r="H193" s="9"/>
      <c r="I193" s="9"/>
      <c r="J193" s="9"/>
      <c r="K193" s="9"/>
      <c r="L193" s="9"/>
      <c r="M193" s="9"/>
      <c r="N193" s="9"/>
      <c r="O193" s="9"/>
      <c r="P193" s="9"/>
      <c r="S193" s="9"/>
      <c r="V193" s="9"/>
      <c r="W193" s="17"/>
      <c r="X193" s="9"/>
      <c r="Y193" s="9"/>
      <c r="Z193" s="9"/>
      <c r="AA193" s="9"/>
      <c r="AB193" s="9"/>
      <c r="AC193" s="9"/>
      <c r="AD193" s="9"/>
      <c r="AE193" s="9"/>
      <c r="AF193" s="9"/>
      <c r="AG193" s="9"/>
      <c r="AH193" s="9"/>
    </row>
    <row r="194" spans="1:34" x14ac:dyDescent="0.25">
      <c r="A194" s="9"/>
      <c r="B194" s="9"/>
      <c r="C194" s="9"/>
      <c r="D194" s="9"/>
      <c r="E194" s="9"/>
      <c r="F194" s="9"/>
      <c r="G194" s="9"/>
      <c r="H194" s="9"/>
      <c r="I194" s="9"/>
      <c r="J194" s="9"/>
      <c r="K194" s="9"/>
      <c r="L194" s="9"/>
      <c r="M194" s="9"/>
      <c r="N194" s="9"/>
      <c r="O194" s="9"/>
      <c r="P194" s="9"/>
      <c r="S194" s="9"/>
      <c r="V194" s="9"/>
      <c r="W194" s="17"/>
      <c r="X194" s="9"/>
      <c r="Y194" s="9"/>
      <c r="Z194" s="9"/>
      <c r="AA194" s="9"/>
      <c r="AB194" s="9"/>
      <c r="AC194" s="9"/>
      <c r="AD194" s="9"/>
      <c r="AE194" s="9"/>
      <c r="AF194" s="9"/>
      <c r="AG194" s="9"/>
      <c r="AH194" s="9"/>
    </row>
    <row r="195" spans="1:34" x14ac:dyDescent="0.25">
      <c r="A195" s="9"/>
      <c r="B195" s="9"/>
      <c r="C195" s="9"/>
      <c r="D195" s="9"/>
      <c r="E195" s="9"/>
      <c r="F195" s="9"/>
      <c r="G195" s="9"/>
      <c r="H195" s="9"/>
      <c r="I195" s="9"/>
      <c r="J195" s="9"/>
      <c r="K195" s="9"/>
      <c r="L195" s="9"/>
      <c r="M195" s="9"/>
      <c r="N195" s="9"/>
      <c r="O195" s="9"/>
      <c r="P195" s="9"/>
      <c r="S195" s="9"/>
      <c r="V195" s="9"/>
      <c r="W195" s="17"/>
      <c r="X195" s="9"/>
      <c r="Y195" s="9"/>
      <c r="Z195" s="9"/>
      <c r="AA195" s="9"/>
      <c r="AB195" s="9"/>
      <c r="AC195" s="9"/>
      <c r="AD195" s="9"/>
      <c r="AE195" s="9"/>
      <c r="AF195" s="9"/>
      <c r="AG195" s="9"/>
      <c r="AH195" s="9"/>
    </row>
    <row r="196" spans="1:34" x14ac:dyDescent="0.25">
      <c r="A196" s="9"/>
      <c r="B196" s="9"/>
      <c r="C196" s="9"/>
      <c r="D196" s="9"/>
      <c r="E196" s="9"/>
      <c r="F196" s="9"/>
      <c r="G196" s="9"/>
      <c r="H196" s="9"/>
      <c r="I196" s="9"/>
      <c r="J196" s="9"/>
      <c r="K196" s="9"/>
      <c r="L196" s="9"/>
      <c r="M196" s="9"/>
      <c r="N196" s="9"/>
      <c r="O196" s="9"/>
      <c r="P196" s="9"/>
      <c r="S196" s="9"/>
      <c r="V196" s="9"/>
      <c r="W196" s="17"/>
      <c r="X196" s="9"/>
      <c r="Y196" s="9"/>
      <c r="Z196" s="9"/>
      <c r="AA196" s="9"/>
      <c r="AB196" s="9"/>
      <c r="AC196" s="9"/>
      <c r="AD196" s="9"/>
      <c r="AE196" s="9"/>
      <c r="AF196" s="9"/>
      <c r="AG196" s="9"/>
      <c r="AH196" s="9"/>
    </row>
    <row r="197" spans="1:34" x14ac:dyDescent="0.25">
      <c r="A197" s="9"/>
      <c r="B197" s="9"/>
      <c r="C197" s="9"/>
      <c r="D197" s="9"/>
      <c r="E197" s="9"/>
      <c r="F197" s="9"/>
      <c r="G197" s="9"/>
      <c r="H197" s="9"/>
      <c r="I197" s="9"/>
      <c r="J197" s="9"/>
      <c r="K197" s="9"/>
      <c r="L197" s="9"/>
      <c r="M197" s="9"/>
      <c r="N197" s="9"/>
      <c r="O197" s="9"/>
      <c r="P197" s="9"/>
      <c r="S197" s="9"/>
      <c r="V197" s="9"/>
      <c r="W197" s="17"/>
      <c r="X197" s="9"/>
      <c r="Y197" s="9"/>
      <c r="Z197" s="9"/>
      <c r="AA197" s="9"/>
      <c r="AB197" s="9"/>
      <c r="AC197" s="9"/>
      <c r="AD197" s="9"/>
      <c r="AE197" s="9"/>
      <c r="AF197" s="9"/>
      <c r="AG197" s="9"/>
      <c r="AH197" s="9"/>
    </row>
    <row r="198" spans="1:34" x14ac:dyDescent="0.25">
      <c r="A198" s="9"/>
      <c r="B198" s="9"/>
      <c r="C198" s="9"/>
      <c r="D198" s="9"/>
      <c r="E198" s="9"/>
      <c r="F198" s="9"/>
      <c r="G198" s="9"/>
      <c r="H198" s="9"/>
      <c r="I198" s="9"/>
      <c r="J198" s="9"/>
      <c r="K198" s="9"/>
      <c r="L198" s="9"/>
      <c r="M198" s="9"/>
      <c r="N198" s="9"/>
      <c r="O198" s="9"/>
      <c r="P198" s="9"/>
      <c r="S198" s="9"/>
      <c r="V198" s="9"/>
      <c r="W198" s="17"/>
      <c r="X198" s="9"/>
      <c r="Y198" s="9"/>
      <c r="Z198" s="9"/>
      <c r="AA198" s="9"/>
      <c r="AB198" s="9"/>
      <c r="AC198" s="9"/>
      <c r="AD198" s="9"/>
      <c r="AE198" s="9"/>
      <c r="AF198" s="9"/>
      <c r="AG198" s="9"/>
      <c r="AH198" s="9"/>
    </row>
    <row r="199" spans="1:34" x14ac:dyDescent="0.25">
      <c r="A199" s="9"/>
      <c r="B199" s="9"/>
      <c r="C199" s="9"/>
      <c r="D199" s="9"/>
      <c r="E199" s="9"/>
      <c r="F199" s="9"/>
      <c r="G199" s="9"/>
      <c r="H199" s="9"/>
      <c r="I199" s="9"/>
      <c r="J199" s="9"/>
      <c r="K199" s="9"/>
      <c r="L199" s="9"/>
      <c r="M199" s="9"/>
      <c r="N199" s="9"/>
      <c r="O199" s="9"/>
      <c r="P199" s="9"/>
      <c r="S199" s="9"/>
      <c r="V199" s="9"/>
      <c r="W199" s="17"/>
      <c r="X199" s="9"/>
      <c r="Y199" s="9"/>
      <c r="Z199" s="9"/>
      <c r="AA199" s="9"/>
      <c r="AB199" s="9"/>
      <c r="AC199" s="9"/>
      <c r="AD199" s="9"/>
      <c r="AE199" s="9"/>
      <c r="AF199" s="9"/>
      <c r="AG199" s="9"/>
      <c r="AH199" s="9"/>
    </row>
    <row r="200" spans="1:34" x14ac:dyDescent="0.25">
      <c r="A200" s="9"/>
      <c r="B200" s="9"/>
      <c r="C200" s="9"/>
      <c r="D200" s="9"/>
      <c r="E200" s="9"/>
      <c r="F200" s="9"/>
      <c r="G200" s="9"/>
      <c r="H200" s="9"/>
      <c r="I200" s="9"/>
      <c r="J200" s="9"/>
      <c r="K200" s="9"/>
      <c r="L200" s="9"/>
      <c r="M200" s="9"/>
      <c r="N200" s="9"/>
      <c r="O200" s="9"/>
      <c r="P200" s="9"/>
      <c r="S200" s="9"/>
      <c r="V200" s="9"/>
      <c r="W200" s="17"/>
      <c r="X200" s="9"/>
      <c r="Y200" s="9"/>
      <c r="Z200" s="9"/>
      <c r="AA200" s="9"/>
      <c r="AB200" s="9"/>
      <c r="AC200" s="9"/>
      <c r="AD200" s="9"/>
      <c r="AE200" s="9"/>
      <c r="AF200" s="9"/>
      <c r="AG200" s="9"/>
      <c r="AH200" s="9"/>
    </row>
    <row r="201" spans="1:34" x14ac:dyDescent="0.25">
      <c r="A201" s="9"/>
      <c r="B201" s="9"/>
      <c r="C201" s="9"/>
      <c r="D201" s="9"/>
      <c r="E201" s="9"/>
      <c r="F201" s="9"/>
      <c r="G201" s="9"/>
      <c r="H201" s="9"/>
      <c r="I201" s="9"/>
      <c r="J201" s="9"/>
      <c r="K201" s="9"/>
      <c r="L201" s="9"/>
      <c r="M201" s="9"/>
      <c r="N201" s="9"/>
      <c r="O201" s="9"/>
      <c r="P201" s="9"/>
      <c r="S201" s="9"/>
      <c r="V201" s="9"/>
      <c r="W201" s="17"/>
      <c r="X201" s="9"/>
      <c r="Y201" s="9"/>
      <c r="Z201" s="9"/>
      <c r="AA201" s="9"/>
      <c r="AB201" s="9"/>
      <c r="AC201" s="9"/>
      <c r="AD201" s="9"/>
      <c r="AE201" s="9"/>
      <c r="AF201" s="9"/>
      <c r="AG201" s="9"/>
      <c r="AH201" s="9"/>
    </row>
    <row r="202" spans="1:34" x14ac:dyDescent="0.25">
      <c r="A202" s="9"/>
      <c r="B202" s="9"/>
      <c r="C202" s="9"/>
      <c r="D202" s="9"/>
      <c r="E202" s="9"/>
      <c r="F202" s="9"/>
      <c r="G202" s="9"/>
      <c r="H202" s="9"/>
      <c r="I202" s="9"/>
      <c r="J202" s="9"/>
      <c r="K202" s="9"/>
      <c r="L202" s="9"/>
      <c r="M202" s="9"/>
      <c r="N202" s="9"/>
      <c r="O202" s="9"/>
      <c r="P202" s="9"/>
      <c r="S202" s="9"/>
      <c r="V202" s="9"/>
      <c r="W202" s="17"/>
      <c r="X202" s="9"/>
      <c r="Y202" s="9"/>
      <c r="Z202" s="9"/>
      <c r="AA202" s="9"/>
      <c r="AB202" s="9"/>
      <c r="AC202" s="9"/>
      <c r="AD202" s="9"/>
      <c r="AE202" s="9"/>
      <c r="AF202" s="9"/>
      <c r="AG202" s="9"/>
      <c r="AH202" s="9"/>
    </row>
    <row r="203" spans="1:34" x14ac:dyDescent="0.25">
      <c r="A203" s="9"/>
      <c r="B203" s="9"/>
      <c r="C203" s="9"/>
      <c r="D203" s="9"/>
      <c r="E203" s="9"/>
      <c r="F203" s="9"/>
      <c r="G203" s="9"/>
      <c r="H203" s="9"/>
      <c r="I203" s="9"/>
      <c r="J203" s="9"/>
      <c r="K203" s="9"/>
      <c r="L203" s="9"/>
      <c r="M203" s="9"/>
      <c r="N203" s="9"/>
      <c r="O203" s="9"/>
      <c r="P203" s="9"/>
      <c r="S203" s="9"/>
      <c r="V203" s="9"/>
      <c r="W203" s="17"/>
      <c r="X203" s="9"/>
      <c r="Y203" s="9"/>
      <c r="Z203" s="9"/>
      <c r="AA203" s="9"/>
      <c r="AB203" s="9"/>
      <c r="AC203" s="9"/>
      <c r="AD203" s="9"/>
      <c r="AE203" s="9"/>
      <c r="AF203" s="9"/>
      <c r="AG203" s="9"/>
      <c r="AH203" s="9"/>
    </row>
    <row r="204" spans="1:34" x14ac:dyDescent="0.25">
      <c r="A204" s="9"/>
      <c r="B204" s="9"/>
      <c r="C204" s="9"/>
      <c r="D204" s="9"/>
      <c r="E204" s="9"/>
      <c r="F204" s="9"/>
      <c r="G204" s="9"/>
      <c r="H204" s="9"/>
      <c r="I204" s="9"/>
      <c r="J204" s="9"/>
      <c r="K204" s="9"/>
      <c r="L204" s="9"/>
      <c r="M204" s="9"/>
      <c r="N204" s="9"/>
      <c r="O204" s="9"/>
      <c r="P204" s="9"/>
      <c r="S204" s="9"/>
      <c r="V204" s="9"/>
      <c r="W204" s="17"/>
      <c r="X204" s="9"/>
      <c r="Y204" s="9"/>
      <c r="Z204" s="9"/>
      <c r="AA204" s="9"/>
      <c r="AB204" s="9"/>
      <c r="AC204" s="9"/>
      <c r="AD204" s="9"/>
      <c r="AE204" s="9"/>
      <c r="AF204" s="9"/>
      <c r="AG204" s="9"/>
      <c r="AH204" s="9"/>
    </row>
    <row r="205" spans="1:34" x14ac:dyDescent="0.25">
      <c r="A205" s="9"/>
      <c r="B205" s="9"/>
      <c r="C205" s="9"/>
      <c r="D205" s="9"/>
      <c r="E205" s="9"/>
      <c r="F205" s="9"/>
      <c r="G205" s="9"/>
      <c r="H205" s="9"/>
      <c r="I205" s="9"/>
      <c r="J205" s="9"/>
      <c r="K205" s="9"/>
      <c r="L205" s="9"/>
      <c r="M205" s="9"/>
      <c r="N205" s="9"/>
      <c r="O205" s="9"/>
      <c r="P205" s="9"/>
      <c r="S205" s="9"/>
      <c r="V205" s="9"/>
      <c r="W205" s="17"/>
      <c r="X205" s="9"/>
      <c r="Y205" s="9"/>
      <c r="Z205" s="9"/>
      <c r="AA205" s="9"/>
      <c r="AB205" s="9"/>
      <c r="AC205" s="9"/>
      <c r="AD205" s="9"/>
      <c r="AE205" s="9"/>
      <c r="AF205" s="9"/>
      <c r="AG205" s="9"/>
      <c r="AH205" s="9"/>
    </row>
    <row r="206" spans="1:34" x14ac:dyDescent="0.25">
      <c r="A206" s="9"/>
      <c r="B206" s="9"/>
      <c r="C206" s="9"/>
      <c r="D206" s="9"/>
      <c r="E206" s="9"/>
      <c r="F206" s="9"/>
      <c r="G206" s="9"/>
      <c r="H206" s="9"/>
      <c r="I206" s="9"/>
      <c r="J206" s="9"/>
      <c r="K206" s="9"/>
      <c r="L206" s="9"/>
      <c r="M206" s="9"/>
      <c r="N206" s="9"/>
      <c r="O206" s="9"/>
      <c r="P206" s="9"/>
      <c r="S206" s="9"/>
      <c r="V206" s="9"/>
      <c r="W206" s="17"/>
      <c r="X206" s="9"/>
      <c r="Y206" s="9"/>
      <c r="Z206" s="9"/>
      <c r="AA206" s="9"/>
      <c r="AB206" s="9"/>
      <c r="AC206" s="9"/>
      <c r="AD206" s="9"/>
      <c r="AE206" s="9"/>
      <c r="AF206" s="9"/>
      <c r="AG206" s="9"/>
      <c r="AH206" s="9"/>
    </row>
    <row r="207" spans="1:34" x14ac:dyDescent="0.25">
      <c r="A207" s="9"/>
      <c r="B207" s="9"/>
      <c r="C207" s="9"/>
      <c r="D207" s="9"/>
      <c r="E207" s="9"/>
      <c r="F207" s="9"/>
      <c r="G207" s="9"/>
      <c r="H207" s="9"/>
      <c r="I207" s="9"/>
      <c r="J207" s="9"/>
      <c r="K207" s="9"/>
      <c r="L207" s="9"/>
      <c r="M207" s="9"/>
      <c r="N207" s="9"/>
      <c r="O207" s="9"/>
      <c r="P207" s="9"/>
      <c r="S207" s="9"/>
      <c r="V207" s="9"/>
      <c r="W207" s="17"/>
      <c r="X207" s="9"/>
      <c r="Y207" s="9"/>
      <c r="Z207" s="9"/>
      <c r="AA207" s="9"/>
      <c r="AB207" s="9"/>
      <c r="AC207" s="9"/>
      <c r="AD207" s="9"/>
      <c r="AE207" s="9"/>
      <c r="AF207" s="9"/>
      <c r="AG207" s="9"/>
      <c r="AH207" s="9"/>
    </row>
    <row r="208" spans="1:34" x14ac:dyDescent="0.25">
      <c r="A208" s="9"/>
      <c r="B208" s="9"/>
      <c r="C208" s="9"/>
      <c r="D208" s="9"/>
      <c r="E208" s="9"/>
      <c r="F208" s="9"/>
      <c r="G208" s="9"/>
      <c r="H208" s="9"/>
      <c r="I208" s="9"/>
      <c r="J208" s="9"/>
      <c r="K208" s="9"/>
      <c r="L208" s="9"/>
      <c r="M208" s="9"/>
      <c r="N208" s="9"/>
      <c r="O208" s="9"/>
      <c r="P208" s="9"/>
      <c r="S208" s="9"/>
      <c r="V208" s="9"/>
      <c r="W208" s="17"/>
      <c r="X208" s="9"/>
      <c r="Y208" s="9"/>
      <c r="Z208" s="9"/>
      <c r="AA208" s="9"/>
      <c r="AB208" s="9"/>
      <c r="AC208" s="9"/>
      <c r="AD208" s="9"/>
      <c r="AE208" s="9"/>
      <c r="AF208" s="9"/>
      <c r="AG208" s="9"/>
      <c r="AH208" s="9"/>
    </row>
    <row r="209" spans="1:34" x14ac:dyDescent="0.25">
      <c r="A209" s="9"/>
      <c r="B209" s="9"/>
      <c r="C209" s="9"/>
      <c r="D209" s="9"/>
      <c r="E209" s="9"/>
      <c r="F209" s="9"/>
      <c r="G209" s="9"/>
      <c r="H209" s="9"/>
      <c r="I209" s="9"/>
      <c r="J209" s="9"/>
      <c r="K209" s="9"/>
      <c r="L209" s="9"/>
      <c r="M209" s="9"/>
      <c r="N209" s="9"/>
      <c r="O209" s="9"/>
      <c r="P209" s="9"/>
      <c r="S209" s="9"/>
      <c r="V209" s="9"/>
      <c r="W209" s="17"/>
      <c r="X209" s="9"/>
      <c r="Y209" s="9"/>
      <c r="Z209" s="9"/>
      <c r="AA209" s="9"/>
      <c r="AB209" s="9"/>
      <c r="AC209" s="9"/>
      <c r="AD209" s="9"/>
      <c r="AE209" s="9"/>
      <c r="AF209" s="9"/>
      <c r="AG209" s="9"/>
      <c r="AH209" s="9"/>
    </row>
    <row r="210" spans="1:34" x14ac:dyDescent="0.25">
      <c r="A210" s="9"/>
      <c r="B210" s="9"/>
      <c r="C210" s="9"/>
      <c r="D210" s="9"/>
      <c r="E210" s="9"/>
      <c r="F210" s="9"/>
      <c r="G210" s="9"/>
      <c r="H210" s="9"/>
      <c r="I210" s="9"/>
      <c r="J210" s="9"/>
      <c r="K210" s="9"/>
      <c r="L210" s="9"/>
      <c r="M210" s="9"/>
      <c r="N210" s="9"/>
      <c r="O210" s="9"/>
      <c r="P210" s="9"/>
      <c r="S210" s="9"/>
      <c r="V210" s="9"/>
      <c r="W210" s="17"/>
      <c r="X210" s="9"/>
      <c r="Y210" s="9"/>
      <c r="Z210" s="9"/>
      <c r="AA210" s="9"/>
      <c r="AB210" s="9"/>
      <c r="AC210" s="9"/>
      <c r="AD210" s="9"/>
      <c r="AE210" s="9"/>
      <c r="AF210" s="9"/>
      <c r="AG210" s="9"/>
      <c r="AH210" s="9"/>
    </row>
    <row r="211" spans="1:34" x14ac:dyDescent="0.25">
      <c r="A211" s="9"/>
      <c r="B211" s="9"/>
      <c r="C211" s="9"/>
      <c r="D211" s="9"/>
      <c r="E211" s="9"/>
      <c r="F211" s="9"/>
      <c r="G211" s="9"/>
      <c r="H211" s="9"/>
      <c r="I211" s="9"/>
      <c r="J211" s="9"/>
      <c r="K211" s="9"/>
      <c r="L211" s="9"/>
      <c r="M211" s="9"/>
      <c r="N211" s="9"/>
      <c r="O211" s="9"/>
      <c r="P211" s="9"/>
      <c r="S211" s="9"/>
      <c r="V211" s="9"/>
      <c r="W211" s="17"/>
      <c r="X211" s="9"/>
      <c r="Y211" s="9"/>
      <c r="Z211" s="9"/>
      <c r="AA211" s="9"/>
      <c r="AB211" s="9"/>
      <c r="AC211" s="9"/>
      <c r="AD211" s="9"/>
      <c r="AE211" s="9"/>
      <c r="AF211" s="9"/>
      <c r="AG211" s="9"/>
      <c r="AH211" s="9"/>
    </row>
    <row r="212" spans="1:34" x14ac:dyDescent="0.25">
      <c r="A212" s="9"/>
      <c r="B212" s="9"/>
      <c r="C212" s="9"/>
      <c r="D212" s="9"/>
      <c r="E212" s="9"/>
      <c r="F212" s="9"/>
      <c r="G212" s="9"/>
      <c r="H212" s="9"/>
      <c r="I212" s="9"/>
      <c r="J212" s="9"/>
      <c r="K212" s="9"/>
      <c r="L212" s="9"/>
      <c r="M212" s="9"/>
      <c r="N212" s="9"/>
      <c r="O212" s="9"/>
      <c r="P212" s="9"/>
      <c r="S212" s="9"/>
      <c r="V212" s="9"/>
      <c r="W212" s="17"/>
      <c r="X212" s="9"/>
      <c r="Y212" s="9"/>
      <c r="Z212" s="9"/>
      <c r="AA212" s="9"/>
      <c r="AB212" s="9"/>
      <c r="AC212" s="9"/>
      <c r="AD212" s="9"/>
      <c r="AE212" s="9"/>
      <c r="AF212" s="9"/>
      <c r="AG212" s="9"/>
      <c r="AH212" s="9"/>
    </row>
    <row r="213" spans="1:34" x14ac:dyDescent="0.25">
      <c r="A213" s="9"/>
      <c r="B213" s="9"/>
      <c r="C213" s="9"/>
      <c r="D213" s="9"/>
      <c r="E213" s="9"/>
      <c r="F213" s="9"/>
      <c r="G213" s="9"/>
      <c r="H213" s="9"/>
      <c r="I213" s="9"/>
      <c r="J213" s="9"/>
      <c r="K213" s="9"/>
      <c r="L213" s="9"/>
      <c r="M213" s="9"/>
      <c r="N213" s="9"/>
      <c r="O213" s="9"/>
      <c r="P213" s="9"/>
      <c r="S213" s="9"/>
      <c r="V213" s="9"/>
      <c r="W213" s="17"/>
      <c r="X213" s="9"/>
      <c r="Y213" s="9"/>
      <c r="Z213" s="9"/>
      <c r="AA213" s="9"/>
      <c r="AB213" s="9"/>
      <c r="AC213" s="9"/>
      <c r="AD213" s="9"/>
      <c r="AE213" s="9"/>
      <c r="AF213" s="9"/>
      <c r="AG213" s="9"/>
      <c r="AH213" s="9"/>
    </row>
    <row r="214" spans="1:34" x14ac:dyDescent="0.25">
      <c r="A214" s="9"/>
      <c r="B214" s="9"/>
      <c r="C214" s="9"/>
      <c r="D214" s="9"/>
      <c r="E214" s="9"/>
      <c r="F214" s="9"/>
      <c r="G214" s="9"/>
      <c r="H214" s="9"/>
      <c r="I214" s="9"/>
      <c r="J214" s="9"/>
      <c r="K214" s="9"/>
      <c r="L214" s="9"/>
      <c r="M214" s="9"/>
      <c r="N214" s="9"/>
      <c r="O214" s="9"/>
      <c r="P214" s="9"/>
      <c r="S214" s="9"/>
      <c r="V214" s="9"/>
      <c r="W214" s="17"/>
      <c r="X214" s="9"/>
      <c r="Y214" s="9"/>
      <c r="Z214" s="9"/>
      <c r="AA214" s="9"/>
      <c r="AB214" s="9"/>
      <c r="AC214" s="9"/>
      <c r="AD214" s="9"/>
      <c r="AE214" s="9"/>
      <c r="AF214" s="9"/>
      <c r="AG214" s="9"/>
      <c r="AH214" s="9"/>
    </row>
    <row r="215" spans="1:34" x14ac:dyDescent="0.25">
      <c r="A215" s="9"/>
      <c r="B215" s="9"/>
      <c r="C215" s="9"/>
      <c r="D215" s="9"/>
      <c r="E215" s="9"/>
      <c r="F215" s="9"/>
      <c r="G215" s="9"/>
      <c r="H215" s="9"/>
      <c r="I215" s="9"/>
      <c r="J215" s="9"/>
      <c r="K215" s="9"/>
      <c r="L215" s="9"/>
      <c r="M215" s="9"/>
      <c r="N215" s="9"/>
      <c r="O215" s="9"/>
      <c r="P215" s="9"/>
      <c r="S215" s="9"/>
      <c r="V215" s="9"/>
      <c r="W215" s="17"/>
      <c r="X215" s="9"/>
      <c r="Y215" s="9"/>
      <c r="Z215" s="9"/>
      <c r="AA215" s="9"/>
      <c r="AB215" s="9"/>
      <c r="AC215" s="9"/>
      <c r="AD215" s="9"/>
      <c r="AE215" s="9"/>
      <c r="AF215" s="9"/>
      <c r="AG215" s="9"/>
      <c r="AH215" s="9"/>
    </row>
    <row r="216" spans="1:34" x14ac:dyDescent="0.25">
      <c r="A216" s="9"/>
      <c r="B216" s="9"/>
      <c r="C216" s="9"/>
      <c r="D216" s="9"/>
      <c r="E216" s="9"/>
      <c r="F216" s="9"/>
      <c r="G216" s="9"/>
      <c r="H216" s="9"/>
      <c r="I216" s="9"/>
      <c r="J216" s="9"/>
      <c r="K216" s="9"/>
      <c r="L216" s="9"/>
      <c r="M216" s="9"/>
      <c r="N216" s="9"/>
      <c r="O216" s="9"/>
      <c r="P216" s="9"/>
      <c r="S216" s="9"/>
      <c r="V216" s="9"/>
      <c r="W216" s="17"/>
      <c r="X216" s="9"/>
      <c r="Y216" s="9"/>
      <c r="Z216" s="9"/>
      <c r="AA216" s="9"/>
      <c r="AB216" s="9"/>
      <c r="AC216" s="9"/>
      <c r="AD216" s="9"/>
      <c r="AE216" s="9"/>
      <c r="AF216" s="9"/>
      <c r="AG216" s="9"/>
      <c r="AH216" s="9"/>
    </row>
    <row r="217" spans="1:34" x14ac:dyDescent="0.25">
      <c r="A217" s="9"/>
      <c r="B217" s="9"/>
      <c r="C217" s="9"/>
      <c r="D217" s="9"/>
      <c r="E217" s="9"/>
      <c r="F217" s="9"/>
      <c r="G217" s="9"/>
      <c r="H217" s="9"/>
      <c r="I217" s="9"/>
      <c r="J217" s="9"/>
      <c r="K217" s="9"/>
      <c r="L217" s="9"/>
      <c r="M217" s="9"/>
      <c r="N217" s="9"/>
      <c r="O217" s="9"/>
      <c r="P217" s="9"/>
      <c r="S217" s="9"/>
      <c r="V217" s="9"/>
      <c r="W217" s="17"/>
      <c r="X217" s="9"/>
      <c r="Y217" s="9"/>
      <c r="Z217" s="9"/>
      <c r="AA217" s="9"/>
      <c r="AB217" s="9"/>
      <c r="AC217" s="9"/>
      <c r="AD217" s="9"/>
      <c r="AE217" s="9"/>
      <c r="AF217" s="9"/>
      <c r="AG217" s="9"/>
      <c r="AH217" s="9"/>
    </row>
    <row r="218" spans="1:34" x14ac:dyDescent="0.25">
      <c r="A218" s="9"/>
      <c r="B218" s="9"/>
      <c r="C218" s="9"/>
      <c r="D218" s="9"/>
      <c r="E218" s="9"/>
      <c r="F218" s="9"/>
      <c r="G218" s="9"/>
      <c r="H218" s="9"/>
      <c r="I218" s="9"/>
      <c r="J218" s="9"/>
      <c r="K218" s="9"/>
      <c r="L218" s="9"/>
      <c r="M218" s="9"/>
      <c r="N218" s="9"/>
      <c r="O218" s="9"/>
      <c r="P218" s="9"/>
      <c r="S218" s="9"/>
      <c r="V218" s="9"/>
      <c r="W218" s="17"/>
      <c r="X218" s="9"/>
      <c r="Y218" s="9"/>
      <c r="Z218" s="9"/>
      <c r="AA218" s="9"/>
      <c r="AB218" s="9"/>
      <c r="AC218" s="9"/>
      <c r="AD218" s="9"/>
      <c r="AE218" s="9"/>
      <c r="AF218" s="9"/>
      <c r="AG218" s="9"/>
      <c r="AH218" s="9"/>
    </row>
    <row r="219" spans="1:34" x14ac:dyDescent="0.25">
      <c r="A219" s="9"/>
      <c r="B219" s="9"/>
      <c r="C219" s="9"/>
      <c r="D219" s="9"/>
      <c r="E219" s="9"/>
      <c r="F219" s="9"/>
      <c r="G219" s="9"/>
      <c r="H219" s="9"/>
      <c r="I219" s="9"/>
      <c r="J219" s="9"/>
      <c r="K219" s="9"/>
      <c r="L219" s="9"/>
      <c r="M219" s="9"/>
      <c r="N219" s="9"/>
      <c r="O219" s="9"/>
      <c r="P219" s="9"/>
      <c r="S219" s="9"/>
      <c r="V219" s="9"/>
      <c r="W219" s="17"/>
      <c r="X219" s="9"/>
      <c r="Y219" s="9"/>
      <c r="Z219" s="9"/>
      <c r="AA219" s="9"/>
      <c r="AB219" s="9"/>
      <c r="AC219" s="9"/>
      <c r="AD219" s="9"/>
      <c r="AE219" s="9"/>
      <c r="AF219" s="9"/>
      <c r="AG219" s="9"/>
      <c r="AH219" s="9"/>
    </row>
    <row r="220" spans="1:34" x14ac:dyDescent="0.25">
      <c r="A220" s="9"/>
      <c r="B220" s="9"/>
      <c r="C220" s="9"/>
      <c r="D220" s="9"/>
      <c r="E220" s="9"/>
      <c r="F220" s="9"/>
      <c r="G220" s="9"/>
      <c r="H220" s="9"/>
      <c r="I220" s="9"/>
      <c r="J220" s="9"/>
      <c r="K220" s="9"/>
      <c r="L220" s="9"/>
      <c r="M220" s="9"/>
      <c r="N220" s="9"/>
      <c r="O220" s="9"/>
      <c r="P220" s="9"/>
      <c r="S220" s="9"/>
      <c r="V220" s="9"/>
      <c r="W220" s="17"/>
      <c r="X220" s="9"/>
      <c r="Y220" s="9"/>
      <c r="Z220" s="9"/>
      <c r="AA220" s="9"/>
      <c r="AB220" s="9"/>
      <c r="AC220" s="9"/>
      <c r="AD220" s="9"/>
      <c r="AE220" s="9"/>
      <c r="AF220" s="9"/>
      <c r="AG220" s="9"/>
      <c r="AH220" s="9"/>
    </row>
    <row r="221" spans="1:34" x14ac:dyDescent="0.25">
      <c r="A221" s="9"/>
      <c r="B221" s="9"/>
      <c r="C221" s="9"/>
      <c r="D221" s="9"/>
      <c r="E221" s="9"/>
      <c r="F221" s="9"/>
      <c r="G221" s="9"/>
      <c r="H221" s="9"/>
      <c r="I221" s="9"/>
      <c r="J221" s="9"/>
      <c r="K221" s="9"/>
      <c r="L221" s="9"/>
      <c r="M221" s="9"/>
      <c r="N221" s="9"/>
      <c r="O221" s="9"/>
      <c r="P221" s="9"/>
      <c r="S221" s="9"/>
      <c r="V221" s="9"/>
      <c r="W221" s="17"/>
      <c r="X221" s="9"/>
      <c r="Y221" s="9"/>
      <c r="Z221" s="9"/>
      <c r="AA221" s="9"/>
      <c r="AB221" s="9"/>
      <c r="AC221" s="9"/>
      <c r="AD221" s="9"/>
      <c r="AE221" s="9"/>
      <c r="AF221" s="9"/>
      <c r="AG221" s="9"/>
      <c r="AH221" s="9"/>
    </row>
    <row r="222" spans="1:34" x14ac:dyDescent="0.25">
      <c r="A222" s="9"/>
      <c r="B222" s="9"/>
      <c r="C222" s="9"/>
      <c r="D222" s="9"/>
      <c r="E222" s="9"/>
      <c r="F222" s="9"/>
      <c r="G222" s="9"/>
      <c r="H222" s="9"/>
      <c r="I222" s="9"/>
      <c r="J222" s="9"/>
      <c r="K222" s="9"/>
      <c r="L222" s="9"/>
      <c r="M222" s="9"/>
      <c r="N222" s="9"/>
      <c r="O222" s="9"/>
      <c r="P222" s="9"/>
      <c r="S222" s="9"/>
      <c r="V222" s="9"/>
      <c r="W222" s="17"/>
      <c r="X222" s="9"/>
      <c r="Y222" s="9"/>
      <c r="Z222" s="9"/>
      <c r="AA222" s="9"/>
      <c r="AB222" s="9"/>
      <c r="AC222" s="9"/>
      <c r="AD222" s="9"/>
      <c r="AE222" s="9"/>
      <c r="AF222" s="9"/>
      <c r="AG222" s="9"/>
      <c r="AH222" s="9"/>
    </row>
    <row r="223" spans="1:34" x14ac:dyDescent="0.25">
      <c r="A223" s="9"/>
      <c r="B223" s="9"/>
      <c r="C223" s="9"/>
      <c r="D223" s="9"/>
      <c r="E223" s="9"/>
      <c r="F223" s="9"/>
      <c r="G223" s="9"/>
      <c r="H223" s="9"/>
      <c r="I223" s="9"/>
      <c r="J223" s="9"/>
      <c r="K223" s="9"/>
      <c r="L223" s="9"/>
      <c r="M223" s="9"/>
      <c r="N223" s="9"/>
      <c r="O223" s="9"/>
      <c r="P223" s="9"/>
      <c r="S223" s="9"/>
      <c r="V223" s="9"/>
      <c r="W223" s="17"/>
      <c r="X223" s="9"/>
      <c r="Y223" s="9"/>
      <c r="Z223" s="9"/>
      <c r="AA223" s="9"/>
      <c r="AB223" s="9"/>
      <c r="AC223" s="9"/>
      <c r="AD223" s="9"/>
      <c r="AE223" s="9"/>
      <c r="AF223" s="9"/>
      <c r="AG223" s="9"/>
      <c r="AH223" s="9"/>
    </row>
    <row r="224" spans="1:34" x14ac:dyDescent="0.25">
      <c r="A224" s="9"/>
      <c r="B224" s="9"/>
      <c r="C224" s="9"/>
      <c r="D224" s="9"/>
      <c r="E224" s="9"/>
      <c r="F224" s="9"/>
      <c r="G224" s="9"/>
      <c r="H224" s="9"/>
      <c r="I224" s="9"/>
      <c r="J224" s="9"/>
      <c r="K224" s="9"/>
      <c r="L224" s="9"/>
      <c r="M224" s="9"/>
      <c r="N224" s="9"/>
      <c r="O224" s="9"/>
      <c r="P224" s="9"/>
      <c r="S224" s="9"/>
      <c r="V224" s="9"/>
      <c r="W224" s="17"/>
      <c r="X224" s="9"/>
      <c r="Y224" s="9"/>
      <c r="Z224" s="9"/>
      <c r="AA224" s="9"/>
      <c r="AB224" s="9"/>
      <c r="AC224" s="9"/>
      <c r="AD224" s="9"/>
      <c r="AE224" s="9"/>
      <c r="AF224" s="9"/>
      <c r="AG224" s="9"/>
      <c r="AH224" s="9"/>
    </row>
    <row r="225" spans="1:34" x14ac:dyDescent="0.25">
      <c r="A225" s="9"/>
      <c r="B225" s="9"/>
      <c r="C225" s="9"/>
      <c r="D225" s="9"/>
      <c r="E225" s="9"/>
      <c r="F225" s="9"/>
      <c r="G225" s="9"/>
      <c r="H225" s="9"/>
      <c r="I225" s="9"/>
      <c r="J225" s="9"/>
      <c r="K225" s="9"/>
      <c r="L225" s="9"/>
      <c r="M225" s="9"/>
      <c r="N225" s="9"/>
      <c r="O225" s="9"/>
      <c r="P225" s="9"/>
      <c r="S225" s="9"/>
      <c r="V225" s="9"/>
      <c r="W225" s="17"/>
      <c r="X225" s="9"/>
      <c r="Y225" s="9"/>
      <c r="Z225" s="9"/>
      <c r="AA225" s="9"/>
      <c r="AB225" s="9"/>
      <c r="AC225" s="9"/>
      <c r="AD225" s="9"/>
      <c r="AE225" s="9"/>
      <c r="AF225" s="9"/>
      <c r="AG225" s="9"/>
      <c r="AH225" s="9"/>
    </row>
    <row r="226" spans="1:34" x14ac:dyDescent="0.25">
      <c r="A226" s="9"/>
      <c r="B226" s="9"/>
      <c r="C226" s="9"/>
      <c r="D226" s="9"/>
      <c r="E226" s="9"/>
      <c r="F226" s="9"/>
      <c r="G226" s="9"/>
      <c r="H226" s="9"/>
      <c r="I226" s="9"/>
      <c r="J226" s="9"/>
      <c r="K226" s="9"/>
      <c r="L226" s="9"/>
      <c r="M226" s="9"/>
      <c r="N226" s="9"/>
      <c r="O226" s="9"/>
      <c r="P226" s="9"/>
      <c r="S226" s="9"/>
      <c r="V226" s="9"/>
      <c r="W226" s="17"/>
      <c r="X226" s="9"/>
      <c r="Y226" s="9"/>
      <c r="Z226" s="9"/>
      <c r="AA226" s="9"/>
      <c r="AB226" s="9"/>
      <c r="AC226" s="9"/>
      <c r="AD226" s="9"/>
      <c r="AE226" s="9"/>
      <c r="AF226" s="9"/>
      <c r="AG226" s="9"/>
      <c r="AH226" s="9"/>
    </row>
    <row r="227" spans="1:34" x14ac:dyDescent="0.25">
      <c r="A227" s="9"/>
      <c r="B227" s="9"/>
      <c r="C227" s="9"/>
      <c r="D227" s="9"/>
      <c r="E227" s="9"/>
      <c r="F227" s="9"/>
      <c r="G227" s="9"/>
      <c r="H227" s="9"/>
      <c r="I227" s="9"/>
      <c r="J227" s="9"/>
      <c r="K227" s="9"/>
      <c r="L227" s="9"/>
      <c r="M227" s="9"/>
      <c r="N227" s="9"/>
      <c r="O227" s="9"/>
      <c r="P227" s="9"/>
      <c r="S227" s="9"/>
      <c r="V227" s="9"/>
      <c r="W227" s="17"/>
      <c r="X227" s="9"/>
      <c r="Y227" s="9"/>
      <c r="Z227" s="9"/>
      <c r="AA227" s="9"/>
      <c r="AB227" s="9"/>
      <c r="AC227" s="9"/>
      <c r="AD227" s="9"/>
      <c r="AE227" s="9"/>
      <c r="AF227" s="9"/>
      <c r="AG227" s="9"/>
      <c r="AH227" s="9"/>
    </row>
    <row r="228" spans="1:34" x14ac:dyDescent="0.25">
      <c r="A228" s="9"/>
      <c r="B228" s="9"/>
      <c r="C228" s="9"/>
      <c r="D228" s="9"/>
      <c r="E228" s="9"/>
      <c r="F228" s="9"/>
      <c r="G228" s="9"/>
      <c r="H228" s="9"/>
      <c r="I228" s="9"/>
      <c r="J228" s="9"/>
      <c r="K228" s="9"/>
      <c r="L228" s="9"/>
      <c r="M228" s="9"/>
      <c r="N228" s="9"/>
      <c r="O228" s="9"/>
      <c r="P228" s="9"/>
      <c r="S228" s="9"/>
      <c r="V228" s="9"/>
      <c r="W228" s="17"/>
      <c r="X228" s="9"/>
      <c r="Y228" s="9"/>
      <c r="Z228" s="9"/>
      <c r="AA228" s="9"/>
      <c r="AB228" s="9"/>
      <c r="AC228" s="9"/>
      <c r="AD228" s="9"/>
      <c r="AE228" s="9"/>
      <c r="AF228" s="9"/>
      <c r="AG228" s="9"/>
      <c r="AH228" s="9"/>
    </row>
    <row r="229" spans="1:34" x14ac:dyDescent="0.25">
      <c r="A229" s="9"/>
      <c r="B229" s="9"/>
      <c r="C229" s="9"/>
      <c r="D229" s="9"/>
      <c r="E229" s="9"/>
      <c r="F229" s="9"/>
      <c r="G229" s="9"/>
      <c r="H229" s="9"/>
      <c r="I229" s="9"/>
      <c r="J229" s="9"/>
      <c r="K229" s="9"/>
      <c r="L229" s="9"/>
      <c r="M229" s="9"/>
      <c r="N229" s="9"/>
      <c r="O229" s="9"/>
      <c r="P229" s="9"/>
      <c r="S229" s="9"/>
      <c r="V229" s="9"/>
      <c r="W229" s="17"/>
      <c r="X229" s="9"/>
      <c r="Y229" s="9"/>
      <c r="Z229" s="9"/>
      <c r="AA229" s="9"/>
      <c r="AB229" s="9"/>
      <c r="AC229" s="9"/>
      <c r="AD229" s="9"/>
      <c r="AE229" s="9"/>
      <c r="AF229" s="9"/>
      <c r="AG229" s="9"/>
      <c r="AH229" s="9"/>
    </row>
    <row r="230" spans="1:34" x14ac:dyDescent="0.25">
      <c r="A230" s="9"/>
      <c r="B230" s="9"/>
      <c r="C230" s="9"/>
      <c r="D230" s="9"/>
      <c r="E230" s="9"/>
      <c r="F230" s="9"/>
      <c r="G230" s="9"/>
      <c r="H230" s="9"/>
      <c r="I230" s="9"/>
      <c r="J230" s="9"/>
      <c r="K230" s="9"/>
      <c r="L230" s="9"/>
      <c r="M230" s="9"/>
      <c r="N230" s="9"/>
      <c r="O230" s="9"/>
      <c r="P230" s="9"/>
      <c r="S230" s="9"/>
      <c r="V230" s="9"/>
      <c r="W230" s="17"/>
      <c r="X230" s="9"/>
      <c r="Y230" s="9"/>
      <c r="Z230" s="9"/>
      <c r="AA230" s="9"/>
      <c r="AB230" s="9"/>
      <c r="AC230" s="9"/>
      <c r="AD230" s="9"/>
      <c r="AE230" s="9"/>
      <c r="AF230" s="9"/>
      <c r="AG230" s="9"/>
      <c r="AH230" s="9"/>
    </row>
    <row r="231" spans="1:34" x14ac:dyDescent="0.25">
      <c r="A231" s="9"/>
      <c r="B231" s="9"/>
      <c r="C231" s="9"/>
      <c r="D231" s="9"/>
      <c r="E231" s="9"/>
      <c r="F231" s="9"/>
      <c r="G231" s="9"/>
      <c r="H231" s="9"/>
      <c r="I231" s="9"/>
      <c r="J231" s="9"/>
      <c r="K231" s="9"/>
      <c r="L231" s="9"/>
      <c r="M231" s="9"/>
      <c r="N231" s="9"/>
      <c r="O231" s="9"/>
      <c r="P231" s="9"/>
      <c r="S231" s="9"/>
      <c r="V231" s="9"/>
      <c r="W231" s="17"/>
      <c r="X231" s="9"/>
      <c r="Y231" s="9"/>
      <c r="Z231" s="9"/>
      <c r="AA231" s="9"/>
      <c r="AB231" s="9"/>
      <c r="AC231" s="9"/>
      <c r="AD231" s="9"/>
      <c r="AE231" s="9"/>
      <c r="AF231" s="9"/>
      <c r="AG231" s="9"/>
      <c r="AH231" s="9"/>
    </row>
    <row r="232" spans="1:34" x14ac:dyDescent="0.25">
      <c r="A232" s="9"/>
      <c r="B232" s="9"/>
      <c r="C232" s="9"/>
      <c r="D232" s="9"/>
      <c r="E232" s="9"/>
      <c r="F232" s="9"/>
      <c r="G232" s="9"/>
      <c r="H232" s="9"/>
      <c r="I232" s="9"/>
      <c r="J232" s="9"/>
      <c r="K232" s="9"/>
      <c r="L232" s="9"/>
      <c r="M232" s="9"/>
      <c r="N232" s="9"/>
      <c r="O232" s="9"/>
      <c r="P232" s="9"/>
      <c r="S232" s="9"/>
      <c r="V232" s="9"/>
      <c r="W232" s="17"/>
      <c r="X232" s="9"/>
      <c r="Y232" s="9"/>
      <c r="Z232" s="9"/>
      <c r="AA232" s="9"/>
      <c r="AB232" s="9"/>
      <c r="AC232" s="9"/>
      <c r="AD232" s="9"/>
      <c r="AE232" s="9"/>
      <c r="AF232" s="9"/>
      <c r="AG232" s="9"/>
      <c r="AH232" s="9"/>
    </row>
    <row r="233" spans="1:34" x14ac:dyDescent="0.25">
      <c r="A233" s="9"/>
      <c r="B233" s="9"/>
      <c r="C233" s="9"/>
      <c r="D233" s="9"/>
      <c r="E233" s="9"/>
      <c r="F233" s="9"/>
      <c r="G233" s="9"/>
      <c r="H233" s="9"/>
      <c r="I233" s="9"/>
      <c r="J233" s="9"/>
      <c r="K233" s="9"/>
      <c r="L233" s="9"/>
      <c r="M233" s="9"/>
      <c r="N233" s="9"/>
      <c r="O233" s="9"/>
      <c r="P233" s="9"/>
      <c r="S233" s="9"/>
      <c r="V233" s="9"/>
      <c r="W233" s="17"/>
      <c r="X233" s="9"/>
      <c r="Y233" s="9"/>
      <c r="Z233" s="9"/>
      <c r="AA233" s="9"/>
      <c r="AB233" s="9"/>
      <c r="AC233" s="9"/>
      <c r="AD233" s="9"/>
      <c r="AE233" s="9"/>
      <c r="AF233" s="9"/>
      <c r="AG233" s="9"/>
      <c r="AH233" s="9"/>
    </row>
    <row r="234" spans="1:34" x14ac:dyDescent="0.25">
      <c r="A234" s="9"/>
      <c r="B234" s="9"/>
      <c r="C234" s="9"/>
      <c r="D234" s="9"/>
      <c r="E234" s="9"/>
      <c r="F234" s="9"/>
      <c r="G234" s="9"/>
      <c r="H234" s="9"/>
      <c r="I234" s="9"/>
      <c r="J234" s="9"/>
      <c r="K234" s="9"/>
      <c r="L234" s="9"/>
      <c r="M234" s="9"/>
      <c r="N234" s="9"/>
      <c r="O234" s="9"/>
      <c r="P234" s="9"/>
      <c r="S234" s="9"/>
      <c r="V234" s="9"/>
      <c r="W234" s="17"/>
      <c r="X234" s="9"/>
      <c r="Y234" s="9"/>
      <c r="Z234" s="9"/>
      <c r="AA234" s="9"/>
      <c r="AB234" s="9"/>
      <c r="AC234" s="9"/>
      <c r="AD234" s="9"/>
      <c r="AE234" s="9"/>
      <c r="AF234" s="9"/>
      <c r="AG234" s="9"/>
      <c r="AH234" s="9"/>
    </row>
    <row r="235" spans="1:34" x14ac:dyDescent="0.25">
      <c r="A235" s="9"/>
      <c r="B235" s="9"/>
      <c r="C235" s="9"/>
      <c r="D235" s="9"/>
      <c r="E235" s="9"/>
      <c r="F235" s="9"/>
      <c r="G235" s="9"/>
      <c r="H235" s="9"/>
      <c r="I235" s="9"/>
      <c r="J235" s="9"/>
      <c r="K235" s="9"/>
      <c r="L235" s="9"/>
      <c r="M235" s="9"/>
      <c r="N235" s="9"/>
      <c r="O235" s="9"/>
      <c r="P235" s="9"/>
      <c r="S235" s="9"/>
      <c r="V235" s="9"/>
      <c r="W235" s="17"/>
      <c r="X235" s="9"/>
      <c r="Y235" s="9"/>
      <c r="Z235" s="9"/>
      <c r="AA235" s="9"/>
      <c r="AB235" s="9"/>
      <c r="AC235" s="9"/>
      <c r="AD235" s="9"/>
      <c r="AE235" s="9"/>
      <c r="AF235" s="9"/>
      <c r="AG235" s="9"/>
      <c r="AH235" s="9"/>
    </row>
    <row r="236" spans="1:34" x14ac:dyDescent="0.25">
      <c r="A236" s="9"/>
      <c r="B236" s="9"/>
      <c r="C236" s="9"/>
      <c r="D236" s="9"/>
      <c r="E236" s="9"/>
      <c r="F236" s="9"/>
      <c r="G236" s="9"/>
      <c r="H236" s="9"/>
      <c r="I236" s="9"/>
      <c r="J236" s="9"/>
      <c r="K236" s="9"/>
      <c r="L236" s="9"/>
      <c r="M236" s="9"/>
      <c r="N236" s="9"/>
      <c r="O236" s="9"/>
      <c r="P236" s="9"/>
      <c r="S236" s="9"/>
      <c r="V236" s="9"/>
      <c r="W236" s="17"/>
      <c r="X236" s="9"/>
      <c r="Y236" s="9"/>
      <c r="Z236" s="9"/>
      <c r="AA236" s="9"/>
      <c r="AB236" s="9"/>
      <c r="AC236" s="9"/>
      <c r="AD236" s="9"/>
      <c r="AE236" s="9"/>
      <c r="AF236" s="9"/>
      <c r="AG236" s="9"/>
      <c r="AH236" s="9"/>
    </row>
    <row r="237" spans="1:34" x14ac:dyDescent="0.25">
      <c r="A237" s="9"/>
      <c r="B237" s="9"/>
      <c r="C237" s="9"/>
      <c r="D237" s="9"/>
      <c r="E237" s="9"/>
      <c r="F237" s="9"/>
      <c r="G237" s="9"/>
      <c r="H237" s="9"/>
      <c r="I237" s="9"/>
      <c r="J237" s="9"/>
      <c r="K237" s="9"/>
      <c r="L237" s="9"/>
      <c r="M237" s="9"/>
      <c r="N237" s="9"/>
      <c r="O237" s="9"/>
      <c r="P237" s="9"/>
      <c r="S237" s="9"/>
      <c r="V237" s="9"/>
      <c r="W237" s="17"/>
      <c r="X237" s="9"/>
      <c r="Y237" s="9"/>
      <c r="Z237" s="9"/>
      <c r="AA237" s="9"/>
      <c r="AB237" s="9"/>
      <c r="AC237" s="9"/>
      <c r="AD237" s="9"/>
      <c r="AE237" s="9"/>
      <c r="AF237" s="9"/>
      <c r="AG237" s="9"/>
      <c r="AH237" s="9"/>
    </row>
    <row r="238" spans="1:34" x14ac:dyDescent="0.25">
      <c r="A238" s="9"/>
      <c r="B238" s="9"/>
      <c r="C238" s="9"/>
      <c r="D238" s="9"/>
      <c r="E238" s="9"/>
      <c r="F238" s="9"/>
      <c r="G238" s="9"/>
      <c r="H238" s="9"/>
      <c r="I238" s="9"/>
      <c r="J238" s="9"/>
      <c r="K238" s="9"/>
      <c r="L238" s="9"/>
      <c r="M238" s="9"/>
      <c r="N238" s="9"/>
      <c r="O238" s="9"/>
      <c r="P238" s="9"/>
      <c r="S238" s="9"/>
      <c r="V238" s="9"/>
      <c r="W238" s="17"/>
      <c r="X238" s="9"/>
      <c r="Y238" s="9"/>
      <c r="Z238" s="9"/>
      <c r="AA238" s="9"/>
      <c r="AB238" s="9"/>
      <c r="AC238" s="9"/>
      <c r="AD238" s="9"/>
      <c r="AE238" s="9"/>
      <c r="AF238" s="9"/>
      <c r="AG238" s="9"/>
      <c r="AH238" s="9"/>
    </row>
    <row r="239" spans="1:34" x14ac:dyDescent="0.25">
      <c r="A239" s="9"/>
      <c r="B239" s="9"/>
      <c r="C239" s="9"/>
      <c r="D239" s="9"/>
      <c r="E239" s="9"/>
      <c r="F239" s="9"/>
      <c r="G239" s="9"/>
      <c r="H239" s="9"/>
      <c r="I239" s="9"/>
      <c r="J239" s="9"/>
      <c r="K239" s="9"/>
      <c r="L239" s="9"/>
      <c r="M239" s="9"/>
      <c r="N239" s="9"/>
      <c r="O239" s="9"/>
      <c r="P239" s="9"/>
      <c r="S239" s="9"/>
      <c r="V239" s="9"/>
      <c r="W239" s="17"/>
      <c r="X239" s="9"/>
      <c r="Y239" s="9"/>
      <c r="Z239" s="9"/>
      <c r="AA239" s="9"/>
      <c r="AB239" s="9"/>
      <c r="AC239" s="9"/>
      <c r="AD239" s="9"/>
      <c r="AE239" s="9"/>
      <c r="AF239" s="9"/>
      <c r="AG239" s="9"/>
      <c r="AH239" s="9"/>
    </row>
    <row r="240" spans="1:34" x14ac:dyDescent="0.25">
      <c r="A240" s="9"/>
      <c r="B240" s="9"/>
      <c r="C240" s="9"/>
      <c r="D240" s="9"/>
      <c r="E240" s="9"/>
      <c r="F240" s="9"/>
      <c r="G240" s="9"/>
      <c r="H240" s="9"/>
      <c r="I240" s="9"/>
      <c r="J240" s="9"/>
      <c r="K240" s="9"/>
      <c r="L240" s="9"/>
      <c r="M240" s="9"/>
      <c r="N240" s="9"/>
      <c r="O240" s="9"/>
      <c r="P240" s="9"/>
      <c r="S240" s="9"/>
      <c r="V240" s="9"/>
      <c r="W240" s="17"/>
      <c r="X240" s="9"/>
      <c r="Y240" s="9"/>
      <c r="Z240" s="9"/>
      <c r="AA240" s="9"/>
      <c r="AB240" s="9"/>
      <c r="AC240" s="9"/>
      <c r="AD240" s="9"/>
      <c r="AE240" s="9"/>
      <c r="AF240" s="9"/>
      <c r="AG240" s="9"/>
      <c r="AH240" s="9"/>
    </row>
    <row r="241" spans="1:34" x14ac:dyDescent="0.25">
      <c r="A241" s="9"/>
      <c r="B241" s="9"/>
      <c r="C241" s="9"/>
      <c r="D241" s="9"/>
      <c r="E241" s="9"/>
      <c r="F241" s="9"/>
      <c r="G241" s="9"/>
      <c r="H241" s="9"/>
      <c r="I241" s="9"/>
      <c r="J241" s="9"/>
      <c r="K241" s="9"/>
      <c r="L241" s="9"/>
      <c r="M241" s="9"/>
      <c r="N241" s="9"/>
      <c r="O241" s="9"/>
      <c r="P241" s="9"/>
      <c r="S241" s="9"/>
      <c r="V241" s="9"/>
      <c r="W241" s="17"/>
      <c r="X241" s="9"/>
      <c r="Y241" s="9"/>
      <c r="Z241" s="9"/>
      <c r="AA241" s="9"/>
      <c r="AB241" s="9"/>
      <c r="AC241" s="9"/>
      <c r="AD241" s="9"/>
      <c r="AE241" s="9"/>
      <c r="AF241" s="9"/>
      <c r="AG241" s="9"/>
      <c r="AH241" s="9"/>
    </row>
    <row r="242" spans="1:34" x14ac:dyDescent="0.25">
      <c r="A242" s="9"/>
      <c r="B242" s="9"/>
      <c r="C242" s="9"/>
      <c r="D242" s="9"/>
      <c r="E242" s="9"/>
      <c r="F242" s="9"/>
      <c r="G242" s="9"/>
      <c r="H242" s="9"/>
      <c r="I242" s="9"/>
      <c r="J242" s="9"/>
      <c r="K242" s="9"/>
      <c r="L242" s="9"/>
      <c r="M242" s="9"/>
      <c r="N242" s="9"/>
      <c r="O242" s="9"/>
      <c r="P242" s="9"/>
      <c r="S242" s="9"/>
      <c r="V242" s="9"/>
      <c r="W242" s="17"/>
      <c r="X242" s="9"/>
      <c r="Y242" s="9"/>
      <c r="Z242" s="9"/>
      <c r="AA242" s="9"/>
      <c r="AB242" s="9"/>
      <c r="AC242" s="9"/>
      <c r="AD242" s="9"/>
      <c r="AE242" s="9"/>
      <c r="AF242" s="9"/>
      <c r="AG242" s="9"/>
      <c r="AH242" s="9"/>
    </row>
    <row r="243" spans="1:34" x14ac:dyDescent="0.25">
      <c r="A243" s="9"/>
      <c r="B243" s="9"/>
      <c r="C243" s="9"/>
      <c r="D243" s="9"/>
      <c r="E243" s="9"/>
      <c r="F243" s="9"/>
      <c r="G243" s="9"/>
      <c r="H243" s="9"/>
      <c r="I243" s="9"/>
      <c r="J243" s="9"/>
      <c r="K243" s="9"/>
      <c r="L243" s="9"/>
      <c r="M243" s="9"/>
      <c r="N243" s="9"/>
      <c r="O243" s="9"/>
      <c r="P243" s="9"/>
      <c r="S243" s="9"/>
      <c r="V243" s="9"/>
      <c r="W243" s="17"/>
      <c r="X243" s="9"/>
      <c r="Y243" s="9"/>
      <c r="Z243" s="9"/>
      <c r="AA243" s="9"/>
      <c r="AB243" s="9"/>
      <c r="AC243" s="9"/>
      <c r="AD243" s="9"/>
      <c r="AE243" s="9"/>
      <c r="AF243" s="9"/>
      <c r="AG243" s="9"/>
      <c r="AH243" s="9"/>
    </row>
    <row r="244" spans="1:34" x14ac:dyDescent="0.25">
      <c r="A244" s="9"/>
      <c r="B244" s="9"/>
      <c r="C244" s="9"/>
      <c r="D244" s="9"/>
      <c r="E244" s="9"/>
      <c r="F244" s="9"/>
      <c r="G244" s="9"/>
      <c r="H244" s="9"/>
      <c r="I244" s="9"/>
      <c r="J244" s="9"/>
      <c r="K244" s="9"/>
      <c r="L244" s="9"/>
      <c r="M244" s="9"/>
      <c r="N244" s="9"/>
      <c r="O244" s="9"/>
      <c r="P244" s="9"/>
      <c r="S244" s="9"/>
      <c r="V244" s="9"/>
      <c r="W244" s="17"/>
      <c r="X244" s="9"/>
      <c r="Y244" s="9"/>
      <c r="Z244" s="9"/>
      <c r="AA244" s="9"/>
      <c r="AB244" s="9"/>
      <c r="AC244" s="9"/>
      <c r="AD244" s="9"/>
      <c r="AE244" s="9"/>
      <c r="AF244" s="9"/>
      <c r="AG244" s="9"/>
      <c r="AH244" s="9"/>
    </row>
    <row r="245" spans="1:34" x14ac:dyDescent="0.25">
      <c r="A245" s="9"/>
      <c r="B245" s="9"/>
      <c r="C245" s="9"/>
      <c r="D245" s="9"/>
      <c r="E245" s="9"/>
      <c r="F245" s="9"/>
      <c r="G245" s="9"/>
      <c r="H245" s="9"/>
      <c r="I245" s="9"/>
      <c r="J245" s="9"/>
      <c r="K245" s="9"/>
      <c r="L245" s="9"/>
      <c r="M245" s="9"/>
      <c r="N245" s="9"/>
      <c r="O245" s="9"/>
      <c r="P245" s="9"/>
      <c r="S245" s="9"/>
      <c r="V245" s="9"/>
      <c r="W245" s="17"/>
      <c r="X245" s="9"/>
      <c r="Y245" s="9"/>
      <c r="Z245" s="9"/>
      <c r="AA245" s="9"/>
      <c r="AB245" s="9"/>
      <c r="AC245" s="9"/>
      <c r="AD245" s="9"/>
      <c r="AE245" s="9"/>
      <c r="AF245" s="9"/>
      <c r="AG245" s="9"/>
      <c r="AH245" s="9"/>
    </row>
    <row r="246" spans="1:34" x14ac:dyDescent="0.25">
      <c r="A246" s="9"/>
      <c r="B246" s="9"/>
      <c r="C246" s="9"/>
      <c r="D246" s="9"/>
      <c r="E246" s="9"/>
      <c r="F246" s="9"/>
      <c r="G246" s="9"/>
      <c r="H246" s="9"/>
      <c r="I246" s="9"/>
      <c r="J246" s="9"/>
      <c r="K246" s="9"/>
      <c r="L246" s="9"/>
      <c r="M246" s="9"/>
      <c r="N246" s="9"/>
      <c r="O246" s="9"/>
      <c r="P246" s="9"/>
      <c r="S246" s="9"/>
      <c r="V246" s="9"/>
      <c r="W246" s="17"/>
      <c r="X246" s="9"/>
      <c r="Y246" s="9"/>
      <c r="Z246" s="9"/>
      <c r="AA246" s="9"/>
      <c r="AB246" s="9"/>
      <c r="AC246" s="9"/>
      <c r="AD246" s="9"/>
      <c r="AE246" s="9"/>
      <c r="AF246" s="9"/>
      <c r="AG246" s="9"/>
      <c r="AH246" s="9"/>
    </row>
    <row r="247" spans="1:34" x14ac:dyDescent="0.25">
      <c r="A247" s="9"/>
      <c r="B247" s="9"/>
      <c r="C247" s="9"/>
      <c r="D247" s="9"/>
      <c r="E247" s="9"/>
      <c r="F247" s="9"/>
      <c r="G247" s="9"/>
      <c r="H247" s="9"/>
      <c r="I247" s="9"/>
      <c r="J247" s="9"/>
      <c r="K247" s="9"/>
      <c r="L247" s="9"/>
      <c r="M247" s="9"/>
      <c r="N247" s="9"/>
      <c r="O247" s="9"/>
      <c r="P247" s="9"/>
      <c r="S247" s="9"/>
      <c r="V247" s="9"/>
      <c r="W247" s="17"/>
      <c r="X247" s="9"/>
      <c r="Y247" s="9"/>
      <c r="Z247" s="9"/>
      <c r="AA247" s="9"/>
      <c r="AB247" s="9"/>
      <c r="AC247" s="9"/>
      <c r="AD247" s="9"/>
      <c r="AE247" s="9"/>
      <c r="AF247" s="9"/>
      <c r="AG247" s="9"/>
      <c r="AH247" s="9"/>
    </row>
    <row r="248" spans="1:34" x14ac:dyDescent="0.25">
      <c r="A248" s="9"/>
      <c r="B248" s="9"/>
      <c r="C248" s="9"/>
      <c r="D248" s="9"/>
      <c r="E248" s="9"/>
      <c r="F248" s="9"/>
      <c r="G248" s="9"/>
      <c r="H248" s="9"/>
      <c r="I248" s="9"/>
      <c r="J248" s="9"/>
      <c r="K248" s="9"/>
      <c r="L248" s="9"/>
      <c r="M248" s="9"/>
      <c r="N248" s="9"/>
      <c r="O248" s="9"/>
      <c r="P248" s="9"/>
      <c r="S248" s="9"/>
      <c r="V248" s="9"/>
      <c r="W248" s="17"/>
      <c r="X248" s="9"/>
      <c r="Y248" s="9"/>
      <c r="Z248" s="9"/>
      <c r="AA248" s="9"/>
      <c r="AB248" s="9"/>
      <c r="AC248" s="9"/>
      <c r="AD248" s="9"/>
      <c r="AE248" s="9"/>
      <c r="AF248" s="9"/>
      <c r="AG248" s="9"/>
      <c r="AH248" s="9"/>
    </row>
    <row r="249" spans="1:34" x14ac:dyDescent="0.25">
      <c r="A249" s="9"/>
      <c r="B249" s="9"/>
      <c r="C249" s="9"/>
      <c r="D249" s="9"/>
      <c r="E249" s="9"/>
      <c r="F249" s="9"/>
      <c r="G249" s="9"/>
      <c r="H249" s="9"/>
      <c r="I249" s="9"/>
      <c r="J249" s="9"/>
      <c r="K249" s="9"/>
      <c r="L249" s="9"/>
      <c r="M249" s="9"/>
      <c r="N249" s="9"/>
      <c r="O249" s="9"/>
      <c r="P249" s="9"/>
      <c r="S249" s="9"/>
      <c r="V249" s="9"/>
      <c r="W249" s="17"/>
      <c r="X249" s="9"/>
      <c r="Y249" s="9"/>
      <c r="Z249" s="9"/>
      <c r="AA249" s="9"/>
      <c r="AB249" s="9"/>
      <c r="AC249" s="9"/>
      <c r="AD249" s="9"/>
      <c r="AE249" s="9"/>
      <c r="AF249" s="9"/>
      <c r="AG249" s="9"/>
      <c r="AH249" s="9"/>
    </row>
    <row r="250" spans="1:34" x14ac:dyDescent="0.25">
      <c r="A250" s="9"/>
      <c r="B250" s="9"/>
      <c r="C250" s="9"/>
      <c r="D250" s="9"/>
      <c r="E250" s="9"/>
      <c r="F250" s="9"/>
      <c r="G250" s="9"/>
      <c r="H250" s="9"/>
      <c r="I250" s="9"/>
      <c r="J250" s="9"/>
      <c r="K250" s="9"/>
      <c r="L250" s="9"/>
      <c r="M250" s="9"/>
      <c r="N250" s="9"/>
      <c r="O250" s="9"/>
      <c r="P250" s="9"/>
      <c r="S250" s="9"/>
      <c r="V250" s="9"/>
      <c r="W250" s="17"/>
      <c r="X250" s="9"/>
      <c r="Y250" s="9"/>
      <c r="Z250" s="9"/>
      <c r="AA250" s="9"/>
      <c r="AB250" s="9"/>
      <c r="AC250" s="9"/>
      <c r="AD250" s="9"/>
      <c r="AE250" s="9"/>
      <c r="AF250" s="9"/>
      <c r="AG250" s="9"/>
      <c r="AH250" s="9"/>
    </row>
    <row r="251" spans="1:34" x14ac:dyDescent="0.25">
      <c r="A251" s="9"/>
      <c r="B251" s="9"/>
      <c r="C251" s="9"/>
      <c r="D251" s="9"/>
      <c r="E251" s="9"/>
      <c r="F251" s="9"/>
      <c r="G251" s="9"/>
      <c r="H251" s="9"/>
      <c r="I251" s="9"/>
      <c r="J251" s="9"/>
      <c r="K251" s="9"/>
      <c r="L251" s="9"/>
      <c r="M251" s="9"/>
      <c r="N251" s="9"/>
      <c r="O251" s="9"/>
      <c r="P251" s="9"/>
      <c r="S251" s="9"/>
      <c r="V251" s="9"/>
      <c r="W251" s="17"/>
      <c r="X251" s="9"/>
      <c r="Y251" s="9"/>
      <c r="Z251" s="9"/>
      <c r="AA251" s="9"/>
      <c r="AB251" s="9"/>
      <c r="AC251" s="9"/>
      <c r="AD251" s="9"/>
      <c r="AE251" s="9"/>
      <c r="AF251" s="9"/>
      <c r="AG251" s="9"/>
      <c r="AH251" s="9"/>
    </row>
    <row r="252" spans="1:34" x14ac:dyDescent="0.25">
      <c r="A252" s="9"/>
      <c r="B252" s="9"/>
      <c r="C252" s="9"/>
      <c r="D252" s="9"/>
      <c r="E252" s="9"/>
      <c r="F252" s="9"/>
      <c r="G252" s="9"/>
      <c r="H252" s="9"/>
      <c r="I252" s="9"/>
      <c r="J252" s="9"/>
      <c r="K252" s="9"/>
      <c r="L252" s="9"/>
      <c r="M252" s="9"/>
      <c r="N252" s="9"/>
      <c r="O252" s="9"/>
      <c r="P252" s="9"/>
      <c r="S252" s="9"/>
      <c r="V252" s="9"/>
      <c r="W252" s="17"/>
      <c r="X252" s="9"/>
      <c r="Y252" s="9"/>
      <c r="Z252" s="9"/>
      <c r="AA252" s="9"/>
      <c r="AB252" s="9"/>
      <c r="AC252" s="9"/>
      <c r="AD252" s="9"/>
      <c r="AE252" s="9"/>
      <c r="AF252" s="9"/>
      <c r="AG252" s="9"/>
      <c r="AH252" s="9"/>
    </row>
    <row r="253" spans="1:34" x14ac:dyDescent="0.25">
      <c r="A253" s="9"/>
      <c r="B253" s="9"/>
      <c r="C253" s="9"/>
      <c r="D253" s="9"/>
      <c r="E253" s="9"/>
      <c r="F253" s="9"/>
      <c r="G253" s="9"/>
      <c r="H253" s="9"/>
      <c r="I253" s="9"/>
      <c r="J253" s="9"/>
      <c r="K253" s="9"/>
      <c r="L253" s="9"/>
      <c r="M253" s="9"/>
      <c r="N253" s="9"/>
      <c r="O253" s="9"/>
      <c r="P253" s="9"/>
      <c r="S253" s="9"/>
      <c r="V253" s="9"/>
      <c r="W253" s="17"/>
      <c r="X253" s="9"/>
      <c r="Y253" s="9"/>
      <c r="Z253" s="9"/>
      <c r="AA253" s="9"/>
      <c r="AB253" s="9"/>
      <c r="AC253" s="9"/>
      <c r="AD253" s="9"/>
      <c r="AE253" s="9"/>
      <c r="AF253" s="9"/>
      <c r="AG253" s="9"/>
      <c r="AH253" s="9"/>
    </row>
    <row r="254" spans="1:34" x14ac:dyDescent="0.25">
      <c r="A254" s="9"/>
      <c r="B254" s="9"/>
      <c r="C254" s="9"/>
      <c r="D254" s="9"/>
      <c r="E254" s="9"/>
      <c r="F254" s="9"/>
      <c r="G254" s="9"/>
      <c r="H254" s="9"/>
      <c r="I254" s="9"/>
      <c r="J254" s="9"/>
      <c r="K254" s="9"/>
      <c r="L254" s="9"/>
      <c r="M254" s="9"/>
      <c r="N254" s="9"/>
      <c r="O254" s="9"/>
      <c r="P254" s="9"/>
      <c r="S254" s="9"/>
      <c r="V254" s="9"/>
      <c r="W254" s="17"/>
      <c r="X254" s="9"/>
      <c r="Y254" s="9"/>
      <c r="Z254" s="9"/>
      <c r="AA254" s="9"/>
      <c r="AB254" s="9"/>
      <c r="AC254" s="9"/>
      <c r="AD254" s="9"/>
      <c r="AE254" s="9"/>
      <c r="AF254" s="9"/>
      <c r="AG254" s="9"/>
      <c r="AH254" s="9"/>
    </row>
    <row r="255" spans="1:34" x14ac:dyDescent="0.25">
      <c r="A255" s="9"/>
      <c r="B255" s="9"/>
      <c r="C255" s="9"/>
      <c r="D255" s="9"/>
      <c r="E255" s="9"/>
      <c r="F255" s="9"/>
      <c r="G255" s="9"/>
      <c r="H255" s="9"/>
      <c r="I255" s="9"/>
      <c r="J255" s="9"/>
      <c r="K255" s="9"/>
      <c r="L255" s="9"/>
      <c r="M255" s="9"/>
      <c r="N255" s="9"/>
      <c r="O255" s="9"/>
      <c r="P255" s="9"/>
      <c r="S255" s="9"/>
      <c r="V255" s="9"/>
      <c r="W255" s="17"/>
      <c r="X255" s="9"/>
      <c r="Y255" s="9"/>
      <c r="Z255" s="9"/>
      <c r="AA255" s="9"/>
      <c r="AB255" s="9"/>
      <c r="AC255" s="9"/>
      <c r="AD255" s="9"/>
      <c r="AE255" s="9"/>
      <c r="AF255" s="9"/>
      <c r="AG255" s="9"/>
      <c r="AH255" s="9"/>
    </row>
    <row r="256" spans="1:34" x14ac:dyDescent="0.25">
      <c r="A256" s="9"/>
      <c r="B256" s="9"/>
      <c r="C256" s="9"/>
      <c r="D256" s="9"/>
      <c r="E256" s="9"/>
      <c r="F256" s="9"/>
      <c r="G256" s="9"/>
      <c r="H256" s="9"/>
      <c r="I256" s="9"/>
      <c r="J256" s="9"/>
      <c r="K256" s="9"/>
      <c r="L256" s="9"/>
      <c r="M256" s="9"/>
      <c r="N256" s="9"/>
      <c r="O256" s="9"/>
      <c r="P256" s="9"/>
      <c r="S256" s="9"/>
      <c r="V256" s="9"/>
      <c r="W256" s="17"/>
      <c r="X256" s="9"/>
      <c r="Y256" s="9"/>
      <c r="Z256" s="9"/>
      <c r="AA256" s="9"/>
      <c r="AB256" s="9"/>
      <c r="AC256" s="9"/>
      <c r="AD256" s="9"/>
      <c r="AE256" s="9"/>
      <c r="AF256" s="9"/>
      <c r="AG256" s="9"/>
      <c r="AH256" s="9"/>
    </row>
    <row r="257" spans="1:34" x14ac:dyDescent="0.25">
      <c r="A257" s="9"/>
      <c r="B257" s="9"/>
      <c r="C257" s="9"/>
      <c r="D257" s="9"/>
      <c r="E257" s="9"/>
      <c r="F257" s="9"/>
      <c r="G257" s="9"/>
      <c r="H257" s="9"/>
      <c r="I257" s="9"/>
      <c r="J257" s="9"/>
      <c r="K257" s="9"/>
      <c r="L257" s="9"/>
      <c r="M257" s="9"/>
      <c r="N257" s="9"/>
      <c r="O257" s="9"/>
      <c r="P257" s="9"/>
      <c r="S257" s="9"/>
      <c r="V257" s="9"/>
      <c r="W257" s="17"/>
      <c r="X257" s="9"/>
      <c r="Y257" s="9"/>
      <c r="Z257" s="9"/>
      <c r="AA257" s="9"/>
      <c r="AB257" s="9"/>
      <c r="AC257" s="9"/>
      <c r="AD257" s="9"/>
      <c r="AE257" s="9"/>
      <c r="AF257" s="9"/>
      <c r="AG257" s="9"/>
      <c r="AH257" s="9"/>
    </row>
    <row r="258" spans="1:34" x14ac:dyDescent="0.25">
      <c r="A258" s="9"/>
      <c r="B258" s="9"/>
      <c r="C258" s="9"/>
      <c r="D258" s="9"/>
      <c r="E258" s="9"/>
      <c r="F258" s="9"/>
      <c r="G258" s="9"/>
      <c r="H258" s="9"/>
      <c r="I258" s="9"/>
      <c r="J258" s="9"/>
      <c r="K258" s="9"/>
      <c r="L258" s="9"/>
      <c r="M258" s="9"/>
      <c r="N258" s="9"/>
      <c r="O258" s="9"/>
      <c r="P258" s="9"/>
      <c r="S258" s="9"/>
      <c r="V258" s="9"/>
      <c r="W258" s="17"/>
      <c r="X258" s="9"/>
      <c r="Y258" s="9"/>
      <c r="Z258" s="9"/>
      <c r="AA258" s="9"/>
      <c r="AB258" s="9"/>
      <c r="AC258" s="9"/>
      <c r="AD258" s="9"/>
      <c r="AE258" s="9"/>
      <c r="AF258" s="9"/>
      <c r="AG258" s="9"/>
      <c r="AH258" s="9"/>
    </row>
    <row r="259" spans="1:34" x14ac:dyDescent="0.25">
      <c r="A259" s="9"/>
      <c r="B259" s="9"/>
      <c r="C259" s="9"/>
      <c r="D259" s="9"/>
      <c r="E259" s="9"/>
      <c r="F259" s="9"/>
      <c r="G259" s="9"/>
      <c r="H259" s="9"/>
      <c r="I259" s="9"/>
      <c r="J259" s="9"/>
      <c r="K259" s="9"/>
      <c r="L259" s="9"/>
      <c r="M259" s="9"/>
      <c r="N259" s="9"/>
      <c r="O259" s="9"/>
      <c r="P259" s="9"/>
      <c r="S259" s="9"/>
      <c r="V259" s="9"/>
      <c r="W259" s="17"/>
      <c r="X259" s="9"/>
      <c r="Y259" s="9"/>
      <c r="Z259" s="9"/>
      <c r="AA259" s="9"/>
      <c r="AB259" s="9"/>
      <c r="AC259" s="9"/>
      <c r="AD259" s="9"/>
      <c r="AE259" s="9"/>
      <c r="AF259" s="9"/>
      <c r="AG259" s="9"/>
      <c r="AH259" s="9"/>
    </row>
    <row r="260" spans="1:34" x14ac:dyDescent="0.25">
      <c r="A260" s="9"/>
      <c r="B260" s="9"/>
      <c r="C260" s="9"/>
      <c r="D260" s="9"/>
      <c r="E260" s="9"/>
      <c r="F260" s="9"/>
      <c r="G260" s="9"/>
      <c r="H260" s="9"/>
      <c r="I260" s="9"/>
      <c r="J260" s="9"/>
      <c r="K260" s="9"/>
      <c r="L260" s="9"/>
      <c r="M260" s="9"/>
      <c r="N260" s="9"/>
      <c r="O260" s="9"/>
      <c r="P260" s="9"/>
      <c r="S260" s="9"/>
      <c r="V260" s="9"/>
      <c r="W260" s="17"/>
      <c r="X260" s="9"/>
      <c r="Y260" s="9"/>
      <c r="Z260" s="9"/>
      <c r="AA260" s="9"/>
      <c r="AB260" s="9"/>
      <c r="AC260" s="9"/>
      <c r="AD260" s="9"/>
      <c r="AE260" s="9"/>
      <c r="AF260" s="9"/>
      <c r="AG260" s="9"/>
      <c r="AH260" s="9"/>
    </row>
    <row r="261" spans="1:34" x14ac:dyDescent="0.25">
      <c r="A261" s="9"/>
      <c r="B261" s="9"/>
      <c r="C261" s="9"/>
      <c r="D261" s="9"/>
      <c r="E261" s="9"/>
      <c r="F261" s="9"/>
      <c r="G261" s="9"/>
      <c r="H261" s="9"/>
      <c r="I261" s="9"/>
      <c r="J261" s="9"/>
      <c r="K261" s="9"/>
      <c r="L261" s="9"/>
      <c r="M261" s="9"/>
      <c r="N261" s="9"/>
      <c r="O261" s="9"/>
      <c r="P261" s="9"/>
      <c r="S261" s="9"/>
      <c r="V261" s="9"/>
      <c r="W261" s="17"/>
      <c r="X261" s="9"/>
      <c r="Y261" s="9"/>
      <c r="Z261" s="9"/>
      <c r="AA261" s="9"/>
      <c r="AB261" s="9"/>
      <c r="AC261" s="9"/>
      <c r="AD261" s="9"/>
      <c r="AE261" s="9"/>
      <c r="AF261" s="9"/>
      <c r="AG261" s="9"/>
      <c r="AH261" s="9"/>
    </row>
    <row r="262" spans="1:34" x14ac:dyDescent="0.25">
      <c r="A262" s="9"/>
      <c r="B262" s="9"/>
      <c r="C262" s="9"/>
      <c r="D262" s="9"/>
      <c r="E262" s="9"/>
      <c r="F262" s="9"/>
      <c r="G262" s="9"/>
      <c r="H262" s="9"/>
      <c r="I262" s="9"/>
      <c r="J262" s="9"/>
      <c r="K262" s="9"/>
      <c r="L262" s="9"/>
      <c r="M262" s="9"/>
      <c r="N262" s="9"/>
      <c r="O262" s="9"/>
      <c r="P262" s="9"/>
      <c r="S262" s="9"/>
      <c r="V262" s="9"/>
      <c r="W262" s="17"/>
      <c r="X262" s="9"/>
      <c r="Y262" s="9"/>
      <c r="Z262" s="9"/>
      <c r="AA262" s="9"/>
      <c r="AB262" s="9"/>
      <c r="AC262" s="9"/>
      <c r="AD262" s="9"/>
      <c r="AE262" s="9"/>
      <c r="AF262" s="9"/>
      <c r="AG262" s="9"/>
      <c r="AH262" s="9"/>
    </row>
    <row r="263" spans="1:34" x14ac:dyDescent="0.25">
      <c r="A263" s="9"/>
      <c r="B263" s="9"/>
      <c r="C263" s="9"/>
      <c r="D263" s="9"/>
      <c r="E263" s="9"/>
      <c r="F263" s="9"/>
      <c r="G263" s="9"/>
      <c r="H263" s="9"/>
      <c r="I263" s="9"/>
      <c r="J263" s="9"/>
      <c r="K263" s="9"/>
      <c r="L263" s="9"/>
      <c r="M263" s="9"/>
      <c r="N263" s="9"/>
      <c r="O263" s="9"/>
      <c r="P263" s="9"/>
      <c r="S263" s="9"/>
      <c r="V263" s="9"/>
      <c r="W263" s="17"/>
      <c r="X263" s="9"/>
      <c r="Y263" s="9"/>
      <c r="Z263" s="9"/>
      <c r="AA263" s="9"/>
      <c r="AB263" s="9"/>
      <c r="AC263" s="9"/>
      <c r="AD263" s="9"/>
      <c r="AE263" s="9"/>
      <c r="AF263" s="9"/>
      <c r="AG263" s="9"/>
      <c r="AH263" s="9"/>
    </row>
    <row r="264" spans="1:34" x14ac:dyDescent="0.25">
      <c r="A264" s="9"/>
      <c r="B264" s="9"/>
      <c r="C264" s="9"/>
      <c r="D264" s="9"/>
      <c r="E264" s="9"/>
      <c r="F264" s="9"/>
      <c r="G264" s="9"/>
      <c r="H264" s="9"/>
      <c r="I264" s="9"/>
      <c r="J264" s="9"/>
      <c r="K264" s="9"/>
      <c r="L264" s="9"/>
      <c r="M264" s="9"/>
      <c r="N264" s="9"/>
      <c r="O264" s="9"/>
      <c r="P264" s="9"/>
      <c r="S264" s="9"/>
      <c r="V264" s="9"/>
      <c r="W264" s="17"/>
      <c r="X264" s="9"/>
      <c r="Y264" s="9"/>
      <c r="Z264" s="9"/>
      <c r="AA264" s="9"/>
      <c r="AB264" s="9"/>
      <c r="AC264" s="9"/>
      <c r="AD264" s="9"/>
      <c r="AE264" s="9"/>
      <c r="AF264" s="9"/>
      <c r="AG264" s="9"/>
      <c r="AH264" s="9"/>
    </row>
    <row r="265" spans="1:34" x14ac:dyDescent="0.25">
      <c r="A265" s="9"/>
      <c r="B265" s="9"/>
      <c r="C265" s="9"/>
      <c r="D265" s="9"/>
      <c r="E265" s="9"/>
      <c r="F265" s="9"/>
      <c r="G265" s="9"/>
      <c r="H265" s="9"/>
      <c r="I265" s="9"/>
      <c r="J265" s="9"/>
      <c r="K265" s="9"/>
      <c r="L265" s="9"/>
      <c r="M265" s="9"/>
      <c r="N265" s="9"/>
      <c r="O265" s="9"/>
      <c r="P265" s="9"/>
      <c r="S265" s="9"/>
      <c r="V265" s="9"/>
      <c r="W265" s="17"/>
      <c r="X265" s="9"/>
      <c r="Y265" s="9"/>
      <c r="Z265" s="9"/>
      <c r="AA265" s="9"/>
      <c r="AB265" s="9"/>
      <c r="AC265" s="9"/>
      <c r="AD265" s="9"/>
      <c r="AE265" s="9"/>
      <c r="AF265" s="9"/>
      <c r="AG265" s="9"/>
      <c r="AH265" s="9"/>
    </row>
    <row r="266" spans="1:34" x14ac:dyDescent="0.25">
      <c r="A266" s="9"/>
      <c r="B266" s="9"/>
      <c r="C266" s="9"/>
      <c r="D266" s="9"/>
      <c r="E266" s="9"/>
      <c r="F266" s="9"/>
      <c r="G266" s="9"/>
      <c r="H266" s="9"/>
      <c r="I266" s="9"/>
      <c r="J266" s="9"/>
      <c r="K266" s="9"/>
      <c r="L266" s="9"/>
      <c r="M266" s="9"/>
      <c r="N266" s="9"/>
      <c r="O266" s="9"/>
      <c r="P266" s="9"/>
      <c r="S266" s="9"/>
      <c r="V266" s="9"/>
      <c r="W266" s="17"/>
      <c r="X266" s="9"/>
      <c r="Y266" s="9"/>
      <c r="Z266" s="9"/>
      <c r="AA266" s="9"/>
      <c r="AB266" s="9"/>
      <c r="AC266" s="9"/>
      <c r="AD266" s="9"/>
      <c r="AE266" s="9"/>
      <c r="AF266" s="9"/>
      <c r="AG266" s="9"/>
      <c r="AH266" s="9"/>
    </row>
    <row r="267" spans="1:34" x14ac:dyDescent="0.25">
      <c r="A267" s="9"/>
      <c r="B267" s="9"/>
      <c r="C267" s="9"/>
      <c r="D267" s="9"/>
      <c r="E267" s="9"/>
      <c r="F267" s="9"/>
      <c r="G267" s="9"/>
      <c r="H267" s="9"/>
      <c r="I267" s="9"/>
      <c r="J267" s="9"/>
      <c r="K267" s="9"/>
      <c r="L267" s="9"/>
      <c r="M267" s="9"/>
      <c r="N267" s="9"/>
      <c r="O267" s="9"/>
      <c r="P267" s="9"/>
      <c r="S267" s="9"/>
      <c r="V267" s="9"/>
      <c r="W267" s="17"/>
      <c r="X267" s="9"/>
      <c r="Y267" s="9"/>
      <c r="Z267" s="9"/>
      <c r="AA267" s="9"/>
      <c r="AB267" s="9"/>
      <c r="AC267" s="9"/>
      <c r="AD267" s="9"/>
      <c r="AE267" s="9"/>
      <c r="AF267" s="9"/>
      <c r="AG267" s="9"/>
      <c r="AH267" s="9"/>
    </row>
    <row r="268" spans="1:34" x14ac:dyDescent="0.25">
      <c r="A268" s="9"/>
      <c r="B268" s="9"/>
      <c r="C268" s="9"/>
      <c r="D268" s="9"/>
      <c r="E268" s="9"/>
      <c r="F268" s="9"/>
      <c r="G268" s="9"/>
      <c r="H268" s="9"/>
      <c r="I268" s="9"/>
      <c r="J268" s="9"/>
      <c r="K268" s="9"/>
      <c r="L268" s="9"/>
      <c r="M268" s="9"/>
      <c r="N268" s="9"/>
      <c r="O268" s="9"/>
      <c r="P268" s="9"/>
      <c r="S268" s="9"/>
      <c r="V268" s="9"/>
      <c r="W268" s="17"/>
      <c r="X268" s="9"/>
      <c r="Y268" s="9"/>
      <c r="Z268" s="9"/>
      <c r="AA268" s="9"/>
      <c r="AB268" s="9"/>
      <c r="AC268" s="9"/>
      <c r="AD268" s="9"/>
      <c r="AE268" s="9"/>
      <c r="AF268" s="9"/>
      <c r="AG268" s="9"/>
      <c r="AH268" s="9"/>
    </row>
    <row r="269" spans="1:34" x14ac:dyDescent="0.25">
      <c r="A269" s="9"/>
      <c r="B269" s="9"/>
      <c r="C269" s="9"/>
      <c r="D269" s="9"/>
      <c r="E269" s="9"/>
      <c r="F269" s="9"/>
      <c r="G269" s="9"/>
      <c r="H269" s="9"/>
      <c r="I269" s="9"/>
      <c r="J269" s="9"/>
      <c r="K269" s="9"/>
      <c r="L269" s="9"/>
      <c r="M269" s="9"/>
      <c r="N269" s="9"/>
      <c r="O269" s="9"/>
      <c r="P269" s="9"/>
      <c r="S269" s="9"/>
      <c r="V269" s="9"/>
      <c r="W269" s="17"/>
      <c r="X269" s="9"/>
      <c r="Y269" s="9"/>
      <c r="Z269" s="9"/>
      <c r="AA269" s="9"/>
      <c r="AB269" s="9"/>
      <c r="AC269" s="9"/>
      <c r="AD269" s="9"/>
      <c r="AE269" s="9"/>
      <c r="AF269" s="9"/>
      <c r="AG269" s="9"/>
      <c r="AH269" s="9"/>
    </row>
    <row r="270" spans="1:34" x14ac:dyDescent="0.25">
      <c r="A270" s="9"/>
      <c r="B270" s="9"/>
      <c r="C270" s="9"/>
      <c r="D270" s="9"/>
      <c r="E270" s="9"/>
      <c r="F270" s="9"/>
      <c r="G270" s="9"/>
      <c r="H270" s="9"/>
      <c r="I270" s="9"/>
      <c r="J270" s="9"/>
      <c r="K270" s="9"/>
      <c r="L270" s="9"/>
      <c r="M270" s="9"/>
      <c r="N270" s="9"/>
      <c r="O270" s="9"/>
      <c r="P270" s="9"/>
      <c r="S270" s="9"/>
      <c r="V270" s="9"/>
      <c r="W270" s="17"/>
      <c r="X270" s="9"/>
      <c r="Y270" s="9"/>
      <c r="Z270" s="9"/>
      <c r="AA270" s="9"/>
      <c r="AB270" s="9"/>
      <c r="AC270" s="9"/>
      <c r="AD270" s="9"/>
      <c r="AE270" s="9"/>
      <c r="AF270" s="9"/>
      <c r="AG270" s="9"/>
      <c r="AH270" s="9"/>
    </row>
    <row r="271" spans="1:34" x14ac:dyDescent="0.25">
      <c r="A271" s="9"/>
      <c r="B271" s="9"/>
      <c r="C271" s="9"/>
      <c r="D271" s="9"/>
      <c r="E271" s="9"/>
      <c r="F271" s="9"/>
      <c r="G271" s="9"/>
      <c r="H271" s="9"/>
      <c r="I271" s="9"/>
      <c r="J271" s="9"/>
      <c r="K271" s="9"/>
      <c r="L271" s="9"/>
      <c r="M271" s="9"/>
      <c r="N271" s="9"/>
      <c r="O271" s="9"/>
      <c r="P271" s="9"/>
      <c r="S271" s="9"/>
      <c r="V271" s="9"/>
      <c r="W271" s="17"/>
      <c r="X271" s="9"/>
      <c r="Y271" s="9"/>
      <c r="Z271" s="9"/>
      <c r="AA271" s="9"/>
      <c r="AB271" s="9"/>
      <c r="AC271" s="9"/>
      <c r="AD271" s="9"/>
      <c r="AE271" s="9"/>
      <c r="AF271" s="9"/>
      <c r="AG271" s="9"/>
      <c r="AH271" s="9"/>
    </row>
    <row r="272" spans="1:34" x14ac:dyDescent="0.25">
      <c r="A272" s="9"/>
      <c r="B272" s="9"/>
      <c r="C272" s="9"/>
      <c r="D272" s="9"/>
      <c r="E272" s="9"/>
      <c r="F272" s="9"/>
      <c r="G272" s="9"/>
      <c r="H272" s="9"/>
      <c r="I272" s="9"/>
      <c r="J272" s="9"/>
      <c r="K272" s="9"/>
      <c r="L272" s="9"/>
      <c r="M272" s="9"/>
      <c r="N272" s="9"/>
      <c r="O272" s="9"/>
      <c r="P272" s="9"/>
      <c r="S272" s="9"/>
      <c r="V272" s="9"/>
      <c r="W272" s="17"/>
      <c r="X272" s="9"/>
      <c r="Y272" s="9"/>
      <c r="Z272" s="9"/>
      <c r="AA272" s="9"/>
      <c r="AB272" s="9"/>
      <c r="AC272" s="9"/>
      <c r="AD272" s="9"/>
      <c r="AE272" s="9"/>
      <c r="AF272" s="9"/>
      <c r="AG272" s="9"/>
      <c r="AH272" s="9"/>
    </row>
    <row r="273" spans="1:34" x14ac:dyDescent="0.25">
      <c r="A273" s="9"/>
      <c r="B273" s="9"/>
      <c r="C273" s="9"/>
      <c r="D273" s="9"/>
      <c r="E273" s="9"/>
      <c r="F273" s="9"/>
      <c r="G273" s="9"/>
      <c r="H273" s="9"/>
      <c r="I273" s="9"/>
      <c r="J273" s="9"/>
      <c r="K273" s="9"/>
      <c r="L273" s="9"/>
      <c r="M273" s="9"/>
      <c r="N273" s="9"/>
      <c r="O273" s="9"/>
      <c r="P273" s="9"/>
      <c r="S273" s="9"/>
      <c r="V273" s="9"/>
      <c r="W273" s="17"/>
      <c r="X273" s="9"/>
      <c r="Y273" s="9"/>
      <c r="Z273" s="9"/>
      <c r="AA273" s="9"/>
      <c r="AB273" s="9"/>
      <c r="AC273" s="9"/>
      <c r="AD273" s="9"/>
      <c r="AE273" s="9"/>
      <c r="AF273" s="9"/>
      <c r="AG273" s="9"/>
      <c r="AH273" s="9"/>
    </row>
    <row r="274" spans="1:34" x14ac:dyDescent="0.25">
      <c r="A274" s="9"/>
      <c r="B274" s="9"/>
      <c r="C274" s="9"/>
      <c r="D274" s="9"/>
      <c r="E274" s="9"/>
      <c r="F274" s="9"/>
      <c r="G274" s="9"/>
      <c r="H274" s="9"/>
      <c r="I274" s="9"/>
      <c r="J274" s="9"/>
      <c r="K274" s="9"/>
      <c r="L274" s="9"/>
      <c r="M274" s="9"/>
      <c r="N274" s="9"/>
      <c r="O274" s="9"/>
      <c r="P274" s="9"/>
      <c r="S274" s="9"/>
      <c r="V274" s="9"/>
      <c r="W274" s="17"/>
      <c r="X274" s="9"/>
      <c r="Y274" s="9"/>
      <c r="Z274" s="9"/>
      <c r="AA274" s="9"/>
      <c r="AB274" s="9"/>
      <c r="AC274" s="9"/>
      <c r="AD274" s="9"/>
      <c r="AE274" s="9"/>
      <c r="AF274" s="9"/>
      <c r="AG274" s="9"/>
      <c r="AH274" s="9"/>
    </row>
    <row r="275" spans="1:34" x14ac:dyDescent="0.25">
      <c r="A275" s="9"/>
      <c r="B275" s="9"/>
      <c r="C275" s="9"/>
      <c r="D275" s="9"/>
      <c r="E275" s="9"/>
      <c r="F275" s="9"/>
      <c r="G275" s="9"/>
      <c r="H275" s="9"/>
      <c r="I275" s="9"/>
      <c r="J275" s="9"/>
      <c r="K275" s="9"/>
      <c r="L275" s="9"/>
      <c r="M275" s="9"/>
      <c r="N275" s="9"/>
      <c r="O275" s="9"/>
      <c r="P275" s="9"/>
      <c r="S275" s="9"/>
      <c r="V275" s="9"/>
      <c r="W275" s="17"/>
      <c r="X275" s="9"/>
      <c r="Y275" s="9"/>
      <c r="Z275" s="9"/>
      <c r="AA275" s="9"/>
      <c r="AB275" s="9"/>
      <c r="AC275" s="9"/>
      <c r="AD275" s="9"/>
      <c r="AE275" s="9"/>
      <c r="AF275" s="9"/>
      <c r="AG275" s="9"/>
      <c r="AH275" s="9"/>
    </row>
    <row r="276" spans="1:34" x14ac:dyDescent="0.25">
      <c r="A276" s="9"/>
      <c r="B276" s="9"/>
      <c r="C276" s="9"/>
      <c r="D276" s="9"/>
      <c r="E276" s="9"/>
      <c r="F276" s="9"/>
      <c r="G276" s="9"/>
      <c r="H276" s="9"/>
      <c r="I276" s="9"/>
      <c r="J276" s="9"/>
      <c r="K276" s="9"/>
      <c r="L276" s="9"/>
      <c r="M276" s="9"/>
      <c r="N276" s="9"/>
      <c r="O276" s="9"/>
      <c r="P276" s="9"/>
      <c r="S276" s="9"/>
      <c r="V276" s="9"/>
      <c r="W276" s="17"/>
      <c r="X276" s="9"/>
      <c r="Y276" s="9"/>
      <c r="Z276" s="9"/>
      <c r="AA276" s="9"/>
      <c r="AB276" s="9"/>
      <c r="AC276" s="9"/>
      <c r="AD276" s="9"/>
      <c r="AE276" s="9"/>
      <c r="AF276" s="9"/>
      <c r="AG276" s="9"/>
      <c r="AH276" s="9"/>
    </row>
    <row r="277" spans="1:34" x14ac:dyDescent="0.25">
      <c r="A277" s="9"/>
      <c r="B277" s="9"/>
      <c r="C277" s="9"/>
      <c r="D277" s="9"/>
      <c r="E277" s="9"/>
      <c r="F277" s="9"/>
      <c r="G277" s="9"/>
      <c r="H277" s="9"/>
      <c r="I277" s="9"/>
      <c r="J277" s="9"/>
      <c r="K277" s="9"/>
      <c r="L277" s="9"/>
      <c r="M277" s="9"/>
      <c r="N277" s="9"/>
      <c r="O277" s="9"/>
      <c r="P277" s="9"/>
      <c r="S277" s="9"/>
      <c r="V277" s="9"/>
      <c r="W277" s="17"/>
      <c r="X277" s="9"/>
      <c r="Y277" s="9"/>
      <c r="Z277" s="9"/>
      <c r="AA277" s="9"/>
      <c r="AB277" s="9"/>
      <c r="AC277" s="9"/>
      <c r="AD277" s="9"/>
      <c r="AE277" s="9"/>
      <c r="AF277" s="9"/>
      <c r="AG277" s="9"/>
      <c r="AH277" s="9"/>
    </row>
    <row r="278" spans="1:34" x14ac:dyDescent="0.25">
      <c r="A278" s="9"/>
      <c r="B278" s="9"/>
      <c r="C278" s="9"/>
      <c r="D278" s="9"/>
      <c r="E278" s="9"/>
      <c r="F278" s="9"/>
      <c r="G278" s="9"/>
      <c r="H278" s="9"/>
      <c r="I278" s="9"/>
      <c r="J278" s="9"/>
      <c r="K278" s="9"/>
      <c r="L278" s="9"/>
      <c r="M278" s="9"/>
      <c r="N278" s="9"/>
      <c r="O278" s="9"/>
      <c r="P278" s="9"/>
      <c r="S278" s="9"/>
      <c r="V278" s="9"/>
      <c r="W278" s="17"/>
      <c r="X278" s="9"/>
      <c r="Y278" s="9"/>
      <c r="Z278" s="9"/>
      <c r="AA278" s="9"/>
      <c r="AB278" s="9"/>
      <c r="AC278" s="9"/>
      <c r="AD278" s="9"/>
      <c r="AE278" s="9"/>
      <c r="AF278" s="9"/>
      <c r="AG278" s="9"/>
      <c r="AH278" s="9"/>
    </row>
    <row r="279" spans="1:34" x14ac:dyDescent="0.25">
      <c r="A279" s="9"/>
      <c r="B279" s="9"/>
      <c r="C279" s="9"/>
      <c r="D279" s="9"/>
      <c r="E279" s="9"/>
      <c r="F279" s="9"/>
      <c r="G279" s="9"/>
      <c r="H279" s="9"/>
      <c r="I279" s="9"/>
      <c r="J279" s="9"/>
      <c r="K279" s="9"/>
      <c r="L279" s="9"/>
      <c r="M279" s="9"/>
      <c r="N279" s="9"/>
      <c r="O279" s="9"/>
      <c r="P279" s="9"/>
      <c r="S279" s="9"/>
      <c r="V279" s="9"/>
      <c r="W279" s="17"/>
      <c r="X279" s="9"/>
      <c r="Y279" s="9"/>
      <c r="Z279" s="9"/>
      <c r="AA279" s="9"/>
      <c r="AB279" s="9"/>
      <c r="AC279" s="9"/>
      <c r="AD279" s="9"/>
      <c r="AE279" s="9"/>
      <c r="AF279" s="9"/>
      <c r="AG279" s="9"/>
      <c r="AH279" s="9"/>
    </row>
    <row r="280" spans="1:34" x14ac:dyDescent="0.25">
      <c r="A280" s="9"/>
      <c r="B280" s="9"/>
      <c r="C280" s="9"/>
      <c r="D280" s="9"/>
      <c r="E280" s="9"/>
      <c r="F280" s="9"/>
      <c r="G280" s="9"/>
      <c r="H280" s="9"/>
      <c r="I280" s="9"/>
      <c r="J280" s="9"/>
      <c r="K280" s="9"/>
      <c r="L280" s="9"/>
      <c r="M280" s="9"/>
      <c r="N280" s="9"/>
      <c r="O280" s="9"/>
      <c r="P280" s="9"/>
      <c r="S280" s="9"/>
      <c r="V280" s="9"/>
      <c r="W280" s="17"/>
      <c r="X280" s="9"/>
      <c r="Y280" s="9"/>
      <c r="Z280" s="9"/>
      <c r="AA280" s="9"/>
      <c r="AB280" s="9"/>
      <c r="AC280" s="9"/>
      <c r="AD280" s="9"/>
      <c r="AE280" s="9"/>
      <c r="AF280" s="9"/>
      <c r="AG280" s="9"/>
      <c r="AH280" s="9"/>
    </row>
    <row r="281" spans="1:34" x14ac:dyDescent="0.25">
      <c r="A281" s="9"/>
      <c r="B281" s="9"/>
      <c r="C281" s="9"/>
      <c r="D281" s="9"/>
      <c r="E281" s="9"/>
      <c r="F281" s="9"/>
      <c r="G281" s="9"/>
      <c r="H281" s="9"/>
      <c r="I281" s="9"/>
      <c r="J281" s="9"/>
      <c r="K281" s="9"/>
      <c r="L281" s="9"/>
      <c r="M281" s="9"/>
      <c r="N281" s="9"/>
      <c r="O281" s="9"/>
      <c r="P281" s="9"/>
      <c r="S281" s="9"/>
      <c r="V281" s="9"/>
      <c r="W281" s="17"/>
      <c r="X281" s="9"/>
      <c r="Y281" s="9"/>
      <c r="Z281" s="9"/>
      <c r="AA281" s="9"/>
      <c r="AB281" s="9"/>
      <c r="AC281" s="9"/>
      <c r="AD281" s="9"/>
      <c r="AE281" s="9"/>
      <c r="AF281" s="9"/>
      <c r="AG281" s="9"/>
      <c r="AH281" s="9"/>
    </row>
    <row r="282" spans="1:34" x14ac:dyDescent="0.25">
      <c r="A282" s="9"/>
      <c r="B282" s="9"/>
      <c r="C282" s="9"/>
      <c r="D282" s="9"/>
      <c r="E282" s="9"/>
      <c r="F282" s="9"/>
      <c r="G282" s="9"/>
      <c r="H282" s="9"/>
      <c r="I282" s="9"/>
      <c r="J282" s="9"/>
      <c r="K282" s="9"/>
      <c r="L282" s="9"/>
      <c r="M282" s="9"/>
      <c r="N282" s="9"/>
      <c r="O282" s="9"/>
      <c r="P282" s="9"/>
      <c r="S282" s="9"/>
      <c r="V282" s="9"/>
      <c r="W282" s="17"/>
      <c r="X282" s="9"/>
      <c r="Y282" s="9"/>
      <c r="Z282" s="9"/>
      <c r="AA282" s="9"/>
      <c r="AB282" s="9"/>
      <c r="AC282" s="9"/>
      <c r="AD282" s="9"/>
      <c r="AE282" s="9"/>
      <c r="AF282" s="9"/>
      <c r="AG282" s="9"/>
      <c r="AH282" s="9"/>
    </row>
    <row r="283" spans="1:34" x14ac:dyDescent="0.25">
      <c r="A283" s="9"/>
      <c r="B283" s="9"/>
      <c r="C283" s="9"/>
      <c r="D283" s="9"/>
      <c r="E283" s="9"/>
      <c r="F283" s="9"/>
      <c r="G283" s="9"/>
      <c r="H283" s="9"/>
      <c r="I283" s="9"/>
      <c r="J283" s="9"/>
      <c r="K283" s="9"/>
      <c r="L283" s="9"/>
      <c r="M283" s="9"/>
      <c r="N283" s="9"/>
      <c r="O283" s="9"/>
      <c r="P283" s="9"/>
      <c r="S283" s="9"/>
      <c r="V283" s="9"/>
      <c r="W283" s="17"/>
      <c r="X283" s="9"/>
      <c r="Y283" s="9"/>
      <c r="Z283" s="9"/>
      <c r="AA283" s="9"/>
      <c r="AB283" s="9"/>
      <c r="AC283" s="9"/>
      <c r="AD283" s="9"/>
      <c r="AE283" s="9"/>
      <c r="AF283" s="9"/>
      <c r="AG283" s="9"/>
      <c r="AH283" s="9"/>
    </row>
    <row r="284" spans="1:34" x14ac:dyDescent="0.25">
      <c r="A284" s="9"/>
      <c r="B284" s="9"/>
      <c r="C284" s="9"/>
      <c r="D284" s="9"/>
      <c r="E284" s="9"/>
      <c r="F284" s="9"/>
      <c r="G284" s="9"/>
      <c r="H284" s="9"/>
      <c r="I284" s="9"/>
      <c r="J284" s="9"/>
      <c r="K284" s="9"/>
      <c r="L284" s="9"/>
      <c r="M284" s="9"/>
      <c r="N284" s="9"/>
      <c r="O284" s="9"/>
      <c r="P284" s="9"/>
      <c r="S284" s="9"/>
      <c r="V284" s="9"/>
      <c r="W284" s="17"/>
      <c r="X284" s="9"/>
      <c r="Y284" s="9"/>
      <c r="Z284" s="9"/>
      <c r="AA284" s="9"/>
      <c r="AB284" s="9"/>
      <c r="AC284" s="9"/>
      <c r="AD284" s="9"/>
      <c r="AE284" s="9"/>
      <c r="AF284" s="9"/>
      <c r="AG284" s="9"/>
      <c r="AH284" s="9"/>
    </row>
    <row r="285" spans="1:34" x14ac:dyDescent="0.25">
      <c r="A285" s="9"/>
      <c r="B285" s="9"/>
      <c r="C285" s="9"/>
      <c r="D285" s="9"/>
      <c r="E285" s="9"/>
      <c r="F285" s="9"/>
      <c r="G285" s="9"/>
      <c r="H285" s="9"/>
      <c r="I285" s="9"/>
      <c r="J285" s="9"/>
      <c r="K285" s="9"/>
      <c r="L285" s="9"/>
      <c r="M285" s="9"/>
      <c r="N285" s="9"/>
      <c r="O285" s="9"/>
      <c r="P285" s="9"/>
      <c r="S285" s="9"/>
      <c r="V285" s="9"/>
      <c r="W285" s="17"/>
      <c r="X285" s="9"/>
      <c r="Y285" s="9"/>
      <c r="Z285" s="9"/>
      <c r="AA285" s="9"/>
      <c r="AB285" s="9"/>
      <c r="AC285" s="9"/>
      <c r="AD285" s="9"/>
      <c r="AE285" s="9"/>
      <c r="AF285" s="9"/>
      <c r="AG285" s="9"/>
      <c r="AH285" s="9"/>
    </row>
    <row r="286" spans="1:34" x14ac:dyDescent="0.25">
      <c r="A286" s="9"/>
      <c r="B286" s="9"/>
      <c r="C286" s="9"/>
      <c r="D286" s="9"/>
      <c r="E286" s="9"/>
      <c r="F286" s="9"/>
      <c r="G286" s="9"/>
      <c r="H286" s="9"/>
      <c r="I286" s="9"/>
      <c r="J286" s="9"/>
      <c r="K286" s="9"/>
      <c r="L286" s="9"/>
      <c r="M286" s="9"/>
      <c r="N286" s="9"/>
      <c r="O286" s="9"/>
      <c r="P286" s="9"/>
      <c r="S286" s="9"/>
      <c r="V286" s="9"/>
      <c r="W286" s="17"/>
      <c r="X286" s="9"/>
      <c r="Y286" s="9"/>
      <c r="Z286" s="9"/>
      <c r="AA286" s="9"/>
      <c r="AB286" s="9"/>
      <c r="AC286" s="9"/>
      <c r="AD286" s="9"/>
      <c r="AE286" s="9"/>
      <c r="AF286" s="9"/>
      <c r="AG286" s="9"/>
      <c r="AH286" s="9"/>
    </row>
    <row r="287" spans="1:34" x14ac:dyDescent="0.25">
      <c r="A287" s="9"/>
      <c r="B287" s="9"/>
      <c r="C287" s="9"/>
      <c r="D287" s="9"/>
      <c r="E287" s="9"/>
      <c r="F287" s="9"/>
      <c r="G287" s="9"/>
      <c r="H287" s="9"/>
      <c r="I287" s="9"/>
      <c r="J287" s="9"/>
      <c r="K287" s="9"/>
      <c r="L287" s="9"/>
      <c r="M287" s="9"/>
      <c r="N287" s="9"/>
      <c r="O287" s="9"/>
      <c r="P287" s="9"/>
      <c r="S287" s="9"/>
      <c r="V287" s="9"/>
      <c r="W287" s="17"/>
      <c r="X287" s="9"/>
      <c r="Y287" s="9"/>
      <c r="Z287" s="9"/>
      <c r="AA287" s="9"/>
      <c r="AB287" s="9"/>
      <c r="AC287" s="9"/>
      <c r="AD287" s="9"/>
      <c r="AE287" s="9"/>
      <c r="AF287" s="9"/>
      <c r="AG287" s="9"/>
      <c r="AH287" s="9"/>
    </row>
    <row r="288" spans="1:34" x14ac:dyDescent="0.25">
      <c r="A288" s="9"/>
      <c r="B288" s="9"/>
      <c r="C288" s="9"/>
      <c r="D288" s="9"/>
      <c r="E288" s="9"/>
      <c r="F288" s="9"/>
      <c r="G288" s="9"/>
      <c r="H288" s="9"/>
      <c r="I288" s="9"/>
      <c r="J288" s="9"/>
      <c r="K288" s="9"/>
      <c r="L288" s="9"/>
      <c r="M288" s="9"/>
      <c r="N288" s="9"/>
      <c r="O288" s="9"/>
      <c r="P288" s="9"/>
      <c r="S288" s="9"/>
      <c r="V288" s="9"/>
      <c r="W288" s="17"/>
      <c r="X288" s="9"/>
      <c r="Y288" s="9"/>
      <c r="Z288" s="9"/>
      <c r="AA288" s="9"/>
      <c r="AB288" s="9"/>
      <c r="AC288" s="9"/>
      <c r="AD288" s="9"/>
      <c r="AE288" s="9"/>
      <c r="AF288" s="9"/>
      <c r="AG288" s="9"/>
      <c r="AH288" s="9"/>
    </row>
    <row r="289" spans="1:34" x14ac:dyDescent="0.25">
      <c r="A289" s="9"/>
      <c r="B289" s="9"/>
      <c r="C289" s="9"/>
      <c r="D289" s="9"/>
      <c r="E289" s="9"/>
      <c r="F289" s="9"/>
      <c r="G289" s="9"/>
      <c r="H289" s="9"/>
      <c r="I289" s="9"/>
      <c r="J289" s="9"/>
      <c r="K289" s="9"/>
      <c r="L289" s="9"/>
      <c r="M289" s="9"/>
      <c r="N289" s="9"/>
      <c r="O289" s="9"/>
      <c r="P289" s="9"/>
      <c r="S289" s="9"/>
      <c r="V289" s="9"/>
      <c r="W289" s="17"/>
      <c r="X289" s="9"/>
      <c r="Y289" s="9"/>
      <c r="Z289" s="9"/>
      <c r="AA289" s="9"/>
      <c r="AB289" s="9"/>
      <c r="AC289" s="9"/>
      <c r="AD289" s="9"/>
      <c r="AE289" s="9"/>
      <c r="AF289" s="9"/>
      <c r="AG289" s="9"/>
      <c r="AH289" s="9"/>
    </row>
    <row r="290" spans="1:34" x14ac:dyDescent="0.25">
      <c r="A290" s="9"/>
      <c r="B290" s="9"/>
      <c r="C290" s="9"/>
      <c r="D290" s="9"/>
      <c r="E290" s="9"/>
      <c r="F290" s="9"/>
      <c r="G290" s="9"/>
      <c r="H290" s="9"/>
      <c r="I290" s="9"/>
      <c r="J290" s="9"/>
      <c r="K290" s="9"/>
      <c r="L290" s="9"/>
      <c r="M290" s="9"/>
      <c r="N290" s="9"/>
      <c r="O290" s="9"/>
      <c r="P290" s="9"/>
      <c r="S290" s="9"/>
      <c r="V290" s="9"/>
      <c r="W290" s="17"/>
      <c r="X290" s="9"/>
      <c r="Y290" s="9"/>
      <c r="Z290" s="9"/>
      <c r="AA290" s="9"/>
      <c r="AB290" s="9"/>
      <c r="AC290" s="9"/>
      <c r="AD290" s="9"/>
      <c r="AE290" s="9"/>
      <c r="AF290" s="9"/>
      <c r="AG290" s="9"/>
      <c r="AH290" s="9"/>
    </row>
    <row r="291" spans="1:34" x14ac:dyDescent="0.25">
      <c r="A291" s="9"/>
      <c r="B291" s="9"/>
      <c r="C291" s="9"/>
      <c r="D291" s="9"/>
      <c r="E291" s="9"/>
      <c r="F291" s="9"/>
      <c r="G291" s="9"/>
      <c r="H291" s="9"/>
      <c r="I291" s="9"/>
      <c r="J291" s="9"/>
      <c r="K291" s="9"/>
      <c r="L291" s="9"/>
      <c r="M291" s="9"/>
      <c r="N291" s="9"/>
      <c r="O291" s="9"/>
      <c r="P291" s="9"/>
      <c r="S291" s="9"/>
      <c r="V291" s="9"/>
      <c r="W291" s="17"/>
      <c r="X291" s="9"/>
      <c r="Y291" s="9"/>
      <c r="Z291" s="9"/>
      <c r="AA291" s="9"/>
      <c r="AB291" s="9"/>
      <c r="AC291" s="9"/>
      <c r="AD291" s="9"/>
      <c r="AE291" s="9"/>
      <c r="AF291" s="9"/>
      <c r="AG291" s="9"/>
      <c r="AH291" s="9"/>
    </row>
    <row r="292" spans="1:34" x14ac:dyDescent="0.25">
      <c r="A292" s="9"/>
      <c r="B292" s="9"/>
      <c r="C292" s="9"/>
      <c r="D292" s="9"/>
      <c r="E292" s="9"/>
      <c r="F292" s="9"/>
      <c r="G292" s="9"/>
      <c r="H292" s="9"/>
      <c r="I292" s="9"/>
      <c r="J292" s="9"/>
      <c r="K292" s="9"/>
      <c r="L292" s="9"/>
      <c r="M292" s="9"/>
      <c r="N292" s="9"/>
      <c r="O292" s="9"/>
      <c r="P292" s="9"/>
      <c r="S292" s="9"/>
      <c r="V292" s="9"/>
      <c r="W292" s="17"/>
      <c r="X292" s="9"/>
      <c r="Y292" s="9"/>
      <c r="Z292" s="9"/>
      <c r="AA292" s="9"/>
      <c r="AB292" s="9"/>
      <c r="AC292" s="9"/>
      <c r="AD292" s="9"/>
      <c r="AE292" s="9"/>
      <c r="AF292" s="9"/>
      <c r="AG292" s="9"/>
      <c r="AH292" s="9"/>
    </row>
    <row r="293" spans="1:34" x14ac:dyDescent="0.25">
      <c r="A293" s="9"/>
      <c r="B293" s="9"/>
      <c r="C293" s="9"/>
      <c r="D293" s="9"/>
      <c r="E293" s="9"/>
      <c r="F293" s="9"/>
      <c r="G293" s="9"/>
      <c r="H293" s="9"/>
      <c r="I293" s="9"/>
      <c r="J293" s="9"/>
      <c r="K293" s="9"/>
      <c r="L293" s="9"/>
      <c r="M293" s="9"/>
      <c r="N293" s="9"/>
      <c r="O293" s="9"/>
      <c r="P293" s="9"/>
      <c r="S293" s="9"/>
      <c r="V293" s="9"/>
      <c r="W293" s="17"/>
      <c r="X293" s="9"/>
      <c r="Y293" s="9"/>
      <c r="Z293" s="9"/>
      <c r="AA293" s="9"/>
      <c r="AB293" s="9"/>
      <c r="AC293" s="9"/>
      <c r="AD293" s="9"/>
      <c r="AE293" s="9"/>
      <c r="AF293" s="9"/>
      <c r="AG293" s="9"/>
      <c r="AH293" s="9"/>
    </row>
    <row r="294" spans="1:34" x14ac:dyDescent="0.25">
      <c r="A294" s="9"/>
      <c r="B294" s="9"/>
      <c r="C294" s="9"/>
      <c r="D294" s="9"/>
      <c r="E294" s="9"/>
      <c r="F294" s="9"/>
      <c r="G294" s="9"/>
      <c r="H294" s="9"/>
      <c r="I294" s="9"/>
      <c r="J294" s="9"/>
      <c r="K294" s="9"/>
      <c r="L294" s="9"/>
      <c r="M294" s="9"/>
      <c r="N294" s="9"/>
      <c r="O294" s="9"/>
      <c r="P294" s="9"/>
      <c r="S294" s="9"/>
      <c r="V294" s="9"/>
      <c r="W294" s="17"/>
      <c r="X294" s="9"/>
      <c r="Y294" s="9"/>
      <c r="Z294" s="9"/>
      <c r="AA294" s="9"/>
      <c r="AB294" s="9"/>
      <c r="AC294" s="9"/>
      <c r="AD294" s="9"/>
      <c r="AE294" s="9"/>
      <c r="AF294" s="9"/>
      <c r="AG294" s="9"/>
      <c r="AH294" s="9"/>
    </row>
    <row r="295" spans="1:34" x14ac:dyDescent="0.25">
      <c r="A295" s="9"/>
      <c r="B295" s="9"/>
      <c r="C295" s="9"/>
      <c r="D295" s="9"/>
      <c r="E295" s="9"/>
      <c r="F295" s="9"/>
      <c r="G295" s="9"/>
      <c r="H295" s="9"/>
      <c r="I295" s="9"/>
      <c r="J295" s="9"/>
      <c r="K295" s="9"/>
      <c r="L295" s="9"/>
      <c r="M295" s="9"/>
      <c r="N295" s="9"/>
      <c r="O295" s="9"/>
      <c r="P295" s="9"/>
      <c r="S295" s="9"/>
      <c r="V295" s="9"/>
      <c r="W295" s="17"/>
      <c r="X295" s="9"/>
      <c r="Y295" s="9"/>
      <c r="Z295" s="9"/>
      <c r="AA295" s="9"/>
      <c r="AB295" s="9"/>
      <c r="AC295" s="9"/>
      <c r="AD295" s="9"/>
      <c r="AE295" s="9"/>
      <c r="AF295" s="9"/>
      <c r="AG295" s="9"/>
      <c r="AH295" s="9"/>
    </row>
    <row r="296" spans="1:34" x14ac:dyDescent="0.25">
      <c r="A296" s="9"/>
      <c r="B296" s="9"/>
      <c r="C296" s="9"/>
      <c r="D296" s="9"/>
      <c r="E296" s="9"/>
      <c r="F296" s="9"/>
      <c r="G296" s="9"/>
      <c r="H296" s="9"/>
      <c r="I296" s="9"/>
      <c r="J296" s="9"/>
      <c r="K296" s="9"/>
      <c r="L296" s="9"/>
      <c r="M296" s="9"/>
      <c r="N296" s="9"/>
      <c r="O296" s="9"/>
      <c r="P296" s="9"/>
      <c r="S296" s="9"/>
      <c r="V296" s="9"/>
      <c r="W296" s="17"/>
      <c r="X296" s="9"/>
      <c r="Y296" s="9"/>
      <c r="Z296" s="9"/>
      <c r="AA296" s="9"/>
      <c r="AB296" s="9"/>
      <c r="AC296" s="9"/>
      <c r="AD296" s="9"/>
      <c r="AE296" s="9"/>
      <c r="AF296" s="9"/>
      <c r="AG296" s="9"/>
      <c r="AH296" s="9"/>
    </row>
    <row r="297" spans="1:34" x14ac:dyDescent="0.25">
      <c r="A297" s="9"/>
      <c r="B297" s="9"/>
      <c r="C297" s="9"/>
      <c r="D297" s="9"/>
      <c r="E297" s="9"/>
      <c r="F297" s="9"/>
      <c r="G297" s="9"/>
      <c r="H297" s="9"/>
      <c r="I297" s="9"/>
      <c r="J297" s="9"/>
      <c r="K297" s="9"/>
      <c r="L297" s="9"/>
      <c r="M297" s="9"/>
      <c r="N297" s="9"/>
      <c r="O297" s="9"/>
      <c r="P297" s="9"/>
      <c r="S297" s="9"/>
      <c r="V297" s="9"/>
      <c r="W297" s="17"/>
      <c r="X297" s="9"/>
      <c r="Y297" s="9"/>
      <c r="Z297" s="9"/>
      <c r="AA297" s="9"/>
      <c r="AB297" s="9"/>
      <c r="AC297" s="9"/>
      <c r="AD297" s="9"/>
      <c r="AE297" s="9"/>
      <c r="AF297" s="9"/>
      <c r="AG297" s="9"/>
      <c r="AH297" s="9"/>
    </row>
    <row r="298" spans="1:34" x14ac:dyDescent="0.25">
      <c r="A298" s="9"/>
      <c r="B298" s="9"/>
      <c r="C298" s="9"/>
      <c r="D298" s="9"/>
      <c r="E298" s="9"/>
      <c r="F298" s="9"/>
      <c r="G298" s="9"/>
      <c r="H298" s="9"/>
      <c r="I298" s="9"/>
      <c r="J298" s="9"/>
      <c r="K298" s="9"/>
      <c r="L298" s="9"/>
      <c r="M298" s="9"/>
      <c r="N298" s="9"/>
      <c r="O298" s="9"/>
      <c r="P298" s="9"/>
      <c r="S298" s="9"/>
      <c r="V298" s="9"/>
      <c r="W298" s="17"/>
      <c r="X298" s="9"/>
      <c r="Y298" s="9"/>
      <c r="Z298" s="9"/>
      <c r="AA298" s="9"/>
      <c r="AB298" s="9"/>
      <c r="AC298" s="9"/>
      <c r="AD298" s="9"/>
      <c r="AE298" s="9"/>
      <c r="AF298" s="9"/>
      <c r="AG298" s="9"/>
      <c r="AH298" s="9"/>
    </row>
    <row r="299" spans="1:34" x14ac:dyDescent="0.25">
      <c r="A299" s="9"/>
      <c r="B299" s="9"/>
      <c r="C299" s="9"/>
      <c r="D299" s="9"/>
      <c r="E299" s="9"/>
      <c r="F299" s="9"/>
      <c r="G299" s="9"/>
      <c r="H299" s="9"/>
      <c r="I299" s="9"/>
      <c r="J299" s="9"/>
      <c r="K299" s="9"/>
      <c r="L299" s="9"/>
      <c r="M299" s="9"/>
      <c r="N299" s="9"/>
      <c r="O299" s="9"/>
      <c r="P299" s="9"/>
      <c r="S299" s="9"/>
      <c r="V299" s="9"/>
      <c r="W299" s="17"/>
      <c r="X299" s="9"/>
      <c r="Y299" s="9"/>
      <c r="Z299" s="9"/>
      <c r="AA299" s="9"/>
      <c r="AB299" s="9"/>
      <c r="AC299" s="9"/>
      <c r="AD299" s="9"/>
      <c r="AE299" s="9"/>
      <c r="AF299" s="9"/>
      <c r="AG299" s="9"/>
      <c r="AH299" s="9"/>
    </row>
    <row r="300" spans="1:34" x14ac:dyDescent="0.25">
      <c r="A300" s="9"/>
      <c r="B300" s="9"/>
      <c r="C300" s="9"/>
      <c r="D300" s="9"/>
      <c r="E300" s="9"/>
      <c r="F300" s="9"/>
      <c r="G300" s="9"/>
      <c r="H300" s="9"/>
      <c r="I300" s="9"/>
      <c r="J300" s="9"/>
      <c r="K300" s="9"/>
      <c r="L300" s="9"/>
      <c r="M300" s="9"/>
      <c r="N300" s="9"/>
      <c r="O300" s="9"/>
      <c r="P300" s="9"/>
      <c r="S300" s="9"/>
      <c r="V300" s="9"/>
      <c r="W300" s="17"/>
      <c r="X300" s="9"/>
      <c r="Y300" s="9"/>
      <c r="Z300" s="9"/>
      <c r="AA300" s="9"/>
      <c r="AB300" s="9"/>
      <c r="AC300" s="9"/>
      <c r="AD300" s="9"/>
      <c r="AE300" s="9"/>
      <c r="AF300" s="9"/>
      <c r="AG300" s="9"/>
      <c r="AH300" s="9"/>
    </row>
    <row r="301" spans="1:34" x14ac:dyDescent="0.25">
      <c r="A301" s="9"/>
      <c r="B301" s="9"/>
      <c r="C301" s="9"/>
      <c r="D301" s="9"/>
      <c r="E301" s="9"/>
      <c r="F301" s="9"/>
      <c r="G301" s="9"/>
      <c r="H301" s="9"/>
      <c r="I301" s="9"/>
      <c r="J301" s="9"/>
      <c r="K301" s="9"/>
      <c r="L301" s="9"/>
      <c r="M301" s="9"/>
      <c r="N301" s="9"/>
      <c r="O301" s="9"/>
      <c r="P301" s="9"/>
      <c r="S301" s="9"/>
      <c r="V301" s="9"/>
      <c r="W301" s="17"/>
      <c r="X301" s="9"/>
      <c r="Y301" s="9"/>
      <c r="Z301" s="9"/>
      <c r="AA301" s="9"/>
      <c r="AB301" s="9"/>
      <c r="AC301" s="9"/>
      <c r="AD301" s="9"/>
      <c r="AE301" s="9"/>
      <c r="AF301" s="9"/>
      <c r="AG301" s="9"/>
      <c r="AH301" s="9"/>
    </row>
    <row r="302" spans="1:34" x14ac:dyDescent="0.25">
      <c r="A302" s="9"/>
      <c r="B302" s="9"/>
      <c r="C302" s="9"/>
      <c r="D302" s="9"/>
      <c r="E302" s="9"/>
      <c r="F302" s="9"/>
      <c r="G302" s="9"/>
      <c r="H302" s="9"/>
      <c r="I302" s="9"/>
      <c r="J302" s="9"/>
      <c r="K302" s="9"/>
      <c r="L302" s="9"/>
      <c r="M302" s="9"/>
      <c r="N302" s="9"/>
      <c r="O302" s="9"/>
      <c r="P302" s="9"/>
      <c r="S302" s="9"/>
      <c r="V302" s="9"/>
      <c r="W302" s="17"/>
      <c r="X302" s="9"/>
      <c r="Y302" s="9"/>
      <c r="Z302" s="9"/>
      <c r="AA302" s="9"/>
      <c r="AB302" s="9"/>
      <c r="AC302" s="9"/>
      <c r="AD302" s="9"/>
      <c r="AE302" s="9"/>
      <c r="AF302" s="9"/>
      <c r="AG302" s="9"/>
      <c r="AH302" s="9"/>
    </row>
    <row r="303" spans="1:34" x14ac:dyDescent="0.25">
      <c r="A303" s="9"/>
      <c r="B303" s="9"/>
      <c r="C303" s="9"/>
      <c r="D303" s="9"/>
      <c r="E303" s="9"/>
      <c r="F303" s="9"/>
      <c r="G303" s="9"/>
      <c r="H303" s="9"/>
      <c r="I303" s="9"/>
      <c r="J303" s="9"/>
      <c r="K303" s="9"/>
      <c r="L303" s="9"/>
      <c r="M303" s="9"/>
      <c r="N303" s="9"/>
      <c r="O303" s="9"/>
      <c r="P303" s="9"/>
      <c r="S303" s="9"/>
      <c r="V303" s="9"/>
      <c r="W303" s="17"/>
      <c r="X303" s="9"/>
      <c r="Y303" s="9"/>
      <c r="Z303" s="9"/>
      <c r="AA303" s="9"/>
      <c r="AB303" s="9"/>
      <c r="AC303" s="9"/>
      <c r="AD303" s="9"/>
      <c r="AE303" s="9"/>
      <c r="AF303" s="9"/>
      <c r="AG303" s="9"/>
      <c r="AH303" s="9"/>
    </row>
    <row r="304" spans="1:34" x14ac:dyDescent="0.25">
      <c r="A304" s="9"/>
      <c r="B304" s="9"/>
      <c r="C304" s="9"/>
      <c r="D304" s="9"/>
      <c r="E304" s="9"/>
      <c r="F304" s="9"/>
      <c r="G304" s="9"/>
      <c r="H304" s="9"/>
      <c r="I304" s="9"/>
      <c r="J304" s="9"/>
      <c r="K304" s="9"/>
      <c r="L304" s="9"/>
      <c r="M304" s="9"/>
      <c r="N304" s="9"/>
      <c r="O304" s="9"/>
      <c r="P304" s="9"/>
      <c r="S304" s="9"/>
      <c r="V304" s="9"/>
      <c r="W304" s="17"/>
      <c r="X304" s="9"/>
      <c r="Y304" s="9"/>
      <c r="Z304" s="9"/>
      <c r="AA304" s="9"/>
      <c r="AB304" s="9"/>
      <c r="AC304" s="9"/>
      <c r="AD304" s="9"/>
      <c r="AE304" s="9"/>
      <c r="AF304" s="9"/>
      <c r="AG304" s="9"/>
      <c r="AH304" s="9"/>
    </row>
    <row r="305" spans="1:34" x14ac:dyDescent="0.25">
      <c r="A305" s="9"/>
      <c r="B305" s="9"/>
      <c r="C305" s="9"/>
      <c r="D305" s="9"/>
      <c r="E305" s="9"/>
      <c r="F305" s="9"/>
      <c r="G305" s="9"/>
      <c r="H305" s="9"/>
      <c r="I305" s="9"/>
      <c r="J305" s="9"/>
      <c r="K305" s="9"/>
      <c r="L305" s="9"/>
      <c r="M305" s="9"/>
      <c r="N305" s="9"/>
      <c r="O305" s="9"/>
      <c r="P305" s="9"/>
      <c r="S305" s="9"/>
      <c r="V305" s="9"/>
      <c r="W305" s="17"/>
      <c r="X305" s="9"/>
      <c r="Y305" s="9"/>
      <c r="Z305" s="9"/>
      <c r="AA305" s="9"/>
      <c r="AB305" s="9"/>
      <c r="AC305" s="9"/>
      <c r="AD305" s="9"/>
      <c r="AE305" s="9"/>
      <c r="AF305" s="9"/>
      <c r="AG305" s="9"/>
      <c r="AH305" s="9"/>
    </row>
    <row r="306" spans="1:34" x14ac:dyDescent="0.25">
      <c r="A306" s="9"/>
      <c r="B306" s="9"/>
      <c r="C306" s="9"/>
      <c r="D306" s="9"/>
      <c r="E306" s="9"/>
      <c r="F306" s="9"/>
      <c r="G306" s="9"/>
      <c r="H306" s="9"/>
      <c r="I306" s="9"/>
      <c r="J306" s="9"/>
      <c r="K306" s="9"/>
      <c r="L306" s="9"/>
      <c r="M306" s="9"/>
      <c r="N306" s="9"/>
      <c r="O306" s="9"/>
      <c r="P306" s="9"/>
      <c r="S306" s="9"/>
      <c r="V306" s="9"/>
      <c r="W306" s="17"/>
      <c r="X306" s="9"/>
      <c r="Y306" s="9"/>
      <c r="Z306" s="9"/>
      <c r="AA306" s="9"/>
      <c r="AB306" s="9"/>
      <c r="AC306" s="9"/>
      <c r="AD306" s="9"/>
      <c r="AE306" s="9"/>
      <c r="AF306" s="9"/>
      <c r="AG306" s="9"/>
      <c r="AH306" s="9"/>
    </row>
    <row r="307" spans="1:34" x14ac:dyDescent="0.25">
      <c r="A307" s="9"/>
      <c r="B307" s="9"/>
      <c r="C307" s="9"/>
      <c r="D307" s="9"/>
      <c r="E307" s="9"/>
      <c r="F307" s="9"/>
      <c r="G307" s="9"/>
      <c r="H307" s="9"/>
      <c r="I307" s="9"/>
      <c r="J307" s="9"/>
      <c r="K307" s="9"/>
      <c r="L307" s="9"/>
      <c r="M307" s="9"/>
      <c r="N307" s="9"/>
      <c r="O307" s="9"/>
      <c r="P307" s="9"/>
      <c r="S307" s="9"/>
      <c r="V307" s="9"/>
      <c r="W307" s="17"/>
      <c r="X307" s="9"/>
      <c r="Y307" s="9"/>
      <c r="Z307" s="9"/>
      <c r="AA307" s="9"/>
      <c r="AB307" s="9"/>
      <c r="AC307" s="9"/>
      <c r="AD307" s="9"/>
      <c r="AE307" s="9"/>
      <c r="AF307" s="9"/>
      <c r="AG307" s="9"/>
      <c r="AH307" s="9"/>
    </row>
    <row r="308" spans="1:34" x14ac:dyDescent="0.25">
      <c r="A308" s="9"/>
      <c r="B308" s="9"/>
      <c r="C308" s="9"/>
      <c r="D308" s="9"/>
      <c r="E308" s="9"/>
      <c r="F308" s="9"/>
      <c r="G308" s="9"/>
      <c r="H308" s="9"/>
      <c r="I308" s="9"/>
      <c r="J308" s="9"/>
      <c r="K308" s="9"/>
      <c r="L308" s="9"/>
      <c r="M308" s="9"/>
      <c r="N308" s="9"/>
      <c r="O308" s="9"/>
      <c r="P308" s="9"/>
      <c r="S308" s="9"/>
      <c r="V308" s="9"/>
      <c r="W308" s="17"/>
      <c r="X308" s="9"/>
      <c r="Y308" s="9"/>
      <c r="Z308" s="9"/>
      <c r="AA308" s="9"/>
      <c r="AB308" s="9"/>
      <c r="AC308" s="9"/>
      <c r="AD308" s="9"/>
      <c r="AE308" s="9"/>
      <c r="AF308" s="9"/>
      <c r="AG308" s="9"/>
      <c r="AH308" s="9"/>
    </row>
    <row r="309" spans="1:34" x14ac:dyDescent="0.25">
      <c r="A309" s="9"/>
      <c r="B309" s="9"/>
      <c r="C309" s="9"/>
      <c r="D309" s="9"/>
      <c r="E309" s="9"/>
      <c r="F309" s="9"/>
      <c r="G309" s="9"/>
      <c r="H309" s="9"/>
      <c r="I309" s="9"/>
      <c r="J309" s="9"/>
      <c r="K309" s="9"/>
      <c r="L309" s="9"/>
      <c r="M309" s="9"/>
      <c r="N309" s="9"/>
      <c r="O309" s="9"/>
      <c r="P309" s="9"/>
      <c r="S309" s="9"/>
      <c r="V309" s="9"/>
      <c r="W309" s="17"/>
      <c r="X309" s="9"/>
      <c r="Y309" s="9"/>
      <c r="Z309" s="9"/>
      <c r="AA309" s="9"/>
      <c r="AB309" s="9"/>
      <c r="AC309" s="9"/>
      <c r="AD309" s="9"/>
      <c r="AE309" s="9"/>
      <c r="AF309" s="9"/>
      <c r="AG309" s="9"/>
      <c r="AH309" s="9"/>
    </row>
    <row r="310" spans="1:34" x14ac:dyDescent="0.25">
      <c r="A310" s="9"/>
      <c r="B310" s="9"/>
      <c r="C310" s="9"/>
      <c r="D310" s="9"/>
      <c r="E310" s="9"/>
      <c r="F310" s="9"/>
      <c r="G310" s="9"/>
      <c r="H310" s="9"/>
      <c r="I310" s="9"/>
      <c r="J310" s="9"/>
      <c r="K310" s="9"/>
      <c r="L310" s="9"/>
      <c r="M310" s="9"/>
      <c r="N310" s="9"/>
      <c r="O310" s="9"/>
      <c r="P310" s="9"/>
      <c r="S310" s="9"/>
      <c r="V310" s="9"/>
      <c r="W310" s="17"/>
      <c r="X310" s="9"/>
      <c r="Y310" s="9"/>
      <c r="Z310" s="9"/>
      <c r="AA310" s="9"/>
      <c r="AB310" s="9"/>
      <c r="AC310" s="9"/>
      <c r="AD310" s="9"/>
      <c r="AE310" s="9"/>
      <c r="AF310" s="9"/>
      <c r="AG310" s="9"/>
      <c r="AH310" s="9"/>
    </row>
    <row r="311" spans="1:34" x14ac:dyDescent="0.25">
      <c r="A311" s="9"/>
      <c r="B311" s="9"/>
      <c r="C311" s="9"/>
      <c r="D311" s="9"/>
      <c r="E311" s="9"/>
      <c r="F311" s="9"/>
      <c r="G311" s="9"/>
      <c r="H311" s="9"/>
      <c r="I311" s="9"/>
      <c r="J311" s="9"/>
      <c r="K311" s="9"/>
      <c r="L311" s="9"/>
      <c r="M311" s="9"/>
      <c r="N311" s="9"/>
      <c r="O311" s="9"/>
      <c r="P311" s="9"/>
      <c r="S311" s="9"/>
      <c r="V311" s="9"/>
      <c r="W311" s="17"/>
      <c r="X311" s="9"/>
      <c r="Y311" s="9"/>
      <c r="Z311" s="9"/>
      <c r="AA311" s="9"/>
      <c r="AB311" s="9"/>
      <c r="AC311" s="9"/>
      <c r="AD311" s="9"/>
      <c r="AE311" s="9"/>
      <c r="AF311" s="9"/>
      <c r="AG311" s="9"/>
      <c r="AH311" s="9"/>
    </row>
    <row r="312" spans="1:34" x14ac:dyDescent="0.25">
      <c r="A312" s="9"/>
      <c r="B312" s="9"/>
      <c r="C312" s="9"/>
      <c r="D312" s="9"/>
      <c r="E312" s="9"/>
      <c r="F312" s="9"/>
      <c r="G312" s="9"/>
      <c r="H312" s="9"/>
      <c r="I312" s="9"/>
      <c r="J312" s="9"/>
      <c r="K312" s="9"/>
      <c r="L312" s="9"/>
      <c r="M312" s="9"/>
      <c r="N312" s="9"/>
      <c r="O312" s="9"/>
      <c r="P312" s="9"/>
      <c r="S312" s="9"/>
      <c r="V312" s="9"/>
      <c r="W312" s="17"/>
      <c r="X312" s="9"/>
      <c r="Y312" s="9"/>
      <c r="Z312" s="9"/>
      <c r="AA312" s="9"/>
      <c r="AB312" s="9"/>
      <c r="AC312" s="9"/>
      <c r="AD312" s="9"/>
      <c r="AE312" s="9"/>
      <c r="AF312" s="9"/>
      <c r="AG312" s="9"/>
      <c r="AH312" s="9"/>
    </row>
    <row r="313" spans="1:34" x14ac:dyDescent="0.25">
      <c r="A313" s="9"/>
      <c r="B313" s="9"/>
      <c r="C313" s="9"/>
      <c r="D313" s="9"/>
      <c r="E313" s="9"/>
      <c r="F313" s="9"/>
      <c r="G313" s="9"/>
      <c r="H313" s="9"/>
      <c r="I313" s="9"/>
      <c r="J313" s="9"/>
      <c r="K313" s="9"/>
      <c r="L313" s="9"/>
      <c r="M313" s="9"/>
      <c r="N313" s="9"/>
      <c r="O313" s="9"/>
      <c r="P313" s="9"/>
      <c r="S313" s="9"/>
      <c r="V313" s="9"/>
      <c r="W313" s="17"/>
      <c r="X313" s="9"/>
      <c r="Y313" s="9"/>
      <c r="Z313" s="9"/>
      <c r="AA313" s="9"/>
      <c r="AB313" s="9"/>
      <c r="AC313" s="9"/>
      <c r="AD313" s="9"/>
      <c r="AE313" s="9"/>
      <c r="AF313" s="9"/>
      <c r="AG313" s="9"/>
      <c r="AH313" s="9"/>
    </row>
    <row r="314" spans="1:34" x14ac:dyDescent="0.25">
      <c r="A314" s="9"/>
      <c r="B314" s="9"/>
      <c r="C314" s="9"/>
      <c r="D314" s="9"/>
      <c r="E314" s="9"/>
      <c r="F314" s="9"/>
      <c r="G314" s="9"/>
      <c r="H314" s="9"/>
      <c r="I314" s="9"/>
      <c r="J314" s="9"/>
      <c r="K314" s="9"/>
      <c r="L314" s="9"/>
      <c r="M314" s="9"/>
      <c r="N314" s="9"/>
      <c r="O314" s="9"/>
      <c r="P314" s="9"/>
      <c r="S314" s="9"/>
      <c r="V314" s="9"/>
      <c r="W314" s="17"/>
      <c r="X314" s="9"/>
      <c r="Y314" s="9"/>
      <c r="Z314" s="9"/>
      <c r="AA314" s="9"/>
      <c r="AB314" s="9"/>
      <c r="AC314" s="9"/>
      <c r="AD314" s="9"/>
      <c r="AE314" s="9"/>
      <c r="AF314" s="9"/>
      <c r="AG314" s="9"/>
      <c r="AH314" s="9"/>
    </row>
    <row r="315" spans="1:34" x14ac:dyDescent="0.25">
      <c r="A315" s="9"/>
      <c r="B315" s="9"/>
      <c r="C315" s="9"/>
      <c r="D315" s="9"/>
      <c r="E315" s="9"/>
      <c r="F315" s="9"/>
      <c r="G315" s="9"/>
      <c r="H315" s="9"/>
      <c r="I315" s="9"/>
      <c r="J315" s="9"/>
      <c r="K315" s="9"/>
      <c r="L315" s="9"/>
      <c r="M315" s="9"/>
      <c r="N315" s="9"/>
      <c r="O315" s="9"/>
      <c r="P315" s="9"/>
      <c r="S315" s="9"/>
      <c r="V315" s="9"/>
      <c r="W315" s="17"/>
      <c r="X315" s="9"/>
      <c r="Y315" s="9"/>
      <c r="Z315" s="9"/>
      <c r="AA315" s="9"/>
      <c r="AB315" s="9"/>
      <c r="AC315" s="9"/>
      <c r="AD315" s="9"/>
      <c r="AE315" s="9"/>
      <c r="AF315" s="9"/>
      <c r="AG315" s="9"/>
      <c r="AH315" s="9"/>
    </row>
    <row r="316" spans="1:34" x14ac:dyDescent="0.25">
      <c r="A316" s="9"/>
      <c r="B316" s="9"/>
      <c r="C316" s="9"/>
      <c r="D316" s="9"/>
      <c r="E316" s="9"/>
      <c r="F316" s="9"/>
      <c r="G316" s="9"/>
      <c r="H316" s="9"/>
      <c r="I316" s="9"/>
      <c r="J316" s="9"/>
      <c r="K316" s="9"/>
      <c r="L316" s="9"/>
      <c r="M316" s="9"/>
      <c r="N316" s="9"/>
      <c r="O316" s="9"/>
      <c r="P316" s="9"/>
      <c r="S316" s="9"/>
      <c r="V316" s="9"/>
      <c r="W316" s="17"/>
      <c r="X316" s="9"/>
      <c r="Y316" s="9"/>
      <c r="Z316" s="9"/>
      <c r="AA316" s="9"/>
      <c r="AB316" s="9"/>
      <c r="AC316" s="9"/>
      <c r="AD316" s="9"/>
      <c r="AE316" s="9"/>
      <c r="AF316" s="9"/>
      <c r="AG316" s="9"/>
      <c r="AH316" s="9"/>
    </row>
    <row r="317" spans="1:34" x14ac:dyDescent="0.25">
      <c r="A317" s="9"/>
      <c r="B317" s="9"/>
      <c r="C317" s="9"/>
      <c r="D317" s="9"/>
      <c r="E317" s="9"/>
      <c r="F317" s="9"/>
      <c r="G317" s="9"/>
      <c r="H317" s="9"/>
      <c r="I317" s="9"/>
      <c r="J317" s="9"/>
      <c r="K317" s="9"/>
      <c r="L317" s="9"/>
      <c r="M317" s="9"/>
      <c r="N317" s="9"/>
      <c r="O317" s="9"/>
      <c r="P317" s="9"/>
      <c r="S317" s="9"/>
      <c r="V317" s="9"/>
      <c r="W317" s="17"/>
      <c r="X317" s="9"/>
      <c r="Y317" s="9"/>
      <c r="Z317" s="9"/>
      <c r="AA317" s="9"/>
      <c r="AB317" s="9"/>
      <c r="AC317" s="9"/>
      <c r="AD317" s="9"/>
      <c r="AE317" s="9"/>
      <c r="AF317" s="9"/>
      <c r="AG317" s="9"/>
      <c r="AH317" s="9"/>
    </row>
    <row r="318" spans="1:34" x14ac:dyDescent="0.25">
      <c r="A318" s="9"/>
      <c r="B318" s="9"/>
      <c r="C318" s="9"/>
      <c r="D318" s="9"/>
      <c r="E318" s="9"/>
      <c r="F318" s="9"/>
      <c r="G318" s="9"/>
      <c r="H318" s="9"/>
      <c r="I318" s="9"/>
      <c r="J318" s="9"/>
      <c r="K318" s="9"/>
      <c r="L318" s="9"/>
      <c r="M318" s="9"/>
      <c r="N318" s="9"/>
      <c r="O318" s="9"/>
      <c r="P318" s="9"/>
      <c r="S318" s="9"/>
      <c r="V318" s="9"/>
      <c r="W318" s="17"/>
      <c r="X318" s="9"/>
      <c r="Y318" s="9"/>
      <c r="Z318" s="9"/>
      <c r="AA318" s="9"/>
      <c r="AB318" s="9"/>
      <c r="AC318" s="9"/>
      <c r="AD318" s="9"/>
      <c r="AE318" s="9"/>
      <c r="AF318" s="9"/>
      <c r="AG318" s="9"/>
      <c r="AH318" s="9"/>
    </row>
    <row r="319" spans="1:34" x14ac:dyDescent="0.25">
      <c r="A319" s="9"/>
      <c r="B319" s="9"/>
      <c r="C319" s="9"/>
      <c r="D319" s="9"/>
      <c r="E319" s="9"/>
      <c r="F319" s="9"/>
      <c r="G319" s="9"/>
      <c r="H319" s="9"/>
      <c r="I319" s="9"/>
      <c r="J319" s="9"/>
      <c r="K319" s="9"/>
      <c r="L319" s="9"/>
      <c r="M319" s="9"/>
      <c r="N319" s="9"/>
      <c r="O319" s="9"/>
      <c r="P319" s="9"/>
      <c r="S319" s="9"/>
      <c r="V319" s="9"/>
      <c r="W319" s="17"/>
      <c r="X319" s="9"/>
      <c r="Y319" s="9"/>
      <c r="Z319" s="9"/>
      <c r="AA319" s="9"/>
      <c r="AB319" s="9"/>
      <c r="AC319" s="9"/>
      <c r="AD319" s="9"/>
      <c r="AE319" s="9"/>
      <c r="AF319" s="9"/>
      <c r="AG319" s="9"/>
      <c r="AH319" s="9"/>
    </row>
    <row r="320" spans="1:34" x14ac:dyDescent="0.25">
      <c r="A320" s="9"/>
      <c r="B320" s="9"/>
      <c r="C320" s="9"/>
      <c r="D320" s="9"/>
      <c r="E320" s="9"/>
      <c r="F320" s="9"/>
      <c r="G320" s="9"/>
      <c r="H320" s="9"/>
      <c r="I320" s="9"/>
      <c r="J320" s="9"/>
      <c r="K320" s="9"/>
      <c r="L320" s="9"/>
      <c r="M320" s="9"/>
      <c r="N320" s="9"/>
      <c r="O320" s="9"/>
      <c r="P320" s="9"/>
      <c r="S320" s="9"/>
      <c r="V320" s="9"/>
      <c r="W320" s="17"/>
      <c r="X320" s="9"/>
      <c r="Y320" s="9"/>
      <c r="Z320" s="9"/>
      <c r="AA320" s="9"/>
      <c r="AB320" s="9"/>
      <c r="AC320" s="9"/>
      <c r="AD320" s="9"/>
      <c r="AE320" s="9"/>
      <c r="AF320" s="9"/>
      <c r="AG320" s="9"/>
      <c r="AH320" s="9"/>
    </row>
    <row r="321" spans="1:34" x14ac:dyDescent="0.25">
      <c r="A321" s="9"/>
      <c r="B321" s="9"/>
      <c r="C321" s="9"/>
      <c r="D321" s="9"/>
      <c r="E321" s="9"/>
      <c r="F321" s="9"/>
      <c r="G321" s="9"/>
      <c r="H321" s="9"/>
      <c r="I321" s="9"/>
      <c r="J321" s="9"/>
      <c r="K321" s="9"/>
      <c r="L321" s="9"/>
      <c r="M321" s="9"/>
      <c r="N321" s="9"/>
      <c r="O321" s="9"/>
      <c r="P321" s="9"/>
      <c r="S321" s="9"/>
      <c r="V321" s="9"/>
      <c r="W321" s="17"/>
      <c r="X321" s="9"/>
      <c r="Y321" s="9"/>
      <c r="Z321" s="9"/>
      <c r="AA321" s="9"/>
      <c r="AB321" s="9"/>
      <c r="AC321" s="9"/>
      <c r="AD321" s="9"/>
      <c r="AE321" s="9"/>
      <c r="AF321" s="9"/>
      <c r="AG321" s="9"/>
      <c r="AH321" s="9"/>
    </row>
    <row r="322" spans="1:34" x14ac:dyDescent="0.25">
      <c r="A322" s="9"/>
      <c r="B322" s="9"/>
      <c r="C322" s="9"/>
      <c r="D322" s="9"/>
      <c r="E322" s="9"/>
      <c r="F322" s="9"/>
      <c r="G322" s="9"/>
      <c r="H322" s="9"/>
      <c r="I322" s="9"/>
      <c r="J322" s="9"/>
      <c r="K322" s="9"/>
      <c r="L322" s="9"/>
      <c r="M322" s="9"/>
      <c r="N322" s="9"/>
      <c r="O322" s="9"/>
      <c r="P322" s="9"/>
      <c r="S322" s="9"/>
      <c r="V322" s="9"/>
      <c r="W322" s="17"/>
      <c r="X322" s="9"/>
      <c r="Y322" s="9"/>
      <c r="Z322" s="9"/>
      <c r="AA322" s="9"/>
      <c r="AB322" s="9"/>
      <c r="AC322" s="9"/>
      <c r="AD322" s="9"/>
      <c r="AE322" s="9"/>
      <c r="AF322" s="9"/>
      <c r="AG322" s="9"/>
      <c r="AH322" s="9"/>
    </row>
    <row r="323" spans="1:34" x14ac:dyDescent="0.25">
      <c r="A323" s="9"/>
      <c r="B323" s="9"/>
      <c r="C323" s="9"/>
      <c r="D323" s="9"/>
      <c r="E323" s="9"/>
      <c r="F323" s="9"/>
      <c r="G323" s="9"/>
      <c r="H323" s="9"/>
      <c r="I323" s="9"/>
      <c r="J323" s="9"/>
      <c r="K323" s="9"/>
      <c r="L323" s="9"/>
      <c r="M323" s="9"/>
      <c r="N323" s="9"/>
      <c r="O323" s="9"/>
      <c r="P323" s="9"/>
      <c r="S323" s="9"/>
      <c r="V323" s="9"/>
      <c r="W323" s="17"/>
      <c r="X323" s="9"/>
      <c r="Y323" s="9"/>
      <c r="Z323" s="9"/>
      <c r="AA323" s="9"/>
      <c r="AB323" s="9"/>
      <c r="AC323" s="9"/>
      <c r="AD323" s="9"/>
      <c r="AE323" s="9"/>
      <c r="AF323" s="9"/>
      <c r="AG323" s="9"/>
      <c r="AH323" s="9"/>
    </row>
    <row r="324" spans="1:34" x14ac:dyDescent="0.25">
      <c r="A324" s="9"/>
      <c r="B324" s="9"/>
      <c r="C324" s="9"/>
      <c r="D324" s="9"/>
      <c r="E324" s="9"/>
      <c r="F324" s="9"/>
      <c r="G324" s="9"/>
      <c r="H324" s="9"/>
      <c r="I324" s="9"/>
      <c r="J324" s="9"/>
      <c r="K324" s="9"/>
      <c r="L324" s="9"/>
      <c r="M324" s="9"/>
      <c r="N324" s="9"/>
      <c r="O324" s="9"/>
      <c r="P324" s="9"/>
      <c r="S324" s="9"/>
      <c r="V324" s="9"/>
      <c r="W324" s="17"/>
      <c r="X324" s="9"/>
      <c r="Y324" s="9"/>
      <c r="Z324" s="9"/>
      <c r="AA324" s="9"/>
      <c r="AB324" s="9"/>
      <c r="AC324" s="9"/>
      <c r="AD324" s="9"/>
      <c r="AE324" s="9"/>
      <c r="AF324" s="9"/>
      <c r="AG324" s="9"/>
      <c r="AH324" s="9"/>
    </row>
    <row r="325" spans="1:34" x14ac:dyDescent="0.25">
      <c r="A325" s="9"/>
      <c r="B325" s="9"/>
      <c r="C325" s="9"/>
      <c r="D325" s="9"/>
      <c r="E325" s="9"/>
      <c r="F325" s="9"/>
      <c r="G325" s="9"/>
      <c r="H325" s="9"/>
      <c r="I325" s="9"/>
      <c r="J325" s="9"/>
      <c r="K325" s="9"/>
      <c r="L325" s="9"/>
      <c r="M325" s="9"/>
      <c r="N325" s="9"/>
      <c r="O325" s="9"/>
      <c r="P325" s="9"/>
      <c r="S325" s="9"/>
      <c r="V325" s="9"/>
      <c r="W325" s="17"/>
      <c r="X325" s="9"/>
      <c r="Y325" s="9"/>
      <c r="Z325" s="9"/>
      <c r="AA325" s="9"/>
      <c r="AB325" s="9"/>
      <c r="AC325" s="9"/>
      <c r="AD325" s="9"/>
      <c r="AE325" s="9"/>
      <c r="AF325" s="9"/>
      <c r="AG325" s="9"/>
      <c r="AH325" s="9"/>
    </row>
    <row r="326" spans="1:34" x14ac:dyDescent="0.25">
      <c r="A326" s="9"/>
      <c r="B326" s="9"/>
      <c r="C326" s="9"/>
      <c r="D326" s="9"/>
      <c r="E326" s="9"/>
      <c r="F326" s="9"/>
      <c r="G326" s="9"/>
      <c r="H326" s="9"/>
      <c r="I326" s="9"/>
      <c r="J326" s="9"/>
      <c r="K326" s="9"/>
      <c r="L326" s="9"/>
      <c r="M326" s="9"/>
      <c r="N326" s="9"/>
      <c r="O326" s="9"/>
      <c r="P326" s="9"/>
      <c r="S326" s="9"/>
      <c r="V326" s="9"/>
      <c r="W326" s="17"/>
      <c r="X326" s="9"/>
      <c r="Y326" s="9"/>
      <c r="Z326" s="9"/>
      <c r="AA326" s="9"/>
      <c r="AB326" s="9"/>
      <c r="AC326" s="9"/>
      <c r="AD326" s="9"/>
      <c r="AE326" s="9"/>
      <c r="AF326" s="9"/>
      <c r="AG326" s="9"/>
      <c r="AH326" s="9"/>
    </row>
    <row r="327" spans="1:34" x14ac:dyDescent="0.25">
      <c r="A327" s="9"/>
      <c r="B327" s="9"/>
      <c r="C327" s="9"/>
      <c r="D327" s="9"/>
      <c r="E327" s="9"/>
      <c r="F327" s="9"/>
      <c r="G327" s="9"/>
      <c r="H327" s="9"/>
      <c r="I327" s="9"/>
      <c r="J327" s="9"/>
      <c r="K327" s="9"/>
      <c r="L327" s="9"/>
      <c r="M327" s="9"/>
      <c r="N327" s="9"/>
      <c r="O327" s="9"/>
      <c r="P327" s="9"/>
      <c r="S327" s="9"/>
      <c r="V327" s="9"/>
      <c r="W327" s="17"/>
      <c r="X327" s="9"/>
      <c r="Y327" s="9"/>
      <c r="Z327" s="9"/>
      <c r="AA327" s="9"/>
      <c r="AB327" s="9"/>
      <c r="AC327" s="9"/>
      <c r="AD327" s="9"/>
      <c r="AE327" s="9"/>
      <c r="AF327" s="9"/>
      <c r="AG327" s="9"/>
      <c r="AH327" s="9"/>
    </row>
    <row r="328" spans="1:34" x14ac:dyDescent="0.25">
      <c r="A328" s="9"/>
      <c r="B328" s="9"/>
      <c r="C328" s="9"/>
      <c r="D328" s="9"/>
      <c r="E328" s="9"/>
      <c r="F328" s="9"/>
      <c r="G328" s="9"/>
      <c r="H328" s="9"/>
      <c r="I328" s="9"/>
      <c r="J328" s="9"/>
      <c r="K328" s="9"/>
      <c r="L328" s="9"/>
      <c r="M328" s="9"/>
      <c r="N328" s="9"/>
      <c r="O328" s="9"/>
      <c r="P328" s="9"/>
      <c r="S328" s="9"/>
      <c r="V328" s="9"/>
      <c r="W328" s="17"/>
      <c r="X328" s="9"/>
      <c r="Y328" s="9"/>
      <c r="Z328" s="9"/>
      <c r="AA328" s="9"/>
      <c r="AB328" s="9"/>
      <c r="AC328" s="9"/>
      <c r="AD328" s="9"/>
      <c r="AE328" s="9"/>
      <c r="AF328" s="9"/>
      <c r="AG328" s="9"/>
      <c r="AH328" s="9"/>
    </row>
    <row r="329" spans="1:34" x14ac:dyDescent="0.25">
      <c r="A329" s="9"/>
      <c r="B329" s="9"/>
      <c r="C329" s="9"/>
      <c r="D329" s="9"/>
      <c r="E329" s="9"/>
      <c r="F329" s="9"/>
      <c r="G329" s="9"/>
      <c r="H329" s="9"/>
      <c r="I329" s="9"/>
      <c r="J329" s="9"/>
      <c r="K329" s="9"/>
      <c r="L329" s="9"/>
      <c r="M329" s="9"/>
      <c r="N329" s="9"/>
      <c r="O329" s="9"/>
      <c r="P329" s="9"/>
      <c r="S329" s="9"/>
      <c r="V329" s="9"/>
      <c r="W329" s="17"/>
      <c r="X329" s="9"/>
      <c r="Y329" s="9"/>
      <c r="Z329" s="9"/>
      <c r="AA329" s="9"/>
      <c r="AB329" s="9"/>
      <c r="AC329" s="9"/>
      <c r="AD329" s="9"/>
      <c r="AE329" s="9"/>
      <c r="AF329" s="9"/>
      <c r="AG329" s="9"/>
      <c r="AH329" s="9"/>
    </row>
    <row r="330" spans="1:34" x14ac:dyDescent="0.25">
      <c r="A330" s="9"/>
      <c r="B330" s="9"/>
      <c r="C330" s="9"/>
      <c r="D330" s="9"/>
      <c r="E330" s="9"/>
      <c r="F330" s="9"/>
      <c r="G330" s="9"/>
      <c r="H330" s="9"/>
      <c r="I330" s="9"/>
      <c r="J330" s="9"/>
      <c r="K330" s="9"/>
      <c r="L330" s="9"/>
      <c r="M330" s="9"/>
      <c r="N330" s="9"/>
      <c r="O330" s="9"/>
      <c r="P330" s="9"/>
      <c r="S330" s="9"/>
      <c r="V330" s="9"/>
      <c r="W330" s="17"/>
      <c r="X330" s="9"/>
      <c r="Y330" s="9"/>
      <c r="Z330" s="9"/>
      <c r="AA330" s="9"/>
      <c r="AB330" s="9"/>
      <c r="AC330" s="9"/>
      <c r="AD330" s="9"/>
      <c r="AE330" s="9"/>
      <c r="AF330" s="9"/>
      <c r="AG330" s="9"/>
      <c r="AH330" s="9"/>
    </row>
    <row r="331" spans="1:34" x14ac:dyDescent="0.25">
      <c r="A331" s="9"/>
      <c r="B331" s="9"/>
      <c r="C331" s="9"/>
      <c r="D331" s="9"/>
      <c r="E331" s="9"/>
      <c r="F331" s="9"/>
      <c r="G331" s="9"/>
      <c r="H331" s="9"/>
      <c r="I331" s="9"/>
      <c r="J331" s="9"/>
      <c r="K331" s="9"/>
      <c r="L331" s="9"/>
      <c r="M331" s="9"/>
      <c r="N331" s="9"/>
      <c r="O331" s="9"/>
      <c r="P331" s="9"/>
      <c r="S331" s="9"/>
      <c r="V331" s="9"/>
      <c r="W331" s="17"/>
      <c r="X331" s="9"/>
      <c r="Y331" s="9"/>
      <c r="Z331" s="9"/>
      <c r="AA331" s="9"/>
      <c r="AB331" s="9"/>
      <c r="AC331" s="9"/>
      <c r="AD331" s="9"/>
      <c r="AE331" s="9"/>
      <c r="AF331" s="9"/>
      <c r="AG331" s="9"/>
      <c r="AH331" s="9"/>
    </row>
    <row r="332" spans="1:34" x14ac:dyDescent="0.25">
      <c r="A332" s="9"/>
      <c r="B332" s="9"/>
      <c r="C332" s="9"/>
      <c r="D332" s="9"/>
      <c r="E332" s="9"/>
      <c r="F332" s="9"/>
      <c r="G332" s="9"/>
      <c r="H332" s="9"/>
      <c r="I332" s="9"/>
      <c r="J332" s="9"/>
      <c r="K332" s="9"/>
      <c r="L332" s="9"/>
      <c r="M332" s="9"/>
      <c r="N332" s="9"/>
      <c r="O332" s="9"/>
      <c r="P332" s="9"/>
      <c r="S332" s="9"/>
      <c r="V332" s="9"/>
      <c r="W332" s="17"/>
      <c r="X332" s="9"/>
      <c r="Y332" s="9"/>
      <c r="Z332" s="9"/>
      <c r="AA332" s="9"/>
      <c r="AB332" s="9"/>
      <c r="AC332" s="9"/>
      <c r="AD332" s="9"/>
      <c r="AE332" s="9"/>
      <c r="AF332" s="9"/>
      <c r="AG332" s="9"/>
      <c r="AH332" s="9"/>
    </row>
    <row r="333" spans="1:34" x14ac:dyDescent="0.25">
      <c r="A333" s="9"/>
      <c r="B333" s="9"/>
      <c r="C333" s="9"/>
      <c r="D333" s="9"/>
      <c r="E333" s="9"/>
      <c r="F333" s="9"/>
      <c r="G333" s="9"/>
      <c r="H333" s="9"/>
      <c r="I333" s="9"/>
      <c r="J333" s="9"/>
      <c r="K333" s="9"/>
      <c r="L333" s="9"/>
      <c r="M333" s="9"/>
      <c r="N333" s="9"/>
      <c r="O333" s="9"/>
      <c r="P333" s="9"/>
      <c r="S333" s="9"/>
      <c r="V333" s="9"/>
      <c r="W333" s="17"/>
      <c r="X333" s="9"/>
      <c r="Y333" s="9"/>
      <c r="Z333" s="9"/>
      <c r="AA333" s="9"/>
      <c r="AB333" s="9"/>
      <c r="AC333" s="9"/>
      <c r="AD333" s="9"/>
      <c r="AE333" s="9"/>
      <c r="AF333" s="9"/>
      <c r="AG333" s="9"/>
      <c r="AH333" s="9"/>
    </row>
    <row r="334" spans="1:34" x14ac:dyDescent="0.25">
      <c r="A334" s="9"/>
      <c r="B334" s="9"/>
      <c r="C334" s="9"/>
      <c r="D334" s="9"/>
      <c r="E334" s="9"/>
      <c r="F334" s="9"/>
      <c r="G334" s="9"/>
      <c r="H334" s="9"/>
      <c r="I334" s="9"/>
      <c r="J334" s="9"/>
      <c r="K334" s="9"/>
      <c r="L334" s="9"/>
      <c r="M334" s="9"/>
      <c r="N334" s="9"/>
      <c r="O334" s="9"/>
      <c r="P334" s="9"/>
      <c r="S334" s="9"/>
      <c r="V334" s="9"/>
      <c r="W334" s="17"/>
      <c r="X334" s="9"/>
      <c r="Y334" s="9"/>
      <c r="Z334" s="9"/>
      <c r="AA334" s="9"/>
      <c r="AB334" s="9"/>
      <c r="AC334" s="9"/>
      <c r="AD334" s="9"/>
      <c r="AE334" s="9"/>
      <c r="AF334" s="9"/>
      <c r="AG334" s="9"/>
      <c r="AH334" s="9"/>
    </row>
    <row r="335" spans="1:34" x14ac:dyDescent="0.25">
      <c r="A335" s="9"/>
      <c r="B335" s="9"/>
      <c r="C335" s="9"/>
      <c r="D335" s="9"/>
      <c r="E335" s="9"/>
      <c r="F335" s="9"/>
      <c r="G335" s="9"/>
      <c r="H335" s="9"/>
      <c r="I335" s="9"/>
      <c r="J335" s="9"/>
      <c r="K335" s="9"/>
      <c r="L335" s="9"/>
      <c r="M335" s="9"/>
      <c r="N335" s="9"/>
      <c r="O335" s="9"/>
      <c r="P335" s="9"/>
      <c r="S335" s="9"/>
      <c r="V335" s="9"/>
      <c r="W335" s="17"/>
      <c r="X335" s="9"/>
      <c r="Y335" s="9"/>
      <c r="Z335" s="9"/>
      <c r="AA335" s="9"/>
      <c r="AB335" s="9"/>
      <c r="AC335" s="9"/>
      <c r="AD335" s="9"/>
      <c r="AE335" s="9"/>
      <c r="AF335" s="9"/>
      <c r="AG335" s="9"/>
      <c r="AH335" s="9"/>
    </row>
    <row r="336" spans="1:34" x14ac:dyDescent="0.25">
      <c r="A336" s="9"/>
      <c r="B336" s="9"/>
      <c r="C336" s="9"/>
      <c r="D336" s="9"/>
      <c r="E336" s="9"/>
      <c r="F336" s="9"/>
      <c r="G336" s="9"/>
      <c r="H336" s="9"/>
      <c r="I336" s="9"/>
      <c r="J336" s="9"/>
      <c r="K336" s="9"/>
      <c r="L336" s="9"/>
      <c r="M336" s="9"/>
      <c r="N336" s="9"/>
      <c r="O336" s="9"/>
      <c r="P336" s="9"/>
      <c r="S336" s="9"/>
      <c r="V336" s="9"/>
      <c r="W336" s="17"/>
      <c r="X336" s="9"/>
      <c r="Y336" s="9"/>
      <c r="Z336" s="9"/>
      <c r="AA336" s="9"/>
      <c r="AB336" s="9"/>
      <c r="AC336" s="9"/>
      <c r="AD336" s="9"/>
      <c r="AE336" s="9"/>
      <c r="AF336" s="9"/>
      <c r="AG336" s="9"/>
      <c r="AH336" s="9"/>
    </row>
    <row r="337" spans="1:34" x14ac:dyDescent="0.25">
      <c r="A337" s="9"/>
      <c r="B337" s="9"/>
      <c r="C337" s="9"/>
      <c r="D337" s="9"/>
      <c r="E337" s="9"/>
      <c r="F337" s="9"/>
      <c r="G337" s="9"/>
      <c r="H337" s="9"/>
      <c r="I337" s="9"/>
      <c r="J337" s="9"/>
      <c r="K337" s="9"/>
      <c r="L337" s="9"/>
      <c r="M337" s="9"/>
      <c r="N337" s="9"/>
      <c r="O337" s="9"/>
      <c r="P337" s="9"/>
      <c r="S337" s="9"/>
      <c r="V337" s="9"/>
      <c r="W337" s="17"/>
      <c r="X337" s="9"/>
      <c r="Y337" s="9"/>
      <c r="Z337" s="9"/>
      <c r="AA337" s="9"/>
      <c r="AB337" s="9"/>
      <c r="AC337" s="9"/>
      <c r="AD337" s="9"/>
      <c r="AE337" s="9"/>
      <c r="AF337" s="9"/>
      <c r="AG337" s="9"/>
      <c r="AH337" s="9"/>
    </row>
    <row r="338" spans="1:34" x14ac:dyDescent="0.25">
      <c r="A338" s="9"/>
      <c r="B338" s="9"/>
      <c r="C338" s="9"/>
      <c r="D338" s="9"/>
      <c r="E338" s="9"/>
      <c r="F338" s="9"/>
      <c r="G338" s="9"/>
      <c r="H338" s="9"/>
      <c r="I338" s="9"/>
      <c r="J338" s="9"/>
      <c r="K338" s="9"/>
      <c r="L338" s="9"/>
      <c r="M338" s="9"/>
      <c r="N338" s="9"/>
      <c r="O338" s="9"/>
      <c r="P338" s="9"/>
      <c r="S338" s="9"/>
      <c r="V338" s="9"/>
      <c r="W338" s="17"/>
      <c r="X338" s="9"/>
      <c r="Y338" s="9"/>
      <c r="Z338" s="9"/>
      <c r="AA338" s="9"/>
      <c r="AB338" s="9"/>
      <c r="AC338" s="9"/>
      <c r="AD338" s="9"/>
      <c r="AE338" s="9"/>
      <c r="AF338" s="9"/>
      <c r="AG338" s="9"/>
      <c r="AH338" s="9"/>
    </row>
    <row r="339" spans="1:34" x14ac:dyDescent="0.25">
      <c r="A339" s="9"/>
      <c r="B339" s="9"/>
      <c r="C339" s="9"/>
      <c r="D339" s="9"/>
      <c r="E339" s="9"/>
      <c r="F339" s="9"/>
      <c r="G339" s="9"/>
      <c r="H339" s="9"/>
      <c r="I339" s="9"/>
      <c r="J339" s="9"/>
      <c r="K339" s="9"/>
      <c r="L339" s="9"/>
      <c r="M339" s="9"/>
      <c r="N339" s="9"/>
      <c r="O339" s="9"/>
      <c r="P339" s="9"/>
      <c r="S339" s="9"/>
      <c r="V339" s="9"/>
      <c r="W339" s="17"/>
      <c r="X339" s="9"/>
      <c r="Y339" s="9"/>
      <c r="Z339" s="9"/>
      <c r="AA339" s="9"/>
      <c r="AB339" s="9"/>
      <c r="AC339" s="9"/>
      <c r="AD339" s="9"/>
      <c r="AE339" s="9"/>
      <c r="AF339" s="9"/>
      <c r="AG339" s="9"/>
      <c r="AH339" s="9"/>
    </row>
    <row r="340" spans="1:34" x14ac:dyDescent="0.25">
      <c r="A340" s="9"/>
      <c r="B340" s="9"/>
      <c r="C340" s="9"/>
      <c r="D340" s="9"/>
      <c r="E340" s="9"/>
      <c r="F340" s="9"/>
      <c r="G340" s="9"/>
      <c r="H340" s="9"/>
      <c r="I340" s="9"/>
      <c r="J340" s="9"/>
      <c r="K340" s="9"/>
      <c r="L340" s="9"/>
      <c r="M340" s="9"/>
      <c r="N340" s="9"/>
      <c r="O340" s="9"/>
      <c r="P340" s="9"/>
      <c r="S340" s="9"/>
      <c r="V340" s="9"/>
      <c r="W340" s="17"/>
      <c r="X340" s="9"/>
      <c r="Y340" s="9"/>
      <c r="Z340" s="9"/>
      <c r="AA340" s="9"/>
      <c r="AB340" s="9"/>
      <c r="AC340" s="9"/>
      <c r="AD340" s="9"/>
      <c r="AE340" s="9"/>
      <c r="AF340" s="9"/>
      <c r="AG340" s="9"/>
      <c r="AH340" s="9"/>
    </row>
    <row r="341" spans="1:34" x14ac:dyDescent="0.25">
      <c r="A341" s="9"/>
      <c r="B341" s="9"/>
      <c r="C341" s="9"/>
      <c r="D341" s="9"/>
      <c r="E341" s="9"/>
      <c r="F341" s="9"/>
      <c r="G341" s="9"/>
      <c r="H341" s="9"/>
      <c r="I341" s="9"/>
      <c r="J341" s="9"/>
      <c r="K341" s="9"/>
      <c r="L341" s="9"/>
      <c r="M341" s="9"/>
      <c r="N341" s="9"/>
      <c r="O341" s="9"/>
      <c r="P341" s="9"/>
      <c r="S341" s="9"/>
      <c r="V341" s="9"/>
      <c r="W341" s="17"/>
      <c r="X341" s="9"/>
      <c r="Y341" s="9"/>
      <c r="Z341" s="9"/>
      <c r="AA341" s="9"/>
      <c r="AB341" s="9"/>
      <c r="AC341" s="9"/>
      <c r="AD341" s="9"/>
      <c r="AE341" s="9"/>
      <c r="AF341" s="9"/>
      <c r="AG341" s="9"/>
      <c r="AH341" s="9"/>
    </row>
    <row r="342" spans="1:34" x14ac:dyDescent="0.25">
      <c r="A342" s="9"/>
      <c r="B342" s="9"/>
      <c r="C342" s="9"/>
      <c r="D342" s="9"/>
      <c r="E342" s="9"/>
      <c r="F342" s="9"/>
      <c r="G342" s="9"/>
      <c r="H342" s="9"/>
      <c r="I342" s="9"/>
      <c r="J342" s="9"/>
      <c r="K342" s="9"/>
      <c r="L342" s="9"/>
      <c r="M342" s="9"/>
      <c r="N342" s="9"/>
      <c r="O342" s="9"/>
      <c r="P342" s="9"/>
      <c r="S342" s="9"/>
      <c r="V342" s="9"/>
      <c r="W342" s="17"/>
      <c r="X342" s="9"/>
      <c r="Y342" s="9"/>
      <c r="Z342" s="9"/>
      <c r="AA342" s="9"/>
      <c r="AB342" s="9"/>
      <c r="AC342" s="9"/>
      <c r="AD342" s="9"/>
      <c r="AE342" s="9"/>
      <c r="AF342" s="9"/>
      <c r="AG342" s="9"/>
      <c r="AH342" s="9"/>
    </row>
    <row r="343" spans="1:34" x14ac:dyDescent="0.25">
      <c r="A343" s="9"/>
      <c r="B343" s="9"/>
      <c r="C343" s="9"/>
      <c r="D343" s="9"/>
      <c r="E343" s="9"/>
      <c r="F343" s="9"/>
      <c r="G343" s="9"/>
      <c r="H343" s="9"/>
      <c r="I343" s="9"/>
      <c r="J343" s="9"/>
      <c r="K343" s="9"/>
      <c r="L343" s="9"/>
      <c r="M343" s="9"/>
      <c r="N343" s="9"/>
      <c r="O343" s="9"/>
      <c r="P343" s="9"/>
      <c r="S343" s="9"/>
      <c r="V343" s="9"/>
      <c r="W343" s="17"/>
      <c r="X343" s="9"/>
      <c r="Y343" s="9"/>
      <c r="Z343" s="9"/>
      <c r="AA343" s="9"/>
      <c r="AB343" s="9"/>
      <c r="AC343" s="9"/>
      <c r="AD343" s="9"/>
      <c r="AE343" s="9"/>
      <c r="AF343" s="9"/>
      <c r="AG343" s="9"/>
      <c r="AH343" s="9"/>
    </row>
    <row r="344" spans="1:34" x14ac:dyDescent="0.25">
      <c r="A344" s="9"/>
      <c r="B344" s="9"/>
      <c r="C344" s="9"/>
      <c r="D344" s="9"/>
      <c r="E344" s="9"/>
      <c r="F344" s="9"/>
      <c r="G344" s="9"/>
      <c r="H344" s="9"/>
      <c r="I344" s="9"/>
      <c r="J344" s="9"/>
      <c r="K344" s="9"/>
      <c r="L344" s="9"/>
      <c r="M344" s="9"/>
      <c r="N344" s="9"/>
      <c r="O344" s="9"/>
      <c r="P344" s="9"/>
      <c r="S344" s="9"/>
      <c r="V344" s="9"/>
      <c r="W344" s="17"/>
      <c r="X344" s="9"/>
      <c r="Y344" s="9"/>
      <c r="Z344" s="9"/>
      <c r="AA344" s="9"/>
      <c r="AB344" s="9"/>
      <c r="AC344" s="9"/>
      <c r="AD344" s="9"/>
      <c r="AE344" s="9"/>
      <c r="AF344" s="9"/>
      <c r="AG344" s="9"/>
      <c r="AH344" s="9"/>
    </row>
    <row r="345" spans="1:34" x14ac:dyDescent="0.25">
      <c r="A345" s="9"/>
      <c r="B345" s="9"/>
      <c r="C345" s="9"/>
      <c r="D345" s="9"/>
      <c r="E345" s="9"/>
      <c r="F345" s="9"/>
      <c r="G345" s="9"/>
      <c r="H345" s="9"/>
      <c r="I345" s="9"/>
      <c r="J345" s="9"/>
      <c r="K345" s="9"/>
      <c r="L345" s="9"/>
      <c r="M345" s="9"/>
      <c r="N345" s="9"/>
      <c r="O345" s="9"/>
      <c r="P345" s="9"/>
      <c r="S345" s="9"/>
      <c r="V345" s="9"/>
      <c r="W345" s="17"/>
      <c r="X345" s="9"/>
      <c r="Y345" s="9"/>
      <c r="Z345" s="9"/>
      <c r="AA345" s="9"/>
      <c r="AB345" s="9"/>
      <c r="AC345" s="9"/>
      <c r="AD345" s="9"/>
      <c r="AE345" s="9"/>
      <c r="AF345" s="9"/>
      <c r="AG345" s="9"/>
      <c r="AH345" s="9"/>
    </row>
    <row r="346" spans="1:34" x14ac:dyDescent="0.25">
      <c r="A346" s="9"/>
      <c r="B346" s="9"/>
      <c r="C346" s="9"/>
      <c r="D346" s="9"/>
      <c r="E346" s="9"/>
      <c r="F346" s="9"/>
      <c r="G346" s="9"/>
      <c r="H346" s="9"/>
      <c r="I346" s="9"/>
      <c r="J346" s="9"/>
      <c r="K346" s="9"/>
      <c r="L346" s="9"/>
      <c r="M346" s="9"/>
      <c r="N346" s="9"/>
      <c r="O346" s="9"/>
      <c r="P346" s="9"/>
      <c r="S346" s="9"/>
      <c r="V346" s="9"/>
      <c r="W346" s="17"/>
      <c r="X346" s="9"/>
      <c r="Y346" s="9"/>
      <c r="Z346" s="9"/>
      <c r="AA346" s="9"/>
      <c r="AB346" s="9"/>
      <c r="AC346" s="9"/>
      <c r="AD346" s="9"/>
      <c r="AE346" s="9"/>
      <c r="AF346" s="9"/>
      <c r="AG346" s="9"/>
      <c r="AH346" s="9"/>
    </row>
    <row r="347" spans="1:34" x14ac:dyDescent="0.25">
      <c r="A347" s="9"/>
      <c r="B347" s="9"/>
      <c r="C347" s="9"/>
      <c r="D347" s="9"/>
      <c r="E347" s="9"/>
      <c r="F347" s="9"/>
      <c r="G347" s="9"/>
      <c r="H347" s="9"/>
      <c r="I347" s="9"/>
      <c r="J347" s="9"/>
      <c r="K347" s="9"/>
      <c r="L347" s="9"/>
      <c r="M347" s="9"/>
      <c r="N347" s="9"/>
      <c r="O347" s="9"/>
      <c r="P347" s="9"/>
      <c r="S347" s="9"/>
      <c r="V347" s="9"/>
      <c r="W347" s="17"/>
      <c r="X347" s="9"/>
      <c r="Y347" s="9"/>
      <c r="Z347" s="9"/>
      <c r="AA347" s="9"/>
      <c r="AB347" s="9"/>
      <c r="AC347" s="9"/>
      <c r="AD347" s="9"/>
      <c r="AE347" s="9"/>
      <c r="AF347" s="9"/>
      <c r="AG347" s="9"/>
      <c r="AH347" s="9"/>
    </row>
    <row r="348" spans="1:34" x14ac:dyDescent="0.25">
      <c r="A348" s="9"/>
      <c r="B348" s="9"/>
      <c r="C348" s="9"/>
      <c r="D348" s="9"/>
      <c r="E348" s="9"/>
      <c r="F348" s="9"/>
      <c r="G348" s="9"/>
      <c r="H348" s="9"/>
      <c r="I348" s="9"/>
      <c r="J348" s="9"/>
      <c r="K348" s="9"/>
      <c r="L348" s="9"/>
      <c r="M348" s="9"/>
      <c r="N348" s="9"/>
      <c r="O348" s="9"/>
      <c r="P348" s="9"/>
      <c r="S348" s="9"/>
      <c r="V348" s="9"/>
      <c r="W348" s="17"/>
      <c r="X348" s="9"/>
      <c r="Y348" s="9"/>
      <c r="Z348" s="9"/>
      <c r="AA348" s="9"/>
      <c r="AB348" s="9"/>
      <c r="AC348" s="9"/>
      <c r="AD348" s="9"/>
      <c r="AE348" s="9"/>
      <c r="AF348" s="9"/>
      <c r="AG348" s="9"/>
      <c r="AH348" s="9"/>
    </row>
    <row r="349" spans="1:34" x14ac:dyDescent="0.25">
      <c r="A349" s="9"/>
      <c r="B349" s="9"/>
      <c r="C349" s="9"/>
      <c r="D349" s="9"/>
      <c r="E349" s="9"/>
      <c r="F349" s="9"/>
      <c r="G349" s="9"/>
      <c r="H349" s="9"/>
      <c r="I349" s="9"/>
      <c r="J349" s="9"/>
      <c r="K349" s="9"/>
      <c r="L349" s="9"/>
      <c r="M349" s="9"/>
      <c r="N349" s="9"/>
      <c r="O349" s="9"/>
      <c r="P349" s="9"/>
      <c r="S349" s="9"/>
      <c r="V349" s="9"/>
      <c r="W349" s="17"/>
      <c r="X349" s="9"/>
      <c r="Y349" s="9"/>
      <c r="Z349" s="9"/>
      <c r="AA349" s="9"/>
      <c r="AB349" s="9"/>
      <c r="AC349" s="9"/>
      <c r="AD349" s="9"/>
      <c r="AE349" s="9"/>
      <c r="AF349" s="9"/>
      <c r="AG349" s="9"/>
      <c r="AH349" s="9"/>
    </row>
    <row r="350" spans="1:34" x14ac:dyDescent="0.25">
      <c r="A350" s="9"/>
      <c r="B350" s="9"/>
      <c r="C350" s="9"/>
      <c r="D350" s="9"/>
      <c r="E350" s="9"/>
      <c r="F350" s="9"/>
      <c r="G350" s="9"/>
      <c r="H350" s="9"/>
      <c r="I350" s="9"/>
      <c r="J350" s="9"/>
      <c r="K350" s="9"/>
      <c r="L350" s="9"/>
      <c r="M350" s="9"/>
      <c r="N350" s="9"/>
      <c r="O350" s="9"/>
      <c r="P350" s="9"/>
      <c r="S350" s="9"/>
      <c r="V350" s="9"/>
      <c r="W350" s="17"/>
      <c r="X350" s="9"/>
      <c r="Y350" s="9"/>
      <c r="Z350" s="9"/>
      <c r="AA350" s="9"/>
      <c r="AB350" s="9"/>
      <c r="AC350" s="9"/>
      <c r="AD350" s="9"/>
      <c r="AE350" s="9"/>
      <c r="AF350" s="9"/>
      <c r="AG350" s="9"/>
      <c r="AH350" s="9"/>
    </row>
    <row r="351" spans="1:34" x14ac:dyDescent="0.25">
      <c r="A351" s="9"/>
      <c r="B351" s="9"/>
      <c r="C351" s="9"/>
      <c r="D351" s="9"/>
      <c r="E351" s="9"/>
      <c r="F351" s="9"/>
      <c r="G351" s="9"/>
      <c r="H351" s="9"/>
      <c r="I351" s="9"/>
      <c r="J351" s="9"/>
      <c r="K351" s="9"/>
      <c r="L351" s="9"/>
      <c r="M351" s="9"/>
      <c r="N351" s="9"/>
      <c r="O351" s="9"/>
      <c r="P351" s="9"/>
      <c r="S351" s="9"/>
      <c r="V351" s="9"/>
      <c r="W351" s="17"/>
      <c r="X351" s="9"/>
      <c r="Y351" s="9"/>
      <c r="Z351" s="9"/>
      <c r="AA351" s="9"/>
      <c r="AB351" s="9"/>
      <c r="AC351" s="9"/>
      <c r="AD351" s="9"/>
      <c r="AE351" s="9"/>
      <c r="AF351" s="9"/>
      <c r="AG351" s="9"/>
      <c r="AH351" s="9"/>
    </row>
    <row r="352" spans="1:34" x14ac:dyDescent="0.25">
      <c r="A352" s="9"/>
      <c r="B352" s="9"/>
      <c r="C352" s="9"/>
      <c r="D352" s="9"/>
      <c r="E352" s="9"/>
      <c r="F352" s="9"/>
      <c r="G352" s="9"/>
      <c r="H352" s="9"/>
      <c r="I352" s="9"/>
      <c r="J352" s="9"/>
      <c r="K352" s="9"/>
      <c r="L352" s="9"/>
      <c r="M352" s="9"/>
      <c r="N352" s="9"/>
      <c r="O352" s="9"/>
      <c r="P352" s="9"/>
      <c r="S352" s="9"/>
      <c r="V352" s="9"/>
      <c r="W352" s="17"/>
      <c r="X352" s="9"/>
      <c r="Y352" s="9"/>
      <c r="Z352" s="9"/>
      <c r="AA352" s="9"/>
      <c r="AB352" s="9"/>
      <c r="AC352" s="9"/>
      <c r="AD352" s="9"/>
      <c r="AE352" s="9"/>
      <c r="AF352" s="9"/>
      <c r="AG352" s="9"/>
      <c r="AH352" s="9"/>
    </row>
    <row r="353" spans="1:34" x14ac:dyDescent="0.25">
      <c r="A353" s="9"/>
      <c r="B353" s="9"/>
      <c r="C353" s="9"/>
      <c r="D353" s="9"/>
      <c r="E353" s="9"/>
      <c r="F353" s="9"/>
      <c r="G353" s="9"/>
      <c r="H353" s="9"/>
      <c r="I353" s="9"/>
      <c r="J353" s="9"/>
      <c r="K353" s="9"/>
      <c r="L353" s="9"/>
      <c r="M353" s="9"/>
      <c r="N353" s="9"/>
      <c r="O353" s="9"/>
      <c r="P353" s="9"/>
      <c r="S353" s="9"/>
      <c r="V353" s="9"/>
      <c r="W353" s="17"/>
      <c r="X353" s="9"/>
      <c r="Y353" s="9"/>
      <c r="Z353" s="9"/>
      <c r="AA353" s="9"/>
      <c r="AB353" s="9"/>
      <c r="AC353" s="9"/>
      <c r="AD353" s="9"/>
      <c r="AE353" s="9"/>
      <c r="AF353" s="9"/>
      <c r="AG353" s="9"/>
      <c r="AH353" s="9"/>
    </row>
    <row r="354" spans="1:34" x14ac:dyDescent="0.25">
      <c r="A354" s="9"/>
      <c r="B354" s="9"/>
      <c r="C354" s="9"/>
      <c r="D354" s="9"/>
      <c r="E354" s="9"/>
      <c r="F354" s="9"/>
      <c r="G354" s="9"/>
      <c r="H354" s="9"/>
      <c r="I354" s="9"/>
      <c r="J354" s="9"/>
      <c r="K354" s="9"/>
      <c r="L354" s="9"/>
      <c r="M354" s="9"/>
      <c r="N354" s="9"/>
      <c r="O354" s="9"/>
      <c r="P354" s="9"/>
      <c r="S354" s="9"/>
      <c r="V354" s="9"/>
      <c r="W354" s="17"/>
      <c r="X354" s="9"/>
      <c r="Y354" s="9"/>
      <c r="Z354" s="9"/>
      <c r="AA354" s="9"/>
      <c r="AB354" s="9"/>
      <c r="AC354" s="9"/>
      <c r="AD354" s="9"/>
      <c r="AE354" s="9"/>
      <c r="AF354" s="9"/>
      <c r="AG354" s="9"/>
      <c r="AH354" s="9"/>
    </row>
    <row r="355" spans="1:34" x14ac:dyDescent="0.25">
      <c r="A355" s="9"/>
      <c r="B355" s="9"/>
      <c r="C355" s="9"/>
      <c r="D355" s="9"/>
      <c r="E355" s="9"/>
      <c r="F355" s="9"/>
      <c r="G355" s="9"/>
      <c r="H355" s="9"/>
      <c r="I355" s="9"/>
      <c r="J355" s="9"/>
      <c r="K355" s="9"/>
      <c r="L355" s="9"/>
      <c r="M355" s="9"/>
      <c r="N355" s="9"/>
      <c r="O355" s="9"/>
      <c r="P355" s="9"/>
      <c r="S355" s="9"/>
      <c r="V355" s="9"/>
      <c r="W355" s="17"/>
      <c r="X355" s="9"/>
      <c r="Y355" s="9"/>
      <c r="Z355" s="9"/>
      <c r="AA355" s="9"/>
      <c r="AB355" s="9"/>
      <c r="AC355" s="9"/>
      <c r="AD355" s="9"/>
      <c r="AE355" s="9"/>
      <c r="AF355" s="9"/>
      <c r="AG355" s="9"/>
      <c r="AH355" s="9"/>
    </row>
    <row r="356" spans="1:34" x14ac:dyDescent="0.25">
      <c r="A356" s="9"/>
      <c r="B356" s="9"/>
      <c r="C356" s="9"/>
      <c r="D356" s="9"/>
      <c r="E356" s="9"/>
      <c r="F356" s="9"/>
      <c r="G356" s="9"/>
      <c r="H356" s="9"/>
      <c r="I356" s="9"/>
      <c r="J356" s="9"/>
      <c r="K356" s="9"/>
      <c r="L356" s="9"/>
      <c r="M356" s="9"/>
      <c r="N356" s="9"/>
      <c r="O356" s="9"/>
      <c r="P356" s="9"/>
      <c r="S356" s="9"/>
      <c r="V356" s="9"/>
      <c r="W356" s="17"/>
      <c r="X356" s="9"/>
      <c r="Y356" s="9"/>
      <c r="Z356" s="9"/>
      <c r="AA356" s="9"/>
      <c r="AB356" s="9"/>
      <c r="AC356" s="9"/>
      <c r="AD356" s="9"/>
      <c r="AE356" s="9"/>
      <c r="AF356" s="9"/>
      <c r="AG356" s="9"/>
      <c r="AH356" s="9"/>
    </row>
    <row r="357" spans="1:34" x14ac:dyDescent="0.25">
      <c r="A357" s="9"/>
      <c r="B357" s="9"/>
      <c r="C357" s="9"/>
      <c r="D357" s="9"/>
      <c r="E357" s="9"/>
      <c r="F357" s="9"/>
      <c r="G357" s="9"/>
      <c r="H357" s="9"/>
      <c r="I357" s="9"/>
      <c r="J357" s="9"/>
      <c r="K357" s="9"/>
      <c r="L357" s="9"/>
      <c r="M357" s="9"/>
      <c r="N357" s="9"/>
      <c r="O357" s="9"/>
      <c r="P357" s="9"/>
      <c r="S357" s="9"/>
      <c r="V357" s="9"/>
      <c r="W357" s="17"/>
      <c r="X357" s="9"/>
      <c r="Y357" s="9"/>
      <c r="Z357" s="9"/>
      <c r="AA357" s="9"/>
      <c r="AB357" s="9"/>
      <c r="AC357" s="9"/>
      <c r="AD357" s="9"/>
      <c r="AE357" s="9"/>
      <c r="AF357" s="9"/>
      <c r="AG357" s="9"/>
      <c r="AH357" s="9"/>
    </row>
    <row r="358" spans="1:34" x14ac:dyDescent="0.25">
      <c r="A358" s="9"/>
      <c r="B358" s="9"/>
      <c r="C358" s="9"/>
      <c r="D358" s="9"/>
      <c r="E358" s="9"/>
      <c r="F358" s="9"/>
      <c r="G358" s="9"/>
      <c r="H358" s="9"/>
      <c r="I358" s="9"/>
      <c r="J358" s="9"/>
      <c r="K358" s="9"/>
      <c r="L358" s="9"/>
      <c r="M358" s="9"/>
      <c r="N358" s="9"/>
      <c r="O358" s="9"/>
      <c r="P358" s="9"/>
      <c r="S358" s="9"/>
      <c r="V358" s="9"/>
      <c r="W358" s="17"/>
      <c r="X358" s="9"/>
      <c r="Y358" s="9"/>
      <c r="Z358" s="9"/>
      <c r="AA358" s="9"/>
      <c r="AB358" s="9"/>
      <c r="AC358" s="9"/>
      <c r="AD358" s="9"/>
      <c r="AE358" s="9"/>
      <c r="AF358" s="9"/>
      <c r="AG358" s="9"/>
      <c r="AH358" s="9"/>
    </row>
    <row r="359" spans="1:34" x14ac:dyDescent="0.25">
      <c r="A359" s="9"/>
      <c r="B359" s="9"/>
      <c r="C359" s="9"/>
      <c r="D359" s="9"/>
      <c r="E359" s="9"/>
      <c r="F359" s="9"/>
      <c r="G359" s="9"/>
      <c r="H359" s="9"/>
      <c r="I359" s="9"/>
      <c r="J359" s="9"/>
      <c r="K359" s="9"/>
      <c r="L359" s="9"/>
      <c r="M359" s="9"/>
      <c r="N359" s="9"/>
      <c r="O359" s="9"/>
      <c r="P359" s="9"/>
      <c r="S359" s="9"/>
      <c r="V359" s="9"/>
      <c r="W359" s="17"/>
      <c r="X359" s="9"/>
      <c r="Y359" s="9"/>
      <c r="Z359" s="9"/>
      <c r="AA359" s="9"/>
      <c r="AB359" s="9"/>
      <c r="AC359" s="9"/>
      <c r="AD359" s="9"/>
      <c r="AE359" s="9"/>
      <c r="AF359" s="9"/>
      <c r="AG359" s="9"/>
      <c r="AH359" s="9"/>
    </row>
    <row r="360" spans="1:34" x14ac:dyDescent="0.25">
      <c r="A360" s="9"/>
      <c r="B360" s="9"/>
      <c r="C360" s="9"/>
      <c r="D360" s="9"/>
      <c r="E360" s="9"/>
      <c r="F360" s="9"/>
      <c r="G360" s="9"/>
      <c r="H360" s="9"/>
      <c r="I360" s="9"/>
      <c r="J360" s="9"/>
      <c r="K360" s="9"/>
      <c r="L360" s="9"/>
      <c r="M360" s="9"/>
      <c r="N360" s="9"/>
      <c r="O360" s="9"/>
      <c r="P360" s="9"/>
      <c r="S360" s="9"/>
      <c r="V360" s="9"/>
      <c r="W360" s="17"/>
      <c r="X360" s="9"/>
      <c r="Y360" s="9"/>
      <c r="Z360" s="9"/>
      <c r="AA360" s="9"/>
      <c r="AB360" s="9"/>
      <c r="AC360" s="9"/>
      <c r="AD360" s="9"/>
      <c r="AE360" s="9"/>
      <c r="AF360" s="9"/>
      <c r="AG360" s="9"/>
      <c r="AH360" s="9"/>
    </row>
    <row r="361" spans="1:34" x14ac:dyDescent="0.25">
      <c r="A361" s="9"/>
      <c r="B361" s="9"/>
      <c r="C361" s="9"/>
      <c r="D361" s="9"/>
      <c r="E361" s="9"/>
      <c r="F361" s="9"/>
      <c r="G361" s="9"/>
      <c r="H361" s="9"/>
      <c r="I361" s="9"/>
      <c r="J361" s="9"/>
      <c r="K361" s="9"/>
      <c r="L361" s="9"/>
      <c r="M361" s="9"/>
      <c r="N361" s="9"/>
      <c r="O361" s="9"/>
      <c r="P361" s="9"/>
      <c r="S361" s="9"/>
      <c r="V361" s="9"/>
      <c r="W361" s="17"/>
      <c r="X361" s="9"/>
      <c r="Y361" s="9"/>
      <c r="Z361" s="9"/>
      <c r="AA361" s="9"/>
      <c r="AB361" s="9"/>
      <c r="AC361" s="9"/>
      <c r="AD361" s="9"/>
      <c r="AE361" s="9"/>
      <c r="AF361" s="9"/>
      <c r="AG361" s="9"/>
      <c r="AH361" s="9"/>
    </row>
    <row r="362" spans="1:34" x14ac:dyDescent="0.25">
      <c r="A362" s="9"/>
      <c r="B362" s="9"/>
      <c r="C362" s="9"/>
      <c r="D362" s="9"/>
      <c r="E362" s="9"/>
      <c r="F362" s="9"/>
      <c r="G362" s="9"/>
      <c r="H362" s="9"/>
      <c r="I362" s="9"/>
      <c r="J362" s="9"/>
      <c r="K362" s="9"/>
      <c r="L362" s="9"/>
      <c r="M362" s="9"/>
      <c r="N362" s="9"/>
      <c r="O362" s="9"/>
      <c r="P362" s="9"/>
      <c r="S362" s="9"/>
      <c r="V362" s="9"/>
      <c r="W362" s="17"/>
      <c r="X362" s="9"/>
      <c r="Y362" s="9"/>
      <c r="Z362" s="9"/>
      <c r="AA362" s="9"/>
      <c r="AB362" s="9"/>
      <c r="AC362" s="9"/>
      <c r="AD362" s="9"/>
      <c r="AE362" s="9"/>
      <c r="AF362" s="9"/>
      <c r="AG362" s="9"/>
      <c r="AH362" s="9"/>
    </row>
    <row r="363" spans="1:34" x14ac:dyDescent="0.25">
      <c r="A363" s="9"/>
      <c r="B363" s="9"/>
      <c r="C363" s="9"/>
      <c r="D363" s="9"/>
      <c r="E363" s="9"/>
      <c r="F363" s="9"/>
      <c r="G363" s="9"/>
      <c r="H363" s="9"/>
      <c r="I363" s="9"/>
      <c r="J363" s="9"/>
      <c r="K363" s="9"/>
      <c r="L363" s="9"/>
      <c r="M363" s="9"/>
      <c r="N363" s="9"/>
      <c r="O363" s="9"/>
      <c r="P363" s="9"/>
      <c r="S363" s="9"/>
      <c r="V363" s="9"/>
      <c r="W363" s="17"/>
      <c r="X363" s="9"/>
      <c r="Y363" s="9"/>
      <c r="Z363" s="9"/>
      <c r="AA363" s="9"/>
      <c r="AB363" s="9"/>
      <c r="AC363" s="9"/>
      <c r="AD363" s="9"/>
      <c r="AE363" s="9"/>
      <c r="AF363" s="9"/>
      <c r="AG363" s="9"/>
      <c r="AH363" s="9"/>
    </row>
    <row r="364" spans="1:34" x14ac:dyDescent="0.25">
      <c r="A364" s="9"/>
      <c r="B364" s="9"/>
      <c r="C364" s="9"/>
      <c r="D364" s="9"/>
      <c r="E364" s="9"/>
      <c r="F364" s="9"/>
      <c r="G364" s="9"/>
      <c r="H364" s="9"/>
      <c r="I364" s="9"/>
      <c r="J364" s="9"/>
      <c r="K364" s="9"/>
      <c r="L364" s="9"/>
      <c r="M364" s="9"/>
      <c r="N364" s="9"/>
      <c r="O364" s="9"/>
      <c r="P364" s="9"/>
      <c r="S364" s="9"/>
      <c r="V364" s="9"/>
      <c r="W364" s="17"/>
      <c r="X364" s="9"/>
      <c r="Y364" s="9"/>
      <c r="Z364" s="9"/>
      <c r="AA364" s="9"/>
      <c r="AB364" s="9"/>
      <c r="AC364" s="9"/>
      <c r="AD364" s="9"/>
      <c r="AE364" s="9"/>
      <c r="AF364" s="9"/>
      <c r="AG364" s="9"/>
      <c r="AH364" s="9"/>
    </row>
    <row r="365" spans="1:34" x14ac:dyDescent="0.25">
      <c r="A365" s="9"/>
      <c r="B365" s="9"/>
      <c r="C365" s="9"/>
      <c r="D365" s="9"/>
      <c r="E365" s="9"/>
      <c r="F365" s="9"/>
      <c r="G365" s="9"/>
      <c r="H365" s="9"/>
      <c r="I365" s="9"/>
      <c r="J365" s="9"/>
      <c r="K365" s="9"/>
      <c r="L365" s="9"/>
      <c r="M365" s="9"/>
      <c r="N365" s="9"/>
      <c r="O365" s="9"/>
      <c r="P365" s="9"/>
      <c r="S365" s="9"/>
      <c r="V365" s="9"/>
      <c r="W365" s="17"/>
      <c r="X365" s="9"/>
      <c r="Y365" s="9"/>
      <c r="Z365" s="9"/>
      <c r="AA365" s="9"/>
      <c r="AB365" s="9"/>
      <c r="AC365" s="9"/>
      <c r="AD365" s="9"/>
      <c r="AE365" s="9"/>
      <c r="AF365" s="9"/>
      <c r="AG365" s="9"/>
      <c r="AH365" s="9"/>
    </row>
    <row r="366" spans="1:34" x14ac:dyDescent="0.25">
      <c r="A366" s="9"/>
      <c r="B366" s="9"/>
      <c r="C366" s="9"/>
      <c r="D366" s="9"/>
      <c r="E366" s="9"/>
      <c r="F366" s="9"/>
      <c r="G366" s="9"/>
      <c r="H366" s="9"/>
      <c r="I366" s="9"/>
      <c r="J366" s="9"/>
      <c r="K366" s="9"/>
      <c r="L366" s="9"/>
      <c r="M366" s="9"/>
      <c r="N366" s="9"/>
      <c r="O366" s="9"/>
      <c r="P366" s="9"/>
      <c r="S366" s="9"/>
      <c r="V366" s="9"/>
      <c r="W366" s="17"/>
      <c r="X366" s="9"/>
      <c r="Y366" s="9"/>
      <c r="Z366" s="9"/>
      <c r="AA366" s="9"/>
      <c r="AB366" s="9"/>
      <c r="AC366" s="9"/>
      <c r="AD366" s="9"/>
      <c r="AE366" s="9"/>
      <c r="AF366" s="9"/>
      <c r="AG366" s="9"/>
      <c r="AH366" s="9"/>
    </row>
    <row r="367" spans="1:34" x14ac:dyDescent="0.25">
      <c r="A367" s="9"/>
      <c r="B367" s="9"/>
      <c r="C367" s="9"/>
      <c r="D367" s="9"/>
      <c r="E367" s="9"/>
      <c r="F367" s="9"/>
      <c r="G367" s="9"/>
      <c r="H367" s="9"/>
      <c r="I367" s="9"/>
      <c r="J367" s="9"/>
      <c r="K367" s="9"/>
      <c r="L367" s="9"/>
      <c r="M367" s="9"/>
      <c r="N367" s="9"/>
      <c r="O367" s="9"/>
      <c r="P367" s="9"/>
      <c r="S367" s="9"/>
      <c r="V367" s="9"/>
      <c r="W367" s="17"/>
      <c r="X367" s="9"/>
      <c r="Y367" s="9"/>
      <c r="Z367" s="9"/>
      <c r="AA367" s="9"/>
      <c r="AB367" s="9"/>
      <c r="AC367" s="9"/>
      <c r="AD367" s="9"/>
      <c r="AE367" s="9"/>
      <c r="AF367" s="9"/>
      <c r="AG367" s="9"/>
      <c r="AH367" s="9"/>
    </row>
    <row r="368" spans="1:34" x14ac:dyDescent="0.25">
      <c r="A368" s="9"/>
      <c r="B368" s="9"/>
      <c r="C368" s="9"/>
      <c r="D368" s="9"/>
      <c r="E368" s="9"/>
      <c r="F368" s="9"/>
      <c r="G368" s="9"/>
      <c r="H368" s="9"/>
      <c r="I368" s="9"/>
      <c r="J368" s="9"/>
      <c r="K368" s="9"/>
      <c r="L368" s="9"/>
      <c r="M368" s="9"/>
      <c r="N368" s="9"/>
      <c r="O368" s="9"/>
      <c r="P368" s="9"/>
      <c r="S368" s="9"/>
      <c r="V368" s="9"/>
      <c r="W368" s="17"/>
      <c r="X368" s="9"/>
      <c r="Y368" s="9"/>
      <c r="Z368" s="9"/>
      <c r="AA368" s="9"/>
      <c r="AB368" s="9"/>
      <c r="AC368" s="9"/>
      <c r="AD368" s="9"/>
      <c r="AE368" s="9"/>
      <c r="AF368" s="9"/>
      <c r="AG368" s="9"/>
      <c r="AH368" s="9"/>
    </row>
    <row r="369" spans="1:34" x14ac:dyDescent="0.25">
      <c r="A369" s="9"/>
      <c r="B369" s="9"/>
      <c r="C369" s="9"/>
      <c r="D369" s="9"/>
      <c r="E369" s="9"/>
      <c r="F369" s="9"/>
      <c r="G369" s="9"/>
      <c r="H369" s="9"/>
      <c r="I369" s="9"/>
      <c r="J369" s="9"/>
      <c r="K369" s="9"/>
      <c r="L369" s="9"/>
      <c r="M369" s="9"/>
      <c r="N369" s="9"/>
      <c r="O369" s="9"/>
      <c r="P369" s="9"/>
      <c r="S369" s="9"/>
      <c r="V369" s="9"/>
      <c r="W369" s="17"/>
      <c r="X369" s="9"/>
      <c r="Y369" s="9"/>
      <c r="Z369" s="9"/>
      <c r="AA369" s="9"/>
      <c r="AB369" s="9"/>
      <c r="AC369" s="9"/>
      <c r="AD369" s="9"/>
      <c r="AE369" s="9"/>
      <c r="AF369" s="9"/>
      <c r="AG369" s="9"/>
      <c r="AH369" s="9"/>
    </row>
    <row r="370" spans="1:34" x14ac:dyDescent="0.25">
      <c r="A370" s="9"/>
      <c r="B370" s="9"/>
      <c r="C370" s="9"/>
      <c r="D370" s="9"/>
      <c r="E370" s="9"/>
      <c r="F370" s="9"/>
      <c r="G370" s="9"/>
      <c r="H370" s="9"/>
      <c r="I370" s="9"/>
      <c r="J370" s="9"/>
      <c r="K370" s="9"/>
      <c r="L370" s="9"/>
      <c r="M370" s="9"/>
      <c r="N370" s="9"/>
      <c r="O370" s="9"/>
      <c r="P370" s="9"/>
      <c r="S370" s="9"/>
      <c r="V370" s="9"/>
      <c r="W370" s="17"/>
      <c r="X370" s="9"/>
      <c r="Y370" s="9"/>
      <c r="Z370" s="9"/>
      <c r="AA370" s="9"/>
      <c r="AB370" s="9"/>
      <c r="AC370" s="9"/>
      <c r="AD370" s="9"/>
      <c r="AE370" s="9"/>
      <c r="AF370" s="9"/>
      <c r="AG370" s="9"/>
      <c r="AH370" s="9"/>
    </row>
    <row r="371" spans="1:34" x14ac:dyDescent="0.25">
      <c r="A371" s="9"/>
      <c r="B371" s="9"/>
      <c r="C371" s="9"/>
      <c r="D371" s="9"/>
      <c r="E371" s="9"/>
      <c r="F371" s="9"/>
      <c r="G371" s="9"/>
      <c r="H371" s="9"/>
      <c r="I371" s="9"/>
      <c r="J371" s="9"/>
      <c r="K371" s="9"/>
      <c r="L371" s="9"/>
      <c r="M371" s="9"/>
      <c r="N371" s="9"/>
      <c r="O371" s="9"/>
      <c r="P371" s="9"/>
      <c r="S371" s="9"/>
      <c r="V371" s="9"/>
      <c r="W371" s="17"/>
      <c r="X371" s="9"/>
      <c r="Y371" s="9"/>
      <c r="Z371" s="9"/>
      <c r="AA371" s="9"/>
      <c r="AB371" s="9"/>
      <c r="AC371" s="9"/>
      <c r="AD371" s="9"/>
      <c r="AE371" s="9"/>
      <c r="AF371" s="9"/>
      <c r="AG371" s="9"/>
      <c r="AH371" s="9"/>
    </row>
    <row r="372" spans="1:34" x14ac:dyDescent="0.25">
      <c r="A372" s="9"/>
      <c r="B372" s="9"/>
      <c r="C372" s="9"/>
      <c r="D372" s="9"/>
      <c r="E372" s="9"/>
      <c r="F372" s="9"/>
      <c r="G372" s="9"/>
      <c r="H372" s="9"/>
      <c r="I372" s="9"/>
      <c r="J372" s="9"/>
      <c r="K372" s="9"/>
      <c r="L372" s="9"/>
      <c r="M372" s="9"/>
      <c r="N372" s="9"/>
      <c r="O372" s="9"/>
      <c r="P372" s="9"/>
      <c r="S372" s="9"/>
      <c r="V372" s="9"/>
      <c r="W372" s="17"/>
      <c r="X372" s="9"/>
      <c r="Y372" s="9"/>
      <c r="Z372" s="9"/>
      <c r="AA372" s="9"/>
      <c r="AB372" s="9"/>
      <c r="AC372" s="9"/>
      <c r="AD372" s="9"/>
      <c r="AE372" s="9"/>
      <c r="AF372" s="9"/>
      <c r="AG372" s="9"/>
      <c r="AH372" s="9"/>
    </row>
    <row r="373" spans="1:34" x14ac:dyDescent="0.25">
      <c r="A373" s="9"/>
      <c r="B373" s="9"/>
      <c r="C373" s="9"/>
      <c r="D373" s="9"/>
      <c r="E373" s="9"/>
      <c r="F373" s="9"/>
      <c r="G373" s="9"/>
      <c r="H373" s="9"/>
      <c r="I373" s="9"/>
      <c r="J373" s="9"/>
      <c r="K373" s="9"/>
      <c r="L373" s="9"/>
      <c r="M373" s="9"/>
      <c r="N373" s="9"/>
      <c r="O373" s="9"/>
      <c r="P373" s="9"/>
      <c r="S373" s="9"/>
      <c r="V373" s="9"/>
      <c r="W373" s="17"/>
      <c r="X373" s="9"/>
      <c r="Y373" s="9"/>
      <c r="Z373" s="9"/>
      <c r="AA373" s="9"/>
      <c r="AB373" s="9"/>
      <c r="AC373" s="9"/>
      <c r="AD373" s="9"/>
      <c r="AE373" s="9"/>
      <c r="AF373" s="9"/>
      <c r="AG373" s="9"/>
      <c r="AH373" s="9"/>
    </row>
    <row r="374" spans="1:34" x14ac:dyDescent="0.25">
      <c r="A374" s="9"/>
      <c r="B374" s="9"/>
      <c r="C374" s="9"/>
      <c r="D374" s="9"/>
      <c r="E374" s="9"/>
      <c r="F374" s="9"/>
      <c r="G374" s="9"/>
      <c r="H374" s="9"/>
      <c r="I374" s="9"/>
      <c r="J374" s="9"/>
      <c r="K374" s="9"/>
      <c r="L374" s="9"/>
      <c r="M374" s="9"/>
      <c r="N374" s="9"/>
      <c r="O374" s="9"/>
      <c r="P374" s="9"/>
      <c r="S374" s="9"/>
      <c r="V374" s="9"/>
      <c r="W374" s="17"/>
      <c r="X374" s="9"/>
      <c r="Y374" s="9"/>
      <c r="Z374" s="9"/>
      <c r="AA374" s="9"/>
      <c r="AB374" s="9"/>
      <c r="AC374" s="9"/>
      <c r="AD374" s="9"/>
      <c r="AE374" s="9"/>
      <c r="AF374" s="9"/>
      <c r="AG374" s="9"/>
      <c r="AH374" s="9"/>
    </row>
    <row r="375" spans="1:34" x14ac:dyDescent="0.25">
      <c r="A375" s="9"/>
      <c r="B375" s="9"/>
      <c r="C375" s="9"/>
      <c r="D375" s="9"/>
      <c r="E375" s="9"/>
      <c r="F375" s="9"/>
      <c r="G375" s="9"/>
      <c r="H375" s="9"/>
      <c r="I375" s="9"/>
      <c r="J375" s="9"/>
      <c r="K375" s="9"/>
      <c r="L375" s="9"/>
      <c r="M375" s="9"/>
      <c r="N375" s="9"/>
      <c r="O375" s="9"/>
      <c r="P375" s="9"/>
      <c r="S375" s="9"/>
      <c r="V375" s="9"/>
      <c r="W375" s="17"/>
      <c r="X375" s="9"/>
      <c r="Y375" s="9"/>
      <c r="Z375" s="9"/>
      <c r="AA375" s="9"/>
      <c r="AB375" s="9"/>
      <c r="AC375" s="9"/>
      <c r="AD375" s="9"/>
      <c r="AE375" s="9"/>
      <c r="AF375" s="9"/>
      <c r="AG375" s="9"/>
      <c r="AH375" s="9"/>
    </row>
    <row r="376" spans="1:34" x14ac:dyDescent="0.25">
      <c r="A376" s="9"/>
      <c r="B376" s="9"/>
      <c r="C376" s="9"/>
      <c r="D376" s="9"/>
      <c r="E376" s="9"/>
      <c r="F376" s="9"/>
      <c r="G376" s="9"/>
      <c r="H376" s="9"/>
      <c r="I376" s="9"/>
      <c r="J376" s="9"/>
      <c r="K376" s="9"/>
      <c r="L376" s="9"/>
      <c r="M376" s="9"/>
      <c r="N376" s="9"/>
      <c r="O376" s="9"/>
      <c r="P376" s="9"/>
      <c r="S376" s="9"/>
      <c r="V376" s="9"/>
      <c r="W376" s="17"/>
      <c r="X376" s="9"/>
      <c r="Y376" s="9"/>
      <c r="Z376" s="9"/>
      <c r="AA376" s="9"/>
      <c r="AB376" s="9"/>
      <c r="AC376" s="9"/>
      <c r="AD376" s="9"/>
      <c r="AE376" s="9"/>
      <c r="AF376" s="9"/>
      <c r="AG376" s="9"/>
      <c r="AH376" s="9"/>
    </row>
    <row r="377" spans="1:34" x14ac:dyDescent="0.25">
      <c r="A377" s="9"/>
      <c r="B377" s="9"/>
      <c r="C377" s="9"/>
      <c r="D377" s="9"/>
      <c r="E377" s="9"/>
      <c r="F377" s="9"/>
      <c r="G377" s="9"/>
      <c r="H377" s="9"/>
      <c r="I377" s="9"/>
      <c r="J377" s="9"/>
      <c r="K377" s="9"/>
      <c r="L377" s="9"/>
      <c r="M377" s="9"/>
      <c r="N377" s="9"/>
      <c r="O377" s="9"/>
      <c r="P377" s="9"/>
      <c r="S377" s="9"/>
      <c r="V377" s="9"/>
      <c r="W377" s="17"/>
      <c r="X377" s="9"/>
      <c r="Y377" s="9"/>
      <c r="Z377" s="9"/>
      <c r="AA377" s="9"/>
      <c r="AB377" s="9"/>
      <c r="AC377" s="9"/>
      <c r="AD377" s="9"/>
      <c r="AE377" s="9"/>
      <c r="AF377" s="9"/>
      <c r="AG377" s="9"/>
      <c r="AH377" s="9"/>
    </row>
    <row r="378" spans="1:34" x14ac:dyDescent="0.25">
      <c r="A378" s="9"/>
      <c r="B378" s="9"/>
      <c r="C378" s="9"/>
      <c r="D378" s="9"/>
      <c r="E378" s="9"/>
      <c r="F378" s="9"/>
      <c r="G378" s="9"/>
      <c r="H378" s="9"/>
      <c r="I378" s="9"/>
      <c r="J378" s="9"/>
      <c r="K378" s="9"/>
      <c r="L378" s="9"/>
      <c r="M378" s="9"/>
      <c r="N378" s="9"/>
      <c r="O378" s="9"/>
      <c r="P378" s="9"/>
      <c r="S378" s="9"/>
      <c r="V378" s="9"/>
      <c r="W378" s="17"/>
      <c r="X378" s="9"/>
      <c r="Y378" s="9"/>
      <c r="Z378" s="9"/>
      <c r="AA378" s="9"/>
      <c r="AB378" s="9"/>
      <c r="AC378" s="9"/>
      <c r="AD378" s="9"/>
      <c r="AE378" s="9"/>
      <c r="AF378" s="9"/>
      <c r="AG378" s="9"/>
      <c r="AH378" s="9"/>
    </row>
    <row r="379" spans="1:34" x14ac:dyDescent="0.25">
      <c r="A379" s="9"/>
      <c r="B379" s="9"/>
      <c r="C379" s="9"/>
      <c r="D379" s="9"/>
      <c r="E379" s="9"/>
      <c r="F379" s="9"/>
      <c r="G379" s="9"/>
      <c r="H379" s="9"/>
      <c r="I379" s="9"/>
      <c r="J379" s="9"/>
      <c r="K379" s="9"/>
      <c r="L379" s="9"/>
      <c r="M379" s="9"/>
      <c r="N379" s="9"/>
      <c r="O379" s="9"/>
      <c r="P379" s="9"/>
      <c r="S379" s="9"/>
      <c r="V379" s="9"/>
      <c r="W379" s="17"/>
      <c r="X379" s="9"/>
      <c r="Y379" s="9"/>
      <c r="Z379" s="9"/>
      <c r="AA379" s="9"/>
      <c r="AB379" s="9"/>
      <c r="AC379" s="9"/>
      <c r="AD379" s="9"/>
      <c r="AE379" s="9"/>
      <c r="AF379" s="9"/>
      <c r="AG379" s="9"/>
      <c r="AH379" s="9"/>
    </row>
    <row r="380" spans="1:34" x14ac:dyDescent="0.25">
      <c r="A380" s="9"/>
      <c r="B380" s="9"/>
      <c r="C380" s="9"/>
      <c r="D380" s="9"/>
      <c r="E380" s="9"/>
      <c r="F380" s="9"/>
      <c r="G380" s="9"/>
      <c r="H380" s="9"/>
      <c r="I380" s="9"/>
      <c r="J380" s="9"/>
      <c r="K380" s="9"/>
      <c r="L380" s="9"/>
      <c r="M380" s="9"/>
      <c r="N380" s="9"/>
      <c r="O380" s="9"/>
      <c r="P380" s="9"/>
      <c r="S380" s="9"/>
      <c r="V380" s="9"/>
      <c r="W380" s="17"/>
      <c r="X380" s="9"/>
      <c r="Y380" s="9"/>
      <c r="Z380" s="9"/>
      <c r="AA380" s="9"/>
      <c r="AB380" s="9"/>
      <c r="AC380" s="9"/>
      <c r="AD380" s="9"/>
      <c r="AE380" s="9"/>
      <c r="AF380" s="9"/>
      <c r="AG380" s="9"/>
      <c r="AH380" s="9"/>
    </row>
    <row r="381" spans="1:34" x14ac:dyDescent="0.25">
      <c r="A381" s="9"/>
      <c r="B381" s="9"/>
      <c r="C381" s="9"/>
      <c r="D381" s="9"/>
      <c r="E381" s="9"/>
      <c r="F381" s="9"/>
      <c r="G381" s="9"/>
      <c r="H381" s="9"/>
      <c r="I381" s="9"/>
      <c r="J381" s="9"/>
      <c r="K381" s="9"/>
      <c r="L381" s="9"/>
      <c r="M381" s="9"/>
      <c r="N381" s="9"/>
      <c r="O381" s="9"/>
      <c r="P381" s="9"/>
      <c r="S381" s="9"/>
      <c r="V381" s="9"/>
      <c r="W381" s="17"/>
      <c r="X381" s="9"/>
      <c r="Y381" s="9"/>
      <c r="Z381" s="9"/>
      <c r="AA381" s="9"/>
      <c r="AB381" s="9"/>
      <c r="AC381" s="9"/>
      <c r="AD381" s="9"/>
      <c r="AE381" s="9"/>
      <c r="AF381" s="9"/>
      <c r="AG381" s="9"/>
      <c r="AH381" s="9"/>
    </row>
    <row r="382" spans="1:34" x14ac:dyDescent="0.25">
      <c r="A382" s="9"/>
      <c r="B382" s="9"/>
      <c r="C382" s="9"/>
      <c r="D382" s="9"/>
      <c r="E382" s="9"/>
      <c r="F382" s="9"/>
      <c r="G382" s="9"/>
      <c r="H382" s="9"/>
      <c r="I382" s="9"/>
      <c r="J382" s="9"/>
      <c r="K382" s="9"/>
      <c r="L382" s="9"/>
      <c r="M382" s="9"/>
      <c r="N382" s="9"/>
      <c r="O382" s="9"/>
      <c r="P382" s="9"/>
      <c r="S382" s="9"/>
      <c r="V382" s="9"/>
      <c r="W382" s="17"/>
      <c r="X382" s="9"/>
      <c r="Y382" s="9"/>
      <c r="Z382" s="9"/>
      <c r="AA382" s="9"/>
      <c r="AB382" s="9"/>
      <c r="AC382" s="9"/>
      <c r="AD382" s="9"/>
      <c r="AE382" s="9"/>
      <c r="AF382" s="9"/>
      <c r="AG382" s="9"/>
      <c r="AH382" s="9"/>
    </row>
    <row r="383" spans="1:34" x14ac:dyDescent="0.25">
      <c r="A383" s="9"/>
      <c r="B383" s="9"/>
      <c r="C383" s="9"/>
      <c r="D383" s="9"/>
      <c r="E383" s="9"/>
      <c r="F383" s="9"/>
      <c r="G383" s="9"/>
      <c r="H383" s="9"/>
      <c r="I383" s="9"/>
      <c r="J383" s="9"/>
      <c r="K383" s="9"/>
      <c r="L383" s="9"/>
      <c r="M383" s="9"/>
      <c r="N383" s="9"/>
      <c r="O383" s="9"/>
      <c r="P383" s="9"/>
      <c r="S383" s="9"/>
      <c r="V383" s="9"/>
      <c r="W383" s="17"/>
      <c r="X383" s="9"/>
      <c r="Y383" s="9"/>
      <c r="Z383" s="9"/>
      <c r="AA383" s="9"/>
      <c r="AB383" s="9"/>
      <c r="AC383" s="9"/>
      <c r="AD383" s="9"/>
      <c r="AE383" s="9"/>
      <c r="AF383" s="9"/>
      <c r="AG383" s="9"/>
      <c r="AH383" s="9"/>
    </row>
    <row r="384" spans="1:34" x14ac:dyDescent="0.25">
      <c r="A384" s="9"/>
      <c r="B384" s="9"/>
      <c r="C384" s="9"/>
      <c r="D384" s="9"/>
      <c r="E384" s="9"/>
      <c r="F384" s="9"/>
      <c r="G384" s="9"/>
      <c r="H384" s="9"/>
      <c r="I384" s="9"/>
      <c r="J384" s="9"/>
      <c r="K384" s="9"/>
      <c r="L384" s="9"/>
      <c r="M384" s="9"/>
      <c r="N384" s="9"/>
      <c r="O384" s="9"/>
      <c r="P384" s="9"/>
      <c r="S384" s="9"/>
      <c r="V384" s="9"/>
      <c r="W384" s="17"/>
      <c r="X384" s="9"/>
      <c r="Y384" s="9"/>
      <c r="Z384" s="9"/>
      <c r="AA384" s="9"/>
      <c r="AB384" s="9"/>
      <c r="AC384" s="9"/>
      <c r="AD384" s="9"/>
      <c r="AE384" s="9"/>
      <c r="AF384" s="9"/>
      <c r="AG384" s="9"/>
      <c r="AH384" s="9"/>
    </row>
    <row r="385" spans="1:34" x14ac:dyDescent="0.25">
      <c r="A385" s="9"/>
      <c r="B385" s="9"/>
      <c r="C385" s="9"/>
      <c r="D385" s="9"/>
      <c r="E385" s="9"/>
      <c r="F385" s="9"/>
      <c r="G385" s="9"/>
      <c r="H385" s="9"/>
      <c r="I385" s="9"/>
      <c r="J385" s="9"/>
      <c r="K385" s="9"/>
      <c r="L385" s="9"/>
      <c r="M385" s="9"/>
      <c r="N385" s="9"/>
      <c r="O385" s="9"/>
      <c r="P385" s="9"/>
      <c r="S385" s="9"/>
      <c r="V385" s="9"/>
      <c r="W385" s="17"/>
      <c r="X385" s="9"/>
      <c r="Y385" s="9"/>
      <c r="Z385" s="9"/>
      <c r="AA385" s="9"/>
      <c r="AB385" s="9"/>
      <c r="AC385" s="9"/>
      <c r="AD385" s="9"/>
      <c r="AE385" s="9"/>
      <c r="AF385" s="9"/>
      <c r="AG385" s="9"/>
      <c r="AH385" s="9"/>
    </row>
    <row r="386" spans="1:34" x14ac:dyDescent="0.25">
      <c r="A386" s="9"/>
      <c r="B386" s="9"/>
      <c r="C386" s="9"/>
      <c r="D386" s="9"/>
      <c r="E386" s="9"/>
      <c r="F386" s="9"/>
      <c r="G386" s="9"/>
      <c r="H386" s="9"/>
      <c r="I386" s="9"/>
      <c r="J386" s="9"/>
      <c r="K386" s="9"/>
      <c r="L386" s="9"/>
      <c r="M386" s="9"/>
      <c r="N386" s="9"/>
      <c r="O386" s="9"/>
      <c r="P386" s="9"/>
      <c r="S386" s="9"/>
      <c r="V386" s="9"/>
      <c r="W386" s="17"/>
      <c r="X386" s="9"/>
      <c r="Y386" s="9"/>
      <c r="Z386" s="9"/>
      <c r="AA386" s="9"/>
      <c r="AB386" s="9"/>
      <c r="AC386" s="9"/>
      <c r="AD386" s="9"/>
      <c r="AE386" s="9"/>
      <c r="AF386" s="9"/>
      <c r="AG386" s="9"/>
      <c r="AH386" s="9"/>
    </row>
    <row r="387" spans="1:34" x14ac:dyDescent="0.25">
      <c r="A387" s="9"/>
      <c r="B387" s="9"/>
      <c r="C387" s="9"/>
      <c r="D387" s="9"/>
      <c r="E387" s="9"/>
      <c r="F387" s="9"/>
      <c r="G387" s="9"/>
      <c r="H387" s="9"/>
      <c r="I387" s="9"/>
      <c r="J387" s="9"/>
      <c r="K387" s="9"/>
      <c r="L387" s="9"/>
      <c r="M387" s="9"/>
      <c r="N387" s="9"/>
      <c r="O387" s="9"/>
      <c r="P387" s="9"/>
      <c r="S387" s="9"/>
      <c r="V387" s="9"/>
      <c r="W387" s="17"/>
      <c r="X387" s="9"/>
      <c r="Y387" s="9"/>
      <c r="Z387" s="9"/>
      <c r="AA387" s="9"/>
      <c r="AB387" s="9"/>
      <c r="AC387" s="9"/>
      <c r="AD387" s="9"/>
      <c r="AE387" s="9"/>
      <c r="AF387" s="9"/>
      <c r="AG387" s="9"/>
      <c r="AH387" s="9"/>
    </row>
    <row r="388" spans="1:34" x14ac:dyDescent="0.25">
      <c r="A388" s="9"/>
      <c r="B388" s="9"/>
      <c r="C388" s="9"/>
      <c r="D388" s="9"/>
      <c r="E388" s="9"/>
      <c r="F388" s="9"/>
      <c r="G388" s="9"/>
      <c r="H388" s="9"/>
      <c r="I388" s="9"/>
      <c r="J388" s="9"/>
      <c r="K388" s="9"/>
      <c r="L388" s="9"/>
      <c r="M388" s="9"/>
      <c r="N388" s="9"/>
      <c r="O388" s="9"/>
      <c r="P388" s="9"/>
      <c r="S388" s="9"/>
      <c r="V388" s="9"/>
      <c r="W388" s="17"/>
      <c r="X388" s="9"/>
      <c r="Y388" s="9"/>
      <c r="Z388" s="9"/>
      <c r="AA388" s="9"/>
      <c r="AB388" s="9"/>
      <c r="AC388" s="9"/>
      <c r="AD388" s="9"/>
      <c r="AE388" s="9"/>
      <c r="AF388" s="9"/>
      <c r="AG388" s="9"/>
      <c r="AH388" s="9"/>
    </row>
    <row r="389" spans="1:34" x14ac:dyDescent="0.25">
      <c r="A389" s="9"/>
      <c r="B389" s="9"/>
      <c r="C389" s="9"/>
      <c r="D389" s="9"/>
      <c r="E389" s="9"/>
      <c r="F389" s="9"/>
      <c r="G389" s="9"/>
      <c r="H389" s="9"/>
      <c r="I389" s="9"/>
      <c r="J389" s="9"/>
      <c r="K389" s="9"/>
      <c r="L389" s="9"/>
      <c r="M389" s="9"/>
      <c r="N389" s="9"/>
      <c r="O389" s="9"/>
      <c r="P389" s="9"/>
      <c r="S389" s="9"/>
      <c r="V389" s="9"/>
      <c r="W389" s="17"/>
      <c r="X389" s="9"/>
      <c r="Y389" s="9"/>
      <c r="Z389" s="9"/>
      <c r="AA389" s="9"/>
      <c r="AB389" s="9"/>
      <c r="AC389" s="9"/>
      <c r="AD389" s="9"/>
      <c r="AE389" s="9"/>
      <c r="AF389" s="9"/>
      <c r="AG389" s="9"/>
      <c r="AH389" s="9"/>
    </row>
    <row r="390" spans="1:34" x14ac:dyDescent="0.25">
      <c r="A390" s="9"/>
      <c r="B390" s="9"/>
      <c r="C390" s="9"/>
      <c r="D390" s="9"/>
      <c r="E390" s="9"/>
      <c r="F390" s="9"/>
      <c r="G390" s="9"/>
      <c r="H390" s="9"/>
      <c r="I390" s="9"/>
      <c r="J390" s="9"/>
      <c r="K390" s="9"/>
      <c r="L390" s="9"/>
      <c r="M390" s="9"/>
      <c r="N390" s="9"/>
      <c r="O390" s="9"/>
      <c r="P390" s="9"/>
      <c r="S390" s="9"/>
      <c r="V390" s="9"/>
      <c r="W390" s="17"/>
      <c r="X390" s="9"/>
      <c r="Y390" s="9"/>
      <c r="Z390" s="9"/>
      <c r="AA390" s="9"/>
      <c r="AB390" s="9"/>
      <c r="AC390" s="9"/>
      <c r="AD390" s="9"/>
      <c r="AE390" s="9"/>
      <c r="AF390" s="9"/>
      <c r="AG390" s="9"/>
      <c r="AH390" s="9"/>
    </row>
    <row r="391" spans="1:34" x14ac:dyDescent="0.25">
      <c r="A391" s="9"/>
      <c r="B391" s="9"/>
      <c r="C391" s="9"/>
      <c r="D391" s="9"/>
      <c r="E391" s="9"/>
      <c r="F391" s="9"/>
      <c r="G391" s="9"/>
      <c r="H391" s="9"/>
      <c r="I391" s="9"/>
      <c r="J391" s="9"/>
      <c r="K391" s="9"/>
      <c r="L391" s="9"/>
      <c r="M391" s="9"/>
      <c r="N391" s="9"/>
      <c r="O391" s="9"/>
      <c r="P391" s="9"/>
      <c r="S391" s="9"/>
      <c r="V391" s="9"/>
      <c r="W391" s="17"/>
      <c r="X391" s="9"/>
      <c r="Y391" s="9"/>
      <c r="Z391" s="9"/>
      <c r="AA391" s="9"/>
      <c r="AB391" s="9"/>
      <c r="AC391" s="9"/>
      <c r="AD391" s="9"/>
      <c r="AE391" s="9"/>
      <c r="AF391" s="9"/>
      <c r="AG391" s="9"/>
      <c r="AH391" s="9"/>
    </row>
    <row r="392" spans="1:34" x14ac:dyDescent="0.25">
      <c r="A392" s="9"/>
      <c r="B392" s="9"/>
      <c r="C392" s="9"/>
      <c r="D392" s="9"/>
      <c r="E392" s="9"/>
      <c r="F392" s="9"/>
      <c r="G392" s="9"/>
      <c r="H392" s="9"/>
      <c r="I392" s="9"/>
      <c r="J392" s="9"/>
      <c r="K392" s="9"/>
      <c r="L392" s="9"/>
      <c r="M392" s="9"/>
      <c r="N392" s="9"/>
      <c r="O392" s="9"/>
      <c r="P392" s="9"/>
      <c r="S392" s="9"/>
      <c r="V392" s="9"/>
      <c r="W392" s="17"/>
      <c r="X392" s="9"/>
      <c r="Y392" s="9"/>
      <c r="Z392" s="9"/>
      <c r="AA392" s="9"/>
      <c r="AB392" s="9"/>
      <c r="AC392" s="9"/>
      <c r="AD392" s="9"/>
      <c r="AE392" s="9"/>
      <c r="AF392" s="9"/>
      <c r="AG392" s="9"/>
      <c r="AH392" s="9"/>
    </row>
    <row r="393" spans="1:34" x14ac:dyDescent="0.25">
      <c r="A393" s="9"/>
      <c r="B393" s="9"/>
      <c r="C393" s="9"/>
      <c r="D393" s="9"/>
      <c r="E393" s="9"/>
      <c r="F393" s="9"/>
      <c r="G393" s="9"/>
      <c r="H393" s="9"/>
      <c r="I393" s="9"/>
      <c r="J393" s="9"/>
      <c r="K393" s="9"/>
      <c r="L393" s="9"/>
      <c r="M393" s="9"/>
      <c r="N393" s="9"/>
      <c r="O393" s="9"/>
      <c r="P393" s="9"/>
      <c r="S393" s="9"/>
      <c r="V393" s="9"/>
      <c r="W393" s="17"/>
      <c r="X393" s="9"/>
      <c r="Y393" s="9"/>
      <c r="Z393" s="9"/>
      <c r="AA393" s="9"/>
      <c r="AB393" s="9"/>
      <c r="AC393" s="9"/>
      <c r="AD393" s="9"/>
      <c r="AE393" s="9"/>
      <c r="AF393" s="9"/>
      <c r="AG393" s="9"/>
      <c r="AH393" s="9"/>
    </row>
    <row r="394" spans="1:34" x14ac:dyDescent="0.25">
      <c r="A394" s="9"/>
      <c r="B394" s="9"/>
      <c r="C394" s="9"/>
      <c r="D394" s="9"/>
      <c r="E394" s="9"/>
      <c r="F394" s="9"/>
      <c r="G394" s="9"/>
      <c r="H394" s="9"/>
      <c r="I394" s="9"/>
      <c r="J394" s="9"/>
      <c r="K394" s="9"/>
      <c r="L394" s="9"/>
      <c r="M394" s="9"/>
      <c r="N394" s="9"/>
      <c r="O394" s="9"/>
      <c r="P394" s="9"/>
      <c r="S394" s="9"/>
      <c r="V394" s="9"/>
      <c r="W394" s="17"/>
      <c r="X394" s="9"/>
      <c r="Y394" s="9"/>
      <c r="Z394" s="9"/>
      <c r="AA394" s="9"/>
      <c r="AB394" s="9"/>
      <c r="AC394" s="9"/>
      <c r="AD394" s="9"/>
      <c r="AE394" s="9"/>
      <c r="AF394" s="9"/>
      <c r="AG394" s="9"/>
      <c r="AH394" s="9"/>
    </row>
    <row r="395" spans="1:34" x14ac:dyDescent="0.25">
      <c r="A395" s="9"/>
      <c r="B395" s="9"/>
      <c r="C395" s="9"/>
      <c r="D395" s="9"/>
      <c r="E395" s="9"/>
      <c r="F395" s="9"/>
      <c r="G395" s="9"/>
      <c r="H395" s="9"/>
      <c r="I395" s="9"/>
      <c r="J395" s="9"/>
      <c r="K395" s="9"/>
      <c r="L395" s="9"/>
      <c r="M395" s="9"/>
      <c r="N395" s="9"/>
      <c r="O395" s="9"/>
      <c r="P395" s="9"/>
      <c r="S395" s="9"/>
      <c r="V395" s="9"/>
      <c r="W395" s="17"/>
      <c r="X395" s="9"/>
      <c r="Y395" s="9"/>
      <c r="Z395" s="9"/>
      <c r="AA395" s="9"/>
      <c r="AB395" s="9"/>
      <c r="AC395" s="9"/>
      <c r="AD395" s="9"/>
      <c r="AE395" s="9"/>
      <c r="AF395" s="9"/>
      <c r="AG395" s="9"/>
      <c r="AH395" s="9"/>
    </row>
    <row r="396" spans="1:34" x14ac:dyDescent="0.25">
      <c r="A396" s="9"/>
      <c r="B396" s="9"/>
      <c r="C396" s="9"/>
      <c r="D396" s="9"/>
      <c r="E396" s="9"/>
      <c r="F396" s="9"/>
      <c r="G396" s="9"/>
      <c r="H396" s="9"/>
      <c r="I396" s="9"/>
      <c r="J396" s="9"/>
      <c r="K396" s="9"/>
      <c r="L396" s="9"/>
      <c r="M396" s="9"/>
      <c r="N396" s="9"/>
      <c r="O396" s="9"/>
      <c r="P396" s="9"/>
      <c r="S396" s="9"/>
      <c r="V396" s="9"/>
      <c r="W396" s="17"/>
      <c r="X396" s="9"/>
      <c r="Y396" s="9"/>
      <c r="Z396" s="9"/>
      <c r="AA396" s="9"/>
      <c r="AB396" s="9"/>
      <c r="AC396" s="9"/>
      <c r="AD396" s="9"/>
      <c r="AE396" s="9"/>
      <c r="AF396" s="9"/>
      <c r="AG396" s="9"/>
      <c r="AH396" s="9"/>
    </row>
    <row r="397" spans="1:34" x14ac:dyDescent="0.25">
      <c r="A397" s="9"/>
      <c r="B397" s="9"/>
      <c r="C397" s="9"/>
      <c r="D397" s="9"/>
      <c r="E397" s="9"/>
      <c r="F397" s="9"/>
      <c r="G397" s="9"/>
      <c r="H397" s="9"/>
      <c r="I397" s="9"/>
      <c r="J397" s="9"/>
      <c r="K397" s="9"/>
      <c r="L397" s="9"/>
      <c r="M397" s="9"/>
      <c r="N397" s="9"/>
      <c r="O397" s="9"/>
      <c r="P397" s="9"/>
      <c r="S397" s="9"/>
      <c r="V397" s="9"/>
      <c r="W397" s="17"/>
      <c r="X397" s="9"/>
      <c r="Y397" s="9"/>
      <c r="Z397" s="9"/>
      <c r="AA397" s="9"/>
      <c r="AB397" s="9"/>
      <c r="AC397" s="9"/>
      <c r="AD397" s="9"/>
      <c r="AE397" s="9"/>
      <c r="AF397" s="9"/>
      <c r="AG397" s="9"/>
      <c r="AH397" s="9"/>
    </row>
    <row r="398" spans="1:34" x14ac:dyDescent="0.25">
      <c r="A398" s="9"/>
      <c r="B398" s="9"/>
      <c r="C398" s="9"/>
      <c r="D398" s="9"/>
      <c r="E398" s="9"/>
      <c r="F398" s="9"/>
      <c r="G398" s="9"/>
      <c r="H398" s="9"/>
      <c r="I398" s="9"/>
      <c r="J398" s="9"/>
      <c r="K398" s="9"/>
      <c r="L398" s="9"/>
      <c r="M398" s="9"/>
      <c r="N398" s="9"/>
      <c r="O398" s="9"/>
      <c r="P398" s="9"/>
      <c r="S398" s="9"/>
      <c r="V398" s="9"/>
      <c r="W398" s="17"/>
      <c r="X398" s="9"/>
      <c r="Y398" s="9"/>
      <c r="Z398" s="9"/>
      <c r="AA398" s="9"/>
      <c r="AB398" s="9"/>
      <c r="AC398" s="9"/>
      <c r="AD398" s="9"/>
      <c r="AE398" s="9"/>
      <c r="AF398" s="9"/>
      <c r="AG398" s="9"/>
      <c r="AH398" s="9"/>
    </row>
    <row r="399" spans="1:34" x14ac:dyDescent="0.25">
      <c r="A399" s="9"/>
      <c r="B399" s="9"/>
      <c r="C399" s="9"/>
      <c r="D399" s="9"/>
      <c r="E399" s="9"/>
      <c r="F399" s="9"/>
      <c r="G399" s="9"/>
      <c r="H399" s="9"/>
      <c r="I399" s="9"/>
      <c r="J399" s="9"/>
      <c r="K399" s="9"/>
      <c r="L399" s="9"/>
      <c r="M399" s="9"/>
      <c r="N399" s="9"/>
      <c r="O399" s="9"/>
      <c r="P399" s="9"/>
      <c r="S399" s="9"/>
      <c r="V399" s="9"/>
      <c r="W399" s="17"/>
      <c r="X399" s="9"/>
      <c r="Y399" s="9"/>
      <c r="Z399" s="9"/>
      <c r="AA399" s="9"/>
      <c r="AB399" s="9"/>
      <c r="AC399" s="9"/>
      <c r="AD399" s="9"/>
      <c r="AE399" s="9"/>
      <c r="AF399" s="9"/>
      <c r="AG399" s="9"/>
      <c r="AH399" s="9"/>
    </row>
    <row r="400" spans="1:34" x14ac:dyDescent="0.25">
      <c r="A400" s="9"/>
      <c r="B400" s="9"/>
      <c r="C400" s="9"/>
      <c r="D400" s="9"/>
      <c r="E400" s="9"/>
      <c r="F400" s="9"/>
      <c r="G400" s="9"/>
      <c r="H400" s="9"/>
      <c r="I400" s="9"/>
      <c r="J400" s="9"/>
      <c r="K400" s="9"/>
      <c r="L400" s="9"/>
      <c r="M400" s="9"/>
      <c r="N400" s="9"/>
      <c r="O400" s="9"/>
      <c r="P400" s="9"/>
      <c r="S400" s="9"/>
      <c r="V400" s="9"/>
      <c r="W400" s="17"/>
      <c r="X400" s="9"/>
      <c r="Y400" s="9"/>
      <c r="Z400" s="9"/>
      <c r="AA400" s="9"/>
      <c r="AB400" s="9"/>
      <c r="AC400" s="9"/>
      <c r="AD400" s="9"/>
      <c r="AE400" s="9"/>
      <c r="AF400" s="9"/>
      <c r="AG400" s="9"/>
      <c r="AH400" s="9"/>
    </row>
    <row r="401" spans="1:34" x14ac:dyDescent="0.25">
      <c r="A401" s="9"/>
      <c r="B401" s="9"/>
      <c r="C401" s="9"/>
      <c r="D401" s="9"/>
      <c r="E401" s="9"/>
      <c r="F401" s="9"/>
      <c r="G401" s="9"/>
      <c r="H401" s="9"/>
      <c r="I401" s="9"/>
      <c r="J401" s="9"/>
      <c r="K401" s="9"/>
      <c r="L401" s="9"/>
      <c r="M401" s="9"/>
      <c r="N401" s="9"/>
      <c r="O401" s="9"/>
      <c r="P401" s="9"/>
      <c r="S401" s="9"/>
      <c r="V401" s="9"/>
      <c r="W401" s="17"/>
      <c r="X401" s="9"/>
      <c r="Y401" s="9"/>
      <c r="Z401" s="9"/>
      <c r="AA401" s="9"/>
      <c r="AB401" s="9"/>
      <c r="AC401" s="9"/>
      <c r="AD401" s="9"/>
      <c r="AE401" s="9"/>
      <c r="AF401" s="9"/>
      <c r="AG401" s="9"/>
      <c r="AH401" s="9"/>
    </row>
    <row r="402" spans="1:34" x14ac:dyDescent="0.25">
      <c r="A402" s="9"/>
      <c r="B402" s="9"/>
      <c r="C402" s="9"/>
      <c r="D402" s="9"/>
      <c r="E402" s="9"/>
      <c r="F402" s="9"/>
      <c r="G402" s="9"/>
      <c r="H402" s="9"/>
      <c r="I402" s="9"/>
      <c r="J402" s="9"/>
      <c r="K402" s="9"/>
      <c r="L402" s="9"/>
      <c r="M402" s="9"/>
      <c r="N402" s="9"/>
      <c r="O402" s="9"/>
      <c r="P402" s="9"/>
      <c r="S402" s="9"/>
      <c r="V402" s="9"/>
      <c r="W402" s="17"/>
      <c r="X402" s="9"/>
      <c r="Y402" s="9"/>
      <c r="Z402" s="9"/>
      <c r="AA402" s="9"/>
      <c r="AB402" s="9"/>
      <c r="AC402" s="9"/>
      <c r="AD402" s="9"/>
      <c r="AE402" s="9"/>
      <c r="AF402" s="9"/>
      <c r="AG402" s="9"/>
      <c r="AH402" s="9"/>
    </row>
    <row r="403" spans="1:34" x14ac:dyDescent="0.25">
      <c r="A403" s="9"/>
      <c r="B403" s="9"/>
      <c r="C403" s="9"/>
      <c r="D403" s="9"/>
      <c r="E403" s="9"/>
      <c r="F403" s="9"/>
      <c r="G403" s="9"/>
      <c r="H403" s="9"/>
      <c r="I403" s="9"/>
      <c r="J403" s="9"/>
      <c r="K403" s="9"/>
      <c r="L403" s="9"/>
      <c r="M403" s="9"/>
      <c r="N403" s="9"/>
      <c r="O403" s="9"/>
      <c r="P403" s="9"/>
      <c r="S403" s="9"/>
      <c r="V403" s="9"/>
      <c r="W403" s="17"/>
      <c r="X403" s="9"/>
      <c r="Y403" s="9"/>
      <c r="Z403" s="9"/>
      <c r="AA403" s="9"/>
      <c r="AB403" s="9"/>
      <c r="AC403" s="9"/>
      <c r="AD403" s="9"/>
      <c r="AE403" s="9"/>
      <c r="AF403" s="9"/>
      <c r="AG403" s="9"/>
      <c r="AH403" s="9"/>
    </row>
    <row r="404" spans="1:34" x14ac:dyDescent="0.25">
      <c r="A404" s="9"/>
      <c r="B404" s="9"/>
      <c r="C404" s="9"/>
      <c r="D404" s="9"/>
      <c r="E404" s="9"/>
      <c r="F404" s="9"/>
      <c r="G404" s="9"/>
      <c r="H404" s="9"/>
      <c r="I404" s="9"/>
      <c r="J404" s="9"/>
      <c r="K404" s="9"/>
      <c r="L404" s="9"/>
      <c r="M404" s="9"/>
      <c r="N404" s="9"/>
      <c r="O404" s="9"/>
      <c r="P404" s="9"/>
      <c r="S404" s="9"/>
      <c r="V404" s="9"/>
      <c r="W404" s="17"/>
      <c r="X404" s="9"/>
      <c r="Y404" s="9"/>
      <c r="Z404" s="9"/>
      <c r="AA404" s="9"/>
      <c r="AB404" s="9"/>
      <c r="AC404" s="9"/>
      <c r="AD404" s="9"/>
      <c r="AE404" s="9"/>
      <c r="AF404" s="9"/>
      <c r="AG404" s="9"/>
      <c r="AH404" s="9"/>
    </row>
    <row r="405" spans="1:34" x14ac:dyDescent="0.25">
      <c r="A405" s="9"/>
      <c r="B405" s="9"/>
      <c r="C405" s="9"/>
      <c r="D405" s="9"/>
      <c r="E405" s="9"/>
      <c r="F405" s="9"/>
      <c r="G405" s="9"/>
      <c r="H405" s="9"/>
      <c r="I405" s="9"/>
      <c r="J405" s="9"/>
      <c r="K405" s="9"/>
      <c r="L405" s="9"/>
      <c r="M405" s="9"/>
      <c r="N405" s="9"/>
      <c r="O405" s="9"/>
      <c r="P405" s="9"/>
      <c r="S405" s="9"/>
      <c r="V405" s="9"/>
      <c r="W405" s="17"/>
      <c r="X405" s="9"/>
      <c r="Y405" s="9"/>
      <c r="Z405" s="9"/>
      <c r="AA405" s="9"/>
      <c r="AB405" s="9"/>
      <c r="AC405" s="9"/>
      <c r="AD405" s="9"/>
      <c r="AE405" s="9"/>
      <c r="AF405" s="9"/>
      <c r="AG405" s="9"/>
      <c r="AH405" s="9"/>
    </row>
    <row r="406" spans="1:34" x14ac:dyDescent="0.25">
      <c r="A406" s="9"/>
      <c r="B406" s="9"/>
      <c r="C406" s="9"/>
      <c r="D406" s="9"/>
      <c r="E406" s="9"/>
      <c r="F406" s="9"/>
      <c r="G406" s="9"/>
      <c r="H406" s="9"/>
      <c r="I406" s="9"/>
      <c r="J406" s="9"/>
      <c r="K406" s="9"/>
      <c r="L406" s="9"/>
      <c r="M406" s="9"/>
      <c r="N406" s="9"/>
      <c r="O406" s="9"/>
      <c r="P406" s="9"/>
      <c r="S406" s="9"/>
      <c r="V406" s="9"/>
      <c r="W406" s="17"/>
      <c r="X406" s="9"/>
      <c r="Y406" s="9"/>
      <c r="Z406" s="9"/>
      <c r="AA406" s="9"/>
      <c r="AB406" s="9"/>
      <c r="AC406" s="9"/>
      <c r="AD406" s="9"/>
      <c r="AE406" s="9"/>
      <c r="AF406" s="9"/>
      <c r="AG406" s="9"/>
      <c r="AH406" s="9"/>
    </row>
    <row r="407" spans="1:34" x14ac:dyDescent="0.25">
      <c r="A407" s="9"/>
      <c r="B407" s="9"/>
      <c r="C407" s="9"/>
      <c r="D407" s="9"/>
      <c r="E407" s="9"/>
      <c r="F407" s="9"/>
      <c r="G407" s="9"/>
      <c r="H407" s="9"/>
      <c r="I407" s="9"/>
      <c r="J407" s="9"/>
      <c r="K407" s="9"/>
      <c r="L407" s="9"/>
      <c r="M407" s="9"/>
      <c r="N407" s="9"/>
      <c r="O407" s="9"/>
      <c r="P407" s="9"/>
      <c r="S407" s="9"/>
      <c r="V407" s="9"/>
      <c r="W407" s="17"/>
      <c r="X407" s="9"/>
      <c r="Y407" s="9"/>
      <c r="Z407" s="9"/>
      <c r="AA407" s="9"/>
      <c r="AB407" s="9"/>
      <c r="AC407" s="9"/>
      <c r="AD407" s="9"/>
      <c r="AE407" s="9"/>
      <c r="AF407" s="9"/>
      <c r="AG407" s="9"/>
      <c r="AH407" s="9"/>
    </row>
    <row r="408" spans="1:34" x14ac:dyDescent="0.25">
      <c r="A408" s="9"/>
      <c r="B408" s="9"/>
      <c r="C408" s="9"/>
      <c r="D408" s="9"/>
      <c r="E408" s="9"/>
      <c r="F408" s="9"/>
      <c r="G408" s="9"/>
      <c r="H408" s="9"/>
      <c r="I408" s="9"/>
      <c r="J408" s="9"/>
      <c r="K408" s="9"/>
      <c r="L408" s="9"/>
      <c r="M408" s="9"/>
      <c r="N408" s="9"/>
      <c r="O408" s="9"/>
      <c r="P408" s="9"/>
      <c r="S408" s="9"/>
      <c r="V408" s="9"/>
      <c r="W408" s="17"/>
      <c r="X408" s="9"/>
      <c r="Y408" s="9"/>
      <c r="Z408" s="9"/>
      <c r="AA408" s="9"/>
      <c r="AB408" s="9"/>
      <c r="AC408" s="9"/>
      <c r="AD408" s="9"/>
      <c r="AE408" s="9"/>
      <c r="AF408" s="9"/>
      <c r="AG408" s="9"/>
      <c r="AH408" s="9"/>
    </row>
    <row r="409" spans="1:34" x14ac:dyDescent="0.25">
      <c r="A409" s="9"/>
      <c r="B409" s="9"/>
      <c r="C409" s="9"/>
      <c r="D409" s="9"/>
      <c r="E409" s="9"/>
      <c r="F409" s="9"/>
      <c r="G409" s="9"/>
      <c r="H409" s="9"/>
      <c r="I409" s="9"/>
      <c r="J409" s="9"/>
      <c r="K409" s="9"/>
      <c r="L409" s="9"/>
      <c r="M409" s="9"/>
      <c r="N409" s="9"/>
      <c r="O409" s="9"/>
      <c r="P409" s="9"/>
      <c r="S409" s="9"/>
      <c r="V409" s="9"/>
      <c r="W409" s="17"/>
      <c r="X409" s="9"/>
      <c r="Y409" s="9"/>
      <c r="Z409" s="9"/>
      <c r="AA409" s="9"/>
      <c r="AB409" s="9"/>
      <c r="AC409" s="9"/>
      <c r="AD409" s="9"/>
      <c r="AE409" s="9"/>
      <c r="AF409" s="9"/>
      <c r="AG409" s="9"/>
      <c r="AH409" s="9"/>
    </row>
    <row r="410" spans="1:34" x14ac:dyDescent="0.25">
      <c r="A410" s="9"/>
      <c r="B410" s="9"/>
      <c r="C410" s="9"/>
      <c r="D410" s="9"/>
      <c r="E410" s="9"/>
      <c r="F410" s="9"/>
      <c r="G410" s="9"/>
      <c r="H410" s="9"/>
      <c r="I410" s="9"/>
      <c r="J410" s="9"/>
      <c r="K410" s="9"/>
      <c r="L410" s="9"/>
      <c r="M410" s="9"/>
      <c r="N410" s="9"/>
      <c r="O410" s="9"/>
      <c r="P410" s="9"/>
      <c r="S410" s="9"/>
      <c r="V410" s="9"/>
      <c r="W410" s="17"/>
      <c r="X410" s="9"/>
      <c r="Y410" s="9"/>
      <c r="Z410" s="9"/>
      <c r="AA410" s="9"/>
      <c r="AB410" s="9"/>
      <c r="AC410" s="9"/>
      <c r="AD410" s="9"/>
      <c r="AE410" s="9"/>
      <c r="AF410" s="9"/>
      <c r="AG410" s="9"/>
      <c r="AH410" s="9"/>
    </row>
    <row r="411" spans="1:34" x14ac:dyDescent="0.25">
      <c r="A411" s="9"/>
      <c r="B411" s="9"/>
      <c r="C411" s="9"/>
      <c r="D411" s="9"/>
      <c r="E411" s="9"/>
      <c r="F411" s="9"/>
      <c r="G411" s="9"/>
      <c r="H411" s="9"/>
      <c r="I411" s="9"/>
      <c r="J411" s="9"/>
      <c r="K411" s="9"/>
      <c r="L411" s="9"/>
      <c r="M411" s="9"/>
      <c r="N411" s="9"/>
      <c r="O411" s="9"/>
      <c r="P411" s="9"/>
      <c r="S411" s="9"/>
      <c r="V411" s="9"/>
      <c r="W411" s="17"/>
      <c r="X411" s="9"/>
      <c r="Y411" s="9"/>
      <c r="Z411" s="9"/>
      <c r="AA411" s="9"/>
      <c r="AB411" s="9"/>
      <c r="AC411" s="9"/>
      <c r="AD411" s="9"/>
      <c r="AE411" s="9"/>
      <c r="AF411" s="9"/>
      <c r="AG411" s="9"/>
      <c r="AH411" s="9"/>
    </row>
    <row r="412" spans="1:34" x14ac:dyDescent="0.25">
      <c r="A412" s="9"/>
      <c r="B412" s="9"/>
      <c r="C412" s="9"/>
      <c r="D412" s="9"/>
      <c r="E412" s="9"/>
      <c r="F412" s="9"/>
      <c r="G412" s="9"/>
      <c r="H412" s="9"/>
      <c r="I412" s="9"/>
      <c r="J412" s="9"/>
      <c r="K412" s="9"/>
      <c r="L412" s="9"/>
      <c r="M412" s="9"/>
      <c r="N412" s="9"/>
      <c r="O412" s="9"/>
      <c r="P412" s="9"/>
      <c r="S412" s="9"/>
      <c r="V412" s="9"/>
      <c r="W412" s="17"/>
      <c r="X412" s="9"/>
      <c r="Y412" s="9"/>
      <c r="Z412" s="9"/>
      <c r="AA412" s="9"/>
      <c r="AB412" s="9"/>
      <c r="AC412" s="9"/>
      <c r="AD412" s="9"/>
      <c r="AE412" s="9"/>
      <c r="AF412" s="9"/>
      <c r="AG412" s="9"/>
      <c r="AH412" s="9"/>
    </row>
    <row r="413" spans="1:34" x14ac:dyDescent="0.25">
      <c r="A413" s="9"/>
      <c r="B413" s="9"/>
      <c r="C413" s="9"/>
      <c r="D413" s="9"/>
      <c r="E413" s="9"/>
      <c r="F413" s="9"/>
      <c r="G413" s="9"/>
      <c r="H413" s="9"/>
      <c r="I413" s="9"/>
      <c r="J413" s="9"/>
      <c r="K413" s="9"/>
      <c r="L413" s="9"/>
      <c r="M413" s="9"/>
      <c r="N413" s="9"/>
      <c r="O413" s="9"/>
      <c r="P413" s="9"/>
      <c r="S413" s="9"/>
      <c r="V413" s="9"/>
      <c r="W413" s="17"/>
      <c r="X413" s="9"/>
      <c r="Y413" s="9"/>
      <c r="Z413" s="9"/>
      <c r="AA413" s="9"/>
      <c r="AB413" s="9"/>
      <c r="AC413" s="9"/>
      <c r="AD413" s="9"/>
      <c r="AE413" s="9"/>
      <c r="AF413" s="9"/>
      <c r="AG413" s="9"/>
      <c r="AH413" s="9"/>
    </row>
    <row r="414" spans="1:34" x14ac:dyDescent="0.25">
      <c r="A414" s="9"/>
      <c r="B414" s="9"/>
      <c r="C414" s="9"/>
      <c r="D414" s="9"/>
      <c r="E414" s="9"/>
      <c r="F414" s="9"/>
      <c r="G414" s="9"/>
      <c r="H414" s="9"/>
      <c r="I414" s="9"/>
      <c r="J414" s="9"/>
      <c r="K414" s="9"/>
      <c r="L414" s="9"/>
      <c r="M414" s="9"/>
      <c r="N414" s="9"/>
      <c r="O414" s="9"/>
      <c r="P414" s="9"/>
      <c r="S414" s="9"/>
      <c r="V414" s="9"/>
      <c r="W414" s="17"/>
      <c r="X414" s="9"/>
      <c r="Y414" s="9"/>
      <c r="Z414" s="9"/>
      <c r="AA414" s="9"/>
      <c r="AB414" s="9"/>
      <c r="AC414" s="9"/>
      <c r="AD414" s="9"/>
      <c r="AE414" s="9"/>
      <c r="AF414" s="9"/>
      <c r="AG414" s="9"/>
      <c r="AH414" s="9"/>
    </row>
    <row r="415" spans="1:34" x14ac:dyDescent="0.25">
      <c r="A415" s="9"/>
      <c r="B415" s="9"/>
      <c r="C415" s="9"/>
      <c r="D415" s="9"/>
      <c r="E415" s="9"/>
      <c r="F415" s="9"/>
      <c r="G415" s="9"/>
      <c r="H415" s="9"/>
      <c r="I415" s="9"/>
      <c r="J415" s="9"/>
      <c r="K415" s="9"/>
      <c r="L415" s="9"/>
      <c r="M415" s="9"/>
      <c r="N415" s="9"/>
      <c r="O415" s="9"/>
      <c r="P415" s="9"/>
      <c r="S415" s="9"/>
      <c r="V415" s="9"/>
      <c r="W415" s="17"/>
      <c r="X415" s="9"/>
      <c r="Y415" s="9"/>
      <c r="Z415" s="9"/>
      <c r="AA415" s="9"/>
      <c r="AB415" s="9"/>
      <c r="AC415" s="9"/>
      <c r="AD415" s="9"/>
      <c r="AE415" s="9"/>
      <c r="AF415" s="9"/>
      <c r="AG415" s="9"/>
      <c r="AH415" s="9"/>
    </row>
    <row r="416" spans="1:34" x14ac:dyDescent="0.25">
      <c r="A416" s="9"/>
      <c r="B416" s="9"/>
      <c r="C416" s="9"/>
      <c r="D416" s="9"/>
      <c r="E416" s="9"/>
      <c r="F416" s="9"/>
      <c r="G416" s="9"/>
      <c r="H416" s="9"/>
      <c r="I416" s="9"/>
      <c r="J416" s="9"/>
      <c r="K416" s="9"/>
      <c r="L416" s="9"/>
      <c r="M416" s="9"/>
      <c r="N416" s="9"/>
      <c r="O416" s="9"/>
      <c r="P416" s="9"/>
      <c r="S416" s="9"/>
      <c r="V416" s="9"/>
      <c r="W416" s="17"/>
      <c r="X416" s="9"/>
      <c r="Y416" s="9"/>
      <c r="Z416" s="9"/>
      <c r="AA416" s="9"/>
      <c r="AB416" s="9"/>
      <c r="AC416" s="9"/>
      <c r="AD416" s="9"/>
      <c r="AE416" s="9"/>
      <c r="AF416" s="9"/>
      <c r="AG416" s="9"/>
      <c r="AH416" s="9"/>
    </row>
    <row r="417" spans="1:34" x14ac:dyDescent="0.25">
      <c r="A417" s="9"/>
      <c r="B417" s="9"/>
      <c r="C417" s="9"/>
      <c r="D417" s="9"/>
      <c r="E417" s="9"/>
      <c r="F417" s="9"/>
      <c r="G417" s="9"/>
      <c r="H417" s="9"/>
      <c r="I417" s="9"/>
      <c r="J417" s="9"/>
      <c r="K417" s="9"/>
      <c r="L417" s="9"/>
      <c r="M417" s="9"/>
      <c r="N417" s="9"/>
      <c r="O417" s="9"/>
      <c r="P417" s="9"/>
      <c r="S417" s="9"/>
      <c r="V417" s="9"/>
      <c r="W417" s="17"/>
      <c r="X417" s="9"/>
      <c r="Y417" s="9"/>
      <c r="Z417" s="9"/>
      <c r="AA417" s="9"/>
      <c r="AB417" s="9"/>
      <c r="AC417" s="9"/>
      <c r="AD417" s="9"/>
      <c r="AE417" s="9"/>
      <c r="AF417" s="9"/>
      <c r="AG417" s="9"/>
      <c r="AH417" s="9"/>
    </row>
    <row r="418" spans="1:34" x14ac:dyDescent="0.25">
      <c r="A418" s="9"/>
      <c r="B418" s="9"/>
      <c r="C418" s="9"/>
      <c r="D418" s="9"/>
      <c r="E418" s="9"/>
      <c r="F418" s="9"/>
      <c r="G418" s="9"/>
      <c r="H418" s="9"/>
      <c r="I418" s="9"/>
      <c r="J418" s="9"/>
      <c r="K418" s="9"/>
      <c r="L418" s="9"/>
      <c r="M418" s="9"/>
      <c r="N418" s="9"/>
      <c r="O418" s="9"/>
      <c r="P418" s="9"/>
      <c r="S418" s="9"/>
      <c r="V418" s="9"/>
      <c r="W418" s="17"/>
      <c r="X418" s="9"/>
      <c r="Y418" s="9"/>
      <c r="Z418" s="9"/>
      <c r="AA418" s="9"/>
      <c r="AB418" s="9"/>
      <c r="AC418" s="9"/>
      <c r="AD418" s="9"/>
      <c r="AE418" s="9"/>
      <c r="AF418" s="9"/>
      <c r="AG418" s="9"/>
      <c r="AH418" s="9"/>
    </row>
    <row r="419" spans="1:34" x14ac:dyDescent="0.25">
      <c r="A419" s="9"/>
      <c r="B419" s="9"/>
      <c r="C419" s="9"/>
      <c r="D419" s="9"/>
      <c r="E419" s="9"/>
      <c r="F419" s="9"/>
      <c r="G419" s="9"/>
      <c r="H419" s="9"/>
      <c r="I419" s="9"/>
      <c r="J419" s="9"/>
      <c r="K419" s="9"/>
      <c r="L419" s="9"/>
      <c r="M419" s="9"/>
      <c r="N419" s="9"/>
      <c r="O419" s="9"/>
      <c r="P419" s="9"/>
      <c r="S419" s="9"/>
      <c r="V419" s="9"/>
      <c r="W419" s="17"/>
      <c r="X419" s="9"/>
      <c r="Y419" s="9"/>
      <c r="Z419" s="9"/>
      <c r="AA419" s="9"/>
      <c r="AB419" s="9"/>
      <c r="AC419" s="9"/>
      <c r="AD419" s="9"/>
      <c r="AE419" s="9"/>
      <c r="AF419" s="9"/>
      <c r="AG419" s="9"/>
      <c r="AH419" s="9"/>
    </row>
    <row r="420" spans="1:34" x14ac:dyDescent="0.25">
      <c r="A420" s="9"/>
      <c r="B420" s="9"/>
      <c r="C420" s="9"/>
      <c r="D420" s="9"/>
      <c r="E420" s="9"/>
      <c r="F420" s="9"/>
      <c r="G420" s="9"/>
      <c r="H420" s="9"/>
      <c r="I420" s="9"/>
      <c r="J420" s="9"/>
      <c r="K420" s="9"/>
      <c r="L420" s="9"/>
      <c r="M420" s="9"/>
      <c r="N420" s="9"/>
      <c r="O420" s="9"/>
      <c r="P420" s="9"/>
      <c r="S420" s="9"/>
      <c r="V420" s="9"/>
      <c r="W420" s="17"/>
      <c r="X420" s="9"/>
      <c r="Y420" s="9"/>
      <c r="Z420" s="9"/>
      <c r="AA420" s="9"/>
      <c r="AB420" s="9"/>
      <c r="AC420" s="9"/>
      <c r="AD420" s="9"/>
      <c r="AE420" s="9"/>
      <c r="AF420" s="9"/>
      <c r="AG420" s="9"/>
      <c r="AH420" s="9"/>
    </row>
    <row r="421" spans="1:34" x14ac:dyDescent="0.25">
      <c r="A421" s="9"/>
      <c r="B421" s="9"/>
      <c r="C421" s="9"/>
      <c r="D421" s="9"/>
      <c r="E421" s="9"/>
      <c r="F421" s="9"/>
      <c r="G421" s="9"/>
      <c r="H421" s="9"/>
      <c r="I421" s="9"/>
      <c r="J421" s="9"/>
      <c r="K421" s="9"/>
      <c r="L421" s="9"/>
      <c r="M421" s="9"/>
      <c r="N421" s="9"/>
      <c r="O421" s="9"/>
      <c r="P421" s="9"/>
      <c r="S421" s="9"/>
      <c r="V421" s="9"/>
      <c r="W421" s="17"/>
      <c r="X421" s="9"/>
      <c r="Y421" s="9"/>
      <c r="Z421" s="9"/>
      <c r="AA421" s="9"/>
      <c r="AB421" s="9"/>
      <c r="AC421" s="9"/>
      <c r="AD421" s="9"/>
      <c r="AE421" s="9"/>
      <c r="AF421" s="9"/>
      <c r="AG421" s="9"/>
      <c r="AH421" s="9"/>
    </row>
    <row r="422" spans="1:34" x14ac:dyDescent="0.25">
      <c r="A422" s="9"/>
      <c r="B422" s="9"/>
      <c r="C422" s="9"/>
      <c r="D422" s="9"/>
      <c r="E422" s="9"/>
      <c r="F422" s="9"/>
      <c r="G422" s="9"/>
      <c r="H422" s="9"/>
      <c r="I422" s="9"/>
      <c r="J422" s="9"/>
      <c r="K422" s="9"/>
      <c r="L422" s="9"/>
      <c r="M422" s="9"/>
      <c r="N422" s="9"/>
      <c r="O422" s="9"/>
      <c r="P422" s="9"/>
      <c r="S422" s="9"/>
      <c r="V422" s="9"/>
      <c r="W422" s="17"/>
      <c r="X422" s="9"/>
      <c r="Y422" s="9"/>
      <c r="Z422" s="9"/>
      <c r="AA422" s="9"/>
      <c r="AB422" s="9"/>
      <c r="AC422" s="9"/>
      <c r="AD422" s="9"/>
      <c r="AE422" s="9"/>
      <c r="AF422" s="9"/>
      <c r="AG422" s="9"/>
      <c r="AH422" s="9"/>
    </row>
    <row r="423" spans="1:34" x14ac:dyDescent="0.25">
      <c r="A423" s="9"/>
      <c r="B423" s="9"/>
      <c r="C423" s="9"/>
      <c r="D423" s="9"/>
      <c r="E423" s="9"/>
      <c r="F423" s="9"/>
      <c r="G423" s="9"/>
      <c r="H423" s="9"/>
      <c r="I423" s="9"/>
      <c r="J423" s="9"/>
      <c r="K423" s="9"/>
      <c r="L423" s="9"/>
      <c r="M423" s="9"/>
      <c r="N423" s="9"/>
      <c r="O423" s="9"/>
      <c r="P423" s="9"/>
      <c r="S423" s="9"/>
      <c r="V423" s="9"/>
      <c r="W423" s="17"/>
      <c r="X423" s="9"/>
      <c r="Y423" s="9"/>
      <c r="Z423" s="9"/>
      <c r="AA423" s="9"/>
      <c r="AB423" s="9"/>
      <c r="AC423" s="9"/>
      <c r="AD423" s="9"/>
      <c r="AE423" s="9"/>
      <c r="AF423" s="9"/>
      <c r="AG423" s="9"/>
      <c r="AH423" s="9"/>
    </row>
    <row r="424" spans="1:34" x14ac:dyDescent="0.25">
      <c r="A424" s="9"/>
      <c r="B424" s="9"/>
      <c r="C424" s="9"/>
      <c r="D424" s="9"/>
      <c r="E424" s="9"/>
      <c r="F424" s="9"/>
      <c r="G424" s="9"/>
      <c r="H424" s="9"/>
      <c r="I424" s="9"/>
      <c r="J424" s="9"/>
      <c r="K424" s="9"/>
      <c r="L424" s="9"/>
      <c r="M424" s="9"/>
      <c r="N424" s="9"/>
      <c r="O424" s="9"/>
      <c r="P424" s="9"/>
      <c r="S424" s="9"/>
      <c r="V424" s="9"/>
      <c r="W424" s="17"/>
      <c r="X424" s="9"/>
      <c r="Y424" s="9"/>
      <c r="Z424" s="9"/>
      <c r="AA424" s="9"/>
      <c r="AB424" s="9"/>
      <c r="AC424" s="9"/>
      <c r="AD424" s="9"/>
      <c r="AE424" s="9"/>
      <c r="AF424" s="9"/>
      <c r="AG424" s="9"/>
      <c r="AH424" s="9"/>
    </row>
    <row r="425" spans="1:34" x14ac:dyDescent="0.25">
      <c r="A425" s="9"/>
      <c r="B425" s="9"/>
      <c r="C425" s="9"/>
      <c r="D425" s="9"/>
      <c r="E425" s="9"/>
      <c r="F425" s="9"/>
      <c r="G425" s="9"/>
      <c r="H425" s="9"/>
      <c r="I425" s="9"/>
      <c r="J425" s="9"/>
      <c r="K425" s="9"/>
      <c r="L425" s="9"/>
      <c r="M425" s="9"/>
      <c r="N425" s="9"/>
      <c r="O425" s="9"/>
      <c r="P425" s="9"/>
      <c r="S425" s="9"/>
      <c r="V425" s="9"/>
      <c r="W425" s="17"/>
      <c r="X425" s="9"/>
      <c r="Y425" s="9"/>
      <c r="Z425" s="9"/>
      <c r="AA425" s="9"/>
      <c r="AB425" s="9"/>
      <c r="AC425" s="9"/>
      <c r="AD425" s="9"/>
      <c r="AE425" s="9"/>
      <c r="AF425" s="9"/>
      <c r="AG425" s="9"/>
      <c r="AH425" s="9"/>
    </row>
    <row r="426" spans="1:34" x14ac:dyDescent="0.25">
      <c r="A426" s="9"/>
      <c r="B426" s="9"/>
      <c r="C426" s="9"/>
      <c r="D426" s="9"/>
      <c r="E426" s="9"/>
      <c r="F426" s="9"/>
      <c r="G426" s="9"/>
      <c r="H426" s="9"/>
      <c r="I426" s="9"/>
      <c r="J426" s="9"/>
      <c r="K426" s="9"/>
      <c r="L426" s="9"/>
      <c r="M426" s="9"/>
      <c r="N426" s="9"/>
      <c r="O426" s="9"/>
      <c r="P426" s="9"/>
      <c r="S426" s="9"/>
      <c r="V426" s="9"/>
      <c r="W426" s="17"/>
      <c r="X426" s="9"/>
      <c r="Y426" s="9"/>
      <c r="Z426" s="9"/>
      <c r="AA426" s="9"/>
      <c r="AB426" s="9"/>
      <c r="AC426" s="9"/>
      <c r="AD426" s="9"/>
      <c r="AE426" s="9"/>
      <c r="AF426" s="9"/>
      <c r="AG426" s="9"/>
      <c r="AH426" s="9"/>
    </row>
    <row r="427" spans="1:34" x14ac:dyDescent="0.25">
      <c r="A427" s="9"/>
      <c r="B427" s="9"/>
      <c r="C427" s="9"/>
      <c r="D427" s="9"/>
      <c r="E427" s="9"/>
      <c r="F427" s="9"/>
      <c r="G427" s="9"/>
      <c r="H427" s="9"/>
      <c r="I427" s="9"/>
      <c r="J427" s="9"/>
      <c r="K427" s="9"/>
      <c r="L427" s="9"/>
      <c r="M427" s="9"/>
      <c r="N427" s="9"/>
      <c r="O427" s="9"/>
      <c r="P427" s="9"/>
      <c r="S427" s="9"/>
      <c r="V427" s="9"/>
      <c r="W427" s="17"/>
      <c r="X427" s="9"/>
      <c r="Y427" s="9"/>
      <c r="Z427" s="9"/>
      <c r="AA427" s="9"/>
      <c r="AB427" s="9"/>
      <c r="AC427" s="9"/>
      <c r="AD427" s="9"/>
      <c r="AE427" s="9"/>
      <c r="AF427" s="9"/>
      <c r="AG427" s="9"/>
      <c r="AH427" s="9"/>
    </row>
    <row r="428" spans="1:34" x14ac:dyDescent="0.25">
      <c r="A428" s="9"/>
      <c r="B428" s="9"/>
      <c r="C428" s="9"/>
      <c r="D428" s="9"/>
      <c r="E428" s="9"/>
      <c r="F428" s="9"/>
      <c r="G428" s="9"/>
      <c r="H428" s="9"/>
      <c r="I428" s="9"/>
      <c r="J428" s="9"/>
      <c r="K428" s="9"/>
      <c r="L428" s="9"/>
      <c r="M428" s="9"/>
      <c r="N428" s="9"/>
      <c r="O428" s="9"/>
      <c r="P428" s="9"/>
      <c r="S428" s="9"/>
      <c r="V428" s="9"/>
      <c r="W428" s="17"/>
      <c r="X428" s="9"/>
      <c r="Y428" s="9"/>
      <c r="Z428" s="9"/>
      <c r="AA428" s="9"/>
      <c r="AB428" s="9"/>
      <c r="AC428" s="9"/>
      <c r="AD428" s="9"/>
      <c r="AE428" s="9"/>
      <c r="AF428" s="9"/>
      <c r="AG428" s="9"/>
      <c r="AH428" s="9"/>
    </row>
    <row r="429" spans="1:34" x14ac:dyDescent="0.25">
      <c r="A429" s="9"/>
      <c r="B429" s="9"/>
      <c r="C429" s="9"/>
      <c r="D429" s="9"/>
      <c r="E429" s="9"/>
      <c r="F429" s="9"/>
      <c r="G429" s="9"/>
      <c r="H429" s="9"/>
      <c r="I429" s="9"/>
      <c r="J429" s="9"/>
      <c r="K429" s="9"/>
      <c r="L429" s="9"/>
      <c r="M429" s="9"/>
      <c r="N429" s="9"/>
      <c r="O429" s="9"/>
      <c r="P429" s="9"/>
      <c r="S429" s="9"/>
      <c r="V429" s="9"/>
      <c r="W429" s="17"/>
      <c r="X429" s="9"/>
      <c r="Y429" s="9"/>
      <c r="Z429" s="9"/>
      <c r="AA429" s="9"/>
      <c r="AB429" s="9"/>
      <c r="AC429" s="9"/>
      <c r="AD429" s="9"/>
      <c r="AE429" s="9"/>
      <c r="AF429" s="9"/>
      <c r="AG429" s="9"/>
      <c r="AH429" s="9"/>
    </row>
    <row r="430" spans="1:34" x14ac:dyDescent="0.25">
      <c r="A430" s="9"/>
      <c r="B430" s="9"/>
      <c r="C430" s="9"/>
      <c r="D430" s="9"/>
      <c r="E430" s="9"/>
      <c r="F430" s="9"/>
      <c r="G430" s="9"/>
      <c r="H430" s="9"/>
      <c r="I430" s="9"/>
      <c r="J430" s="9"/>
      <c r="K430" s="9"/>
      <c r="L430" s="9"/>
      <c r="M430" s="9"/>
      <c r="N430" s="9"/>
      <c r="O430" s="9"/>
      <c r="P430" s="9"/>
      <c r="S430" s="9"/>
      <c r="V430" s="9"/>
      <c r="W430" s="17"/>
      <c r="X430" s="9"/>
      <c r="Y430" s="9"/>
      <c r="Z430" s="9"/>
      <c r="AA430" s="9"/>
      <c r="AB430" s="9"/>
      <c r="AC430" s="9"/>
      <c r="AD430" s="9"/>
      <c r="AE430" s="9"/>
      <c r="AF430" s="9"/>
      <c r="AG430" s="9"/>
      <c r="AH430" s="9"/>
    </row>
    <row r="431" spans="1:34" x14ac:dyDescent="0.25">
      <c r="A431" s="9"/>
      <c r="B431" s="9"/>
      <c r="C431" s="9"/>
      <c r="D431" s="9"/>
      <c r="E431" s="9"/>
      <c r="F431" s="9"/>
      <c r="G431" s="9"/>
      <c r="H431" s="9"/>
      <c r="I431" s="9"/>
      <c r="J431" s="9"/>
      <c r="K431" s="9"/>
      <c r="L431" s="9"/>
      <c r="M431" s="9"/>
      <c r="N431" s="9"/>
      <c r="O431" s="9"/>
      <c r="P431" s="9"/>
      <c r="S431" s="9"/>
      <c r="V431" s="9"/>
      <c r="W431" s="17"/>
      <c r="X431" s="9"/>
      <c r="Y431" s="9"/>
      <c r="Z431" s="9"/>
      <c r="AA431" s="9"/>
      <c r="AB431" s="9"/>
      <c r="AC431" s="9"/>
      <c r="AD431" s="9"/>
      <c r="AE431" s="9"/>
      <c r="AF431" s="9"/>
      <c r="AG431" s="9"/>
      <c r="AH431" s="9"/>
    </row>
    <row r="432" spans="1:34" x14ac:dyDescent="0.25">
      <c r="A432" s="9"/>
      <c r="B432" s="9"/>
      <c r="C432" s="9"/>
      <c r="D432" s="9"/>
      <c r="E432" s="9"/>
      <c r="F432" s="9"/>
      <c r="G432" s="9"/>
      <c r="H432" s="9"/>
      <c r="I432" s="9"/>
      <c r="J432" s="9"/>
      <c r="K432" s="9"/>
      <c r="L432" s="9"/>
      <c r="M432" s="9"/>
      <c r="N432" s="9"/>
      <c r="O432" s="9"/>
      <c r="P432" s="9"/>
      <c r="S432" s="9"/>
      <c r="V432" s="9"/>
      <c r="W432" s="17"/>
      <c r="X432" s="9"/>
      <c r="Y432" s="9"/>
      <c r="Z432" s="9"/>
      <c r="AA432" s="9"/>
      <c r="AB432" s="9"/>
      <c r="AC432" s="9"/>
      <c r="AD432" s="9"/>
      <c r="AE432" s="9"/>
      <c r="AF432" s="9"/>
      <c r="AG432" s="9"/>
      <c r="AH432" s="9"/>
    </row>
    <row r="433" spans="1:34" x14ac:dyDescent="0.25">
      <c r="A433" s="9"/>
      <c r="B433" s="9"/>
      <c r="C433" s="9"/>
      <c r="D433" s="9"/>
      <c r="E433" s="9"/>
      <c r="F433" s="9"/>
      <c r="G433" s="9"/>
      <c r="H433" s="9"/>
      <c r="I433" s="9"/>
      <c r="J433" s="9"/>
      <c r="K433" s="9"/>
      <c r="L433" s="9"/>
      <c r="M433" s="9"/>
      <c r="N433" s="9"/>
      <c r="O433" s="9"/>
      <c r="P433" s="9"/>
      <c r="S433" s="9"/>
      <c r="V433" s="9"/>
      <c r="W433" s="17"/>
      <c r="X433" s="9"/>
      <c r="Y433" s="9"/>
      <c r="Z433" s="9"/>
      <c r="AA433" s="9"/>
      <c r="AB433" s="9"/>
      <c r="AC433" s="9"/>
      <c r="AD433" s="9"/>
      <c r="AE433" s="9"/>
      <c r="AF433" s="9"/>
      <c r="AG433" s="9"/>
      <c r="AH433" s="9"/>
    </row>
    <row r="434" spans="1:34" x14ac:dyDescent="0.25">
      <c r="A434" s="9"/>
      <c r="B434" s="9"/>
      <c r="C434" s="9"/>
      <c r="D434" s="9"/>
      <c r="E434" s="9"/>
      <c r="F434" s="9"/>
      <c r="G434" s="9"/>
      <c r="H434" s="9"/>
      <c r="I434" s="9"/>
      <c r="J434" s="9"/>
      <c r="K434" s="9"/>
      <c r="L434" s="9"/>
      <c r="M434" s="9"/>
      <c r="N434" s="9"/>
      <c r="O434" s="9"/>
      <c r="P434" s="9"/>
      <c r="S434" s="9"/>
      <c r="V434" s="9"/>
      <c r="W434" s="17"/>
      <c r="X434" s="9"/>
      <c r="Y434" s="9"/>
      <c r="Z434" s="9"/>
      <c r="AA434" s="9"/>
      <c r="AB434" s="9"/>
      <c r="AC434" s="9"/>
      <c r="AD434" s="9"/>
      <c r="AE434" s="9"/>
      <c r="AF434" s="9"/>
      <c r="AG434" s="9"/>
      <c r="AH434" s="9"/>
    </row>
    <row r="435" spans="1:34" x14ac:dyDescent="0.25">
      <c r="A435" s="9"/>
      <c r="B435" s="9"/>
      <c r="C435" s="9"/>
      <c r="D435" s="9"/>
      <c r="E435" s="9"/>
      <c r="F435" s="9"/>
      <c r="G435" s="9"/>
      <c r="H435" s="9"/>
      <c r="I435" s="9"/>
      <c r="J435" s="9"/>
      <c r="K435" s="9"/>
      <c r="L435" s="9"/>
      <c r="M435" s="9"/>
      <c r="N435" s="9"/>
      <c r="O435" s="9"/>
      <c r="P435" s="9"/>
      <c r="S435" s="9"/>
      <c r="V435" s="9"/>
      <c r="W435" s="17"/>
      <c r="X435" s="9"/>
      <c r="Y435" s="9"/>
      <c r="Z435" s="9"/>
      <c r="AA435" s="9"/>
      <c r="AB435" s="9"/>
      <c r="AC435" s="9"/>
      <c r="AD435" s="9"/>
      <c r="AE435" s="9"/>
      <c r="AF435" s="9"/>
      <c r="AG435" s="9"/>
      <c r="AH435" s="9"/>
    </row>
    <row r="436" spans="1:34" x14ac:dyDescent="0.25">
      <c r="A436" s="9"/>
      <c r="B436" s="9"/>
      <c r="C436" s="9"/>
      <c r="D436" s="9"/>
      <c r="E436" s="9"/>
      <c r="F436" s="9"/>
      <c r="G436" s="9"/>
      <c r="H436" s="9"/>
      <c r="I436" s="9"/>
      <c r="J436" s="9"/>
      <c r="K436" s="9"/>
      <c r="L436" s="9"/>
      <c r="M436" s="9"/>
      <c r="N436" s="9"/>
      <c r="O436" s="9"/>
      <c r="P436" s="9"/>
      <c r="S436" s="9"/>
      <c r="V436" s="9"/>
      <c r="W436" s="17"/>
      <c r="X436" s="9"/>
      <c r="Y436" s="9"/>
      <c r="Z436" s="9"/>
      <c r="AA436" s="9"/>
      <c r="AB436" s="9"/>
      <c r="AC436" s="9"/>
      <c r="AD436" s="9"/>
      <c r="AE436" s="9"/>
      <c r="AF436" s="9"/>
      <c r="AG436" s="9"/>
      <c r="AH436" s="9"/>
    </row>
    <row r="437" spans="1:34" x14ac:dyDescent="0.25">
      <c r="A437" s="9"/>
      <c r="B437" s="9"/>
      <c r="C437" s="9"/>
      <c r="D437" s="9"/>
      <c r="E437" s="9"/>
      <c r="F437" s="9"/>
      <c r="G437" s="9"/>
      <c r="H437" s="9"/>
      <c r="I437" s="9"/>
      <c r="J437" s="9"/>
      <c r="K437" s="9"/>
      <c r="L437" s="9"/>
      <c r="M437" s="9"/>
      <c r="N437" s="9"/>
      <c r="O437" s="9"/>
      <c r="P437" s="9"/>
      <c r="S437" s="9"/>
      <c r="V437" s="9"/>
      <c r="W437" s="17"/>
      <c r="X437" s="9"/>
      <c r="Y437" s="9"/>
      <c r="Z437" s="9"/>
      <c r="AA437" s="9"/>
      <c r="AB437" s="9"/>
      <c r="AC437" s="9"/>
      <c r="AD437" s="9"/>
      <c r="AE437" s="9"/>
      <c r="AF437" s="9"/>
      <c r="AG437" s="9"/>
      <c r="AH437" s="9"/>
    </row>
    <row r="438" spans="1:34" x14ac:dyDescent="0.25">
      <c r="A438" s="9"/>
      <c r="B438" s="9"/>
      <c r="C438" s="9"/>
      <c r="D438" s="9"/>
      <c r="E438" s="9"/>
      <c r="F438" s="9"/>
      <c r="G438" s="9"/>
      <c r="H438" s="9"/>
      <c r="I438" s="9"/>
      <c r="J438" s="9"/>
      <c r="K438" s="9"/>
      <c r="L438" s="9"/>
      <c r="M438" s="9"/>
      <c r="N438" s="9"/>
      <c r="O438" s="9"/>
      <c r="P438" s="9"/>
      <c r="S438" s="9"/>
      <c r="V438" s="9"/>
      <c r="W438" s="17"/>
      <c r="X438" s="9"/>
      <c r="Y438" s="9"/>
      <c r="Z438" s="9"/>
      <c r="AA438" s="9"/>
      <c r="AB438" s="9"/>
      <c r="AC438" s="9"/>
      <c r="AD438" s="9"/>
      <c r="AE438" s="9"/>
      <c r="AF438" s="9"/>
      <c r="AG438" s="9"/>
      <c r="AH438" s="9"/>
    </row>
    <row r="439" spans="1:34" x14ac:dyDescent="0.25">
      <c r="A439" s="9"/>
      <c r="B439" s="9"/>
      <c r="C439" s="9"/>
      <c r="D439" s="9"/>
      <c r="E439" s="9"/>
      <c r="F439" s="9"/>
      <c r="G439" s="9"/>
      <c r="H439" s="9"/>
      <c r="I439" s="9"/>
      <c r="J439" s="9"/>
      <c r="K439" s="9"/>
      <c r="L439" s="9"/>
      <c r="M439" s="9"/>
      <c r="N439" s="9"/>
      <c r="O439" s="9"/>
      <c r="P439" s="9"/>
      <c r="S439" s="9"/>
      <c r="V439" s="9"/>
      <c r="W439" s="17"/>
      <c r="X439" s="9"/>
      <c r="Y439" s="9"/>
      <c r="Z439" s="9"/>
      <c r="AA439" s="9"/>
      <c r="AB439" s="9"/>
      <c r="AC439" s="9"/>
      <c r="AD439" s="9"/>
      <c r="AE439" s="9"/>
      <c r="AF439" s="9"/>
      <c r="AG439" s="9"/>
      <c r="AH439" s="9"/>
    </row>
    <row r="440" spans="1:34" x14ac:dyDescent="0.25">
      <c r="A440" s="9"/>
      <c r="B440" s="9"/>
      <c r="C440" s="9"/>
      <c r="D440" s="9"/>
      <c r="E440" s="9"/>
      <c r="F440" s="9"/>
      <c r="G440" s="9"/>
      <c r="H440" s="9"/>
      <c r="I440" s="9"/>
      <c r="J440" s="9"/>
      <c r="K440" s="9"/>
      <c r="L440" s="9"/>
      <c r="M440" s="9"/>
      <c r="N440" s="9"/>
      <c r="O440" s="9"/>
      <c r="P440" s="9"/>
      <c r="S440" s="9"/>
      <c r="V440" s="9"/>
      <c r="W440" s="17"/>
      <c r="X440" s="9"/>
      <c r="Y440" s="9"/>
      <c r="Z440" s="9"/>
      <c r="AA440" s="9"/>
      <c r="AB440" s="9"/>
      <c r="AC440" s="9"/>
      <c r="AD440" s="9"/>
      <c r="AE440" s="9"/>
      <c r="AF440" s="9"/>
      <c r="AG440" s="9"/>
      <c r="AH440" s="9"/>
    </row>
    <row r="441" spans="1:34" x14ac:dyDescent="0.25">
      <c r="A441" s="9"/>
      <c r="B441" s="9"/>
      <c r="C441" s="9"/>
      <c r="D441" s="9"/>
      <c r="E441" s="9"/>
      <c r="F441" s="9"/>
      <c r="G441" s="9"/>
      <c r="H441" s="9"/>
      <c r="I441" s="9"/>
      <c r="J441" s="9"/>
      <c r="K441" s="9"/>
      <c r="L441" s="9"/>
      <c r="M441" s="9"/>
      <c r="N441" s="9"/>
      <c r="O441" s="9"/>
      <c r="P441" s="9"/>
      <c r="S441" s="9"/>
      <c r="V441" s="9"/>
      <c r="W441" s="17"/>
      <c r="X441" s="9"/>
      <c r="Y441" s="9"/>
      <c r="Z441" s="9"/>
      <c r="AA441" s="9"/>
      <c r="AB441" s="9"/>
      <c r="AC441" s="9"/>
      <c r="AD441" s="9"/>
      <c r="AE441" s="9"/>
      <c r="AF441" s="9"/>
      <c r="AG441" s="9"/>
      <c r="AH441" s="9"/>
    </row>
    <row r="442" spans="1:34" x14ac:dyDescent="0.25">
      <c r="A442" s="9"/>
      <c r="B442" s="9"/>
      <c r="C442" s="9"/>
      <c r="D442" s="9"/>
      <c r="E442" s="9"/>
      <c r="F442" s="9"/>
      <c r="G442" s="9"/>
      <c r="H442" s="9"/>
      <c r="I442" s="9"/>
      <c r="J442" s="9"/>
      <c r="K442" s="9"/>
      <c r="L442" s="9"/>
      <c r="M442" s="9"/>
      <c r="N442" s="9"/>
      <c r="O442" s="9"/>
      <c r="P442" s="9"/>
      <c r="S442" s="9"/>
      <c r="V442" s="9"/>
      <c r="W442" s="17"/>
      <c r="X442" s="9"/>
      <c r="Y442" s="9"/>
      <c r="Z442" s="9"/>
      <c r="AA442" s="9"/>
      <c r="AB442" s="9"/>
      <c r="AC442" s="9"/>
      <c r="AD442" s="9"/>
      <c r="AE442" s="9"/>
      <c r="AF442" s="9"/>
      <c r="AG442" s="9"/>
      <c r="AH442" s="9"/>
    </row>
    <row r="443" spans="1:34" x14ac:dyDescent="0.25">
      <c r="A443" s="9"/>
      <c r="B443" s="9"/>
      <c r="C443" s="9"/>
      <c r="D443" s="9"/>
      <c r="E443" s="9"/>
      <c r="F443" s="9"/>
      <c r="G443" s="9"/>
      <c r="H443" s="9"/>
      <c r="I443" s="9"/>
      <c r="J443" s="9"/>
      <c r="K443" s="9"/>
      <c r="L443" s="9"/>
      <c r="M443" s="9"/>
      <c r="N443" s="9"/>
      <c r="O443" s="9"/>
      <c r="P443" s="9"/>
      <c r="S443" s="9"/>
      <c r="V443" s="9"/>
      <c r="W443" s="17"/>
      <c r="X443" s="9"/>
      <c r="Y443" s="9"/>
      <c r="Z443" s="9"/>
      <c r="AA443" s="9"/>
      <c r="AB443" s="9"/>
      <c r="AC443" s="9"/>
      <c r="AD443" s="9"/>
      <c r="AE443" s="9"/>
      <c r="AF443" s="9"/>
      <c r="AG443" s="9"/>
      <c r="AH443" s="9"/>
    </row>
    <row r="444" spans="1:34" x14ac:dyDescent="0.25">
      <c r="A444" s="9"/>
      <c r="B444" s="9"/>
      <c r="C444" s="9"/>
      <c r="D444" s="9"/>
      <c r="E444" s="9"/>
      <c r="F444" s="9"/>
      <c r="G444" s="9"/>
      <c r="H444" s="9"/>
      <c r="I444" s="9"/>
      <c r="J444" s="9"/>
      <c r="K444" s="9"/>
      <c r="L444" s="9"/>
      <c r="M444" s="9"/>
      <c r="N444" s="9"/>
      <c r="O444" s="9"/>
      <c r="P444" s="9"/>
      <c r="S444" s="9"/>
      <c r="V444" s="9"/>
      <c r="W444" s="17"/>
      <c r="X444" s="9"/>
      <c r="Y444" s="9"/>
      <c r="Z444" s="9"/>
      <c r="AA444" s="9"/>
      <c r="AB444" s="9"/>
      <c r="AC444" s="9"/>
      <c r="AD444" s="9"/>
      <c r="AE444" s="9"/>
      <c r="AF444" s="9"/>
      <c r="AG444" s="9"/>
      <c r="AH444" s="9"/>
    </row>
    <row r="445" spans="1:34" x14ac:dyDescent="0.25">
      <c r="A445" s="9"/>
      <c r="B445" s="9"/>
      <c r="C445" s="9"/>
      <c r="D445" s="9"/>
      <c r="E445" s="9"/>
      <c r="F445" s="9"/>
      <c r="G445" s="9"/>
      <c r="H445" s="9"/>
      <c r="I445" s="9"/>
      <c r="J445" s="9"/>
      <c r="K445" s="9"/>
      <c r="L445" s="9"/>
      <c r="M445" s="9"/>
      <c r="N445" s="9"/>
      <c r="O445" s="9"/>
      <c r="P445" s="9"/>
      <c r="S445" s="9"/>
      <c r="V445" s="9"/>
      <c r="W445" s="17"/>
      <c r="X445" s="9"/>
      <c r="Y445" s="9"/>
      <c r="Z445" s="9"/>
      <c r="AA445" s="9"/>
      <c r="AB445" s="9"/>
      <c r="AC445" s="9"/>
      <c r="AD445" s="9"/>
      <c r="AE445" s="9"/>
      <c r="AF445" s="9"/>
      <c r="AG445" s="9"/>
      <c r="AH445" s="9"/>
    </row>
    <row r="446" spans="1:34" x14ac:dyDescent="0.25">
      <c r="A446" s="9"/>
      <c r="B446" s="9"/>
      <c r="C446" s="9"/>
      <c r="D446" s="9"/>
      <c r="E446" s="9"/>
      <c r="F446" s="9"/>
      <c r="G446" s="9"/>
      <c r="H446" s="9"/>
      <c r="I446" s="9"/>
      <c r="J446" s="9"/>
      <c r="K446" s="9"/>
      <c r="L446" s="9"/>
      <c r="M446" s="9"/>
      <c r="N446" s="9"/>
      <c r="O446" s="9"/>
      <c r="P446" s="9"/>
      <c r="S446" s="9"/>
      <c r="V446" s="9"/>
      <c r="W446" s="17"/>
      <c r="X446" s="9"/>
      <c r="Y446" s="9"/>
      <c r="Z446" s="9"/>
      <c r="AA446" s="9"/>
      <c r="AB446" s="9"/>
      <c r="AC446" s="9"/>
      <c r="AD446" s="9"/>
      <c r="AE446" s="9"/>
      <c r="AF446" s="9"/>
      <c r="AG446" s="9"/>
      <c r="AH446" s="9"/>
    </row>
    <row r="447" spans="1:34" x14ac:dyDescent="0.25">
      <c r="A447" s="9"/>
      <c r="B447" s="9"/>
      <c r="C447" s="9"/>
      <c r="D447" s="9"/>
      <c r="E447" s="9"/>
      <c r="F447" s="9"/>
      <c r="G447" s="9"/>
      <c r="H447" s="9"/>
      <c r="I447" s="9"/>
      <c r="J447" s="9"/>
      <c r="K447" s="9"/>
      <c r="L447" s="9"/>
      <c r="M447" s="9"/>
      <c r="N447" s="9"/>
      <c r="O447" s="9"/>
      <c r="P447" s="9"/>
      <c r="S447" s="9"/>
      <c r="V447" s="9"/>
      <c r="W447" s="17"/>
      <c r="X447" s="9"/>
      <c r="Y447" s="9"/>
      <c r="Z447" s="9"/>
      <c r="AA447" s="9"/>
      <c r="AB447" s="9"/>
      <c r="AC447" s="9"/>
      <c r="AD447" s="9"/>
      <c r="AE447" s="9"/>
      <c r="AF447" s="9"/>
      <c r="AG447" s="9"/>
      <c r="AH447" s="9"/>
    </row>
    <row r="448" spans="1:34" x14ac:dyDescent="0.25">
      <c r="A448" s="9"/>
      <c r="B448" s="9"/>
      <c r="C448" s="9"/>
      <c r="D448" s="9"/>
      <c r="E448" s="9"/>
      <c r="F448" s="9"/>
      <c r="G448" s="9"/>
      <c r="H448" s="9"/>
      <c r="I448" s="9"/>
      <c r="J448" s="9"/>
      <c r="K448" s="9"/>
      <c r="L448" s="9"/>
      <c r="M448" s="9"/>
      <c r="N448" s="9"/>
      <c r="O448" s="9"/>
      <c r="P448" s="9"/>
      <c r="S448" s="9"/>
      <c r="V448" s="9"/>
      <c r="W448" s="17"/>
      <c r="X448" s="9"/>
      <c r="Y448" s="9"/>
      <c r="Z448" s="9"/>
      <c r="AA448" s="9"/>
      <c r="AB448" s="9"/>
      <c r="AC448" s="9"/>
      <c r="AD448" s="9"/>
      <c r="AE448" s="9"/>
      <c r="AF448" s="9"/>
      <c r="AG448" s="9"/>
      <c r="AH448" s="9"/>
    </row>
    <row r="449" spans="1:34" x14ac:dyDescent="0.25">
      <c r="A449" s="9"/>
      <c r="B449" s="9"/>
      <c r="C449" s="9"/>
      <c r="D449" s="9"/>
      <c r="E449" s="9"/>
      <c r="F449" s="9"/>
      <c r="G449" s="9"/>
      <c r="H449" s="9"/>
      <c r="I449" s="9"/>
      <c r="J449" s="9"/>
      <c r="K449" s="9"/>
      <c r="L449" s="9"/>
      <c r="M449" s="9"/>
      <c r="N449" s="9"/>
      <c r="O449" s="9"/>
      <c r="P449" s="9"/>
      <c r="S449" s="9"/>
      <c r="V449" s="9"/>
      <c r="W449" s="17"/>
      <c r="X449" s="9"/>
      <c r="Y449" s="9"/>
      <c r="Z449" s="9"/>
      <c r="AA449" s="9"/>
      <c r="AB449" s="9"/>
      <c r="AC449" s="9"/>
      <c r="AD449" s="9"/>
      <c r="AE449" s="9"/>
      <c r="AF449" s="9"/>
      <c r="AG449" s="9"/>
      <c r="AH449" s="9"/>
    </row>
    <row r="450" spans="1:34" x14ac:dyDescent="0.25">
      <c r="A450" s="9"/>
      <c r="B450" s="9"/>
      <c r="C450" s="9"/>
      <c r="D450" s="9"/>
      <c r="E450" s="9"/>
      <c r="F450" s="9"/>
      <c r="G450" s="9"/>
      <c r="H450" s="9"/>
      <c r="I450" s="9"/>
      <c r="J450" s="9"/>
      <c r="K450" s="9"/>
      <c r="L450" s="9"/>
      <c r="M450" s="9"/>
      <c r="N450" s="9"/>
      <c r="O450" s="9"/>
      <c r="P450" s="9"/>
      <c r="S450" s="9"/>
      <c r="V450" s="9"/>
      <c r="W450" s="17"/>
      <c r="X450" s="9"/>
      <c r="Y450" s="9"/>
      <c r="Z450" s="9"/>
      <c r="AA450" s="9"/>
      <c r="AB450" s="9"/>
      <c r="AC450" s="9"/>
      <c r="AD450" s="9"/>
      <c r="AE450" s="9"/>
      <c r="AF450" s="9"/>
      <c r="AG450" s="9"/>
      <c r="AH450" s="9"/>
    </row>
    <row r="451" spans="1:34" x14ac:dyDescent="0.25">
      <c r="A451" s="9"/>
      <c r="B451" s="9"/>
      <c r="C451" s="9"/>
      <c r="D451" s="9"/>
      <c r="E451" s="9"/>
      <c r="F451" s="9"/>
      <c r="G451" s="9"/>
      <c r="H451" s="9"/>
      <c r="I451" s="9"/>
      <c r="J451" s="9"/>
      <c r="K451" s="9"/>
      <c r="L451" s="9"/>
      <c r="M451" s="9"/>
      <c r="N451" s="9"/>
      <c r="O451" s="9"/>
      <c r="P451" s="9"/>
      <c r="S451" s="9"/>
      <c r="V451" s="9"/>
      <c r="W451" s="17"/>
      <c r="X451" s="9"/>
      <c r="Y451" s="9"/>
      <c r="Z451" s="9"/>
      <c r="AA451" s="9"/>
      <c r="AB451" s="9"/>
      <c r="AC451" s="9"/>
      <c r="AD451" s="9"/>
      <c r="AE451" s="9"/>
      <c r="AF451" s="9"/>
      <c r="AG451" s="9"/>
      <c r="AH451" s="9"/>
    </row>
    <row r="452" spans="1:34" x14ac:dyDescent="0.25">
      <c r="A452" s="9"/>
      <c r="B452" s="9"/>
      <c r="C452" s="9"/>
      <c r="D452" s="9"/>
      <c r="E452" s="9"/>
      <c r="F452" s="9"/>
      <c r="G452" s="9"/>
      <c r="H452" s="9"/>
      <c r="I452" s="9"/>
      <c r="J452" s="9"/>
      <c r="K452" s="9"/>
      <c r="L452" s="9"/>
      <c r="M452" s="9"/>
      <c r="N452" s="9"/>
      <c r="O452" s="9"/>
      <c r="P452" s="9"/>
      <c r="S452" s="9"/>
      <c r="V452" s="9"/>
      <c r="W452" s="17"/>
      <c r="X452" s="9"/>
      <c r="Y452" s="9"/>
      <c r="Z452" s="9"/>
      <c r="AA452" s="9"/>
      <c r="AB452" s="9"/>
      <c r="AC452" s="9"/>
      <c r="AD452" s="9"/>
      <c r="AE452" s="9"/>
      <c r="AF452" s="9"/>
      <c r="AG452" s="9"/>
      <c r="AH452" s="9"/>
    </row>
    <row r="453" spans="1:34" x14ac:dyDescent="0.25">
      <c r="A453" s="9"/>
      <c r="B453" s="9"/>
      <c r="C453" s="9"/>
      <c r="D453" s="9"/>
      <c r="E453" s="9"/>
      <c r="F453" s="9"/>
      <c r="G453" s="9"/>
      <c r="H453" s="9"/>
      <c r="I453" s="9"/>
      <c r="J453" s="9"/>
      <c r="K453" s="9"/>
      <c r="L453" s="9"/>
      <c r="M453" s="9"/>
      <c r="N453" s="9"/>
      <c r="O453" s="9"/>
      <c r="P453" s="9"/>
      <c r="S453" s="9"/>
      <c r="V453" s="9"/>
      <c r="W453" s="17"/>
      <c r="X453" s="9"/>
      <c r="Y453" s="9"/>
      <c r="Z453" s="9"/>
      <c r="AA453" s="9"/>
      <c r="AB453" s="9"/>
      <c r="AC453" s="9"/>
      <c r="AD453" s="9"/>
      <c r="AE453" s="9"/>
      <c r="AF453" s="9"/>
      <c r="AG453" s="9"/>
      <c r="AH453" s="9"/>
    </row>
    <row r="454" spans="1:34" x14ac:dyDescent="0.25">
      <c r="A454" s="9"/>
      <c r="B454" s="9"/>
      <c r="C454" s="9"/>
      <c r="D454" s="9"/>
      <c r="E454" s="9"/>
      <c r="F454" s="9"/>
      <c r="G454" s="9"/>
      <c r="H454" s="9"/>
      <c r="I454" s="9"/>
      <c r="J454" s="9"/>
      <c r="K454" s="9"/>
      <c r="L454" s="9"/>
      <c r="M454" s="9"/>
      <c r="N454" s="9"/>
      <c r="O454" s="9"/>
      <c r="P454" s="9"/>
      <c r="S454" s="9"/>
      <c r="V454" s="9"/>
      <c r="W454" s="17"/>
      <c r="X454" s="9"/>
      <c r="Y454" s="9"/>
      <c r="Z454" s="9"/>
      <c r="AA454" s="9"/>
      <c r="AB454" s="9"/>
      <c r="AC454" s="9"/>
      <c r="AD454" s="9"/>
      <c r="AE454" s="9"/>
      <c r="AF454" s="9"/>
      <c r="AG454" s="9"/>
      <c r="AH454" s="9"/>
    </row>
    <row r="455" spans="1:34" x14ac:dyDescent="0.25">
      <c r="A455" s="9"/>
      <c r="B455" s="9"/>
      <c r="C455" s="9"/>
      <c r="D455" s="9"/>
      <c r="E455" s="9"/>
      <c r="F455" s="9"/>
      <c r="G455" s="9"/>
      <c r="H455" s="9"/>
      <c r="I455" s="9"/>
      <c r="J455" s="9"/>
      <c r="K455" s="9"/>
      <c r="L455" s="9"/>
      <c r="M455" s="9"/>
      <c r="N455" s="9"/>
      <c r="O455" s="9"/>
      <c r="P455" s="9"/>
      <c r="S455" s="9"/>
      <c r="V455" s="9"/>
      <c r="W455" s="17"/>
      <c r="X455" s="9"/>
      <c r="Y455" s="9"/>
      <c r="Z455" s="9"/>
      <c r="AA455" s="9"/>
      <c r="AB455" s="9"/>
      <c r="AC455" s="9"/>
      <c r="AD455" s="9"/>
      <c r="AE455" s="9"/>
      <c r="AF455" s="9"/>
      <c r="AG455" s="9"/>
      <c r="AH455" s="9"/>
    </row>
    <row r="456" spans="1:34" x14ac:dyDescent="0.25">
      <c r="A456" s="9"/>
      <c r="B456" s="9"/>
      <c r="C456" s="9"/>
      <c r="D456" s="9"/>
      <c r="E456" s="9"/>
      <c r="F456" s="9"/>
      <c r="G456" s="9"/>
      <c r="H456" s="9"/>
      <c r="I456" s="9"/>
      <c r="J456" s="9"/>
      <c r="K456" s="9"/>
      <c r="L456" s="9"/>
      <c r="M456" s="9"/>
      <c r="N456" s="9"/>
      <c r="O456" s="9"/>
      <c r="P456" s="9"/>
      <c r="S456" s="9"/>
      <c r="V456" s="9"/>
      <c r="W456" s="17"/>
      <c r="X456" s="9"/>
      <c r="Y456" s="9"/>
      <c r="Z456" s="9"/>
      <c r="AA456" s="9"/>
      <c r="AB456" s="9"/>
      <c r="AC456" s="9"/>
      <c r="AD456" s="9"/>
      <c r="AE456" s="9"/>
      <c r="AF456" s="9"/>
      <c r="AG456" s="9"/>
      <c r="AH456" s="9"/>
    </row>
    <row r="457" spans="1:34" x14ac:dyDescent="0.25">
      <c r="A457" s="9"/>
      <c r="B457" s="9"/>
      <c r="C457" s="9"/>
      <c r="D457" s="9"/>
      <c r="E457" s="9"/>
      <c r="F457" s="9"/>
      <c r="G457" s="9"/>
      <c r="H457" s="9"/>
      <c r="I457" s="9"/>
      <c r="J457" s="9"/>
      <c r="K457" s="9"/>
      <c r="L457" s="9"/>
      <c r="M457" s="9"/>
      <c r="N457" s="9"/>
      <c r="O457" s="9"/>
      <c r="P457" s="9"/>
      <c r="S457" s="9"/>
      <c r="V457" s="9"/>
      <c r="W457" s="17"/>
      <c r="X457" s="9"/>
      <c r="Y457" s="9"/>
      <c r="Z457" s="9"/>
      <c r="AA457" s="9"/>
      <c r="AB457" s="9"/>
      <c r="AC457" s="9"/>
      <c r="AD457" s="9"/>
      <c r="AE457" s="9"/>
      <c r="AF457" s="9"/>
      <c r="AG457" s="9"/>
      <c r="AH457" s="9"/>
    </row>
    <row r="458" spans="1:34" x14ac:dyDescent="0.25">
      <c r="A458" s="9"/>
      <c r="B458" s="9"/>
      <c r="C458" s="9"/>
      <c r="D458" s="9"/>
      <c r="E458" s="9"/>
      <c r="F458" s="9"/>
      <c r="G458" s="9"/>
      <c r="H458" s="9"/>
      <c r="I458" s="9"/>
      <c r="J458" s="9"/>
      <c r="K458" s="9"/>
      <c r="L458" s="9"/>
      <c r="M458" s="9"/>
      <c r="N458" s="9"/>
      <c r="O458" s="9"/>
      <c r="P458" s="9"/>
      <c r="S458" s="9"/>
      <c r="V458" s="9"/>
      <c r="W458" s="17"/>
      <c r="X458" s="9"/>
      <c r="Y458" s="9"/>
      <c r="Z458" s="9"/>
      <c r="AA458" s="9"/>
      <c r="AB458" s="9"/>
      <c r="AC458" s="9"/>
      <c r="AD458" s="9"/>
      <c r="AE458" s="9"/>
      <c r="AF458" s="9"/>
      <c r="AG458" s="9"/>
      <c r="AH458" s="9"/>
    </row>
    <row r="459" spans="1:34" x14ac:dyDescent="0.25">
      <c r="A459" s="9"/>
      <c r="B459" s="9"/>
      <c r="C459" s="9"/>
      <c r="D459" s="9"/>
      <c r="E459" s="9"/>
      <c r="F459" s="9"/>
      <c r="G459" s="9"/>
      <c r="H459" s="9"/>
      <c r="I459" s="9"/>
      <c r="J459" s="9"/>
      <c r="K459" s="9"/>
      <c r="L459" s="9"/>
      <c r="M459" s="9"/>
      <c r="N459" s="9"/>
      <c r="O459" s="9"/>
      <c r="P459" s="9"/>
      <c r="S459" s="9"/>
      <c r="V459" s="9"/>
      <c r="W459" s="17"/>
      <c r="X459" s="9"/>
      <c r="Y459" s="9"/>
      <c r="Z459" s="9"/>
      <c r="AA459" s="9"/>
      <c r="AB459" s="9"/>
      <c r="AC459" s="9"/>
      <c r="AD459" s="9"/>
      <c r="AE459" s="9"/>
      <c r="AF459" s="9"/>
      <c r="AG459" s="9"/>
      <c r="AH459" s="9"/>
    </row>
    <row r="460" spans="1:34" x14ac:dyDescent="0.25">
      <c r="A460" s="9"/>
      <c r="B460" s="9"/>
      <c r="C460" s="9"/>
      <c r="D460" s="9"/>
      <c r="E460" s="9"/>
      <c r="F460" s="9"/>
      <c r="G460" s="9"/>
      <c r="H460" s="9"/>
      <c r="I460" s="9"/>
      <c r="J460" s="9"/>
      <c r="K460" s="9"/>
      <c r="L460" s="9"/>
      <c r="M460" s="9"/>
      <c r="N460" s="9"/>
      <c r="O460" s="9"/>
      <c r="P460" s="9"/>
      <c r="S460" s="9"/>
      <c r="V460" s="9"/>
      <c r="W460" s="17"/>
      <c r="X460" s="9"/>
      <c r="Y460" s="9"/>
      <c r="Z460" s="9"/>
      <c r="AA460" s="9"/>
      <c r="AB460" s="9"/>
      <c r="AC460" s="9"/>
      <c r="AD460" s="9"/>
      <c r="AE460" s="9"/>
      <c r="AF460" s="9"/>
      <c r="AG460" s="9"/>
      <c r="AH460" s="9"/>
    </row>
    <row r="461" spans="1:34" x14ac:dyDescent="0.25">
      <c r="A461" s="9"/>
      <c r="B461" s="9"/>
      <c r="C461" s="9"/>
      <c r="D461" s="9"/>
      <c r="E461" s="9"/>
      <c r="F461" s="9"/>
      <c r="G461" s="9"/>
      <c r="H461" s="9"/>
      <c r="I461" s="9"/>
      <c r="J461" s="9"/>
      <c r="K461" s="9"/>
      <c r="L461" s="9"/>
      <c r="M461" s="9"/>
      <c r="N461" s="9"/>
      <c r="O461" s="9"/>
      <c r="P461" s="9"/>
      <c r="S461" s="9"/>
      <c r="V461" s="9"/>
      <c r="W461" s="17"/>
      <c r="X461" s="9"/>
      <c r="Y461" s="9"/>
      <c r="Z461" s="9"/>
      <c r="AA461" s="9"/>
      <c r="AB461" s="9"/>
      <c r="AC461" s="9"/>
      <c r="AD461" s="9"/>
      <c r="AE461" s="9"/>
      <c r="AF461" s="9"/>
      <c r="AG461" s="9"/>
      <c r="AH461" s="9"/>
    </row>
    <row r="462" spans="1:34" x14ac:dyDescent="0.25">
      <c r="A462" s="9"/>
      <c r="B462" s="9"/>
      <c r="C462" s="9"/>
      <c r="D462" s="9"/>
      <c r="E462" s="9"/>
      <c r="F462" s="9"/>
      <c r="G462" s="9"/>
      <c r="H462" s="9"/>
      <c r="I462" s="9"/>
      <c r="J462" s="9"/>
      <c r="K462" s="9"/>
      <c r="L462" s="9"/>
      <c r="M462" s="9"/>
      <c r="N462" s="9"/>
      <c r="O462" s="9"/>
      <c r="P462" s="9"/>
      <c r="S462" s="9"/>
      <c r="V462" s="9"/>
      <c r="W462" s="17"/>
      <c r="X462" s="9"/>
      <c r="Y462" s="9"/>
      <c r="Z462" s="9"/>
      <c r="AA462" s="9"/>
      <c r="AB462" s="9"/>
      <c r="AC462" s="9"/>
      <c r="AD462" s="9"/>
      <c r="AE462" s="9"/>
      <c r="AF462" s="9"/>
      <c r="AG462" s="9"/>
      <c r="AH462" s="9"/>
    </row>
    <row r="463" spans="1:34" x14ac:dyDescent="0.25">
      <c r="A463" s="9"/>
      <c r="B463" s="9"/>
      <c r="C463" s="9"/>
      <c r="D463" s="9"/>
      <c r="E463" s="9"/>
      <c r="F463" s="9"/>
      <c r="G463" s="9"/>
      <c r="H463" s="9"/>
      <c r="I463" s="9"/>
      <c r="J463" s="9"/>
      <c r="K463" s="9"/>
      <c r="L463" s="9"/>
      <c r="M463" s="9"/>
      <c r="N463" s="9"/>
      <c r="O463" s="9"/>
      <c r="P463" s="9"/>
      <c r="S463" s="9"/>
      <c r="V463" s="9"/>
      <c r="W463" s="17"/>
      <c r="X463" s="9"/>
      <c r="Y463" s="9"/>
      <c r="Z463" s="9"/>
      <c r="AA463" s="9"/>
      <c r="AB463" s="9"/>
      <c r="AC463" s="9"/>
      <c r="AD463" s="9"/>
      <c r="AE463" s="9"/>
      <c r="AF463" s="9"/>
      <c r="AG463" s="9"/>
      <c r="AH463" s="9"/>
    </row>
    <row r="464" spans="1:34" x14ac:dyDescent="0.25">
      <c r="A464" s="9"/>
      <c r="B464" s="9"/>
      <c r="C464" s="9"/>
      <c r="D464" s="9"/>
      <c r="E464" s="9"/>
      <c r="F464" s="9"/>
      <c r="G464" s="9"/>
      <c r="H464" s="9"/>
      <c r="I464" s="9"/>
      <c r="J464" s="9"/>
      <c r="K464" s="9"/>
      <c r="L464" s="9"/>
      <c r="M464" s="9"/>
      <c r="N464" s="9"/>
      <c r="O464" s="9"/>
      <c r="P464" s="9"/>
      <c r="S464" s="9"/>
      <c r="V464" s="9"/>
      <c r="W464" s="17"/>
      <c r="X464" s="9"/>
      <c r="Y464" s="9"/>
      <c r="Z464" s="9"/>
      <c r="AA464" s="9"/>
      <c r="AB464" s="9"/>
      <c r="AC464" s="9"/>
      <c r="AD464" s="9"/>
      <c r="AE464" s="9"/>
      <c r="AF464" s="9"/>
      <c r="AG464" s="9"/>
      <c r="AH464" s="9"/>
    </row>
    <row r="465" spans="1:34" x14ac:dyDescent="0.25">
      <c r="A465" s="9"/>
      <c r="B465" s="9"/>
      <c r="C465" s="9"/>
      <c r="D465" s="9"/>
      <c r="E465" s="9"/>
      <c r="F465" s="9"/>
      <c r="G465" s="9"/>
      <c r="H465" s="9"/>
      <c r="I465" s="9"/>
      <c r="J465" s="9"/>
      <c r="K465" s="9"/>
      <c r="L465" s="9"/>
      <c r="M465" s="9"/>
      <c r="N465" s="9"/>
      <c r="O465" s="9"/>
      <c r="P465" s="9"/>
      <c r="S465" s="9"/>
      <c r="V465" s="9"/>
      <c r="W465" s="17"/>
      <c r="X465" s="9"/>
      <c r="Y465" s="9"/>
      <c r="Z465" s="9"/>
      <c r="AA465" s="9"/>
      <c r="AB465" s="9"/>
      <c r="AC465" s="9"/>
      <c r="AD465" s="9"/>
      <c r="AE465" s="9"/>
      <c r="AF465" s="9"/>
      <c r="AG465" s="9"/>
      <c r="AH465" s="9"/>
    </row>
    <row r="466" spans="1:34" x14ac:dyDescent="0.25">
      <c r="A466" s="9"/>
      <c r="B466" s="9"/>
      <c r="C466" s="9"/>
      <c r="D466" s="9"/>
      <c r="E466" s="9"/>
      <c r="F466" s="9"/>
      <c r="G466" s="9"/>
      <c r="H466" s="9"/>
      <c r="I466" s="9"/>
      <c r="J466" s="9"/>
      <c r="K466" s="9"/>
      <c r="L466" s="9"/>
      <c r="M466" s="9"/>
      <c r="N466" s="9"/>
      <c r="O466" s="9"/>
      <c r="P466" s="9"/>
      <c r="S466" s="9"/>
      <c r="V466" s="9"/>
      <c r="W466" s="17"/>
      <c r="X466" s="9"/>
      <c r="Y466" s="9"/>
      <c r="Z466" s="9"/>
      <c r="AA466" s="9"/>
      <c r="AB466" s="9"/>
      <c r="AC466" s="9"/>
      <c r="AD466" s="9"/>
      <c r="AE466" s="9"/>
      <c r="AF466" s="9"/>
      <c r="AG466" s="9"/>
      <c r="AH466" s="9"/>
    </row>
    <row r="467" spans="1:34" x14ac:dyDescent="0.25">
      <c r="A467" s="9"/>
      <c r="B467" s="9"/>
      <c r="C467" s="9"/>
      <c r="D467" s="9"/>
      <c r="E467" s="9"/>
      <c r="F467" s="9"/>
      <c r="G467" s="9"/>
      <c r="H467" s="9"/>
      <c r="I467" s="9"/>
      <c r="J467" s="9"/>
      <c r="K467" s="9"/>
      <c r="L467" s="9"/>
      <c r="M467" s="9"/>
      <c r="N467" s="9"/>
      <c r="O467" s="9"/>
      <c r="P467" s="9"/>
      <c r="S467" s="9"/>
      <c r="V467" s="9"/>
      <c r="W467" s="17"/>
      <c r="X467" s="9"/>
      <c r="Y467" s="9"/>
      <c r="Z467" s="9"/>
      <c r="AA467" s="9"/>
      <c r="AB467" s="9"/>
      <c r="AC467" s="9"/>
      <c r="AD467" s="9"/>
      <c r="AE467" s="9"/>
      <c r="AF467" s="9"/>
      <c r="AG467" s="9"/>
      <c r="AH467" s="9"/>
    </row>
    <row r="468" spans="1:34" x14ac:dyDescent="0.25">
      <c r="A468" s="9"/>
      <c r="B468" s="9"/>
      <c r="C468" s="9"/>
      <c r="D468" s="9"/>
      <c r="E468" s="9"/>
      <c r="F468" s="9"/>
      <c r="G468" s="9"/>
      <c r="H468" s="9"/>
      <c r="I468" s="9"/>
      <c r="J468" s="9"/>
      <c r="K468" s="9"/>
      <c r="L468" s="9"/>
      <c r="M468" s="9"/>
      <c r="N468" s="9"/>
      <c r="O468" s="9"/>
      <c r="P468" s="9"/>
      <c r="S468" s="9"/>
      <c r="V468" s="9"/>
      <c r="W468" s="17"/>
      <c r="X468" s="9"/>
      <c r="Y468" s="9"/>
      <c r="Z468" s="9"/>
      <c r="AA468" s="9"/>
      <c r="AB468" s="9"/>
      <c r="AC468" s="9"/>
      <c r="AD468" s="9"/>
      <c r="AE468" s="9"/>
      <c r="AF468" s="9"/>
      <c r="AG468" s="9"/>
      <c r="AH468" s="9"/>
    </row>
    <row r="469" spans="1:34" x14ac:dyDescent="0.25">
      <c r="A469" s="9"/>
      <c r="B469" s="9"/>
      <c r="C469" s="9"/>
      <c r="D469" s="9"/>
      <c r="E469" s="9"/>
      <c r="F469" s="9"/>
      <c r="G469" s="9"/>
      <c r="H469" s="9"/>
      <c r="I469" s="9"/>
      <c r="J469" s="9"/>
      <c r="K469" s="9"/>
      <c r="L469" s="9"/>
      <c r="M469" s="9"/>
      <c r="N469" s="9"/>
      <c r="O469" s="9"/>
      <c r="P469" s="9"/>
      <c r="S469" s="9"/>
      <c r="V469" s="9"/>
      <c r="W469" s="17"/>
      <c r="X469" s="9"/>
      <c r="Y469" s="9"/>
      <c r="Z469" s="9"/>
      <c r="AA469" s="9"/>
      <c r="AB469" s="9"/>
      <c r="AC469" s="9"/>
      <c r="AD469" s="9"/>
      <c r="AE469" s="9"/>
      <c r="AF469" s="9"/>
      <c r="AG469" s="9"/>
      <c r="AH469" s="9"/>
    </row>
    <row r="470" spans="1:34" x14ac:dyDescent="0.25">
      <c r="A470" s="9"/>
      <c r="B470" s="9"/>
      <c r="C470" s="9"/>
      <c r="D470" s="9"/>
      <c r="E470" s="9"/>
      <c r="F470" s="9"/>
      <c r="G470" s="9"/>
      <c r="H470" s="9"/>
      <c r="I470" s="9"/>
      <c r="J470" s="9"/>
      <c r="K470" s="9"/>
      <c r="L470" s="9"/>
      <c r="M470" s="9"/>
      <c r="N470" s="9"/>
      <c r="O470" s="9"/>
      <c r="P470" s="9"/>
      <c r="S470" s="9"/>
      <c r="V470" s="9"/>
      <c r="W470" s="17"/>
      <c r="X470" s="9"/>
      <c r="Y470" s="9"/>
      <c r="Z470" s="9"/>
      <c r="AA470" s="9"/>
      <c r="AB470" s="9"/>
      <c r="AC470" s="9"/>
      <c r="AD470" s="9"/>
      <c r="AE470" s="9"/>
      <c r="AF470" s="9"/>
      <c r="AG470" s="9"/>
      <c r="AH470" s="9"/>
    </row>
    <row r="471" spans="1:34" x14ac:dyDescent="0.25">
      <c r="A471" s="9"/>
      <c r="B471" s="9"/>
      <c r="C471" s="9"/>
      <c r="D471" s="9"/>
      <c r="E471" s="9"/>
      <c r="F471" s="9"/>
      <c r="G471" s="9"/>
      <c r="H471" s="9"/>
      <c r="I471" s="9"/>
      <c r="J471" s="9"/>
      <c r="K471" s="9"/>
      <c r="L471" s="9"/>
      <c r="M471" s="9"/>
      <c r="N471" s="9"/>
      <c r="O471" s="9"/>
      <c r="P471" s="9"/>
      <c r="S471" s="9"/>
      <c r="V471" s="9"/>
      <c r="W471" s="17"/>
      <c r="X471" s="9"/>
      <c r="Y471" s="9"/>
      <c r="Z471" s="9"/>
      <c r="AA471" s="9"/>
      <c r="AB471" s="9"/>
      <c r="AC471" s="9"/>
      <c r="AD471" s="9"/>
      <c r="AE471" s="9"/>
      <c r="AF471" s="9"/>
      <c r="AG471" s="9"/>
      <c r="AH471" s="9"/>
    </row>
    <row r="472" spans="1:34" x14ac:dyDescent="0.25">
      <c r="A472" s="9"/>
      <c r="B472" s="9"/>
      <c r="C472" s="9"/>
      <c r="D472" s="9"/>
      <c r="E472" s="9"/>
      <c r="F472" s="9"/>
      <c r="G472" s="9"/>
      <c r="H472" s="9"/>
      <c r="I472" s="9"/>
      <c r="J472" s="9"/>
      <c r="K472" s="9"/>
      <c r="L472" s="9"/>
      <c r="M472" s="9"/>
      <c r="N472" s="9"/>
      <c r="O472" s="9"/>
      <c r="P472" s="9"/>
      <c r="S472" s="9"/>
      <c r="V472" s="9"/>
      <c r="W472" s="17"/>
      <c r="X472" s="9"/>
      <c r="Y472" s="9"/>
      <c r="Z472" s="9"/>
      <c r="AA472" s="9"/>
      <c r="AB472" s="9"/>
      <c r="AC472" s="9"/>
      <c r="AD472" s="9"/>
      <c r="AE472" s="9"/>
      <c r="AF472" s="9"/>
      <c r="AG472" s="9"/>
      <c r="AH472" s="9"/>
    </row>
    <row r="473" spans="1:34" x14ac:dyDescent="0.25">
      <c r="A473" s="9"/>
      <c r="B473" s="9"/>
      <c r="C473" s="9"/>
      <c r="D473" s="9"/>
      <c r="E473" s="9"/>
      <c r="F473" s="9"/>
      <c r="G473" s="9"/>
      <c r="H473" s="9"/>
      <c r="I473" s="9"/>
      <c r="J473" s="9"/>
      <c r="K473" s="9"/>
      <c r="L473" s="9"/>
      <c r="M473" s="9"/>
      <c r="N473" s="9"/>
      <c r="O473" s="9"/>
      <c r="P473" s="9"/>
      <c r="S473" s="9"/>
      <c r="V473" s="9"/>
      <c r="W473" s="17"/>
      <c r="X473" s="9"/>
      <c r="Y473" s="9"/>
      <c r="Z473" s="9"/>
      <c r="AA473" s="9"/>
      <c r="AB473" s="9"/>
      <c r="AC473" s="9"/>
      <c r="AD473" s="9"/>
      <c r="AE473" s="9"/>
      <c r="AF473" s="9"/>
      <c r="AG473" s="9"/>
      <c r="AH473" s="9"/>
    </row>
    <row r="474" spans="1:34" x14ac:dyDescent="0.25">
      <c r="A474" s="9"/>
      <c r="B474" s="9"/>
      <c r="C474" s="9"/>
      <c r="D474" s="9"/>
      <c r="E474" s="9"/>
      <c r="F474" s="9"/>
      <c r="G474" s="9"/>
      <c r="H474" s="9"/>
      <c r="I474" s="9"/>
      <c r="J474" s="9"/>
      <c r="K474" s="9"/>
      <c r="L474" s="9"/>
      <c r="M474" s="9"/>
      <c r="N474" s="9"/>
      <c r="O474" s="9"/>
      <c r="P474" s="9"/>
      <c r="S474" s="9"/>
      <c r="V474" s="9"/>
      <c r="W474" s="17"/>
      <c r="X474" s="9"/>
      <c r="Y474" s="9"/>
      <c r="Z474" s="9"/>
      <c r="AA474" s="9"/>
      <c r="AB474" s="9"/>
      <c r="AC474" s="9"/>
      <c r="AD474" s="9"/>
      <c r="AE474" s="9"/>
      <c r="AF474" s="9"/>
      <c r="AG474" s="9"/>
      <c r="AH474" s="9"/>
    </row>
    <row r="475" spans="1:34" x14ac:dyDescent="0.25">
      <c r="A475" s="9"/>
      <c r="B475" s="9"/>
      <c r="C475" s="9"/>
      <c r="D475" s="9"/>
      <c r="E475" s="9"/>
      <c r="F475" s="9"/>
      <c r="G475" s="9"/>
      <c r="H475" s="9"/>
      <c r="I475" s="9"/>
      <c r="J475" s="9"/>
      <c r="K475" s="9"/>
      <c r="L475" s="9"/>
      <c r="M475" s="9"/>
      <c r="N475" s="9"/>
      <c r="O475" s="9"/>
      <c r="P475" s="9"/>
      <c r="S475" s="9"/>
      <c r="V475" s="9"/>
      <c r="W475" s="17"/>
      <c r="X475" s="9"/>
      <c r="Y475" s="9"/>
      <c r="Z475" s="9"/>
      <c r="AA475" s="9"/>
      <c r="AB475" s="9"/>
      <c r="AC475" s="9"/>
      <c r="AD475" s="9"/>
      <c r="AE475" s="9"/>
      <c r="AF475" s="9"/>
      <c r="AG475" s="9"/>
      <c r="AH475" s="9"/>
    </row>
    <row r="476" spans="1:34" x14ac:dyDescent="0.25">
      <c r="A476" s="9"/>
      <c r="B476" s="9"/>
      <c r="C476" s="9"/>
      <c r="D476" s="9"/>
      <c r="E476" s="9"/>
      <c r="F476" s="9"/>
      <c r="G476" s="9"/>
      <c r="H476" s="9"/>
      <c r="I476" s="9"/>
      <c r="J476" s="9"/>
      <c r="K476" s="9"/>
      <c r="L476" s="9"/>
      <c r="M476" s="9"/>
      <c r="N476" s="9"/>
      <c r="O476" s="9"/>
      <c r="P476" s="9"/>
      <c r="S476" s="9"/>
      <c r="V476" s="9"/>
      <c r="W476" s="17"/>
      <c r="X476" s="9"/>
      <c r="Y476" s="9"/>
      <c r="Z476" s="9"/>
      <c r="AA476" s="9"/>
      <c r="AB476" s="9"/>
      <c r="AC476" s="9"/>
      <c r="AD476" s="9"/>
      <c r="AE476" s="9"/>
      <c r="AF476" s="9"/>
      <c r="AG476" s="9"/>
      <c r="AH476" s="9"/>
    </row>
    <row r="477" spans="1:34" x14ac:dyDescent="0.25">
      <c r="A477" s="9"/>
      <c r="B477" s="9"/>
      <c r="C477" s="9"/>
      <c r="D477" s="9"/>
      <c r="E477" s="9"/>
      <c r="F477" s="9"/>
      <c r="G477" s="9"/>
      <c r="H477" s="9"/>
      <c r="I477" s="9"/>
      <c r="J477" s="9"/>
      <c r="K477" s="9"/>
      <c r="L477" s="9"/>
      <c r="M477" s="9"/>
      <c r="N477" s="9"/>
      <c r="O477" s="9"/>
      <c r="P477" s="9"/>
      <c r="S477" s="9"/>
      <c r="V477" s="9"/>
      <c r="W477" s="17"/>
      <c r="X477" s="9"/>
      <c r="Y477" s="9"/>
      <c r="Z477" s="9"/>
      <c r="AA477" s="9"/>
      <c r="AB477" s="9"/>
      <c r="AC477" s="9"/>
      <c r="AD477" s="9"/>
      <c r="AE477" s="9"/>
      <c r="AF477" s="9"/>
      <c r="AG477" s="9"/>
      <c r="AH477" s="9"/>
    </row>
    <row r="478" spans="1:34" x14ac:dyDescent="0.25">
      <c r="A478" s="9"/>
      <c r="B478" s="9"/>
      <c r="C478" s="9"/>
      <c r="D478" s="9"/>
      <c r="E478" s="9"/>
      <c r="F478" s="9"/>
      <c r="G478" s="9"/>
      <c r="H478" s="9"/>
      <c r="I478" s="9"/>
      <c r="J478" s="9"/>
      <c r="K478" s="9"/>
      <c r="L478" s="9"/>
      <c r="M478" s="9"/>
      <c r="N478" s="9"/>
      <c r="O478" s="9"/>
      <c r="P478" s="9"/>
      <c r="S478" s="9"/>
      <c r="V478" s="9"/>
      <c r="W478" s="17"/>
      <c r="X478" s="9"/>
      <c r="Y478" s="9"/>
      <c r="Z478" s="9"/>
      <c r="AA478" s="9"/>
      <c r="AB478" s="9"/>
      <c r="AC478" s="9"/>
      <c r="AD478" s="9"/>
      <c r="AE478" s="9"/>
      <c r="AF478" s="9"/>
      <c r="AG478" s="9"/>
      <c r="AH478" s="9"/>
    </row>
    <row r="479" spans="1:34" x14ac:dyDescent="0.25">
      <c r="A479" s="9"/>
      <c r="B479" s="9"/>
      <c r="C479" s="9"/>
      <c r="D479" s="9"/>
      <c r="E479" s="9"/>
      <c r="F479" s="9"/>
      <c r="G479" s="9"/>
      <c r="H479" s="9"/>
      <c r="I479" s="9"/>
      <c r="J479" s="9"/>
      <c r="K479" s="9"/>
      <c r="L479" s="9"/>
      <c r="M479" s="9"/>
      <c r="N479" s="9"/>
      <c r="O479" s="9"/>
      <c r="P479" s="9"/>
      <c r="S479" s="9"/>
      <c r="V479" s="9"/>
      <c r="W479" s="17"/>
      <c r="X479" s="9"/>
      <c r="Y479" s="9"/>
      <c r="Z479" s="9"/>
      <c r="AA479" s="9"/>
      <c r="AB479" s="9"/>
      <c r="AC479" s="9"/>
      <c r="AD479" s="9"/>
      <c r="AE479" s="9"/>
      <c r="AF479" s="9"/>
      <c r="AG479" s="9"/>
      <c r="AH479" s="9"/>
    </row>
    <row r="480" spans="1:34" x14ac:dyDescent="0.25">
      <c r="A480" s="9"/>
      <c r="B480" s="9"/>
      <c r="C480" s="9"/>
      <c r="D480" s="9"/>
      <c r="E480" s="9"/>
      <c r="F480" s="9"/>
      <c r="G480" s="9"/>
      <c r="H480" s="9"/>
      <c r="I480" s="9"/>
      <c r="J480" s="9"/>
      <c r="K480" s="9"/>
      <c r="L480" s="9"/>
      <c r="M480" s="9"/>
      <c r="N480" s="9"/>
      <c r="O480" s="9"/>
      <c r="P480" s="9"/>
      <c r="S480" s="9"/>
      <c r="V480" s="9"/>
      <c r="W480" s="17"/>
      <c r="X480" s="9"/>
      <c r="Y480" s="9"/>
      <c r="Z480" s="9"/>
      <c r="AA480" s="9"/>
      <c r="AB480" s="9"/>
      <c r="AC480" s="9"/>
      <c r="AD480" s="9"/>
      <c r="AE480" s="9"/>
      <c r="AF480" s="9"/>
      <c r="AG480" s="9"/>
      <c r="AH480" s="9"/>
    </row>
    <row r="481" spans="1:34" x14ac:dyDescent="0.25">
      <c r="A481" s="9"/>
      <c r="B481" s="9"/>
      <c r="C481" s="9"/>
      <c r="D481" s="9"/>
      <c r="E481" s="9"/>
      <c r="F481" s="9"/>
      <c r="G481" s="9"/>
      <c r="H481" s="9"/>
      <c r="I481" s="9"/>
      <c r="J481" s="9"/>
      <c r="K481" s="9"/>
      <c r="L481" s="9"/>
      <c r="M481" s="9"/>
      <c r="N481" s="9"/>
      <c r="O481" s="9"/>
      <c r="P481" s="9"/>
      <c r="S481" s="9"/>
      <c r="V481" s="9"/>
      <c r="W481" s="17"/>
      <c r="X481" s="9"/>
      <c r="Y481" s="9"/>
      <c r="Z481" s="9"/>
      <c r="AA481" s="9"/>
      <c r="AB481" s="9"/>
      <c r="AC481" s="9"/>
      <c r="AD481" s="9"/>
      <c r="AE481" s="9"/>
      <c r="AF481" s="9"/>
      <c r="AG481" s="9"/>
      <c r="AH481" s="9"/>
    </row>
    <row r="482" spans="1:34" x14ac:dyDescent="0.25">
      <c r="A482" s="9"/>
      <c r="B482" s="9"/>
      <c r="C482" s="9"/>
      <c r="D482" s="9"/>
      <c r="E482" s="9"/>
      <c r="F482" s="9"/>
      <c r="G482" s="9"/>
      <c r="H482" s="9"/>
      <c r="I482" s="9"/>
      <c r="J482" s="9"/>
      <c r="K482" s="9"/>
      <c r="L482" s="9"/>
      <c r="M482" s="9"/>
      <c r="N482" s="9"/>
      <c r="O482" s="9"/>
      <c r="P482" s="9"/>
      <c r="S482" s="9"/>
      <c r="V482" s="9"/>
      <c r="W482" s="17"/>
      <c r="X482" s="9"/>
      <c r="Y482" s="9"/>
      <c r="Z482" s="9"/>
      <c r="AA482" s="9"/>
      <c r="AB482" s="9"/>
      <c r="AC482" s="9"/>
      <c r="AD482" s="9"/>
      <c r="AE482" s="9"/>
      <c r="AF482" s="9"/>
      <c r="AG482" s="9"/>
      <c r="AH482" s="9"/>
    </row>
    <row r="483" spans="1:34" x14ac:dyDescent="0.25">
      <c r="A483" s="9"/>
      <c r="B483" s="9"/>
      <c r="C483" s="9"/>
      <c r="D483" s="9"/>
      <c r="E483" s="9"/>
      <c r="F483" s="9"/>
      <c r="G483" s="9"/>
      <c r="H483" s="9"/>
      <c r="I483" s="9"/>
      <c r="J483" s="9"/>
      <c r="K483" s="9"/>
      <c r="L483" s="9"/>
      <c r="M483" s="9"/>
      <c r="N483" s="9"/>
      <c r="O483" s="9"/>
      <c r="P483" s="9"/>
      <c r="S483" s="9"/>
      <c r="V483" s="9"/>
      <c r="W483" s="17"/>
      <c r="X483" s="9"/>
      <c r="Y483" s="9"/>
      <c r="Z483" s="9"/>
      <c r="AA483" s="9"/>
      <c r="AB483" s="9"/>
      <c r="AC483" s="9"/>
      <c r="AD483" s="9"/>
      <c r="AE483" s="9"/>
      <c r="AF483" s="9"/>
      <c r="AG483" s="9"/>
      <c r="AH483" s="9"/>
    </row>
    <row r="484" spans="1:34" x14ac:dyDescent="0.25">
      <c r="A484" s="9"/>
      <c r="B484" s="9"/>
      <c r="C484" s="9"/>
      <c r="D484" s="9"/>
      <c r="E484" s="9"/>
      <c r="F484" s="9"/>
      <c r="G484" s="9"/>
      <c r="H484" s="9"/>
      <c r="I484" s="9"/>
      <c r="J484" s="9"/>
      <c r="K484" s="9"/>
      <c r="L484" s="9"/>
      <c r="M484" s="9"/>
      <c r="N484" s="9"/>
      <c r="O484" s="9"/>
      <c r="P484" s="9"/>
      <c r="S484" s="9"/>
      <c r="V484" s="9"/>
      <c r="W484" s="17"/>
      <c r="X484" s="9"/>
      <c r="Y484" s="9"/>
      <c r="Z484" s="9"/>
      <c r="AA484" s="9"/>
      <c r="AB484" s="9"/>
      <c r="AC484" s="9"/>
      <c r="AD484" s="9"/>
      <c r="AE484" s="9"/>
      <c r="AF484" s="9"/>
      <c r="AG484" s="9"/>
      <c r="AH484" s="9"/>
    </row>
    <row r="485" spans="1:34" x14ac:dyDescent="0.25">
      <c r="A485" s="9"/>
      <c r="B485" s="9"/>
      <c r="C485" s="9"/>
      <c r="D485" s="9"/>
      <c r="E485" s="9"/>
      <c r="F485" s="9"/>
      <c r="G485" s="9"/>
      <c r="H485" s="9"/>
      <c r="I485" s="9"/>
      <c r="J485" s="9"/>
      <c r="K485" s="9"/>
      <c r="L485" s="9"/>
      <c r="M485" s="9"/>
      <c r="N485" s="9"/>
      <c r="O485" s="9"/>
      <c r="P485" s="9"/>
      <c r="S485" s="9"/>
      <c r="V485" s="9"/>
      <c r="W485" s="17"/>
      <c r="X485" s="9"/>
      <c r="Y485" s="9"/>
      <c r="Z485" s="9"/>
      <c r="AA485" s="9"/>
      <c r="AB485" s="9"/>
      <c r="AC485" s="9"/>
      <c r="AD485" s="9"/>
      <c r="AE485" s="9"/>
      <c r="AF485" s="9"/>
      <c r="AG485" s="9"/>
      <c r="AH485" s="9"/>
    </row>
    <row r="486" spans="1:34" x14ac:dyDescent="0.25">
      <c r="A486" s="9"/>
      <c r="B486" s="9"/>
      <c r="C486" s="9"/>
      <c r="D486" s="9"/>
      <c r="E486" s="9"/>
      <c r="F486" s="9"/>
      <c r="G486" s="9"/>
      <c r="H486" s="9"/>
      <c r="I486" s="9"/>
      <c r="J486" s="9"/>
      <c r="K486" s="9"/>
      <c r="L486" s="9"/>
      <c r="M486" s="9"/>
      <c r="N486" s="9"/>
      <c r="O486" s="9"/>
      <c r="P486" s="9"/>
      <c r="S486" s="9"/>
      <c r="V486" s="9"/>
      <c r="W486" s="17"/>
      <c r="X486" s="9"/>
      <c r="Y486" s="9"/>
      <c r="Z486" s="9"/>
      <c r="AA486" s="9"/>
      <c r="AB486" s="9"/>
      <c r="AC486" s="9"/>
      <c r="AD486" s="9"/>
      <c r="AE486" s="9"/>
      <c r="AF486" s="9"/>
      <c r="AG486" s="9"/>
      <c r="AH486" s="9"/>
    </row>
    <row r="487" spans="1:34" x14ac:dyDescent="0.25">
      <c r="A487" s="9"/>
      <c r="B487" s="9"/>
      <c r="C487" s="9"/>
      <c r="D487" s="9"/>
      <c r="E487" s="9"/>
      <c r="F487" s="9"/>
      <c r="G487" s="9"/>
      <c r="H487" s="9"/>
      <c r="I487" s="9"/>
      <c r="J487" s="9"/>
      <c r="K487" s="9"/>
      <c r="L487" s="9"/>
      <c r="M487" s="9"/>
      <c r="N487" s="9"/>
      <c r="O487" s="9"/>
      <c r="P487" s="9"/>
      <c r="S487" s="9"/>
      <c r="V487" s="9"/>
      <c r="W487" s="17"/>
      <c r="X487" s="9"/>
      <c r="Y487" s="9"/>
      <c r="Z487" s="9"/>
      <c r="AA487" s="9"/>
      <c r="AB487" s="9"/>
      <c r="AC487" s="9"/>
      <c r="AD487" s="9"/>
      <c r="AE487" s="9"/>
      <c r="AF487" s="9"/>
      <c r="AG487" s="9"/>
      <c r="AH487" s="9"/>
    </row>
    <row r="488" spans="1:34" x14ac:dyDescent="0.25">
      <c r="A488" s="9"/>
      <c r="B488" s="9"/>
      <c r="C488" s="9"/>
      <c r="D488" s="9"/>
      <c r="E488" s="9"/>
      <c r="F488" s="9"/>
      <c r="G488" s="9"/>
      <c r="H488" s="9"/>
      <c r="I488" s="9"/>
      <c r="J488" s="9"/>
      <c r="K488" s="9"/>
      <c r="L488" s="9"/>
      <c r="M488" s="9"/>
      <c r="N488" s="9"/>
      <c r="O488" s="9"/>
      <c r="P488" s="9"/>
      <c r="S488" s="9"/>
      <c r="V488" s="9"/>
      <c r="W488" s="17"/>
      <c r="X488" s="9"/>
      <c r="Y488" s="9"/>
      <c r="Z488" s="9"/>
      <c r="AA488" s="9"/>
      <c r="AB488" s="9"/>
      <c r="AC488" s="9"/>
      <c r="AD488" s="9"/>
      <c r="AE488" s="9"/>
      <c r="AF488" s="9"/>
      <c r="AG488" s="9"/>
      <c r="AH488" s="9"/>
    </row>
    <row r="489" spans="1:34" x14ac:dyDescent="0.25">
      <c r="A489" s="9"/>
      <c r="B489" s="9"/>
      <c r="C489" s="9"/>
      <c r="D489" s="9"/>
      <c r="E489" s="9"/>
      <c r="F489" s="9"/>
      <c r="G489" s="9"/>
      <c r="H489" s="9"/>
      <c r="I489" s="9"/>
      <c r="J489" s="9"/>
      <c r="K489" s="9"/>
      <c r="L489" s="9"/>
      <c r="M489" s="9"/>
      <c r="N489" s="9"/>
      <c r="O489" s="9"/>
      <c r="P489" s="9"/>
      <c r="S489" s="9"/>
      <c r="V489" s="9"/>
      <c r="W489" s="17"/>
      <c r="X489" s="9"/>
      <c r="Y489" s="9"/>
      <c r="Z489" s="9"/>
      <c r="AA489" s="9"/>
      <c r="AB489" s="9"/>
      <c r="AC489" s="9"/>
      <c r="AD489" s="9"/>
      <c r="AE489" s="9"/>
      <c r="AF489" s="9"/>
      <c r="AG489" s="9"/>
      <c r="AH489" s="9"/>
    </row>
    <row r="490" spans="1:34" x14ac:dyDescent="0.25">
      <c r="A490" s="9"/>
      <c r="B490" s="9"/>
      <c r="C490" s="9"/>
      <c r="D490" s="9"/>
      <c r="E490" s="9"/>
      <c r="F490" s="9"/>
      <c r="G490" s="9"/>
      <c r="H490" s="9"/>
      <c r="I490" s="9"/>
      <c r="J490" s="9"/>
      <c r="K490" s="9"/>
      <c r="L490" s="9"/>
      <c r="M490" s="9"/>
      <c r="N490" s="9"/>
      <c r="O490" s="9"/>
      <c r="P490" s="9"/>
      <c r="S490" s="9"/>
      <c r="V490" s="9"/>
      <c r="W490" s="17"/>
      <c r="X490" s="9"/>
      <c r="Y490" s="9"/>
      <c r="Z490" s="9"/>
      <c r="AA490" s="9"/>
      <c r="AB490" s="9"/>
      <c r="AC490" s="9"/>
      <c r="AD490" s="9"/>
      <c r="AE490" s="9"/>
      <c r="AF490" s="9"/>
      <c r="AG490" s="9"/>
      <c r="AH490" s="9"/>
    </row>
    <row r="491" spans="1:34" x14ac:dyDescent="0.25">
      <c r="A491" s="9"/>
      <c r="B491" s="9"/>
      <c r="C491" s="9"/>
      <c r="D491" s="9"/>
      <c r="E491" s="9"/>
      <c r="F491" s="9"/>
      <c r="G491" s="9"/>
      <c r="H491" s="9"/>
      <c r="I491" s="9"/>
      <c r="J491" s="9"/>
      <c r="K491" s="9"/>
      <c r="L491" s="9"/>
      <c r="M491" s="9"/>
      <c r="N491" s="9"/>
      <c r="O491" s="9"/>
      <c r="P491" s="9"/>
      <c r="S491" s="9"/>
      <c r="V491" s="9"/>
      <c r="W491" s="17"/>
      <c r="X491" s="9"/>
      <c r="Y491" s="9"/>
      <c r="Z491" s="9"/>
      <c r="AA491" s="9"/>
      <c r="AB491" s="9"/>
      <c r="AC491" s="9"/>
      <c r="AD491" s="9"/>
      <c r="AE491" s="9"/>
      <c r="AF491" s="9"/>
      <c r="AG491" s="9"/>
      <c r="AH491" s="9"/>
    </row>
    <row r="492" spans="1:34" x14ac:dyDescent="0.25">
      <c r="A492" s="9"/>
      <c r="B492" s="9"/>
      <c r="C492" s="9"/>
      <c r="D492" s="9"/>
      <c r="E492" s="9"/>
      <c r="F492" s="9"/>
      <c r="G492" s="9"/>
      <c r="H492" s="9"/>
      <c r="I492" s="9"/>
      <c r="J492" s="9"/>
      <c r="K492" s="9"/>
      <c r="L492" s="9"/>
      <c r="M492" s="9"/>
      <c r="N492" s="9"/>
      <c r="O492" s="9"/>
      <c r="P492" s="9"/>
      <c r="S492" s="9"/>
      <c r="V492" s="9"/>
      <c r="W492" s="17"/>
      <c r="X492" s="9"/>
      <c r="Y492" s="9"/>
      <c r="Z492" s="9"/>
      <c r="AA492" s="9"/>
      <c r="AB492" s="9"/>
      <c r="AC492" s="9"/>
      <c r="AD492" s="9"/>
      <c r="AE492" s="9"/>
      <c r="AF492" s="9"/>
      <c r="AG492" s="9"/>
      <c r="AH492" s="9"/>
    </row>
    <row r="493" spans="1:34" x14ac:dyDescent="0.25">
      <c r="A493" s="9"/>
      <c r="B493" s="9"/>
      <c r="C493" s="9"/>
      <c r="D493" s="9"/>
      <c r="E493" s="9"/>
      <c r="F493" s="9"/>
      <c r="G493" s="9"/>
      <c r="H493" s="9"/>
      <c r="I493" s="9"/>
      <c r="J493" s="9"/>
      <c r="K493" s="9"/>
      <c r="L493" s="9"/>
      <c r="M493" s="9"/>
      <c r="N493" s="9"/>
      <c r="O493" s="9"/>
      <c r="P493" s="9"/>
      <c r="S493" s="9"/>
      <c r="V493" s="9"/>
      <c r="W493" s="17"/>
      <c r="X493" s="9"/>
      <c r="Y493" s="9"/>
      <c r="Z493" s="9"/>
      <c r="AA493" s="9"/>
      <c r="AB493" s="9"/>
      <c r="AC493" s="9"/>
      <c r="AD493" s="9"/>
      <c r="AE493" s="9"/>
      <c r="AF493" s="9"/>
      <c r="AG493" s="9"/>
      <c r="AH493" s="9"/>
    </row>
    <row r="494" spans="1:34" x14ac:dyDescent="0.25">
      <c r="A494" s="9"/>
      <c r="B494" s="9"/>
      <c r="C494" s="9"/>
      <c r="D494" s="9"/>
      <c r="E494" s="9"/>
      <c r="F494" s="9"/>
      <c r="G494" s="9"/>
      <c r="H494" s="9"/>
      <c r="I494" s="9"/>
      <c r="J494" s="9"/>
      <c r="K494" s="9"/>
      <c r="L494" s="9"/>
      <c r="M494" s="9"/>
      <c r="N494" s="9"/>
      <c r="O494" s="9"/>
      <c r="P494" s="9"/>
      <c r="S494" s="9"/>
      <c r="V494" s="9"/>
      <c r="W494" s="17"/>
      <c r="X494" s="9"/>
      <c r="Y494" s="9"/>
      <c r="Z494" s="9"/>
      <c r="AA494" s="9"/>
      <c r="AB494" s="9"/>
      <c r="AC494" s="9"/>
      <c r="AD494" s="9"/>
      <c r="AE494" s="9"/>
      <c r="AF494" s="9"/>
      <c r="AG494" s="9"/>
      <c r="AH494" s="9"/>
    </row>
    <row r="495" spans="1:34" x14ac:dyDescent="0.25">
      <c r="A495" s="9"/>
      <c r="B495" s="9"/>
      <c r="C495" s="9"/>
      <c r="D495" s="9"/>
      <c r="E495" s="9"/>
      <c r="F495" s="9"/>
      <c r="G495" s="9"/>
      <c r="H495" s="9"/>
      <c r="I495" s="9"/>
      <c r="J495" s="9"/>
      <c r="K495" s="9"/>
      <c r="L495" s="9"/>
      <c r="M495" s="9"/>
      <c r="N495" s="9"/>
      <c r="O495" s="9"/>
      <c r="P495" s="9"/>
      <c r="S495" s="9"/>
      <c r="V495" s="9"/>
      <c r="W495" s="17"/>
      <c r="X495" s="9"/>
      <c r="Y495" s="9"/>
      <c r="Z495" s="9"/>
      <c r="AA495" s="9"/>
      <c r="AB495" s="9"/>
      <c r="AC495" s="9"/>
      <c r="AD495" s="9"/>
      <c r="AE495" s="9"/>
      <c r="AF495" s="9"/>
      <c r="AG495" s="9"/>
      <c r="AH495" s="9"/>
    </row>
    <row r="496" spans="1:34" x14ac:dyDescent="0.25">
      <c r="A496" s="9"/>
      <c r="B496" s="9"/>
      <c r="C496" s="9"/>
      <c r="D496" s="9"/>
      <c r="E496" s="9"/>
      <c r="F496" s="9"/>
      <c r="G496" s="9"/>
      <c r="H496" s="9"/>
      <c r="I496" s="9"/>
      <c r="J496" s="9"/>
      <c r="K496" s="9"/>
      <c r="L496" s="9"/>
      <c r="M496" s="9"/>
      <c r="N496" s="9"/>
      <c r="O496" s="9"/>
      <c r="P496" s="9"/>
      <c r="S496" s="9"/>
      <c r="V496" s="9"/>
      <c r="W496" s="17"/>
      <c r="X496" s="9"/>
      <c r="Y496" s="9"/>
      <c r="Z496" s="9"/>
      <c r="AA496" s="9"/>
      <c r="AB496" s="9"/>
      <c r="AC496" s="9"/>
      <c r="AD496" s="9"/>
      <c r="AE496" s="9"/>
      <c r="AF496" s="9"/>
      <c r="AG496" s="9"/>
      <c r="AH496" s="9"/>
    </row>
    <row r="497" spans="1:34" x14ac:dyDescent="0.25">
      <c r="A497" s="9"/>
      <c r="B497" s="9"/>
      <c r="C497" s="9"/>
      <c r="D497" s="9"/>
      <c r="E497" s="9"/>
      <c r="F497" s="9"/>
      <c r="G497" s="9"/>
      <c r="H497" s="9"/>
      <c r="I497" s="9"/>
      <c r="J497" s="9"/>
      <c r="K497" s="9"/>
      <c r="L497" s="9"/>
      <c r="M497" s="9"/>
      <c r="N497" s="9"/>
      <c r="O497" s="9"/>
      <c r="P497" s="9"/>
      <c r="S497" s="9"/>
      <c r="V497" s="9"/>
      <c r="W497" s="17"/>
      <c r="X497" s="9"/>
      <c r="Y497" s="9"/>
      <c r="Z497" s="9"/>
      <c r="AA497" s="9"/>
      <c r="AB497" s="9"/>
      <c r="AC497" s="9"/>
      <c r="AD497" s="9"/>
      <c r="AE497" s="9"/>
      <c r="AF497" s="9"/>
      <c r="AG497" s="9"/>
      <c r="AH497" s="9"/>
    </row>
    <row r="498" spans="1:34" x14ac:dyDescent="0.25">
      <c r="A498" s="9"/>
      <c r="B498" s="9"/>
      <c r="C498" s="9"/>
      <c r="D498" s="9"/>
      <c r="E498" s="9"/>
      <c r="F498" s="9"/>
      <c r="G498" s="9"/>
      <c r="H498" s="9"/>
      <c r="I498" s="9"/>
      <c r="J498" s="9"/>
      <c r="K498" s="9"/>
      <c r="L498" s="9"/>
      <c r="M498" s="9"/>
      <c r="N498" s="9"/>
      <c r="O498" s="9"/>
      <c r="P498" s="9"/>
      <c r="S498" s="9"/>
      <c r="V498" s="9"/>
      <c r="W498" s="17"/>
      <c r="X498" s="9"/>
      <c r="Y498" s="9"/>
      <c r="Z498" s="9"/>
      <c r="AA498" s="9"/>
      <c r="AB498" s="9"/>
      <c r="AC498" s="9"/>
      <c r="AD498" s="9"/>
      <c r="AE498" s="9"/>
      <c r="AF498" s="9"/>
      <c r="AG498" s="9"/>
      <c r="AH498" s="9"/>
    </row>
    <row r="499" spans="1:34" x14ac:dyDescent="0.25">
      <c r="A499" s="9"/>
      <c r="B499" s="9"/>
      <c r="C499" s="9"/>
      <c r="D499" s="9"/>
      <c r="E499" s="9"/>
      <c r="F499" s="9"/>
      <c r="G499" s="9"/>
      <c r="H499" s="9"/>
      <c r="I499" s="9"/>
      <c r="J499" s="9"/>
      <c r="K499" s="9"/>
      <c r="L499" s="9"/>
      <c r="M499" s="9"/>
      <c r="N499" s="9"/>
      <c r="O499" s="9"/>
      <c r="P499" s="9"/>
      <c r="S499" s="9"/>
      <c r="V499" s="9"/>
      <c r="W499" s="17"/>
      <c r="X499" s="9"/>
      <c r="Y499" s="9"/>
      <c r="Z499" s="9"/>
      <c r="AA499" s="9"/>
      <c r="AB499" s="9"/>
      <c r="AC499" s="9"/>
      <c r="AD499" s="9"/>
      <c r="AE499" s="9"/>
      <c r="AF499" s="9"/>
      <c r="AG499" s="9"/>
      <c r="AH499" s="9"/>
    </row>
    <row r="500" spans="1:34" x14ac:dyDescent="0.25">
      <c r="A500" s="9"/>
      <c r="B500" s="9"/>
      <c r="C500" s="9"/>
      <c r="D500" s="9"/>
      <c r="E500" s="9"/>
      <c r="F500" s="9"/>
      <c r="G500" s="9"/>
      <c r="H500" s="9"/>
      <c r="I500" s="9"/>
      <c r="J500" s="9"/>
      <c r="K500" s="9"/>
      <c r="L500" s="9"/>
      <c r="M500" s="9"/>
      <c r="N500" s="9"/>
      <c r="O500" s="9"/>
      <c r="P500" s="9"/>
      <c r="S500" s="9"/>
      <c r="V500" s="9"/>
      <c r="W500" s="17"/>
      <c r="X500" s="9"/>
      <c r="Y500" s="9"/>
      <c r="Z500" s="9"/>
      <c r="AA500" s="9"/>
      <c r="AB500" s="9"/>
      <c r="AC500" s="9"/>
      <c r="AD500" s="9"/>
      <c r="AE500" s="9"/>
      <c r="AF500" s="9"/>
      <c r="AG500" s="9"/>
      <c r="AH500" s="9"/>
    </row>
    <row r="501" spans="1:34" x14ac:dyDescent="0.25">
      <c r="A501" s="9"/>
      <c r="B501" s="9"/>
      <c r="C501" s="9"/>
      <c r="D501" s="9"/>
      <c r="E501" s="9"/>
      <c r="F501" s="9"/>
      <c r="G501" s="9"/>
      <c r="H501" s="9"/>
      <c r="I501" s="9"/>
      <c r="J501" s="9"/>
      <c r="K501" s="9"/>
      <c r="L501" s="9"/>
      <c r="M501" s="9"/>
      <c r="N501" s="9"/>
      <c r="O501" s="9"/>
      <c r="P501" s="9"/>
      <c r="S501" s="9"/>
      <c r="V501" s="9"/>
      <c r="W501" s="17"/>
      <c r="X501" s="9"/>
      <c r="Y501" s="9"/>
      <c r="Z501" s="9"/>
      <c r="AA501" s="9"/>
      <c r="AB501" s="9"/>
      <c r="AC501" s="9"/>
      <c r="AD501" s="9"/>
      <c r="AE501" s="9"/>
      <c r="AF501" s="9"/>
      <c r="AG501" s="9"/>
      <c r="AH501" s="9"/>
    </row>
    <row r="502" spans="1:34" x14ac:dyDescent="0.25">
      <c r="A502" s="9"/>
      <c r="B502" s="9"/>
      <c r="C502" s="9"/>
      <c r="D502" s="9"/>
      <c r="E502" s="9"/>
      <c r="F502" s="9"/>
      <c r="G502" s="9"/>
      <c r="H502" s="9"/>
      <c r="I502" s="9"/>
      <c r="J502" s="9"/>
      <c r="K502" s="9"/>
      <c r="L502" s="9"/>
      <c r="M502" s="9"/>
      <c r="N502" s="9"/>
      <c r="O502" s="9"/>
      <c r="P502" s="9"/>
      <c r="S502" s="9"/>
      <c r="V502" s="9"/>
      <c r="W502" s="17"/>
      <c r="X502" s="9"/>
      <c r="Y502" s="9"/>
      <c r="Z502" s="9"/>
      <c r="AA502" s="9"/>
      <c r="AB502" s="9"/>
      <c r="AC502" s="9"/>
      <c r="AD502" s="9"/>
      <c r="AE502" s="9"/>
      <c r="AF502" s="9"/>
      <c r="AG502" s="9"/>
      <c r="AH502" s="9"/>
    </row>
    <row r="503" spans="1:34" x14ac:dyDescent="0.25">
      <c r="A503" s="9"/>
      <c r="B503" s="9"/>
      <c r="C503" s="9"/>
      <c r="D503" s="9"/>
      <c r="E503" s="9"/>
      <c r="F503" s="9"/>
      <c r="G503" s="9"/>
      <c r="H503" s="9"/>
      <c r="I503" s="9"/>
      <c r="J503" s="9"/>
      <c r="K503" s="9"/>
      <c r="L503" s="9"/>
      <c r="M503" s="9"/>
      <c r="N503" s="9"/>
      <c r="O503" s="9"/>
      <c r="P503" s="9"/>
      <c r="S503" s="9"/>
      <c r="V503" s="9"/>
      <c r="W503" s="17"/>
      <c r="X503" s="9"/>
      <c r="Y503" s="9"/>
      <c r="Z503" s="9"/>
      <c r="AA503" s="9"/>
      <c r="AB503" s="9"/>
      <c r="AC503" s="9"/>
      <c r="AD503" s="9"/>
      <c r="AE503" s="9"/>
      <c r="AF503" s="9"/>
      <c r="AG503" s="9"/>
      <c r="AH503" s="9"/>
    </row>
    <row r="504" spans="1:34" x14ac:dyDescent="0.25">
      <c r="A504" s="9"/>
      <c r="B504" s="9"/>
      <c r="C504" s="9"/>
      <c r="D504" s="9"/>
      <c r="E504" s="9"/>
      <c r="F504" s="9"/>
      <c r="G504" s="9"/>
      <c r="H504" s="9"/>
      <c r="I504" s="9"/>
      <c r="J504" s="9"/>
      <c r="K504" s="9"/>
      <c r="L504" s="9"/>
      <c r="M504" s="9"/>
      <c r="N504" s="9"/>
      <c r="O504" s="9"/>
      <c r="P504" s="9"/>
      <c r="S504" s="9"/>
      <c r="V504" s="9"/>
      <c r="W504" s="17"/>
      <c r="X504" s="9"/>
      <c r="Y504" s="9"/>
      <c r="Z504" s="9"/>
      <c r="AA504" s="9"/>
      <c r="AB504" s="9"/>
      <c r="AC504" s="9"/>
      <c r="AD504" s="9"/>
      <c r="AE504" s="9"/>
      <c r="AF504" s="9"/>
      <c r="AG504" s="9"/>
      <c r="AH504" s="9"/>
    </row>
    <row r="505" spans="1:34" x14ac:dyDescent="0.25">
      <c r="A505" s="9"/>
      <c r="B505" s="9"/>
      <c r="C505" s="9"/>
      <c r="D505" s="9"/>
      <c r="E505" s="9"/>
      <c r="F505" s="9"/>
      <c r="G505" s="9"/>
      <c r="H505" s="9"/>
      <c r="I505" s="9"/>
      <c r="J505" s="9"/>
      <c r="K505" s="9"/>
      <c r="L505" s="9"/>
      <c r="M505" s="9"/>
      <c r="N505" s="9"/>
      <c r="O505" s="9"/>
      <c r="P505" s="9"/>
      <c r="S505" s="9"/>
      <c r="V505" s="9"/>
      <c r="W505" s="17"/>
      <c r="X505" s="9"/>
      <c r="Y505" s="9"/>
      <c r="Z505" s="9"/>
      <c r="AA505" s="9"/>
      <c r="AB505" s="9"/>
      <c r="AC505" s="9"/>
      <c r="AD505" s="9"/>
      <c r="AE505" s="9"/>
      <c r="AF505" s="9"/>
      <c r="AG505" s="9"/>
      <c r="AH505" s="9"/>
    </row>
    <row r="506" spans="1:34" x14ac:dyDescent="0.25">
      <c r="A506" s="9"/>
      <c r="B506" s="9"/>
      <c r="C506" s="9"/>
      <c r="D506" s="9"/>
      <c r="E506" s="9"/>
      <c r="F506" s="9"/>
      <c r="G506" s="9"/>
      <c r="H506" s="9"/>
      <c r="I506" s="9"/>
      <c r="J506" s="9"/>
      <c r="K506" s="9"/>
      <c r="L506" s="9"/>
      <c r="M506" s="9"/>
      <c r="N506" s="9"/>
      <c r="O506" s="9"/>
      <c r="P506" s="9"/>
      <c r="S506" s="9"/>
      <c r="V506" s="9"/>
      <c r="W506" s="17"/>
      <c r="X506" s="9"/>
      <c r="Y506" s="9"/>
      <c r="Z506" s="9"/>
      <c r="AA506" s="9"/>
      <c r="AB506" s="9"/>
      <c r="AC506" s="9"/>
      <c r="AD506" s="9"/>
      <c r="AE506" s="9"/>
      <c r="AF506" s="9"/>
      <c r="AG506" s="9"/>
      <c r="AH506" s="9"/>
    </row>
    <row r="507" spans="1:34" x14ac:dyDescent="0.25">
      <c r="A507" s="9"/>
      <c r="B507" s="9"/>
      <c r="C507" s="9"/>
      <c r="D507" s="9"/>
      <c r="E507" s="9"/>
      <c r="F507" s="9"/>
      <c r="G507" s="9"/>
      <c r="H507" s="9"/>
      <c r="I507" s="9"/>
      <c r="J507" s="9"/>
      <c r="K507" s="9"/>
      <c r="L507" s="9"/>
      <c r="M507" s="9"/>
      <c r="N507" s="9"/>
      <c r="O507" s="9"/>
      <c r="P507" s="9"/>
      <c r="S507" s="9"/>
      <c r="V507" s="9"/>
      <c r="W507" s="17"/>
      <c r="X507" s="9"/>
      <c r="Y507" s="9"/>
      <c r="Z507" s="9"/>
      <c r="AA507" s="9"/>
      <c r="AB507" s="9"/>
      <c r="AC507" s="9"/>
      <c r="AD507" s="9"/>
      <c r="AE507" s="9"/>
      <c r="AF507" s="9"/>
      <c r="AG507" s="9"/>
      <c r="AH507" s="9"/>
    </row>
    <row r="508" spans="1:34" x14ac:dyDescent="0.25">
      <c r="A508" s="9"/>
      <c r="B508" s="9"/>
      <c r="C508" s="9"/>
      <c r="D508" s="9"/>
      <c r="E508" s="9"/>
      <c r="F508" s="9"/>
      <c r="G508" s="9"/>
      <c r="H508" s="9"/>
      <c r="I508" s="9"/>
      <c r="J508" s="9"/>
      <c r="K508" s="9"/>
      <c r="L508" s="9"/>
      <c r="M508" s="9"/>
      <c r="N508" s="9"/>
      <c r="O508" s="9"/>
      <c r="P508" s="9"/>
      <c r="S508" s="9"/>
      <c r="V508" s="9"/>
      <c r="W508" s="17"/>
      <c r="X508" s="9"/>
      <c r="Y508" s="9"/>
      <c r="Z508" s="9"/>
      <c r="AA508" s="9"/>
      <c r="AB508" s="9"/>
      <c r="AC508" s="9"/>
      <c r="AD508" s="9"/>
      <c r="AE508" s="9"/>
      <c r="AF508" s="9"/>
      <c r="AG508" s="9"/>
      <c r="AH508" s="9"/>
    </row>
    <row r="509" spans="1:34" x14ac:dyDescent="0.25">
      <c r="A509" s="9"/>
      <c r="B509" s="9"/>
      <c r="C509" s="9"/>
      <c r="D509" s="9"/>
      <c r="E509" s="9"/>
      <c r="F509" s="9"/>
      <c r="G509" s="9"/>
      <c r="H509" s="9"/>
      <c r="I509" s="9"/>
      <c r="J509" s="9"/>
      <c r="K509" s="9"/>
      <c r="L509" s="9"/>
      <c r="M509" s="9"/>
      <c r="N509" s="9"/>
      <c r="O509" s="9"/>
      <c r="P509" s="9"/>
      <c r="S509" s="9"/>
      <c r="V509" s="9"/>
      <c r="W509" s="17"/>
      <c r="X509" s="9"/>
      <c r="Y509" s="9"/>
      <c r="Z509" s="9"/>
      <c r="AA509" s="9"/>
      <c r="AB509" s="9"/>
      <c r="AC509" s="9"/>
      <c r="AD509" s="9"/>
      <c r="AE509" s="9"/>
      <c r="AF509" s="9"/>
      <c r="AG509" s="9"/>
      <c r="AH509" s="9"/>
    </row>
    <row r="510" spans="1:34" x14ac:dyDescent="0.25">
      <c r="A510" s="9"/>
      <c r="B510" s="9"/>
      <c r="C510" s="9"/>
      <c r="D510" s="9"/>
      <c r="E510" s="9"/>
      <c r="F510" s="9"/>
      <c r="G510" s="9"/>
      <c r="H510" s="9"/>
      <c r="I510" s="9"/>
      <c r="J510" s="9"/>
      <c r="K510" s="9"/>
      <c r="L510" s="9"/>
      <c r="M510" s="9"/>
      <c r="N510" s="9"/>
      <c r="O510" s="9"/>
      <c r="P510" s="9"/>
      <c r="S510" s="9"/>
      <c r="V510" s="9"/>
      <c r="W510" s="17"/>
      <c r="X510" s="9"/>
      <c r="Y510" s="9"/>
      <c r="Z510" s="9"/>
      <c r="AA510" s="9"/>
      <c r="AB510" s="9"/>
      <c r="AC510" s="9"/>
      <c r="AD510" s="9"/>
      <c r="AE510" s="9"/>
      <c r="AF510" s="9"/>
      <c r="AG510" s="9"/>
      <c r="AH510" s="9"/>
    </row>
    <row r="511" spans="1:34" x14ac:dyDescent="0.25">
      <c r="A511" s="9"/>
      <c r="B511" s="9"/>
      <c r="C511" s="9"/>
      <c r="D511" s="9"/>
      <c r="E511" s="9"/>
      <c r="F511" s="9"/>
      <c r="G511" s="9"/>
      <c r="H511" s="9"/>
      <c r="I511" s="9"/>
      <c r="J511" s="9"/>
      <c r="K511" s="9"/>
      <c r="L511" s="9"/>
      <c r="M511" s="9"/>
      <c r="N511" s="9"/>
      <c r="O511" s="9"/>
      <c r="P511" s="9"/>
      <c r="S511" s="9"/>
      <c r="V511" s="9"/>
      <c r="W511" s="17"/>
      <c r="X511" s="9"/>
      <c r="Y511" s="9"/>
      <c r="Z511" s="9"/>
      <c r="AA511" s="9"/>
      <c r="AB511" s="9"/>
      <c r="AC511" s="9"/>
      <c r="AD511" s="9"/>
      <c r="AE511" s="9"/>
      <c r="AF511" s="9"/>
      <c r="AG511" s="9"/>
      <c r="AH511" s="9"/>
    </row>
    <row r="512" spans="1:34" x14ac:dyDescent="0.25">
      <c r="A512" s="9"/>
      <c r="B512" s="9"/>
      <c r="C512" s="9"/>
      <c r="D512" s="9"/>
      <c r="E512" s="9"/>
      <c r="F512" s="9"/>
      <c r="G512" s="9"/>
      <c r="H512" s="9"/>
      <c r="I512" s="9"/>
      <c r="J512" s="9"/>
      <c r="K512" s="9"/>
      <c r="L512" s="9"/>
      <c r="M512" s="9"/>
      <c r="N512" s="9"/>
      <c r="O512" s="9"/>
      <c r="P512" s="9"/>
      <c r="S512" s="9"/>
      <c r="V512" s="9"/>
      <c r="W512" s="17"/>
      <c r="X512" s="9"/>
      <c r="Y512" s="9"/>
      <c r="Z512" s="9"/>
      <c r="AA512" s="9"/>
      <c r="AB512" s="9"/>
      <c r="AC512" s="9"/>
      <c r="AD512" s="9"/>
      <c r="AE512" s="9"/>
      <c r="AF512" s="9"/>
      <c r="AG512" s="9"/>
      <c r="AH512" s="9"/>
    </row>
    <row r="513" spans="1:34" x14ac:dyDescent="0.25">
      <c r="A513" s="9"/>
      <c r="B513" s="9"/>
      <c r="C513" s="9"/>
      <c r="D513" s="9"/>
      <c r="E513" s="9"/>
      <c r="F513" s="9"/>
      <c r="G513" s="9"/>
      <c r="H513" s="9"/>
      <c r="I513" s="9"/>
      <c r="J513" s="9"/>
      <c r="K513" s="9"/>
      <c r="L513" s="9"/>
      <c r="M513" s="9"/>
      <c r="N513" s="9"/>
      <c r="O513" s="9"/>
      <c r="P513" s="9"/>
      <c r="S513" s="9"/>
      <c r="V513" s="9"/>
      <c r="W513" s="17"/>
      <c r="X513" s="9"/>
      <c r="Y513" s="9"/>
      <c r="Z513" s="9"/>
      <c r="AA513" s="9"/>
      <c r="AB513" s="9"/>
      <c r="AC513" s="9"/>
      <c r="AD513" s="9"/>
      <c r="AE513" s="9"/>
      <c r="AF513" s="9"/>
      <c r="AG513" s="9"/>
      <c r="AH513" s="9"/>
    </row>
    <row r="514" spans="1:34" x14ac:dyDescent="0.25">
      <c r="A514" s="9"/>
      <c r="B514" s="9"/>
      <c r="C514" s="9"/>
      <c r="D514" s="9"/>
      <c r="E514" s="9"/>
      <c r="F514" s="9"/>
      <c r="G514" s="9"/>
      <c r="H514" s="9"/>
      <c r="I514" s="9"/>
      <c r="J514" s="9"/>
      <c r="K514" s="9"/>
      <c r="L514" s="9"/>
      <c r="M514" s="9"/>
      <c r="N514" s="9"/>
      <c r="O514" s="9"/>
      <c r="P514" s="9"/>
      <c r="S514" s="9"/>
      <c r="V514" s="9"/>
      <c r="W514" s="17"/>
      <c r="X514" s="9"/>
      <c r="Y514" s="9"/>
      <c r="Z514" s="9"/>
      <c r="AA514" s="9"/>
      <c r="AB514" s="9"/>
      <c r="AC514" s="9"/>
      <c r="AD514" s="9"/>
      <c r="AE514" s="9"/>
      <c r="AF514" s="9"/>
      <c r="AG514" s="9"/>
      <c r="AH514" s="9"/>
    </row>
    <row r="515" spans="1:34" x14ac:dyDescent="0.25">
      <c r="A515" s="9"/>
      <c r="B515" s="9"/>
      <c r="C515" s="9"/>
      <c r="D515" s="9"/>
      <c r="E515" s="9"/>
      <c r="F515" s="9"/>
      <c r="G515" s="9"/>
      <c r="H515" s="9"/>
      <c r="I515" s="9"/>
      <c r="J515" s="9"/>
      <c r="K515" s="9"/>
      <c r="L515" s="9"/>
      <c r="M515" s="9"/>
      <c r="N515" s="9"/>
      <c r="O515" s="9"/>
      <c r="P515" s="9"/>
      <c r="S515" s="9"/>
      <c r="V515" s="9"/>
      <c r="W515" s="17"/>
      <c r="X515" s="9"/>
      <c r="Y515" s="9"/>
      <c r="Z515" s="9"/>
      <c r="AA515" s="9"/>
      <c r="AB515" s="9"/>
      <c r="AC515" s="9"/>
      <c r="AD515" s="9"/>
      <c r="AE515" s="9"/>
      <c r="AF515" s="9"/>
      <c r="AG515" s="9"/>
      <c r="AH515" s="9"/>
    </row>
    <row r="516" spans="1:34" x14ac:dyDescent="0.25">
      <c r="A516" s="9"/>
      <c r="B516" s="9"/>
      <c r="C516" s="9"/>
      <c r="D516" s="9"/>
      <c r="E516" s="9"/>
      <c r="F516" s="9"/>
      <c r="G516" s="9"/>
      <c r="H516" s="9"/>
      <c r="I516" s="9"/>
      <c r="J516" s="9"/>
      <c r="K516" s="9"/>
      <c r="L516" s="9"/>
      <c r="M516" s="9"/>
      <c r="N516" s="9"/>
      <c r="O516" s="9"/>
      <c r="P516" s="9"/>
      <c r="S516" s="9"/>
      <c r="V516" s="9"/>
      <c r="W516" s="17"/>
      <c r="X516" s="9"/>
      <c r="Y516" s="9"/>
      <c r="Z516" s="9"/>
      <c r="AA516" s="9"/>
      <c r="AB516" s="9"/>
      <c r="AC516" s="9"/>
      <c r="AD516" s="9"/>
      <c r="AE516" s="9"/>
      <c r="AF516" s="9"/>
      <c r="AG516" s="9"/>
      <c r="AH516" s="9"/>
    </row>
    <row r="517" spans="1:34" x14ac:dyDescent="0.25">
      <c r="A517" s="9"/>
      <c r="B517" s="9"/>
      <c r="C517" s="9"/>
      <c r="D517" s="9"/>
      <c r="E517" s="9"/>
      <c r="F517" s="9"/>
      <c r="G517" s="9"/>
      <c r="H517" s="9"/>
      <c r="I517" s="9"/>
      <c r="J517" s="9"/>
      <c r="K517" s="9"/>
      <c r="L517" s="9"/>
      <c r="M517" s="9"/>
      <c r="N517" s="9"/>
      <c r="O517" s="9"/>
      <c r="P517" s="9"/>
      <c r="S517" s="9"/>
      <c r="V517" s="9"/>
      <c r="W517" s="17"/>
      <c r="X517" s="9"/>
      <c r="Y517" s="9"/>
      <c r="Z517" s="9"/>
      <c r="AA517" s="9"/>
      <c r="AB517" s="9"/>
      <c r="AC517" s="9"/>
      <c r="AD517" s="9"/>
      <c r="AE517" s="9"/>
      <c r="AF517" s="9"/>
      <c r="AG517" s="9"/>
      <c r="AH517" s="9"/>
    </row>
    <row r="518" spans="1:34" x14ac:dyDescent="0.25">
      <c r="A518" s="9"/>
      <c r="B518" s="9"/>
      <c r="C518" s="9"/>
      <c r="D518" s="9"/>
      <c r="E518" s="9"/>
      <c r="F518" s="9"/>
      <c r="G518" s="9"/>
      <c r="H518" s="9"/>
      <c r="I518" s="9"/>
      <c r="J518" s="9"/>
      <c r="K518" s="9"/>
      <c r="L518" s="9"/>
      <c r="M518" s="9"/>
      <c r="N518" s="9"/>
      <c r="O518" s="9"/>
      <c r="P518" s="9"/>
      <c r="S518" s="9"/>
      <c r="V518" s="9"/>
      <c r="W518" s="17"/>
      <c r="X518" s="9"/>
      <c r="Y518" s="9"/>
      <c r="Z518" s="9"/>
      <c r="AA518" s="9"/>
      <c r="AB518" s="9"/>
      <c r="AC518" s="9"/>
      <c r="AD518" s="9"/>
      <c r="AE518" s="9"/>
      <c r="AF518" s="9"/>
      <c r="AG518" s="9"/>
      <c r="AH518" s="9"/>
    </row>
    <row r="519" spans="1:34" x14ac:dyDescent="0.25">
      <c r="A519" s="9"/>
      <c r="B519" s="9"/>
      <c r="C519" s="9"/>
      <c r="D519" s="9"/>
      <c r="E519" s="9"/>
      <c r="F519" s="9"/>
      <c r="G519" s="9"/>
      <c r="H519" s="9"/>
      <c r="I519" s="9"/>
      <c r="J519" s="9"/>
      <c r="K519" s="9"/>
      <c r="L519" s="9"/>
      <c r="M519" s="9"/>
      <c r="N519" s="9"/>
      <c r="O519" s="9"/>
      <c r="P519" s="9"/>
      <c r="S519" s="9"/>
      <c r="V519" s="9"/>
      <c r="W519" s="17"/>
      <c r="X519" s="9"/>
      <c r="Y519" s="9"/>
      <c r="Z519" s="9"/>
      <c r="AA519" s="9"/>
      <c r="AB519" s="9"/>
      <c r="AC519" s="9"/>
      <c r="AD519" s="9"/>
      <c r="AE519" s="9"/>
      <c r="AF519" s="9"/>
      <c r="AG519" s="9"/>
      <c r="AH519" s="9"/>
    </row>
    <row r="520" spans="1:34" x14ac:dyDescent="0.25">
      <c r="A520" s="9"/>
      <c r="B520" s="9"/>
      <c r="C520" s="9"/>
      <c r="D520" s="9"/>
      <c r="E520" s="9"/>
      <c r="F520" s="9"/>
      <c r="G520" s="9"/>
      <c r="H520" s="9"/>
      <c r="I520" s="9"/>
      <c r="J520" s="9"/>
      <c r="K520" s="9"/>
      <c r="L520" s="9"/>
      <c r="M520" s="9"/>
      <c r="N520" s="9"/>
      <c r="O520" s="9"/>
      <c r="P520" s="9"/>
      <c r="S520" s="9"/>
      <c r="V520" s="9"/>
      <c r="W520" s="17"/>
      <c r="X520" s="9"/>
      <c r="Y520" s="9"/>
      <c r="Z520" s="9"/>
      <c r="AA520" s="9"/>
      <c r="AB520" s="9"/>
      <c r="AC520" s="9"/>
      <c r="AD520" s="9"/>
      <c r="AE520" s="9"/>
      <c r="AF520" s="9"/>
      <c r="AG520" s="9"/>
      <c r="AH520" s="9"/>
    </row>
    <row r="521" spans="1:34" x14ac:dyDescent="0.25">
      <c r="A521" s="9"/>
      <c r="B521" s="9"/>
      <c r="C521" s="9"/>
      <c r="D521" s="9"/>
      <c r="E521" s="9"/>
      <c r="F521" s="9"/>
      <c r="G521" s="9"/>
      <c r="H521" s="9"/>
      <c r="I521" s="9"/>
      <c r="J521" s="9"/>
      <c r="K521" s="9"/>
      <c r="L521" s="9"/>
      <c r="M521" s="9"/>
      <c r="N521" s="9"/>
      <c r="O521" s="9"/>
      <c r="P521" s="9"/>
      <c r="S521" s="9"/>
      <c r="V521" s="9"/>
      <c r="W521" s="17"/>
      <c r="X521" s="9"/>
      <c r="Y521" s="9"/>
      <c r="Z521" s="9"/>
      <c r="AA521" s="9"/>
      <c r="AB521" s="9"/>
      <c r="AC521" s="9"/>
      <c r="AD521" s="9"/>
      <c r="AE521" s="9"/>
      <c r="AF521" s="9"/>
      <c r="AG521" s="9"/>
      <c r="AH521" s="9"/>
    </row>
    <row r="522" spans="1:34" x14ac:dyDescent="0.25">
      <c r="A522" s="9"/>
      <c r="B522" s="9"/>
      <c r="C522" s="9"/>
      <c r="D522" s="9"/>
      <c r="E522" s="9"/>
      <c r="F522" s="9"/>
      <c r="G522" s="9"/>
      <c r="H522" s="9"/>
      <c r="I522" s="9"/>
      <c r="J522" s="9"/>
      <c r="K522" s="9"/>
      <c r="L522" s="9"/>
      <c r="M522" s="9"/>
      <c r="N522" s="9"/>
      <c r="O522" s="9"/>
      <c r="P522" s="9"/>
      <c r="S522" s="9"/>
      <c r="V522" s="9"/>
      <c r="W522" s="17"/>
      <c r="X522" s="9"/>
      <c r="Y522" s="9"/>
      <c r="Z522" s="9"/>
      <c r="AA522" s="9"/>
      <c r="AB522" s="9"/>
      <c r="AC522" s="9"/>
      <c r="AD522" s="9"/>
      <c r="AE522" s="9"/>
      <c r="AF522" s="9"/>
      <c r="AG522" s="9"/>
      <c r="AH522" s="9"/>
    </row>
    <row r="523" spans="1:34" x14ac:dyDescent="0.25">
      <c r="A523" s="9"/>
      <c r="B523" s="9"/>
      <c r="C523" s="9"/>
      <c r="D523" s="9"/>
      <c r="E523" s="9"/>
      <c r="F523" s="9"/>
      <c r="G523" s="9"/>
      <c r="H523" s="9"/>
      <c r="I523" s="9"/>
      <c r="J523" s="9"/>
      <c r="K523" s="9"/>
      <c r="L523" s="9"/>
      <c r="M523" s="9"/>
      <c r="N523" s="9"/>
      <c r="O523" s="9"/>
      <c r="P523" s="9"/>
      <c r="S523" s="9"/>
      <c r="V523" s="9"/>
      <c r="W523" s="17"/>
      <c r="X523" s="9"/>
      <c r="Y523" s="9"/>
      <c r="Z523" s="9"/>
      <c r="AA523" s="9"/>
      <c r="AB523" s="9"/>
      <c r="AC523" s="9"/>
      <c r="AD523" s="9"/>
      <c r="AE523" s="9"/>
      <c r="AF523" s="9"/>
      <c r="AG523" s="9"/>
      <c r="AH523" s="9"/>
    </row>
    <row r="524" spans="1:34" x14ac:dyDescent="0.25">
      <c r="A524" s="9"/>
      <c r="B524" s="9"/>
      <c r="C524" s="9"/>
      <c r="D524" s="9"/>
      <c r="E524" s="9"/>
      <c r="F524" s="9"/>
      <c r="G524" s="9"/>
      <c r="H524" s="9"/>
      <c r="I524" s="9"/>
      <c r="J524" s="9"/>
      <c r="K524" s="9"/>
      <c r="L524" s="9"/>
      <c r="M524" s="9"/>
      <c r="N524" s="9"/>
      <c r="O524" s="9"/>
      <c r="P524" s="9"/>
      <c r="S524" s="9"/>
      <c r="V524" s="9"/>
      <c r="W524" s="17"/>
      <c r="X524" s="9"/>
      <c r="Y524" s="9"/>
      <c r="Z524" s="9"/>
      <c r="AA524" s="9"/>
      <c r="AB524" s="9"/>
      <c r="AC524" s="9"/>
      <c r="AD524" s="9"/>
      <c r="AE524" s="9"/>
      <c r="AF524" s="9"/>
      <c r="AG524" s="9"/>
      <c r="AH524" s="9"/>
    </row>
    <row r="525" spans="1:34" x14ac:dyDescent="0.25">
      <c r="A525" s="9"/>
      <c r="B525" s="9"/>
      <c r="C525" s="9"/>
      <c r="D525" s="9"/>
      <c r="E525" s="9"/>
      <c r="F525" s="9"/>
      <c r="G525" s="9"/>
      <c r="H525" s="9"/>
      <c r="I525" s="9"/>
      <c r="J525" s="9"/>
      <c r="K525" s="9"/>
      <c r="L525" s="9"/>
      <c r="M525" s="9"/>
      <c r="N525" s="9"/>
      <c r="O525" s="9"/>
      <c r="P525" s="9"/>
      <c r="S525" s="9"/>
      <c r="V525" s="9"/>
      <c r="W525" s="17"/>
      <c r="X525" s="9"/>
      <c r="Y525" s="9"/>
      <c r="Z525" s="9"/>
      <c r="AA525" s="9"/>
      <c r="AB525" s="9"/>
      <c r="AC525" s="9"/>
      <c r="AD525" s="9"/>
      <c r="AE525" s="9"/>
      <c r="AF525" s="9"/>
      <c r="AG525" s="9"/>
      <c r="AH525" s="9"/>
    </row>
    <row r="526" spans="1:34" x14ac:dyDescent="0.25">
      <c r="A526" s="9"/>
      <c r="B526" s="9"/>
      <c r="C526" s="9"/>
      <c r="D526" s="9"/>
      <c r="E526" s="9"/>
      <c r="F526" s="9"/>
      <c r="G526" s="9"/>
      <c r="H526" s="9"/>
      <c r="I526" s="9"/>
      <c r="J526" s="9"/>
      <c r="K526" s="9"/>
      <c r="L526" s="9"/>
      <c r="M526" s="9"/>
      <c r="N526" s="9"/>
      <c r="O526" s="9"/>
      <c r="P526" s="9"/>
      <c r="S526" s="9"/>
      <c r="V526" s="9"/>
      <c r="W526" s="17"/>
      <c r="X526" s="9"/>
      <c r="Y526" s="9"/>
      <c r="Z526" s="9"/>
      <c r="AA526" s="9"/>
      <c r="AB526" s="9"/>
      <c r="AC526" s="9"/>
      <c r="AD526" s="9"/>
      <c r="AE526" s="9"/>
      <c r="AF526" s="9"/>
      <c r="AG526" s="9"/>
      <c r="AH526" s="9"/>
    </row>
    <row r="527" spans="1:34" x14ac:dyDescent="0.25">
      <c r="A527" s="9"/>
      <c r="B527" s="9"/>
      <c r="C527" s="9"/>
      <c r="D527" s="9"/>
      <c r="E527" s="9"/>
      <c r="F527" s="9"/>
      <c r="G527" s="9"/>
      <c r="H527" s="9"/>
      <c r="I527" s="9"/>
      <c r="J527" s="9"/>
      <c r="K527" s="9"/>
      <c r="L527" s="9"/>
      <c r="M527" s="9"/>
      <c r="N527" s="9"/>
      <c r="O527" s="9"/>
      <c r="P527" s="9"/>
      <c r="S527" s="9"/>
      <c r="V527" s="9"/>
      <c r="W527" s="17"/>
      <c r="X527" s="9"/>
      <c r="Y527" s="9"/>
      <c r="Z527" s="9"/>
      <c r="AA527" s="9"/>
      <c r="AB527" s="9"/>
      <c r="AC527" s="9"/>
      <c r="AD527" s="9"/>
      <c r="AE527" s="9"/>
      <c r="AF527" s="9"/>
      <c r="AG527" s="9"/>
      <c r="AH527" s="9"/>
    </row>
    <row r="528" spans="1:34" x14ac:dyDescent="0.25">
      <c r="A528" s="9"/>
      <c r="B528" s="9"/>
      <c r="C528" s="9"/>
      <c r="D528" s="9"/>
      <c r="E528" s="9"/>
      <c r="F528" s="9"/>
      <c r="G528" s="9"/>
      <c r="H528" s="9"/>
      <c r="I528" s="9"/>
      <c r="J528" s="9"/>
      <c r="K528" s="9"/>
      <c r="L528" s="9"/>
      <c r="M528" s="9"/>
      <c r="N528" s="9"/>
      <c r="O528" s="9"/>
      <c r="P528" s="9"/>
      <c r="S528" s="9"/>
      <c r="V528" s="9"/>
      <c r="W528" s="17"/>
      <c r="X528" s="9"/>
      <c r="Y528" s="9"/>
      <c r="Z528" s="9"/>
      <c r="AA528" s="9"/>
      <c r="AB528" s="9"/>
      <c r="AC528" s="9"/>
      <c r="AD528" s="9"/>
      <c r="AE528" s="9"/>
      <c r="AF528" s="9"/>
      <c r="AG528" s="9"/>
      <c r="AH528" s="9"/>
    </row>
    <row r="529" spans="1:34" x14ac:dyDescent="0.25">
      <c r="A529" s="9"/>
      <c r="B529" s="9"/>
      <c r="C529" s="9"/>
      <c r="D529" s="9"/>
      <c r="E529" s="9"/>
      <c r="F529" s="9"/>
      <c r="G529" s="9"/>
      <c r="H529" s="9"/>
      <c r="I529" s="9"/>
      <c r="J529" s="9"/>
      <c r="K529" s="9"/>
      <c r="L529" s="9"/>
      <c r="M529" s="9"/>
      <c r="N529" s="9"/>
      <c r="O529" s="9"/>
      <c r="P529" s="9"/>
      <c r="S529" s="9"/>
      <c r="V529" s="9"/>
      <c r="W529" s="17"/>
      <c r="X529" s="9"/>
      <c r="Y529" s="9"/>
      <c r="Z529" s="9"/>
      <c r="AA529" s="9"/>
      <c r="AB529" s="9"/>
      <c r="AC529" s="9"/>
      <c r="AD529" s="9"/>
      <c r="AE529" s="9"/>
      <c r="AF529" s="9"/>
      <c r="AG529" s="9"/>
      <c r="AH529" s="9"/>
    </row>
    <row r="530" spans="1:34" x14ac:dyDescent="0.25">
      <c r="A530" s="9"/>
      <c r="B530" s="9"/>
      <c r="C530" s="9"/>
      <c r="D530" s="9"/>
      <c r="E530" s="9"/>
      <c r="F530" s="9"/>
      <c r="G530" s="9"/>
      <c r="H530" s="9"/>
      <c r="I530" s="9"/>
      <c r="J530" s="9"/>
      <c r="K530" s="9"/>
      <c r="L530" s="9"/>
      <c r="M530" s="9"/>
      <c r="N530" s="9"/>
      <c r="O530" s="9"/>
      <c r="P530" s="9"/>
      <c r="S530" s="9"/>
      <c r="V530" s="9"/>
      <c r="W530" s="17"/>
      <c r="X530" s="9"/>
      <c r="Y530" s="9"/>
      <c r="Z530" s="9"/>
      <c r="AA530" s="9"/>
      <c r="AB530" s="9"/>
      <c r="AC530" s="9"/>
      <c r="AD530" s="9"/>
      <c r="AE530" s="9"/>
      <c r="AF530" s="9"/>
      <c r="AG530" s="9"/>
      <c r="AH530" s="9"/>
    </row>
    <row r="531" spans="1:34" x14ac:dyDescent="0.25">
      <c r="A531" s="9"/>
      <c r="B531" s="9"/>
      <c r="C531" s="9"/>
      <c r="D531" s="9"/>
      <c r="E531" s="9"/>
      <c r="F531" s="9"/>
      <c r="G531" s="9"/>
      <c r="H531" s="9"/>
      <c r="I531" s="9"/>
      <c r="J531" s="9"/>
      <c r="K531" s="9"/>
      <c r="L531" s="9"/>
      <c r="M531" s="9"/>
      <c r="N531" s="9"/>
      <c r="O531" s="9"/>
      <c r="P531" s="9"/>
      <c r="S531" s="9"/>
      <c r="V531" s="9"/>
      <c r="W531" s="17"/>
      <c r="X531" s="9"/>
      <c r="Y531" s="9"/>
      <c r="Z531" s="9"/>
      <c r="AA531" s="9"/>
      <c r="AB531" s="9"/>
      <c r="AC531" s="9"/>
      <c r="AD531" s="9"/>
      <c r="AE531" s="9"/>
      <c r="AF531" s="9"/>
      <c r="AG531" s="9"/>
      <c r="AH531" s="9"/>
    </row>
    <row r="532" spans="1:34" x14ac:dyDescent="0.25">
      <c r="A532" s="9"/>
      <c r="B532" s="9"/>
      <c r="C532" s="9"/>
      <c r="D532" s="9"/>
      <c r="E532" s="9"/>
      <c r="F532" s="9"/>
      <c r="G532" s="9"/>
      <c r="H532" s="9"/>
      <c r="I532" s="9"/>
      <c r="J532" s="9"/>
      <c r="K532" s="9"/>
      <c r="L532" s="9"/>
      <c r="M532" s="9"/>
      <c r="N532" s="9"/>
      <c r="O532" s="9"/>
      <c r="P532" s="9"/>
      <c r="S532" s="9"/>
      <c r="V532" s="9"/>
      <c r="W532" s="17"/>
      <c r="X532" s="9"/>
      <c r="Y532" s="9"/>
      <c r="Z532" s="9"/>
      <c r="AA532" s="9"/>
      <c r="AB532" s="9"/>
      <c r="AC532" s="9"/>
      <c r="AD532" s="9"/>
      <c r="AE532" s="9"/>
      <c r="AF532" s="9"/>
      <c r="AG532" s="9"/>
      <c r="AH532" s="9"/>
    </row>
    <row r="533" spans="1:34" x14ac:dyDescent="0.25">
      <c r="A533" s="9"/>
      <c r="B533" s="9"/>
      <c r="C533" s="9"/>
      <c r="D533" s="9"/>
      <c r="E533" s="9"/>
      <c r="F533" s="9"/>
      <c r="G533" s="9"/>
      <c r="H533" s="9"/>
      <c r="I533" s="9"/>
      <c r="J533" s="9"/>
      <c r="K533" s="9"/>
      <c r="L533" s="9"/>
      <c r="M533" s="9"/>
      <c r="N533" s="9"/>
      <c r="O533" s="9"/>
      <c r="P533" s="9"/>
      <c r="S533" s="9"/>
      <c r="V533" s="9"/>
      <c r="W533" s="17"/>
      <c r="X533" s="9"/>
      <c r="Y533" s="9"/>
      <c r="Z533" s="9"/>
      <c r="AA533" s="9"/>
      <c r="AB533" s="9"/>
      <c r="AC533" s="9"/>
      <c r="AD533" s="9"/>
      <c r="AE533" s="9"/>
      <c r="AF533" s="9"/>
      <c r="AG533" s="9"/>
      <c r="AH533" s="9"/>
    </row>
    <row r="534" spans="1:34" x14ac:dyDescent="0.25">
      <c r="A534" s="9"/>
      <c r="B534" s="9"/>
      <c r="C534" s="9"/>
      <c r="D534" s="9"/>
      <c r="E534" s="9"/>
      <c r="F534" s="9"/>
      <c r="G534" s="9"/>
      <c r="H534" s="9"/>
      <c r="I534" s="9"/>
      <c r="J534" s="9"/>
      <c r="K534" s="9"/>
      <c r="L534" s="9"/>
      <c r="M534" s="9"/>
      <c r="N534" s="9"/>
      <c r="O534" s="9"/>
      <c r="P534" s="9"/>
      <c r="S534" s="9"/>
      <c r="V534" s="9"/>
      <c r="W534" s="17"/>
      <c r="X534" s="9"/>
      <c r="Y534" s="9"/>
      <c r="Z534" s="9"/>
      <c r="AA534" s="9"/>
      <c r="AB534" s="9"/>
      <c r="AC534" s="9"/>
      <c r="AD534" s="9"/>
      <c r="AE534" s="9"/>
      <c r="AF534" s="9"/>
      <c r="AG534" s="9"/>
      <c r="AH534" s="9"/>
    </row>
    <row r="535" spans="1:34" x14ac:dyDescent="0.25">
      <c r="A535" s="9"/>
      <c r="B535" s="9"/>
      <c r="C535" s="9"/>
      <c r="D535" s="9"/>
      <c r="E535" s="9"/>
      <c r="F535" s="9"/>
      <c r="G535" s="9"/>
      <c r="H535" s="9"/>
      <c r="I535" s="9"/>
      <c r="J535" s="9"/>
      <c r="K535" s="9"/>
      <c r="L535" s="9"/>
      <c r="M535" s="9"/>
      <c r="N535" s="9"/>
      <c r="O535" s="9"/>
      <c r="P535" s="9"/>
      <c r="S535" s="9"/>
      <c r="V535" s="9"/>
      <c r="W535" s="17"/>
      <c r="X535" s="9"/>
      <c r="Y535" s="9"/>
      <c r="Z535" s="9"/>
      <c r="AA535" s="9"/>
      <c r="AB535" s="9"/>
      <c r="AC535" s="9"/>
      <c r="AD535" s="9"/>
      <c r="AE535" s="9"/>
      <c r="AF535" s="9"/>
      <c r="AG535" s="9"/>
      <c r="AH535" s="9"/>
    </row>
    <row r="536" spans="1:34" x14ac:dyDescent="0.25">
      <c r="A536" s="9"/>
      <c r="B536" s="9"/>
      <c r="C536" s="9"/>
      <c r="D536" s="9"/>
      <c r="E536" s="9"/>
      <c r="F536" s="9"/>
      <c r="G536" s="9"/>
      <c r="H536" s="9"/>
      <c r="I536" s="9"/>
      <c r="J536" s="9"/>
      <c r="K536" s="9"/>
      <c r="L536" s="9"/>
      <c r="M536" s="9"/>
      <c r="N536" s="9"/>
      <c r="O536" s="9"/>
      <c r="P536" s="9"/>
      <c r="S536" s="9"/>
      <c r="V536" s="9"/>
      <c r="W536" s="17"/>
      <c r="X536" s="9"/>
      <c r="Y536" s="9"/>
      <c r="Z536" s="9"/>
      <c r="AA536" s="9"/>
      <c r="AB536" s="9"/>
      <c r="AC536" s="9"/>
      <c r="AD536" s="9"/>
      <c r="AE536" s="9"/>
      <c r="AF536" s="9"/>
      <c r="AG536" s="9"/>
      <c r="AH536" s="9"/>
    </row>
    <row r="537" spans="1:34" x14ac:dyDescent="0.25">
      <c r="A537" s="9"/>
      <c r="B537" s="9"/>
      <c r="C537" s="9"/>
      <c r="D537" s="9"/>
      <c r="E537" s="9"/>
      <c r="F537" s="9"/>
      <c r="G537" s="9"/>
      <c r="H537" s="9"/>
      <c r="I537" s="9"/>
      <c r="J537" s="9"/>
      <c r="K537" s="9"/>
      <c r="L537" s="9"/>
      <c r="M537" s="9"/>
      <c r="N537" s="9"/>
      <c r="O537" s="9"/>
      <c r="P537" s="9"/>
      <c r="S537" s="9"/>
      <c r="V537" s="9"/>
      <c r="W537" s="17"/>
      <c r="X537" s="9"/>
      <c r="Y537" s="9"/>
      <c r="Z537" s="9"/>
      <c r="AA537" s="9"/>
      <c r="AB537" s="9"/>
      <c r="AC537" s="9"/>
      <c r="AD537" s="9"/>
      <c r="AE537" s="9"/>
      <c r="AF537" s="9"/>
      <c r="AG537" s="9"/>
      <c r="AH537" s="9"/>
    </row>
    <row r="538" spans="1:34" x14ac:dyDescent="0.25">
      <c r="A538" s="9"/>
      <c r="B538" s="9"/>
      <c r="C538" s="9"/>
      <c r="D538" s="9"/>
      <c r="E538" s="9"/>
      <c r="F538" s="9"/>
      <c r="G538" s="9"/>
      <c r="H538" s="9"/>
      <c r="I538" s="9"/>
      <c r="J538" s="9"/>
      <c r="K538" s="9"/>
      <c r="L538" s="9"/>
      <c r="M538" s="9"/>
      <c r="N538" s="9"/>
      <c r="O538" s="9"/>
      <c r="P538" s="9"/>
      <c r="S538" s="9"/>
      <c r="V538" s="9"/>
      <c r="W538" s="17"/>
      <c r="X538" s="9"/>
      <c r="Y538" s="9"/>
      <c r="Z538" s="9"/>
      <c r="AA538" s="9"/>
      <c r="AB538" s="9"/>
      <c r="AC538" s="9"/>
      <c r="AD538" s="9"/>
      <c r="AE538" s="9"/>
      <c r="AF538" s="9"/>
      <c r="AG538" s="9"/>
      <c r="AH538" s="9"/>
    </row>
    <row r="539" spans="1:34" x14ac:dyDescent="0.25">
      <c r="A539" s="9"/>
      <c r="B539" s="9"/>
      <c r="C539" s="9"/>
      <c r="D539" s="9"/>
      <c r="E539" s="9"/>
      <c r="F539" s="9"/>
      <c r="G539" s="9"/>
      <c r="H539" s="9"/>
      <c r="I539" s="9"/>
      <c r="J539" s="9"/>
      <c r="K539" s="9"/>
      <c r="L539" s="9"/>
      <c r="M539" s="9"/>
      <c r="N539" s="9"/>
      <c r="O539" s="9"/>
      <c r="P539" s="9"/>
      <c r="S539" s="9"/>
      <c r="V539" s="9"/>
      <c r="W539" s="17"/>
      <c r="X539" s="9"/>
      <c r="Y539" s="9"/>
      <c r="Z539" s="9"/>
      <c r="AA539" s="9"/>
      <c r="AB539" s="9"/>
      <c r="AC539" s="9"/>
      <c r="AD539" s="9"/>
      <c r="AE539" s="9"/>
      <c r="AF539" s="9"/>
      <c r="AG539" s="9"/>
      <c r="AH539" s="9"/>
    </row>
    <row r="540" spans="1:34" x14ac:dyDescent="0.25">
      <c r="A540" s="9"/>
      <c r="B540" s="9"/>
      <c r="C540" s="9"/>
      <c r="D540" s="9"/>
      <c r="E540" s="9"/>
      <c r="F540" s="9"/>
      <c r="G540" s="9"/>
      <c r="H540" s="9"/>
      <c r="I540" s="9"/>
      <c r="J540" s="9"/>
      <c r="K540" s="9"/>
      <c r="L540" s="9"/>
      <c r="M540" s="9"/>
      <c r="N540" s="9"/>
      <c r="O540" s="9"/>
      <c r="P540" s="9"/>
      <c r="S540" s="9"/>
      <c r="V540" s="9"/>
      <c r="W540" s="17"/>
      <c r="X540" s="9"/>
      <c r="Y540" s="9"/>
      <c r="Z540" s="9"/>
      <c r="AA540" s="9"/>
      <c r="AB540" s="9"/>
      <c r="AC540" s="9"/>
      <c r="AD540" s="9"/>
      <c r="AE540" s="9"/>
      <c r="AF540" s="9"/>
      <c r="AG540" s="9"/>
      <c r="AH540" s="9"/>
    </row>
    <row r="541" spans="1:34" x14ac:dyDescent="0.25">
      <c r="A541" s="9"/>
      <c r="B541" s="9"/>
      <c r="C541" s="9"/>
      <c r="D541" s="9"/>
      <c r="E541" s="9"/>
      <c r="F541" s="9"/>
      <c r="G541" s="9"/>
      <c r="H541" s="9"/>
      <c r="I541" s="9"/>
      <c r="J541" s="9"/>
      <c r="K541" s="9"/>
      <c r="L541" s="9"/>
      <c r="M541" s="9"/>
      <c r="N541" s="9"/>
      <c r="O541" s="9"/>
      <c r="P541" s="9"/>
      <c r="S541" s="9"/>
      <c r="V541" s="9"/>
      <c r="W541" s="17"/>
      <c r="X541" s="9"/>
      <c r="Y541" s="9"/>
      <c r="Z541" s="9"/>
      <c r="AA541" s="9"/>
      <c r="AB541" s="9"/>
      <c r="AC541" s="9"/>
      <c r="AD541" s="9"/>
      <c r="AE541" s="9"/>
      <c r="AF541" s="9"/>
      <c r="AG541" s="9"/>
      <c r="AH541" s="9"/>
    </row>
    <row r="542" spans="1:34" x14ac:dyDescent="0.25">
      <c r="A542" s="9"/>
      <c r="B542" s="9"/>
      <c r="C542" s="9"/>
      <c r="D542" s="9"/>
      <c r="E542" s="9"/>
      <c r="F542" s="9"/>
      <c r="G542" s="9"/>
      <c r="H542" s="9"/>
      <c r="I542" s="9"/>
      <c r="J542" s="9"/>
      <c r="K542" s="9"/>
      <c r="L542" s="9"/>
      <c r="M542" s="9"/>
      <c r="N542" s="9"/>
      <c r="O542" s="9"/>
      <c r="P542" s="9"/>
      <c r="S542" s="9"/>
      <c r="V542" s="9"/>
      <c r="W542" s="17"/>
      <c r="X542" s="9"/>
      <c r="Y542" s="9"/>
      <c r="Z542" s="9"/>
      <c r="AA542" s="9"/>
      <c r="AB542" s="9"/>
      <c r="AC542" s="9"/>
      <c r="AD542" s="9"/>
      <c r="AE542" s="9"/>
      <c r="AF542" s="9"/>
      <c r="AG542" s="9"/>
      <c r="AH542" s="9"/>
    </row>
    <row r="543" spans="1:34" x14ac:dyDescent="0.25">
      <c r="A543" s="9"/>
      <c r="B543" s="9"/>
      <c r="C543" s="9"/>
      <c r="D543" s="9"/>
      <c r="E543" s="9"/>
      <c r="F543" s="9"/>
      <c r="G543" s="9"/>
      <c r="H543" s="9"/>
      <c r="I543" s="9"/>
      <c r="J543" s="9"/>
      <c r="K543" s="9"/>
      <c r="L543" s="9"/>
      <c r="M543" s="9"/>
      <c r="N543" s="9"/>
      <c r="O543" s="9"/>
      <c r="P543" s="9"/>
      <c r="S543" s="9"/>
      <c r="V543" s="9"/>
      <c r="W543" s="17"/>
      <c r="X543" s="9"/>
      <c r="Y543" s="9"/>
      <c r="Z543" s="9"/>
      <c r="AA543" s="9"/>
      <c r="AB543" s="9"/>
      <c r="AC543" s="9"/>
      <c r="AD543" s="9"/>
      <c r="AE543" s="9"/>
      <c r="AF543" s="9"/>
      <c r="AG543" s="9"/>
      <c r="AH543" s="9"/>
    </row>
    <row r="544" spans="1:34" x14ac:dyDescent="0.25">
      <c r="A544" s="9"/>
      <c r="B544" s="9"/>
      <c r="C544" s="9"/>
      <c r="D544" s="9"/>
      <c r="E544" s="9"/>
      <c r="F544" s="9"/>
      <c r="G544" s="9"/>
      <c r="H544" s="9"/>
      <c r="I544" s="9"/>
      <c r="J544" s="9"/>
      <c r="K544" s="9"/>
      <c r="L544" s="9"/>
      <c r="M544" s="9"/>
      <c r="N544" s="9"/>
      <c r="O544" s="9"/>
      <c r="P544" s="9"/>
      <c r="S544" s="9"/>
      <c r="V544" s="9"/>
      <c r="W544" s="17"/>
      <c r="X544" s="9"/>
      <c r="Y544" s="9"/>
      <c r="Z544" s="9"/>
      <c r="AA544" s="9"/>
      <c r="AB544" s="9"/>
      <c r="AC544" s="9"/>
      <c r="AD544" s="9"/>
      <c r="AE544" s="9"/>
      <c r="AF544" s="9"/>
      <c r="AG544" s="9"/>
      <c r="AH544" s="9"/>
    </row>
    <row r="545" spans="1:34" x14ac:dyDescent="0.25">
      <c r="A545" s="9"/>
      <c r="B545" s="9"/>
      <c r="C545" s="9"/>
      <c r="D545" s="9"/>
      <c r="E545" s="9"/>
      <c r="F545" s="9"/>
      <c r="G545" s="9"/>
      <c r="H545" s="9"/>
      <c r="I545" s="9"/>
      <c r="J545" s="9"/>
      <c r="K545" s="9"/>
      <c r="L545" s="9"/>
      <c r="M545" s="9"/>
      <c r="N545" s="9"/>
      <c r="O545" s="9"/>
      <c r="P545" s="9"/>
      <c r="S545" s="9"/>
      <c r="V545" s="9"/>
      <c r="W545" s="17"/>
      <c r="X545" s="9"/>
      <c r="Y545" s="9"/>
      <c r="Z545" s="9"/>
      <c r="AA545" s="9"/>
      <c r="AB545" s="9"/>
      <c r="AC545" s="9"/>
      <c r="AD545" s="9"/>
      <c r="AE545" s="9"/>
      <c r="AF545" s="9"/>
      <c r="AG545" s="9"/>
      <c r="AH545" s="9"/>
    </row>
    <row r="546" spans="1:34" x14ac:dyDescent="0.25">
      <c r="A546" s="9"/>
      <c r="B546" s="9"/>
      <c r="C546" s="9"/>
      <c r="D546" s="9"/>
      <c r="E546" s="9"/>
      <c r="F546" s="9"/>
      <c r="G546" s="9"/>
      <c r="H546" s="9"/>
      <c r="I546" s="9"/>
      <c r="J546" s="9"/>
      <c r="K546" s="9"/>
      <c r="L546" s="9"/>
      <c r="M546" s="9"/>
      <c r="N546" s="9"/>
      <c r="O546" s="9"/>
      <c r="P546" s="9"/>
      <c r="S546" s="9"/>
      <c r="V546" s="9"/>
      <c r="W546" s="17"/>
      <c r="X546" s="9"/>
      <c r="Y546" s="9"/>
      <c r="Z546" s="9"/>
      <c r="AA546" s="9"/>
      <c r="AB546" s="9"/>
      <c r="AC546" s="9"/>
      <c r="AD546" s="9"/>
      <c r="AE546" s="9"/>
      <c r="AF546" s="9"/>
      <c r="AG546" s="9"/>
      <c r="AH546" s="9"/>
    </row>
    <row r="547" spans="1:34" x14ac:dyDescent="0.25">
      <c r="A547" s="9"/>
      <c r="B547" s="9"/>
      <c r="C547" s="9"/>
      <c r="D547" s="9"/>
      <c r="E547" s="9"/>
      <c r="F547" s="9"/>
      <c r="G547" s="9"/>
      <c r="H547" s="9"/>
      <c r="I547" s="9"/>
      <c r="J547" s="9"/>
      <c r="K547" s="9"/>
      <c r="L547" s="9"/>
      <c r="M547" s="9"/>
      <c r="N547" s="9"/>
      <c r="O547" s="9"/>
      <c r="P547" s="9"/>
      <c r="S547" s="9"/>
      <c r="V547" s="9"/>
      <c r="W547" s="17"/>
      <c r="X547" s="9"/>
      <c r="Y547" s="9"/>
      <c r="Z547" s="9"/>
      <c r="AA547" s="9"/>
      <c r="AB547" s="9"/>
      <c r="AC547" s="9"/>
      <c r="AD547" s="9"/>
      <c r="AE547" s="9"/>
      <c r="AF547" s="9"/>
      <c r="AG547" s="9"/>
      <c r="AH547" s="9"/>
    </row>
    <row r="548" spans="1:34" x14ac:dyDescent="0.25">
      <c r="A548" s="9"/>
      <c r="B548" s="9"/>
      <c r="C548" s="9"/>
      <c r="D548" s="9"/>
      <c r="E548" s="9"/>
      <c r="F548" s="9"/>
      <c r="G548" s="9"/>
      <c r="H548" s="9"/>
      <c r="I548" s="9"/>
      <c r="J548" s="9"/>
      <c r="K548" s="9"/>
      <c r="L548" s="9"/>
      <c r="M548" s="9"/>
      <c r="N548" s="9"/>
      <c r="O548" s="9"/>
      <c r="P548" s="9"/>
      <c r="S548" s="9"/>
      <c r="V548" s="9"/>
      <c r="W548" s="17"/>
      <c r="X548" s="9"/>
      <c r="Y548" s="9"/>
      <c r="Z548" s="9"/>
      <c r="AA548" s="9"/>
      <c r="AB548" s="9"/>
      <c r="AC548" s="9"/>
      <c r="AD548" s="9"/>
      <c r="AE548" s="9"/>
      <c r="AF548" s="9"/>
      <c r="AG548" s="9"/>
      <c r="AH548" s="9"/>
    </row>
    <row r="549" spans="1:34" x14ac:dyDescent="0.25">
      <c r="A549" s="9"/>
      <c r="B549" s="9"/>
      <c r="C549" s="9"/>
      <c r="D549" s="9"/>
      <c r="E549" s="9"/>
      <c r="F549" s="9"/>
      <c r="G549" s="9"/>
      <c r="H549" s="9"/>
      <c r="I549" s="9"/>
      <c r="J549" s="9"/>
      <c r="K549" s="9"/>
      <c r="L549" s="9"/>
      <c r="M549" s="9"/>
      <c r="N549" s="9"/>
      <c r="O549" s="9"/>
      <c r="P549" s="9"/>
      <c r="S549" s="9"/>
      <c r="V549" s="9"/>
      <c r="W549" s="17"/>
      <c r="X549" s="9"/>
      <c r="Y549" s="9"/>
      <c r="Z549" s="9"/>
      <c r="AA549" s="9"/>
      <c r="AB549" s="9"/>
      <c r="AC549" s="9"/>
      <c r="AD549" s="9"/>
      <c r="AE549" s="9"/>
      <c r="AF549" s="9"/>
      <c r="AG549" s="9"/>
      <c r="AH549" s="9"/>
    </row>
    <row r="550" spans="1:34" x14ac:dyDescent="0.25">
      <c r="A550" s="9"/>
      <c r="B550" s="9"/>
      <c r="C550" s="9"/>
      <c r="D550" s="9"/>
      <c r="E550" s="9"/>
      <c r="F550" s="9"/>
      <c r="G550" s="9"/>
      <c r="H550" s="9"/>
      <c r="I550" s="9"/>
      <c r="J550" s="9"/>
      <c r="K550" s="9"/>
      <c r="L550" s="9"/>
      <c r="M550" s="9"/>
      <c r="N550" s="9"/>
      <c r="O550" s="9"/>
      <c r="P550" s="9"/>
      <c r="S550" s="9"/>
      <c r="V550" s="9"/>
      <c r="W550" s="17"/>
      <c r="X550" s="9"/>
      <c r="Y550" s="9"/>
      <c r="Z550" s="9"/>
      <c r="AA550" s="9"/>
      <c r="AB550" s="9"/>
      <c r="AC550" s="9"/>
      <c r="AD550" s="9"/>
      <c r="AE550" s="9"/>
      <c r="AF550" s="9"/>
      <c r="AG550" s="9"/>
      <c r="AH550" s="9"/>
    </row>
    <row r="551" spans="1:34" x14ac:dyDescent="0.25">
      <c r="A551" s="9"/>
      <c r="B551" s="9"/>
      <c r="C551" s="9"/>
      <c r="D551" s="9"/>
      <c r="E551" s="9"/>
      <c r="F551" s="9"/>
      <c r="G551" s="9"/>
      <c r="H551" s="9"/>
      <c r="I551" s="9"/>
      <c r="J551" s="9"/>
      <c r="K551" s="9"/>
      <c r="L551" s="9"/>
      <c r="M551" s="9"/>
      <c r="N551" s="9"/>
      <c r="O551" s="9"/>
      <c r="P551" s="9"/>
      <c r="S551" s="9"/>
      <c r="V551" s="9"/>
      <c r="W551" s="17"/>
      <c r="X551" s="9"/>
      <c r="Y551" s="9"/>
      <c r="Z551" s="9"/>
      <c r="AA551" s="9"/>
      <c r="AB551" s="9"/>
      <c r="AC551" s="9"/>
      <c r="AD551" s="9"/>
      <c r="AE551" s="9"/>
      <c r="AF551" s="9"/>
      <c r="AG551" s="9"/>
      <c r="AH551" s="9"/>
    </row>
    <row r="552" spans="1:34" x14ac:dyDescent="0.25">
      <c r="A552" s="9"/>
      <c r="B552" s="9"/>
      <c r="C552" s="9"/>
      <c r="D552" s="9"/>
      <c r="E552" s="9"/>
      <c r="F552" s="9"/>
      <c r="G552" s="9"/>
      <c r="H552" s="9"/>
      <c r="I552" s="9"/>
      <c r="J552" s="9"/>
      <c r="K552" s="9"/>
      <c r="L552" s="9"/>
      <c r="M552" s="9"/>
      <c r="N552" s="9"/>
      <c r="O552" s="9"/>
      <c r="P552" s="9"/>
      <c r="S552" s="9"/>
      <c r="V552" s="9"/>
      <c r="W552" s="17"/>
      <c r="X552" s="9"/>
      <c r="Y552" s="9"/>
      <c r="Z552" s="9"/>
      <c r="AA552" s="9"/>
      <c r="AB552" s="9"/>
      <c r="AC552" s="9"/>
      <c r="AD552" s="9"/>
      <c r="AE552" s="9"/>
      <c r="AF552" s="9"/>
      <c r="AG552" s="9"/>
      <c r="AH552" s="9"/>
    </row>
    <row r="553" spans="1:34" x14ac:dyDescent="0.25">
      <c r="A553" s="9"/>
      <c r="B553" s="9"/>
      <c r="C553" s="9"/>
      <c r="D553" s="9"/>
      <c r="E553" s="9"/>
      <c r="F553" s="9"/>
      <c r="G553" s="9"/>
      <c r="H553" s="9"/>
      <c r="I553" s="9"/>
      <c r="J553" s="9"/>
      <c r="K553" s="9"/>
      <c r="L553" s="9"/>
      <c r="M553" s="9"/>
      <c r="N553" s="9"/>
      <c r="O553" s="9"/>
      <c r="P553" s="9"/>
      <c r="S553" s="9"/>
      <c r="V553" s="9"/>
      <c r="W553" s="17"/>
      <c r="X553" s="9"/>
      <c r="Y553" s="9"/>
      <c r="Z553" s="9"/>
      <c r="AA553" s="9"/>
      <c r="AB553" s="9"/>
      <c r="AC553" s="9"/>
      <c r="AD553" s="9"/>
      <c r="AE553" s="9"/>
      <c r="AF553" s="9"/>
      <c r="AG553" s="9"/>
      <c r="AH553" s="9"/>
    </row>
    <row r="554" spans="1:34" x14ac:dyDescent="0.25">
      <c r="A554" s="9"/>
      <c r="B554" s="9"/>
      <c r="C554" s="9"/>
      <c r="D554" s="9"/>
      <c r="E554" s="9"/>
      <c r="F554" s="9"/>
      <c r="G554" s="9"/>
      <c r="H554" s="9"/>
      <c r="I554" s="9"/>
      <c r="J554" s="9"/>
      <c r="K554" s="9"/>
      <c r="L554" s="9"/>
      <c r="M554" s="9"/>
      <c r="N554" s="9"/>
      <c r="O554" s="9"/>
      <c r="P554" s="9"/>
      <c r="S554" s="9"/>
      <c r="V554" s="9"/>
      <c r="W554" s="17"/>
      <c r="X554" s="9"/>
      <c r="Y554" s="9"/>
      <c r="Z554" s="9"/>
      <c r="AA554" s="9"/>
      <c r="AB554" s="9"/>
      <c r="AC554" s="9"/>
      <c r="AD554" s="9"/>
      <c r="AE554" s="9"/>
      <c r="AF554" s="9"/>
      <c r="AG554" s="9"/>
      <c r="AH554" s="9"/>
    </row>
    <row r="555" spans="1:34" x14ac:dyDescent="0.25">
      <c r="A555" s="9"/>
      <c r="B555" s="9"/>
      <c r="C555" s="9"/>
      <c r="D555" s="9"/>
      <c r="E555" s="9"/>
      <c r="F555" s="9"/>
      <c r="G555" s="9"/>
      <c r="H555" s="9"/>
      <c r="I555" s="9"/>
      <c r="J555" s="9"/>
      <c r="K555" s="9"/>
      <c r="L555" s="9"/>
      <c r="M555" s="9"/>
      <c r="N555" s="9"/>
      <c r="O555" s="9"/>
      <c r="P555" s="9"/>
      <c r="S555" s="9"/>
      <c r="V555" s="9"/>
      <c r="W555" s="17"/>
      <c r="X555" s="9"/>
      <c r="Y555" s="9"/>
      <c r="Z555" s="9"/>
      <c r="AA555" s="9"/>
      <c r="AB555" s="9"/>
      <c r="AC555" s="9"/>
      <c r="AD555" s="9"/>
      <c r="AE555" s="9"/>
      <c r="AF555" s="9"/>
      <c r="AG555" s="9"/>
      <c r="AH555" s="9"/>
    </row>
    <row r="556" spans="1:34" x14ac:dyDescent="0.25">
      <c r="A556" s="9"/>
      <c r="B556" s="9"/>
      <c r="C556" s="9"/>
      <c r="D556" s="9"/>
      <c r="E556" s="9"/>
      <c r="F556" s="9"/>
      <c r="G556" s="9"/>
      <c r="H556" s="9"/>
      <c r="I556" s="9"/>
      <c r="J556" s="9"/>
      <c r="K556" s="9"/>
      <c r="L556" s="9"/>
      <c r="M556" s="9"/>
      <c r="N556" s="9"/>
      <c r="O556" s="9"/>
      <c r="P556" s="9"/>
      <c r="S556" s="9"/>
      <c r="V556" s="9"/>
      <c r="W556" s="17"/>
      <c r="X556" s="9"/>
      <c r="Y556" s="9"/>
      <c r="Z556" s="9"/>
      <c r="AA556" s="9"/>
      <c r="AB556" s="9"/>
      <c r="AC556" s="9"/>
      <c r="AD556" s="9"/>
      <c r="AE556" s="9"/>
      <c r="AF556" s="9"/>
      <c r="AG556" s="9"/>
      <c r="AH556" s="9"/>
    </row>
    <row r="557" spans="1:34" x14ac:dyDescent="0.25">
      <c r="A557" s="9"/>
      <c r="B557" s="9"/>
      <c r="C557" s="9"/>
      <c r="D557" s="9"/>
      <c r="E557" s="9"/>
      <c r="F557" s="9"/>
      <c r="G557" s="9"/>
      <c r="H557" s="9"/>
      <c r="I557" s="9"/>
      <c r="J557" s="9"/>
      <c r="K557" s="9"/>
      <c r="L557" s="9"/>
      <c r="M557" s="9"/>
      <c r="N557" s="9"/>
      <c r="O557" s="9"/>
      <c r="P557" s="9"/>
      <c r="S557" s="9"/>
      <c r="V557" s="9"/>
      <c r="W557" s="17"/>
      <c r="X557" s="9"/>
      <c r="Y557" s="9"/>
      <c r="Z557" s="9"/>
      <c r="AA557" s="9"/>
      <c r="AB557" s="9"/>
      <c r="AC557" s="9"/>
      <c r="AD557" s="9"/>
      <c r="AE557" s="9"/>
      <c r="AF557" s="9"/>
      <c r="AG557" s="9"/>
      <c r="AH557" s="9"/>
    </row>
    <row r="558" spans="1:34" x14ac:dyDescent="0.25">
      <c r="A558" s="9"/>
      <c r="B558" s="9"/>
      <c r="C558" s="9"/>
      <c r="D558" s="9"/>
      <c r="E558" s="9"/>
      <c r="F558" s="9"/>
      <c r="G558" s="9"/>
      <c r="H558" s="9"/>
      <c r="I558" s="9"/>
      <c r="J558" s="9"/>
      <c r="K558" s="9"/>
      <c r="L558" s="9"/>
      <c r="M558" s="9"/>
      <c r="N558" s="9"/>
      <c r="O558" s="9"/>
      <c r="P558" s="9"/>
      <c r="S558" s="9"/>
      <c r="V558" s="9"/>
      <c r="W558" s="17"/>
      <c r="X558" s="9"/>
      <c r="Y558" s="9"/>
      <c r="Z558" s="9"/>
      <c r="AA558" s="9"/>
      <c r="AB558" s="9"/>
      <c r="AC558" s="9"/>
      <c r="AD558" s="9"/>
      <c r="AE558" s="9"/>
      <c r="AF558" s="9"/>
      <c r="AG558" s="9"/>
      <c r="AH558" s="9"/>
    </row>
    <row r="559" spans="1:34" x14ac:dyDescent="0.25">
      <c r="A559" s="9"/>
      <c r="B559" s="9"/>
      <c r="C559" s="9"/>
      <c r="D559" s="9"/>
      <c r="E559" s="9"/>
      <c r="F559" s="9"/>
      <c r="G559" s="9"/>
      <c r="H559" s="9"/>
      <c r="I559" s="9"/>
      <c r="J559" s="9"/>
      <c r="K559" s="9"/>
      <c r="L559" s="9"/>
      <c r="M559" s="9"/>
      <c r="N559" s="9"/>
      <c r="O559" s="9"/>
      <c r="P559" s="9"/>
      <c r="S559" s="9"/>
      <c r="V559" s="9"/>
      <c r="W559" s="17"/>
      <c r="X559" s="9"/>
      <c r="Y559" s="9"/>
      <c r="Z559" s="9"/>
      <c r="AA559" s="9"/>
      <c r="AB559" s="9"/>
      <c r="AC559" s="9"/>
      <c r="AD559" s="9"/>
      <c r="AE559" s="9"/>
      <c r="AF559" s="9"/>
      <c r="AG559" s="9"/>
      <c r="AH559" s="9"/>
    </row>
    <row r="560" spans="1:34" x14ac:dyDescent="0.25">
      <c r="A560" s="9"/>
      <c r="B560" s="9"/>
      <c r="C560" s="9"/>
      <c r="D560" s="9"/>
      <c r="E560" s="9"/>
      <c r="F560" s="9"/>
      <c r="G560" s="9"/>
      <c r="H560" s="9"/>
      <c r="I560" s="9"/>
      <c r="J560" s="9"/>
      <c r="K560" s="9"/>
      <c r="L560" s="9"/>
      <c r="M560" s="9"/>
      <c r="N560" s="9"/>
      <c r="O560" s="9"/>
      <c r="P560" s="9"/>
      <c r="S560" s="9"/>
      <c r="V560" s="9"/>
      <c r="W560" s="17"/>
      <c r="X560" s="9"/>
      <c r="Y560" s="9"/>
      <c r="Z560" s="9"/>
      <c r="AA560" s="9"/>
      <c r="AB560" s="9"/>
      <c r="AC560" s="9"/>
      <c r="AD560" s="9"/>
      <c r="AE560" s="9"/>
      <c r="AF560" s="9"/>
      <c r="AG560" s="9"/>
      <c r="AH560" s="9"/>
    </row>
    <row r="561" spans="1:34" x14ac:dyDescent="0.25">
      <c r="A561" s="9"/>
      <c r="B561" s="9"/>
      <c r="C561" s="9"/>
      <c r="D561" s="9"/>
      <c r="E561" s="9"/>
      <c r="F561" s="9"/>
      <c r="G561" s="9"/>
      <c r="H561" s="9"/>
      <c r="I561" s="9"/>
      <c r="J561" s="9"/>
      <c r="K561" s="9"/>
      <c r="L561" s="9"/>
      <c r="M561" s="9"/>
      <c r="N561" s="9"/>
      <c r="O561" s="9"/>
      <c r="P561" s="9"/>
      <c r="S561" s="9"/>
      <c r="V561" s="9"/>
      <c r="W561" s="17"/>
      <c r="X561" s="9"/>
      <c r="Y561" s="9"/>
      <c r="Z561" s="9"/>
      <c r="AA561" s="9"/>
      <c r="AB561" s="9"/>
      <c r="AC561" s="9"/>
      <c r="AD561" s="9"/>
      <c r="AE561" s="9"/>
      <c r="AF561" s="9"/>
      <c r="AG561" s="9"/>
      <c r="AH561" s="9"/>
    </row>
    <row r="562" spans="1:34" x14ac:dyDescent="0.25">
      <c r="A562" s="9"/>
      <c r="B562" s="9"/>
      <c r="C562" s="9"/>
      <c r="D562" s="9"/>
      <c r="E562" s="9"/>
      <c r="F562" s="9"/>
      <c r="G562" s="9"/>
      <c r="H562" s="9"/>
      <c r="I562" s="9"/>
      <c r="J562" s="9"/>
      <c r="K562" s="9"/>
      <c r="L562" s="9"/>
      <c r="M562" s="9"/>
      <c r="N562" s="9"/>
      <c r="O562" s="9"/>
      <c r="P562" s="9"/>
      <c r="S562" s="9"/>
      <c r="V562" s="9"/>
      <c r="W562" s="17"/>
      <c r="X562" s="9"/>
      <c r="Y562" s="9"/>
      <c r="Z562" s="9"/>
      <c r="AA562" s="9"/>
      <c r="AB562" s="9"/>
      <c r="AC562" s="9"/>
      <c r="AD562" s="9"/>
      <c r="AE562" s="9"/>
      <c r="AF562" s="9"/>
      <c r="AG562" s="9"/>
      <c r="AH562" s="9"/>
    </row>
    <row r="563" spans="1:34" x14ac:dyDescent="0.25">
      <c r="A563" s="9"/>
      <c r="B563" s="9"/>
      <c r="C563" s="9"/>
      <c r="D563" s="9"/>
      <c r="E563" s="9"/>
      <c r="F563" s="9"/>
      <c r="G563" s="9"/>
      <c r="H563" s="9"/>
      <c r="I563" s="9"/>
      <c r="J563" s="9"/>
      <c r="K563" s="9"/>
      <c r="L563" s="9"/>
      <c r="M563" s="9"/>
      <c r="N563" s="9"/>
      <c r="O563" s="9"/>
      <c r="P563" s="9"/>
      <c r="S563" s="9"/>
      <c r="V563" s="9"/>
      <c r="W563" s="17"/>
      <c r="X563" s="9"/>
      <c r="Y563" s="9"/>
      <c r="Z563" s="9"/>
      <c r="AA563" s="9"/>
      <c r="AB563" s="9"/>
      <c r="AC563" s="9"/>
      <c r="AD563" s="9"/>
      <c r="AE563" s="9"/>
      <c r="AF563" s="9"/>
      <c r="AG563" s="9"/>
      <c r="AH563" s="9"/>
    </row>
    <row r="564" spans="1:34" x14ac:dyDescent="0.25">
      <c r="A564" s="9"/>
      <c r="B564" s="9"/>
      <c r="C564" s="9"/>
      <c r="D564" s="9"/>
      <c r="E564" s="9"/>
      <c r="F564" s="9"/>
      <c r="G564" s="9"/>
      <c r="H564" s="9"/>
      <c r="I564" s="9"/>
      <c r="J564" s="9"/>
      <c r="K564" s="9"/>
      <c r="L564" s="9"/>
      <c r="M564" s="9"/>
      <c r="N564" s="9"/>
      <c r="O564" s="9"/>
      <c r="P564" s="9"/>
      <c r="S564" s="9"/>
      <c r="V564" s="9"/>
      <c r="W564" s="17"/>
      <c r="X564" s="9"/>
      <c r="Y564" s="9"/>
      <c r="Z564" s="9"/>
      <c r="AA564" s="9"/>
      <c r="AB564" s="9"/>
      <c r="AC564" s="9"/>
      <c r="AD564" s="9"/>
      <c r="AE564" s="9"/>
      <c r="AF564" s="9"/>
      <c r="AG564" s="9"/>
      <c r="AH564" s="9"/>
    </row>
    <row r="565" spans="1:34" x14ac:dyDescent="0.25">
      <c r="A565" s="9"/>
      <c r="B565" s="9"/>
      <c r="C565" s="9"/>
      <c r="D565" s="9"/>
      <c r="E565" s="9"/>
      <c r="F565" s="9"/>
      <c r="G565" s="9"/>
      <c r="H565" s="9"/>
      <c r="I565" s="9"/>
      <c r="J565" s="9"/>
      <c r="K565" s="9"/>
      <c r="L565" s="9"/>
      <c r="M565" s="9"/>
      <c r="N565" s="9"/>
      <c r="O565" s="9"/>
      <c r="P565" s="9"/>
      <c r="S565" s="9"/>
      <c r="V565" s="9"/>
      <c r="W565" s="17"/>
      <c r="X565" s="9"/>
      <c r="Y565" s="9"/>
      <c r="Z565" s="9"/>
      <c r="AA565" s="9"/>
      <c r="AB565" s="9"/>
      <c r="AC565" s="9"/>
      <c r="AD565" s="9"/>
      <c r="AE565" s="9"/>
      <c r="AF565" s="9"/>
      <c r="AG565" s="9"/>
      <c r="AH565" s="9"/>
    </row>
    <row r="566" spans="1:34" x14ac:dyDescent="0.25">
      <c r="A566" s="9"/>
      <c r="B566" s="9"/>
      <c r="C566" s="9"/>
      <c r="D566" s="9"/>
      <c r="E566" s="9"/>
      <c r="F566" s="9"/>
      <c r="G566" s="9"/>
      <c r="H566" s="9"/>
      <c r="I566" s="9"/>
      <c r="J566" s="9"/>
      <c r="K566" s="9"/>
      <c r="L566" s="9"/>
      <c r="M566" s="9"/>
      <c r="N566" s="9"/>
      <c r="O566" s="9"/>
      <c r="P566" s="9"/>
      <c r="S566" s="9"/>
      <c r="V566" s="9"/>
      <c r="W566" s="17"/>
      <c r="X566" s="9"/>
      <c r="Y566" s="9"/>
      <c r="Z566" s="9"/>
      <c r="AA566" s="9"/>
      <c r="AB566" s="9"/>
      <c r="AC566" s="9"/>
      <c r="AD566" s="9"/>
      <c r="AE566" s="9"/>
      <c r="AF566" s="9"/>
      <c r="AG566" s="9"/>
      <c r="AH566" s="9"/>
    </row>
    <row r="567" spans="1:34" x14ac:dyDescent="0.25">
      <c r="A567" s="9"/>
      <c r="B567" s="9"/>
      <c r="C567" s="9"/>
      <c r="D567" s="9"/>
      <c r="E567" s="9"/>
      <c r="F567" s="9"/>
      <c r="G567" s="9"/>
      <c r="H567" s="9"/>
      <c r="I567" s="9"/>
      <c r="J567" s="9"/>
      <c r="K567" s="9"/>
      <c r="L567" s="9"/>
      <c r="M567" s="9"/>
      <c r="N567" s="9"/>
      <c r="O567" s="9"/>
      <c r="P567" s="9"/>
      <c r="S567" s="9"/>
      <c r="V567" s="9"/>
      <c r="W567" s="17"/>
      <c r="X567" s="9"/>
      <c r="Y567" s="9"/>
      <c r="Z567" s="9"/>
      <c r="AA567" s="9"/>
      <c r="AB567" s="9"/>
      <c r="AC567" s="9"/>
      <c r="AD567" s="9"/>
      <c r="AE567" s="9"/>
      <c r="AF567" s="9"/>
      <c r="AG567" s="9"/>
      <c r="AH567" s="9"/>
    </row>
    <row r="568" spans="1:34" x14ac:dyDescent="0.25">
      <c r="A568" s="9"/>
      <c r="B568" s="9"/>
      <c r="C568" s="9"/>
      <c r="D568" s="9"/>
      <c r="E568" s="9"/>
      <c r="F568" s="9"/>
      <c r="G568" s="9"/>
      <c r="H568" s="9"/>
      <c r="I568" s="9"/>
      <c r="J568" s="9"/>
      <c r="K568" s="9"/>
      <c r="L568" s="9"/>
      <c r="M568" s="9"/>
      <c r="N568" s="9"/>
      <c r="O568" s="9"/>
      <c r="P568" s="9"/>
      <c r="S568" s="9"/>
      <c r="V568" s="9"/>
      <c r="W568" s="17"/>
      <c r="X568" s="9"/>
      <c r="Y568" s="9"/>
      <c r="Z568" s="9"/>
      <c r="AA568" s="9"/>
      <c r="AB568" s="9"/>
      <c r="AC568" s="9"/>
      <c r="AD568" s="9"/>
      <c r="AE568" s="9"/>
      <c r="AF568" s="9"/>
      <c r="AG568" s="9"/>
      <c r="AH568" s="9"/>
    </row>
    <row r="569" spans="1:34" x14ac:dyDescent="0.25">
      <c r="A569" s="9"/>
      <c r="B569" s="9"/>
      <c r="C569" s="9"/>
      <c r="D569" s="9"/>
      <c r="E569" s="9"/>
      <c r="F569" s="9"/>
      <c r="G569" s="9"/>
      <c r="H569" s="9"/>
      <c r="I569" s="9"/>
      <c r="J569" s="9"/>
      <c r="K569" s="9"/>
      <c r="L569" s="9"/>
      <c r="M569" s="9"/>
      <c r="N569" s="9"/>
      <c r="O569" s="9"/>
      <c r="P569" s="9"/>
      <c r="S569" s="9"/>
      <c r="V569" s="9"/>
      <c r="W569" s="17"/>
      <c r="X569" s="9"/>
      <c r="Y569" s="9"/>
      <c r="Z569" s="9"/>
      <c r="AA569" s="9"/>
      <c r="AB569" s="9"/>
      <c r="AC569" s="9"/>
      <c r="AD569" s="9"/>
      <c r="AE569" s="9"/>
      <c r="AF569" s="9"/>
      <c r="AG569" s="9"/>
      <c r="AH569" s="9"/>
    </row>
    <row r="570" spans="1:34" x14ac:dyDescent="0.25">
      <c r="A570" s="9"/>
      <c r="B570" s="9"/>
      <c r="C570" s="9"/>
      <c r="D570" s="9"/>
      <c r="E570" s="9"/>
      <c r="F570" s="9"/>
      <c r="G570" s="9"/>
      <c r="H570" s="9"/>
      <c r="I570" s="9"/>
      <c r="J570" s="9"/>
      <c r="K570" s="9"/>
      <c r="L570" s="9"/>
      <c r="M570" s="9"/>
      <c r="N570" s="9"/>
      <c r="O570" s="9"/>
      <c r="P570" s="9"/>
      <c r="S570" s="9"/>
      <c r="V570" s="9"/>
      <c r="W570" s="17"/>
      <c r="X570" s="9"/>
      <c r="Y570" s="9"/>
      <c r="Z570" s="9"/>
      <c r="AA570" s="9"/>
      <c r="AB570" s="9"/>
      <c r="AC570" s="9"/>
      <c r="AD570" s="9"/>
      <c r="AE570" s="9"/>
      <c r="AF570" s="9"/>
      <c r="AG570" s="9"/>
      <c r="AH570" s="9"/>
    </row>
    <row r="571" spans="1:34" x14ac:dyDescent="0.25">
      <c r="A571" s="9"/>
      <c r="B571" s="9"/>
      <c r="C571" s="9"/>
      <c r="D571" s="9"/>
      <c r="E571" s="9"/>
      <c r="F571" s="9"/>
      <c r="G571" s="9"/>
      <c r="H571" s="9"/>
      <c r="I571" s="9"/>
      <c r="J571" s="9"/>
      <c r="K571" s="9"/>
      <c r="L571" s="9"/>
      <c r="M571" s="9"/>
      <c r="N571" s="9"/>
      <c r="O571" s="9"/>
      <c r="P571" s="9"/>
      <c r="S571" s="9"/>
      <c r="V571" s="9"/>
      <c r="W571" s="17"/>
      <c r="X571" s="9"/>
      <c r="Y571" s="9"/>
      <c r="Z571" s="9"/>
      <c r="AA571" s="9"/>
      <c r="AB571" s="9"/>
      <c r="AC571" s="9"/>
      <c r="AD571" s="9"/>
      <c r="AE571" s="9"/>
      <c r="AF571" s="9"/>
      <c r="AG571" s="9"/>
      <c r="AH571" s="9"/>
    </row>
    <row r="572" spans="1:34" x14ac:dyDescent="0.25">
      <c r="A572" s="9"/>
      <c r="B572" s="9"/>
      <c r="C572" s="9"/>
      <c r="D572" s="9"/>
      <c r="E572" s="9"/>
      <c r="F572" s="9"/>
      <c r="G572" s="9"/>
      <c r="H572" s="9"/>
      <c r="I572" s="9"/>
      <c r="J572" s="9"/>
      <c r="K572" s="9"/>
      <c r="L572" s="9"/>
      <c r="M572" s="9"/>
      <c r="N572" s="9"/>
      <c r="O572" s="9"/>
      <c r="P572" s="9"/>
      <c r="S572" s="9"/>
      <c r="V572" s="9"/>
      <c r="W572" s="17"/>
      <c r="X572" s="9"/>
      <c r="Y572" s="9"/>
      <c r="Z572" s="9"/>
      <c r="AA572" s="9"/>
      <c r="AB572" s="9"/>
      <c r="AC572" s="9"/>
      <c r="AD572" s="9"/>
      <c r="AE572" s="9"/>
      <c r="AF572" s="9"/>
      <c r="AG572" s="9"/>
      <c r="AH572" s="9"/>
    </row>
    <row r="573" spans="1:34" x14ac:dyDescent="0.25">
      <c r="A573" s="9"/>
      <c r="B573" s="9"/>
      <c r="C573" s="9"/>
      <c r="D573" s="9"/>
      <c r="E573" s="9"/>
      <c r="F573" s="9"/>
      <c r="G573" s="9"/>
      <c r="H573" s="9"/>
      <c r="I573" s="9"/>
      <c r="J573" s="9"/>
      <c r="K573" s="9"/>
      <c r="L573" s="9"/>
      <c r="M573" s="9"/>
      <c r="N573" s="9"/>
      <c r="O573" s="9"/>
      <c r="P573" s="9"/>
      <c r="S573" s="9"/>
      <c r="V573" s="9"/>
      <c r="W573" s="17"/>
      <c r="X573" s="9"/>
      <c r="Y573" s="9"/>
      <c r="Z573" s="9"/>
      <c r="AA573" s="9"/>
      <c r="AB573" s="9"/>
      <c r="AC573" s="9"/>
      <c r="AD573" s="9"/>
      <c r="AE573" s="9"/>
      <c r="AF573" s="9"/>
      <c r="AG573" s="9"/>
      <c r="AH573" s="9"/>
    </row>
    <row r="574" spans="1:34" x14ac:dyDescent="0.25">
      <c r="A574" s="9"/>
      <c r="B574" s="9"/>
      <c r="C574" s="9"/>
      <c r="D574" s="9"/>
      <c r="E574" s="9"/>
      <c r="F574" s="9"/>
      <c r="G574" s="9"/>
      <c r="H574" s="9"/>
      <c r="I574" s="9"/>
      <c r="J574" s="9"/>
      <c r="K574" s="9"/>
      <c r="L574" s="9"/>
      <c r="M574" s="9"/>
      <c r="N574" s="9"/>
      <c r="O574" s="9"/>
      <c r="P574" s="9"/>
      <c r="S574" s="9"/>
      <c r="V574" s="9"/>
      <c r="W574" s="17"/>
      <c r="X574" s="9"/>
      <c r="Y574" s="9"/>
      <c r="Z574" s="9"/>
      <c r="AA574" s="9"/>
      <c r="AB574" s="9"/>
      <c r="AC574" s="9"/>
      <c r="AD574" s="9"/>
      <c r="AE574" s="9"/>
      <c r="AF574" s="9"/>
      <c r="AG574" s="9"/>
      <c r="AH574" s="9"/>
    </row>
    <row r="575" spans="1:34" x14ac:dyDescent="0.25">
      <c r="A575" s="9"/>
      <c r="B575" s="9"/>
      <c r="C575" s="9"/>
      <c r="D575" s="9"/>
      <c r="E575" s="9"/>
      <c r="F575" s="9"/>
      <c r="G575" s="9"/>
      <c r="H575" s="9"/>
      <c r="I575" s="9"/>
      <c r="J575" s="9"/>
      <c r="K575" s="9"/>
      <c r="L575" s="9"/>
      <c r="M575" s="9"/>
      <c r="N575" s="9"/>
      <c r="O575" s="9"/>
      <c r="P575" s="9"/>
      <c r="S575" s="9"/>
      <c r="V575" s="9"/>
      <c r="W575" s="17"/>
      <c r="X575" s="9"/>
      <c r="Y575" s="9"/>
      <c r="Z575" s="9"/>
      <c r="AA575" s="9"/>
      <c r="AB575" s="9"/>
      <c r="AC575" s="9"/>
      <c r="AD575" s="9"/>
      <c r="AE575" s="9"/>
      <c r="AF575" s="9"/>
      <c r="AG575" s="9"/>
      <c r="AH575" s="9"/>
    </row>
    <row r="576" spans="1:34" x14ac:dyDescent="0.25">
      <c r="A576" s="9"/>
      <c r="B576" s="9"/>
      <c r="C576" s="9"/>
      <c r="D576" s="9"/>
      <c r="E576" s="9"/>
      <c r="F576" s="9"/>
      <c r="G576" s="9"/>
      <c r="H576" s="9"/>
      <c r="I576" s="9"/>
      <c r="J576" s="9"/>
      <c r="K576" s="9"/>
      <c r="L576" s="9"/>
      <c r="M576" s="9"/>
      <c r="N576" s="9"/>
      <c r="O576" s="9"/>
      <c r="P576" s="9"/>
      <c r="S576" s="9"/>
      <c r="V576" s="9"/>
      <c r="W576" s="17"/>
      <c r="X576" s="9"/>
      <c r="Y576" s="9"/>
      <c r="Z576" s="9"/>
      <c r="AA576" s="9"/>
      <c r="AB576" s="9"/>
      <c r="AC576" s="9"/>
      <c r="AD576" s="9"/>
      <c r="AE576" s="9"/>
      <c r="AF576" s="9"/>
      <c r="AG576" s="9"/>
      <c r="AH576" s="9"/>
    </row>
    <row r="577" spans="1:34" x14ac:dyDescent="0.25">
      <c r="A577" s="9"/>
      <c r="B577" s="9"/>
      <c r="C577" s="9"/>
      <c r="D577" s="9"/>
      <c r="E577" s="9"/>
      <c r="F577" s="9"/>
      <c r="G577" s="9"/>
      <c r="H577" s="9"/>
      <c r="I577" s="9"/>
      <c r="J577" s="9"/>
      <c r="K577" s="9"/>
      <c r="L577" s="9"/>
      <c r="M577" s="9"/>
      <c r="N577" s="9"/>
      <c r="O577" s="9"/>
      <c r="P577" s="9"/>
      <c r="S577" s="9"/>
      <c r="V577" s="9"/>
      <c r="W577" s="17"/>
      <c r="X577" s="9"/>
      <c r="Y577" s="9"/>
      <c r="Z577" s="9"/>
      <c r="AA577" s="9"/>
      <c r="AB577" s="9"/>
      <c r="AC577" s="9"/>
      <c r="AD577" s="9"/>
      <c r="AE577" s="9"/>
      <c r="AF577" s="9"/>
      <c r="AG577" s="9"/>
      <c r="AH577" s="9"/>
    </row>
    <row r="578" spans="1:34" x14ac:dyDescent="0.25">
      <c r="A578" s="9"/>
      <c r="B578" s="9"/>
      <c r="C578" s="9"/>
      <c r="D578" s="9"/>
      <c r="E578" s="9"/>
      <c r="F578" s="9"/>
      <c r="G578" s="9"/>
      <c r="H578" s="9"/>
      <c r="I578" s="9"/>
      <c r="J578" s="9"/>
      <c r="K578" s="9"/>
      <c r="L578" s="9"/>
      <c r="M578" s="9"/>
      <c r="N578" s="9"/>
      <c r="O578" s="9"/>
      <c r="P578" s="9"/>
      <c r="S578" s="9"/>
      <c r="V578" s="9"/>
      <c r="W578" s="17"/>
      <c r="X578" s="9"/>
      <c r="Y578" s="9"/>
      <c r="Z578" s="9"/>
      <c r="AA578" s="9"/>
      <c r="AB578" s="9"/>
      <c r="AC578" s="9"/>
      <c r="AD578" s="9"/>
      <c r="AE578" s="9"/>
      <c r="AF578" s="9"/>
      <c r="AG578" s="9"/>
      <c r="AH578" s="9"/>
    </row>
    <row r="579" spans="1:34" x14ac:dyDescent="0.25">
      <c r="A579" s="9"/>
      <c r="B579" s="9"/>
      <c r="C579" s="9"/>
      <c r="D579" s="9"/>
      <c r="E579" s="9"/>
      <c r="F579" s="9"/>
      <c r="G579" s="9"/>
      <c r="H579" s="9"/>
      <c r="I579" s="9"/>
      <c r="J579" s="9"/>
      <c r="K579" s="9"/>
      <c r="L579" s="9"/>
      <c r="M579" s="9"/>
      <c r="N579" s="9"/>
      <c r="O579" s="9"/>
      <c r="P579" s="9"/>
      <c r="S579" s="9"/>
      <c r="V579" s="9"/>
      <c r="W579" s="17"/>
      <c r="X579" s="9"/>
      <c r="Y579" s="9"/>
      <c r="Z579" s="9"/>
      <c r="AA579" s="9"/>
      <c r="AB579" s="9"/>
      <c r="AC579" s="9"/>
      <c r="AD579" s="9"/>
      <c r="AE579" s="9"/>
      <c r="AF579" s="9"/>
      <c r="AG579" s="9"/>
      <c r="AH579" s="9"/>
    </row>
    <row r="580" spans="1:34" x14ac:dyDescent="0.25">
      <c r="A580" s="9"/>
      <c r="B580" s="9"/>
      <c r="C580" s="9"/>
      <c r="D580" s="9"/>
      <c r="E580" s="9"/>
      <c r="F580" s="9"/>
      <c r="G580" s="9"/>
      <c r="H580" s="9"/>
      <c r="I580" s="9"/>
      <c r="J580" s="9"/>
      <c r="K580" s="9"/>
      <c r="L580" s="9"/>
      <c r="M580" s="9"/>
      <c r="N580" s="9"/>
      <c r="O580" s="9"/>
      <c r="P580" s="9"/>
      <c r="S580" s="9"/>
      <c r="V580" s="9"/>
      <c r="W580" s="17"/>
      <c r="X580" s="9"/>
      <c r="Y580" s="9"/>
      <c r="Z580" s="9"/>
      <c r="AA580" s="9"/>
      <c r="AB580" s="9"/>
      <c r="AC580" s="9"/>
      <c r="AD580" s="9"/>
      <c r="AE580" s="9"/>
      <c r="AF580" s="9"/>
      <c r="AG580" s="9"/>
      <c r="AH580" s="9"/>
    </row>
    <row r="581" spans="1:34" x14ac:dyDescent="0.25">
      <c r="A581" s="9"/>
      <c r="B581" s="9"/>
      <c r="C581" s="9"/>
      <c r="D581" s="9"/>
      <c r="E581" s="9"/>
      <c r="F581" s="9"/>
      <c r="G581" s="9"/>
      <c r="H581" s="9"/>
      <c r="I581" s="9"/>
      <c r="J581" s="9"/>
      <c r="K581" s="9"/>
      <c r="L581" s="9"/>
      <c r="M581" s="9"/>
      <c r="N581" s="9"/>
      <c r="O581" s="9"/>
      <c r="P581" s="9"/>
      <c r="S581" s="9"/>
      <c r="V581" s="9"/>
      <c r="W581" s="17"/>
      <c r="X581" s="9"/>
      <c r="Y581" s="9"/>
      <c r="Z581" s="9"/>
      <c r="AA581" s="9"/>
      <c r="AB581" s="9"/>
      <c r="AC581" s="9"/>
      <c r="AD581" s="9"/>
      <c r="AE581" s="9"/>
      <c r="AF581" s="9"/>
      <c r="AG581" s="9"/>
      <c r="AH581" s="9"/>
    </row>
    <row r="582" spans="1:34" x14ac:dyDescent="0.25">
      <c r="A582" s="9"/>
      <c r="B582" s="9"/>
      <c r="C582" s="9"/>
      <c r="D582" s="9"/>
      <c r="E582" s="9"/>
      <c r="F582" s="9"/>
      <c r="G582" s="9"/>
      <c r="H582" s="9"/>
      <c r="I582" s="9"/>
      <c r="J582" s="9"/>
      <c r="K582" s="9"/>
      <c r="L582" s="9"/>
      <c r="M582" s="9"/>
      <c r="N582" s="9"/>
      <c r="O582" s="9"/>
      <c r="P582" s="9"/>
      <c r="S582" s="9"/>
      <c r="V582" s="9"/>
      <c r="W582" s="17"/>
      <c r="X582" s="9"/>
      <c r="Y582" s="9"/>
      <c r="Z582" s="9"/>
      <c r="AA582" s="9"/>
      <c r="AB582" s="9"/>
      <c r="AC582" s="9"/>
      <c r="AD582" s="9"/>
      <c r="AE582" s="9"/>
      <c r="AF582" s="9"/>
      <c r="AG582" s="9"/>
      <c r="AH582" s="9"/>
    </row>
    <row r="583" spans="1:34" x14ac:dyDescent="0.25">
      <c r="A583" s="9"/>
      <c r="B583" s="9"/>
      <c r="C583" s="9"/>
      <c r="D583" s="9"/>
      <c r="E583" s="9"/>
      <c r="F583" s="9"/>
      <c r="G583" s="9"/>
      <c r="H583" s="9"/>
      <c r="I583" s="9"/>
      <c r="J583" s="9"/>
      <c r="K583" s="9"/>
      <c r="L583" s="9"/>
      <c r="M583" s="9"/>
      <c r="N583" s="9"/>
      <c r="O583" s="9"/>
      <c r="P583" s="9"/>
      <c r="S583" s="9"/>
      <c r="V583" s="9"/>
      <c r="W583" s="17"/>
      <c r="X583" s="9"/>
      <c r="Y583" s="9"/>
      <c r="Z583" s="9"/>
      <c r="AA583" s="9"/>
      <c r="AB583" s="9"/>
      <c r="AC583" s="9"/>
      <c r="AD583" s="9"/>
      <c r="AE583" s="9"/>
      <c r="AF583" s="9"/>
      <c r="AG583" s="9"/>
      <c r="AH583" s="9"/>
    </row>
    <row r="584" spans="1:34" x14ac:dyDescent="0.25">
      <c r="A584" s="9"/>
      <c r="B584" s="9"/>
      <c r="C584" s="9"/>
      <c r="D584" s="9"/>
      <c r="E584" s="9"/>
      <c r="F584" s="9"/>
      <c r="G584" s="9"/>
      <c r="H584" s="9"/>
      <c r="I584" s="9"/>
      <c r="J584" s="9"/>
      <c r="K584" s="9"/>
      <c r="L584" s="9"/>
      <c r="M584" s="9"/>
      <c r="N584" s="9"/>
      <c r="O584" s="9"/>
      <c r="P584" s="9"/>
      <c r="S584" s="9"/>
      <c r="V584" s="9"/>
      <c r="W584" s="17"/>
      <c r="X584" s="9"/>
      <c r="Y584" s="9"/>
      <c r="Z584" s="9"/>
      <c r="AA584" s="9"/>
      <c r="AB584" s="9"/>
      <c r="AC584" s="9"/>
      <c r="AD584" s="9"/>
      <c r="AE584" s="9"/>
      <c r="AF584" s="9"/>
      <c r="AG584" s="9"/>
      <c r="AH584" s="9"/>
    </row>
    <row r="585" spans="1:34" x14ac:dyDescent="0.25">
      <c r="A585" s="9"/>
      <c r="B585" s="9"/>
      <c r="C585" s="9"/>
      <c r="D585" s="9"/>
      <c r="E585" s="9"/>
      <c r="F585" s="9"/>
      <c r="G585" s="9"/>
      <c r="H585" s="9"/>
      <c r="I585" s="9"/>
      <c r="J585" s="9"/>
      <c r="K585" s="9"/>
      <c r="L585" s="9"/>
      <c r="M585" s="9"/>
      <c r="N585" s="9"/>
      <c r="O585" s="9"/>
      <c r="P585" s="9"/>
      <c r="S585" s="9"/>
      <c r="V585" s="9"/>
      <c r="W585" s="17"/>
      <c r="X585" s="9"/>
      <c r="Y585" s="9"/>
      <c r="Z585" s="9"/>
      <c r="AA585" s="9"/>
      <c r="AB585" s="9"/>
      <c r="AC585" s="9"/>
      <c r="AD585" s="9"/>
      <c r="AE585" s="9"/>
      <c r="AF585" s="9"/>
      <c r="AG585" s="9"/>
      <c r="AH585" s="9"/>
    </row>
    <row r="586" spans="1:34" x14ac:dyDescent="0.25">
      <c r="A586" s="9"/>
      <c r="B586" s="9"/>
      <c r="C586" s="9"/>
      <c r="D586" s="9"/>
      <c r="E586" s="9"/>
      <c r="F586" s="9"/>
      <c r="G586" s="9"/>
      <c r="H586" s="9"/>
      <c r="I586" s="9"/>
      <c r="J586" s="9"/>
      <c r="K586" s="9"/>
      <c r="L586" s="9"/>
      <c r="M586" s="9"/>
      <c r="N586" s="9"/>
      <c r="O586" s="9"/>
      <c r="P586" s="9"/>
      <c r="S586" s="9"/>
      <c r="V586" s="9"/>
      <c r="W586" s="17"/>
      <c r="X586" s="9"/>
      <c r="Y586" s="9"/>
      <c r="Z586" s="9"/>
      <c r="AA586" s="9"/>
      <c r="AB586" s="9"/>
      <c r="AC586" s="9"/>
      <c r="AD586" s="9"/>
      <c r="AE586" s="9"/>
      <c r="AF586" s="9"/>
      <c r="AG586" s="9"/>
      <c r="AH586" s="9"/>
    </row>
    <row r="587" spans="1:34" x14ac:dyDescent="0.25">
      <c r="A587" s="9"/>
      <c r="B587" s="9"/>
      <c r="C587" s="9"/>
      <c r="D587" s="9"/>
      <c r="E587" s="9"/>
      <c r="F587" s="9"/>
      <c r="G587" s="9"/>
      <c r="H587" s="9"/>
      <c r="I587" s="9"/>
      <c r="J587" s="9"/>
      <c r="K587" s="9"/>
      <c r="L587" s="9"/>
      <c r="M587" s="9"/>
      <c r="N587" s="9"/>
      <c r="O587" s="9"/>
      <c r="P587" s="9"/>
      <c r="S587" s="9"/>
      <c r="V587" s="9"/>
      <c r="W587" s="17"/>
      <c r="X587" s="9"/>
      <c r="Y587" s="9"/>
      <c r="Z587" s="9"/>
      <c r="AA587" s="9"/>
      <c r="AB587" s="9"/>
      <c r="AC587" s="9"/>
      <c r="AD587" s="9"/>
      <c r="AE587" s="9"/>
      <c r="AF587" s="9"/>
      <c r="AG587" s="9"/>
      <c r="AH587" s="9"/>
    </row>
    <row r="588" spans="1:34" x14ac:dyDescent="0.25">
      <c r="A588" s="9"/>
      <c r="B588" s="9"/>
      <c r="C588" s="9"/>
      <c r="D588" s="9"/>
      <c r="E588" s="9"/>
      <c r="F588" s="9"/>
      <c r="G588" s="9"/>
      <c r="H588" s="9"/>
      <c r="I588" s="9"/>
      <c r="J588" s="9"/>
      <c r="K588" s="9"/>
      <c r="L588" s="9"/>
      <c r="M588" s="9"/>
      <c r="N588" s="9"/>
      <c r="O588" s="9"/>
      <c r="P588" s="9"/>
      <c r="S588" s="9"/>
      <c r="V588" s="9"/>
      <c r="W588" s="17"/>
      <c r="X588" s="9"/>
      <c r="Y588" s="9"/>
      <c r="Z588" s="9"/>
      <c r="AA588" s="9"/>
      <c r="AB588" s="9"/>
      <c r="AC588" s="9"/>
      <c r="AD588" s="9"/>
      <c r="AE588" s="9"/>
      <c r="AF588" s="9"/>
      <c r="AG588" s="9"/>
      <c r="AH588" s="9"/>
    </row>
    <row r="589" spans="1:34" x14ac:dyDescent="0.25">
      <c r="A589" s="9"/>
      <c r="B589" s="9"/>
      <c r="C589" s="9"/>
      <c r="D589" s="9"/>
      <c r="E589" s="9"/>
      <c r="F589" s="9"/>
      <c r="G589" s="9"/>
      <c r="H589" s="9"/>
      <c r="I589" s="9"/>
      <c r="J589" s="9"/>
      <c r="K589" s="9"/>
      <c r="L589" s="9"/>
      <c r="M589" s="9"/>
      <c r="N589" s="9"/>
      <c r="O589" s="9"/>
      <c r="P589" s="9"/>
      <c r="S589" s="9"/>
      <c r="V589" s="9"/>
      <c r="W589" s="17"/>
      <c r="X589" s="9"/>
      <c r="Y589" s="9"/>
      <c r="Z589" s="9"/>
      <c r="AA589" s="9"/>
      <c r="AB589" s="9"/>
      <c r="AC589" s="9"/>
      <c r="AD589" s="9"/>
      <c r="AE589" s="9"/>
      <c r="AF589" s="9"/>
      <c r="AG589" s="9"/>
      <c r="AH589" s="9"/>
    </row>
    <row r="590" spans="1:34" x14ac:dyDescent="0.25">
      <c r="A590" s="9"/>
      <c r="B590" s="9"/>
      <c r="C590" s="9"/>
      <c r="D590" s="9"/>
      <c r="E590" s="9"/>
      <c r="F590" s="9"/>
      <c r="G590" s="9"/>
      <c r="H590" s="9"/>
      <c r="I590" s="9"/>
      <c r="J590" s="9"/>
      <c r="K590" s="9"/>
      <c r="L590" s="9"/>
      <c r="M590" s="9"/>
      <c r="N590" s="9"/>
      <c r="O590" s="9"/>
      <c r="P590" s="9"/>
      <c r="S590" s="9"/>
      <c r="V590" s="9"/>
      <c r="W590" s="17"/>
      <c r="X590" s="9"/>
      <c r="Y590" s="9"/>
      <c r="Z590" s="9"/>
      <c r="AA590" s="9"/>
      <c r="AB590" s="9"/>
      <c r="AC590" s="9"/>
      <c r="AD590" s="9"/>
      <c r="AE590" s="9"/>
      <c r="AF590" s="9"/>
      <c r="AG590" s="9"/>
      <c r="AH590" s="9"/>
    </row>
    <row r="591" spans="1:34" x14ac:dyDescent="0.25">
      <c r="A591" s="9"/>
      <c r="B591" s="9"/>
      <c r="C591" s="9"/>
      <c r="D591" s="9"/>
      <c r="E591" s="9"/>
      <c r="F591" s="9"/>
      <c r="G591" s="9"/>
      <c r="H591" s="9"/>
      <c r="I591" s="9"/>
      <c r="J591" s="9"/>
      <c r="K591" s="9"/>
      <c r="L591" s="9"/>
      <c r="M591" s="9"/>
      <c r="N591" s="9"/>
      <c r="O591" s="9"/>
      <c r="P591" s="9"/>
      <c r="S591" s="9"/>
      <c r="V591" s="9"/>
      <c r="W591" s="17"/>
      <c r="X591" s="9"/>
      <c r="Y591" s="9"/>
      <c r="Z591" s="9"/>
      <c r="AA591" s="9"/>
      <c r="AB591" s="9"/>
      <c r="AC591" s="9"/>
      <c r="AD591" s="9"/>
      <c r="AE591" s="9"/>
      <c r="AF591" s="9"/>
      <c r="AG591" s="9"/>
      <c r="AH591" s="9"/>
    </row>
    <row r="592" spans="1:34" x14ac:dyDescent="0.25">
      <c r="A592" s="9"/>
      <c r="B592" s="9"/>
      <c r="C592" s="9"/>
      <c r="D592" s="9"/>
      <c r="E592" s="9"/>
      <c r="F592" s="9"/>
      <c r="G592" s="9"/>
      <c r="H592" s="9"/>
      <c r="I592" s="9"/>
      <c r="J592" s="9"/>
      <c r="K592" s="9"/>
      <c r="L592" s="9"/>
      <c r="M592" s="9"/>
      <c r="N592" s="9"/>
      <c r="O592" s="9"/>
      <c r="P592" s="9"/>
      <c r="S592" s="9"/>
      <c r="V592" s="9"/>
      <c r="W592" s="17"/>
      <c r="X592" s="9"/>
      <c r="Y592" s="9"/>
      <c r="Z592" s="9"/>
      <c r="AA592" s="9"/>
      <c r="AB592" s="9"/>
      <c r="AC592" s="9"/>
      <c r="AD592" s="9"/>
      <c r="AE592" s="9"/>
      <c r="AF592" s="9"/>
      <c r="AG592" s="9"/>
      <c r="AH592" s="9"/>
    </row>
    <row r="593" spans="1:34" x14ac:dyDescent="0.25">
      <c r="A593" s="9"/>
      <c r="B593" s="9"/>
      <c r="C593" s="9"/>
      <c r="D593" s="9"/>
      <c r="E593" s="9"/>
      <c r="F593" s="9"/>
      <c r="G593" s="9"/>
      <c r="H593" s="9"/>
      <c r="I593" s="9"/>
      <c r="J593" s="9"/>
      <c r="K593" s="9"/>
      <c r="L593" s="9"/>
      <c r="M593" s="9"/>
      <c r="N593" s="9"/>
      <c r="O593" s="9"/>
      <c r="P593" s="9"/>
      <c r="S593" s="9"/>
      <c r="V593" s="9"/>
      <c r="W593" s="17"/>
      <c r="X593" s="9"/>
      <c r="Y593" s="9"/>
      <c r="Z593" s="9"/>
      <c r="AA593" s="9"/>
      <c r="AB593" s="9"/>
      <c r="AC593" s="9"/>
      <c r="AD593" s="9"/>
      <c r="AE593" s="9"/>
      <c r="AF593" s="9"/>
      <c r="AG593" s="9"/>
      <c r="AH593" s="9"/>
    </row>
    <row r="594" spans="1:34" x14ac:dyDescent="0.25">
      <c r="A594" s="9"/>
      <c r="B594" s="9"/>
      <c r="C594" s="9"/>
      <c r="D594" s="9"/>
      <c r="E594" s="9"/>
      <c r="F594" s="9"/>
      <c r="G594" s="9"/>
      <c r="H594" s="9"/>
      <c r="I594" s="9"/>
      <c r="J594" s="9"/>
      <c r="K594" s="9"/>
      <c r="L594" s="9"/>
      <c r="M594" s="9"/>
      <c r="N594" s="9"/>
      <c r="O594" s="9"/>
      <c r="P594" s="9"/>
      <c r="S594" s="9"/>
      <c r="V594" s="9"/>
      <c r="W594" s="17"/>
      <c r="X594" s="9"/>
      <c r="Y594" s="9"/>
      <c r="Z594" s="9"/>
      <c r="AA594" s="9"/>
      <c r="AB594" s="9"/>
      <c r="AC594" s="9"/>
      <c r="AD594" s="9"/>
      <c r="AE594" s="9"/>
      <c r="AF594" s="9"/>
      <c r="AG594" s="9"/>
      <c r="AH594" s="9"/>
    </row>
    <row r="595" spans="1:34" x14ac:dyDescent="0.25">
      <c r="A595" s="9"/>
      <c r="B595" s="9"/>
      <c r="C595" s="9"/>
      <c r="D595" s="9"/>
      <c r="E595" s="9"/>
      <c r="F595" s="9"/>
      <c r="G595" s="9"/>
      <c r="H595" s="9"/>
      <c r="I595" s="9"/>
      <c r="J595" s="9"/>
      <c r="K595" s="9"/>
      <c r="L595" s="9"/>
      <c r="M595" s="9"/>
      <c r="N595" s="9"/>
      <c r="O595" s="9"/>
      <c r="P595" s="9"/>
      <c r="S595" s="9"/>
      <c r="V595" s="9"/>
      <c r="W595" s="17"/>
      <c r="X595" s="9"/>
      <c r="Y595" s="9"/>
      <c r="Z595" s="9"/>
      <c r="AA595" s="9"/>
      <c r="AB595" s="9"/>
      <c r="AC595" s="9"/>
      <c r="AD595" s="9"/>
      <c r="AE595" s="9"/>
      <c r="AF595" s="9"/>
      <c r="AG595" s="9"/>
      <c r="AH595" s="9"/>
    </row>
    <row r="596" spans="1:34" x14ac:dyDescent="0.25">
      <c r="A596" s="9"/>
      <c r="B596" s="9"/>
      <c r="C596" s="9"/>
      <c r="D596" s="9"/>
      <c r="E596" s="9"/>
      <c r="F596" s="9"/>
      <c r="G596" s="9"/>
      <c r="H596" s="9"/>
      <c r="I596" s="9"/>
      <c r="J596" s="9"/>
      <c r="K596" s="9"/>
      <c r="L596" s="9"/>
      <c r="M596" s="9"/>
      <c r="N596" s="9"/>
      <c r="O596" s="9"/>
      <c r="P596" s="9"/>
      <c r="S596" s="9"/>
      <c r="V596" s="9"/>
      <c r="W596" s="17"/>
      <c r="X596" s="9"/>
      <c r="Y596" s="9"/>
      <c r="Z596" s="9"/>
      <c r="AA596" s="9"/>
      <c r="AB596" s="9"/>
      <c r="AC596" s="9"/>
      <c r="AD596" s="9"/>
      <c r="AE596" s="9"/>
      <c r="AF596" s="9"/>
      <c r="AG596" s="9"/>
      <c r="AH596" s="9"/>
    </row>
    <row r="597" spans="1:34" x14ac:dyDescent="0.25">
      <c r="A597" s="9"/>
      <c r="B597" s="9"/>
      <c r="C597" s="9"/>
      <c r="D597" s="9"/>
      <c r="E597" s="9"/>
      <c r="F597" s="9"/>
      <c r="G597" s="9"/>
      <c r="H597" s="9"/>
      <c r="I597" s="9"/>
      <c r="J597" s="9"/>
      <c r="K597" s="9"/>
      <c r="L597" s="9"/>
      <c r="M597" s="9"/>
      <c r="N597" s="9"/>
      <c r="O597" s="9"/>
      <c r="P597" s="9"/>
      <c r="S597" s="9"/>
      <c r="V597" s="9"/>
      <c r="W597" s="17"/>
      <c r="X597" s="9"/>
      <c r="Y597" s="9"/>
      <c r="Z597" s="9"/>
      <c r="AA597" s="9"/>
      <c r="AB597" s="9"/>
      <c r="AC597" s="9"/>
      <c r="AD597" s="9"/>
      <c r="AE597" s="9"/>
      <c r="AF597" s="9"/>
      <c r="AG597" s="9"/>
      <c r="AH597" s="9"/>
    </row>
    <row r="598" spans="1:34" x14ac:dyDescent="0.25">
      <c r="A598" s="9"/>
      <c r="B598" s="9"/>
      <c r="C598" s="9"/>
      <c r="D598" s="9"/>
      <c r="E598" s="9"/>
      <c r="F598" s="9"/>
      <c r="G598" s="9"/>
      <c r="H598" s="9"/>
      <c r="I598" s="9"/>
      <c r="J598" s="9"/>
      <c r="K598" s="9"/>
      <c r="L598" s="9"/>
      <c r="M598" s="9"/>
      <c r="N598" s="9"/>
      <c r="O598" s="9"/>
      <c r="P598" s="9"/>
      <c r="S598" s="9"/>
      <c r="V598" s="9"/>
      <c r="W598" s="17"/>
      <c r="X598" s="9"/>
      <c r="Y598" s="9"/>
      <c r="Z598" s="9"/>
      <c r="AA598" s="9"/>
      <c r="AB598" s="9"/>
      <c r="AC598" s="9"/>
      <c r="AD598" s="9"/>
      <c r="AE598" s="9"/>
      <c r="AF598" s="9"/>
      <c r="AG598" s="9"/>
      <c r="AH598" s="9"/>
    </row>
    <row r="599" spans="1:34" x14ac:dyDescent="0.25">
      <c r="A599" s="9"/>
      <c r="B599" s="9"/>
      <c r="C599" s="9"/>
      <c r="D599" s="9"/>
      <c r="E599" s="9"/>
      <c r="F599" s="9"/>
      <c r="G599" s="9"/>
      <c r="H599" s="9"/>
      <c r="I599" s="9"/>
      <c r="J599" s="9"/>
      <c r="K599" s="9"/>
      <c r="L599" s="9"/>
      <c r="M599" s="9"/>
      <c r="N599" s="9"/>
      <c r="O599" s="9"/>
      <c r="P599" s="9"/>
      <c r="S599" s="9"/>
      <c r="V599" s="9"/>
      <c r="W599" s="17"/>
      <c r="X599" s="9"/>
      <c r="Y599" s="9"/>
      <c r="Z599" s="9"/>
      <c r="AA599" s="9"/>
      <c r="AB599" s="9"/>
      <c r="AC599" s="9"/>
      <c r="AD599" s="9"/>
      <c r="AE599" s="9"/>
      <c r="AF599" s="9"/>
      <c r="AG599" s="9"/>
      <c r="AH599" s="9"/>
    </row>
    <row r="600" spans="1:34" x14ac:dyDescent="0.25">
      <c r="A600" s="9"/>
      <c r="B600" s="9"/>
      <c r="C600" s="9"/>
      <c r="D600" s="9"/>
      <c r="E600" s="9"/>
      <c r="F600" s="9"/>
      <c r="G600" s="9"/>
      <c r="H600" s="9"/>
      <c r="I600" s="9"/>
      <c r="J600" s="9"/>
      <c r="K600" s="9"/>
      <c r="L600" s="9"/>
      <c r="M600" s="9"/>
      <c r="N600" s="9"/>
      <c r="O600" s="9"/>
      <c r="P600" s="9"/>
      <c r="S600" s="9"/>
      <c r="V600" s="9"/>
      <c r="W600" s="17"/>
      <c r="X600" s="9"/>
      <c r="Y600" s="9"/>
      <c r="Z600" s="9"/>
      <c r="AA600" s="9"/>
      <c r="AB600" s="9"/>
      <c r="AC600" s="9"/>
      <c r="AD600" s="9"/>
      <c r="AE600" s="9"/>
      <c r="AF600" s="9"/>
      <c r="AG600" s="9"/>
      <c r="AH600" s="9"/>
    </row>
    <row r="601" spans="1:34" x14ac:dyDescent="0.25">
      <c r="A601" s="9"/>
      <c r="B601" s="9"/>
      <c r="C601" s="9"/>
      <c r="D601" s="9"/>
      <c r="E601" s="9"/>
      <c r="F601" s="9"/>
      <c r="G601" s="9"/>
      <c r="H601" s="9"/>
      <c r="I601" s="9"/>
      <c r="J601" s="9"/>
      <c r="K601" s="9"/>
      <c r="L601" s="9"/>
      <c r="M601" s="9"/>
      <c r="N601" s="9"/>
      <c r="O601" s="9"/>
      <c r="P601" s="9"/>
      <c r="S601" s="9"/>
      <c r="V601" s="9"/>
      <c r="W601" s="17"/>
      <c r="X601" s="9"/>
      <c r="Y601" s="9"/>
      <c r="Z601" s="9"/>
      <c r="AA601" s="9"/>
      <c r="AB601" s="9"/>
      <c r="AC601" s="9"/>
      <c r="AD601" s="9"/>
      <c r="AE601" s="9"/>
      <c r="AF601" s="9"/>
      <c r="AG601" s="9"/>
      <c r="AH601" s="9"/>
    </row>
    <row r="602" spans="1:34" x14ac:dyDescent="0.25">
      <c r="A602" s="9"/>
      <c r="B602" s="9"/>
      <c r="C602" s="9"/>
      <c r="D602" s="9"/>
      <c r="E602" s="9"/>
      <c r="F602" s="9"/>
      <c r="G602" s="9"/>
      <c r="H602" s="9"/>
      <c r="I602" s="9"/>
      <c r="J602" s="9"/>
      <c r="K602" s="9"/>
      <c r="L602" s="9"/>
      <c r="M602" s="9"/>
      <c r="N602" s="9"/>
      <c r="O602" s="9"/>
      <c r="P602" s="9"/>
      <c r="S602" s="9"/>
      <c r="V602" s="9"/>
      <c r="W602" s="17"/>
      <c r="X602" s="9"/>
      <c r="Y602" s="9"/>
      <c r="Z602" s="9"/>
      <c r="AA602" s="9"/>
      <c r="AB602" s="9"/>
      <c r="AC602" s="9"/>
      <c r="AD602" s="9"/>
      <c r="AE602" s="9"/>
      <c r="AF602" s="9"/>
      <c r="AG602" s="9"/>
      <c r="AH602" s="9"/>
    </row>
    <row r="603" spans="1:34" x14ac:dyDescent="0.25">
      <c r="A603" s="9"/>
      <c r="B603" s="9"/>
      <c r="C603" s="9"/>
      <c r="D603" s="9"/>
      <c r="E603" s="9"/>
      <c r="F603" s="9"/>
      <c r="G603" s="9"/>
      <c r="H603" s="9"/>
      <c r="I603" s="9"/>
      <c r="J603" s="9"/>
      <c r="K603" s="9"/>
      <c r="L603" s="9"/>
      <c r="M603" s="9"/>
      <c r="N603" s="9"/>
      <c r="O603" s="9"/>
      <c r="P603" s="9"/>
      <c r="S603" s="9"/>
      <c r="V603" s="9"/>
      <c r="W603" s="17"/>
      <c r="X603" s="9"/>
      <c r="Y603" s="9"/>
      <c r="Z603" s="9"/>
      <c r="AA603" s="9"/>
      <c r="AB603" s="9"/>
      <c r="AC603" s="9"/>
      <c r="AD603" s="9"/>
      <c r="AE603" s="9"/>
      <c r="AF603" s="9"/>
      <c r="AG603" s="9"/>
      <c r="AH603" s="9"/>
    </row>
    <row r="604" spans="1:34" x14ac:dyDescent="0.25">
      <c r="A604" s="9"/>
      <c r="B604" s="9"/>
      <c r="C604" s="9"/>
      <c r="D604" s="9"/>
      <c r="E604" s="9"/>
      <c r="F604" s="9"/>
      <c r="G604" s="9"/>
      <c r="H604" s="9"/>
      <c r="I604" s="9"/>
      <c r="J604" s="9"/>
      <c r="K604" s="9"/>
      <c r="L604" s="9"/>
      <c r="M604" s="9"/>
      <c r="N604" s="9"/>
      <c r="O604" s="9"/>
      <c r="P604" s="9"/>
      <c r="S604" s="9"/>
      <c r="V604" s="9"/>
      <c r="W604" s="17"/>
      <c r="X604" s="9"/>
      <c r="Y604" s="9"/>
      <c r="Z604" s="9"/>
      <c r="AA604" s="9"/>
      <c r="AB604" s="9"/>
      <c r="AC604" s="9"/>
      <c r="AD604" s="9"/>
      <c r="AE604" s="9"/>
      <c r="AF604" s="9"/>
      <c r="AG604" s="9"/>
      <c r="AH604" s="9"/>
    </row>
    <row r="605" spans="1:34" x14ac:dyDescent="0.25">
      <c r="A605" s="9"/>
      <c r="B605" s="9"/>
      <c r="C605" s="9"/>
      <c r="D605" s="9"/>
      <c r="E605" s="9"/>
      <c r="F605" s="9"/>
      <c r="G605" s="9"/>
      <c r="H605" s="9"/>
      <c r="I605" s="9"/>
      <c r="J605" s="9"/>
      <c r="K605" s="9"/>
      <c r="L605" s="9"/>
      <c r="M605" s="9"/>
      <c r="N605" s="9"/>
      <c r="O605" s="9"/>
      <c r="P605" s="9"/>
      <c r="S605" s="9"/>
      <c r="V605" s="9"/>
      <c r="W605" s="17"/>
      <c r="X605" s="9"/>
      <c r="Y605" s="9"/>
      <c r="Z605" s="9"/>
      <c r="AA605" s="9"/>
      <c r="AB605" s="9"/>
      <c r="AC605" s="9"/>
      <c r="AD605" s="9"/>
      <c r="AE605" s="9"/>
      <c r="AF605" s="9"/>
      <c r="AG605" s="9"/>
      <c r="AH605" s="9"/>
    </row>
    <row r="606" spans="1:34" x14ac:dyDescent="0.25">
      <c r="A606" s="9"/>
      <c r="B606" s="9"/>
      <c r="C606" s="9"/>
      <c r="D606" s="9"/>
      <c r="E606" s="9"/>
      <c r="F606" s="9"/>
      <c r="G606" s="9"/>
      <c r="H606" s="9"/>
      <c r="I606" s="9"/>
      <c r="J606" s="9"/>
      <c r="K606" s="9"/>
      <c r="L606" s="9"/>
      <c r="M606" s="9"/>
      <c r="N606" s="9"/>
      <c r="O606" s="9"/>
      <c r="P606" s="9"/>
      <c r="S606" s="9"/>
      <c r="V606" s="9"/>
      <c r="W606" s="17"/>
      <c r="X606" s="9"/>
      <c r="Y606" s="9"/>
      <c r="Z606" s="9"/>
      <c r="AA606" s="9"/>
      <c r="AB606" s="9"/>
      <c r="AC606" s="9"/>
      <c r="AD606" s="9"/>
      <c r="AE606" s="9"/>
      <c r="AF606" s="9"/>
      <c r="AG606" s="9"/>
      <c r="AH606" s="9"/>
    </row>
    <row r="607" spans="1:34" x14ac:dyDescent="0.25">
      <c r="A607" s="9"/>
      <c r="B607" s="9"/>
      <c r="C607" s="9"/>
      <c r="D607" s="9"/>
      <c r="E607" s="9"/>
      <c r="F607" s="9"/>
      <c r="G607" s="9"/>
      <c r="H607" s="9"/>
      <c r="I607" s="9"/>
      <c r="J607" s="9"/>
      <c r="K607" s="9"/>
      <c r="L607" s="9"/>
      <c r="M607" s="9"/>
      <c r="N607" s="9"/>
      <c r="O607" s="9"/>
      <c r="P607" s="9"/>
      <c r="S607" s="9"/>
      <c r="V607" s="9"/>
      <c r="W607" s="17"/>
      <c r="X607" s="9"/>
      <c r="Y607" s="9"/>
      <c r="Z607" s="9"/>
      <c r="AA607" s="9"/>
      <c r="AB607" s="9"/>
      <c r="AC607" s="9"/>
      <c r="AD607" s="9"/>
      <c r="AE607" s="9"/>
      <c r="AF607" s="9"/>
      <c r="AG607" s="9"/>
      <c r="AH607" s="9"/>
    </row>
    <row r="608" spans="1:34" x14ac:dyDescent="0.25">
      <c r="A608" s="9"/>
      <c r="B608" s="9"/>
      <c r="C608" s="9"/>
      <c r="D608" s="9"/>
      <c r="E608" s="9"/>
      <c r="F608" s="9"/>
      <c r="G608" s="9"/>
      <c r="H608" s="9"/>
      <c r="I608" s="9"/>
      <c r="J608" s="9"/>
      <c r="K608" s="9"/>
      <c r="L608" s="9"/>
      <c r="M608" s="9"/>
      <c r="N608" s="9"/>
      <c r="O608" s="9"/>
      <c r="P608" s="9"/>
      <c r="S608" s="9"/>
      <c r="V608" s="9"/>
      <c r="W608" s="17"/>
      <c r="X608" s="9"/>
      <c r="Y608" s="9"/>
      <c r="Z608" s="9"/>
      <c r="AA608" s="9"/>
      <c r="AB608" s="9"/>
      <c r="AC608" s="9"/>
      <c r="AD608" s="9"/>
      <c r="AE608" s="9"/>
      <c r="AF608" s="9"/>
      <c r="AG608" s="9"/>
      <c r="AH608" s="9"/>
    </row>
    <row r="609" spans="1:34" x14ac:dyDescent="0.25">
      <c r="A609" s="9"/>
      <c r="B609" s="9"/>
      <c r="C609" s="9"/>
      <c r="D609" s="9"/>
      <c r="E609" s="9"/>
      <c r="F609" s="9"/>
      <c r="G609" s="9"/>
      <c r="H609" s="9"/>
      <c r="I609" s="9"/>
      <c r="J609" s="9"/>
      <c r="K609" s="9"/>
      <c r="L609" s="9"/>
      <c r="M609" s="9"/>
      <c r="N609" s="9"/>
      <c r="O609" s="9"/>
      <c r="P609" s="9"/>
      <c r="S609" s="9"/>
      <c r="V609" s="9"/>
      <c r="W609" s="17"/>
      <c r="X609" s="9"/>
      <c r="Y609" s="9"/>
      <c r="Z609" s="9"/>
      <c r="AA609" s="9"/>
      <c r="AB609" s="9"/>
      <c r="AC609" s="9"/>
      <c r="AD609" s="9"/>
      <c r="AE609" s="9"/>
      <c r="AF609" s="9"/>
      <c r="AG609" s="9"/>
      <c r="AH609" s="9"/>
    </row>
    <row r="610" spans="1:34" x14ac:dyDescent="0.25">
      <c r="A610" s="9"/>
      <c r="B610" s="9"/>
      <c r="C610" s="9"/>
      <c r="D610" s="9"/>
      <c r="E610" s="9"/>
      <c r="F610" s="9"/>
      <c r="G610" s="9"/>
      <c r="H610" s="9"/>
      <c r="I610" s="9"/>
      <c r="J610" s="9"/>
      <c r="K610" s="9"/>
      <c r="L610" s="9"/>
      <c r="M610" s="9"/>
      <c r="N610" s="9"/>
      <c r="O610" s="9"/>
      <c r="P610" s="9"/>
      <c r="S610" s="9"/>
      <c r="V610" s="9"/>
      <c r="W610" s="17"/>
      <c r="X610" s="9"/>
      <c r="Y610" s="9"/>
      <c r="Z610" s="9"/>
      <c r="AA610" s="9"/>
      <c r="AB610" s="9"/>
      <c r="AC610" s="9"/>
      <c r="AD610" s="9"/>
      <c r="AE610" s="9"/>
      <c r="AF610" s="9"/>
      <c r="AG610" s="9"/>
      <c r="AH610" s="9"/>
    </row>
    <row r="611" spans="1:34" x14ac:dyDescent="0.25">
      <c r="A611" s="9"/>
      <c r="B611" s="9"/>
      <c r="C611" s="9"/>
      <c r="D611" s="9"/>
      <c r="E611" s="9"/>
      <c r="F611" s="9"/>
      <c r="G611" s="9"/>
      <c r="H611" s="9"/>
      <c r="I611" s="9"/>
      <c r="J611" s="9"/>
      <c r="K611" s="9"/>
      <c r="L611" s="9"/>
      <c r="M611" s="9"/>
      <c r="N611" s="9"/>
      <c r="O611" s="9"/>
      <c r="P611" s="9"/>
      <c r="S611" s="9"/>
      <c r="V611" s="9"/>
      <c r="W611" s="17"/>
      <c r="X611" s="9"/>
      <c r="Y611" s="9"/>
      <c r="Z611" s="9"/>
      <c r="AA611" s="9"/>
      <c r="AB611" s="9"/>
      <c r="AC611" s="9"/>
      <c r="AD611" s="9"/>
      <c r="AE611" s="9"/>
      <c r="AF611" s="9"/>
      <c r="AG611" s="9"/>
      <c r="AH611" s="9"/>
    </row>
    <row r="612" spans="1:34" x14ac:dyDescent="0.25">
      <c r="A612" s="9"/>
      <c r="B612" s="9"/>
      <c r="C612" s="9"/>
      <c r="D612" s="9"/>
      <c r="E612" s="9"/>
      <c r="F612" s="9"/>
      <c r="G612" s="9"/>
      <c r="H612" s="9"/>
      <c r="I612" s="9"/>
      <c r="J612" s="9"/>
      <c r="K612" s="9"/>
      <c r="L612" s="9"/>
      <c r="M612" s="9"/>
      <c r="N612" s="9"/>
      <c r="O612" s="9"/>
      <c r="P612" s="9"/>
      <c r="S612" s="9"/>
      <c r="V612" s="9"/>
      <c r="W612" s="17"/>
      <c r="X612" s="9"/>
      <c r="Y612" s="9"/>
      <c r="Z612" s="9"/>
      <c r="AA612" s="9"/>
      <c r="AB612" s="9"/>
      <c r="AC612" s="9"/>
      <c r="AD612" s="9"/>
      <c r="AE612" s="9"/>
      <c r="AF612" s="9"/>
      <c r="AG612" s="9"/>
      <c r="AH612" s="9"/>
    </row>
    <row r="613" spans="1:34" x14ac:dyDescent="0.25">
      <c r="A613" s="9"/>
      <c r="B613" s="9"/>
      <c r="C613" s="9"/>
      <c r="D613" s="9"/>
      <c r="E613" s="9"/>
      <c r="F613" s="9"/>
      <c r="G613" s="9"/>
      <c r="H613" s="9"/>
      <c r="I613" s="9"/>
      <c r="J613" s="9"/>
      <c r="K613" s="9"/>
      <c r="L613" s="9"/>
      <c r="M613" s="9"/>
      <c r="N613" s="9"/>
      <c r="O613" s="9"/>
      <c r="P613" s="9"/>
      <c r="S613" s="9"/>
      <c r="V613" s="9"/>
      <c r="W613" s="17"/>
      <c r="X613" s="9"/>
      <c r="Y613" s="9"/>
      <c r="Z613" s="9"/>
      <c r="AA613" s="9"/>
      <c r="AB613" s="9"/>
      <c r="AC613" s="9"/>
      <c r="AD613" s="9"/>
      <c r="AE613" s="9"/>
      <c r="AF613" s="9"/>
      <c r="AG613" s="9"/>
      <c r="AH613" s="9"/>
    </row>
    <row r="614" spans="1:34" x14ac:dyDescent="0.25">
      <c r="A614" s="9"/>
      <c r="B614" s="9"/>
      <c r="C614" s="9"/>
      <c r="D614" s="9"/>
      <c r="E614" s="9"/>
      <c r="F614" s="9"/>
      <c r="G614" s="9"/>
      <c r="H614" s="9"/>
      <c r="I614" s="9"/>
      <c r="J614" s="9"/>
      <c r="K614" s="9"/>
      <c r="L614" s="9"/>
      <c r="M614" s="9"/>
      <c r="N614" s="9"/>
      <c r="O614" s="9"/>
      <c r="P614" s="9"/>
      <c r="S614" s="9"/>
      <c r="V614" s="9"/>
      <c r="W614" s="17"/>
      <c r="X614" s="9"/>
      <c r="Y614" s="9"/>
      <c r="Z614" s="9"/>
      <c r="AA614" s="9"/>
      <c r="AB614" s="9"/>
      <c r="AC614" s="9"/>
      <c r="AD614" s="9"/>
      <c r="AE614" s="9"/>
      <c r="AF614" s="9"/>
      <c r="AG614" s="9"/>
      <c r="AH614" s="9"/>
    </row>
    <row r="615" spans="1:34" x14ac:dyDescent="0.25">
      <c r="A615" s="9"/>
      <c r="B615" s="9"/>
      <c r="C615" s="9"/>
      <c r="D615" s="9"/>
      <c r="E615" s="9"/>
      <c r="F615" s="9"/>
      <c r="G615" s="9"/>
      <c r="H615" s="9"/>
      <c r="I615" s="9"/>
      <c r="J615" s="9"/>
      <c r="K615" s="9"/>
      <c r="L615" s="9"/>
      <c r="M615" s="9"/>
      <c r="N615" s="9"/>
      <c r="O615" s="9"/>
      <c r="P615" s="9"/>
      <c r="S615" s="9"/>
      <c r="V615" s="9"/>
      <c r="W615" s="17"/>
      <c r="X615" s="9"/>
      <c r="Y615" s="9"/>
      <c r="Z615" s="9"/>
      <c r="AA615" s="9"/>
      <c r="AB615" s="9"/>
      <c r="AC615" s="9"/>
      <c r="AD615" s="9"/>
      <c r="AE615" s="9"/>
      <c r="AF615" s="9"/>
      <c r="AG615" s="9"/>
      <c r="AH615" s="9"/>
    </row>
    <row r="616" spans="1:34" x14ac:dyDescent="0.25">
      <c r="A616" s="9"/>
      <c r="B616" s="9"/>
      <c r="C616" s="9"/>
      <c r="D616" s="9"/>
      <c r="E616" s="9"/>
      <c r="F616" s="9"/>
      <c r="G616" s="9"/>
      <c r="H616" s="9"/>
      <c r="I616" s="9"/>
      <c r="J616" s="9"/>
      <c r="K616" s="9"/>
      <c r="L616" s="9"/>
      <c r="M616" s="9"/>
      <c r="N616" s="9"/>
      <c r="O616" s="9"/>
      <c r="P616" s="9"/>
      <c r="S616" s="9"/>
      <c r="V616" s="9"/>
      <c r="W616" s="17"/>
      <c r="X616" s="9"/>
      <c r="Y616" s="9"/>
      <c r="Z616" s="9"/>
      <c r="AA616" s="9"/>
      <c r="AB616" s="9"/>
      <c r="AC616" s="9"/>
      <c r="AD616" s="9"/>
      <c r="AE616" s="9"/>
      <c r="AF616" s="9"/>
      <c r="AG616" s="9"/>
      <c r="AH616" s="9"/>
    </row>
    <row r="617" spans="1:34" x14ac:dyDescent="0.25">
      <c r="A617" s="9"/>
      <c r="B617" s="9"/>
      <c r="C617" s="9"/>
      <c r="D617" s="9"/>
      <c r="E617" s="9"/>
      <c r="F617" s="9"/>
      <c r="G617" s="9"/>
      <c r="H617" s="9"/>
      <c r="I617" s="9"/>
      <c r="J617" s="9"/>
      <c r="K617" s="9"/>
      <c r="L617" s="9"/>
      <c r="M617" s="9"/>
      <c r="N617" s="9"/>
      <c r="O617" s="9"/>
      <c r="P617" s="9"/>
      <c r="S617" s="9"/>
      <c r="V617" s="9"/>
      <c r="W617" s="17"/>
      <c r="X617" s="9"/>
      <c r="Y617" s="9"/>
      <c r="Z617" s="9"/>
      <c r="AA617" s="9"/>
      <c r="AB617" s="9"/>
      <c r="AC617" s="9"/>
      <c r="AD617" s="9"/>
      <c r="AE617" s="9"/>
      <c r="AF617" s="9"/>
      <c r="AG617" s="9"/>
      <c r="AH617" s="9"/>
    </row>
    <row r="618" spans="1:34" x14ac:dyDescent="0.25">
      <c r="A618" s="9"/>
      <c r="B618" s="9"/>
      <c r="C618" s="9"/>
      <c r="D618" s="9"/>
      <c r="E618" s="9"/>
      <c r="F618" s="9"/>
      <c r="G618" s="9"/>
      <c r="H618" s="9"/>
      <c r="I618" s="9"/>
      <c r="J618" s="9"/>
      <c r="K618" s="9"/>
      <c r="L618" s="9"/>
      <c r="M618" s="9"/>
      <c r="N618" s="9"/>
      <c r="O618" s="9"/>
      <c r="P618" s="9"/>
      <c r="S618" s="9"/>
      <c r="V618" s="9"/>
      <c r="W618" s="17"/>
      <c r="X618" s="9"/>
      <c r="Y618" s="9"/>
      <c r="Z618" s="9"/>
      <c r="AA618" s="9"/>
      <c r="AB618" s="9"/>
      <c r="AC618" s="9"/>
      <c r="AD618" s="9"/>
      <c r="AE618" s="9"/>
      <c r="AF618" s="9"/>
      <c r="AG618" s="9"/>
      <c r="AH618" s="9"/>
    </row>
    <row r="619" spans="1:34" x14ac:dyDescent="0.25">
      <c r="A619" s="9"/>
      <c r="B619" s="9"/>
      <c r="C619" s="9"/>
      <c r="D619" s="9"/>
      <c r="E619" s="9"/>
      <c r="F619" s="9"/>
      <c r="G619" s="9"/>
      <c r="H619" s="9"/>
      <c r="I619" s="9"/>
      <c r="J619" s="9"/>
      <c r="K619" s="9"/>
      <c r="L619" s="9"/>
      <c r="M619" s="9"/>
      <c r="N619" s="9"/>
      <c r="O619" s="9"/>
      <c r="P619" s="9"/>
      <c r="S619" s="9"/>
      <c r="V619" s="9"/>
      <c r="W619" s="17"/>
      <c r="X619" s="9"/>
      <c r="Y619" s="9"/>
      <c r="Z619" s="9"/>
      <c r="AA619" s="9"/>
      <c r="AB619" s="9"/>
      <c r="AC619" s="9"/>
      <c r="AD619" s="9"/>
      <c r="AE619" s="9"/>
      <c r="AF619" s="9"/>
      <c r="AG619" s="9"/>
      <c r="AH619" s="9"/>
    </row>
    <row r="620" spans="1:34" x14ac:dyDescent="0.25">
      <c r="A620" s="9"/>
      <c r="B620" s="9"/>
      <c r="C620" s="9"/>
      <c r="D620" s="9"/>
      <c r="E620" s="9"/>
      <c r="F620" s="9"/>
      <c r="G620" s="9"/>
      <c r="H620" s="9"/>
      <c r="I620" s="9"/>
      <c r="J620" s="9"/>
      <c r="K620" s="9"/>
      <c r="L620" s="9"/>
      <c r="M620" s="9"/>
      <c r="N620" s="9"/>
      <c r="O620" s="9"/>
      <c r="P620" s="9"/>
      <c r="S620" s="9"/>
      <c r="V620" s="9"/>
      <c r="W620" s="17"/>
      <c r="X620" s="9"/>
      <c r="Y620" s="9"/>
      <c r="Z620" s="9"/>
      <c r="AA620" s="9"/>
      <c r="AB620" s="9"/>
      <c r="AC620" s="9"/>
      <c r="AD620" s="9"/>
      <c r="AE620" s="9"/>
      <c r="AF620" s="9"/>
      <c r="AG620" s="9"/>
      <c r="AH620" s="9"/>
    </row>
    <row r="621" spans="1:34" x14ac:dyDescent="0.25">
      <c r="A621" s="9"/>
      <c r="B621" s="9"/>
      <c r="C621" s="9"/>
      <c r="D621" s="9"/>
      <c r="E621" s="9"/>
      <c r="F621" s="9"/>
      <c r="G621" s="9"/>
      <c r="H621" s="9"/>
      <c r="I621" s="9"/>
      <c r="J621" s="9"/>
      <c r="K621" s="9"/>
      <c r="L621" s="9"/>
      <c r="M621" s="9"/>
      <c r="N621" s="9"/>
      <c r="O621" s="9"/>
      <c r="P621" s="9"/>
      <c r="S621" s="9"/>
      <c r="V621" s="9"/>
      <c r="W621" s="17"/>
      <c r="X621" s="9"/>
      <c r="Y621" s="9"/>
      <c r="Z621" s="9"/>
      <c r="AA621" s="9"/>
      <c r="AB621" s="9"/>
      <c r="AC621" s="9"/>
      <c r="AD621" s="9"/>
      <c r="AE621" s="9"/>
      <c r="AF621" s="9"/>
      <c r="AG621" s="9"/>
      <c r="AH621" s="9"/>
    </row>
    <row r="622" spans="1:34" x14ac:dyDescent="0.25">
      <c r="A622" s="9"/>
      <c r="B622" s="9"/>
      <c r="C622" s="9"/>
      <c r="D622" s="9"/>
      <c r="E622" s="9"/>
      <c r="F622" s="9"/>
      <c r="G622" s="9"/>
      <c r="H622" s="9"/>
      <c r="I622" s="9"/>
      <c r="J622" s="9"/>
      <c r="K622" s="9"/>
      <c r="L622" s="9"/>
      <c r="M622" s="9"/>
      <c r="N622" s="9"/>
      <c r="O622" s="9"/>
      <c r="P622" s="9"/>
      <c r="S622" s="9"/>
      <c r="V622" s="9"/>
      <c r="W622" s="17"/>
      <c r="X622" s="9"/>
      <c r="Y622" s="9"/>
      <c r="Z622" s="9"/>
      <c r="AA622" s="9"/>
      <c r="AB622" s="9"/>
      <c r="AC622" s="9"/>
      <c r="AD622" s="9"/>
      <c r="AE622" s="9"/>
      <c r="AF622" s="9"/>
      <c r="AG622" s="9"/>
      <c r="AH622" s="9"/>
    </row>
    <row r="623" spans="1:34" x14ac:dyDescent="0.25">
      <c r="A623" s="9"/>
      <c r="B623" s="9"/>
      <c r="C623" s="9"/>
      <c r="D623" s="9"/>
      <c r="E623" s="9"/>
      <c r="F623" s="9"/>
      <c r="G623" s="9"/>
      <c r="H623" s="9"/>
      <c r="I623" s="9"/>
      <c r="J623" s="9"/>
      <c r="K623" s="9"/>
      <c r="L623" s="9"/>
      <c r="M623" s="9"/>
      <c r="N623" s="9"/>
      <c r="O623" s="9"/>
      <c r="P623" s="9"/>
      <c r="S623" s="9"/>
      <c r="V623" s="9"/>
      <c r="W623" s="17"/>
      <c r="X623" s="9"/>
      <c r="Y623" s="9"/>
      <c r="Z623" s="9"/>
      <c r="AA623" s="9"/>
      <c r="AB623" s="9"/>
      <c r="AC623" s="9"/>
      <c r="AD623" s="9"/>
      <c r="AE623" s="9"/>
      <c r="AF623" s="9"/>
      <c r="AG623" s="9"/>
      <c r="AH623" s="9"/>
    </row>
    <row r="624" spans="1:34" x14ac:dyDescent="0.25">
      <c r="A624" s="9"/>
      <c r="B624" s="9"/>
      <c r="C624" s="9"/>
      <c r="D624" s="9"/>
      <c r="E624" s="9"/>
      <c r="F624" s="9"/>
      <c r="G624" s="9"/>
      <c r="H624" s="9"/>
      <c r="I624" s="9"/>
      <c r="J624" s="9"/>
      <c r="K624" s="9"/>
      <c r="L624" s="9"/>
      <c r="M624" s="9"/>
      <c r="N624" s="9"/>
      <c r="O624" s="9"/>
      <c r="P624" s="9"/>
      <c r="S624" s="9"/>
      <c r="V624" s="9"/>
      <c r="W624" s="17"/>
      <c r="X624" s="9"/>
      <c r="Y624" s="9"/>
      <c r="Z624" s="9"/>
      <c r="AA624" s="9"/>
      <c r="AB624" s="9"/>
      <c r="AC624" s="9"/>
      <c r="AD624" s="9"/>
      <c r="AE624" s="9"/>
      <c r="AF624" s="9"/>
      <c r="AG624" s="9"/>
      <c r="AH624" s="9"/>
    </row>
    <row r="625" spans="1:34" x14ac:dyDescent="0.25">
      <c r="A625" s="9"/>
      <c r="B625" s="9"/>
      <c r="C625" s="9"/>
      <c r="D625" s="9"/>
      <c r="E625" s="9"/>
      <c r="F625" s="9"/>
      <c r="G625" s="9"/>
      <c r="H625" s="9"/>
      <c r="I625" s="9"/>
      <c r="J625" s="9"/>
      <c r="K625" s="9"/>
      <c r="L625" s="9"/>
      <c r="M625" s="9"/>
      <c r="N625" s="9"/>
      <c r="O625" s="9"/>
      <c r="P625" s="9"/>
      <c r="S625" s="9"/>
      <c r="V625" s="9"/>
      <c r="W625" s="17"/>
      <c r="X625" s="9"/>
      <c r="Y625" s="9"/>
      <c r="Z625" s="9"/>
      <c r="AA625" s="9"/>
      <c r="AB625" s="9"/>
      <c r="AC625" s="9"/>
      <c r="AD625" s="9"/>
      <c r="AE625" s="9"/>
      <c r="AF625" s="9"/>
      <c r="AG625" s="9"/>
      <c r="AH625" s="9"/>
    </row>
    <row r="626" spans="1:34" x14ac:dyDescent="0.25">
      <c r="A626" s="9"/>
      <c r="B626" s="9"/>
      <c r="C626" s="9"/>
      <c r="D626" s="9"/>
      <c r="E626" s="9"/>
      <c r="F626" s="9"/>
      <c r="G626" s="9"/>
      <c r="H626" s="9"/>
      <c r="I626" s="9"/>
      <c r="J626" s="9"/>
      <c r="K626" s="9"/>
      <c r="L626" s="9"/>
      <c r="M626" s="9"/>
      <c r="N626" s="9"/>
      <c r="O626" s="9"/>
      <c r="P626" s="9"/>
      <c r="S626" s="9"/>
      <c r="V626" s="9"/>
      <c r="W626" s="17"/>
      <c r="X626" s="9"/>
      <c r="Y626" s="9"/>
      <c r="Z626" s="9"/>
      <c r="AA626" s="9"/>
      <c r="AB626" s="9"/>
      <c r="AC626" s="9"/>
      <c r="AD626" s="9"/>
      <c r="AE626" s="9"/>
      <c r="AF626" s="9"/>
      <c r="AG626" s="9"/>
      <c r="AH626" s="9"/>
    </row>
    <row r="627" spans="1:34" x14ac:dyDescent="0.25">
      <c r="A627" s="9"/>
      <c r="B627" s="9"/>
      <c r="C627" s="9"/>
      <c r="D627" s="9"/>
      <c r="E627" s="9"/>
      <c r="F627" s="9"/>
      <c r="G627" s="9"/>
      <c r="H627" s="9"/>
      <c r="I627" s="9"/>
      <c r="J627" s="9"/>
      <c r="K627" s="9"/>
      <c r="L627" s="9"/>
      <c r="M627" s="9"/>
      <c r="N627" s="9"/>
      <c r="O627" s="9"/>
      <c r="P627" s="9"/>
      <c r="S627" s="9"/>
      <c r="V627" s="9"/>
      <c r="W627" s="17"/>
      <c r="X627" s="9"/>
      <c r="Y627" s="9"/>
      <c r="Z627" s="9"/>
      <c r="AA627" s="9"/>
      <c r="AB627" s="9"/>
      <c r="AC627" s="9"/>
      <c r="AD627" s="9"/>
      <c r="AE627" s="9"/>
      <c r="AF627" s="9"/>
      <c r="AG627" s="9"/>
      <c r="AH627" s="9"/>
    </row>
    <row r="628" spans="1:34" x14ac:dyDescent="0.25">
      <c r="A628" s="9"/>
      <c r="B628" s="9"/>
      <c r="C628" s="9"/>
      <c r="D628" s="9"/>
      <c r="E628" s="9"/>
      <c r="F628" s="9"/>
      <c r="G628" s="9"/>
      <c r="H628" s="9"/>
      <c r="I628" s="9"/>
      <c r="J628" s="9"/>
      <c r="K628" s="9"/>
      <c r="L628" s="9"/>
      <c r="M628" s="9"/>
      <c r="N628" s="9"/>
      <c r="O628" s="9"/>
      <c r="P628" s="9"/>
      <c r="S628" s="9"/>
      <c r="V628" s="9"/>
      <c r="W628" s="17"/>
      <c r="X628" s="9"/>
      <c r="Y628" s="9"/>
      <c r="Z628" s="9"/>
      <c r="AA628" s="9"/>
      <c r="AB628" s="9"/>
      <c r="AC628" s="9"/>
      <c r="AD628" s="9"/>
      <c r="AE628" s="9"/>
      <c r="AF628" s="9"/>
      <c r="AG628" s="9"/>
      <c r="AH628" s="9"/>
    </row>
    <row r="629" spans="1:34" x14ac:dyDescent="0.25">
      <c r="A629" s="9"/>
      <c r="B629" s="9"/>
      <c r="C629" s="9"/>
      <c r="D629" s="9"/>
      <c r="E629" s="9"/>
      <c r="F629" s="9"/>
      <c r="G629" s="9"/>
      <c r="H629" s="9"/>
      <c r="I629" s="9"/>
      <c r="J629" s="9"/>
      <c r="K629" s="9"/>
      <c r="L629" s="9"/>
      <c r="M629" s="9"/>
      <c r="N629" s="9"/>
      <c r="O629" s="9"/>
      <c r="P629" s="9"/>
      <c r="S629" s="9"/>
      <c r="V629" s="9"/>
      <c r="W629" s="17"/>
      <c r="X629" s="9"/>
      <c r="Y629" s="9"/>
      <c r="Z629" s="9"/>
      <c r="AA629" s="9"/>
      <c r="AB629" s="9"/>
      <c r="AC629" s="9"/>
      <c r="AD629" s="9"/>
      <c r="AE629" s="9"/>
      <c r="AF629" s="9"/>
      <c r="AG629" s="9"/>
      <c r="AH629" s="9"/>
    </row>
    <row r="630" spans="1:34" x14ac:dyDescent="0.25">
      <c r="A630" s="9"/>
      <c r="B630" s="9"/>
      <c r="C630" s="9"/>
      <c r="D630" s="9"/>
      <c r="E630" s="9"/>
      <c r="F630" s="9"/>
      <c r="G630" s="9"/>
      <c r="H630" s="9"/>
      <c r="I630" s="9"/>
      <c r="J630" s="9"/>
      <c r="K630" s="9"/>
      <c r="L630" s="9"/>
      <c r="M630" s="9"/>
      <c r="N630" s="9"/>
      <c r="O630" s="9"/>
      <c r="P630" s="9"/>
      <c r="S630" s="9"/>
      <c r="V630" s="9"/>
      <c r="W630" s="17"/>
      <c r="X630" s="9"/>
      <c r="Y630" s="9"/>
      <c r="Z630" s="9"/>
      <c r="AA630" s="9"/>
      <c r="AB630" s="9"/>
      <c r="AC630" s="9"/>
      <c r="AD630" s="9"/>
      <c r="AE630" s="9"/>
      <c r="AF630" s="9"/>
      <c r="AG630" s="9"/>
      <c r="AH630" s="9"/>
    </row>
    <row r="631" spans="1:34" x14ac:dyDescent="0.25">
      <c r="A631" s="9"/>
      <c r="B631" s="9"/>
      <c r="C631" s="9"/>
      <c r="D631" s="9"/>
      <c r="E631" s="9"/>
      <c r="F631" s="9"/>
      <c r="G631" s="9"/>
      <c r="H631" s="9"/>
      <c r="I631" s="9"/>
      <c r="J631" s="9"/>
      <c r="K631" s="9"/>
      <c r="L631" s="9"/>
      <c r="M631" s="9"/>
      <c r="N631" s="9"/>
      <c r="O631" s="9"/>
      <c r="P631" s="9"/>
      <c r="S631" s="9"/>
      <c r="V631" s="9"/>
      <c r="W631" s="17"/>
      <c r="X631" s="9"/>
      <c r="Y631" s="9"/>
      <c r="Z631" s="9"/>
      <c r="AA631" s="9"/>
      <c r="AB631" s="9"/>
      <c r="AC631" s="9"/>
      <c r="AD631" s="9"/>
      <c r="AE631" s="9"/>
      <c r="AF631" s="9"/>
      <c r="AG631" s="9"/>
      <c r="AH631" s="9"/>
    </row>
    <row r="632" spans="1:34" x14ac:dyDescent="0.25">
      <c r="A632" s="9"/>
      <c r="B632" s="9"/>
      <c r="C632" s="9"/>
      <c r="D632" s="9"/>
      <c r="E632" s="9"/>
      <c r="F632" s="9"/>
      <c r="G632" s="9"/>
      <c r="H632" s="9"/>
      <c r="I632" s="9"/>
      <c r="J632" s="9"/>
      <c r="K632" s="9"/>
      <c r="L632" s="9"/>
      <c r="M632" s="9"/>
      <c r="N632" s="9"/>
      <c r="O632" s="9"/>
      <c r="P632" s="9"/>
      <c r="S632" s="9"/>
      <c r="V632" s="9"/>
      <c r="W632" s="17"/>
      <c r="X632" s="9"/>
      <c r="Y632" s="9"/>
      <c r="Z632" s="9"/>
      <c r="AA632" s="9"/>
      <c r="AB632" s="9"/>
      <c r="AC632" s="9"/>
      <c r="AD632" s="9"/>
      <c r="AE632" s="9"/>
      <c r="AF632" s="9"/>
      <c r="AG632" s="9"/>
      <c r="AH632" s="9"/>
    </row>
    <row r="633" spans="1:34" x14ac:dyDescent="0.25">
      <c r="A633" s="9"/>
      <c r="B633" s="9"/>
      <c r="C633" s="9"/>
      <c r="D633" s="9"/>
      <c r="E633" s="9"/>
      <c r="F633" s="9"/>
      <c r="G633" s="9"/>
      <c r="H633" s="9"/>
      <c r="I633" s="9"/>
      <c r="J633" s="9"/>
      <c r="K633" s="9"/>
      <c r="L633" s="9"/>
      <c r="M633" s="9"/>
      <c r="N633" s="9"/>
      <c r="O633" s="9"/>
      <c r="P633" s="9"/>
      <c r="S633" s="9"/>
      <c r="V633" s="9"/>
      <c r="W633" s="17"/>
      <c r="X633" s="9"/>
      <c r="Y633" s="9"/>
      <c r="Z633" s="9"/>
      <c r="AA633" s="9"/>
      <c r="AB633" s="9"/>
      <c r="AC633" s="9"/>
      <c r="AD633" s="9"/>
      <c r="AE633" s="9"/>
      <c r="AF633" s="9"/>
      <c r="AG633" s="9"/>
      <c r="AH633" s="9"/>
    </row>
    <row r="634" spans="1:34" x14ac:dyDescent="0.25">
      <c r="A634" s="9"/>
      <c r="B634" s="9"/>
      <c r="C634" s="9"/>
      <c r="D634" s="9"/>
      <c r="E634" s="9"/>
      <c r="F634" s="9"/>
      <c r="G634" s="9"/>
      <c r="H634" s="9"/>
      <c r="I634" s="9"/>
      <c r="J634" s="9"/>
      <c r="K634" s="9"/>
      <c r="L634" s="9"/>
      <c r="M634" s="9"/>
      <c r="N634" s="9"/>
      <c r="O634" s="9"/>
      <c r="P634" s="9"/>
      <c r="S634" s="9"/>
      <c r="V634" s="9"/>
      <c r="W634" s="17"/>
      <c r="X634" s="9"/>
      <c r="Y634" s="9"/>
      <c r="Z634" s="9"/>
      <c r="AA634" s="9"/>
      <c r="AB634" s="9"/>
      <c r="AC634" s="9"/>
      <c r="AD634" s="9"/>
      <c r="AE634" s="9"/>
      <c r="AF634" s="9"/>
      <c r="AG634" s="9"/>
      <c r="AH634" s="9"/>
    </row>
    <row r="635" spans="1:34" x14ac:dyDescent="0.25">
      <c r="A635" s="9"/>
      <c r="B635" s="9"/>
      <c r="C635" s="9"/>
      <c r="D635" s="9"/>
      <c r="E635" s="9"/>
      <c r="F635" s="9"/>
      <c r="G635" s="9"/>
      <c r="H635" s="9"/>
      <c r="I635" s="9"/>
      <c r="J635" s="9"/>
      <c r="K635" s="9"/>
      <c r="L635" s="9"/>
      <c r="M635" s="9"/>
      <c r="N635" s="9"/>
      <c r="O635" s="9"/>
      <c r="P635" s="9"/>
      <c r="S635" s="9"/>
      <c r="V635" s="9"/>
      <c r="W635" s="17"/>
      <c r="X635" s="9"/>
      <c r="Y635" s="9"/>
      <c r="Z635" s="9"/>
      <c r="AA635" s="9"/>
      <c r="AB635" s="9"/>
      <c r="AC635" s="9"/>
      <c r="AD635" s="9"/>
      <c r="AE635" s="9"/>
      <c r="AF635" s="9"/>
      <c r="AG635" s="9"/>
      <c r="AH635" s="9"/>
    </row>
    <row r="636" spans="1:34" x14ac:dyDescent="0.25">
      <c r="A636" s="9"/>
      <c r="B636" s="9"/>
      <c r="C636" s="9"/>
      <c r="D636" s="9"/>
      <c r="E636" s="9"/>
      <c r="F636" s="9"/>
      <c r="G636" s="9"/>
      <c r="H636" s="9"/>
      <c r="I636" s="9"/>
      <c r="J636" s="9"/>
      <c r="K636" s="9"/>
      <c r="L636" s="9"/>
      <c r="M636" s="9"/>
      <c r="N636" s="9"/>
      <c r="O636" s="9"/>
      <c r="P636" s="9"/>
      <c r="S636" s="9"/>
      <c r="V636" s="9"/>
      <c r="W636" s="17"/>
      <c r="X636" s="9"/>
      <c r="Y636" s="9"/>
      <c r="Z636" s="9"/>
      <c r="AA636" s="9"/>
      <c r="AB636" s="9"/>
      <c r="AC636" s="9"/>
      <c r="AD636" s="9"/>
      <c r="AE636" s="9"/>
      <c r="AF636" s="9"/>
      <c r="AG636" s="9"/>
      <c r="AH636" s="9"/>
    </row>
    <row r="637" spans="1:34" x14ac:dyDescent="0.25">
      <c r="A637" s="9"/>
      <c r="B637" s="9"/>
      <c r="C637" s="9"/>
      <c r="D637" s="9"/>
      <c r="E637" s="9"/>
      <c r="F637" s="9"/>
      <c r="G637" s="9"/>
      <c r="H637" s="9"/>
      <c r="I637" s="9"/>
      <c r="J637" s="9"/>
      <c r="K637" s="9"/>
      <c r="L637" s="9"/>
      <c r="M637" s="9"/>
      <c r="N637" s="9"/>
      <c r="O637" s="9"/>
      <c r="P637" s="9"/>
      <c r="S637" s="9"/>
      <c r="V637" s="9"/>
      <c r="W637" s="17"/>
      <c r="X637" s="9"/>
      <c r="Y637" s="9"/>
      <c r="Z637" s="9"/>
      <c r="AA637" s="9"/>
      <c r="AB637" s="9"/>
      <c r="AC637" s="9"/>
      <c r="AD637" s="9"/>
      <c r="AE637" s="9"/>
      <c r="AF637" s="9"/>
      <c r="AG637" s="9"/>
      <c r="AH637" s="9"/>
    </row>
    <row r="638" spans="1:34" x14ac:dyDescent="0.25">
      <c r="A638" s="9"/>
      <c r="B638" s="9"/>
      <c r="C638" s="9"/>
      <c r="D638" s="9"/>
      <c r="E638" s="9"/>
      <c r="F638" s="9"/>
      <c r="G638" s="9"/>
      <c r="H638" s="9"/>
      <c r="I638" s="9"/>
      <c r="J638" s="9"/>
      <c r="K638" s="9"/>
      <c r="L638" s="9"/>
      <c r="M638" s="9"/>
      <c r="N638" s="9"/>
      <c r="O638" s="9"/>
      <c r="P638" s="9"/>
      <c r="S638" s="9"/>
      <c r="V638" s="9"/>
      <c r="W638" s="17"/>
      <c r="X638" s="9"/>
      <c r="Y638" s="9"/>
      <c r="Z638" s="9"/>
      <c r="AA638" s="9"/>
      <c r="AB638" s="9"/>
      <c r="AC638" s="9"/>
      <c r="AD638" s="9"/>
      <c r="AE638" s="9"/>
      <c r="AF638" s="9"/>
      <c r="AG638" s="9"/>
      <c r="AH638" s="9"/>
    </row>
    <row r="639" spans="1:34" x14ac:dyDescent="0.25">
      <c r="A639" s="9"/>
      <c r="B639" s="9"/>
      <c r="C639" s="9"/>
      <c r="D639" s="9"/>
      <c r="E639" s="9"/>
      <c r="F639" s="9"/>
      <c r="G639" s="9"/>
      <c r="H639" s="9"/>
      <c r="I639" s="9"/>
      <c r="J639" s="9"/>
      <c r="K639" s="9"/>
      <c r="L639" s="9"/>
      <c r="M639" s="9"/>
      <c r="N639" s="9"/>
      <c r="O639" s="9"/>
      <c r="P639" s="9"/>
      <c r="S639" s="9"/>
      <c r="V639" s="9"/>
      <c r="W639" s="17"/>
      <c r="X639" s="9"/>
      <c r="Y639" s="9"/>
      <c r="Z639" s="9"/>
      <c r="AA639" s="9"/>
      <c r="AB639" s="9"/>
      <c r="AC639" s="9"/>
      <c r="AD639" s="9"/>
      <c r="AE639" s="9"/>
      <c r="AF639" s="9"/>
      <c r="AG639" s="9"/>
      <c r="AH639" s="9"/>
    </row>
    <row r="640" spans="1:34" x14ac:dyDescent="0.25">
      <c r="A640" s="9"/>
      <c r="B640" s="9"/>
      <c r="C640" s="9"/>
      <c r="D640" s="9"/>
      <c r="E640" s="9"/>
      <c r="F640" s="9"/>
      <c r="G640" s="9"/>
      <c r="H640" s="9"/>
      <c r="I640" s="9"/>
      <c r="J640" s="9"/>
      <c r="K640" s="9"/>
      <c r="L640" s="9"/>
      <c r="M640" s="9"/>
      <c r="N640" s="9"/>
      <c r="O640" s="9"/>
      <c r="P640" s="9"/>
      <c r="S640" s="9"/>
      <c r="V640" s="9"/>
      <c r="W640" s="17"/>
      <c r="X640" s="9"/>
      <c r="Y640" s="9"/>
      <c r="Z640" s="9"/>
      <c r="AA640" s="9"/>
      <c r="AB640" s="9"/>
      <c r="AC640" s="9"/>
      <c r="AD640" s="9"/>
      <c r="AE640" s="9"/>
      <c r="AF640" s="9"/>
      <c r="AG640" s="9"/>
      <c r="AH640" s="9"/>
    </row>
    <row r="641" spans="1:34" x14ac:dyDescent="0.25">
      <c r="A641" s="9"/>
      <c r="B641" s="9"/>
      <c r="C641" s="9"/>
      <c r="D641" s="9"/>
      <c r="E641" s="9"/>
      <c r="F641" s="9"/>
      <c r="G641" s="9"/>
      <c r="H641" s="9"/>
      <c r="I641" s="9"/>
      <c r="J641" s="9"/>
      <c r="K641" s="9"/>
      <c r="L641" s="9"/>
      <c r="M641" s="9"/>
      <c r="N641" s="9"/>
      <c r="O641" s="9"/>
      <c r="P641" s="9"/>
      <c r="S641" s="9"/>
      <c r="V641" s="9"/>
      <c r="W641" s="17"/>
      <c r="X641" s="9"/>
      <c r="Y641" s="9"/>
      <c r="Z641" s="9"/>
      <c r="AA641" s="9"/>
      <c r="AB641" s="9"/>
      <c r="AC641" s="9"/>
      <c r="AD641" s="9"/>
      <c r="AE641" s="9"/>
      <c r="AF641" s="9"/>
      <c r="AG641" s="9"/>
      <c r="AH641" s="9"/>
    </row>
    <row r="642" spans="1:34" x14ac:dyDescent="0.25">
      <c r="A642" s="9"/>
      <c r="B642" s="9"/>
      <c r="C642" s="9"/>
      <c r="D642" s="9"/>
      <c r="E642" s="9"/>
      <c r="F642" s="9"/>
      <c r="G642" s="9"/>
      <c r="H642" s="9"/>
      <c r="I642" s="9"/>
      <c r="J642" s="9"/>
      <c r="K642" s="9"/>
      <c r="L642" s="9"/>
      <c r="M642" s="9"/>
      <c r="N642" s="9"/>
      <c r="O642" s="9"/>
      <c r="P642" s="9"/>
      <c r="S642" s="9"/>
      <c r="V642" s="9"/>
      <c r="W642" s="17"/>
      <c r="X642" s="9"/>
      <c r="Y642" s="9"/>
      <c r="Z642" s="9"/>
      <c r="AA642" s="9"/>
      <c r="AB642" s="9"/>
      <c r="AC642" s="9"/>
      <c r="AD642" s="9"/>
      <c r="AE642" s="9"/>
      <c r="AF642" s="9"/>
      <c r="AG642" s="9"/>
      <c r="AH642" s="9"/>
    </row>
    <row r="643" spans="1:34" x14ac:dyDescent="0.25">
      <c r="A643" s="9"/>
      <c r="B643" s="9"/>
      <c r="C643" s="9"/>
      <c r="D643" s="9"/>
      <c r="E643" s="9"/>
      <c r="F643" s="9"/>
      <c r="G643" s="9"/>
      <c r="H643" s="9"/>
      <c r="I643" s="9"/>
      <c r="J643" s="9"/>
      <c r="K643" s="9"/>
      <c r="L643" s="9"/>
      <c r="M643" s="9"/>
      <c r="N643" s="9"/>
      <c r="O643" s="9"/>
      <c r="P643" s="9"/>
      <c r="S643" s="9"/>
      <c r="V643" s="9"/>
      <c r="W643" s="17"/>
      <c r="X643" s="9"/>
      <c r="Y643" s="9"/>
      <c r="Z643" s="9"/>
      <c r="AA643" s="9"/>
      <c r="AB643" s="9"/>
      <c r="AC643" s="9"/>
      <c r="AD643" s="9"/>
      <c r="AE643" s="9"/>
      <c r="AF643" s="9"/>
      <c r="AG643" s="9"/>
      <c r="AH643" s="9"/>
    </row>
    <row r="644" spans="1:34" x14ac:dyDescent="0.25">
      <c r="A644" s="9"/>
      <c r="B644" s="9"/>
      <c r="C644" s="9"/>
      <c r="D644" s="9"/>
      <c r="E644" s="9"/>
      <c r="F644" s="9"/>
      <c r="G644" s="9"/>
      <c r="H644" s="9"/>
      <c r="I644" s="9"/>
      <c r="J644" s="9"/>
      <c r="K644" s="9"/>
      <c r="L644" s="9"/>
      <c r="M644" s="9"/>
      <c r="N644" s="9"/>
      <c r="O644" s="9"/>
      <c r="P644" s="9"/>
      <c r="S644" s="9"/>
      <c r="V644" s="9"/>
      <c r="W644" s="17"/>
      <c r="X644" s="9"/>
      <c r="Y644" s="9"/>
      <c r="Z644" s="9"/>
      <c r="AA644" s="9"/>
      <c r="AB644" s="9"/>
      <c r="AC644" s="9"/>
      <c r="AD644" s="9"/>
      <c r="AE644" s="9"/>
      <c r="AF644" s="9"/>
      <c r="AG644" s="9"/>
      <c r="AH644" s="9"/>
    </row>
    <row r="645" spans="1:34" x14ac:dyDescent="0.25">
      <c r="A645" s="9"/>
      <c r="B645" s="9"/>
      <c r="C645" s="9"/>
      <c r="D645" s="9"/>
      <c r="E645" s="9"/>
      <c r="F645" s="9"/>
      <c r="G645" s="9"/>
      <c r="H645" s="9"/>
      <c r="I645" s="9"/>
      <c r="J645" s="9"/>
      <c r="K645" s="9"/>
      <c r="L645" s="9"/>
      <c r="M645" s="9"/>
      <c r="N645" s="9"/>
      <c r="O645" s="9"/>
      <c r="P645" s="9"/>
      <c r="S645" s="9"/>
      <c r="V645" s="9"/>
      <c r="W645" s="17"/>
      <c r="X645" s="9"/>
      <c r="Y645" s="9"/>
      <c r="Z645" s="9"/>
      <c r="AA645" s="9"/>
      <c r="AB645" s="9"/>
      <c r="AC645" s="9"/>
      <c r="AD645" s="9"/>
      <c r="AE645" s="9"/>
      <c r="AF645" s="9"/>
      <c r="AG645" s="9"/>
      <c r="AH645" s="9"/>
    </row>
    <row r="646" spans="1:34" x14ac:dyDescent="0.25">
      <c r="A646" s="9"/>
      <c r="B646" s="9"/>
      <c r="C646" s="9"/>
      <c r="D646" s="9"/>
      <c r="E646" s="9"/>
      <c r="F646" s="9"/>
      <c r="G646" s="9"/>
      <c r="H646" s="9"/>
      <c r="I646" s="9"/>
      <c r="J646" s="9"/>
      <c r="K646" s="9"/>
      <c r="L646" s="9"/>
      <c r="M646" s="9"/>
      <c r="N646" s="9"/>
      <c r="O646" s="9"/>
      <c r="P646" s="9"/>
      <c r="S646" s="9"/>
      <c r="V646" s="9"/>
      <c r="W646" s="17"/>
      <c r="X646" s="9"/>
      <c r="Y646" s="9"/>
      <c r="Z646" s="9"/>
      <c r="AA646" s="9"/>
      <c r="AB646" s="9"/>
      <c r="AC646" s="9"/>
      <c r="AD646" s="9"/>
      <c r="AE646" s="9"/>
      <c r="AF646" s="9"/>
      <c r="AG646" s="9"/>
      <c r="AH646" s="9"/>
    </row>
    <row r="647" spans="1:34" x14ac:dyDescent="0.25">
      <c r="A647" s="9"/>
      <c r="B647" s="9"/>
      <c r="C647" s="9"/>
      <c r="D647" s="9"/>
      <c r="E647" s="9"/>
      <c r="F647" s="9"/>
      <c r="G647" s="9"/>
      <c r="H647" s="9"/>
      <c r="I647" s="9"/>
      <c r="J647" s="9"/>
      <c r="K647" s="9"/>
      <c r="L647" s="9"/>
      <c r="M647" s="9"/>
      <c r="N647" s="9"/>
      <c r="O647" s="9"/>
      <c r="P647" s="9"/>
      <c r="S647" s="9"/>
      <c r="V647" s="9"/>
      <c r="W647" s="17"/>
      <c r="X647" s="9"/>
      <c r="Y647" s="9"/>
      <c r="Z647" s="9"/>
      <c r="AA647" s="9"/>
      <c r="AB647" s="9"/>
      <c r="AC647" s="9"/>
      <c r="AD647" s="9"/>
      <c r="AE647" s="9"/>
      <c r="AF647" s="9"/>
      <c r="AG647" s="9"/>
      <c r="AH647" s="9"/>
    </row>
    <row r="648" spans="1:34" x14ac:dyDescent="0.25">
      <c r="A648" s="9"/>
      <c r="B648" s="9"/>
      <c r="C648" s="9"/>
      <c r="D648" s="9"/>
      <c r="E648" s="9"/>
      <c r="F648" s="9"/>
      <c r="G648" s="9"/>
      <c r="H648" s="9"/>
      <c r="I648" s="9"/>
      <c r="J648" s="9"/>
      <c r="K648" s="9"/>
      <c r="L648" s="9"/>
      <c r="M648" s="9"/>
      <c r="N648" s="9"/>
      <c r="O648" s="9"/>
      <c r="P648" s="9"/>
      <c r="S648" s="9"/>
      <c r="V648" s="9"/>
      <c r="W648" s="17"/>
      <c r="X648" s="9"/>
      <c r="Y648" s="9"/>
      <c r="Z648" s="9"/>
      <c r="AA648" s="9"/>
      <c r="AB648" s="9"/>
      <c r="AC648" s="9"/>
      <c r="AD648" s="9"/>
      <c r="AE648" s="9"/>
      <c r="AF648" s="9"/>
      <c r="AG648" s="9"/>
      <c r="AH648" s="9"/>
    </row>
    <row r="649" spans="1:34" x14ac:dyDescent="0.25">
      <c r="A649" s="9"/>
      <c r="B649" s="9"/>
      <c r="C649" s="9"/>
      <c r="D649" s="9"/>
      <c r="E649" s="9"/>
      <c r="F649" s="9"/>
      <c r="G649" s="9"/>
      <c r="H649" s="9"/>
      <c r="I649" s="9"/>
      <c r="J649" s="9"/>
      <c r="K649" s="9"/>
      <c r="L649" s="9"/>
      <c r="M649" s="9"/>
      <c r="N649" s="9"/>
      <c r="O649" s="9"/>
      <c r="P649" s="9"/>
      <c r="S649" s="9"/>
      <c r="V649" s="9"/>
      <c r="W649" s="17"/>
      <c r="X649" s="9"/>
      <c r="Y649" s="9"/>
      <c r="Z649" s="9"/>
      <c r="AA649" s="9"/>
      <c r="AB649" s="9"/>
      <c r="AC649" s="9"/>
      <c r="AD649" s="9"/>
      <c r="AE649" s="9"/>
      <c r="AF649" s="9"/>
      <c r="AG649" s="9"/>
      <c r="AH649" s="9"/>
    </row>
    <row r="650" spans="1:34" x14ac:dyDescent="0.25">
      <c r="A650" s="9"/>
      <c r="B650" s="9"/>
      <c r="C650" s="9"/>
      <c r="D650" s="9"/>
      <c r="E650" s="9"/>
      <c r="F650" s="9"/>
      <c r="G650" s="9"/>
      <c r="H650" s="9"/>
      <c r="I650" s="9"/>
      <c r="J650" s="9"/>
      <c r="K650" s="9"/>
      <c r="L650" s="9"/>
      <c r="M650" s="9"/>
      <c r="N650" s="9"/>
      <c r="O650" s="9"/>
      <c r="P650" s="9"/>
      <c r="S650" s="9"/>
      <c r="V650" s="9"/>
      <c r="W650" s="17"/>
      <c r="X650" s="9"/>
      <c r="Y650" s="9"/>
      <c r="Z650" s="9"/>
      <c r="AA650" s="9"/>
      <c r="AB650" s="9"/>
      <c r="AC650" s="9"/>
      <c r="AD650" s="9"/>
      <c r="AE650" s="9"/>
      <c r="AF650" s="9"/>
      <c r="AG650" s="9"/>
      <c r="AH650" s="9"/>
    </row>
    <row r="651" spans="1:34" x14ac:dyDescent="0.25">
      <c r="A651" s="9"/>
      <c r="B651" s="9"/>
      <c r="C651" s="9"/>
      <c r="D651" s="9"/>
      <c r="E651" s="9"/>
      <c r="F651" s="9"/>
      <c r="G651" s="9"/>
      <c r="H651" s="9"/>
      <c r="I651" s="9"/>
      <c r="J651" s="9"/>
      <c r="K651" s="9"/>
      <c r="L651" s="9"/>
      <c r="M651" s="9"/>
      <c r="N651" s="9"/>
      <c r="O651" s="9"/>
      <c r="P651" s="9"/>
      <c r="S651" s="9"/>
      <c r="V651" s="9"/>
      <c r="W651" s="17"/>
      <c r="X651" s="9"/>
      <c r="Y651" s="9"/>
      <c r="Z651" s="9"/>
      <c r="AA651" s="9"/>
      <c r="AB651" s="9"/>
      <c r="AC651" s="9"/>
      <c r="AD651" s="9"/>
      <c r="AE651" s="9"/>
      <c r="AF651" s="9"/>
      <c r="AG651" s="9"/>
      <c r="AH651" s="9"/>
    </row>
    <row r="652" spans="1:34" x14ac:dyDescent="0.25">
      <c r="A652" s="9"/>
      <c r="B652" s="9"/>
      <c r="C652" s="9"/>
      <c r="D652" s="9"/>
      <c r="E652" s="9"/>
      <c r="F652" s="9"/>
      <c r="G652" s="9"/>
      <c r="H652" s="9"/>
      <c r="I652" s="9"/>
      <c r="J652" s="9"/>
      <c r="K652" s="9"/>
      <c r="L652" s="9"/>
      <c r="M652" s="9"/>
      <c r="N652" s="9"/>
      <c r="O652" s="9"/>
      <c r="P652" s="9"/>
      <c r="S652" s="9"/>
      <c r="V652" s="9"/>
      <c r="W652" s="17"/>
      <c r="X652" s="9"/>
      <c r="Y652" s="9"/>
      <c r="Z652" s="9"/>
      <c r="AA652" s="9"/>
      <c r="AB652" s="9"/>
      <c r="AC652" s="9"/>
      <c r="AD652" s="9"/>
      <c r="AE652" s="9"/>
      <c r="AF652" s="9"/>
      <c r="AG652" s="9"/>
      <c r="AH652" s="9"/>
    </row>
    <row r="653" spans="1:34" x14ac:dyDescent="0.25">
      <c r="A653" s="9"/>
      <c r="B653" s="9"/>
      <c r="C653" s="9"/>
      <c r="D653" s="9"/>
      <c r="E653" s="9"/>
      <c r="F653" s="9"/>
      <c r="G653" s="9"/>
      <c r="H653" s="9"/>
      <c r="I653" s="9"/>
      <c r="J653" s="9"/>
      <c r="K653" s="9"/>
      <c r="L653" s="9"/>
      <c r="M653" s="9"/>
      <c r="N653" s="9"/>
      <c r="O653" s="9"/>
      <c r="P653" s="9"/>
      <c r="S653" s="9"/>
      <c r="V653" s="9"/>
      <c r="W653" s="17"/>
      <c r="X653" s="9"/>
      <c r="Y653" s="9"/>
      <c r="Z653" s="9"/>
      <c r="AA653" s="9"/>
      <c r="AB653" s="9"/>
      <c r="AC653" s="9"/>
      <c r="AD653" s="9"/>
      <c r="AE653" s="9"/>
      <c r="AF653" s="9"/>
      <c r="AG653" s="9"/>
      <c r="AH653" s="9"/>
    </row>
    <row r="654" spans="1:34" x14ac:dyDescent="0.25">
      <c r="A654" s="9"/>
      <c r="B654" s="9"/>
      <c r="C654" s="9"/>
      <c r="D654" s="9"/>
      <c r="E654" s="9"/>
      <c r="F654" s="9"/>
      <c r="G654" s="9"/>
      <c r="H654" s="9"/>
      <c r="I654" s="9"/>
      <c r="J654" s="9"/>
      <c r="K654" s="9"/>
      <c r="L654" s="9"/>
      <c r="M654" s="9"/>
      <c r="N654" s="9"/>
      <c r="O654" s="9"/>
      <c r="P654" s="9"/>
      <c r="S654" s="9"/>
      <c r="V654" s="9"/>
      <c r="W654" s="17"/>
      <c r="X654" s="9"/>
      <c r="Y654" s="9"/>
      <c r="Z654" s="9"/>
      <c r="AA654" s="9"/>
      <c r="AB654" s="9"/>
      <c r="AC654" s="9"/>
      <c r="AD654" s="9"/>
      <c r="AE654" s="9"/>
      <c r="AF654" s="9"/>
      <c r="AG654" s="9"/>
      <c r="AH654" s="9"/>
    </row>
    <row r="655" spans="1:34" x14ac:dyDescent="0.25">
      <c r="A655" s="9"/>
      <c r="B655" s="9"/>
      <c r="C655" s="9"/>
      <c r="D655" s="9"/>
      <c r="E655" s="9"/>
      <c r="F655" s="9"/>
      <c r="G655" s="9"/>
      <c r="H655" s="9"/>
      <c r="I655" s="9"/>
      <c r="J655" s="9"/>
      <c r="K655" s="9"/>
      <c r="L655" s="9"/>
      <c r="M655" s="9"/>
      <c r="N655" s="9"/>
      <c r="O655" s="9"/>
      <c r="P655" s="9"/>
      <c r="S655" s="9"/>
      <c r="V655" s="9"/>
      <c r="W655" s="17"/>
      <c r="X655" s="9"/>
      <c r="Y655" s="9"/>
      <c r="Z655" s="9"/>
      <c r="AA655" s="9"/>
      <c r="AB655" s="9"/>
      <c r="AC655" s="9"/>
      <c r="AD655" s="9"/>
      <c r="AE655" s="9"/>
      <c r="AF655" s="9"/>
      <c r="AG655" s="9"/>
      <c r="AH655" s="9"/>
    </row>
    <row r="656" spans="1:34" x14ac:dyDescent="0.25">
      <c r="A656" s="9"/>
      <c r="B656" s="9"/>
      <c r="C656" s="9"/>
      <c r="D656" s="9"/>
      <c r="E656" s="9"/>
      <c r="F656" s="9"/>
      <c r="G656" s="9"/>
      <c r="H656" s="9"/>
      <c r="I656" s="9"/>
      <c r="J656" s="9"/>
      <c r="K656" s="9"/>
      <c r="L656" s="9"/>
      <c r="M656" s="9"/>
      <c r="N656" s="9"/>
      <c r="O656" s="9"/>
      <c r="P656" s="9"/>
      <c r="S656" s="9"/>
      <c r="V656" s="9"/>
      <c r="W656" s="17"/>
      <c r="X656" s="9"/>
      <c r="Y656" s="9"/>
      <c r="Z656" s="9"/>
      <c r="AA656" s="9"/>
      <c r="AB656" s="9"/>
      <c r="AC656" s="9"/>
      <c r="AD656" s="9"/>
      <c r="AE656" s="9"/>
      <c r="AF656" s="9"/>
      <c r="AG656" s="9"/>
      <c r="AH656" s="9"/>
    </row>
    <row r="657" spans="1:34" x14ac:dyDescent="0.25">
      <c r="A657" s="9"/>
      <c r="B657" s="9"/>
      <c r="C657" s="9"/>
      <c r="D657" s="9"/>
      <c r="E657" s="9"/>
      <c r="F657" s="9"/>
      <c r="G657" s="9"/>
      <c r="H657" s="9"/>
      <c r="I657" s="9"/>
      <c r="J657" s="9"/>
      <c r="K657" s="9"/>
      <c r="L657" s="9"/>
      <c r="M657" s="9"/>
      <c r="N657" s="9"/>
      <c r="O657" s="9"/>
      <c r="P657" s="9"/>
      <c r="S657" s="9"/>
      <c r="V657" s="9"/>
      <c r="W657" s="17"/>
      <c r="X657" s="9"/>
      <c r="Y657" s="9"/>
      <c r="Z657" s="9"/>
      <c r="AA657" s="9"/>
      <c r="AB657" s="9"/>
      <c r="AC657" s="9"/>
      <c r="AD657" s="9"/>
      <c r="AE657" s="9"/>
      <c r="AF657" s="9"/>
      <c r="AG657" s="9"/>
      <c r="AH657" s="9"/>
    </row>
    <row r="658" spans="1:34" x14ac:dyDescent="0.25">
      <c r="A658" s="9"/>
      <c r="B658" s="9"/>
      <c r="C658" s="9"/>
      <c r="D658" s="9"/>
      <c r="E658" s="9"/>
      <c r="F658" s="9"/>
      <c r="G658" s="9"/>
      <c r="H658" s="9"/>
      <c r="I658" s="9"/>
      <c r="J658" s="9"/>
      <c r="K658" s="9"/>
      <c r="L658" s="9"/>
      <c r="M658" s="9"/>
      <c r="N658" s="9"/>
      <c r="O658" s="9"/>
      <c r="P658" s="9"/>
      <c r="S658" s="9"/>
      <c r="V658" s="9"/>
      <c r="W658" s="17"/>
      <c r="X658" s="9"/>
      <c r="Y658" s="9"/>
      <c r="Z658" s="9"/>
      <c r="AA658" s="9"/>
      <c r="AB658" s="9"/>
      <c r="AC658" s="9"/>
      <c r="AD658" s="9"/>
      <c r="AE658" s="9"/>
      <c r="AF658" s="9"/>
      <c r="AG658" s="9"/>
      <c r="AH658" s="9"/>
    </row>
    <row r="659" spans="1:34" x14ac:dyDescent="0.25">
      <c r="A659" s="9"/>
      <c r="B659" s="9"/>
      <c r="C659" s="9"/>
      <c r="D659" s="9"/>
      <c r="E659" s="9"/>
      <c r="F659" s="9"/>
      <c r="G659" s="9"/>
      <c r="H659" s="9"/>
      <c r="I659" s="9"/>
      <c r="J659" s="9"/>
      <c r="K659" s="9"/>
      <c r="L659" s="9"/>
      <c r="M659" s="9"/>
      <c r="N659" s="9"/>
      <c r="O659" s="9"/>
      <c r="P659" s="9"/>
      <c r="S659" s="9"/>
      <c r="V659" s="9"/>
      <c r="W659" s="17"/>
      <c r="X659" s="9"/>
      <c r="Y659" s="9"/>
      <c r="Z659" s="9"/>
      <c r="AA659" s="9"/>
      <c r="AB659" s="9"/>
      <c r="AC659" s="9"/>
      <c r="AD659" s="9"/>
      <c r="AE659" s="9"/>
      <c r="AF659" s="9"/>
      <c r="AG659" s="9"/>
      <c r="AH659" s="9"/>
    </row>
    <row r="660" spans="1:34" x14ac:dyDescent="0.25">
      <c r="A660" s="9"/>
      <c r="B660" s="9"/>
      <c r="C660" s="9"/>
      <c r="D660" s="9"/>
      <c r="E660" s="9"/>
      <c r="F660" s="9"/>
      <c r="G660" s="9"/>
      <c r="H660" s="9"/>
      <c r="I660" s="9"/>
      <c r="J660" s="9"/>
      <c r="K660" s="9"/>
      <c r="L660" s="9"/>
      <c r="M660" s="9"/>
      <c r="N660" s="9"/>
      <c r="O660" s="9"/>
      <c r="P660" s="9"/>
      <c r="S660" s="9"/>
      <c r="V660" s="9"/>
      <c r="W660" s="17"/>
      <c r="X660" s="9"/>
      <c r="Y660" s="9"/>
      <c r="Z660" s="9"/>
      <c r="AA660" s="9"/>
      <c r="AB660" s="9"/>
      <c r="AC660" s="9"/>
      <c r="AD660" s="9"/>
      <c r="AE660" s="9"/>
      <c r="AF660" s="9"/>
      <c r="AG660" s="9"/>
      <c r="AH660" s="9"/>
    </row>
    <row r="661" spans="1:34" x14ac:dyDescent="0.25">
      <c r="A661" s="9"/>
      <c r="B661" s="9"/>
      <c r="C661" s="9"/>
      <c r="D661" s="9"/>
      <c r="E661" s="9"/>
      <c r="F661" s="9"/>
      <c r="G661" s="9"/>
      <c r="H661" s="9"/>
      <c r="I661" s="9"/>
      <c r="J661" s="9"/>
      <c r="K661" s="9"/>
      <c r="L661" s="9"/>
      <c r="M661" s="9"/>
      <c r="N661" s="9"/>
      <c r="O661" s="9"/>
      <c r="P661" s="9"/>
      <c r="S661" s="9"/>
      <c r="V661" s="9"/>
      <c r="W661" s="17"/>
      <c r="X661" s="9"/>
      <c r="Y661" s="9"/>
      <c r="Z661" s="9"/>
      <c r="AA661" s="9"/>
      <c r="AB661" s="9"/>
      <c r="AC661" s="9"/>
      <c r="AD661" s="9"/>
      <c r="AE661" s="9"/>
      <c r="AF661" s="9"/>
      <c r="AG661" s="9"/>
      <c r="AH661" s="9"/>
    </row>
    <row r="662" spans="1:34" x14ac:dyDescent="0.25">
      <c r="A662" s="9"/>
      <c r="B662" s="9"/>
      <c r="C662" s="9"/>
      <c r="D662" s="9"/>
      <c r="E662" s="9"/>
      <c r="F662" s="9"/>
      <c r="G662" s="9"/>
      <c r="H662" s="9"/>
      <c r="I662" s="9"/>
      <c r="J662" s="9"/>
      <c r="K662" s="9"/>
      <c r="L662" s="9"/>
      <c r="M662" s="9"/>
      <c r="N662" s="9"/>
      <c r="O662" s="9"/>
      <c r="P662" s="9"/>
      <c r="S662" s="9"/>
      <c r="V662" s="9"/>
      <c r="W662" s="17"/>
      <c r="X662" s="9"/>
      <c r="Y662" s="9"/>
      <c r="Z662" s="9"/>
      <c r="AA662" s="9"/>
      <c r="AB662" s="9"/>
      <c r="AC662" s="9"/>
      <c r="AD662" s="9"/>
      <c r="AE662" s="9"/>
      <c r="AF662" s="9"/>
      <c r="AG662" s="9"/>
      <c r="AH662" s="9"/>
    </row>
    <row r="663" spans="1:34" x14ac:dyDescent="0.25">
      <c r="A663" s="9"/>
      <c r="B663" s="9"/>
      <c r="C663" s="9"/>
      <c r="D663" s="9"/>
      <c r="E663" s="9"/>
      <c r="F663" s="9"/>
      <c r="G663" s="9"/>
      <c r="H663" s="9"/>
      <c r="I663" s="9"/>
      <c r="J663" s="9"/>
      <c r="K663" s="9"/>
      <c r="L663" s="9"/>
      <c r="M663" s="9"/>
      <c r="N663" s="9"/>
      <c r="O663" s="9"/>
      <c r="P663" s="9"/>
      <c r="S663" s="9"/>
      <c r="V663" s="9"/>
      <c r="W663" s="17"/>
      <c r="X663" s="9"/>
      <c r="Y663" s="9"/>
      <c r="Z663" s="9"/>
      <c r="AA663" s="9"/>
      <c r="AB663" s="9"/>
      <c r="AC663" s="9"/>
      <c r="AD663" s="9"/>
      <c r="AE663" s="9"/>
      <c r="AF663" s="9"/>
      <c r="AG663" s="9"/>
      <c r="AH663" s="9"/>
    </row>
    <row r="664" spans="1:34" x14ac:dyDescent="0.25">
      <c r="A664" s="9"/>
      <c r="B664" s="9"/>
      <c r="C664" s="9"/>
      <c r="D664" s="9"/>
      <c r="E664" s="9"/>
      <c r="F664" s="9"/>
      <c r="G664" s="9"/>
      <c r="H664" s="9"/>
      <c r="I664" s="9"/>
      <c r="J664" s="9"/>
      <c r="K664" s="9"/>
      <c r="L664" s="9"/>
      <c r="M664" s="9"/>
      <c r="N664" s="9"/>
      <c r="O664" s="9"/>
      <c r="P664" s="9"/>
      <c r="S664" s="9"/>
      <c r="V664" s="9"/>
      <c r="W664" s="17"/>
      <c r="X664" s="9"/>
      <c r="Y664" s="9"/>
      <c r="Z664" s="9"/>
      <c r="AA664" s="9"/>
      <c r="AB664" s="9"/>
      <c r="AC664" s="9"/>
      <c r="AD664" s="9"/>
      <c r="AE664" s="9"/>
      <c r="AF664" s="9"/>
      <c r="AG664" s="9"/>
      <c r="AH664" s="9"/>
    </row>
    <row r="665" spans="1:34" x14ac:dyDescent="0.25">
      <c r="A665" s="9"/>
      <c r="B665" s="9"/>
      <c r="C665" s="9"/>
      <c r="D665" s="9"/>
      <c r="E665" s="9"/>
      <c r="F665" s="9"/>
      <c r="G665" s="9"/>
      <c r="H665" s="9"/>
      <c r="I665" s="9"/>
      <c r="J665" s="9"/>
      <c r="K665" s="9"/>
      <c r="L665" s="9"/>
      <c r="M665" s="9"/>
      <c r="N665" s="9"/>
      <c r="O665" s="9"/>
      <c r="P665" s="9"/>
      <c r="S665" s="9"/>
      <c r="V665" s="9"/>
      <c r="W665" s="17"/>
      <c r="X665" s="9"/>
      <c r="Y665" s="9"/>
      <c r="Z665" s="9"/>
      <c r="AA665" s="9"/>
      <c r="AB665" s="9"/>
      <c r="AC665" s="9"/>
      <c r="AD665" s="9"/>
      <c r="AE665" s="9"/>
      <c r="AF665" s="9"/>
      <c r="AG665" s="9"/>
      <c r="AH665" s="9"/>
    </row>
    <row r="666" spans="1:34" x14ac:dyDescent="0.25">
      <c r="A666" s="9"/>
      <c r="B666" s="9"/>
      <c r="C666" s="9"/>
      <c r="D666" s="9"/>
      <c r="E666" s="9"/>
      <c r="F666" s="9"/>
      <c r="G666" s="9"/>
      <c r="H666" s="9"/>
      <c r="I666" s="9"/>
      <c r="J666" s="9"/>
      <c r="K666" s="9"/>
      <c r="L666" s="9"/>
      <c r="M666" s="9"/>
      <c r="N666" s="9"/>
      <c r="O666" s="9"/>
      <c r="P666" s="9"/>
      <c r="S666" s="9"/>
      <c r="V666" s="9"/>
      <c r="W666" s="17"/>
      <c r="X666" s="9"/>
      <c r="Y666" s="9"/>
      <c r="Z666" s="9"/>
      <c r="AA666" s="9"/>
      <c r="AB666" s="9"/>
      <c r="AC666" s="9"/>
      <c r="AD666" s="9"/>
      <c r="AE666" s="9"/>
      <c r="AF666" s="9"/>
      <c r="AG666" s="9"/>
      <c r="AH666" s="9"/>
    </row>
    <row r="667" spans="1:34" x14ac:dyDescent="0.25">
      <c r="A667" s="9"/>
      <c r="B667" s="9"/>
      <c r="C667" s="9"/>
      <c r="D667" s="9"/>
      <c r="E667" s="9"/>
      <c r="F667" s="9"/>
      <c r="G667" s="9"/>
      <c r="H667" s="9"/>
      <c r="I667" s="9"/>
      <c r="J667" s="9"/>
      <c r="K667" s="9"/>
      <c r="L667" s="9"/>
      <c r="M667" s="9"/>
      <c r="N667" s="9"/>
      <c r="O667" s="9"/>
      <c r="P667" s="9"/>
      <c r="S667" s="9"/>
      <c r="V667" s="9"/>
      <c r="W667" s="17"/>
      <c r="X667" s="9"/>
      <c r="Y667" s="9"/>
      <c r="Z667" s="9"/>
      <c r="AA667" s="9"/>
      <c r="AB667" s="9"/>
      <c r="AC667" s="9"/>
      <c r="AD667" s="9"/>
      <c r="AE667" s="9"/>
      <c r="AF667" s="9"/>
      <c r="AG667" s="9"/>
      <c r="AH667" s="9"/>
    </row>
    <row r="668" spans="1:34" x14ac:dyDescent="0.25">
      <c r="A668" s="9"/>
      <c r="B668" s="9"/>
      <c r="C668" s="9"/>
      <c r="D668" s="9"/>
      <c r="E668" s="9"/>
      <c r="F668" s="9"/>
      <c r="G668" s="9"/>
      <c r="H668" s="9"/>
      <c r="I668" s="9"/>
      <c r="J668" s="9"/>
      <c r="K668" s="9"/>
      <c r="L668" s="9"/>
      <c r="M668" s="9"/>
      <c r="N668" s="9"/>
      <c r="O668" s="9"/>
      <c r="P668" s="9"/>
      <c r="S668" s="9"/>
      <c r="V668" s="9"/>
      <c r="W668" s="17"/>
      <c r="X668" s="9"/>
      <c r="Y668" s="9"/>
      <c r="Z668" s="9"/>
      <c r="AA668" s="9"/>
      <c r="AB668" s="9"/>
      <c r="AC668" s="9"/>
      <c r="AD668" s="9"/>
      <c r="AE668" s="9"/>
      <c r="AF668" s="9"/>
      <c r="AG668" s="9"/>
      <c r="AH668" s="9"/>
    </row>
    <row r="669" spans="1:34" x14ac:dyDescent="0.25">
      <c r="A669" s="9"/>
      <c r="B669" s="9"/>
      <c r="C669" s="9"/>
      <c r="D669" s="9"/>
      <c r="E669" s="9"/>
      <c r="F669" s="9"/>
      <c r="G669" s="9"/>
      <c r="H669" s="9"/>
      <c r="I669" s="9"/>
      <c r="J669" s="9"/>
      <c r="K669" s="9"/>
      <c r="L669" s="9"/>
      <c r="M669" s="9"/>
      <c r="N669" s="9"/>
      <c r="O669" s="9"/>
      <c r="P669" s="9"/>
      <c r="S669" s="9"/>
      <c r="V669" s="9"/>
      <c r="W669" s="17"/>
      <c r="X669" s="9"/>
      <c r="Y669" s="9"/>
      <c r="Z669" s="9"/>
      <c r="AA669" s="9"/>
      <c r="AB669" s="9"/>
      <c r="AC669" s="9"/>
      <c r="AD669" s="9"/>
      <c r="AE669" s="9"/>
      <c r="AF669" s="9"/>
      <c r="AG669" s="9"/>
      <c r="AH669" s="9"/>
    </row>
    <row r="670" spans="1:34" x14ac:dyDescent="0.25">
      <c r="A670" s="9"/>
      <c r="B670" s="9"/>
      <c r="C670" s="9"/>
      <c r="D670" s="9"/>
      <c r="E670" s="9"/>
      <c r="F670" s="9"/>
      <c r="G670" s="9"/>
      <c r="H670" s="9"/>
      <c r="I670" s="9"/>
      <c r="J670" s="9"/>
      <c r="K670" s="9"/>
      <c r="L670" s="9"/>
      <c r="M670" s="9"/>
      <c r="N670" s="9"/>
      <c r="O670" s="9"/>
      <c r="P670" s="9"/>
      <c r="S670" s="9"/>
      <c r="V670" s="9"/>
      <c r="W670" s="17"/>
      <c r="X670" s="9"/>
      <c r="Y670" s="9"/>
      <c r="Z670" s="9"/>
      <c r="AA670" s="9"/>
      <c r="AB670" s="9"/>
      <c r="AC670" s="9"/>
      <c r="AD670" s="9"/>
      <c r="AE670" s="9"/>
      <c r="AF670" s="9"/>
      <c r="AG670" s="9"/>
      <c r="AH670" s="9"/>
    </row>
    <row r="671" spans="1:34" x14ac:dyDescent="0.25">
      <c r="A671" s="9"/>
      <c r="B671" s="9"/>
      <c r="C671" s="9"/>
      <c r="D671" s="9"/>
      <c r="E671" s="9"/>
      <c r="F671" s="9"/>
      <c r="G671" s="9"/>
      <c r="H671" s="9"/>
      <c r="I671" s="9"/>
      <c r="J671" s="9"/>
      <c r="K671" s="9"/>
      <c r="L671" s="9"/>
      <c r="M671" s="9"/>
      <c r="N671" s="9"/>
      <c r="O671" s="9"/>
      <c r="P671" s="9"/>
      <c r="S671" s="9"/>
      <c r="V671" s="9"/>
      <c r="W671" s="17"/>
      <c r="X671" s="9"/>
      <c r="Y671" s="9"/>
      <c r="Z671" s="9"/>
      <c r="AA671" s="9"/>
      <c r="AB671" s="9"/>
      <c r="AC671" s="9"/>
      <c r="AD671" s="9"/>
      <c r="AE671" s="9"/>
      <c r="AF671" s="9"/>
      <c r="AG671" s="9"/>
      <c r="AH671" s="9"/>
    </row>
    <row r="672" spans="1:34" x14ac:dyDescent="0.25">
      <c r="A672" s="9"/>
      <c r="B672" s="9"/>
      <c r="C672" s="9"/>
      <c r="D672" s="9"/>
      <c r="E672" s="9"/>
      <c r="F672" s="9"/>
      <c r="G672" s="9"/>
      <c r="H672" s="9"/>
      <c r="I672" s="9"/>
      <c r="J672" s="9"/>
      <c r="K672" s="9"/>
      <c r="L672" s="9"/>
      <c r="M672" s="9"/>
      <c r="N672" s="9"/>
      <c r="O672" s="9"/>
      <c r="P672" s="9"/>
      <c r="S672" s="9"/>
      <c r="V672" s="9"/>
      <c r="W672" s="17"/>
      <c r="X672" s="9"/>
      <c r="Y672" s="9"/>
      <c r="Z672" s="9"/>
      <c r="AA672" s="9"/>
      <c r="AB672" s="9"/>
      <c r="AC672" s="9"/>
      <c r="AD672" s="9"/>
      <c r="AE672" s="9"/>
      <c r="AF672" s="9"/>
      <c r="AG672" s="9"/>
      <c r="AH672" s="9"/>
    </row>
    <row r="673" spans="1:34" x14ac:dyDescent="0.25">
      <c r="A673" s="9"/>
      <c r="B673" s="9"/>
      <c r="C673" s="9"/>
      <c r="D673" s="9"/>
      <c r="E673" s="9"/>
      <c r="F673" s="9"/>
      <c r="G673" s="9"/>
      <c r="H673" s="9"/>
      <c r="I673" s="9"/>
      <c r="J673" s="9"/>
      <c r="K673" s="9"/>
      <c r="L673" s="9"/>
      <c r="M673" s="9"/>
      <c r="N673" s="9"/>
      <c r="O673" s="9"/>
      <c r="P673" s="9"/>
      <c r="S673" s="9"/>
      <c r="V673" s="9"/>
      <c r="W673" s="17"/>
      <c r="X673" s="9"/>
      <c r="Y673" s="9"/>
      <c r="Z673" s="9"/>
      <c r="AA673" s="9"/>
      <c r="AB673" s="9"/>
      <c r="AC673" s="9"/>
      <c r="AD673" s="9"/>
      <c r="AE673" s="9"/>
      <c r="AF673" s="9"/>
      <c r="AG673" s="9"/>
      <c r="AH673" s="9"/>
    </row>
    <row r="674" spans="1:34" x14ac:dyDescent="0.25">
      <c r="A674" s="9"/>
      <c r="B674" s="9"/>
      <c r="C674" s="9"/>
      <c r="D674" s="9"/>
      <c r="E674" s="9"/>
      <c r="F674" s="9"/>
      <c r="G674" s="9"/>
      <c r="H674" s="9"/>
      <c r="I674" s="9"/>
      <c r="J674" s="9"/>
      <c r="K674" s="9"/>
      <c r="L674" s="9"/>
      <c r="M674" s="9"/>
      <c r="N674" s="9"/>
      <c r="O674" s="9"/>
      <c r="P674" s="9"/>
      <c r="S674" s="9"/>
      <c r="V674" s="9"/>
      <c r="W674" s="17"/>
      <c r="X674" s="9"/>
      <c r="Y674" s="9"/>
      <c r="Z674" s="9"/>
      <c r="AA674" s="9"/>
      <c r="AB674" s="9"/>
      <c r="AC674" s="9"/>
      <c r="AD674" s="9"/>
      <c r="AE674" s="9"/>
      <c r="AF674" s="9"/>
      <c r="AG674" s="9"/>
      <c r="AH674" s="9"/>
    </row>
    <row r="675" spans="1:34" x14ac:dyDescent="0.25">
      <c r="A675" s="9"/>
      <c r="B675" s="9"/>
      <c r="C675" s="9"/>
      <c r="D675" s="9"/>
      <c r="E675" s="9"/>
      <c r="F675" s="9"/>
      <c r="G675" s="9"/>
      <c r="H675" s="9"/>
      <c r="I675" s="9"/>
      <c r="J675" s="9"/>
      <c r="K675" s="9"/>
      <c r="L675" s="9"/>
      <c r="M675" s="9"/>
      <c r="N675" s="9"/>
      <c r="O675" s="9"/>
      <c r="P675" s="9"/>
      <c r="S675" s="9"/>
      <c r="V675" s="9"/>
      <c r="W675" s="17"/>
      <c r="X675" s="9"/>
      <c r="Y675" s="9"/>
      <c r="Z675" s="9"/>
      <c r="AA675" s="9"/>
      <c r="AB675" s="9"/>
      <c r="AC675" s="9"/>
      <c r="AD675" s="9"/>
      <c r="AE675" s="9"/>
      <c r="AF675" s="9"/>
      <c r="AG675" s="9"/>
      <c r="AH675" s="9"/>
    </row>
    <row r="676" spans="1:34" x14ac:dyDescent="0.25">
      <c r="A676" s="9"/>
      <c r="B676" s="9"/>
      <c r="C676" s="9"/>
      <c r="D676" s="9"/>
      <c r="E676" s="9"/>
      <c r="F676" s="9"/>
      <c r="G676" s="9"/>
      <c r="H676" s="9"/>
      <c r="I676" s="9"/>
      <c r="J676" s="9"/>
      <c r="K676" s="9"/>
      <c r="L676" s="9"/>
      <c r="M676" s="9"/>
      <c r="N676" s="9"/>
      <c r="O676" s="9"/>
      <c r="P676" s="9"/>
      <c r="S676" s="9"/>
      <c r="V676" s="9"/>
      <c r="W676" s="17"/>
      <c r="X676" s="9"/>
      <c r="Y676" s="9"/>
      <c r="Z676" s="9"/>
      <c r="AA676" s="9"/>
      <c r="AB676" s="9"/>
      <c r="AC676" s="9"/>
      <c r="AD676" s="9"/>
      <c r="AE676" s="9"/>
      <c r="AF676" s="9"/>
      <c r="AG676" s="9"/>
      <c r="AH676" s="9"/>
    </row>
    <row r="677" spans="1:34" x14ac:dyDescent="0.25">
      <c r="A677" s="9"/>
      <c r="B677" s="9"/>
      <c r="C677" s="9"/>
      <c r="D677" s="9"/>
      <c r="E677" s="9"/>
      <c r="F677" s="9"/>
      <c r="G677" s="9"/>
      <c r="H677" s="9"/>
      <c r="I677" s="9"/>
      <c r="J677" s="9"/>
      <c r="K677" s="9"/>
      <c r="L677" s="9"/>
      <c r="M677" s="9"/>
      <c r="N677" s="9"/>
      <c r="O677" s="9"/>
      <c r="P677" s="9"/>
      <c r="S677" s="9"/>
      <c r="V677" s="9"/>
      <c r="W677" s="17"/>
      <c r="X677" s="9"/>
      <c r="Y677" s="9"/>
      <c r="Z677" s="9"/>
      <c r="AA677" s="9"/>
      <c r="AB677" s="9"/>
      <c r="AC677" s="9"/>
      <c r="AD677" s="9"/>
      <c r="AE677" s="9"/>
      <c r="AF677" s="9"/>
      <c r="AG677" s="9"/>
      <c r="AH677" s="9"/>
    </row>
    <row r="678" spans="1:34" x14ac:dyDescent="0.25">
      <c r="A678" s="9"/>
      <c r="B678" s="9"/>
      <c r="C678" s="9"/>
      <c r="D678" s="9"/>
      <c r="E678" s="9"/>
      <c r="F678" s="9"/>
      <c r="G678" s="9"/>
      <c r="H678" s="9"/>
      <c r="I678" s="9"/>
      <c r="J678" s="9"/>
      <c r="K678" s="9"/>
      <c r="L678" s="9"/>
      <c r="M678" s="9"/>
      <c r="N678" s="9"/>
      <c r="O678" s="9"/>
      <c r="P678" s="9"/>
      <c r="S678" s="9"/>
      <c r="V678" s="9"/>
      <c r="W678" s="17"/>
      <c r="X678" s="9"/>
      <c r="Y678" s="9"/>
      <c r="Z678" s="9"/>
      <c r="AA678" s="9"/>
      <c r="AB678" s="9"/>
      <c r="AC678" s="9"/>
      <c r="AD678" s="9"/>
      <c r="AE678" s="9"/>
      <c r="AF678" s="9"/>
      <c r="AG678" s="9"/>
      <c r="AH678" s="9"/>
    </row>
    <row r="679" spans="1:34" x14ac:dyDescent="0.25">
      <c r="A679" s="9"/>
      <c r="B679" s="9"/>
      <c r="C679" s="9"/>
      <c r="D679" s="9"/>
      <c r="E679" s="9"/>
      <c r="F679" s="9"/>
      <c r="G679" s="9"/>
      <c r="H679" s="9"/>
      <c r="I679" s="9"/>
      <c r="J679" s="9"/>
      <c r="K679" s="9"/>
      <c r="L679" s="9"/>
      <c r="M679" s="9"/>
      <c r="N679" s="9"/>
      <c r="O679" s="9"/>
      <c r="P679" s="9"/>
      <c r="S679" s="9"/>
      <c r="V679" s="9"/>
      <c r="W679" s="17"/>
      <c r="X679" s="9"/>
      <c r="Y679" s="9"/>
      <c r="Z679" s="9"/>
      <c r="AA679" s="9"/>
      <c r="AB679" s="9"/>
      <c r="AC679" s="9"/>
      <c r="AD679" s="9"/>
      <c r="AE679" s="9"/>
      <c r="AF679" s="9"/>
      <c r="AG679" s="9"/>
      <c r="AH679" s="9"/>
    </row>
    <row r="680" spans="1:34" x14ac:dyDescent="0.25">
      <c r="A680" s="9"/>
      <c r="B680" s="9"/>
      <c r="C680" s="9"/>
      <c r="D680" s="9"/>
      <c r="E680" s="9"/>
      <c r="F680" s="9"/>
      <c r="G680" s="9"/>
      <c r="H680" s="9"/>
      <c r="I680" s="9"/>
      <c r="J680" s="9"/>
      <c r="K680" s="9"/>
      <c r="L680" s="9"/>
      <c r="M680" s="9"/>
      <c r="N680" s="9"/>
      <c r="O680" s="9"/>
      <c r="P680" s="9"/>
      <c r="S680" s="9"/>
      <c r="V680" s="9"/>
      <c r="W680" s="17"/>
      <c r="X680" s="9"/>
      <c r="Y680" s="9"/>
      <c r="Z680" s="9"/>
      <c r="AA680" s="9"/>
      <c r="AB680" s="9"/>
      <c r="AC680" s="9"/>
      <c r="AD680" s="9"/>
      <c r="AE680" s="9"/>
      <c r="AF680" s="9"/>
      <c r="AG680" s="9"/>
      <c r="AH680" s="9"/>
    </row>
    <row r="681" spans="1:34" x14ac:dyDescent="0.25">
      <c r="A681" s="9"/>
      <c r="B681" s="9"/>
      <c r="C681" s="9"/>
      <c r="D681" s="9"/>
      <c r="E681" s="9"/>
      <c r="F681" s="9"/>
      <c r="G681" s="9"/>
      <c r="H681" s="9"/>
      <c r="I681" s="9"/>
      <c r="J681" s="9"/>
      <c r="K681" s="9"/>
      <c r="L681" s="9"/>
      <c r="M681" s="9"/>
      <c r="N681" s="9"/>
      <c r="O681" s="9"/>
      <c r="P681" s="9"/>
      <c r="S681" s="9"/>
      <c r="V681" s="9"/>
      <c r="W681" s="17"/>
      <c r="X681" s="9"/>
      <c r="Y681" s="9"/>
      <c r="Z681" s="9"/>
      <c r="AA681" s="9"/>
      <c r="AB681" s="9"/>
      <c r="AC681" s="9"/>
      <c r="AD681" s="9"/>
      <c r="AE681" s="9"/>
      <c r="AF681" s="9"/>
      <c r="AG681" s="9"/>
      <c r="AH681" s="9"/>
    </row>
    <row r="682" spans="1:34" x14ac:dyDescent="0.25">
      <c r="A682" s="9"/>
      <c r="B682" s="9"/>
      <c r="C682" s="9"/>
      <c r="D682" s="9"/>
      <c r="E682" s="9"/>
      <c r="F682" s="9"/>
      <c r="G682" s="9"/>
      <c r="H682" s="9"/>
      <c r="I682" s="9"/>
      <c r="J682" s="9"/>
      <c r="K682" s="9"/>
      <c r="L682" s="9"/>
      <c r="M682" s="9"/>
      <c r="N682" s="9"/>
      <c r="O682" s="9"/>
      <c r="P682" s="9"/>
      <c r="S682" s="9"/>
      <c r="V682" s="9"/>
      <c r="W682" s="17"/>
      <c r="X682" s="9"/>
      <c r="Y682" s="9"/>
      <c r="Z682" s="9"/>
      <c r="AA682" s="9"/>
      <c r="AB682" s="9"/>
      <c r="AC682" s="9"/>
      <c r="AD682" s="9"/>
      <c r="AE682" s="9"/>
      <c r="AF682" s="9"/>
      <c r="AG682" s="9"/>
      <c r="AH682" s="9"/>
    </row>
    <row r="683" spans="1:34" x14ac:dyDescent="0.25">
      <c r="A683" s="9"/>
      <c r="B683" s="9"/>
      <c r="C683" s="9"/>
      <c r="D683" s="9"/>
      <c r="E683" s="9"/>
      <c r="F683" s="9"/>
      <c r="G683" s="9"/>
      <c r="H683" s="9"/>
      <c r="I683" s="9"/>
      <c r="J683" s="9"/>
      <c r="K683" s="9"/>
      <c r="L683" s="9"/>
      <c r="M683" s="9"/>
      <c r="N683" s="9"/>
      <c r="O683" s="9"/>
      <c r="P683" s="9"/>
      <c r="S683" s="9"/>
      <c r="V683" s="9"/>
      <c r="W683" s="17"/>
      <c r="X683" s="9"/>
      <c r="Y683" s="9"/>
      <c r="Z683" s="9"/>
      <c r="AA683" s="9"/>
      <c r="AB683" s="9"/>
      <c r="AC683" s="9"/>
      <c r="AD683" s="9"/>
      <c r="AE683" s="9"/>
      <c r="AF683" s="9"/>
      <c r="AG683" s="9"/>
      <c r="AH683" s="9"/>
    </row>
    <row r="684" spans="1:34" x14ac:dyDescent="0.25">
      <c r="A684" s="9"/>
      <c r="B684" s="9"/>
      <c r="C684" s="9"/>
      <c r="D684" s="9"/>
      <c r="E684" s="9"/>
      <c r="F684" s="9"/>
      <c r="G684" s="9"/>
      <c r="H684" s="9"/>
      <c r="I684" s="9"/>
      <c r="J684" s="9"/>
      <c r="K684" s="9"/>
      <c r="L684" s="9"/>
      <c r="M684" s="9"/>
      <c r="N684" s="9"/>
      <c r="O684" s="9"/>
      <c r="P684" s="9"/>
      <c r="S684" s="9"/>
      <c r="V684" s="9"/>
      <c r="W684" s="17"/>
      <c r="X684" s="9"/>
      <c r="Y684" s="9"/>
      <c r="Z684" s="9"/>
      <c r="AA684" s="9"/>
      <c r="AB684" s="9"/>
      <c r="AC684" s="9"/>
      <c r="AD684" s="9"/>
      <c r="AE684" s="9"/>
      <c r="AF684" s="9"/>
      <c r="AG684" s="9"/>
      <c r="AH684" s="9"/>
    </row>
    <row r="685" spans="1:34" x14ac:dyDescent="0.25">
      <c r="A685" s="9"/>
      <c r="B685" s="9"/>
      <c r="C685" s="9"/>
      <c r="D685" s="9"/>
      <c r="E685" s="9"/>
      <c r="F685" s="9"/>
      <c r="G685" s="9"/>
      <c r="H685" s="9"/>
      <c r="I685" s="9"/>
      <c r="J685" s="9"/>
      <c r="K685" s="9"/>
      <c r="L685" s="9"/>
      <c r="M685" s="9"/>
      <c r="N685" s="9"/>
      <c r="O685" s="9"/>
      <c r="P685" s="9"/>
      <c r="S685" s="9"/>
      <c r="V685" s="9"/>
      <c r="W685" s="17"/>
      <c r="X685" s="9"/>
      <c r="Y685" s="9"/>
      <c r="Z685" s="9"/>
      <c r="AA685" s="9"/>
      <c r="AB685" s="9"/>
      <c r="AC685" s="9"/>
      <c r="AD685" s="9"/>
      <c r="AE685" s="9"/>
      <c r="AF685" s="9"/>
      <c r="AG685" s="9"/>
      <c r="AH685" s="9"/>
    </row>
    <row r="686" spans="1:34" x14ac:dyDescent="0.25">
      <c r="A686" s="9"/>
      <c r="B686" s="9"/>
      <c r="C686" s="9"/>
      <c r="D686" s="9"/>
      <c r="E686" s="9"/>
      <c r="F686" s="9"/>
      <c r="G686" s="9"/>
      <c r="H686" s="9"/>
      <c r="I686" s="9"/>
      <c r="J686" s="9"/>
      <c r="K686" s="9"/>
      <c r="L686" s="9"/>
      <c r="M686" s="9"/>
      <c r="N686" s="9"/>
      <c r="O686" s="9"/>
      <c r="P686" s="9"/>
      <c r="S686" s="9"/>
      <c r="V686" s="9"/>
      <c r="W686" s="17"/>
      <c r="X686" s="9"/>
      <c r="Y686" s="9"/>
      <c r="Z686" s="9"/>
      <c r="AA686" s="9"/>
      <c r="AB686" s="9"/>
      <c r="AC686" s="9"/>
      <c r="AD686" s="9"/>
      <c r="AE686" s="9"/>
      <c r="AF686" s="9"/>
      <c r="AG686" s="9"/>
      <c r="AH686" s="9"/>
    </row>
    <row r="687" spans="1:34" x14ac:dyDescent="0.25">
      <c r="A687" s="9"/>
      <c r="B687" s="9"/>
      <c r="C687" s="9"/>
      <c r="D687" s="9"/>
      <c r="E687" s="9"/>
      <c r="F687" s="9"/>
      <c r="G687" s="9"/>
      <c r="H687" s="9"/>
      <c r="I687" s="9"/>
      <c r="J687" s="9"/>
      <c r="K687" s="9"/>
      <c r="L687" s="9"/>
      <c r="M687" s="9"/>
      <c r="N687" s="9"/>
      <c r="O687" s="9"/>
      <c r="P687" s="9"/>
      <c r="S687" s="9"/>
      <c r="V687" s="9"/>
      <c r="W687" s="17"/>
      <c r="X687" s="9"/>
      <c r="Y687" s="9"/>
      <c r="Z687" s="9"/>
      <c r="AA687" s="9"/>
      <c r="AB687" s="9"/>
      <c r="AC687" s="9"/>
      <c r="AD687" s="9"/>
      <c r="AE687" s="9"/>
      <c r="AF687" s="9"/>
      <c r="AG687" s="9"/>
      <c r="AH687" s="9"/>
    </row>
    <row r="688" spans="1:34" x14ac:dyDescent="0.25">
      <c r="A688" s="9"/>
      <c r="B688" s="9"/>
      <c r="C688" s="9"/>
      <c r="D688" s="9"/>
      <c r="E688" s="9"/>
      <c r="F688" s="9"/>
      <c r="G688" s="9"/>
      <c r="H688" s="9"/>
      <c r="I688" s="9"/>
      <c r="J688" s="9"/>
      <c r="K688" s="9"/>
      <c r="L688" s="9"/>
      <c r="M688" s="9"/>
      <c r="N688" s="9"/>
      <c r="O688" s="9"/>
      <c r="P688" s="9"/>
      <c r="S688" s="9"/>
      <c r="V688" s="9"/>
      <c r="W688" s="17"/>
      <c r="X688" s="9"/>
      <c r="Y688" s="9"/>
      <c r="Z688" s="9"/>
      <c r="AA688" s="9"/>
      <c r="AB688" s="9"/>
      <c r="AC688" s="9"/>
      <c r="AD688" s="9"/>
      <c r="AE688" s="9"/>
      <c r="AF688" s="9"/>
      <c r="AG688" s="9"/>
      <c r="AH688" s="9"/>
    </row>
    <row r="689" spans="1:34" x14ac:dyDescent="0.25">
      <c r="A689" s="9"/>
      <c r="B689" s="9"/>
      <c r="C689" s="9"/>
      <c r="D689" s="9"/>
      <c r="E689" s="9"/>
      <c r="F689" s="9"/>
      <c r="G689" s="9"/>
      <c r="H689" s="9"/>
      <c r="I689" s="9"/>
      <c r="J689" s="9"/>
      <c r="K689" s="9"/>
      <c r="L689" s="9"/>
      <c r="M689" s="9"/>
      <c r="N689" s="9"/>
      <c r="O689" s="9"/>
      <c r="P689" s="9"/>
      <c r="S689" s="9"/>
      <c r="V689" s="9"/>
      <c r="W689" s="17"/>
      <c r="X689" s="9"/>
      <c r="Y689" s="9"/>
      <c r="Z689" s="9"/>
      <c r="AA689" s="9"/>
      <c r="AB689" s="9"/>
      <c r="AC689" s="9"/>
      <c r="AD689" s="9"/>
      <c r="AE689" s="9"/>
      <c r="AF689" s="9"/>
      <c r="AG689" s="9"/>
      <c r="AH689" s="9"/>
    </row>
    <row r="690" spans="1:34" x14ac:dyDescent="0.25">
      <c r="A690" s="9"/>
      <c r="B690" s="9"/>
      <c r="C690" s="9"/>
      <c r="D690" s="9"/>
      <c r="E690" s="9"/>
      <c r="F690" s="9"/>
      <c r="G690" s="9"/>
      <c r="H690" s="9"/>
      <c r="I690" s="9"/>
      <c r="J690" s="9"/>
      <c r="K690" s="9"/>
      <c r="L690" s="9"/>
      <c r="M690" s="9"/>
      <c r="N690" s="9"/>
      <c r="O690" s="9"/>
      <c r="P690" s="9"/>
      <c r="S690" s="9"/>
      <c r="V690" s="9"/>
      <c r="W690" s="17"/>
      <c r="X690" s="9"/>
      <c r="Y690" s="9"/>
      <c r="Z690" s="9"/>
      <c r="AA690" s="9"/>
      <c r="AB690" s="9"/>
      <c r="AC690" s="9"/>
      <c r="AD690" s="9"/>
      <c r="AE690" s="9"/>
      <c r="AF690" s="9"/>
      <c r="AG690" s="9"/>
      <c r="AH690" s="9"/>
    </row>
    <row r="691" spans="1:34" x14ac:dyDescent="0.25">
      <c r="A691" s="9"/>
      <c r="B691" s="9"/>
      <c r="C691" s="9"/>
      <c r="D691" s="9"/>
      <c r="E691" s="9"/>
      <c r="F691" s="9"/>
      <c r="G691" s="9"/>
      <c r="H691" s="9"/>
      <c r="I691" s="9"/>
      <c r="J691" s="9"/>
      <c r="K691" s="9"/>
      <c r="L691" s="9"/>
      <c r="M691" s="9"/>
      <c r="N691" s="9"/>
      <c r="O691" s="9"/>
      <c r="P691" s="9"/>
      <c r="S691" s="9"/>
      <c r="V691" s="9"/>
      <c r="W691" s="17"/>
      <c r="X691" s="9"/>
      <c r="Y691" s="9"/>
      <c r="Z691" s="9"/>
      <c r="AA691" s="9"/>
      <c r="AB691" s="9"/>
      <c r="AC691" s="9"/>
      <c r="AD691" s="9"/>
      <c r="AE691" s="9"/>
      <c r="AF691" s="9"/>
      <c r="AG691" s="9"/>
      <c r="AH691" s="9"/>
    </row>
    <row r="692" spans="1:34" x14ac:dyDescent="0.25">
      <c r="A692" s="9"/>
      <c r="B692" s="9"/>
      <c r="C692" s="9"/>
      <c r="D692" s="9"/>
      <c r="E692" s="9"/>
      <c r="F692" s="9"/>
      <c r="G692" s="9"/>
      <c r="H692" s="9"/>
      <c r="I692" s="9"/>
      <c r="J692" s="9"/>
      <c r="K692" s="9"/>
      <c r="L692" s="9"/>
      <c r="M692" s="9"/>
      <c r="N692" s="9"/>
      <c r="O692" s="9"/>
      <c r="P692" s="9"/>
      <c r="S692" s="9"/>
      <c r="V692" s="9"/>
      <c r="W692" s="17"/>
      <c r="X692" s="9"/>
      <c r="Y692" s="9"/>
      <c r="Z692" s="9"/>
      <c r="AA692" s="9"/>
      <c r="AB692" s="9"/>
      <c r="AC692" s="9"/>
      <c r="AD692" s="9"/>
      <c r="AE692" s="9"/>
      <c r="AF692" s="9"/>
      <c r="AG692" s="9"/>
      <c r="AH692" s="9"/>
    </row>
    <row r="693" spans="1:34" x14ac:dyDescent="0.25">
      <c r="A693" s="9"/>
      <c r="B693" s="9"/>
      <c r="C693" s="9"/>
      <c r="D693" s="9"/>
      <c r="E693" s="9"/>
      <c r="F693" s="9"/>
      <c r="G693" s="9"/>
      <c r="H693" s="9"/>
      <c r="I693" s="9"/>
      <c r="J693" s="9"/>
      <c r="K693" s="9"/>
      <c r="L693" s="9"/>
      <c r="M693" s="9"/>
      <c r="N693" s="9"/>
      <c r="O693" s="9"/>
      <c r="P693" s="9"/>
      <c r="S693" s="9"/>
      <c r="V693" s="9"/>
      <c r="W693" s="17"/>
      <c r="X693" s="9"/>
      <c r="Y693" s="9"/>
      <c r="Z693" s="9"/>
      <c r="AA693" s="9"/>
      <c r="AB693" s="9"/>
      <c r="AC693" s="9"/>
      <c r="AD693" s="9"/>
      <c r="AE693" s="9"/>
      <c r="AF693" s="9"/>
      <c r="AG693" s="9"/>
      <c r="AH693" s="9"/>
    </row>
    <row r="694" spans="1:34" x14ac:dyDescent="0.25">
      <c r="A694" s="9"/>
      <c r="B694" s="9"/>
      <c r="C694" s="9"/>
      <c r="D694" s="9"/>
      <c r="E694" s="9"/>
      <c r="F694" s="9"/>
      <c r="G694" s="9"/>
      <c r="H694" s="9"/>
      <c r="I694" s="9"/>
      <c r="J694" s="9"/>
      <c r="K694" s="9"/>
      <c r="L694" s="9"/>
      <c r="M694" s="9"/>
      <c r="N694" s="9"/>
      <c r="O694" s="9"/>
      <c r="P694" s="9"/>
      <c r="S694" s="9"/>
      <c r="V694" s="9"/>
      <c r="W694" s="17"/>
      <c r="X694" s="9"/>
      <c r="Y694" s="9"/>
      <c r="Z694" s="9"/>
      <c r="AA694" s="9"/>
      <c r="AB694" s="9"/>
      <c r="AC694" s="9"/>
      <c r="AD694" s="9"/>
      <c r="AE694" s="9"/>
      <c r="AF694" s="9"/>
      <c r="AG694" s="9"/>
      <c r="AH694" s="9"/>
    </row>
    <row r="695" spans="1:34" x14ac:dyDescent="0.25">
      <c r="A695" s="9"/>
      <c r="B695" s="9"/>
      <c r="C695" s="9"/>
      <c r="D695" s="9"/>
      <c r="E695" s="9"/>
      <c r="F695" s="9"/>
      <c r="G695" s="9"/>
      <c r="H695" s="9"/>
      <c r="I695" s="9"/>
      <c r="J695" s="9"/>
      <c r="K695" s="9"/>
      <c r="L695" s="9"/>
      <c r="M695" s="9"/>
      <c r="N695" s="9"/>
      <c r="O695" s="9"/>
      <c r="P695" s="9"/>
      <c r="S695" s="9"/>
      <c r="V695" s="9"/>
      <c r="W695" s="17"/>
      <c r="X695" s="9"/>
      <c r="Y695" s="9"/>
      <c r="Z695" s="9"/>
      <c r="AA695" s="9"/>
      <c r="AB695" s="9"/>
      <c r="AC695" s="9"/>
      <c r="AD695" s="9"/>
      <c r="AE695" s="9"/>
      <c r="AF695" s="9"/>
      <c r="AG695" s="9"/>
      <c r="AH695" s="9"/>
    </row>
    <row r="696" spans="1:34" x14ac:dyDescent="0.25">
      <c r="A696" s="9"/>
      <c r="B696" s="9"/>
      <c r="C696" s="9"/>
      <c r="D696" s="9"/>
      <c r="E696" s="9"/>
      <c r="F696" s="9"/>
      <c r="G696" s="9"/>
      <c r="H696" s="9"/>
      <c r="I696" s="9"/>
      <c r="J696" s="9"/>
      <c r="K696" s="9"/>
      <c r="L696" s="9"/>
      <c r="M696" s="9"/>
      <c r="N696" s="9"/>
      <c r="O696" s="9"/>
      <c r="P696" s="9"/>
      <c r="S696" s="9"/>
      <c r="V696" s="9"/>
      <c r="W696" s="17"/>
      <c r="X696" s="9"/>
      <c r="Y696" s="9"/>
      <c r="Z696" s="9"/>
      <c r="AA696" s="9"/>
      <c r="AB696" s="9"/>
      <c r="AC696" s="9"/>
      <c r="AD696" s="9"/>
      <c r="AE696" s="9"/>
      <c r="AF696" s="9"/>
      <c r="AG696" s="9"/>
      <c r="AH696" s="9"/>
    </row>
    <row r="697" spans="1:34" x14ac:dyDescent="0.25">
      <c r="A697" s="9"/>
      <c r="B697" s="9"/>
      <c r="C697" s="9"/>
      <c r="D697" s="9"/>
      <c r="E697" s="9"/>
      <c r="F697" s="9"/>
      <c r="G697" s="9"/>
      <c r="H697" s="9"/>
      <c r="I697" s="9"/>
      <c r="J697" s="9"/>
      <c r="K697" s="9"/>
      <c r="L697" s="9"/>
      <c r="M697" s="9"/>
      <c r="N697" s="9"/>
      <c r="O697" s="9"/>
      <c r="P697" s="9"/>
      <c r="S697" s="9"/>
      <c r="V697" s="9"/>
      <c r="W697" s="17"/>
      <c r="X697" s="9"/>
      <c r="Y697" s="9"/>
      <c r="Z697" s="9"/>
      <c r="AA697" s="9"/>
      <c r="AB697" s="9"/>
      <c r="AC697" s="9"/>
      <c r="AD697" s="9"/>
      <c r="AE697" s="9"/>
      <c r="AF697" s="9"/>
      <c r="AG697" s="9"/>
      <c r="AH697" s="9"/>
    </row>
    <row r="698" spans="1:34" x14ac:dyDescent="0.25">
      <c r="A698" s="9"/>
      <c r="B698" s="9"/>
      <c r="C698" s="9"/>
      <c r="D698" s="9"/>
      <c r="E698" s="9"/>
      <c r="F698" s="9"/>
      <c r="G698" s="9"/>
      <c r="H698" s="9"/>
      <c r="I698" s="9"/>
      <c r="J698" s="9"/>
      <c r="K698" s="9"/>
      <c r="L698" s="9"/>
      <c r="M698" s="9"/>
      <c r="N698" s="9"/>
      <c r="O698" s="9"/>
      <c r="P698" s="9"/>
      <c r="S698" s="9"/>
      <c r="V698" s="9"/>
      <c r="W698" s="17"/>
      <c r="X698" s="9"/>
      <c r="Y698" s="9"/>
      <c r="Z698" s="9"/>
      <c r="AA698" s="9"/>
      <c r="AB698" s="9"/>
      <c r="AC698" s="9"/>
      <c r="AD698" s="9"/>
      <c r="AE698" s="9"/>
      <c r="AF698" s="9"/>
      <c r="AG698" s="9"/>
      <c r="AH698" s="9"/>
    </row>
    <row r="699" spans="1:34" x14ac:dyDescent="0.25">
      <c r="A699" s="9"/>
      <c r="B699" s="9"/>
      <c r="C699" s="9"/>
      <c r="D699" s="9"/>
      <c r="E699" s="9"/>
      <c r="F699" s="9"/>
      <c r="G699" s="9"/>
      <c r="H699" s="9"/>
      <c r="I699" s="9"/>
      <c r="J699" s="9"/>
      <c r="K699" s="9"/>
      <c r="L699" s="9"/>
      <c r="M699" s="9"/>
      <c r="N699" s="9"/>
      <c r="O699" s="9"/>
      <c r="P699" s="9"/>
      <c r="S699" s="9"/>
      <c r="V699" s="9"/>
      <c r="W699" s="17"/>
      <c r="X699" s="9"/>
      <c r="Y699" s="9"/>
      <c r="Z699" s="9"/>
      <c r="AA699" s="9"/>
      <c r="AB699" s="9"/>
      <c r="AC699" s="9"/>
      <c r="AD699" s="9"/>
      <c r="AE699" s="9"/>
      <c r="AF699" s="9"/>
      <c r="AG699" s="9"/>
      <c r="AH699" s="9"/>
    </row>
    <row r="700" spans="1:34" x14ac:dyDescent="0.25">
      <c r="A700" s="9"/>
      <c r="B700" s="9"/>
      <c r="C700" s="9"/>
      <c r="D700" s="9"/>
      <c r="E700" s="9"/>
      <c r="F700" s="9"/>
      <c r="G700" s="9"/>
      <c r="H700" s="9"/>
      <c r="I700" s="9"/>
      <c r="J700" s="9"/>
      <c r="K700" s="9"/>
      <c r="L700" s="9"/>
      <c r="M700" s="9"/>
      <c r="N700" s="9"/>
      <c r="O700" s="9"/>
      <c r="P700" s="9"/>
      <c r="S700" s="9"/>
      <c r="V700" s="9"/>
      <c r="W700" s="17"/>
      <c r="X700" s="9"/>
      <c r="Y700" s="9"/>
      <c r="Z700" s="9"/>
      <c r="AA700" s="9"/>
      <c r="AB700" s="9"/>
      <c r="AC700" s="9"/>
      <c r="AD700" s="9"/>
      <c r="AE700" s="9"/>
      <c r="AF700" s="9"/>
      <c r="AG700" s="9"/>
      <c r="AH700" s="9"/>
    </row>
    <row r="701" spans="1:34" x14ac:dyDescent="0.25">
      <c r="A701" s="9"/>
      <c r="B701" s="9"/>
      <c r="C701" s="9"/>
      <c r="D701" s="9"/>
      <c r="E701" s="9"/>
      <c r="F701" s="9"/>
      <c r="G701" s="9"/>
      <c r="H701" s="9"/>
      <c r="I701" s="9"/>
      <c r="J701" s="9"/>
      <c r="K701" s="9"/>
      <c r="L701" s="9"/>
      <c r="M701" s="9"/>
      <c r="N701" s="9"/>
      <c r="O701" s="9"/>
      <c r="P701" s="9"/>
      <c r="S701" s="9"/>
      <c r="V701" s="9"/>
      <c r="W701" s="17"/>
      <c r="X701" s="9"/>
      <c r="Y701" s="9"/>
      <c r="Z701" s="9"/>
      <c r="AA701" s="9"/>
      <c r="AB701" s="9"/>
      <c r="AC701" s="9"/>
      <c r="AD701" s="9"/>
      <c r="AE701" s="9"/>
      <c r="AF701" s="9"/>
      <c r="AG701" s="9"/>
      <c r="AH701" s="9"/>
    </row>
    <row r="702" spans="1:34" x14ac:dyDescent="0.25">
      <c r="A702" s="9"/>
      <c r="B702" s="9"/>
      <c r="C702" s="9"/>
      <c r="D702" s="9"/>
      <c r="E702" s="9"/>
      <c r="F702" s="9"/>
      <c r="G702" s="9"/>
      <c r="H702" s="9"/>
      <c r="I702" s="9"/>
      <c r="J702" s="9"/>
      <c r="K702" s="9"/>
      <c r="L702" s="9"/>
      <c r="M702" s="9"/>
      <c r="N702" s="9"/>
      <c r="O702" s="9"/>
      <c r="P702" s="9"/>
      <c r="S702" s="9"/>
      <c r="V702" s="9"/>
      <c r="W702" s="17"/>
      <c r="X702" s="9"/>
      <c r="Y702" s="9"/>
      <c r="Z702" s="9"/>
      <c r="AA702" s="9"/>
      <c r="AB702" s="9"/>
      <c r="AC702" s="9"/>
      <c r="AD702" s="9"/>
      <c r="AE702" s="9"/>
      <c r="AF702" s="9"/>
      <c r="AG702" s="9"/>
      <c r="AH702" s="9"/>
    </row>
    <row r="703" spans="1:34" x14ac:dyDescent="0.25">
      <c r="A703" s="9"/>
      <c r="B703" s="9"/>
      <c r="C703" s="9"/>
      <c r="D703" s="9"/>
      <c r="E703" s="9"/>
      <c r="F703" s="9"/>
      <c r="G703" s="9"/>
      <c r="H703" s="9"/>
      <c r="I703" s="9"/>
      <c r="J703" s="9"/>
      <c r="K703" s="9"/>
      <c r="L703" s="9"/>
      <c r="M703" s="9"/>
      <c r="N703" s="9"/>
      <c r="O703" s="9"/>
      <c r="P703" s="9"/>
      <c r="S703" s="9"/>
      <c r="V703" s="9"/>
      <c r="W703" s="17"/>
      <c r="X703" s="9"/>
      <c r="Y703" s="9"/>
      <c r="Z703" s="9"/>
      <c r="AA703" s="9"/>
      <c r="AB703" s="9"/>
      <c r="AC703" s="9"/>
      <c r="AD703" s="9"/>
      <c r="AE703" s="9"/>
      <c r="AF703" s="9"/>
      <c r="AG703" s="9"/>
      <c r="AH703" s="9"/>
    </row>
    <row r="704" spans="1:34" x14ac:dyDescent="0.25">
      <c r="A704" s="9"/>
      <c r="B704" s="9"/>
      <c r="C704" s="9"/>
      <c r="D704" s="9"/>
      <c r="E704" s="9"/>
      <c r="F704" s="9"/>
      <c r="G704" s="9"/>
      <c r="H704" s="9"/>
      <c r="I704" s="9"/>
      <c r="J704" s="9"/>
      <c r="K704" s="9"/>
      <c r="L704" s="9"/>
      <c r="M704" s="9"/>
      <c r="N704" s="9"/>
      <c r="O704" s="9"/>
      <c r="P704" s="9"/>
      <c r="S704" s="9"/>
      <c r="V704" s="9"/>
      <c r="W704" s="17"/>
      <c r="X704" s="9"/>
      <c r="Y704" s="9"/>
      <c r="Z704" s="9"/>
      <c r="AA704" s="9"/>
      <c r="AB704" s="9"/>
      <c r="AC704" s="9"/>
      <c r="AD704" s="9"/>
      <c r="AE704" s="9"/>
      <c r="AF704" s="9"/>
      <c r="AG704" s="9"/>
      <c r="AH704" s="9"/>
    </row>
    <row r="705" spans="1:34" x14ac:dyDescent="0.25">
      <c r="A705" s="9"/>
      <c r="B705" s="9"/>
      <c r="C705" s="9"/>
      <c r="D705" s="9"/>
      <c r="E705" s="9"/>
      <c r="F705" s="9"/>
      <c r="G705" s="9"/>
      <c r="H705" s="9"/>
      <c r="I705" s="9"/>
      <c r="J705" s="9"/>
      <c r="K705" s="9"/>
      <c r="L705" s="9"/>
      <c r="M705" s="9"/>
      <c r="N705" s="9"/>
      <c r="O705" s="9"/>
      <c r="P705" s="9"/>
      <c r="S705" s="9"/>
      <c r="V705" s="9"/>
      <c r="W705" s="17"/>
      <c r="X705" s="9"/>
      <c r="Y705" s="9"/>
      <c r="Z705" s="9"/>
      <c r="AA705" s="9"/>
      <c r="AB705" s="9"/>
      <c r="AC705" s="9"/>
      <c r="AD705" s="9"/>
      <c r="AE705" s="9"/>
      <c r="AF705" s="9"/>
      <c r="AG705" s="9"/>
      <c r="AH705" s="9"/>
    </row>
    <row r="706" spans="1:34" x14ac:dyDescent="0.25">
      <c r="A706" s="9"/>
      <c r="B706" s="9"/>
      <c r="C706" s="9"/>
      <c r="D706" s="9"/>
      <c r="E706" s="9"/>
      <c r="F706" s="9"/>
      <c r="G706" s="9"/>
      <c r="H706" s="9"/>
      <c r="I706" s="9"/>
      <c r="J706" s="9"/>
      <c r="K706" s="9"/>
      <c r="L706" s="9"/>
      <c r="M706" s="9"/>
      <c r="N706" s="9"/>
      <c r="O706" s="9"/>
      <c r="P706" s="9"/>
      <c r="S706" s="9"/>
      <c r="V706" s="9"/>
      <c r="W706" s="17"/>
      <c r="X706" s="9"/>
      <c r="Y706" s="9"/>
      <c r="Z706" s="9"/>
      <c r="AA706" s="9"/>
      <c r="AB706" s="9"/>
      <c r="AC706" s="9"/>
      <c r="AD706" s="9"/>
      <c r="AE706" s="9"/>
      <c r="AF706" s="9"/>
      <c r="AG706" s="9"/>
      <c r="AH706" s="9"/>
    </row>
    <row r="707" spans="1:34" x14ac:dyDescent="0.25">
      <c r="A707" s="9"/>
      <c r="B707" s="9"/>
      <c r="C707" s="9"/>
      <c r="D707" s="9"/>
      <c r="E707" s="9"/>
      <c r="F707" s="9"/>
      <c r="G707" s="9"/>
      <c r="H707" s="9"/>
      <c r="I707" s="9"/>
      <c r="J707" s="9"/>
      <c r="K707" s="9"/>
      <c r="L707" s="9"/>
      <c r="M707" s="9"/>
      <c r="N707" s="9"/>
      <c r="O707" s="9"/>
      <c r="P707" s="9"/>
      <c r="S707" s="9"/>
      <c r="V707" s="9"/>
      <c r="W707" s="17"/>
      <c r="X707" s="9"/>
      <c r="Y707" s="9"/>
      <c r="Z707" s="9"/>
      <c r="AA707" s="9"/>
      <c r="AB707" s="9"/>
      <c r="AC707" s="9"/>
      <c r="AD707" s="9"/>
      <c r="AE707" s="9"/>
      <c r="AF707" s="9"/>
      <c r="AG707" s="9"/>
      <c r="AH707" s="9"/>
    </row>
    <row r="708" spans="1:34" x14ac:dyDescent="0.25">
      <c r="A708" s="9"/>
      <c r="B708" s="9"/>
      <c r="C708" s="9"/>
      <c r="D708" s="9"/>
      <c r="E708" s="9"/>
      <c r="F708" s="9"/>
      <c r="G708" s="9"/>
      <c r="H708" s="9"/>
      <c r="I708" s="9"/>
      <c r="J708" s="9"/>
      <c r="K708" s="9"/>
      <c r="L708" s="9"/>
      <c r="M708" s="9"/>
      <c r="N708" s="9"/>
      <c r="O708" s="9"/>
      <c r="P708" s="9"/>
      <c r="S708" s="9"/>
      <c r="V708" s="9"/>
      <c r="W708" s="17"/>
      <c r="X708" s="9"/>
      <c r="Y708" s="9"/>
      <c r="Z708" s="9"/>
      <c r="AA708" s="9"/>
      <c r="AB708" s="9"/>
      <c r="AC708" s="9"/>
      <c r="AD708" s="9"/>
      <c r="AE708" s="9"/>
      <c r="AF708" s="9"/>
      <c r="AG708" s="9"/>
      <c r="AH708" s="9"/>
    </row>
    <row r="709" spans="1:34" x14ac:dyDescent="0.25">
      <c r="A709" s="9"/>
      <c r="B709" s="9"/>
      <c r="C709" s="9"/>
      <c r="D709" s="9"/>
      <c r="E709" s="9"/>
      <c r="F709" s="9"/>
      <c r="G709" s="9"/>
      <c r="H709" s="9"/>
      <c r="I709" s="9"/>
      <c r="J709" s="9"/>
      <c r="K709" s="9"/>
      <c r="L709" s="9"/>
      <c r="M709" s="9"/>
      <c r="N709" s="9"/>
      <c r="O709" s="9"/>
      <c r="P709" s="9"/>
      <c r="S709" s="9"/>
      <c r="V709" s="9"/>
      <c r="W709" s="17"/>
      <c r="X709" s="9"/>
      <c r="Y709" s="9"/>
      <c r="Z709" s="9"/>
      <c r="AA709" s="9"/>
      <c r="AB709" s="9"/>
      <c r="AC709" s="9"/>
      <c r="AD709" s="9"/>
      <c r="AE709" s="9"/>
      <c r="AF709" s="9"/>
      <c r="AG709" s="9"/>
      <c r="AH709" s="9"/>
    </row>
    <row r="710" spans="1:34" x14ac:dyDescent="0.25">
      <c r="A710" s="9"/>
      <c r="B710" s="9"/>
      <c r="C710" s="9"/>
      <c r="D710" s="9"/>
      <c r="E710" s="9"/>
      <c r="F710" s="9"/>
      <c r="G710" s="9"/>
      <c r="H710" s="9"/>
      <c r="I710" s="9"/>
      <c r="J710" s="9"/>
      <c r="K710" s="9"/>
      <c r="L710" s="9"/>
      <c r="M710" s="9"/>
      <c r="N710" s="9"/>
      <c r="O710" s="9"/>
      <c r="P710" s="9"/>
      <c r="S710" s="9"/>
      <c r="V710" s="9"/>
      <c r="W710" s="17"/>
      <c r="X710" s="9"/>
      <c r="Y710" s="9"/>
      <c r="Z710" s="9"/>
      <c r="AA710" s="9"/>
      <c r="AB710" s="9"/>
      <c r="AC710" s="9"/>
      <c r="AD710" s="9"/>
      <c r="AE710" s="9"/>
      <c r="AF710" s="9"/>
      <c r="AG710" s="9"/>
      <c r="AH710" s="9"/>
    </row>
    <row r="711" spans="1:34" x14ac:dyDescent="0.25">
      <c r="A711" s="9"/>
      <c r="B711" s="9"/>
      <c r="C711" s="9"/>
      <c r="D711" s="9"/>
      <c r="E711" s="9"/>
      <c r="F711" s="9"/>
      <c r="G711" s="9"/>
      <c r="H711" s="9"/>
      <c r="I711" s="9"/>
      <c r="J711" s="9"/>
      <c r="K711" s="9"/>
      <c r="L711" s="9"/>
      <c r="M711" s="9"/>
      <c r="N711" s="9"/>
      <c r="O711" s="9"/>
      <c r="P711" s="9"/>
      <c r="S711" s="9"/>
      <c r="V711" s="9"/>
      <c r="W711" s="17"/>
      <c r="X711" s="9"/>
      <c r="Y711" s="9"/>
      <c r="Z711" s="9"/>
      <c r="AA711" s="9"/>
      <c r="AB711" s="9"/>
      <c r="AC711" s="9"/>
      <c r="AD711" s="9"/>
      <c r="AE711" s="9"/>
      <c r="AF711" s="9"/>
      <c r="AG711" s="9"/>
      <c r="AH711" s="9"/>
    </row>
    <row r="712" spans="1:34" x14ac:dyDescent="0.25">
      <c r="A712" s="9"/>
      <c r="B712" s="9"/>
      <c r="C712" s="9"/>
      <c r="D712" s="9"/>
      <c r="E712" s="9"/>
      <c r="F712" s="9"/>
      <c r="G712" s="9"/>
      <c r="H712" s="9"/>
      <c r="I712" s="9"/>
      <c r="J712" s="9"/>
      <c r="K712" s="9"/>
      <c r="L712" s="9"/>
      <c r="M712" s="9"/>
      <c r="N712" s="9"/>
      <c r="O712" s="9"/>
      <c r="P712" s="9"/>
      <c r="S712" s="9"/>
      <c r="V712" s="9"/>
      <c r="W712" s="17"/>
      <c r="X712" s="9"/>
      <c r="Y712" s="9"/>
      <c r="Z712" s="9"/>
      <c r="AA712" s="9"/>
      <c r="AB712" s="9"/>
      <c r="AC712" s="9"/>
      <c r="AD712" s="9"/>
      <c r="AE712" s="9"/>
      <c r="AF712" s="9"/>
      <c r="AG712" s="9"/>
      <c r="AH712" s="9"/>
    </row>
    <row r="713" spans="1:34" x14ac:dyDescent="0.25">
      <c r="A713" s="9"/>
      <c r="B713" s="9"/>
      <c r="C713" s="9"/>
      <c r="D713" s="9"/>
      <c r="E713" s="9"/>
      <c r="F713" s="9"/>
      <c r="G713" s="9"/>
      <c r="H713" s="9"/>
      <c r="I713" s="9"/>
      <c r="J713" s="9"/>
      <c r="K713" s="9"/>
      <c r="L713" s="9"/>
      <c r="M713" s="9"/>
      <c r="N713" s="9"/>
      <c r="O713" s="9"/>
      <c r="P713" s="9"/>
      <c r="S713" s="9"/>
      <c r="V713" s="9"/>
      <c r="W713" s="17"/>
      <c r="X713" s="9"/>
      <c r="Y713" s="9"/>
      <c r="Z713" s="9"/>
      <c r="AA713" s="9"/>
      <c r="AB713" s="9"/>
      <c r="AC713" s="9"/>
      <c r="AD713" s="9"/>
      <c r="AE713" s="9"/>
      <c r="AF713" s="9"/>
      <c r="AG713" s="9"/>
      <c r="AH713" s="9"/>
    </row>
    <row r="714" spans="1:34" x14ac:dyDescent="0.25">
      <c r="A714" s="9"/>
      <c r="B714" s="9"/>
      <c r="C714" s="9"/>
      <c r="D714" s="9"/>
      <c r="E714" s="9"/>
      <c r="F714" s="9"/>
      <c r="G714" s="9"/>
      <c r="H714" s="9"/>
      <c r="I714" s="9"/>
      <c r="J714" s="9"/>
      <c r="K714" s="9"/>
      <c r="L714" s="9"/>
      <c r="M714" s="9"/>
      <c r="N714" s="9"/>
      <c r="O714" s="9"/>
      <c r="P714" s="9"/>
      <c r="S714" s="9"/>
      <c r="V714" s="9"/>
      <c r="W714" s="17"/>
      <c r="X714" s="9"/>
      <c r="Y714" s="9"/>
      <c r="Z714" s="9"/>
      <c r="AA714" s="9"/>
      <c r="AB714" s="9"/>
      <c r="AC714" s="9"/>
      <c r="AD714" s="9"/>
      <c r="AE714" s="9"/>
      <c r="AF714" s="9"/>
      <c r="AG714" s="9"/>
      <c r="AH714" s="9"/>
    </row>
    <row r="715" spans="1:34" x14ac:dyDescent="0.25">
      <c r="A715" s="9"/>
      <c r="B715" s="9"/>
      <c r="C715" s="9"/>
      <c r="D715" s="9"/>
      <c r="E715" s="9"/>
      <c r="F715" s="9"/>
      <c r="G715" s="9"/>
      <c r="H715" s="9"/>
      <c r="I715" s="9"/>
      <c r="J715" s="9"/>
      <c r="K715" s="9"/>
      <c r="L715" s="9"/>
      <c r="M715" s="9"/>
      <c r="N715" s="9"/>
      <c r="O715" s="9"/>
      <c r="P715" s="9"/>
      <c r="S715" s="9"/>
      <c r="V715" s="9"/>
      <c r="W715" s="17"/>
      <c r="X715" s="9"/>
      <c r="Y715" s="9"/>
      <c r="Z715" s="9"/>
      <c r="AA715" s="9"/>
      <c r="AB715" s="9"/>
      <c r="AC715" s="9"/>
      <c r="AD715" s="9"/>
      <c r="AE715" s="9"/>
      <c r="AF715" s="9"/>
      <c r="AG715" s="9"/>
      <c r="AH715" s="9"/>
    </row>
    <row r="716" spans="1:34" x14ac:dyDescent="0.25">
      <c r="A716" s="9"/>
      <c r="B716" s="9"/>
      <c r="C716" s="9"/>
      <c r="D716" s="9"/>
      <c r="E716" s="9"/>
      <c r="F716" s="9"/>
      <c r="G716" s="9"/>
      <c r="H716" s="9"/>
      <c r="I716" s="9"/>
      <c r="J716" s="9"/>
      <c r="K716" s="9"/>
      <c r="L716" s="9"/>
      <c r="M716" s="9"/>
      <c r="N716" s="9"/>
      <c r="O716" s="9"/>
      <c r="P716" s="9"/>
      <c r="S716" s="9"/>
      <c r="V716" s="9"/>
      <c r="W716" s="17"/>
      <c r="X716" s="9"/>
      <c r="Y716" s="9"/>
      <c r="Z716" s="9"/>
      <c r="AA716" s="9"/>
      <c r="AB716" s="9"/>
      <c r="AC716" s="9"/>
      <c r="AD716" s="9"/>
      <c r="AE716" s="9"/>
      <c r="AF716" s="9"/>
      <c r="AG716" s="9"/>
      <c r="AH716" s="9"/>
    </row>
    <row r="717" spans="1:34" x14ac:dyDescent="0.25">
      <c r="A717" s="9"/>
      <c r="B717" s="9"/>
      <c r="C717" s="9"/>
      <c r="D717" s="9"/>
      <c r="E717" s="9"/>
      <c r="F717" s="9"/>
      <c r="G717" s="9"/>
      <c r="H717" s="9"/>
      <c r="I717" s="9"/>
      <c r="J717" s="9"/>
      <c r="K717" s="9"/>
      <c r="L717" s="9"/>
      <c r="M717" s="9"/>
      <c r="N717" s="9"/>
      <c r="O717" s="9"/>
      <c r="P717" s="9"/>
      <c r="S717" s="9"/>
      <c r="V717" s="9"/>
      <c r="W717" s="17"/>
      <c r="X717" s="9"/>
      <c r="Y717" s="9"/>
      <c r="Z717" s="9"/>
      <c r="AA717" s="9"/>
      <c r="AB717" s="9"/>
      <c r="AC717" s="9"/>
      <c r="AD717" s="9"/>
      <c r="AE717" s="9"/>
      <c r="AF717" s="9"/>
      <c r="AG717" s="9"/>
      <c r="AH717" s="9"/>
    </row>
    <row r="718" spans="1:34" x14ac:dyDescent="0.25">
      <c r="A718" s="9"/>
      <c r="B718" s="9"/>
      <c r="C718" s="9"/>
      <c r="D718" s="9"/>
      <c r="E718" s="9"/>
      <c r="F718" s="9"/>
      <c r="G718" s="9"/>
      <c r="H718" s="9"/>
      <c r="I718" s="9"/>
      <c r="J718" s="9"/>
      <c r="K718" s="9"/>
      <c r="L718" s="9"/>
      <c r="M718" s="9"/>
      <c r="N718" s="9"/>
      <c r="O718" s="9"/>
      <c r="P718" s="9"/>
      <c r="S718" s="9"/>
      <c r="V718" s="9"/>
      <c r="W718" s="17"/>
      <c r="X718" s="9"/>
      <c r="Y718" s="9"/>
      <c r="Z718" s="9"/>
      <c r="AA718" s="9"/>
      <c r="AB718" s="9"/>
      <c r="AC718" s="9"/>
      <c r="AD718" s="9"/>
      <c r="AE718" s="9"/>
      <c r="AF718" s="9"/>
      <c r="AG718" s="9"/>
      <c r="AH718" s="9"/>
    </row>
    <row r="719" spans="1:34" x14ac:dyDescent="0.25">
      <c r="A719" s="9"/>
      <c r="B719" s="9"/>
      <c r="C719" s="9"/>
      <c r="D719" s="9"/>
      <c r="E719" s="9"/>
      <c r="F719" s="9"/>
      <c r="G719" s="9"/>
      <c r="H719" s="9"/>
      <c r="I719" s="9"/>
      <c r="J719" s="9"/>
      <c r="K719" s="9"/>
      <c r="L719" s="9"/>
      <c r="M719" s="9"/>
      <c r="N719" s="9"/>
      <c r="O719" s="9"/>
      <c r="P719" s="9"/>
      <c r="S719" s="9"/>
      <c r="V719" s="9"/>
      <c r="W719" s="17"/>
      <c r="X719" s="9"/>
      <c r="Y719" s="9"/>
      <c r="Z719" s="9"/>
      <c r="AA719" s="9"/>
      <c r="AB719" s="9"/>
      <c r="AC719" s="9"/>
      <c r="AD719" s="9"/>
      <c r="AE719" s="9"/>
      <c r="AF719" s="9"/>
      <c r="AG719" s="9"/>
      <c r="AH719" s="9"/>
    </row>
    <row r="720" spans="1:34" x14ac:dyDescent="0.25">
      <c r="A720" s="9"/>
      <c r="B720" s="9"/>
      <c r="C720" s="9"/>
      <c r="D720" s="9"/>
      <c r="E720" s="9"/>
      <c r="F720" s="9"/>
      <c r="G720" s="9"/>
      <c r="H720" s="9"/>
      <c r="I720" s="9"/>
      <c r="J720" s="9"/>
      <c r="K720" s="9"/>
      <c r="L720" s="9"/>
      <c r="M720" s="9"/>
      <c r="N720" s="9"/>
      <c r="O720" s="9"/>
      <c r="P720" s="9"/>
      <c r="S720" s="9"/>
      <c r="V720" s="9"/>
      <c r="W720" s="17"/>
      <c r="X720" s="9"/>
      <c r="Y720" s="9"/>
      <c r="Z720" s="9"/>
      <c r="AA720" s="9"/>
      <c r="AB720" s="9"/>
      <c r="AC720" s="9"/>
      <c r="AD720" s="9"/>
      <c r="AE720" s="9"/>
      <c r="AF720" s="9"/>
      <c r="AG720" s="9"/>
      <c r="AH720" s="9"/>
    </row>
    <row r="721" spans="1:34" x14ac:dyDescent="0.25">
      <c r="A721" s="9"/>
      <c r="B721" s="9"/>
      <c r="C721" s="9"/>
      <c r="D721" s="9"/>
      <c r="E721" s="9"/>
      <c r="F721" s="9"/>
      <c r="G721" s="9"/>
      <c r="H721" s="9"/>
      <c r="I721" s="9"/>
      <c r="J721" s="9"/>
      <c r="K721" s="9"/>
      <c r="L721" s="9"/>
      <c r="M721" s="9"/>
      <c r="N721" s="9"/>
      <c r="O721" s="9"/>
      <c r="P721" s="9"/>
      <c r="S721" s="9"/>
      <c r="V721" s="9"/>
      <c r="W721" s="17"/>
      <c r="X721" s="9"/>
      <c r="Y721" s="9"/>
      <c r="Z721" s="9"/>
      <c r="AA721" s="9"/>
      <c r="AB721" s="9"/>
      <c r="AC721" s="9"/>
      <c r="AD721" s="9"/>
      <c r="AE721" s="9"/>
      <c r="AF721" s="9"/>
      <c r="AG721" s="9"/>
      <c r="AH721" s="9"/>
    </row>
    <row r="722" spans="1:34" x14ac:dyDescent="0.25">
      <c r="A722" s="9"/>
      <c r="B722" s="9"/>
      <c r="C722" s="9"/>
      <c r="D722" s="9"/>
      <c r="E722" s="9"/>
      <c r="F722" s="9"/>
      <c r="G722" s="9"/>
      <c r="H722" s="9"/>
      <c r="I722" s="9"/>
      <c r="J722" s="9"/>
      <c r="K722" s="9"/>
      <c r="L722" s="9"/>
      <c r="M722" s="9"/>
      <c r="N722" s="9"/>
      <c r="O722" s="9"/>
      <c r="P722" s="9"/>
      <c r="S722" s="9"/>
      <c r="V722" s="9"/>
      <c r="W722" s="17"/>
      <c r="X722" s="9"/>
      <c r="Y722" s="9"/>
      <c r="Z722" s="9"/>
      <c r="AA722" s="9"/>
      <c r="AB722" s="9"/>
      <c r="AC722" s="9"/>
      <c r="AD722" s="9"/>
      <c r="AE722" s="9"/>
      <c r="AF722" s="9"/>
      <c r="AG722" s="9"/>
      <c r="AH722" s="9"/>
    </row>
    <row r="723" spans="1:34" x14ac:dyDescent="0.25">
      <c r="A723" s="9"/>
      <c r="B723" s="9"/>
      <c r="C723" s="9"/>
      <c r="D723" s="9"/>
      <c r="E723" s="9"/>
      <c r="F723" s="9"/>
      <c r="G723" s="9"/>
      <c r="H723" s="9"/>
      <c r="I723" s="9"/>
      <c r="J723" s="9"/>
      <c r="K723" s="9"/>
      <c r="L723" s="9"/>
      <c r="M723" s="9"/>
      <c r="N723" s="9"/>
      <c r="O723" s="9"/>
      <c r="P723" s="9"/>
      <c r="S723" s="9"/>
      <c r="V723" s="9"/>
      <c r="W723" s="17"/>
      <c r="X723" s="9"/>
      <c r="Y723" s="9"/>
      <c r="Z723" s="9"/>
      <c r="AA723" s="9"/>
      <c r="AB723" s="9"/>
      <c r="AC723" s="9"/>
      <c r="AD723" s="9"/>
      <c r="AE723" s="9"/>
      <c r="AF723" s="9"/>
      <c r="AG723" s="9"/>
      <c r="AH723" s="9"/>
    </row>
    <row r="724" spans="1:34" x14ac:dyDescent="0.25">
      <c r="A724" s="9"/>
      <c r="B724" s="9"/>
      <c r="C724" s="9"/>
      <c r="D724" s="9"/>
      <c r="E724" s="9"/>
      <c r="F724" s="9"/>
      <c r="G724" s="9"/>
      <c r="H724" s="9"/>
      <c r="I724" s="9"/>
      <c r="J724" s="9"/>
      <c r="K724" s="9"/>
      <c r="L724" s="9"/>
      <c r="M724" s="9"/>
      <c r="N724" s="9"/>
      <c r="O724" s="9"/>
      <c r="P724" s="9"/>
      <c r="S724" s="9"/>
      <c r="V724" s="9"/>
      <c r="W724" s="17"/>
      <c r="X724" s="9"/>
      <c r="Y724" s="9"/>
      <c r="Z724" s="9"/>
      <c r="AA724" s="9"/>
      <c r="AB724" s="9"/>
      <c r="AC724" s="9"/>
      <c r="AD724" s="9"/>
      <c r="AE724" s="9"/>
      <c r="AF724" s="9"/>
      <c r="AG724" s="9"/>
      <c r="AH724" s="9"/>
    </row>
    <row r="725" spans="1:34" x14ac:dyDescent="0.25">
      <c r="A725" s="9"/>
      <c r="B725" s="9"/>
      <c r="C725" s="9"/>
      <c r="D725" s="9"/>
      <c r="E725" s="9"/>
      <c r="F725" s="9"/>
      <c r="G725" s="9"/>
      <c r="H725" s="9"/>
      <c r="I725" s="9"/>
      <c r="J725" s="9"/>
      <c r="K725" s="9"/>
      <c r="L725" s="9"/>
      <c r="M725" s="9"/>
      <c r="N725" s="9"/>
      <c r="O725" s="9"/>
      <c r="P725" s="9"/>
      <c r="S725" s="9"/>
      <c r="V725" s="9"/>
      <c r="W725" s="17"/>
      <c r="X725" s="9"/>
      <c r="Y725" s="9"/>
      <c r="Z725" s="9"/>
      <c r="AA725" s="9"/>
      <c r="AB725" s="9"/>
      <c r="AC725" s="9"/>
      <c r="AD725" s="9"/>
      <c r="AE725" s="9"/>
      <c r="AF725" s="9"/>
      <c r="AG725" s="9"/>
      <c r="AH725" s="9"/>
    </row>
    <row r="726" spans="1:34" x14ac:dyDescent="0.25">
      <c r="A726" s="9"/>
      <c r="B726" s="9"/>
      <c r="C726" s="9"/>
      <c r="D726" s="9"/>
      <c r="E726" s="9"/>
      <c r="F726" s="9"/>
      <c r="G726" s="9"/>
      <c r="H726" s="9"/>
      <c r="I726" s="9"/>
      <c r="J726" s="9"/>
      <c r="K726" s="9"/>
      <c r="L726" s="9"/>
      <c r="M726" s="9"/>
      <c r="N726" s="9"/>
      <c r="O726" s="9"/>
      <c r="P726" s="9"/>
      <c r="S726" s="9"/>
      <c r="V726" s="9"/>
      <c r="W726" s="17"/>
      <c r="X726" s="9"/>
      <c r="Y726" s="9"/>
      <c r="Z726" s="9"/>
      <c r="AA726" s="9"/>
      <c r="AB726" s="9"/>
      <c r="AC726" s="9"/>
      <c r="AD726" s="9"/>
      <c r="AE726" s="9"/>
      <c r="AF726" s="9"/>
      <c r="AG726" s="9"/>
      <c r="AH726" s="9"/>
    </row>
    <row r="727" spans="1:34" x14ac:dyDescent="0.25">
      <c r="A727" s="9"/>
      <c r="B727" s="9"/>
      <c r="C727" s="9"/>
      <c r="D727" s="9"/>
      <c r="E727" s="9"/>
      <c r="F727" s="9"/>
      <c r="G727" s="9"/>
      <c r="H727" s="9"/>
      <c r="I727" s="9"/>
      <c r="J727" s="9"/>
      <c r="K727" s="9"/>
      <c r="L727" s="9"/>
      <c r="M727" s="9"/>
      <c r="N727" s="9"/>
      <c r="O727" s="9"/>
      <c r="P727" s="9"/>
      <c r="S727" s="9"/>
      <c r="V727" s="9"/>
      <c r="W727" s="17"/>
      <c r="X727" s="9"/>
      <c r="Y727" s="9"/>
      <c r="Z727" s="9"/>
      <c r="AA727" s="9"/>
      <c r="AB727" s="9"/>
      <c r="AC727" s="9"/>
      <c r="AD727" s="9"/>
      <c r="AE727" s="9"/>
      <c r="AF727" s="9"/>
      <c r="AG727" s="9"/>
      <c r="AH727" s="9"/>
    </row>
    <row r="728" spans="1:34" x14ac:dyDescent="0.25">
      <c r="A728" s="9"/>
      <c r="B728" s="9"/>
      <c r="C728" s="9"/>
      <c r="D728" s="9"/>
      <c r="E728" s="9"/>
      <c r="F728" s="9"/>
      <c r="G728" s="9"/>
      <c r="H728" s="9"/>
      <c r="I728" s="9"/>
      <c r="J728" s="9"/>
      <c r="K728" s="9"/>
      <c r="L728" s="9"/>
      <c r="M728" s="9"/>
      <c r="N728" s="9"/>
      <c r="O728" s="9"/>
      <c r="P728" s="9"/>
      <c r="S728" s="9"/>
      <c r="V728" s="9"/>
      <c r="W728" s="17"/>
      <c r="X728" s="9"/>
      <c r="Y728" s="9"/>
      <c r="Z728" s="9"/>
      <c r="AA728" s="9"/>
      <c r="AB728" s="9"/>
      <c r="AC728" s="9"/>
      <c r="AD728" s="9"/>
      <c r="AE728" s="9"/>
      <c r="AF728" s="9"/>
      <c r="AG728" s="9"/>
      <c r="AH728" s="9"/>
    </row>
    <row r="729" spans="1:34" x14ac:dyDescent="0.25">
      <c r="A729" s="9"/>
      <c r="B729" s="9"/>
      <c r="C729" s="9"/>
      <c r="D729" s="9"/>
      <c r="E729" s="9"/>
      <c r="F729" s="9"/>
      <c r="G729" s="9"/>
      <c r="H729" s="9"/>
      <c r="I729" s="9"/>
      <c r="J729" s="9"/>
      <c r="K729" s="9"/>
      <c r="L729" s="9"/>
      <c r="M729" s="9"/>
      <c r="N729" s="9"/>
      <c r="O729" s="9"/>
      <c r="P729" s="9"/>
      <c r="S729" s="9"/>
      <c r="V729" s="9"/>
      <c r="W729" s="17"/>
      <c r="X729" s="9"/>
      <c r="Y729" s="9"/>
      <c r="Z729" s="9"/>
      <c r="AA729" s="9"/>
      <c r="AB729" s="9"/>
      <c r="AC729" s="9"/>
      <c r="AD729" s="9"/>
      <c r="AE729" s="9"/>
      <c r="AF729" s="9"/>
      <c r="AG729" s="9"/>
      <c r="AH729" s="9"/>
    </row>
    <row r="730" spans="1:34" x14ac:dyDescent="0.25">
      <c r="A730" s="9"/>
      <c r="B730" s="9"/>
      <c r="C730" s="9"/>
      <c r="D730" s="9"/>
      <c r="E730" s="9"/>
      <c r="F730" s="9"/>
      <c r="G730" s="9"/>
      <c r="H730" s="9"/>
      <c r="I730" s="9"/>
      <c r="J730" s="9"/>
      <c r="K730" s="9"/>
      <c r="L730" s="9"/>
      <c r="M730" s="9"/>
      <c r="N730" s="9"/>
      <c r="O730" s="9"/>
      <c r="P730" s="9"/>
      <c r="S730" s="9"/>
      <c r="V730" s="9"/>
      <c r="W730" s="17"/>
      <c r="X730" s="9"/>
      <c r="Y730" s="9"/>
      <c r="Z730" s="9"/>
      <c r="AA730" s="9"/>
      <c r="AB730" s="9"/>
      <c r="AC730" s="9"/>
      <c r="AD730" s="9"/>
      <c r="AE730" s="9"/>
      <c r="AF730" s="9"/>
      <c r="AG730" s="9"/>
      <c r="AH730" s="9"/>
    </row>
    <row r="731" spans="1:34" x14ac:dyDescent="0.25">
      <c r="A731" s="9"/>
      <c r="B731" s="9"/>
      <c r="C731" s="9"/>
      <c r="D731" s="9"/>
      <c r="E731" s="9"/>
      <c r="F731" s="9"/>
      <c r="G731" s="9"/>
      <c r="H731" s="9"/>
      <c r="I731" s="9"/>
      <c r="J731" s="9"/>
      <c r="K731" s="9"/>
      <c r="L731" s="9"/>
      <c r="M731" s="9"/>
      <c r="N731" s="9"/>
      <c r="O731" s="9"/>
      <c r="P731" s="9"/>
      <c r="S731" s="9"/>
      <c r="V731" s="9"/>
      <c r="W731" s="17"/>
      <c r="X731" s="9"/>
      <c r="Y731" s="9"/>
      <c r="Z731" s="9"/>
      <c r="AA731" s="9"/>
      <c r="AB731" s="9"/>
      <c r="AC731" s="9"/>
      <c r="AD731" s="9"/>
      <c r="AE731" s="9"/>
      <c r="AF731" s="9"/>
      <c r="AG731" s="9"/>
      <c r="AH731" s="9"/>
    </row>
    <row r="732" spans="1:34" x14ac:dyDescent="0.25">
      <c r="A732" s="9"/>
      <c r="B732" s="9"/>
      <c r="C732" s="9"/>
      <c r="D732" s="9"/>
      <c r="E732" s="9"/>
      <c r="F732" s="9"/>
      <c r="G732" s="9"/>
      <c r="H732" s="9"/>
      <c r="I732" s="9"/>
      <c r="J732" s="9"/>
      <c r="K732" s="9"/>
      <c r="L732" s="9"/>
      <c r="M732" s="9"/>
      <c r="N732" s="9"/>
      <c r="O732" s="9"/>
      <c r="P732" s="9"/>
      <c r="S732" s="9"/>
      <c r="V732" s="9"/>
      <c r="W732" s="17"/>
      <c r="X732" s="9"/>
      <c r="Y732" s="9"/>
      <c r="Z732" s="9"/>
      <c r="AA732" s="9"/>
      <c r="AB732" s="9"/>
      <c r="AC732" s="9"/>
      <c r="AD732" s="9"/>
      <c r="AE732" s="9"/>
      <c r="AF732" s="9"/>
      <c r="AG732" s="9"/>
      <c r="AH732" s="9"/>
    </row>
    <row r="733" spans="1:34" x14ac:dyDescent="0.25">
      <c r="A733" s="9"/>
      <c r="B733" s="9"/>
      <c r="C733" s="9"/>
      <c r="D733" s="9"/>
      <c r="E733" s="9"/>
      <c r="F733" s="9"/>
      <c r="G733" s="9"/>
      <c r="H733" s="9"/>
      <c r="I733" s="9"/>
      <c r="J733" s="9"/>
      <c r="K733" s="9"/>
      <c r="L733" s="9"/>
      <c r="M733" s="9"/>
      <c r="N733" s="9"/>
      <c r="O733" s="9"/>
      <c r="P733" s="9"/>
      <c r="S733" s="9"/>
      <c r="V733" s="9"/>
      <c r="W733" s="17"/>
      <c r="X733" s="9"/>
      <c r="Y733" s="9"/>
      <c r="Z733" s="9"/>
      <c r="AA733" s="9"/>
      <c r="AB733" s="9"/>
      <c r="AC733" s="9"/>
      <c r="AD733" s="9"/>
      <c r="AE733" s="9"/>
      <c r="AF733" s="9"/>
      <c r="AG733" s="9"/>
      <c r="AH733" s="9"/>
    </row>
    <row r="734" spans="1:34" x14ac:dyDescent="0.25">
      <c r="A734" s="9"/>
      <c r="B734" s="9"/>
      <c r="C734" s="9"/>
      <c r="D734" s="9"/>
      <c r="E734" s="9"/>
      <c r="F734" s="9"/>
      <c r="G734" s="9"/>
      <c r="H734" s="9"/>
      <c r="I734" s="9"/>
      <c r="J734" s="9"/>
      <c r="K734" s="9"/>
      <c r="L734" s="9"/>
      <c r="M734" s="9"/>
      <c r="N734" s="9"/>
      <c r="O734" s="9"/>
      <c r="P734" s="9"/>
      <c r="S734" s="9"/>
      <c r="V734" s="9"/>
      <c r="W734" s="17"/>
      <c r="X734" s="9"/>
      <c r="Y734" s="9"/>
      <c r="Z734" s="9"/>
      <c r="AA734" s="9"/>
      <c r="AB734" s="9"/>
      <c r="AC734" s="9"/>
      <c r="AD734" s="9"/>
      <c r="AE734" s="9"/>
      <c r="AF734" s="9"/>
      <c r="AG734" s="9"/>
      <c r="AH734" s="9"/>
    </row>
    <row r="735" spans="1:34" x14ac:dyDescent="0.25">
      <c r="A735" s="9"/>
      <c r="B735" s="9"/>
      <c r="C735" s="9"/>
      <c r="D735" s="9"/>
      <c r="E735" s="9"/>
      <c r="F735" s="9"/>
      <c r="G735" s="9"/>
      <c r="H735" s="9"/>
      <c r="I735" s="9"/>
      <c r="J735" s="9"/>
      <c r="K735" s="9"/>
      <c r="L735" s="9"/>
      <c r="M735" s="9"/>
      <c r="N735" s="9"/>
      <c r="O735" s="9"/>
      <c r="P735" s="9"/>
      <c r="S735" s="9"/>
      <c r="V735" s="9"/>
      <c r="W735" s="17"/>
      <c r="X735" s="9"/>
      <c r="Y735" s="9"/>
      <c r="Z735" s="9"/>
      <c r="AA735" s="9"/>
      <c r="AB735" s="9"/>
      <c r="AC735" s="9"/>
      <c r="AD735" s="9"/>
      <c r="AE735" s="9"/>
      <c r="AF735" s="9"/>
      <c r="AG735" s="9"/>
      <c r="AH735" s="9"/>
    </row>
    <row r="736" spans="1:34" x14ac:dyDescent="0.25">
      <c r="A736" s="9"/>
      <c r="B736" s="9"/>
      <c r="C736" s="9"/>
      <c r="D736" s="9"/>
      <c r="E736" s="9"/>
      <c r="F736" s="9"/>
      <c r="G736" s="9"/>
      <c r="H736" s="9"/>
      <c r="I736" s="9"/>
      <c r="J736" s="9"/>
      <c r="K736" s="9"/>
      <c r="L736" s="9"/>
      <c r="M736" s="9"/>
      <c r="N736" s="9"/>
      <c r="O736" s="9"/>
      <c r="P736" s="9"/>
      <c r="S736" s="9"/>
      <c r="V736" s="9"/>
      <c r="W736" s="17"/>
      <c r="X736" s="9"/>
      <c r="Y736" s="9"/>
      <c r="Z736" s="9"/>
      <c r="AA736" s="9"/>
      <c r="AB736" s="9"/>
      <c r="AC736" s="9"/>
      <c r="AD736" s="9"/>
      <c r="AE736" s="9"/>
      <c r="AF736" s="9"/>
      <c r="AG736" s="9"/>
      <c r="AH736" s="9"/>
    </row>
    <row r="737" spans="1:34" x14ac:dyDescent="0.25">
      <c r="A737" s="9"/>
      <c r="B737" s="9"/>
      <c r="C737" s="9"/>
      <c r="D737" s="9"/>
      <c r="E737" s="9"/>
      <c r="F737" s="9"/>
      <c r="G737" s="9"/>
      <c r="H737" s="9"/>
      <c r="I737" s="9"/>
      <c r="J737" s="9"/>
      <c r="K737" s="9"/>
      <c r="L737" s="9"/>
      <c r="M737" s="9"/>
      <c r="N737" s="9"/>
      <c r="O737" s="9"/>
      <c r="P737" s="9"/>
      <c r="S737" s="9"/>
      <c r="V737" s="9"/>
      <c r="W737" s="17"/>
      <c r="X737" s="9"/>
      <c r="Y737" s="9"/>
      <c r="Z737" s="9"/>
      <c r="AA737" s="9"/>
      <c r="AB737" s="9"/>
      <c r="AC737" s="9"/>
      <c r="AD737" s="9"/>
      <c r="AE737" s="9"/>
      <c r="AF737" s="9"/>
      <c r="AG737" s="9"/>
      <c r="AH737" s="9"/>
    </row>
    <row r="738" spans="1:34" x14ac:dyDescent="0.25">
      <c r="A738" s="9"/>
      <c r="B738" s="9"/>
      <c r="C738" s="9"/>
      <c r="D738" s="9"/>
      <c r="E738" s="9"/>
      <c r="F738" s="9"/>
      <c r="G738" s="9"/>
      <c r="H738" s="9"/>
      <c r="I738" s="9"/>
      <c r="J738" s="9"/>
      <c r="K738" s="9"/>
      <c r="L738" s="9"/>
      <c r="M738" s="9"/>
      <c r="N738" s="9"/>
      <c r="O738" s="9"/>
      <c r="P738" s="9"/>
      <c r="S738" s="9"/>
      <c r="V738" s="9"/>
      <c r="W738" s="17"/>
      <c r="X738" s="9"/>
      <c r="Y738" s="9"/>
      <c r="Z738" s="9"/>
      <c r="AA738" s="9"/>
      <c r="AB738" s="9"/>
      <c r="AC738" s="9"/>
      <c r="AD738" s="9"/>
      <c r="AE738" s="9"/>
      <c r="AF738" s="9"/>
      <c r="AG738" s="9"/>
      <c r="AH738" s="9"/>
    </row>
    <row r="739" spans="1:34" x14ac:dyDescent="0.25">
      <c r="A739" s="9"/>
      <c r="B739" s="9"/>
      <c r="C739" s="9"/>
      <c r="D739" s="9"/>
      <c r="E739" s="9"/>
      <c r="F739" s="9"/>
      <c r="G739" s="9"/>
      <c r="H739" s="9"/>
      <c r="I739" s="9"/>
      <c r="J739" s="9"/>
      <c r="K739" s="9"/>
      <c r="L739" s="9"/>
      <c r="M739" s="9"/>
      <c r="N739" s="9"/>
      <c r="O739" s="9"/>
      <c r="P739" s="9"/>
      <c r="S739" s="9"/>
      <c r="V739" s="9"/>
      <c r="W739" s="17"/>
      <c r="X739" s="9"/>
      <c r="Y739" s="9"/>
      <c r="Z739" s="9"/>
      <c r="AA739" s="9"/>
      <c r="AB739" s="9"/>
      <c r="AC739" s="9"/>
      <c r="AD739" s="9"/>
      <c r="AE739" s="9"/>
      <c r="AF739" s="9"/>
      <c r="AG739" s="9"/>
      <c r="AH739" s="9"/>
    </row>
    <row r="740" spans="1:34" x14ac:dyDescent="0.25">
      <c r="A740" s="9"/>
      <c r="B740" s="9"/>
      <c r="C740" s="9"/>
      <c r="D740" s="9"/>
      <c r="E740" s="9"/>
      <c r="F740" s="9"/>
      <c r="G740" s="9"/>
      <c r="H740" s="9"/>
      <c r="I740" s="9"/>
      <c r="J740" s="9"/>
      <c r="K740" s="9"/>
      <c r="L740" s="9"/>
      <c r="M740" s="9"/>
      <c r="N740" s="9"/>
      <c r="O740" s="9"/>
      <c r="P740" s="9"/>
      <c r="S740" s="9"/>
      <c r="V740" s="9"/>
      <c r="W740" s="17"/>
      <c r="X740" s="9"/>
      <c r="Y740" s="9"/>
      <c r="Z740" s="9"/>
      <c r="AA740" s="9"/>
      <c r="AB740" s="9"/>
      <c r="AC740" s="9"/>
      <c r="AD740" s="9"/>
      <c r="AE740" s="9"/>
      <c r="AF740" s="9"/>
      <c r="AG740" s="9"/>
      <c r="AH740" s="9"/>
    </row>
    <row r="741" spans="1:34" x14ac:dyDescent="0.25">
      <c r="A741" s="9"/>
      <c r="B741" s="9"/>
      <c r="C741" s="9"/>
      <c r="D741" s="9"/>
      <c r="E741" s="9"/>
      <c r="F741" s="9"/>
      <c r="G741" s="9"/>
      <c r="H741" s="9"/>
      <c r="I741" s="9"/>
      <c r="J741" s="9"/>
      <c r="K741" s="9"/>
      <c r="L741" s="9"/>
      <c r="M741" s="9"/>
      <c r="N741" s="9"/>
      <c r="O741" s="9"/>
      <c r="P741" s="9"/>
      <c r="S741" s="9"/>
      <c r="V741" s="9"/>
      <c r="W741" s="17"/>
      <c r="X741" s="9"/>
      <c r="Y741" s="9"/>
      <c r="Z741" s="9"/>
      <c r="AA741" s="9"/>
      <c r="AB741" s="9"/>
      <c r="AC741" s="9"/>
      <c r="AD741" s="9"/>
      <c r="AE741" s="9"/>
      <c r="AF741" s="9"/>
      <c r="AG741" s="9"/>
      <c r="AH741" s="9"/>
    </row>
    <row r="742" spans="1:34" x14ac:dyDescent="0.25">
      <c r="A742" s="9"/>
      <c r="B742" s="9"/>
      <c r="C742" s="9"/>
      <c r="D742" s="9"/>
      <c r="E742" s="9"/>
      <c r="F742" s="9"/>
      <c r="G742" s="9"/>
      <c r="H742" s="9"/>
      <c r="I742" s="9"/>
      <c r="J742" s="9"/>
      <c r="K742" s="9"/>
      <c r="L742" s="9"/>
      <c r="M742" s="9"/>
      <c r="N742" s="9"/>
      <c r="O742" s="9"/>
      <c r="P742" s="9"/>
      <c r="S742" s="9"/>
      <c r="V742" s="9"/>
      <c r="W742" s="17"/>
      <c r="X742" s="9"/>
      <c r="Y742" s="9"/>
      <c r="Z742" s="9"/>
      <c r="AA742" s="9"/>
      <c r="AB742" s="9"/>
      <c r="AC742" s="9"/>
      <c r="AD742" s="9"/>
      <c r="AE742" s="9"/>
      <c r="AF742" s="9"/>
      <c r="AG742" s="9"/>
      <c r="AH742" s="9"/>
    </row>
    <row r="743" spans="1:34" x14ac:dyDescent="0.25">
      <c r="A743" s="9"/>
      <c r="B743" s="9"/>
      <c r="C743" s="9"/>
      <c r="D743" s="9"/>
      <c r="E743" s="9"/>
      <c r="F743" s="9"/>
      <c r="G743" s="9"/>
      <c r="H743" s="9"/>
      <c r="I743" s="9"/>
      <c r="J743" s="9"/>
      <c r="K743" s="9"/>
      <c r="L743" s="9"/>
      <c r="M743" s="9"/>
      <c r="N743" s="9"/>
      <c r="O743" s="9"/>
      <c r="P743" s="9"/>
      <c r="S743" s="9"/>
      <c r="V743" s="9"/>
      <c r="W743" s="17"/>
      <c r="X743" s="9"/>
      <c r="Y743" s="9"/>
      <c r="Z743" s="9"/>
      <c r="AA743" s="9"/>
      <c r="AB743" s="9"/>
      <c r="AC743" s="9"/>
      <c r="AD743" s="9"/>
      <c r="AE743" s="9"/>
      <c r="AF743" s="9"/>
      <c r="AG743" s="9"/>
      <c r="AH743" s="9"/>
    </row>
    <row r="744" spans="1:34" x14ac:dyDescent="0.25">
      <c r="A744" s="9"/>
      <c r="B744" s="9"/>
      <c r="C744" s="9"/>
      <c r="D744" s="9"/>
      <c r="E744" s="9"/>
      <c r="F744" s="9"/>
      <c r="G744" s="9"/>
      <c r="H744" s="9"/>
      <c r="I744" s="9"/>
      <c r="J744" s="9"/>
      <c r="K744" s="9"/>
      <c r="L744" s="9"/>
      <c r="M744" s="9"/>
      <c r="N744" s="9"/>
      <c r="O744" s="9"/>
      <c r="P744" s="9"/>
      <c r="S744" s="9"/>
      <c r="V744" s="9"/>
      <c r="W744" s="17"/>
      <c r="X744" s="9"/>
      <c r="Y744" s="9"/>
      <c r="Z744" s="9"/>
      <c r="AA744" s="9"/>
      <c r="AB744" s="9"/>
      <c r="AC744" s="9"/>
      <c r="AD744" s="9"/>
      <c r="AE744" s="9"/>
      <c r="AF744" s="9"/>
      <c r="AG744" s="9"/>
      <c r="AH744" s="9"/>
    </row>
    <row r="745" spans="1:34" x14ac:dyDescent="0.25">
      <c r="A745" s="9"/>
      <c r="B745" s="9"/>
      <c r="C745" s="9"/>
      <c r="D745" s="9"/>
      <c r="E745" s="9"/>
      <c r="F745" s="9"/>
      <c r="G745" s="9"/>
      <c r="H745" s="9"/>
      <c r="I745" s="9"/>
      <c r="J745" s="9"/>
      <c r="K745" s="9"/>
      <c r="L745" s="9"/>
      <c r="M745" s="9"/>
      <c r="N745" s="9"/>
      <c r="O745" s="9"/>
      <c r="P745" s="9"/>
      <c r="S745" s="9"/>
      <c r="V745" s="9"/>
      <c r="W745" s="17"/>
      <c r="X745" s="9"/>
      <c r="Y745" s="9"/>
      <c r="Z745" s="9"/>
      <c r="AA745" s="9"/>
      <c r="AB745" s="9"/>
      <c r="AC745" s="9"/>
      <c r="AD745" s="9"/>
      <c r="AE745" s="9"/>
      <c r="AF745" s="9"/>
      <c r="AG745" s="9"/>
      <c r="AH745" s="9"/>
    </row>
    <row r="746" spans="1:34" x14ac:dyDescent="0.25">
      <c r="A746" s="9"/>
      <c r="B746" s="9"/>
      <c r="C746" s="9"/>
      <c r="D746" s="9"/>
      <c r="E746" s="9"/>
      <c r="F746" s="9"/>
      <c r="G746" s="9"/>
      <c r="H746" s="9"/>
      <c r="I746" s="9"/>
      <c r="J746" s="9"/>
      <c r="K746" s="9"/>
      <c r="L746" s="9"/>
      <c r="M746" s="9"/>
      <c r="N746" s="9"/>
      <c r="O746" s="9"/>
      <c r="P746" s="9"/>
      <c r="S746" s="9"/>
      <c r="V746" s="9"/>
      <c r="W746" s="17"/>
      <c r="X746" s="9"/>
      <c r="Y746" s="9"/>
      <c r="Z746" s="9"/>
      <c r="AA746" s="9"/>
      <c r="AB746" s="9"/>
      <c r="AC746" s="9"/>
      <c r="AD746" s="9"/>
      <c r="AE746" s="9"/>
      <c r="AF746" s="9"/>
      <c r="AG746" s="9"/>
      <c r="AH746" s="9"/>
    </row>
    <row r="747" spans="1:34" x14ac:dyDescent="0.25">
      <c r="A747" s="9"/>
      <c r="B747" s="9"/>
      <c r="C747" s="9"/>
      <c r="D747" s="9"/>
      <c r="E747" s="9"/>
      <c r="F747" s="9"/>
      <c r="G747" s="9"/>
      <c r="H747" s="9"/>
      <c r="I747" s="9"/>
      <c r="J747" s="9"/>
      <c r="K747" s="9"/>
      <c r="L747" s="9"/>
      <c r="M747" s="9"/>
      <c r="N747" s="9"/>
      <c r="O747" s="9"/>
      <c r="P747" s="9"/>
      <c r="S747" s="9"/>
      <c r="V747" s="9"/>
      <c r="W747" s="17"/>
      <c r="X747" s="9"/>
      <c r="Y747" s="9"/>
      <c r="Z747" s="9"/>
      <c r="AA747" s="9"/>
      <c r="AB747" s="9"/>
      <c r="AC747" s="9"/>
      <c r="AD747" s="9"/>
      <c r="AE747" s="9"/>
      <c r="AF747" s="9"/>
      <c r="AG747" s="9"/>
      <c r="AH747" s="9"/>
    </row>
    <row r="748" spans="1:34" x14ac:dyDescent="0.25">
      <c r="A748" s="9"/>
      <c r="B748" s="9"/>
      <c r="C748" s="9"/>
      <c r="D748" s="9"/>
      <c r="E748" s="9"/>
      <c r="F748" s="9"/>
      <c r="G748" s="9"/>
      <c r="H748" s="9"/>
      <c r="I748" s="9"/>
      <c r="J748" s="9"/>
      <c r="K748" s="9"/>
      <c r="L748" s="9"/>
      <c r="M748" s="9"/>
      <c r="N748" s="9"/>
      <c r="O748" s="9"/>
      <c r="P748" s="9"/>
      <c r="S748" s="9"/>
      <c r="V748" s="9"/>
      <c r="W748" s="17"/>
      <c r="X748" s="9"/>
      <c r="Y748" s="9"/>
      <c r="Z748" s="9"/>
      <c r="AA748" s="9"/>
      <c r="AB748" s="9"/>
      <c r="AC748" s="9"/>
      <c r="AD748" s="9"/>
      <c r="AE748" s="9"/>
      <c r="AF748" s="9"/>
      <c r="AG748" s="9"/>
      <c r="AH748" s="9"/>
    </row>
    <row r="749" spans="1:34" x14ac:dyDescent="0.25">
      <c r="A749" s="9"/>
      <c r="B749" s="9"/>
      <c r="C749" s="9"/>
      <c r="D749" s="9"/>
      <c r="E749" s="9"/>
      <c r="F749" s="9"/>
      <c r="G749" s="9"/>
      <c r="H749" s="9"/>
      <c r="I749" s="9"/>
      <c r="J749" s="9"/>
      <c r="K749" s="9"/>
      <c r="L749" s="9"/>
      <c r="M749" s="9"/>
      <c r="N749" s="9"/>
      <c r="O749" s="9"/>
      <c r="P749" s="9"/>
      <c r="S749" s="9"/>
      <c r="V749" s="9"/>
      <c r="W749" s="17"/>
      <c r="X749" s="9"/>
      <c r="Y749" s="9"/>
      <c r="Z749" s="9"/>
      <c r="AA749" s="9"/>
      <c r="AB749" s="9"/>
      <c r="AC749" s="9"/>
      <c r="AD749" s="9"/>
      <c r="AE749" s="9"/>
      <c r="AF749" s="9"/>
      <c r="AG749" s="9"/>
      <c r="AH749" s="9"/>
    </row>
    <row r="750" spans="1:34" x14ac:dyDescent="0.25">
      <c r="A750" s="9"/>
      <c r="B750" s="9"/>
      <c r="C750" s="9"/>
      <c r="D750" s="9"/>
      <c r="E750" s="9"/>
      <c r="F750" s="9"/>
      <c r="G750" s="9"/>
      <c r="H750" s="9"/>
      <c r="I750" s="9"/>
      <c r="J750" s="9"/>
      <c r="K750" s="9"/>
      <c r="L750" s="9"/>
      <c r="M750" s="9"/>
      <c r="N750" s="9"/>
      <c r="O750" s="9"/>
      <c r="P750" s="9"/>
      <c r="S750" s="9"/>
      <c r="V750" s="9"/>
      <c r="W750" s="17"/>
      <c r="X750" s="9"/>
      <c r="Y750" s="9"/>
      <c r="Z750" s="9"/>
      <c r="AA750" s="9"/>
      <c r="AB750" s="9"/>
      <c r="AC750" s="9"/>
      <c r="AD750" s="9"/>
      <c r="AE750" s="9"/>
      <c r="AF750" s="9"/>
      <c r="AG750" s="9"/>
      <c r="AH750" s="9"/>
    </row>
    <row r="751" spans="1:34" x14ac:dyDescent="0.25">
      <c r="A751" s="9"/>
      <c r="B751" s="9"/>
      <c r="C751" s="9"/>
      <c r="D751" s="9"/>
      <c r="E751" s="9"/>
      <c r="F751" s="9"/>
      <c r="G751" s="9"/>
      <c r="H751" s="9"/>
      <c r="I751" s="9"/>
      <c r="J751" s="9"/>
      <c r="K751" s="9"/>
      <c r="L751" s="9"/>
      <c r="M751" s="9"/>
      <c r="N751" s="9"/>
      <c r="O751" s="9"/>
      <c r="P751" s="9"/>
      <c r="S751" s="9"/>
      <c r="V751" s="9"/>
      <c r="W751" s="17"/>
      <c r="X751" s="9"/>
      <c r="Y751" s="9"/>
      <c r="Z751" s="9"/>
      <c r="AA751" s="9"/>
      <c r="AB751" s="9"/>
      <c r="AC751" s="9"/>
      <c r="AD751" s="9"/>
      <c r="AE751" s="9"/>
      <c r="AF751" s="9"/>
      <c r="AG751" s="9"/>
      <c r="AH751" s="9"/>
    </row>
    <row r="752" spans="1:34" x14ac:dyDescent="0.25">
      <c r="A752" s="9"/>
      <c r="B752" s="9"/>
      <c r="C752" s="9"/>
      <c r="D752" s="9"/>
      <c r="E752" s="9"/>
      <c r="F752" s="9"/>
      <c r="G752" s="9"/>
      <c r="H752" s="9"/>
      <c r="I752" s="9"/>
      <c r="J752" s="9"/>
      <c r="K752" s="9"/>
      <c r="L752" s="9"/>
      <c r="M752" s="9"/>
      <c r="N752" s="9"/>
      <c r="O752" s="9"/>
      <c r="P752" s="9"/>
      <c r="S752" s="9"/>
      <c r="V752" s="9"/>
      <c r="W752" s="17"/>
      <c r="X752" s="9"/>
      <c r="Y752" s="9"/>
      <c r="Z752" s="9"/>
      <c r="AA752" s="9"/>
      <c r="AB752" s="9"/>
      <c r="AC752" s="9"/>
      <c r="AD752" s="9"/>
      <c r="AE752" s="9"/>
      <c r="AF752" s="9"/>
      <c r="AG752" s="9"/>
      <c r="AH752" s="9"/>
    </row>
    <row r="753" spans="1:34" x14ac:dyDescent="0.25">
      <c r="A753" s="9"/>
      <c r="B753" s="9"/>
      <c r="C753" s="9"/>
      <c r="D753" s="9"/>
      <c r="E753" s="9"/>
      <c r="F753" s="9"/>
      <c r="G753" s="9"/>
      <c r="H753" s="9"/>
      <c r="I753" s="9"/>
      <c r="J753" s="9"/>
      <c r="K753" s="9"/>
      <c r="L753" s="9"/>
      <c r="M753" s="9"/>
      <c r="N753" s="9"/>
      <c r="O753" s="9"/>
      <c r="P753" s="9"/>
      <c r="S753" s="9"/>
      <c r="V753" s="9"/>
      <c r="W753" s="17"/>
      <c r="X753" s="9"/>
      <c r="Y753" s="9"/>
      <c r="Z753" s="9"/>
      <c r="AA753" s="9"/>
      <c r="AB753" s="9"/>
      <c r="AC753" s="9"/>
      <c r="AD753" s="9"/>
      <c r="AE753" s="9"/>
      <c r="AF753" s="9"/>
      <c r="AG753" s="9"/>
      <c r="AH753" s="9"/>
    </row>
    <row r="754" spans="1:34" x14ac:dyDescent="0.25">
      <c r="A754" s="9"/>
      <c r="B754" s="9"/>
      <c r="C754" s="9"/>
      <c r="D754" s="9"/>
      <c r="E754" s="9"/>
      <c r="F754" s="9"/>
      <c r="G754" s="9"/>
      <c r="H754" s="9"/>
      <c r="I754" s="9"/>
      <c r="J754" s="9"/>
      <c r="K754" s="9"/>
      <c r="L754" s="9"/>
      <c r="M754" s="9"/>
      <c r="N754" s="9"/>
      <c r="O754" s="9"/>
      <c r="P754" s="9"/>
      <c r="S754" s="9"/>
      <c r="V754" s="9"/>
      <c r="W754" s="17"/>
      <c r="X754" s="9"/>
      <c r="Y754" s="9"/>
      <c r="Z754" s="9"/>
      <c r="AA754" s="9"/>
      <c r="AB754" s="9"/>
      <c r="AC754" s="9"/>
      <c r="AD754" s="9"/>
      <c r="AE754" s="9"/>
      <c r="AF754" s="9"/>
      <c r="AG754" s="9"/>
      <c r="AH754" s="9"/>
    </row>
    <row r="755" spans="1:34" x14ac:dyDescent="0.25">
      <c r="A755" s="9"/>
      <c r="B755" s="9"/>
      <c r="C755" s="9"/>
      <c r="D755" s="9"/>
      <c r="E755" s="9"/>
      <c r="F755" s="9"/>
      <c r="G755" s="9"/>
      <c r="H755" s="9"/>
      <c r="I755" s="9"/>
      <c r="J755" s="9"/>
      <c r="K755" s="9"/>
      <c r="L755" s="9"/>
      <c r="M755" s="9"/>
      <c r="N755" s="9"/>
      <c r="O755" s="9"/>
      <c r="P755" s="9"/>
      <c r="S755" s="9"/>
      <c r="V755" s="9"/>
      <c r="W755" s="17"/>
      <c r="X755" s="9"/>
      <c r="Y755" s="9"/>
      <c r="Z755" s="9"/>
      <c r="AA755" s="9"/>
      <c r="AB755" s="9"/>
      <c r="AC755" s="9"/>
      <c r="AD755" s="9"/>
      <c r="AE755" s="9"/>
      <c r="AF755" s="9"/>
      <c r="AG755" s="9"/>
      <c r="AH755" s="9"/>
    </row>
    <row r="756" spans="1:34" x14ac:dyDescent="0.25">
      <c r="A756" s="9"/>
      <c r="B756" s="9"/>
      <c r="C756" s="9"/>
      <c r="D756" s="9"/>
      <c r="E756" s="9"/>
      <c r="F756" s="9"/>
      <c r="G756" s="9"/>
      <c r="H756" s="9"/>
      <c r="I756" s="9"/>
      <c r="J756" s="9"/>
      <c r="K756" s="9"/>
      <c r="L756" s="9"/>
      <c r="M756" s="9"/>
      <c r="N756" s="9"/>
      <c r="O756" s="9"/>
      <c r="P756" s="9"/>
      <c r="S756" s="9"/>
      <c r="V756" s="9"/>
      <c r="W756" s="17"/>
      <c r="X756" s="9"/>
      <c r="Y756" s="9"/>
      <c r="Z756" s="9"/>
      <c r="AA756" s="9"/>
      <c r="AB756" s="9"/>
      <c r="AC756" s="9"/>
      <c r="AD756" s="9"/>
      <c r="AE756" s="9"/>
      <c r="AF756" s="9"/>
      <c r="AG756" s="9"/>
      <c r="AH756" s="9"/>
    </row>
    <row r="757" spans="1:34" x14ac:dyDescent="0.25">
      <c r="A757" s="9"/>
      <c r="B757" s="9"/>
      <c r="C757" s="9"/>
      <c r="D757" s="9"/>
      <c r="E757" s="9"/>
      <c r="F757" s="9"/>
      <c r="G757" s="9"/>
      <c r="H757" s="9"/>
      <c r="I757" s="9"/>
      <c r="J757" s="9"/>
      <c r="K757" s="9"/>
      <c r="L757" s="9"/>
      <c r="M757" s="9"/>
      <c r="N757" s="9"/>
      <c r="O757" s="9"/>
      <c r="P757" s="9"/>
      <c r="S757" s="9"/>
      <c r="V757" s="9"/>
      <c r="W757" s="17"/>
      <c r="X757" s="9"/>
      <c r="Y757" s="9"/>
      <c r="Z757" s="9"/>
      <c r="AA757" s="9"/>
      <c r="AB757" s="9"/>
      <c r="AC757" s="9"/>
      <c r="AD757" s="9"/>
      <c r="AE757" s="9"/>
      <c r="AF757" s="9"/>
      <c r="AG757" s="9"/>
      <c r="AH757" s="9"/>
    </row>
    <row r="758" spans="1:34" x14ac:dyDescent="0.25">
      <c r="A758" s="9"/>
      <c r="B758" s="9"/>
      <c r="C758" s="9"/>
      <c r="D758" s="9"/>
      <c r="E758" s="9"/>
      <c r="F758" s="9"/>
      <c r="G758" s="9"/>
      <c r="H758" s="9"/>
      <c r="I758" s="9"/>
      <c r="J758" s="9"/>
      <c r="K758" s="9"/>
      <c r="L758" s="9"/>
      <c r="M758" s="9"/>
      <c r="N758" s="9"/>
      <c r="O758" s="9"/>
      <c r="P758" s="9"/>
      <c r="S758" s="9"/>
      <c r="V758" s="9"/>
      <c r="W758" s="17"/>
      <c r="X758" s="9"/>
      <c r="Y758" s="9"/>
      <c r="Z758" s="9"/>
      <c r="AA758" s="9"/>
      <c r="AB758" s="9"/>
      <c r="AC758" s="9"/>
      <c r="AD758" s="9"/>
      <c r="AE758" s="9"/>
      <c r="AF758" s="9"/>
      <c r="AG758" s="9"/>
      <c r="AH758" s="9"/>
    </row>
    <row r="759" spans="1:34" x14ac:dyDescent="0.25">
      <c r="A759" s="9"/>
      <c r="B759" s="9"/>
      <c r="C759" s="9"/>
      <c r="D759" s="9"/>
      <c r="E759" s="9"/>
      <c r="F759" s="9"/>
      <c r="G759" s="9"/>
      <c r="H759" s="9"/>
      <c r="I759" s="9"/>
      <c r="J759" s="9"/>
      <c r="K759" s="9"/>
      <c r="L759" s="9"/>
      <c r="M759" s="9"/>
      <c r="N759" s="9"/>
      <c r="O759" s="9"/>
      <c r="P759" s="9"/>
      <c r="S759" s="9"/>
      <c r="V759" s="9"/>
      <c r="W759" s="17"/>
      <c r="X759" s="9"/>
      <c r="Y759" s="9"/>
      <c r="Z759" s="9"/>
      <c r="AA759" s="9"/>
      <c r="AB759" s="9"/>
      <c r="AC759" s="9"/>
      <c r="AD759" s="9"/>
      <c r="AE759" s="9"/>
      <c r="AF759" s="9"/>
      <c r="AG759" s="9"/>
      <c r="AH759" s="9"/>
    </row>
    <row r="760" spans="1:34" x14ac:dyDescent="0.25">
      <c r="A760" s="9"/>
      <c r="B760" s="9"/>
      <c r="C760" s="9"/>
      <c r="D760" s="9"/>
      <c r="E760" s="9"/>
      <c r="F760" s="9"/>
      <c r="G760" s="9"/>
      <c r="H760" s="9"/>
      <c r="I760" s="9"/>
      <c r="J760" s="9"/>
      <c r="K760" s="9"/>
      <c r="L760" s="9"/>
      <c r="M760" s="9"/>
      <c r="N760" s="9"/>
      <c r="O760" s="9"/>
      <c r="P760" s="9"/>
      <c r="S760" s="9"/>
      <c r="V760" s="9"/>
      <c r="W760" s="17"/>
      <c r="X760" s="9"/>
      <c r="Y760" s="9"/>
      <c r="Z760" s="9"/>
      <c r="AA760" s="9"/>
      <c r="AB760" s="9"/>
      <c r="AC760" s="9"/>
      <c r="AD760" s="9"/>
      <c r="AE760" s="9"/>
      <c r="AF760" s="9"/>
      <c r="AG760" s="9"/>
      <c r="AH760" s="9"/>
    </row>
    <row r="761" spans="1:34" x14ac:dyDescent="0.25">
      <c r="A761" s="9"/>
      <c r="B761" s="9"/>
      <c r="C761" s="9"/>
      <c r="D761" s="9"/>
      <c r="E761" s="9"/>
      <c r="F761" s="9"/>
      <c r="G761" s="9"/>
      <c r="H761" s="9"/>
      <c r="I761" s="9"/>
      <c r="J761" s="9"/>
      <c r="K761" s="9"/>
      <c r="L761" s="9"/>
      <c r="M761" s="9"/>
      <c r="N761" s="9"/>
      <c r="O761" s="9"/>
      <c r="P761" s="9"/>
      <c r="S761" s="9"/>
      <c r="V761" s="9"/>
      <c r="W761" s="17"/>
      <c r="X761" s="9"/>
      <c r="Y761" s="9"/>
      <c r="Z761" s="9"/>
      <c r="AA761" s="9"/>
      <c r="AB761" s="9"/>
      <c r="AC761" s="9"/>
      <c r="AD761" s="9"/>
      <c r="AE761" s="9"/>
      <c r="AF761" s="9"/>
      <c r="AG761" s="9"/>
      <c r="AH761" s="9"/>
    </row>
    <row r="762" spans="1:34" x14ac:dyDescent="0.25">
      <c r="A762" s="9"/>
      <c r="B762" s="9"/>
      <c r="C762" s="9"/>
      <c r="D762" s="9"/>
      <c r="E762" s="9"/>
      <c r="F762" s="9"/>
      <c r="G762" s="9"/>
      <c r="H762" s="9"/>
      <c r="I762" s="9"/>
      <c r="J762" s="9"/>
      <c r="K762" s="9"/>
      <c r="L762" s="9"/>
      <c r="M762" s="9"/>
      <c r="N762" s="9"/>
      <c r="O762" s="9"/>
      <c r="P762" s="9"/>
      <c r="S762" s="9"/>
      <c r="V762" s="9"/>
      <c r="W762" s="17"/>
      <c r="X762" s="9"/>
      <c r="Y762" s="9"/>
      <c r="Z762" s="9"/>
      <c r="AA762" s="9"/>
      <c r="AB762" s="9"/>
      <c r="AC762" s="9"/>
      <c r="AD762" s="9"/>
      <c r="AE762" s="9"/>
      <c r="AF762" s="9"/>
      <c r="AG762" s="9"/>
      <c r="AH762" s="9"/>
    </row>
    <row r="763" spans="1:34" x14ac:dyDescent="0.25">
      <c r="A763" s="9"/>
      <c r="B763" s="9"/>
      <c r="C763" s="9"/>
      <c r="D763" s="9"/>
      <c r="E763" s="9"/>
      <c r="F763" s="9"/>
      <c r="G763" s="9"/>
      <c r="H763" s="9"/>
      <c r="I763" s="9"/>
      <c r="J763" s="9"/>
      <c r="K763" s="9"/>
      <c r="L763" s="9"/>
      <c r="M763" s="9"/>
      <c r="N763" s="9"/>
      <c r="O763" s="9"/>
      <c r="P763" s="9"/>
      <c r="S763" s="9"/>
      <c r="V763" s="9"/>
      <c r="W763" s="17"/>
      <c r="X763" s="9"/>
      <c r="Y763" s="9"/>
      <c r="Z763" s="9"/>
      <c r="AA763" s="9"/>
      <c r="AB763" s="9"/>
      <c r="AC763" s="9"/>
      <c r="AD763" s="9"/>
      <c r="AE763" s="9"/>
      <c r="AF763" s="9"/>
      <c r="AG763" s="9"/>
      <c r="AH763" s="9"/>
    </row>
    <row r="764" spans="1:34" x14ac:dyDescent="0.25">
      <c r="A764" s="9"/>
      <c r="B764" s="9"/>
      <c r="C764" s="9"/>
      <c r="D764" s="9"/>
      <c r="E764" s="9"/>
      <c r="F764" s="9"/>
      <c r="G764" s="9"/>
      <c r="H764" s="9"/>
      <c r="I764" s="9"/>
      <c r="J764" s="9"/>
      <c r="K764" s="9"/>
      <c r="L764" s="9"/>
      <c r="M764" s="9"/>
      <c r="N764" s="9"/>
      <c r="O764" s="9"/>
      <c r="P764" s="9"/>
      <c r="S764" s="9"/>
      <c r="V764" s="9"/>
      <c r="W764" s="17"/>
      <c r="X764" s="9"/>
      <c r="Y764" s="9"/>
      <c r="Z764" s="9"/>
      <c r="AA764" s="9"/>
      <c r="AB764" s="9"/>
      <c r="AC764" s="9"/>
      <c r="AD764" s="9"/>
      <c r="AE764" s="9"/>
      <c r="AF764" s="9"/>
      <c r="AG764" s="9"/>
      <c r="AH764" s="9"/>
    </row>
    <row r="765" spans="1:34" x14ac:dyDescent="0.25">
      <c r="A765" s="9"/>
      <c r="B765" s="9"/>
      <c r="C765" s="9"/>
      <c r="D765" s="9"/>
      <c r="E765" s="9"/>
      <c r="F765" s="9"/>
      <c r="G765" s="9"/>
      <c r="H765" s="9"/>
      <c r="I765" s="9"/>
      <c r="J765" s="9"/>
      <c r="K765" s="9"/>
      <c r="L765" s="9"/>
      <c r="M765" s="9"/>
      <c r="N765" s="9"/>
      <c r="O765" s="9"/>
      <c r="P765" s="9"/>
      <c r="S765" s="9"/>
      <c r="V765" s="9"/>
      <c r="W765" s="17"/>
      <c r="X765" s="9"/>
      <c r="Y765" s="9"/>
      <c r="Z765" s="9"/>
      <c r="AA765" s="9"/>
      <c r="AB765" s="9"/>
      <c r="AC765" s="9"/>
      <c r="AD765" s="9"/>
      <c r="AE765" s="9"/>
      <c r="AF765" s="9"/>
      <c r="AG765" s="9"/>
      <c r="AH765" s="9"/>
    </row>
    <row r="766" spans="1:34" x14ac:dyDescent="0.25">
      <c r="A766" s="9"/>
      <c r="B766" s="9"/>
      <c r="C766" s="9"/>
      <c r="D766" s="9"/>
      <c r="E766" s="9"/>
      <c r="F766" s="9"/>
      <c r="G766" s="9"/>
      <c r="H766" s="9"/>
      <c r="I766" s="9"/>
      <c r="J766" s="9"/>
      <c r="K766" s="9"/>
      <c r="L766" s="9"/>
      <c r="M766" s="9"/>
      <c r="N766" s="9"/>
      <c r="O766" s="9"/>
      <c r="P766" s="9"/>
      <c r="S766" s="9"/>
      <c r="V766" s="9"/>
      <c r="W766" s="17"/>
      <c r="X766" s="9"/>
      <c r="Y766" s="9"/>
      <c r="Z766" s="9"/>
      <c r="AA766" s="9"/>
      <c r="AB766" s="9"/>
      <c r="AC766" s="9"/>
      <c r="AD766" s="9"/>
      <c r="AE766" s="9"/>
      <c r="AF766" s="9"/>
      <c r="AG766" s="9"/>
      <c r="AH766" s="9"/>
    </row>
    <row r="767" spans="1:34" x14ac:dyDescent="0.25">
      <c r="A767" s="9"/>
      <c r="B767" s="9"/>
      <c r="C767" s="9"/>
      <c r="D767" s="9"/>
      <c r="E767" s="9"/>
      <c r="F767" s="9"/>
      <c r="G767" s="9"/>
      <c r="H767" s="9"/>
      <c r="I767" s="9"/>
      <c r="J767" s="9"/>
      <c r="K767" s="9"/>
      <c r="L767" s="9"/>
      <c r="M767" s="9"/>
      <c r="N767" s="9"/>
      <c r="O767" s="9"/>
      <c r="P767" s="9"/>
      <c r="S767" s="9"/>
      <c r="V767" s="9"/>
      <c r="W767" s="17"/>
      <c r="X767" s="9"/>
      <c r="Y767" s="9"/>
      <c r="Z767" s="9"/>
      <c r="AA767" s="9"/>
      <c r="AB767" s="9"/>
      <c r="AC767" s="9"/>
      <c r="AD767" s="9"/>
      <c r="AE767" s="9"/>
      <c r="AF767" s="9"/>
      <c r="AG767" s="9"/>
      <c r="AH767" s="9"/>
    </row>
    <row r="768" spans="1:34" x14ac:dyDescent="0.25">
      <c r="A768" s="9"/>
      <c r="B768" s="9"/>
      <c r="C768" s="9"/>
      <c r="D768" s="9"/>
      <c r="E768" s="9"/>
      <c r="F768" s="9"/>
      <c r="G768" s="9"/>
      <c r="H768" s="9"/>
      <c r="I768" s="9"/>
      <c r="J768" s="9"/>
      <c r="K768" s="9"/>
      <c r="L768" s="9"/>
      <c r="M768" s="9"/>
      <c r="N768" s="9"/>
      <c r="O768" s="9"/>
      <c r="P768" s="9"/>
      <c r="S768" s="9"/>
      <c r="V768" s="9"/>
      <c r="W768" s="17"/>
      <c r="X768" s="9"/>
      <c r="Y768" s="9"/>
      <c r="Z768" s="9"/>
      <c r="AA768" s="9"/>
      <c r="AB768" s="9"/>
      <c r="AC768" s="9"/>
      <c r="AD768" s="9"/>
      <c r="AE768" s="9"/>
      <c r="AF768" s="9"/>
      <c r="AG768" s="9"/>
      <c r="AH768" s="9"/>
    </row>
    <row r="769" spans="1:34" x14ac:dyDescent="0.25">
      <c r="A769" s="9"/>
      <c r="B769" s="9"/>
      <c r="C769" s="9"/>
      <c r="D769" s="9"/>
      <c r="E769" s="9"/>
      <c r="F769" s="9"/>
      <c r="G769" s="9"/>
      <c r="H769" s="9"/>
      <c r="I769" s="9"/>
      <c r="J769" s="9"/>
      <c r="K769" s="9"/>
      <c r="L769" s="9"/>
      <c r="M769" s="9"/>
      <c r="N769" s="9"/>
      <c r="O769" s="9"/>
      <c r="P769" s="9"/>
      <c r="S769" s="9"/>
      <c r="V769" s="9"/>
      <c r="W769" s="17"/>
      <c r="X769" s="9"/>
      <c r="Y769" s="9"/>
      <c r="Z769" s="9"/>
      <c r="AA769" s="9"/>
      <c r="AB769" s="9"/>
      <c r="AC769" s="9"/>
      <c r="AD769" s="9"/>
      <c r="AE769" s="9"/>
      <c r="AF769" s="9"/>
      <c r="AG769" s="9"/>
      <c r="AH769" s="9"/>
    </row>
    <row r="770" spans="1:34" x14ac:dyDescent="0.25">
      <c r="A770" s="9"/>
      <c r="B770" s="9"/>
      <c r="C770" s="9"/>
      <c r="D770" s="9"/>
      <c r="E770" s="9"/>
      <c r="F770" s="9"/>
      <c r="G770" s="9"/>
      <c r="H770" s="9"/>
      <c r="I770" s="9"/>
      <c r="J770" s="9"/>
      <c r="K770" s="9"/>
      <c r="L770" s="9"/>
      <c r="M770" s="9"/>
      <c r="N770" s="9"/>
      <c r="O770" s="9"/>
      <c r="P770" s="9"/>
      <c r="S770" s="9"/>
      <c r="V770" s="9"/>
      <c r="W770" s="17"/>
      <c r="X770" s="9"/>
      <c r="Y770" s="9"/>
      <c r="Z770" s="9"/>
      <c r="AA770" s="9"/>
      <c r="AB770" s="9"/>
      <c r="AC770" s="9"/>
      <c r="AD770" s="9"/>
      <c r="AE770" s="9"/>
      <c r="AF770" s="9"/>
      <c r="AG770" s="9"/>
      <c r="AH770" s="9"/>
    </row>
    <row r="771" spans="1:34" x14ac:dyDescent="0.25">
      <c r="A771" s="9"/>
      <c r="B771" s="9"/>
      <c r="C771" s="9"/>
      <c r="D771" s="9"/>
      <c r="E771" s="9"/>
      <c r="F771" s="9"/>
      <c r="G771" s="9"/>
      <c r="H771" s="9"/>
      <c r="I771" s="9"/>
      <c r="J771" s="9"/>
      <c r="K771" s="9"/>
      <c r="L771" s="9"/>
      <c r="M771" s="9"/>
      <c r="N771" s="9"/>
      <c r="O771" s="9"/>
      <c r="P771" s="9"/>
      <c r="S771" s="9"/>
      <c r="V771" s="9"/>
      <c r="W771" s="17"/>
      <c r="X771" s="9"/>
      <c r="Y771" s="9"/>
      <c r="Z771" s="9"/>
      <c r="AA771" s="9"/>
      <c r="AB771" s="9"/>
      <c r="AC771" s="9"/>
      <c r="AD771" s="9"/>
      <c r="AE771" s="9"/>
      <c r="AF771" s="9"/>
      <c r="AG771" s="9"/>
      <c r="AH771" s="9"/>
    </row>
    <row r="772" spans="1:34" x14ac:dyDescent="0.25">
      <c r="A772" s="9"/>
      <c r="B772" s="9"/>
      <c r="C772" s="9"/>
      <c r="D772" s="9"/>
      <c r="E772" s="9"/>
      <c r="F772" s="9"/>
      <c r="G772" s="9"/>
      <c r="H772" s="9"/>
      <c r="I772" s="9"/>
      <c r="J772" s="9"/>
      <c r="K772" s="9"/>
      <c r="L772" s="9"/>
      <c r="M772" s="9"/>
      <c r="N772" s="9"/>
      <c r="O772" s="9"/>
      <c r="P772" s="9"/>
      <c r="S772" s="9"/>
      <c r="V772" s="9"/>
      <c r="W772" s="17"/>
      <c r="X772" s="9"/>
      <c r="Y772" s="9"/>
      <c r="Z772" s="9"/>
      <c r="AA772" s="9"/>
      <c r="AB772" s="9"/>
      <c r="AC772" s="9"/>
      <c r="AD772" s="9"/>
      <c r="AE772" s="9"/>
      <c r="AF772" s="9"/>
      <c r="AG772" s="9"/>
      <c r="AH772" s="9"/>
    </row>
    <row r="773" spans="1:34" x14ac:dyDescent="0.25">
      <c r="A773" s="9"/>
      <c r="B773" s="9"/>
      <c r="C773" s="9"/>
      <c r="D773" s="9"/>
      <c r="E773" s="9"/>
      <c r="F773" s="9"/>
      <c r="G773" s="9"/>
      <c r="H773" s="9"/>
      <c r="I773" s="9"/>
      <c r="J773" s="9"/>
      <c r="K773" s="9"/>
      <c r="L773" s="9"/>
      <c r="M773" s="9"/>
      <c r="N773" s="9"/>
      <c r="O773" s="9"/>
      <c r="P773" s="9"/>
      <c r="S773" s="9"/>
      <c r="V773" s="9"/>
      <c r="W773" s="17"/>
      <c r="X773" s="9"/>
      <c r="Y773" s="9"/>
      <c r="Z773" s="9"/>
      <c r="AA773" s="9"/>
      <c r="AB773" s="9"/>
      <c r="AC773" s="9"/>
      <c r="AD773" s="9"/>
      <c r="AE773" s="9"/>
      <c r="AF773" s="9"/>
      <c r="AG773" s="9"/>
      <c r="AH773" s="9"/>
    </row>
    <row r="774" spans="1:34" x14ac:dyDescent="0.25">
      <c r="A774" s="9"/>
      <c r="B774" s="9"/>
      <c r="C774" s="9"/>
      <c r="D774" s="9"/>
      <c r="E774" s="9"/>
      <c r="F774" s="9"/>
      <c r="G774" s="9"/>
      <c r="H774" s="9"/>
      <c r="I774" s="9"/>
      <c r="J774" s="9"/>
      <c r="K774" s="9"/>
      <c r="L774" s="9"/>
      <c r="M774" s="9"/>
      <c r="N774" s="9"/>
      <c r="O774" s="9"/>
      <c r="P774" s="9"/>
      <c r="S774" s="9"/>
      <c r="V774" s="9"/>
      <c r="W774" s="17"/>
      <c r="X774" s="9"/>
      <c r="Y774" s="9"/>
      <c r="Z774" s="9"/>
      <c r="AA774" s="9"/>
      <c r="AB774" s="9"/>
      <c r="AC774" s="9"/>
      <c r="AD774" s="9"/>
      <c r="AE774" s="9"/>
      <c r="AF774" s="9"/>
      <c r="AG774" s="9"/>
      <c r="AH774" s="9"/>
    </row>
    <row r="775" spans="1:34" x14ac:dyDescent="0.25">
      <c r="A775" s="9"/>
      <c r="B775" s="9"/>
      <c r="C775" s="9"/>
      <c r="D775" s="9"/>
      <c r="E775" s="9"/>
      <c r="F775" s="9"/>
      <c r="G775" s="9"/>
      <c r="H775" s="9"/>
      <c r="I775" s="9"/>
      <c r="J775" s="9"/>
      <c r="K775" s="9"/>
      <c r="L775" s="9"/>
      <c r="M775" s="9"/>
      <c r="N775" s="9"/>
      <c r="O775" s="9"/>
      <c r="P775" s="9"/>
      <c r="S775" s="9"/>
      <c r="V775" s="9"/>
      <c r="W775" s="17"/>
      <c r="X775" s="9"/>
      <c r="Y775" s="9"/>
      <c r="Z775" s="9"/>
      <c r="AA775" s="9"/>
      <c r="AB775" s="9"/>
      <c r="AC775" s="9"/>
      <c r="AD775" s="9"/>
      <c r="AE775" s="9"/>
      <c r="AF775" s="9"/>
      <c r="AG775" s="9"/>
      <c r="AH775" s="9"/>
    </row>
    <row r="776" spans="1:34" x14ac:dyDescent="0.25">
      <c r="A776" s="9"/>
      <c r="B776" s="9"/>
      <c r="C776" s="9"/>
      <c r="D776" s="9"/>
      <c r="E776" s="9"/>
      <c r="F776" s="9"/>
      <c r="G776" s="9"/>
      <c r="H776" s="9"/>
      <c r="I776" s="9"/>
      <c r="J776" s="9"/>
      <c r="K776" s="9"/>
      <c r="L776" s="9"/>
      <c r="M776" s="9"/>
      <c r="N776" s="9"/>
      <c r="O776" s="9"/>
      <c r="P776" s="9"/>
      <c r="S776" s="9"/>
      <c r="V776" s="9"/>
      <c r="W776" s="17"/>
      <c r="X776" s="9"/>
      <c r="Y776" s="9"/>
      <c r="Z776" s="9"/>
      <c r="AA776" s="9"/>
      <c r="AB776" s="9"/>
      <c r="AC776" s="9"/>
      <c r="AD776" s="9"/>
      <c r="AE776" s="9"/>
      <c r="AF776" s="9"/>
      <c r="AG776" s="9"/>
      <c r="AH776" s="9"/>
    </row>
    <row r="777" spans="1:34" x14ac:dyDescent="0.25">
      <c r="A777" s="9"/>
      <c r="B777" s="9"/>
      <c r="C777" s="9"/>
      <c r="D777" s="9"/>
      <c r="E777" s="9"/>
      <c r="F777" s="9"/>
      <c r="G777" s="9"/>
      <c r="H777" s="9"/>
      <c r="I777" s="9"/>
      <c r="J777" s="9"/>
      <c r="K777" s="9"/>
      <c r="L777" s="9"/>
      <c r="M777" s="9"/>
      <c r="N777" s="9"/>
      <c r="O777" s="9"/>
      <c r="P777" s="9"/>
      <c r="S777" s="9"/>
      <c r="V777" s="9"/>
      <c r="W777" s="17"/>
      <c r="X777" s="9"/>
      <c r="Y777" s="9"/>
      <c r="Z777" s="9"/>
      <c r="AA777" s="9"/>
      <c r="AB777" s="9"/>
      <c r="AC777" s="9"/>
      <c r="AD777" s="9"/>
      <c r="AE777" s="9"/>
      <c r="AF777" s="9"/>
      <c r="AG777" s="9"/>
      <c r="AH777" s="9"/>
    </row>
    <row r="778" spans="1:34" x14ac:dyDescent="0.25">
      <c r="A778" s="9"/>
      <c r="B778" s="9"/>
      <c r="C778" s="9"/>
      <c r="D778" s="9"/>
      <c r="E778" s="9"/>
      <c r="F778" s="9"/>
      <c r="G778" s="9"/>
      <c r="H778" s="9"/>
      <c r="I778" s="9"/>
      <c r="J778" s="9"/>
      <c r="K778" s="9"/>
      <c r="L778" s="9"/>
      <c r="M778" s="9"/>
      <c r="N778" s="9"/>
      <c r="O778" s="9"/>
      <c r="P778" s="9"/>
      <c r="S778" s="9"/>
      <c r="V778" s="9"/>
      <c r="W778" s="17"/>
      <c r="X778" s="9"/>
      <c r="Y778" s="9"/>
      <c r="Z778" s="9"/>
      <c r="AA778" s="9"/>
      <c r="AB778" s="9"/>
      <c r="AC778" s="9"/>
      <c r="AD778" s="9"/>
      <c r="AE778" s="9"/>
      <c r="AF778" s="9"/>
      <c r="AG778" s="9"/>
      <c r="AH778" s="9"/>
    </row>
    <row r="779" spans="1:34" x14ac:dyDescent="0.25">
      <c r="A779" s="9"/>
      <c r="B779" s="9"/>
      <c r="C779" s="9"/>
      <c r="D779" s="9"/>
      <c r="E779" s="9"/>
      <c r="F779" s="9"/>
      <c r="G779" s="9"/>
      <c r="H779" s="9"/>
      <c r="I779" s="9"/>
      <c r="J779" s="9"/>
      <c r="K779" s="9"/>
      <c r="L779" s="9"/>
      <c r="M779" s="9"/>
      <c r="N779" s="9"/>
      <c r="O779" s="9"/>
      <c r="P779" s="9"/>
      <c r="S779" s="9"/>
      <c r="V779" s="9"/>
      <c r="W779" s="17"/>
      <c r="X779" s="9"/>
      <c r="Y779" s="9"/>
      <c r="Z779" s="9"/>
      <c r="AA779" s="9"/>
      <c r="AB779" s="9"/>
      <c r="AC779" s="9"/>
      <c r="AD779" s="9"/>
      <c r="AE779" s="9"/>
      <c r="AF779" s="9"/>
      <c r="AG779" s="9"/>
      <c r="AH779" s="9"/>
    </row>
    <row r="780" spans="1:34" x14ac:dyDescent="0.25">
      <c r="A780" s="9"/>
      <c r="B780" s="9"/>
      <c r="C780" s="9"/>
      <c r="D780" s="9"/>
      <c r="E780" s="9"/>
      <c r="F780" s="9"/>
      <c r="G780" s="9"/>
      <c r="H780" s="9"/>
      <c r="I780" s="9"/>
      <c r="J780" s="9"/>
      <c r="K780" s="9"/>
      <c r="L780" s="9"/>
      <c r="M780" s="9"/>
      <c r="N780" s="9"/>
      <c r="O780" s="9"/>
      <c r="P780" s="9"/>
      <c r="S780" s="9"/>
      <c r="V780" s="9"/>
      <c r="W780" s="17"/>
      <c r="X780" s="9"/>
      <c r="Y780" s="9"/>
      <c r="Z780" s="9"/>
      <c r="AA780" s="9"/>
      <c r="AB780" s="9"/>
      <c r="AC780" s="9"/>
      <c r="AD780" s="9"/>
      <c r="AE780" s="9"/>
      <c r="AF780" s="9"/>
      <c r="AG780" s="9"/>
      <c r="AH780" s="9"/>
    </row>
    <row r="781" spans="1:34" x14ac:dyDescent="0.25">
      <c r="A781" s="9"/>
      <c r="B781" s="9"/>
      <c r="C781" s="9"/>
      <c r="D781" s="9"/>
      <c r="E781" s="9"/>
      <c r="F781" s="9"/>
      <c r="G781" s="9"/>
      <c r="H781" s="9"/>
      <c r="I781" s="9"/>
      <c r="J781" s="9"/>
      <c r="K781" s="9"/>
      <c r="L781" s="9"/>
      <c r="M781" s="9"/>
      <c r="N781" s="9"/>
      <c r="O781" s="9"/>
      <c r="P781" s="9"/>
      <c r="S781" s="9"/>
      <c r="V781" s="9"/>
      <c r="W781" s="17"/>
      <c r="X781" s="9"/>
      <c r="Y781" s="9"/>
      <c r="Z781" s="9"/>
      <c r="AA781" s="9"/>
      <c r="AB781" s="9"/>
      <c r="AC781" s="9"/>
      <c r="AD781" s="9"/>
      <c r="AE781" s="9"/>
      <c r="AF781" s="9"/>
      <c r="AG781" s="9"/>
      <c r="AH781" s="9"/>
    </row>
    <row r="782" spans="1:34" x14ac:dyDescent="0.25">
      <c r="A782" s="9"/>
      <c r="B782" s="9"/>
      <c r="C782" s="9"/>
      <c r="D782" s="9"/>
      <c r="E782" s="9"/>
      <c r="F782" s="9"/>
      <c r="G782" s="9"/>
      <c r="H782" s="9"/>
      <c r="I782" s="9"/>
      <c r="J782" s="9"/>
      <c r="K782" s="9"/>
      <c r="L782" s="9"/>
      <c r="M782" s="9"/>
      <c r="N782" s="9"/>
      <c r="O782" s="9"/>
      <c r="P782" s="9"/>
      <c r="S782" s="9"/>
      <c r="V782" s="9"/>
      <c r="W782" s="17"/>
      <c r="X782" s="9"/>
      <c r="Y782" s="9"/>
      <c r="Z782" s="9"/>
      <c r="AA782" s="9"/>
      <c r="AB782" s="9"/>
      <c r="AC782" s="9"/>
      <c r="AD782" s="9"/>
      <c r="AE782" s="9"/>
      <c r="AF782" s="9"/>
      <c r="AG782" s="9"/>
      <c r="AH782" s="9"/>
    </row>
    <row r="783" spans="1:34" x14ac:dyDescent="0.25">
      <c r="A783" s="9"/>
      <c r="B783" s="9"/>
      <c r="C783" s="9"/>
      <c r="D783" s="9"/>
      <c r="E783" s="9"/>
      <c r="F783" s="9"/>
      <c r="G783" s="9"/>
      <c r="H783" s="9"/>
      <c r="I783" s="9"/>
      <c r="J783" s="9"/>
      <c r="K783" s="9"/>
      <c r="L783" s="9"/>
      <c r="M783" s="9"/>
      <c r="N783" s="9"/>
      <c r="O783" s="9"/>
      <c r="P783" s="9"/>
      <c r="S783" s="9"/>
      <c r="V783" s="9"/>
      <c r="W783" s="17"/>
      <c r="X783" s="9"/>
      <c r="Y783" s="9"/>
      <c r="Z783" s="9"/>
      <c r="AA783" s="9"/>
      <c r="AB783" s="9"/>
      <c r="AC783" s="9"/>
      <c r="AD783" s="9"/>
      <c r="AE783" s="9"/>
      <c r="AF783" s="9"/>
      <c r="AG783" s="9"/>
      <c r="AH783" s="9"/>
    </row>
    <row r="784" spans="1:34" x14ac:dyDescent="0.25">
      <c r="A784" s="9"/>
      <c r="B784" s="9"/>
      <c r="C784" s="9"/>
      <c r="D784" s="9"/>
      <c r="E784" s="9"/>
      <c r="F784" s="9"/>
      <c r="G784" s="9"/>
      <c r="H784" s="9"/>
      <c r="I784" s="9"/>
      <c r="J784" s="9"/>
      <c r="K784" s="9"/>
      <c r="L784" s="9"/>
      <c r="M784" s="9"/>
      <c r="N784" s="9"/>
      <c r="O784" s="9"/>
      <c r="P784" s="9"/>
      <c r="S784" s="9"/>
      <c r="V784" s="9"/>
      <c r="W784" s="17"/>
      <c r="X784" s="9"/>
      <c r="Y784" s="9"/>
      <c r="Z784" s="9"/>
      <c r="AA784" s="9"/>
      <c r="AB784" s="9"/>
      <c r="AC784" s="9"/>
      <c r="AD784" s="9"/>
      <c r="AE784" s="9"/>
      <c r="AF784" s="9"/>
      <c r="AG784" s="9"/>
      <c r="AH784" s="9"/>
    </row>
    <row r="785" spans="1:34" x14ac:dyDescent="0.25">
      <c r="A785" s="9"/>
      <c r="B785" s="9"/>
      <c r="C785" s="9"/>
      <c r="D785" s="9"/>
      <c r="E785" s="9"/>
      <c r="F785" s="9"/>
      <c r="G785" s="9"/>
      <c r="H785" s="9"/>
      <c r="I785" s="9"/>
      <c r="J785" s="9"/>
      <c r="K785" s="9"/>
      <c r="L785" s="9"/>
      <c r="M785" s="9"/>
      <c r="N785" s="9"/>
      <c r="O785" s="9"/>
      <c r="P785" s="9"/>
      <c r="S785" s="9"/>
      <c r="V785" s="9"/>
      <c r="W785" s="17"/>
      <c r="X785" s="9"/>
      <c r="Y785" s="9"/>
      <c r="Z785" s="9"/>
      <c r="AA785" s="9"/>
      <c r="AB785" s="9"/>
      <c r="AC785" s="9"/>
      <c r="AD785" s="9"/>
      <c r="AE785" s="9"/>
      <c r="AF785" s="9"/>
      <c r="AG785" s="9"/>
      <c r="AH785" s="9"/>
    </row>
    <row r="786" spans="1:34" x14ac:dyDescent="0.25">
      <c r="A786" s="9"/>
      <c r="B786" s="9"/>
      <c r="C786" s="9"/>
      <c r="D786" s="9"/>
      <c r="E786" s="9"/>
      <c r="F786" s="9"/>
      <c r="G786" s="9"/>
      <c r="H786" s="9"/>
      <c r="I786" s="9"/>
      <c r="J786" s="9"/>
      <c r="K786" s="9"/>
      <c r="L786" s="9"/>
      <c r="M786" s="9"/>
      <c r="N786" s="9"/>
      <c r="O786" s="9"/>
      <c r="P786" s="9"/>
      <c r="S786" s="9"/>
      <c r="V786" s="9"/>
      <c r="W786" s="17"/>
      <c r="X786" s="9"/>
      <c r="Y786" s="9"/>
      <c r="Z786" s="9"/>
      <c r="AA786" s="9"/>
      <c r="AB786" s="9"/>
      <c r="AC786" s="9"/>
      <c r="AD786" s="9"/>
      <c r="AE786" s="9"/>
      <c r="AF786" s="9"/>
      <c r="AG786" s="9"/>
      <c r="AH786" s="9"/>
    </row>
    <row r="787" spans="1:34" x14ac:dyDescent="0.25">
      <c r="A787" s="9"/>
      <c r="B787" s="9"/>
      <c r="C787" s="9"/>
      <c r="D787" s="9"/>
      <c r="E787" s="9"/>
      <c r="F787" s="9"/>
      <c r="G787" s="9"/>
      <c r="H787" s="9"/>
      <c r="I787" s="9"/>
      <c r="J787" s="9"/>
      <c r="K787" s="9"/>
      <c r="L787" s="9"/>
      <c r="M787" s="9"/>
      <c r="N787" s="9"/>
      <c r="O787" s="9"/>
      <c r="P787" s="9"/>
      <c r="S787" s="9"/>
      <c r="V787" s="9"/>
      <c r="W787" s="17"/>
      <c r="X787" s="9"/>
      <c r="Y787" s="9"/>
      <c r="Z787" s="9"/>
      <c r="AA787" s="9"/>
      <c r="AB787" s="9"/>
      <c r="AC787" s="9"/>
      <c r="AD787" s="9"/>
      <c r="AE787" s="9"/>
      <c r="AF787" s="9"/>
      <c r="AG787" s="9"/>
      <c r="AH787" s="9"/>
    </row>
    <row r="788" spans="1:34" x14ac:dyDescent="0.25">
      <c r="A788" s="9"/>
      <c r="B788" s="9"/>
      <c r="C788" s="9"/>
      <c r="D788" s="9"/>
      <c r="E788" s="9"/>
      <c r="F788" s="9"/>
      <c r="G788" s="9"/>
      <c r="H788" s="9"/>
      <c r="I788" s="9"/>
      <c r="J788" s="9"/>
      <c r="K788" s="9"/>
      <c r="L788" s="9"/>
      <c r="M788" s="9"/>
      <c r="N788" s="9"/>
      <c r="O788" s="9"/>
      <c r="P788" s="9"/>
      <c r="S788" s="9"/>
      <c r="V788" s="9"/>
      <c r="W788" s="17"/>
      <c r="X788" s="9"/>
      <c r="Y788" s="9"/>
      <c r="Z788" s="9"/>
      <c r="AA788" s="9"/>
      <c r="AB788" s="9"/>
      <c r="AC788" s="9"/>
      <c r="AD788" s="9"/>
      <c r="AE788" s="9"/>
      <c r="AF788" s="9"/>
      <c r="AG788" s="9"/>
      <c r="AH788" s="9"/>
    </row>
    <row r="789" spans="1:34" x14ac:dyDescent="0.25">
      <c r="A789" s="9"/>
      <c r="B789" s="9"/>
      <c r="C789" s="9"/>
      <c r="D789" s="9"/>
      <c r="E789" s="9"/>
      <c r="F789" s="9"/>
      <c r="G789" s="9"/>
      <c r="H789" s="9"/>
      <c r="I789" s="9"/>
      <c r="J789" s="9"/>
      <c r="K789" s="9"/>
      <c r="L789" s="9"/>
      <c r="M789" s="9"/>
      <c r="N789" s="9"/>
      <c r="O789" s="9"/>
      <c r="P789" s="9"/>
      <c r="S789" s="9"/>
      <c r="V789" s="9"/>
      <c r="W789" s="17"/>
      <c r="X789" s="9"/>
      <c r="Y789" s="9"/>
      <c r="Z789" s="9"/>
      <c r="AA789" s="9"/>
      <c r="AB789" s="9"/>
      <c r="AC789" s="9"/>
      <c r="AD789" s="9"/>
      <c r="AE789" s="9"/>
      <c r="AF789" s="9"/>
      <c r="AG789" s="9"/>
      <c r="AH789" s="9"/>
    </row>
    <row r="790" spans="1:34" x14ac:dyDescent="0.25">
      <c r="A790" s="9"/>
      <c r="B790" s="9"/>
      <c r="C790" s="9"/>
      <c r="D790" s="9"/>
      <c r="E790" s="9"/>
      <c r="F790" s="9"/>
      <c r="G790" s="9"/>
      <c r="H790" s="9"/>
      <c r="I790" s="9"/>
      <c r="J790" s="9"/>
      <c r="K790" s="9"/>
      <c r="L790" s="9"/>
      <c r="M790" s="9"/>
      <c r="N790" s="9"/>
      <c r="O790" s="9"/>
      <c r="P790" s="9"/>
      <c r="S790" s="9"/>
      <c r="V790" s="9"/>
      <c r="W790" s="17"/>
      <c r="X790" s="9"/>
      <c r="Y790" s="9"/>
      <c r="Z790" s="9"/>
      <c r="AA790" s="9"/>
      <c r="AB790" s="9"/>
      <c r="AC790" s="9"/>
      <c r="AD790" s="9"/>
      <c r="AE790" s="9"/>
      <c r="AF790" s="9"/>
      <c r="AG790" s="9"/>
      <c r="AH790" s="9"/>
    </row>
    <row r="791" spans="1:34" x14ac:dyDescent="0.25">
      <c r="A791" s="9"/>
      <c r="B791" s="9"/>
      <c r="C791" s="9"/>
      <c r="D791" s="9"/>
      <c r="E791" s="9"/>
      <c r="F791" s="9"/>
      <c r="G791" s="9"/>
      <c r="H791" s="9"/>
      <c r="I791" s="9"/>
      <c r="J791" s="9"/>
      <c r="K791" s="9"/>
      <c r="L791" s="9"/>
      <c r="M791" s="9"/>
      <c r="N791" s="9"/>
      <c r="O791" s="9"/>
      <c r="P791" s="9"/>
      <c r="S791" s="9"/>
      <c r="V791" s="9"/>
      <c r="W791" s="17"/>
      <c r="X791" s="9"/>
      <c r="Y791" s="9"/>
      <c r="Z791" s="9"/>
      <c r="AA791" s="9"/>
      <c r="AB791" s="9"/>
      <c r="AC791" s="9"/>
      <c r="AD791" s="9"/>
      <c r="AE791" s="9"/>
      <c r="AF791" s="9"/>
      <c r="AG791" s="9"/>
      <c r="AH791" s="9"/>
    </row>
    <row r="792" spans="1:34" x14ac:dyDescent="0.25">
      <c r="A792" s="9"/>
      <c r="B792" s="9"/>
      <c r="C792" s="9"/>
      <c r="D792" s="9"/>
      <c r="E792" s="9"/>
      <c r="F792" s="9"/>
      <c r="G792" s="9"/>
      <c r="H792" s="9"/>
      <c r="I792" s="9"/>
      <c r="J792" s="9"/>
      <c r="K792" s="9"/>
      <c r="L792" s="9"/>
      <c r="M792" s="9"/>
      <c r="N792" s="9"/>
      <c r="O792" s="9"/>
      <c r="P792" s="9"/>
      <c r="S792" s="9"/>
      <c r="V792" s="9"/>
      <c r="W792" s="17"/>
      <c r="X792" s="9"/>
      <c r="Y792" s="9"/>
      <c r="Z792" s="9"/>
      <c r="AA792" s="9"/>
      <c r="AB792" s="9"/>
      <c r="AC792" s="9"/>
      <c r="AD792" s="9"/>
      <c r="AE792" s="9"/>
      <c r="AF792" s="9"/>
      <c r="AG792" s="9"/>
      <c r="AH792" s="9"/>
    </row>
    <row r="793" spans="1:34" x14ac:dyDescent="0.25">
      <c r="A793" s="9"/>
      <c r="B793" s="9"/>
      <c r="C793" s="9"/>
      <c r="D793" s="9"/>
      <c r="E793" s="9"/>
      <c r="F793" s="9"/>
      <c r="G793" s="9"/>
      <c r="H793" s="9"/>
      <c r="I793" s="9"/>
      <c r="J793" s="9"/>
      <c r="K793" s="9"/>
      <c r="L793" s="9"/>
      <c r="M793" s="9"/>
      <c r="N793" s="9"/>
      <c r="O793" s="9"/>
      <c r="P793" s="9"/>
      <c r="S793" s="9"/>
      <c r="V793" s="9"/>
      <c r="W793" s="17"/>
      <c r="X793" s="9"/>
      <c r="Y793" s="9"/>
      <c r="Z793" s="9"/>
      <c r="AA793" s="9"/>
      <c r="AB793" s="9"/>
      <c r="AC793" s="9"/>
      <c r="AD793" s="9"/>
      <c r="AE793" s="9"/>
      <c r="AF793" s="9"/>
      <c r="AG793" s="9"/>
      <c r="AH793" s="9"/>
    </row>
    <row r="794" spans="1:34" x14ac:dyDescent="0.25">
      <c r="A794" s="9"/>
      <c r="B794" s="9"/>
      <c r="C794" s="9"/>
      <c r="D794" s="9"/>
      <c r="E794" s="9"/>
      <c r="F794" s="9"/>
      <c r="G794" s="9"/>
      <c r="H794" s="9"/>
      <c r="I794" s="9"/>
      <c r="J794" s="9"/>
      <c r="K794" s="9"/>
      <c r="L794" s="9"/>
      <c r="M794" s="9"/>
      <c r="N794" s="9"/>
      <c r="O794" s="9"/>
      <c r="P794" s="9"/>
      <c r="S794" s="9"/>
      <c r="V794" s="9"/>
      <c r="W794" s="17"/>
      <c r="X794" s="9"/>
      <c r="Y794" s="9"/>
      <c r="Z794" s="9"/>
      <c r="AA794" s="9"/>
      <c r="AB794" s="9"/>
      <c r="AC794" s="9"/>
      <c r="AD794" s="9"/>
      <c r="AE794" s="9"/>
      <c r="AF794" s="9"/>
      <c r="AG794" s="9"/>
      <c r="AH794" s="9"/>
    </row>
    <row r="795" spans="1:34" x14ac:dyDescent="0.25">
      <c r="A795" s="9"/>
      <c r="B795" s="9"/>
      <c r="C795" s="9"/>
      <c r="D795" s="9"/>
      <c r="E795" s="9"/>
      <c r="F795" s="9"/>
      <c r="G795" s="9"/>
      <c r="H795" s="9"/>
      <c r="I795" s="9"/>
      <c r="J795" s="9"/>
      <c r="K795" s="9"/>
      <c r="L795" s="9"/>
      <c r="M795" s="9"/>
      <c r="N795" s="9"/>
      <c r="O795" s="9"/>
      <c r="P795" s="9"/>
      <c r="S795" s="9"/>
      <c r="V795" s="9"/>
      <c r="W795" s="17"/>
      <c r="X795" s="9"/>
      <c r="Y795" s="9"/>
      <c r="Z795" s="9"/>
      <c r="AA795" s="9"/>
      <c r="AB795" s="9"/>
      <c r="AC795" s="9"/>
      <c r="AD795" s="9"/>
      <c r="AE795" s="9"/>
      <c r="AF795" s="9"/>
      <c r="AG795" s="9"/>
      <c r="AH795" s="9"/>
    </row>
    <row r="796" spans="1:34" x14ac:dyDescent="0.25">
      <c r="A796" s="9"/>
      <c r="B796" s="9"/>
      <c r="C796" s="9"/>
      <c r="D796" s="9"/>
      <c r="E796" s="9"/>
      <c r="F796" s="9"/>
      <c r="G796" s="9"/>
      <c r="H796" s="9"/>
      <c r="I796" s="9"/>
      <c r="J796" s="9"/>
      <c r="K796" s="9"/>
      <c r="L796" s="9"/>
      <c r="M796" s="9"/>
      <c r="N796" s="9"/>
      <c r="O796" s="9"/>
      <c r="P796" s="9"/>
      <c r="S796" s="9"/>
      <c r="V796" s="9"/>
      <c r="W796" s="17"/>
      <c r="X796" s="9"/>
      <c r="Y796" s="9"/>
      <c r="Z796" s="9"/>
      <c r="AA796" s="9"/>
      <c r="AB796" s="9"/>
      <c r="AC796" s="9"/>
      <c r="AD796" s="9"/>
      <c r="AE796" s="9"/>
      <c r="AF796" s="9"/>
      <c r="AG796" s="9"/>
      <c r="AH796" s="9"/>
    </row>
    <row r="797" spans="1:34" x14ac:dyDescent="0.25">
      <c r="A797" s="9"/>
      <c r="B797" s="9"/>
      <c r="C797" s="9"/>
      <c r="D797" s="9"/>
      <c r="E797" s="9"/>
      <c r="F797" s="9"/>
      <c r="G797" s="9"/>
      <c r="H797" s="9"/>
      <c r="I797" s="9"/>
      <c r="J797" s="9"/>
      <c r="K797" s="9"/>
      <c r="L797" s="9"/>
      <c r="M797" s="9"/>
      <c r="N797" s="9"/>
      <c r="O797" s="9"/>
      <c r="P797" s="9"/>
      <c r="S797" s="9"/>
      <c r="V797" s="9"/>
      <c r="W797" s="17"/>
      <c r="X797" s="9"/>
      <c r="Y797" s="9"/>
      <c r="Z797" s="9"/>
      <c r="AA797" s="9"/>
      <c r="AB797" s="9"/>
      <c r="AC797" s="9"/>
      <c r="AD797" s="9"/>
      <c r="AE797" s="9"/>
      <c r="AF797" s="9"/>
      <c r="AG797" s="9"/>
      <c r="AH797" s="9"/>
    </row>
    <row r="798" spans="1:34" x14ac:dyDescent="0.25">
      <c r="A798" s="9"/>
      <c r="B798" s="9"/>
      <c r="C798" s="9"/>
      <c r="D798" s="9"/>
      <c r="E798" s="9"/>
      <c r="F798" s="9"/>
      <c r="G798" s="9"/>
      <c r="H798" s="9"/>
      <c r="I798" s="9"/>
      <c r="J798" s="9"/>
      <c r="K798" s="9"/>
      <c r="L798" s="9"/>
      <c r="M798" s="9"/>
      <c r="N798" s="9"/>
      <c r="O798" s="9"/>
      <c r="P798" s="9"/>
      <c r="S798" s="9"/>
      <c r="V798" s="9"/>
      <c r="W798" s="17"/>
      <c r="X798" s="9"/>
      <c r="Y798" s="9"/>
      <c r="Z798" s="9"/>
      <c r="AA798" s="9"/>
      <c r="AB798" s="9"/>
      <c r="AC798" s="9"/>
      <c r="AD798" s="9"/>
      <c r="AE798" s="9"/>
      <c r="AF798" s="9"/>
      <c r="AG798" s="9"/>
      <c r="AH798" s="9"/>
    </row>
    <row r="799" spans="1:34" x14ac:dyDescent="0.25">
      <c r="A799" s="9"/>
      <c r="B799" s="9"/>
      <c r="C799" s="9"/>
      <c r="D799" s="9"/>
      <c r="E799" s="9"/>
      <c r="F799" s="9"/>
      <c r="G799" s="9"/>
      <c r="H799" s="9"/>
      <c r="I799" s="9"/>
      <c r="J799" s="9"/>
      <c r="K799" s="9"/>
      <c r="L799" s="9"/>
      <c r="M799" s="9"/>
      <c r="N799" s="9"/>
      <c r="O799" s="9"/>
      <c r="P799" s="9"/>
      <c r="S799" s="9"/>
      <c r="V799" s="9"/>
      <c r="W799" s="17"/>
      <c r="X799" s="9"/>
      <c r="Y799" s="9"/>
      <c r="Z799" s="9"/>
      <c r="AA799" s="9"/>
      <c r="AB799" s="9"/>
      <c r="AC799" s="9"/>
      <c r="AD799" s="9"/>
      <c r="AE799" s="9"/>
      <c r="AF799" s="9"/>
      <c r="AG799" s="9"/>
      <c r="AH799" s="9"/>
    </row>
    <row r="800" spans="1:34" x14ac:dyDescent="0.25">
      <c r="A800" s="9"/>
      <c r="B800" s="9"/>
      <c r="C800" s="9"/>
      <c r="D800" s="9"/>
      <c r="E800" s="9"/>
      <c r="F800" s="9"/>
      <c r="G800" s="9"/>
      <c r="H800" s="9"/>
      <c r="I800" s="9"/>
      <c r="J800" s="9"/>
      <c r="K800" s="9"/>
      <c r="L800" s="9"/>
      <c r="M800" s="9"/>
      <c r="N800" s="9"/>
      <c r="O800" s="9"/>
      <c r="P800" s="9"/>
      <c r="S800" s="9"/>
      <c r="V800" s="9"/>
      <c r="W800" s="17"/>
      <c r="X800" s="9"/>
      <c r="Y800" s="9"/>
      <c r="Z800" s="9"/>
      <c r="AA800" s="9"/>
      <c r="AB800" s="9"/>
      <c r="AC800" s="9"/>
      <c r="AD800" s="9"/>
      <c r="AE800" s="9"/>
      <c r="AF800" s="9"/>
      <c r="AG800" s="9"/>
      <c r="AH800" s="9"/>
    </row>
    <row r="801" spans="1:34" x14ac:dyDescent="0.25">
      <c r="A801" s="9"/>
      <c r="B801" s="9"/>
      <c r="C801" s="9"/>
      <c r="D801" s="9"/>
      <c r="E801" s="9"/>
      <c r="F801" s="9"/>
      <c r="G801" s="9"/>
      <c r="H801" s="9"/>
      <c r="I801" s="9"/>
      <c r="J801" s="9"/>
      <c r="K801" s="9"/>
      <c r="L801" s="9"/>
      <c r="M801" s="9"/>
      <c r="N801" s="9"/>
      <c r="O801" s="9"/>
      <c r="P801" s="9"/>
      <c r="S801" s="9"/>
      <c r="V801" s="9"/>
      <c r="W801" s="17"/>
      <c r="X801" s="9"/>
      <c r="Y801" s="9"/>
      <c r="Z801" s="9"/>
      <c r="AA801" s="9"/>
      <c r="AB801" s="9"/>
      <c r="AC801" s="9"/>
      <c r="AD801" s="9"/>
      <c r="AE801" s="9"/>
      <c r="AF801" s="9"/>
      <c r="AG801" s="9"/>
      <c r="AH801" s="9"/>
    </row>
    <row r="802" spans="1:34" x14ac:dyDescent="0.25">
      <c r="A802" s="9"/>
      <c r="B802" s="9"/>
      <c r="C802" s="9"/>
      <c r="D802" s="9"/>
      <c r="E802" s="9"/>
      <c r="F802" s="9"/>
      <c r="G802" s="9"/>
      <c r="H802" s="9"/>
      <c r="I802" s="9"/>
      <c r="J802" s="9"/>
      <c r="K802" s="9"/>
      <c r="L802" s="9"/>
      <c r="M802" s="9"/>
      <c r="N802" s="9"/>
      <c r="O802" s="9"/>
      <c r="P802" s="9"/>
      <c r="S802" s="9"/>
      <c r="V802" s="9"/>
      <c r="W802" s="17"/>
      <c r="X802" s="9"/>
      <c r="Y802" s="9"/>
      <c r="Z802" s="9"/>
      <c r="AA802" s="9"/>
      <c r="AB802" s="9"/>
      <c r="AC802" s="9"/>
      <c r="AD802" s="9"/>
      <c r="AE802" s="9"/>
      <c r="AF802" s="9"/>
      <c r="AG802" s="9"/>
      <c r="AH802" s="9"/>
    </row>
    <row r="803" spans="1:34" x14ac:dyDescent="0.25">
      <c r="A803" s="9"/>
      <c r="B803" s="9"/>
      <c r="C803" s="9"/>
      <c r="D803" s="9"/>
      <c r="E803" s="9"/>
      <c r="F803" s="9"/>
      <c r="G803" s="9"/>
      <c r="H803" s="9"/>
      <c r="I803" s="9"/>
      <c r="J803" s="9"/>
      <c r="K803" s="9"/>
      <c r="L803" s="9"/>
      <c r="M803" s="9"/>
      <c r="N803" s="9"/>
      <c r="O803" s="9"/>
      <c r="P803" s="9"/>
      <c r="S803" s="9"/>
      <c r="V803" s="9"/>
      <c r="W803" s="17"/>
      <c r="X803" s="9"/>
      <c r="Y803" s="9"/>
      <c r="Z803" s="9"/>
      <c r="AA803" s="9"/>
      <c r="AB803" s="9"/>
      <c r="AC803" s="9"/>
      <c r="AD803" s="9"/>
      <c r="AE803" s="9"/>
      <c r="AF803" s="9"/>
      <c r="AG803" s="9"/>
      <c r="AH803" s="9"/>
    </row>
    <row r="804" spans="1:34" x14ac:dyDescent="0.25">
      <c r="A804" s="9"/>
      <c r="B804" s="9"/>
      <c r="C804" s="9"/>
      <c r="D804" s="9"/>
      <c r="E804" s="9"/>
      <c r="F804" s="9"/>
      <c r="G804" s="9"/>
      <c r="H804" s="9"/>
      <c r="I804" s="9"/>
      <c r="J804" s="9"/>
      <c r="K804" s="9"/>
      <c r="L804" s="9"/>
      <c r="M804" s="9"/>
      <c r="N804" s="9"/>
      <c r="O804" s="9"/>
      <c r="P804" s="9"/>
      <c r="S804" s="9"/>
      <c r="V804" s="9"/>
      <c r="W804" s="17"/>
      <c r="X804" s="9"/>
      <c r="Y804" s="9"/>
      <c r="Z804" s="9"/>
      <c r="AA804" s="9"/>
      <c r="AB804" s="9"/>
      <c r="AC804" s="9"/>
      <c r="AD804" s="9"/>
      <c r="AE804" s="9"/>
      <c r="AF804" s="9"/>
      <c r="AG804" s="9"/>
      <c r="AH804" s="9"/>
    </row>
    <row r="805" spans="1:34" x14ac:dyDescent="0.25">
      <c r="A805" s="9"/>
      <c r="B805" s="9"/>
      <c r="C805" s="9"/>
      <c r="D805" s="9"/>
      <c r="E805" s="9"/>
      <c r="F805" s="9"/>
      <c r="G805" s="9"/>
      <c r="H805" s="9"/>
      <c r="I805" s="9"/>
      <c r="J805" s="9"/>
      <c r="K805" s="9"/>
      <c r="L805" s="9"/>
      <c r="M805" s="9"/>
      <c r="N805" s="9"/>
      <c r="O805" s="9"/>
      <c r="P805" s="9"/>
      <c r="S805" s="9"/>
      <c r="V805" s="9"/>
      <c r="W805" s="17"/>
      <c r="X805" s="9"/>
      <c r="Y805" s="9"/>
      <c r="Z805" s="9"/>
      <c r="AA805" s="9"/>
      <c r="AB805" s="9"/>
      <c r="AC805" s="9"/>
      <c r="AD805" s="9"/>
      <c r="AE805" s="9"/>
      <c r="AF805" s="9"/>
      <c r="AG805" s="9"/>
      <c r="AH805" s="9"/>
    </row>
    <row r="806" spans="1:34" x14ac:dyDescent="0.25">
      <c r="A806" s="9"/>
      <c r="B806" s="9"/>
      <c r="C806" s="9"/>
      <c r="D806" s="9"/>
      <c r="E806" s="9"/>
      <c r="F806" s="9"/>
      <c r="G806" s="9"/>
      <c r="H806" s="9"/>
      <c r="I806" s="9"/>
      <c r="J806" s="9"/>
      <c r="K806" s="9"/>
      <c r="L806" s="9"/>
      <c r="M806" s="9"/>
      <c r="N806" s="9"/>
      <c r="O806" s="9"/>
      <c r="P806" s="9"/>
      <c r="S806" s="9"/>
      <c r="V806" s="9"/>
      <c r="W806" s="17"/>
      <c r="X806" s="9"/>
      <c r="Y806" s="9"/>
      <c r="Z806" s="9"/>
      <c r="AA806" s="9"/>
      <c r="AB806" s="9"/>
      <c r="AC806" s="9"/>
      <c r="AD806" s="9"/>
      <c r="AE806" s="9"/>
      <c r="AF806" s="9"/>
      <c r="AG806" s="9"/>
      <c r="AH806" s="9"/>
    </row>
    <row r="807" spans="1:34" x14ac:dyDescent="0.25">
      <c r="A807" s="9"/>
      <c r="B807" s="9"/>
      <c r="C807" s="9"/>
      <c r="D807" s="9"/>
      <c r="E807" s="9"/>
      <c r="F807" s="9"/>
      <c r="G807" s="9"/>
      <c r="H807" s="9"/>
      <c r="I807" s="9"/>
      <c r="J807" s="9"/>
      <c r="K807" s="9"/>
      <c r="L807" s="9"/>
      <c r="M807" s="9"/>
      <c r="N807" s="9"/>
      <c r="O807" s="9"/>
      <c r="P807" s="9"/>
      <c r="S807" s="9"/>
      <c r="V807" s="9"/>
      <c r="W807" s="17"/>
      <c r="X807" s="9"/>
      <c r="Y807" s="9"/>
      <c r="Z807" s="9"/>
      <c r="AA807" s="9"/>
      <c r="AB807" s="9"/>
      <c r="AC807" s="9"/>
      <c r="AD807" s="9"/>
      <c r="AE807" s="9"/>
      <c r="AF807" s="9"/>
      <c r="AG807" s="9"/>
      <c r="AH807" s="9"/>
    </row>
    <row r="808" spans="1:34" x14ac:dyDescent="0.25">
      <c r="A808" s="9"/>
      <c r="B808" s="9"/>
      <c r="C808" s="9"/>
      <c r="D808" s="9"/>
      <c r="E808" s="9"/>
      <c r="F808" s="9"/>
      <c r="G808" s="9"/>
      <c r="H808" s="9"/>
      <c r="I808" s="9"/>
      <c r="J808" s="9"/>
      <c r="K808" s="9"/>
      <c r="L808" s="9"/>
      <c r="M808" s="9"/>
      <c r="N808" s="9"/>
      <c r="O808" s="9"/>
      <c r="P808" s="9"/>
      <c r="S808" s="9"/>
      <c r="V808" s="9"/>
      <c r="W808" s="17"/>
      <c r="X808" s="9"/>
      <c r="Y808" s="9"/>
      <c r="Z808" s="9"/>
      <c r="AA808" s="9"/>
      <c r="AB808" s="9"/>
      <c r="AC808" s="9"/>
      <c r="AD808" s="9"/>
      <c r="AE808" s="9"/>
      <c r="AF808" s="9"/>
      <c r="AG808" s="9"/>
      <c r="AH808" s="9"/>
    </row>
    <row r="809" spans="1:34" x14ac:dyDescent="0.25">
      <c r="A809" s="9"/>
      <c r="B809" s="9"/>
      <c r="C809" s="9"/>
      <c r="D809" s="9"/>
      <c r="E809" s="9"/>
      <c r="F809" s="9"/>
      <c r="G809" s="9"/>
      <c r="H809" s="9"/>
      <c r="I809" s="9"/>
      <c r="J809" s="9"/>
      <c r="K809" s="9"/>
      <c r="L809" s="9"/>
      <c r="M809" s="9"/>
      <c r="N809" s="9"/>
      <c r="O809" s="9"/>
      <c r="P809" s="9"/>
      <c r="S809" s="9"/>
      <c r="V809" s="9"/>
      <c r="W809" s="17"/>
      <c r="X809" s="9"/>
      <c r="Y809" s="9"/>
      <c r="Z809" s="9"/>
      <c r="AA809" s="9"/>
      <c r="AB809" s="9"/>
      <c r="AC809" s="9"/>
      <c r="AD809" s="9"/>
      <c r="AE809" s="9"/>
      <c r="AF809" s="9"/>
      <c r="AG809" s="9"/>
      <c r="AH809" s="9"/>
    </row>
    <row r="810" spans="1:34" x14ac:dyDescent="0.25">
      <c r="A810" s="9"/>
      <c r="B810" s="9"/>
      <c r="C810" s="9"/>
      <c r="D810" s="9"/>
      <c r="E810" s="9"/>
      <c r="F810" s="9"/>
      <c r="G810" s="9"/>
      <c r="H810" s="9"/>
      <c r="I810" s="9"/>
      <c r="J810" s="9"/>
      <c r="K810" s="9"/>
      <c r="L810" s="9"/>
      <c r="M810" s="9"/>
      <c r="N810" s="9"/>
      <c r="O810" s="9"/>
      <c r="P810" s="9"/>
      <c r="S810" s="9"/>
      <c r="V810" s="9"/>
      <c r="W810" s="17"/>
      <c r="X810" s="9"/>
      <c r="Y810" s="9"/>
      <c r="Z810" s="9"/>
      <c r="AA810" s="9"/>
      <c r="AB810" s="9"/>
      <c r="AC810" s="9"/>
      <c r="AD810" s="9"/>
      <c r="AE810" s="9"/>
      <c r="AF810" s="9"/>
      <c r="AG810" s="9"/>
      <c r="AH810" s="9"/>
    </row>
    <row r="811" spans="1:34" x14ac:dyDescent="0.25">
      <c r="A811" s="9"/>
      <c r="B811" s="9"/>
      <c r="C811" s="9"/>
      <c r="D811" s="9"/>
      <c r="E811" s="9"/>
      <c r="F811" s="9"/>
      <c r="G811" s="9"/>
      <c r="H811" s="9"/>
      <c r="I811" s="9"/>
      <c r="J811" s="9"/>
      <c r="K811" s="9"/>
      <c r="L811" s="9"/>
      <c r="M811" s="9"/>
      <c r="N811" s="9"/>
      <c r="O811" s="9"/>
      <c r="P811" s="9"/>
      <c r="S811" s="9"/>
      <c r="V811" s="9"/>
      <c r="W811" s="17"/>
      <c r="X811" s="9"/>
      <c r="Y811" s="9"/>
      <c r="Z811" s="9"/>
      <c r="AA811" s="9"/>
      <c r="AB811" s="9"/>
      <c r="AC811" s="9"/>
      <c r="AD811" s="9"/>
      <c r="AE811" s="9"/>
      <c r="AF811" s="9"/>
      <c r="AG811" s="9"/>
      <c r="AH811" s="9"/>
    </row>
    <row r="812" spans="1:34" x14ac:dyDescent="0.25">
      <c r="A812" s="9"/>
      <c r="B812" s="9"/>
      <c r="C812" s="9"/>
      <c r="D812" s="9"/>
      <c r="E812" s="9"/>
      <c r="F812" s="9"/>
      <c r="G812" s="9"/>
      <c r="H812" s="9"/>
      <c r="I812" s="9"/>
      <c r="J812" s="9"/>
      <c r="K812" s="9"/>
      <c r="L812" s="9"/>
      <c r="M812" s="9"/>
      <c r="N812" s="9"/>
      <c r="O812" s="9"/>
      <c r="P812" s="9"/>
      <c r="S812" s="9"/>
      <c r="V812" s="9"/>
      <c r="W812" s="17"/>
      <c r="X812" s="9"/>
      <c r="Y812" s="9"/>
      <c r="Z812" s="9"/>
      <c r="AA812" s="9"/>
      <c r="AB812" s="9"/>
      <c r="AC812" s="9"/>
      <c r="AD812" s="9"/>
      <c r="AE812" s="9"/>
      <c r="AF812" s="9"/>
      <c r="AG812" s="9"/>
      <c r="AH812" s="9"/>
    </row>
    <row r="813" spans="1:34" x14ac:dyDescent="0.25">
      <c r="A813" s="9"/>
      <c r="B813" s="9"/>
      <c r="C813" s="9"/>
      <c r="D813" s="9"/>
      <c r="E813" s="9"/>
      <c r="F813" s="9"/>
      <c r="G813" s="9"/>
      <c r="H813" s="9"/>
      <c r="I813" s="9"/>
      <c r="J813" s="9"/>
      <c r="K813" s="9"/>
      <c r="L813" s="9"/>
      <c r="M813" s="9"/>
      <c r="N813" s="9"/>
      <c r="O813" s="9"/>
      <c r="P813" s="9"/>
      <c r="S813" s="9"/>
      <c r="V813" s="9"/>
      <c r="W813" s="17"/>
      <c r="X813" s="9"/>
      <c r="Y813" s="9"/>
      <c r="Z813" s="9"/>
      <c r="AA813" s="9"/>
      <c r="AB813" s="9"/>
      <c r="AC813" s="9"/>
      <c r="AD813" s="9"/>
      <c r="AE813" s="9"/>
      <c r="AF813" s="9"/>
      <c r="AG813" s="9"/>
      <c r="AH813" s="9"/>
    </row>
    <row r="814" spans="1:34" x14ac:dyDescent="0.25">
      <c r="A814" s="9"/>
      <c r="B814" s="9"/>
      <c r="C814" s="9"/>
      <c r="D814" s="9"/>
      <c r="E814" s="9"/>
      <c r="F814" s="9"/>
      <c r="G814" s="9"/>
      <c r="H814" s="9"/>
      <c r="I814" s="9"/>
      <c r="J814" s="9"/>
      <c r="K814" s="9"/>
      <c r="L814" s="9"/>
      <c r="M814" s="9"/>
      <c r="N814" s="9"/>
      <c r="O814" s="9"/>
      <c r="P814" s="9"/>
      <c r="S814" s="9"/>
      <c r="V814" s="9"/>
      <c r="W814" s="17"/>
      <c r="X814" s="9"/>
      <c r="Y814" s="9"/>
      <c r="Z814" s="9"/>
      <c r="AA814" s="9"/>
      <c r="AB814" s="9"/>
      <c r="AC814" s="9"/>
      <c r="AD814" s="9"/>
      <c r="AE814" s="9"/>
      <c r="AF814" s="9"/>
      <c r="AG814" s="9"/>
      <c r="AH814" s="9"/>
    </row>
    <row r="815" spans="1:34" x14ac:dyDescent="0.25">
      <c r="A815" s="9"/>
      <c r="B815" s="9"/>
      <c r="C815" s="9"/>
      <c r="D815" s="9"/>
      <c r="E815" s="9"/>
      <c r="F815" s="9"/>
      <c r="G815" s="9"/>
      <c r="H815" s="9"/>
      <c r="I815" s="9"/>
      <c r="J815" s="9"/>
      <c r="K815" s="9"/>
      <c r="L815" s="9"/>
      <c r="M815" s="9"/>
      <c r="N815" s="9"/>
      <c r="O815" s="9"/>
      <c r="P815" s="9"/>
      <c r="S815" s="9"/>
      <c r="V815" s="9"/>
      <c r="W815" s="17"/>
      <c r="X815" s="9"/>
      <c r="Y815" s="9"/>
      <c r="Z815" s="9"/>
      <c r="AA815" s="9"/>
      <c r="AB815" s="9"/>
      <c r="AC815" s="9"/>
      <c r="AD815" s="9"/>
      <c r="AE815" s="9"/>
      <c r="AF815" s="9"/>
      <c r="AG815" s="9"/>
      <c r="AH815" s="9"/>
    </row>
    <row r="816" spans="1:34" x14ac:dyDescent="0.25">
      <c r="A816" s="9"/>
      <c r="B816" s="9"/>
      <c r="C816" s="9"/>
      <c r="D816" s="9"/>
      <c r="E816" s="9"/>
      <c r="F816" s="9"/>
      <c r="G816" s="9"/>
      <c r="H816" s="9"/>
      <c r="I816" s="9"/>
      <c r="J816" s="9"/>
      <c r="K816" s="9"/>
      <c r="L816" s="9"/>
      <c r="M816" s="9"/>
      <c r="N816" s="9"/>
      <c r="O816" s="9"/>
      <c r="P816" s="9"/>
      <c r="S816" s="9"/>
      <c r="V816" s="9"/>
      <c r="W816" s="17"/>
      <c r="X816" s="9"/>
      <c r="Y816" s="9"/>
      <c r="Z816" s="9"/>
      <c r="AA816" s="9"/>
      <c r="AB816" s="9"/>
      <c r="AC816" s="9"/>
      <c r="AD816" s="9"/>
      <c r="AE816" s="9"/>
      <c r="AF816" s="9"/>
      <c r="AG816" s="9"/>
      <c r="AH816" s="9"/>
    </row>
    <row r="817" spans="1:34" x14ac:dyDescent="0.25">
      <c r="A817" s="9"/>
      <c r="B817" s="9"/>
      <c r="C817" s="9"/>
      <c r="D817" s="9"/>
      <c r="E817" s="9"/>
      <c r="F817" s="9"/>
      <c r="G817" s="9"/>
      <c r="H817" s="9"/>
      <c r="I817" s="9"/>
      <c r="J817" s="9"/>
      <c r="K817" s="9"/>
      <c r="L817" s="9"/>
      <c r="M817" s="9"/>
      <c r="N817" s="9"/>
      <c r="O817" s="9"/>
      <c r="P817" s="9"/>
      <c r="S817" s="9"/>
      <c r="V817" s="9"/>
      <c r="W817" s="17"/>
      <c r="X817" s="9"/>
      <c r="Y817" s="9"/>
      <c r="Z817" s="9"/>
      <c r="AA817" s="9"/>
      <c r="AB817" s="9"/>
      <c r="AC817" s="9"/>
      <c r="AD817" s="9"/>
      <c r="AE817" s="9"/>
      <c r="AF817" s="9"/>
      <c r="AG817" s="9"/>
      <c r="AH817" s="9"/>
    </row>
    <row r="818" spans="1:34" x14ac:dyDescent="0.25">
      <c r="A818" s="9"/>
      <c r="B818" s="9"/>
      <c r="C818" s="9"/>
      <c r="D818" s="9"/>
      <c r="E818" s="9"/>
      <c r="F818" s="9"/>
      <c r="G818" s="9"/>
      <c r="H818" s="9"/>
      <c r="I818" s="9"/>
      <c r="J818" s="9"/>
      <c r="K818" s="9"/>
      <c r="L818" s="9"/>
      <c r="M818" s="9"/>
      <c r="N818" s="9"/>
      <c r="O818" s="9"/>
      <c r="P818" s="9"/>
      <c r="S818" s="9"/>
      <c r="V818" s="9"/>
      <c r="W818" s="17"/>
      <c r="X818" s="9"/>
      <c r="Y818" s="9"/>
      <c r="Z818" s="9"/>
      <c r="AA818" s="9"/>
      <c r="AB818" s="9"/>
      <c r="AC818" s="9"/>
      <c r="AD818" s="9"/>
      <c r="AE818" s="9"/>
      <c r="AF818" s="9"/>
      <c r="AG818" s="9"/>
      <c r="AH818" s="9"/>
    </row>
    <row r="819" spans="1:34" x14ac:dyDescent="0.25">
      <c r="A819" s="9"/>
      <c r="B819" s="9"/>
      <c r="C819" s="9"/>
      <c r="D819" s="9"/>
      <c r="E819" s="9"/>
      <c r="F819" s="9"/>
      <c r="G819" s="9"/>
      <c r="H819" s="9"/>
      <c r="I819" s="9"/>
      <c r="J819" s="9"/>
      <c r="K819" s="9"/>
      <c r="L819" s="9"/>
      <c r="M819" s="9"/>
      <c r="N819" s="9"/>
      <c r="O819" s="9"/>
      <c r="P819" s="9"/>
      <c r="S819" s="9"/>
      <c r="V819" s="9"/>
      <c r="W819" s="17"/>
      <c r="X819" s="9"/>
      <c r="Y819" s="9"/>
      <c r="Z819" s="9"/>
      <c r="AA819" s="9"/>
      <c r="AB819" s="9"/>
      <c r="AC819" s="9"/>
      <c r="AD819" s="9"/>
      <c r="AE819" s="9"/>
      <c r="AF819" s="9"/>
      <c r="AG819" s="9"/>
      <c r="AH819" s="9"/>
    </row>
    <row r="820" spans="1:34" x14ac:dyDescent="0.25">
      <c r="A820" s="9"/>
      <c r="B820" s="9"/>
      <c r="C820" s="9"/>
      <c r="D820" s="9"/>
      <c r="E820" s="9"/>
      <c r="F820" s="9"/>
      <c r="G820" s="9"/>
      <c r="H820" s="9"/>
      <c r="I820" s="9"/>
      <c r="J820" s="9"/>
      <c r="K820" s="9"/>
      <c r="L820" s="9"/>
      <c r="M820" s="9"/>
      <c r="N820" s="9"/>
      <c r="O820" s="9"/>
      <c r="P820" s="9"/>
      <c r="S820" s="9"/>
      <c r="V820" s="9"/>
      <c r="W820" s="17"/>
      <c r="X820" s="9"/>
      <c r="Y820" s="9"/>
      <c r="Z820" s="9"/>
      <c r="AA820" s="9"/>
      <c r="AB820" s="9"/>
      <c r="AC820" s="9"/>
      <c r="AD820" s="9"/>
      <c r="AE820" s="9"/>
      <c r="AF820" s="9"/>
      <c r="AG820" s="9"/>
      <c r="AH820" s="9"/>
    </row>
    <row r="821" spans="1:34" x14ac:dyDescent="0.25">
      <c r="A821" s="9"/>
      <c r="B821" s="9"/>
      <c r="C821" s="9"/>
      <c r="D821" s="9"/>
      <c r="E821" s="9"/>
      <c r="F821" s="9"/>
      <c r="G821" s="9"/>
      <c r="H821" s="9"/>
      <c r="I821" s="9"/>
      <c r="J821" s="9"/>
      <c r="K821" s="9"/>
      <c r="L821" s="9"/>
      <c r="M821" s="9"/>
      <c r="N821" s="9"/>
      <c r="O821" s="9"/>
      <c r="P821" s="9"/>
      <c r="S821" s="9"/>
      <c r="V821" s="9"/>
      <c r="W821" s="17"/>
      <c r="X821" s="9"/>
      <c r="Y821" s="9"/>
      <c r="Z821" s="9"/>
      <c r="AA821" s="9"/>
      <c r="AB821" s="9"/>
      <c r="AC821" s="9"/>
      <c r="AD821" s="9"/>
      <c r="AE821" s="9"/>
      <c r="AF821" s="9"/>
      <c r="AG821" s="9"/>
      <c r="AH821" s="9"/>
    </row>
    <row r="822" spans="1:34" x14ac:dyDescent="0.25">
      <c r="A822" s="9"/>
      <c r="B822" s="9"/>
      <c r="C822" s="9"/>
      <c r="D822" s="9"/>
      <c r="E822" s="9"/>
      <c r="F822" s="9"/>
      <c r="G822" s="9"/>
      <c r="H822" s="9"/>
      <c r="I822" s="9"/>
      <c r="J822" s="9"/>
      <c r="K822" s="9"/>
      <c r="L822" s="9"/>
      <c r="M822" s="9"/>
      <c r="N822" s="9"/>
      <c r="O822" s="9"/>
      <c r="P822" s="9"/>
      <c r="S822" s="9"/>
      <c r="V822" s="9"/>
      <c r="W822" s="17"/>
      <c r="X822" s="9"/>
      <c r="Y822" s="9"/>
      <c r="Z822" s="9"/>
      <c r="AA822" s="9"/>
      <c r="AB822" s="9"/>
      <c r="AC822" s="9"/>
      <c r="AD822" s="9"/>
      <c r="AE822" s="9"/>
      <c r="AF822" s="9"/>
      <c r="AG822" s="9"/>
      <c r="AH822" s="9"/>
    </row>
    <row r="823" spans="1:34" x14ac:dyDescent="0.25">
      <c r="A823" s="9"/>
      <c r="B823" s="9"/>
      <c r="C823" s="9"/>
      <c r="D823" s="9"/>
      <c r="E823" s="9"/>
      <c r="F823" s="9"/>
      <c r="G823" s="9"/>
      <c r="H823" s="9"/>
      <c r="I823" s="9"/>
      <c r="J823" s="9"/>
      <c r="K823" s="9"/>
      <c r="L823" s="9"/>
      <c r="M823" s="9"/>
      <c r="N823" s="9"/>
      <c r="O823" s="9"/>
      <c r="P823" s="9"/>
      <c r="S823" s="9"/>
      <c r="V823" s="9"/>
      <c r="W823" s="17"/>
      <c r="X823" s="9"/>
      <c r="Y823" s="9"/>
      <c r="Z823" s="9"/>
      <c r="AA823" s="9"/>
      <c r="AB823" s="9"/>
      <c r="AC823" s="9"/>
      <c r="AD823" s="9"/>
      <c r="AE823" s="9"/>
      <c r="AF823" s="9"/>
      <c r="AG823" s="9"/>
      <c r="AH823" s="9"/>
    </row>
    <row r="824" spans="1:34" x14ac:dyDescent="0.25">
      <c r="A824" s="9"/>
      <c r="B824" s="9"/>
      <c r="C824" s="9"/>
      <c r="D824" s="9"/>
      <c r="E824" s="9"/>
      <c r="F824" s="9"/>
      <c r="G824" s="9"/>
      <c r="H824" s="9"/>
      <c r="I824" s="9"/>
      <c r="J824" s="9"/>
      <c r="K824" s="9"/>
      <c r="L824" s="9"/>
      <c r="M824" s="9"/>
      <c r="N824" s="9"/>
      <c r="O824" s="9"/>
      <c r="P824" s="9"/>
      <c r="S824" s="9"/>
      <c r="V824" s="9"/>
      <c r="W824" s="17"/>
      <c r="X824" s="9"/>
      <c r="Y824" s="9"/>
      <c r="Z824" s="9"/>
      <c r="AA824" s="9"/>
      <c r="AB824" s="9"/>
      <c r="AC824" s="9"/>
      <c r="AD824" s="9"/>
      <c r="AE824" s="9"/>
      <c r="AF824" s="9"/>
      <c r="AG824" s="9"/>
      <c r="AH824" s="9"/>
    </row>
    <row r="825" spans="1:34" x14ac:dyDescent="0.25">
      <c r="A825" s="9"/>
      <c r="B825" s="9"/>
      <c r="C825" s="9"/>
      <c r="D825" s="9"/>
      <c r="E825" s="9"/>
      <c r="F825" s="9"/>
      <c r="G825" s="9"/>
      <c r="H825" s="9"/>
      <c r="I825" s="9"/>
      <c r="J825" s="9"/>
      <c r="K825" s="9"/>
      <c r="L825" s="9"/>
      <c r="M825" s="9"/>
      <c r="N825" s="9"/>
      <c r="O825" s="9"/>
      <c r="P825" s="9"/>
      <c r="S825" s="9"/>
      <c r="V825" s="9"/>
      <c r="W825" s="17"/>
      <c r="X825" s="9"/>
      <c r="Y825" s="9"/>
      <c r="Z825" s="9"/>
      <c r="AA825" s="9"/>
      <c r="AB825" s="9"/>
      <c r="AC825" s="9"/>
      <c r="AD825" s="9"/>
      <c r="AE825" s="9"/>
      <c r="AF825" s="9"/>
      <c r="AG825" s="9"/>
      <c r="AH825" s="9"/>
    </row>
    <row r="826" spans="1:34" x14ac:dyDescent="0.25">
      <c r="A826" s="9"/>
      <c r="B826" s="9"/>
      <c r="C826" s="9"/>
      <c r="D826" s="9"/>
      <c r="E826" s="9"/>
      <c r="F826" s="9"/>
      <c r="G826" s="9"/>
      <c r="H826" s="9"/>
      <c r="I826" s="9"/>
      <c r="J826" s="9"/>
      <c r="K826" s="9"/>
      <c r="L826" s="9"/>
      <c r="M826" s="9"/>
      <c r="N826" s="9"/>
      <c r="O826" s="9"/>
      <c r="P826" s="9"/>
      <c r="S826" s="9"/>
      <c r="V826" s="9"/>
      <c r="W826" s="17"/>
      <c r="X826" s="9"/>
      <c r="Y826" s="9"/>
      <c r="Z826" s="9"/>
      <c r="AA826" s="9"/>
      <c r="AB826" s="9"/>
      <c r="AC826" s="9"/>
      <c r="AD826" s="9"/>
      <c r="AE826" s="9"/>
      <c r="AF826" s="9"/>
      <c r="AG826" s="9"/>
      <c r="AH826" s="9"/>
    </row>
    <row r="827" spans="1:34" x14ac:dyDescent="0.25">
      <c r="A827" s="9"/>
      <c r="B827" s="9"/>
      <c r="C827" s="9"/>
      <c r="D827" s="9"/>
      <c r="E827" s="9"/>
      <c r="F827" s="9"/>
      <c r="G827" s="9"/>
      <c r="H827" s="9"/>
      <c r="I827" s="9"/>
      <c r="J827" s="9"/>
      <c r="K827" s="9"/>
      <c r="L827" s="9"/>
      <c r="M827" s="9"/>
      <c r="N827" s="9"/>
      <c r="O827" s="9"/>
      <c r="P827" s="9"/>
      <c r="S827" s="9"/>
      <c r="V827" s="9"/>
      <c r="W827" s="17"/>
      <c r="X827" s="9"/>
      <c r="Y827" s="9"/>
      <c r="Z827" s="9"/>
      <c r="AA827" s="9"/>
      <c r="AB827" s="9"/>
      <c r="AC827" s="9"/>
      <c r="AD827" s="9"/>
      <c r="AE827" s="9"/>
      <c r="AF827" s="9"/>
      <c r="AG827" s="9"/>
      <c r="AH827" s="9"/>
    </row>
    <row r="828" spans="1:34" x14ac:dyDescent="0.25">
      <c r="A828" s="9"/>
      <c r="B828" s="9"/>
      <c r="C828" s="9"/>
      <c r="D828" s="9"/>
      <c r="E828" s="9"/>
      <c r="F828" s="9"/>
      <c r="G828" s="9"/>
      <c r="H828" s="9"/>
      <c r="I828" s="9"/>
      <c r="J828" s="9"/>
      <c r="K828" s="9"/>
      <c r="L828" s="9"/>
      <c r="M828" s="9"/>
      <c r="N828" s="9"/>
      <c r="O828" s="9"/>
      <c r="P828" s="9"/>
      <c r="S828" s="9"/>
      <c r="V828" s="9"/>
      <c r="W828" s="17"/>
      <c r="X828" s="9"/>
      <c r="Y828" s="9"/>
      <c r="Z828" s="9"/>
      <c r="AA828" s="9"/>
      <c r="AB828" s="9"/>
      <c r="AC828" s="9"/>
      <c r="AD828" s="9"/>
      <c r="AE828" s="9"/>
      <c r="AF828" s="9"/>
      <c r="AG828" s="9"/>
      <c r="AH828" s="9"/>
    </row>
    <row r="829" spans="1:34" x14ac:dyDescent="0.25">
      <c r="A829" s="9"/>
      <c r="B829" s="9"/>
      <c r="C829" s="9"/>
      <c r="D829" s="9"/>
      <c r="E829" s="9"/>
      <c r="F829" s="9"/>
      <c r="G829" s="9"/>
      <c r="H829" s="9"/>
      <c r="I829" s="9"/>
      <c r="J829" s="9"/>
      <c r="K829" s="9"/>
      <c r="L829" s="9"/>
      <c r="M829" s="9"/>
      <c r="N829" s="9"/>
      <c r="O829" s="9"/>
      <c r="P829" s="9"/>
      <c r="S829" s="9"/>
      <c r="V829" s="9"/>
      <c r="W829" s="17"/>
      <c r="X829" s="9"/>
      <c r="Y829" s="9"/>
      <c r="Z829" s="9"/>
      <c r="AA829" s="9"/>
      <c r="AB829" s="9"/>
      <c r="AC829" s="9"/>
      <c r="AD829" s="9"/>
      <c r="AE829" s="9"/>
      <c r="AF829" s="9"/>
      <c r="AG829" s="9"/>
      <c r="AH829" s="9"/>
    </row>
    <row r="830" spans="1:34" x14ac:dyDescent="0.25">
      <c r="A830" s="9"/>
      <c r="B830" s="9"/>
      <c r="C830" s="9"/>
      <c r="D830" s="9"/>
      <c r="E830" s="9"/>
      <c r="F830" s="9"/>
      <c r="G830" s="9"/>
      <c r="H830" s="9"/>
      <c r="I830" s="9"/>
      <c r="J830" s="9"/>
      <c r="K830" s="9"/>
      <c r="L830" s="9"/>
      <c r="M830" s="9"/>
      <c r="N830" s="9"/>
      <c r="O830" s="9"/>
      <c r="P830" s="9"/>
      <c r="S830" s="9"/>
      <c r="V830" s="9"/>
      <c r="W830" s="17"/>
      <c r="X830" s="9"/>
      <c r="Y830" s="9"/>
      <c r="Z830" s="9"/>
      <c r="AA830" s="9"/>
      <c r="AB830" s="9"/>
      <c r="AC830" s="9"/>
      <c r="AD830" s="9"/>
      <c r="AE830" s="9"/>
      <c r="AF830" s="9"/>
      <c r="AG830" s="9"/>
      <c r="AH830" s="9"/>
    </row>
    <row r="831" spans="1:34" x14ac:dyDescent="0.25">
      <c r="A831" s="9"/>
      <c r="B831" s="9"/>
      <c r="C831" s="9"/>
      <c r="D831" s="9"/>
      <c r="E831" s="9"/>
      <c r="F831" s="9"/>
      <c r="G831" s="9"/>
      <c r="H831" s="9"/>
      <c r="I831" s="9"/>
      <c r="J831" s="9"/>
      <c r="K831" s="9"/>
      <c r="L831" s="9"/>
      <c r="M831" s="9"/>
      <c r="N831" s="9"/>
      <c r="O831" s="9"/>
      <c r="P831" s="9"/>
      <c r="S831" s="9"/>
      <c r="V831" s="9"/>
      <c r="W831" s="17"/>
      <c r="X831" s="9"/>
      <c r="Y831" s="9"/>
      <c r="Z831" s="9"/>
      <c r="AA831" s="9"/>
      <c r="AB831" s="9"/>
      <c r="AC831" s="9"/>
      <c r="AD831" s="9"/>
      <c r="AE831" s="9"/>
      <c r="AF831" s="9"/>
      <c r="AG831" s="9"/>
      <c r="AH831" s="9"/>
    </row>
    <row r="832" spans="1:34" x14ac:dyDescent="0.25">
      <c r="A832" s="9"/>
      <c r="B832" s="9"/>
      <c r="C832" s="9"/>
      <c r="D832" s="9"/>
      <c r="E832" s="9"/>
      <c r="F832" s="9"/>
      <c r="G832" s="9"/>
      <c r="H832" s="9"/>
      <c r="I832" s="9"/>
      <c r="J832" s="9"/>
      <c r="K832" s="9"/>
      <c r="L832" s="9"/>
      <c r="M832" s="9"/>
      <c r="N832" s="9"/>
      <c r="O832" s="9"/>
      <c r="P832" s="9"/>
      <c r="S832" s="9"/>
      <c r="V832" s="9"/>
      <c r="W832" s="17"/>
      <c r="X832" s="9"/>
      <c r="Y832" s="9"/>
      <c r="Z832" s="9"/>
      <c r="AA832" s="9"/>
      <c r="AB832" s="9"/>
      <c r="AC832" s="9"/>
      <c r="AD832" s="9"/>
      <c r="AE832" s="9"/>
      <c r="AF832" s="9"/>
      <c r="AG832" s="9"/>
      <c r="AH832" s="9"/>
    </row>
    <row r="833" spans="1:34" x14ac:dyDescent="0.25">
      <c r="A833" s="9"/>
      <c r="B833" s="9"/>
      <c r="C833" s="9"/>
      <c r="D833" s="9"/>
      <c r="E833" s="9"/>
      <c r="F833" s="9"/>
      <c r="G833" s="9"/>
      <c r="H833" s="9"/>
      <c r="I833" s="9"/>
      <c r="J833" s="9"/>
      <c r="K833" s="9"/>
      <c r="L833" s="9"/>
      <c r="M833" s="9"/>
      <c r="N833" s="9"/>
      <c r="O833" s="9"/>
      <c r="P833" s="9"/>
      <c r="S833" s="9"/>
      <c r="V833" s="9"/>
      <c r="W833" s="17"/>
      <c r="X833" s="9"/>
      <c r="Y833" s="9"/>
      <c r="Z833" s="9"/>
      <c r="AA833" s="9"/>
      <c r="AB833" s="9"/>
      <c r="AC833" s="9"/>
      <c r="AD833" s="9"/>
      <c r="AE833" s="9"/>
      <c r="AF833" s="9"/>
      <c r="AG833" s="9"/>
      <c r="AH833" s="9"/>
    </row>
    <row r="834" spans="1:34" x14ac:dyDescent="0.25">
      <c r="A834" s="9"/>
      <c r="B834" s="9"/>
      <c r="C834" s="9"/>
      <c r="D834" s="9"/>
      <c r="E834" s="9"/>
      <c r="F834" s="9"/>
      <c r="G834" s="9"/>
      <c r="H834" s="9"/>
      <c r="I834" s="9"/>
      <c r="J834" s="9"/>
      <c r="K834" s="9"/>
      <c r="L834" s="9"/>
      <c r="M834" s="9"/>
      <c r="N834" s="9"/>
      <c r="O834" s="9"/>
      <c r="P834" s="9"/>
      <c r="S834" s="9"/>
      <c r="V834" s="9"/>
      <c r="W834" s="17"/>
      <c r="X834" s="9"/>
      <c r="Y834" s="9"/>
      <c r="Z834" s="9"/>
      <c r="AA834" s="9"/>
      <c r="AB834" s="9"/>
      <c r="AC834" s="9"/>
      <c r="AD834" s="9"/>
      <c r="AE834" s="9"/>
      <c r="AF834" s="9"/>
      <c r="AG834" s="9"/>
      <c r="AH834" s="9"/>
    </row>
    <row r="835" spans="1:34" x14ac:dyDescent="0.25">
      <c r="A835" s="9"/>
      <c r="B835" s="9"/>
      <c r="C835" s="9"/>
      <c r="D835" s="9"/>
      <c r="E835" s="9"/>
      <c r="F835" s="9"/>
      <c r="G835" s="9"/>
      <c r="H835" s="9"/>
      <c r="I835" s="9"/>
      <c r="J835" s="9"/>
      <c r="K835" s="9"/>
      <c r="L835" s="9"/>
      <c r="M835" s="9"/>
      <c r="N835" s="9"/>
      <c r="O835" s="9"/>
      <c r="P835" s="9"/>
      <c r="S835" s="9"/>
      <c r="V835" s="9"/>
      <c r="W835" s="17"/>
      <c r="X835" s="9"/>
      <c r="Y835" s="9"/>
      <c r="Z835" s="9"/>
      <c r="AA835" s="9"/>
      <c r="AB835" s="9"/>
      <c r="AC835" s="9"/>
      <c r="AD835" s="9"/>
      <c r="AE835" s="9"/>
      <c r="AF835" s="9"/>
      <c r="AG835" s="9"/>
      <c r="AH835" s="9"/>
    </row>
    <row r="836" spans="1:34" x14ac:dyDescent="0.25">
      <c r="A836" s="9"/>
      <c r="B836" s="9"/>
      <c r="C836" s="9"/>
      <c r="D836" s="9"/>
      <c r="E836" s="9"/>
      <c r="F836" s="9"/>
      <c r="G836" s="9"/>
      <c r="H836" s="9"/>
      <c r="I836" s="9"/>
      <c r="J836" s="9"/>
      <c r="K836" s="9"/>
      <c r="L836" s="9"/>
      <c r="M836" s="9"/>
      <c r="N836" s="9"/>
      <c r="O836" s="9"/>
      <c r="P836" s="9"/>
      <c r="S836" s="9"/>
      <c r="V836" s="9"/>
      <c r="W836" s="17"/>
      <c r="X836" s="9"/>
      <c r="Y836" s="9"/>
      <c r="Z836" s="9"/>
      <c r="AA836" s="9"/>
      <c r="AB836" s="9"/>
      <c r="AC836" s="9"/>
      <c r="AD836" s="9"/>
      <c r="AE836" s="9"/>
      <c r="AF836" s="9"/>
      <c r="AG836" s="9"/>
      <c r="AH836" s="9"/>
    </row>
    <row r="837" spans="1:34" x14ac:dyDescent="0.25">
      <c r="A837" s="9"/>
      <c r="B837" s="9"/>
      <c r="C837" s="9"/>
      <c r="D837" s="9"/>
      <c r="E837" s="9"/>
      <c r="F837" s="9"/>
      <c r="G837" s="9"/>
      <c r="H837" s="9"/>
      <c r="I837" s="9"/>
      <c r="J837" s="9"/>
      <c r="K837" s="9"/>
      <c r="L837" s="9"/>
      <c r="M837" s="9"/>
      <c r="N837" s="9"/>
      <c r="O837" s="9"/>
      <c r="P837" s="9"/>
      <c r="S837" s="9"/>
      <c r="V837" s="9"/>
      <c r="W837" s="17"/>
      <c r="X837" s="9"/>
      <c r="Y837" s="9"/>
      <c r="Z837" s="9"/>
      <c r="AA837" s="9"/>
      <c r="AB837" s="9"/>
      <c r="AC837" s="9"/>
      <c r="AD837" s="9"/>
      <c r="AE837" s="9"/>
      <c r="AF837" s="9"/>
      <c r="AG837" s="9"/>
      <c r="AH837" s="9"/>
    </row>
    <row r="838" spans="1:34" x14ac:dyDescent="0.25">
      <c r="A838" s="9"/>
      <c r="B838" s="9"/>
      <c r="C838" s="9"/>
      <c r="D838" s="9"/>
      <c r="E838" s="9"/>
      <c r="F838" s="9"/>
      <c r="G838" s="9"/>
      <c r="H838" s="9"/>
      <c r="I838" s="9"/>
      <c r="J838" s="9"/>
      <c r="K838" s="9"/>
      <c r="L838" s="9"/>
      <c r="M838" s="9"/>
      <c r="N838" s="9"/>
      <c r="O838" s="9"/>
      <c r="P838" s="9"/>
      <c r="S838" s="9"/>
      <c r="V838" s="9"/>
      <c r="W838" s="17"/>
      <c r="X838" s="9"/>
      <c r="Y838" s="9"/>
      <c r="Z838" s="9"/>
      <c r="AA838" s="9"/>
      <c r="AB838" s="9"/>
      <c r="AC838" s="9"/>
      <c r="AD838" s="9"/>
      <c r="AE838" s="9"/>
      <c r="AF838" s="9"/>
      <c r="AG838" s="9"/>
      <c r="AH838" s="9"/>
    </row>
    <row r="839" spans="1:34" x14ac:dyDescent="0.25">
      <c r="A839" s="9"/>
      <c r="B839" s="9"/>
      <c r="C839" s="9"/>
      <c r="D839" s="9"/>
      <c r="E839" s="9"/>
      <c r="F839" s="9"/>
      <c r="G839" s="9"/>
      <c r="H839" s="9"/>
      <c r="I839" s="9"/>
      <c r="J839" s="9"/>
      <c r="K839" s="9"/>
      <c r="L839" s="9"/>
      <c r="M839" s="9"/>
      <c r="N839" s="9"/>
      <c r="O839" s="9"/>
      <c r="P839" s="9"/>
      <c r="S839" s="9"/>
      <c r="V839" s="9"/>
      <c r="W839" s="17"/>
      <c r="X839" s="9"/>
      <c r="Y839" s="9"/>
      <c r="Z839" s="9"/>
      <c r="AA839" s="9"/>
      <c r="AB839" s="9"/>
      <c r="AC839" s="9"/>
      <c r="AD839" s="9"/>
      <c r="AE839" s="9"/>
      <c r="AF839" s="9"/>
      <c r="AG839" s="9"/>
      <c r="AH839" s="9"/>
    </row>
    <row r="840" spans="1:34" x14ac:dyDescent="0.25">
      <c r="A840" s="9"/>
      <c r="B840" s="9"/>
      <c r="C840" s="9"/>
      <c r="D840" s="9"/>
      <c r="E840" s="9"/>
      <c r="F840" s="9"/>
      <c r="G840" s="9"/>
      <c r="H840" s="9"/>
      <c r="I840" s="9"/>
      <c r="J840" s="9"/>
      <c r="K840" s="9"/>
      <c r="L840" s="9"/>
      <c r="M840" s="9"/>
      <c r="N840" s="9"/>
      <c r="O840" s="9"/>
      <c r="P840" s="9"/>
      <c r="S840" s="9"/>
      <c r="V840" s="9"/>
      <c r="W840" s="17"/>
      <c r="X840" s="9"/>
      <c r="Y840" s="9"/>
      <c r="Z840" s="9"/>
      <c r="AA840" s="9"/>
      <c r="AB840" s="9"/>
      <c r="AC840" s="9"/>
      <c r="AD840" s="9"/>
      <c r="AE840" s="9"/>
      <c r="AF840" s="9"/>
      <c r="AG840" s="9"/>
      <c r="AH840" s="9"/>
    </row>
    <row r="841" spans="1:34" x14ac:dyDescent="0.25">
      <c r="A841" s="9"/>
      <c r="B841" s="9"/>
      <c r="C841" s="9"/>
      <c r="D841" s="9"/>
      <c r="E841" s="9"/>
      <c r="F841" s="9"/>
      <c r="G841" s="9"/>
      <c r="H841" s="9"/>
      <c r="I841" s="9"/>
      <c r="J841" s="9"/>
      <c r="K841" s="9"/>
      <c r="L841" s="9"/>
      <c r="M841" s="9"/>
      <c r="N841" s="9"/>
      <c r="O841" s="9"/>
      <c r="P841" s="9"/>
      <c r="S841" s="9"/>
      <c r="V841" s="9"/>
      <c r="W841" s="17"/>
      <c r="X841" s="9"/>
      <c r="Y841" s="9"/>
      <c r="Z841" s="9"/>
      <c r="AA841" s="9"/>
      <c r="AB841" s="9"/>
      <c r="AC841" s="9"/>
      <c r="AD841" s="9"/>
      <c r="AE841" s="9"/>
      <c r="AF841" s="9"/>
      <c r="AG841" s="9"/>
      <c r="AH841" s="9"/>
    </row>
    <row r="842" spans="1:34" x14ac:dyDescent="0.25">
      <c r="A842" s="9"/>
      <c r="B842" s="9"/>
      <c r="C842" s="9"/>
      <c r="D842" s="9"/>
      <c r="E842" s="9"/>
      <c r="F842" s="9"/>
      <c r="G842" s="9"/>
      <c r="H842" s="9"/>
      <c r="I842" s="9"/>
      <c r="J842" s="9"/>
      <c r="K842" s="9"/>
      <c r="L842" s="9"/>
      <c r="M842" s="9"/>
      <c r="N842" s="9"/>
      <c r="O842" s="9"/>
      <c r="P842" s="9"/>
      <c r="S842" s="9"/>
      <c r="V842" s="9"/>
      <c r="W842" s="17"/>
      <c r="X842" s="9"/>
      <c r="Y842" s="9"/>
      <c r="Z842" s="9"/>
      <c r="AA842" s="9"/>
      <c r="AB842" s="9"/>
      <c r="AC842" s="9"/>
      <c r="AD842" s="9"/>
      <c r="AE842" s="9"/>
      <c r="AF842" s="9"/>
      <c r="AG842" s="9"/>
      <c r="AH842" s="9"/>
    </row>
    <row r="843" spans="1:34" x14ac:dyDescent="0.25">
      <c r="A843" s="9"/>
      <c r="B843" s="9"/>
      <c r="C843" s="9"/>
      <c r="D843" s="9"/>
      <c r="E843" s="9"/>
      <c r="F843" s="9"/>
      <c r="G843" s="9"/>
      <c r="H843" s="9"/>
      <c r="I843" s="9"/>
      <c r="J843" s="9"/>
      <c r="K843" s="9"/>
      <c r="L843" s="9"/>
      <c r="M843" s="9"/>
      <c r="N843" s="9"/>
      <c r="O843" s="9"/>
      <c r="P843" s="9"/>
      <c r="S843" s="9"/>
      <c r="V843" s="9"/>
      <c r="W843" s="17"/>
      <c r="X843" s="9"/>
      <c r="Y843" s="9"/>
      <c r="Z843" s="9"/>
      <c r="AA843" s="9"/>
      <c r="AB843" s="9"/>
      <c r="AC843" s="9"/>
      <c r="AD843" s="9"/>
      <c r="AE843" s="9"/>
      <c r="AF843" s="9"/>
      <c r="AG843" s="9"/>
      <c r="AH843" s="9"/>
    </row>
    <row r="844" spans="1:34" x14ac:dyDescent="0.25">
      <c r="A844" s="9"/>
      <c r="B844" s="9"/>
      <c r="C844" s="9"/>
      <c r="D844" s="9"/>
      <c r="E844" s="9"/>
      <c r="F844" s="9"/>
      <c r="G844" s="9"/>
      <c r="H844" s="9"/>
      <c r="I844" s="9"/>
      <c r="J844" s="9"/>
      <c r="K844" s="9"/>
      <c r="L844" s="9"/>
      <c r="M844" s="9"/>
      <c r="N844" s="9"/>
      <c r="O844" s="9"/>
      <c r="P844" s="9"/>
      <c r="S844" s="9"/>
      <c r="V844" s="9"/>
      <c r="W844" s="17"/>
      <c r="X844" s="9"/>
      <c r="Y844" s="9"/>
      <c r="Z844" s="9"/>
      <c r="AA844" s="9"/>
      <c r="AB844" s="9"/>
      <c r="AC844" s="9"/>
      <c r="AD844" s="9"/>
      <c r="AE844" s="9"/>
      <c r="AF844" s="9"/>
      <c r="AG844" s="9"/>
      <c r="AH844" s="9"/>
    </row>
    <row r="845" spans="1:34" x14ac:dyDescent="0.25">
      <c r="A845" s="9"/>
      <c r="B845" s="9"/>
      <c r="C845" s="9"/>
      <c r="D845" s="9"/>
      <c r="E845" s="9"/>
      <c r="F845" s="9"/>
      <c r="G845" s="9"/>
      <c r="H845" s="9"/>
      <c r="I845" s="9"/>
      <c r="J845" s="9"/>
      <c r="K845" s="9"/>
      <c r="L845" s="9"/>
      <c r="M845" s="9"/>
      <c r="N845" s="9"/>
      <c r="O845" s="9"/>
      <c r="P845" s="9"/>
      <c r="S845" s="9"/>
      <c r="V845" s="9"/>
      <c r="W845" s="17"/>
      <c r="X845" s="9"/>
      <c r="Y845" s="9"/>
      <c r="Z845" s="9"/>
      <c r="AA845" s="9"/>
      <c r="AB845" s="9"/>
      <c r="AC845" s="9"/>
      <c r="AD845" s="9"/>
      <c r="AE845" s="9"/>
      <c r="AF845" s="9"/>
      <c r="AG845" s="9"/>
      <c r="AH845" s="9"/>
    </row>
    <row r="846" spans="1:34" x14ac:dyDescent="0.25">
      <c r="A846" s="9"/>
      <c r="B846" s="9"/>
      <c r="C846" s="9"/>
      <c r="D846" s="9"/>
      <c r="E846" s="9"/>
      <c r="F846" s="9"/>
      <c r="G846" s="9"/>
      <c r="H846" s="9"/>
      <c r="I846" s="9"/>
      <c r="J846" s="9"/>
      <c r="K846" s="9"/>
      <c r="L846" s="9"/>
      <c r="M846" s="9"/>
      <c r="N846" s="9"/>
      <c r="O846" s="9"/>
      <c r="P846" s="9"/>
      <c r="S846" s="9"/>
      <c r="V846" s="9"/>
      <c r="W846" s="17"/>
      <c r="X846" s="9"/>
      <c r="Y846" s="9"/>
      <c r="Z846" s="9"/>
      <c r="AA846" s="9"/>
      <c r="AB846" s="9"/>
      <c r="AC846" s="9"/>
      <c r="AD846" s="9"/>
      <c r="AE846" s="9"/>
      <c r="AF846" s="9"/>
      <c r="AG846" s="9"/>
      <c r="AH846" s="9"/>
    </row>
    <row r="847" spans="1:34" x14ac:dyDescent="0.25">
      <c r="A847" s="9"/>
      <c r="B847" s="9"/>
      <c r="C847" s="9"/>
      <c r="D847" s="9"/>
      <c r="E847" s="9"/>
      <c r="F847" s="9"/>
      <c r="G847" s="9"/>
      <c r="H847" s="9"/>
      <c r="I847" s="9"/>
      <c r="J847" s="9"/>
      <c r="K847" s="9"/>
      <c r="L847" s="9"/>
      <c r="M847" s="9"/>
      <c r="N847" s="9"/>
      <c r="O847" s="9"/>
      <c r="P847" s="9"/>
      <c r="S847" s="9"/>
      <c r="V847" s="9"/>
      <c r="W847" s="17"/>
      <c r="X847" s="9"/>
      <c r="Y847" s="9"/>
      <c r="Z847" s="9"/>
      <c r="AA847" s="9"/>
      <c r="AB847" s="9"/>
      <c r="AC847" s="9"/>
      <c r="AD847" s="9"/>
      <c r="AE847" s="9"/>
      <c r="AF847" s="9"/>
      <c r="AG847" s="9"/>
      <c r="AH847" s="9"/>
    </row>
    <row r="848" spans="1:34" x14ac:dyDescent="0.25">
      <c r="A848" s="9"/>
      <c r="B848" s="9"/>
      <c r="C848" s="9"/>
      <c r="D848" s="9"/>
      <c r="E848" s="9"/>
      <c r="F848" s="9"/>
      <c r="G848" s="9"/>
      <c r="H848" s="9"/>
      <c r="I848" s="9"/>
      <c r="J848" s="9"/>
      <c r="K848" s="9"/>
      <c r="L848" s="9"/>
      <c r="M848" s="9"/>
      <c r="N848" s="9"/>
      <c r="O848" s="9"/>
      <c r="P848" s="9"/>
      <c r="S848" s="9"/>
      <c r="V848" s="9"/>
      <c r="W848" s="17"/>
      <c r="X848" s="9"/>
      <c r="Y848" s="9"/>
      <c r="Z848" s="9"/>
      <c r="AA848" s="9"/>
      <c r="AB848" s="9"/>
      <c r="AC848" s="9"/>
      <c r="AD848" s="9"/>
      <c r="AE848" s="9"/>
      <c r="AF848" s="9"/>
      <c r="AG848" s="9"/>
      <c r="AH848" s="9"/>
    </row>
    <row r="849" spans="1:34" x14ac:dyDescent="0.25">
      <c r="A849" s="9"/>
      <c r="B849" s="9"/>
      <c r="C849" s="9"/>
      <c r="D849" s="9"/>
      <c r="E849" s="9"/>
      <c r="F849" s="9"/>
      <c r="G849" s="9"/>
      <c r="H849" s="9"/>
      <c r="I849" s="9"/>
      <c r="J849" s="9"/>
      <c r="K849" s="9"/>
      <c r="L849" s="9"/>
      <c r="M849" s="9"/>
      <c r="N849" s="9"/>
      <c r="O849" s="9"/>
      <c r="P849" s="9"/>
      <c r="S849" s="9"/>
      <c r="V849" s="9"/>
      <c r="W849" s="17"/>
      <c r="X849" s="9"/>
      <c r="Y849" s="9"/>
      <c r="Z849" s="9"/>
      <c r="AA849" s="9"/>
      <c r="AB849" s="9"/>
      <c r="AC849" s="9"/>
      <c r="AD849" s="9"/>
      <c r="AE849" s="9"/>
      <c r="AF849" s="9"/>
      <c r="AG849" s="9"/>
      <c r="AH849" s="9"/>
    </row>
    <row r="850" spans="1:34" x14ac:dyDescent="0.25">
      <c r="A850" s="9"/>
      <c r="B850" s="9"/>
      <c r="C850" s="9"/>
      <c r="D850" s="9"/>
      <c r="E850" s="9"/>
      <c r="F850" s="9"/>
      <c r="G850" s="9"/>
      <c r="H850" s="9"/>
      <c r="I850" s="9"/>
      <c r="J850" s="9"/>
      <c r="K850" s="9"/>
      <c r="L850" s="9"/>
      <c r="M850" s="9"/>
      <c r="N850" s="9"/>
      <c r="O850" s="9"/>
      <c r="P850" s="9"/>
      <c r="S850" s="9"/>
      <c r="V850" s="9"/>
      <c r="W850" s="17"/>
      <c r="X850" s="9"/>
      <c r="Y850" s="9"/>
      <c r="Z850" s="9"/>
      <c r="AA850" s="9"/>
      <c r="AB850" s="9"/>
      <c r="AC850" s="9"/>
      <c r="AD850" s="9"/>
      <c r="AE850" s="9"/>
      <c r="AF850" s="9"/>
      <c r="AG850" s="9"/>
      <c r="AH850" s="9"/>
    </row>
    <row r="851" spans="1:34" x14ac:dyDescent="0.25">
      <c r="A851" s="9"/>
      <c r="B851" s="9"/>
      <c r="C851" s="9"/>
      <c r="D851" s="9"/>
      <c r="E851" s="9"/>
      <c r="F851" s="9"/>
      <c r="G851" s="9"/>
      <c r="H851" s="9"/>
      <c r="I851" s="9"/>
      <c r="J851" s="9"/>
      <c r="K851" s="9"/>
      <c r="L851" s="9"/>
      <c r="M851" s="9"/>
      <c r="N851" s="9"/>
      <c r="O851" s="9"/>
      <c r="P851" s="9"/>
      <c r="S851" s="9"/>
      <c r="V851" s="9"/>
      <c r="W851" s="17"/>
      <c r="X851" s="9"/>
      <c r="Y851" s="9"/>
      <c r="Z851" s="9"/>
      <c r="AA851" s="9"/>
      <c r="AB851" s="9"/>
      <c r="AC851" s="9"/>
      <c r="AD851" s="9"/>
      <c r="AE851" s="9"/>
      <c r="AF851" s="9"/>
      <c r="AG851" s="9"/>
      <c r="AH851" s="9"/>
    </row>
    <row r="852" spans="1:34" x14ac:dyDescent="0.25">
      <c r="A852" s="9"/>
      <c r="B852" s="9"/>
      <c r="C852" s="9"/>
      <c r="D852" s="9"/>
      <c r="E852" s="9"/>
      <c r="F852" s="9"/>
      <c r="G852" s="9"/>
      <c r="H852" s="9"/>
      <c r="I852" s="9"/>
      <c r="J852" s="9"/>
      <c r="K852" s="9"/>
      <c r="L852" s="9"/>
      <c r="M852" s="9"/>
      <c r="N852" s="9"/>
      <c r="O852" s="9"/>
      <c r="P852" s="9"/>
      <c r="S852" s="9"/>
      <c r="V852" s="9"/>
      <c r="W852" s="17"/>
      <c r="X852" s="9"/>
      <c r="Y852" s="9"/>
      <c r="Z852" s="9"/>
      <c r="AA852" s="9"/>
      <c r="AB852" s="9"/>
      <c r="AC852" s="9"/>
      <c r="AD852" s="9"/>
      <c r="AE852" s="9"/>
      <c r="AF852" s="9"/>
      <c r="AG852" s="9"/>
      <c r="AH852" s="9"/>
    </row>
    <row r="853" spans="1:34" x14ac:dyDescent="0.25">
      <c r="A853" s="9"/>
      <c r="B853" s="9"/>
      <c r="C853" s="9"/>
      <c r="D853" s="9"/>
      <c r="E853" s="9"/>
      <c r="F853" s="9"/>
      <c r="G853" s="9"/>
      <c r="H853" s="9"/>
      <c r="I853" s="9"/>
      <c r="J853" s="9"/>
      <c r="K853" s="9"/>
      <c r="L853" s="9"/>
      <c r="M853" s="9"/>
      <c r="N853" s="9"/>
      <c r="O853" s="9"/>
      <c r="P853" s="9"/>
      <c r="S853" s="9"/>
      <c r="V853" s="9"/>
      <c r="W853" s="17"/>
      <c r="X853" s="9"/>
      <c r="Y853" s="9"/>
      <c r="Z853" s="9"/>
      <c r="AA853" s="9"/>
      <c r="AB853" s="9"/>
      <c r="AC853" s="9"/>
      <c r="AD853" s="9"/>
      <c r="AE853" s="9"/>
      <c r="AF853" s="9"/>
      <c r="AG853" s="9"/>
      <c r="AH853" s="9"/>
    </row>
    <row r="854" spans="1:34" x14ac:dyDescent="0.25">
      <c r="A854" s="9"/>
      <c r="B854" s="9"/>
      <c r="C854" s="9"/>
      <c r="D854" s="9"/>
      <c r="E854" s="9"/>
      <c r="F854" s="9"/>
      <c r="G854" s="9"/>
      <c r="H854" s="9"/>
      <c r="I854" s="9"/>
      <c r="J854" s="9"/>
      <c r="K854" s="9"/>
      <c r="L854" s="9"/>
      <c r="M854" s="9"/>
      <c r="N854" s="9"/>
      <c r="O854" s="9"/>
      <c r="P854" s="9"/>
      <c r="S854" s="9"/>
      <c r="V854" s="9"/>
      <c r="W854" s="17"/>
      <c r="X854" s="9"/>
      <c r="Y854" s="9"/>
      <c r="Z854" s="9"/>
      <c r="AA854" s="9"/>
      <c r="AB854" s="9"/>
      <c r="AC854" s="9"/>
      <c r="AD854" s="9"/>
      <c r="AE854" s="9"/>
      <c r="AF854" s="9"/>
      <c r="AG854" s="9"/>
      <c r="AH854" s="9"/>
    </row>
    <row r="855" spans="1:34" x14ac:dyDescent="0.25">
      <c r="A855" s="9"/>
      <c r="B855" s="9"/>
      <c r="C855" s="9"/>
      <c r="D855" s="9"/>
      <c r="E855" s="9"/>
      <c r="F855" s="9"/>
      <c r="G855" s="9"/>
      <c r="H855" s="9"/>
      <c r="I855" s="9"/>
      <c r="J855" s="9"/>
      <c r="K855" s="9"/>
      <c r="L855" s="9"/>
      <c r="M855" s="9"/>
      <c r="N855" s="9"/>
      <c r="O855" s="9"/>
      <c r="P855" s="9"/>
      <c r="S855" s="9"/>
      <c r="V855" s="9"/>
      <c r="W855" s="17"/>
      <c r="X855" s="9"/>
      <c r="Y855" s="9"/>
      <c r="Z855" s="9"/>
      <c r="AA855" s="9"/>
      <c r="AB855" s="9"/>
      <c r="AC855" s="9"/>
      <c r="AD855" s="9"/>
      <c r="AE855" s="9"/>
      <c r="AF855" s="9"/>
      <c r="AG855" s="9"/>
      <c r="AH855" s="9"/>
    </row>
    <row r="856" spans="1:34" x14ac:dyDescent="0.25">
      <c r="A856" s="9"/>
      <c r="B856" s="9"/>
      <c r="C856" s="9"/>
      <c r="D856" s="9"/>
      <c r="E856" s="9"/>
      <c r="F856" s="9"/>
      <c r="G856" s="9"/>
      <c r="H856" s="9"/>
      <c r="I856" s="9"/>
      <c r="J856" s="9"/>
      <c r="K856" s="9"/>
      <c r="L856" s="9"/>
      <c r="M856" s="9"/>
      <c r="N856" s="9"/>
      <c r="O856" s="9"/>
      <c r="P856" s="9"/>
      <c r="S856" s="9"/>
      <c r="V856" s="9"/>
      <c r="W856" s="17"/>
      <c r="X856" s="9"/>
      <c r="Y856" s="9"/>
      <c r="Z856" s="9"/>
      <c r="AA856" s="9"/>
      <c r="AB856" s="9"/>
      <c r="AC856" s="9"/>
      <c r="AD856" s="9"/>
      <c r="AE856" s="9"/>
      <c r="AF856" s="9"/>
      <c r="AG856" s="9"/>
      <c r="AH856" s="9"/>
    </row>
    <row r="857" spans="1:34" x14ac:dyDescent="0.25">
      <c r="A857" s="9"/>
      <c r="B857" s="9"/>
      <c r="C857" s="9"/>
      <c r="D857" s="9"/>
      <c r="E857" s="9"/>
      <c r="F857" s="9"/>
      <c r="G857" s="9"/>
      <c r="H857" s="9"/>
      <c r="I857" s="9"/>
      <c r="J857" s="9"/>
      <c r="K857" s="9"/>
      <c r="L857" s="9"/>
      <c r="M857" s="9"/>
      <c r="N857" s="9"/>
      <c r="O857" s="9"/>
      <c r="P857" s="9"/>
      <c r="S857" s="9"/>
      <c r="V857" s="9"/>
      <c r="W857" s="17"/>
      <c r="X857" s="9"/>
      <c r="Y857" s="9"/>
      <c r="Z857" s="9"/>
      <c r="AA857" s="9"/>
      <c r="AB857" s="9"/>
      <c r="AC857" s="9"/>
      <c r="AD857" s="9"/>
      <c r="AE857" s="9"/>
      <c r="AF857" s="9"/>
      <c r="AG857" s="9"/>
      <c r="AH857" s="9"/>
    </row>
    <row r="858" spans="1:34" x14ac:dyDescent="0.25">
      <c r="A858" s="9"/>
      <c r="B858" s="9"/>
      <c r="C858" s="9"/>
      <c r="D858" s="9"/>
      <c r="E858" s="9"/>
      <c r="F858" s="9"/>
      <c r="G858" s="9"/>
      <c r="H858" s="9"/>
      <c r="I858" s="9"/>
      <c r="J858" s="9"/>
      <c r="K858" s="9"/>
      <c r="L858" s="9"/>
      <c r="M858" s="9"/>
      <c r="N858" s="9"/>
      <c r="O858" s="9"/>
      <c r="P858" s="9"/>
      <c r="S858" s="9"/>
      <c r="V858" s="9"/>
      <c r="W858" s="17"/>
      <c r="X858" s="9"/>
      <c r="Y858" s="9"/>
      <c r="Z858" s="9"/>
      <c r="AA858" s="9"/>
      <c r="AB858" s="9"/>
      <c r="AC858" s="9"/>
      <c r="AD858" s="9"/>
      <c r="AE858" s="9"/>
      <c r="AF858" s="9"/>
      <c r="AG858" s="9"/>
      <c r="AH858" s="9"/>
    </row>
    <row r="859" spans="1:34" x14ac:dyDescent="0.25">
      <c r="A859" s="9"/>
      <c r="B859" s="9"/>
      <c r="C859" s="9"/>
      <c r="D859" s="9"/>
      <c r="E859" s="9"/>
      <c r="F859" s="9"/>
      <c r="G859" s="9"/>
      <c r="H859" s="9"/>
      <c r="I859" s="9"/>
      <c r="J859" s="9"/>
      <c r="K859" s="9"/>
      <c r="L859" s="9"/>
      <c r="M859" s="9"/>
      <c r="N859" s="9"/>
      <c r="O859" s="9"/>
      <c r="P859" s="9"/>
      <c r="S859" s="9"/>
      <c r="V859" s="9"/>
      <c r="W859" s="17"/>
      <c r="X859" s="9"/>
      <c r="Y859" s="9"/>
      <c r="Z859" s="9"/>
      <c r="AA859" s="9"/>
      <c r="AB859" s="9"/>
      <c r="AC859" s="9"/>
      <c r="AD859" s="9"/>
      <c r="AE859" s="9"/>
      <c r="AF859" s="9"/>
      <c r="AG859" s="9"/>
      <c r="AH859" s="9"/>
    </row>
    <row r="860" spans="1:34" x14ac:dyDescent="0.25">
      <c r="A860" s="9"/>
      <c r="B860" s="9"/>
      <c r="C860" s="9"/>
      <c r="D860" s="9"/>
      <c r="E860" s="9"/>
      <c r="F860" s="9"/>
      <c r="G860" s="9"/>
      <c r="H860" s="9"/>
      <c r="I860" s="9"/>
      <c r="J860" s="9"/>
      <c r="K860" s="9"/>
      <c r="L860" s="9"/>
      <c r="M860" s="9"/>
      <c r="N860" s="9"/>
      <c r="O860" s="9"/>
      <c r="P860" s="9"/>
      <c r="S860" s="9"/>
      <c r="V860" s="9"/>
      <c r="W860" s="17"/>
      <c r="X860" s="9"/>
      <c r="Y860" s="9"/>
      <c r="Z860" s="9"/>
      <c r="AA860" s="9"/>
      <c r="AB860" s="9"/>
      <c r="AC860" s="9"/>
      <c r="AD860" s="9"/>
      <c r="AE860" s="9"/>
      <c r="AF860" s="9"/>
      <c r="AG860" s="9"/>
      <c r="AH860" s="9"/>
    </row>
    <row r="861" spans="1:34" x14ac:dyDescent="0.25">
      <c r="A861" s="9"/>
      <c r="B861" s="9"/>
      <c r="C861" s="9"/>
      <c r="D861" s="9"/>
      <c r="E861" s="9"/>
      <c r="F861" s="9"/>
      <c r="G861" s="9"/>
      <c r="H861" s="9"/>
      <c r="I861" s="9"/>
      <c r="J861" s="9"/>
      <c r="K861" s="9"/>
      <c r="L861" s="9"/>
      <c r="M861" s="9"/>
      <c r="N861" s="9"/>
      <c r="O861" s="9"/>
      <c r="P861" s="9"/>
      <c r="S861" s="9"/>
      <c r="V861" s="9"/>
      <c r="W861" s="17"/>
      <c r="X861" s="9"/>
      <c r="Y861" s="9"/>
      <c r="Z861" s="9"/>
      <c r="AA861" s="9"/>
      <c r="AB861" s="9"/>
      <c r="AC861" s="9"/>
      <c r="AD861" s="9"/>
      <c r="AE861" s="9"/>
      <c r="AF861" s="9"/>
      <c r="AG861" s="9"/>
      <c r="AH861" s="9"/>
    </row>
    <row r="862" spans="1:34" x14ac:dyDescent="0.25">
      <c r="A862" s="9"/>
      <c r="B862" s="9"/>
      <c r="C862" s="9"/>
      <c r="D862" s="9"/>
      <c r="E862" s="9"/>
      <c r="F862" s="9"/>
      <c r="G862" s="9"/>
      <c r="H862" s="9"/>
      <c r="I862" s="9"/>
      <c r="J862" s="9"/>
      <c r="K862" s="9"/>
      <c r="L862" s="9"/>
      <c r="M862" s="9"/>
      <c r="N862" s="9"/>
      <c r="O862" s="9"/>
      <c r="P862" s="9"/>
      <c r="S862" s="9"/>
      <c r="V862" s="9"/>
      <c r="W862" s="17"/>
      <c r="X862" s="9"/>
      <c r="Y862" s="9"/>
      <c r="Z862" s="9"/>
      <c r="AA862" s="9"/>
      <c r="AB862" s="9"/>
      <c r="AC862" s="9"/>
      <c r="AD862" s="9"/>
      <c r="AE862" s="9"/>
      <c r="AF862" s="9"/>
      <c r="AG862" s="9"/>
      <c r="AH862" s="9"/>
    </row>
    <row r="863" spans="1:34" x14ac:dyDescent="0.25">
      <c r="A863" s="9"/>
      <c r="B863" s="9"/>
      <c r="C863" s="9"/>
      <c r="D863" s="9"/>
      <c r="E863" s="9"/>
      <c r="F863" s="9"/>
      <c r="G863" s="9"/>
      <c r="H863" s="9"/>
      <c r="I863" s="9"/>
      <c r="J863" s="9"/>
      <c r="K863" s="9"/>
      <c r="L863" s="9"/>
      <c r="M863" s="9"/>
      <c r="N863" s="9"/>
      <c r="O863" s="9"/>
      <c r="P863" s="9"/>
      <c r="S863" s="9"/>
      <c r="V863" s="9"/>
      <c r="W863" s="17"/>
      <c r="X863" s="9"/>
      <c r="Y863" s="9"/>
      <c r="Z863" s="9"/>
      <c r="AA863" s="9"/>
      <c r="AB863" s="9"/>
      <c r="AC863" s="9"/>
      <c r="AD863" s="9"/>
      <c r="AE863" s="9"/>
      <c r="AF863" s="9"/>
      <c r="AG863" s="9"/>
      <c r="AH863" s="9"/>
    </row>
    <row r="864" spans="1:34" x14ac:dyDescent="0.25">
      <c r="A864" s="9"/>
      <c r="B864" s="9"/>
      <c r="C864" s="9"/>
      <c r="D864" s="9"/>
      <c r="E864" s="9"/>
      <c r="F864" s="9"/>
      <c r="G864" s="9"/>
      <c r="H864" s="9"/>
      <c r="I864" s="9"/>
      <c r="J864" s="9"/>
      <c r="K864" s="9"/>
      <c r="L864" s="9"/>
      <c r="M864" s="9"/>
      <c r="N864" s="9"/>
      <c r="O864" s="9"/>
      <c r="P864" s="9"/>
      <c r="S864" s="9"/>
      <c r="V864" s="9"/>
      <c r="W864" s="17"/>
      <c r="X864" s="9"/>
      <c r="Y864" s="9"/>
      <c r="Z864" s="9"/>
      <c r="AA864" s="9"/>
      <c r="AB864" s="9"/>
      <c r="AC864" s="9"/>
      <c r="AD864" s="9"/>
      <c r="AE864" s="9"/>
      <c r="AF864" s="9"/>
      <c r="AG864" s="9"/>
      <c r="AH864" s="9"/>
    </row>
    <row r="865" spans="1:34" x14ac:dyDescent="0.25">
      <c r="A865" s="9"/>
      <c r="B865" s="9"/>
      <c r="C865" s="9"/>
      <c r="D865" s="9"/>
      <c r="E865" s="9"/>
      <c r="F865" s="9"/>
      <c r="G865" s="9"/>
      <c r="H865" s="9"/>
      <c r="I865" s="9"/>
      <c r="J865" s="9"/>
      <c r="K865" s="9"/>
      <c r="L865" s="9"/>
      <c r="M865" s="9"/>
      <c r="N865" s="9"/>
      <c r="O865" s="9"/>
      <c r="P865" s="9"/>
      <c r="S865" s="9"/>
      <c r="V865" s="9"/>
      <c r="W865" s="17"/>
      <c r="X865" s="9"/>
      <c r="Y865" s="9"/>
      <c r="Z865" s="9"/>
      <c r="AA865" s="9"/>
      <c r="AB865" s="9"/>
      <c r="AC865" s="9"/>
      <c r="AD865" s="9"/>
      <c r="AE865" s="9"/>
      <c r="AF865" s="9"/>
      <c r="AG865" s="9"/>
      <c r="AH865" s="9"/>
    </row>
    <row r="866" spans="1:34" x14ac:dyDescent="0.25">
      <c r="A866" s="9"/>
      <c r="B866" s="9"/>
      <c r="C866" s="9"/>
      <c r="D866" s="9"/>
      <c r="E866" s="9"/>
      <c r="F866" s="9"/>
      <c r="G866" s="9"/>
      <c r="H866" s="9"/>
      <c r="I866" s="9"/>
      <c r="J866" s="9"/>
      <c r="K866" s="9"/>
      <c r="L866" s="9"/>
      <c r="M866" s="9"/>
      <c r="N866" s="9"/>
      <c r="O866" s="9"/>
      <c r="P866" s="9"/>
      <c r="S866" s="9"/>
      <c r="V866" s="9"/>
      <c r="W866" s="17"/>
      <c r="X866" s="9"/>
      <c r="Y866" s="9"/>
      <c r="Z866" s="9"/>
      <c r="AA866" s="9"/>
      <c r="AB866" s="9"/>
      <c r="AC866" s="9"/>
      <c r="AD866" s="9"/>
      <c r="AE866" s="9"/>
      <c r="AF866" s="9"/>
      <c r="AG866" s="9"/>
      <c r="AH866" s="9"/>
    </row>
    <row r="867" spans="1:34" x14ac:dyDescent="0.25">
      <c r="A867" s="9"/>
      <c r="B867" s="9"/>
      <c r="C867" s="9"/>
      <c r="D867" s="9"/>
      <c r="E867" s="9"/>
      <c r="F867" s="9"/>
      <c r="G867" s="9"/>
      <c r="H867" s="9"/>
      <c r="I867" s="9"/>
      <c r="J867" s="9"/>
      <c r="K867" s="9"/>
      <c r="L867" s="9"/>
      <c r="M867" s="9"/>
      <c r="N867" s="9"/>
      <c r="O867" s="9"/>
      <c r="P867" s="9"/>
      <c r="S867" s="9"/>
      <c r="V867" s="9"/>
      <c r="W867" s="17"/>
      <c r="X867" s="9"/>
      <c r="Y867" s="9"/>
      <c r="Z867" s="9"/>
      <c r="AA867" s="9"/>
      <c r="AB867" s="9"/>
      <c r="AC867" s="9"/>
      <c r="AD867" s="9"/>
      <c r="AE867" s="9"/>
      <c r="AF867" s="9"/>
      <c r="AG867" s="9"/>
      <c r="AH867" s="9"/>
    </row>
    <row r="868" spans="1:34" x14ac:dyDescent="0.25">
      <c r="A868" s="9"/>
      <c r="B868" s="9"/>
      <c r="C868" s="9"/>
      <c r="D868" s="9"/>
      <c r="E868" s="9"/>
      <c r="F868" s="9"/>
      <c r="G868" s="9"/>
      <c r="H868" s="9"/>
      <c r="I868" s="9"/>
      <c r="J868" s="9"/>
      <c r="K868" s="9"/>
      <c r="L868" s="9"/>
      <c r="M868" s="9"/>
      <c r="N868" s="9"/>
      <c r="O868" s="9"/>
      <c r="P868" s="9"/>
      <c r="S868" s="9"/>
      <c r="V868" s="9"/>
      <c r="W868" s="17"/>
      <c r="X868" s="9"/>
      <c r="Y868" s="9"/>
      <c r="Z868" s="9"/>
      <c r="AA868" s="9"/>
      <c r="AB868" s="9"/>
      <c r="AC868" s="9"/>
      <c r="AD868" s="9"/>
      <c r="AE868" s="9"/>
      <c r="AF868" s="9"/>
      <c r="AG868" s="9"/>
      <c r="AH868" s="9"/>
    </row>
    <row r="869" spans="1:34" x14ac:dyDescent="0.25">
      <c r="A869" s="9"/>
      <c r="B869" s="9"/>
      <c r="C869" s="9"/>
      <c r="D869" s="9"/>
      <c r="E869" s="9"/>
      <c r="F869" s="9"/>
      <c r="G869" s="9"/>
      <c r="H869" s="9"/>
      <c r="I869" s="9"/>
      <c r="J869" s="9"/>
      <c r="K869" s="9"/>
      <c r="L869" s="9"/>
      <c r="M869" s="9"/>
      <c r="N869" s="9"/>
      <c r="O869" s="9"/>
      <c r="P869" s="9"/>
      <c r="S869" s="9"/>
      <c r="V869" s="9"/>
      <c r="W869" s="17"/>
      <c r="X869" s="9"/>
      <c r="Y869" s="9"/>
      <c r="Z869" s="9"/>
      <c r="AA869" s="9"/>
      <c r="AB869" s="9"/>
      <c r="AC869" s="9"/>
      <c r="AD869" s="9"/>
      <c r="AE869" s="9"/>
      <c r="AF869" s="9"/>
      <c r="AG869" s="9"/>
      <c r="AH869" s="9"/>
    </row>
    <row r="870" spans="1:34" x14ac:dyDescent="0.25">
      <c r="A870" s="9"/>
      <c r="B870" s="9"/>
      <c r="C870" s="9"/>
      <c r="D870" s="9"/>
      <c r="E870" s="9"/>
      <c r="F870" s="9"/>
      <c r="G870" s="9"/>
      <c r="H870" s="9"/>
      <c r="I870" s="9"/>
      <c r="J870" s="9"/>
      <c r="K870" s="9"/>
      <c r="L870" s="9"/>
      <c r="M870" s="9"/>
      <c r="N870" s="9"/>
      <c r="O870" s="9"/>
      <c r="P870" s="9"/>
      <c r="S870" s="9"/>
      <c r="V870" s="9"/>
      <c r="W870" s="17"/>
      <c r="X870" s="9"/>
      <c r="Y870" s="9"/>
      <c r="Z870" s="9"/>
      <c r="AA870" s="9"/>
      <c r="AB870" s="9"/>
      <c r="AC870" s="9"/>
      <c r="AD870" s="9"/>
      <c r="AE870" s="9"/>
      <c r="AF870" s="9"/>
      <c r="AG870" s="9"/>
      <c r="AH870" s="9"/>
    </row>
    <row r="871" spans="1:34" x14ac:dyDescent="0.25">
      <c r="A871" s="9"/>
      <c r="B871" s="9"/>
      <c r="C871" s="9"/>
      <c r="D871" s="9"/>
      <c r="E871" s="9"/>
      <c r="F871" s="9"/>
      <c r="G871" s="9"/>
      <c r="H871" s="9"/>
      <c r="I871" s="9"/>
      <c r="J871" s="9"/>
      <c r="K871" s="9"/>
      <c r="L871" s="9"/>
      <c r="M871" s="9"/>
      <c r="N871" s="9"/>
      <c r="O871" s="9"/>
      <c r="P871" s="9"/>
      <c r="S871" s="9"/>
      <c r="V871" s="9"/>
      <c r="W871" s="17"/>
      <c r="X871" s="9"/>
      <c r="Y871" s="9"/>
      <c r="Z871" s="9"/>
      <c r="AA871" s="9"/>
      <c r="AB871" s="9"/>
      <c r="AC871" s="9"/>
      <c r="AD871" s="9"/>
      <c r="AE871" s="9"/>
      <c r="AF871" s="9"/>
      <c r="AG871" s="9"/>
      <c r="AH871" s="9"/>
    </row>
    <row r="872" spans="1:34" x14ac:dyDescent="0.25">
      <c r="A872" s="9"/>
      <c r="B872" s="9"/>
      <c r="C872" s="9"/>
      <c r="D872" s="9"/>
      <c r="E872" s="9"/>
      <c r="F872" s="9"/>
      <c r="G872" s="9"/>
      <c r="H872" s="9"/>
      <c r="I872" s="9"/>
      <c r="J872" s="9"/>
      <c r="K872" s="9"/>
      <c r="L872" s="9"/>
      <c r="M872" s="9"/>
      <c r="N872" s="9"/>
      <c r="O872" s="9"/>
      <c r="P872" s="9"/>
      <c r="S872" s="9"/>
      <c r="V872" s="9"/>
      <c r="W872" s="17"/>
      <c r="X872" s="9"/>
      <c r="Y872" s="9"/>
      <c r="Z872" s="9"/>
      <c r="AA872" s="9"/>
      <c r="AB872" s="9"/>
      <c r="AC872" s="9"/>
      <c r="AD872" s="9"/>
      <c r="AE872" s="9"/>
      <c r="AF872" s="9"/>
      <c r="AG872" s="9"/>
      <c r="AH872" s="9"/>
    </row>
    <row r="873" spans="1:34" x14ac:dyDescent="0.25">
      <c r="A873" s="9"/>
      <c r="B873" s="9"/>
      <c r="C873" s="9"/>
      <c r="D873" s="9"/>
      <c r="E873" s="9"/>
      <c r="F873" s="9"/>
      <c r="G873" s="9"/>
      <c r="H873" s="9"/>
      <c r="I873" s="9"/>
      <c r="J873" s="9"/>
      <c r="K873" s="9"/>
      <c r="L873" s="9"/>
      <c r="M873" s="9"/>
      <c r="N873" s="9"/>
      <c r="O873" s="9"/>
      <c r="P873" s="9"/>
      <c r="S873" s="9"/>
      <c r="V873" s="9"/>
      <c r="W873" s="17"/>
      <c r="X873" s="9"/>
      <c r="Y873" s="9"/>
      <c r="Z873" s="9"/>
      <c r="AA873" s="9"/>
      <c r="AB873" s="9"/>
      <c r="AC873" s="9"/>
      <c r="AD873" s="9"/>
      <c r="AE873" s="9"/>
      <c r="AF873" s="9"/>
      <c r="AG873" s="9"/>
      <c r="AH873" s="9"/>
    </row>
    <row r="874" spans="1:34" x14ac:dyDescent="0.25">
      <c r="A874" s="9"/>
      <c r="B874" s="9"/>
      <c r="C874" s="9"/>
      <c r="D874" s="9"/>
      <c r="E874" s="9"/>
      <c r="F874" s="9"/>
      <c r="G874" s="9"/>
      <c r="H874" s="9"/>
      <c r="I874" s="9"/>
      <c r="J874" s="9"/>
      <c r="K874" s="9"/>
      <c r="L874" s="9"/>
      <c r="M874" s="9"/>
      <c r="N874" s="9"/>
      <c r="O874" s="9"/>
      <c r="P874" s="9"/>
      <c r="S874" s="9"/>
      <c r="V874" s="9"/>
      <c r="W874" s="17"/>
      <c r="X874" s="9"/>
      <c r="Y874" s="9"/>
      <c r="Z874" s="9"/>
      <c r="AA874" s="9"/>
      <c r="AB874" s="9"/>
      <c r="AC874" s="9"/>
      <c r="AD874" s="9"/>
      <c r="AE874" s="9"/>
      <c r="AF874" s="9"/>
      <c r="AG874" s="9"/>
      <c r="AH874" s="9"/>
    </row>
    <row r="875" spans="1:34" x14ac:dyDescent="0.25">
      <c r="A875" s="9"/>
      <c r="B875" s="9"/>
      <c r="C875" s="9"/>
      <c r="D875" s="9"/>
      <c r="E875" s="9"/>
      <c r="F875" s="9"/>
      <c r="G875" s="9"/>
      <c r="H875" s="9"/>
      <c r="I875" s="9"/>
      <c r="J875" s="9"/>
      <c r="K875" s="9"/>
      <c r="L875" s="9"/>
      <c r="M875" s="9"/>
      <c r="N875" s="9"/>
      <c r="O875" s="9"/>
      <c r="P875" s="9"/>
      <c r="S875" s="9"/>
      <c r="V875" s="9"/>
      <c r="W875" s="17"/>
      <c r="X875" s="9"/>
      <c r="Y875" s="9"/>
      <c r="Z875" s="9"/>
      <c r="AA875" s="9"/>
      <c r="AB875" s="9"/>
      <c r="AC875" s="9"/>
      <c r="AD875" s="9"/>
      <c r="AE875" s="9"/>
      <c r="AF875" s="9"/>
      <c r="AG875" s="9"/>
      <c r="AH875" s="9"/>
    </row>
    <row r="876" spans="1:34" x14ac:dyDescent="0.25">
      <c r="A876" s="9"/>
      <c r="B876" s="9"/>
      <c r="C876" s="9"/>
      <c r="D876" s="9"/>
      <c r="E876" s="9"/>
      <c r="F876" s="9"/>
      <c r="G876" s="9"/>
      <c r="H876" s="9"/>
      <c r="I876" s="9"/>
      <c r="J876" s="9"/>
      <c r="K876" s="9"/>
      <c r="L876" s="9"/>
      <c r="M876" s="9"/>
      <c r="N876" s="9"/>
      <c r="O876" s="9"/>
      <c r="P876" s="9"/>
      <c r="S876" s="9"/>
      <c r="V876" s="9"/>
      <c r="W876" s="17"/>
      <c r="X876" s="9"/>
      <c r="Y876" s="9"/>
      <c r="Z876" s="9"/>
      <c r="AA876" s="9"/>
      <c r="AB876" s="9"/>
      <c r="AC876" s="9"/>
      <c r="AD876" s="9"/>
      <c r="AE876" s="9"/>
      <c r="AF876" s="9"/>
      <c r="AG876" s="9"/>
      <c r="AH876" s="9"/>
    </row>
    <row r="877" spans="1:34" x14ac:dyDescent="0.25">
      <c r="A877" s="9"/>
      <c r="B877" s="9"/>
      <c r="C877" s="9"/>
      <c r="D877" s="9"/>
      <c r="E877" s="9"/>
      <c r="F877" s="9"/>
      <c r="G877" s="9"/>
      <c r="H877" s="9"/>
      <c r="I877" s="9"/>
      <c r="J877" s="9"/>
      <c r="K877" s="9"/>
      <c r="L877" s="9"/>
      <c r="M877" s="9"/>
      <c r="N877" s="9"/>
      <c r="O877" s="9"/>
      <c r="P877" s="9"/>
      <c r="S877" s="9"/>
      <c r="V877" s="9"/>
      <c r="W877" s="17"/>
      <c r="X877" s="9"/>
      <c r="Y877" s="9"/>
      <c r="Z877" s="9"/>
      <c r="AA877" s="9"/>
      <c r="AB877" s="9"/>
      <c r="AC877" s="9"/>
      <c r="AD877" s="9"/>
      <c r="AE877" s="9"/>
      <c r="AF877" s="9"/>
      <c r="AG877" s="9"/>
      <c r="AH877" s="9"/>
    </row>
    <row r="878" spans="1:34" x14ac:dyDescent="0.25">
      <c r="A878" s="9"/>
      <c r="B878" s="9"/>
      <c r="C878" s="9"/>
      <c r="D878" s="9"/>
      <c r="E878" s="9"/>
      <c r="F878" s="9"/>
      <c r="G878" s="9"/>
      <c r="H878" s="9"/>
      <c r="I878" s="9"/>
      <c r="J878" s="9"/>
      <c r="K878" s="9"/>
      <c r="L878" s="9"/>
      <c r="M878" s="9"/>
      <c r="N878" s="9"/>
      <c r="O878" s="9"/>
      <c r="P878" s="9"/>
      <c r="S878" s="9"/>
      <c r="V878" s="9"/>
      <c r="W878" s="17"/>
      <c r="X878" s="9"/>
      <c r="Y878" s="9"/>
      <c r="Z878" s="9"/>
      <c r="AA878" s="9"/>
      <c r="AB878" s="9"/>
      <c r="AC878" s="9"/>
      <c r="AD878" s="9"/>
      <c r="AE878" s="9"/>
      <c r="AF878" s="9"/>
      <c r="AG878" s="9"/>
      <c r="AH878" s="9"/>
    </row>
    <row r="879" spans="1:34" x14ac:dyDescent="0.25">
      <c r="A879" s="9"/>
      <c r="B879" s="9"/>
      <c r="C879" s="9"/>
      <c r="D879" s="9"/>
      <c r="E879" s="9"/>
      <c r="F879" s="9"/>
      <c r="G879" s="9"/>
      <c r="H879" s="9"/>
      <c r="I879" s="9"/>
      <c r="J879" s="9"/>
      <c r="K879" s="9"/>
      <c r="L879" s="9"/>
      <c r="M879" s="9"/>
      <c r="N879" s="9"/>
      <c r="O879" s="9"/>
      <c r="P879" s="9"/>
      <c r="S879" s="9"/>
      <c r="V879" s="9"/>
      <c r="W879" s="17"/>
      <c r="X879" s="9"/>
      <c r="Y879" s="9"/>
      <c r="Z879" s="9"/>
      <c r="AA879" s="9"/>
      <c r="AB879" s="9"/>
      <c r="AC879" s="9"/>
      <c r="AD879" s="9"/>
      <c r="AE879" s="9"/>
      <c r="AF879" s="9"/>
      <c r="AG879" s="9"/>
      <c r="AH879" s="9"/>
    </row>
    <row r="880" spans="1:34" x14ac:dyDescent="0.25">
      <c r="A880" s="9"/>
      <c r="B880" s="9"/>
      <c r="C880" s="9"/>
      <c r="D880" s="9"/>
      <c r="E880" s="9"/>
      <c r="F880" s="9"/>
      <c r="G880" s="9"/>
      <c r="H880" s="9"/>
      <c r="I880" s="9"/>
      <c r="J880" s="9"/>
      <c r="K880" s="9"/>
      <c r="L880" s="9"/>
      <c r="M880" s="9"/>
      <c r="N880" s="9"/>
      <c r="O880" s="9"/>
      <c r="P880" s="9"/>
      <c r="S880" s="9"/>
      <c r="V880" s="9"/>
      <c r="W880" s="17"/>
      <c r="X880" s="9"/>
      <c r="Y880" s="9"/>
      <c r="Z880" s="9"/>
      <c r="AA880" s="9"/>
      <c r="AB880" s="9"/>
      <c r="AC880" s="9"/>
      <c r="AD880" s="9"/>
      <c r="AE880" s="9"/>
      <c r="AF880" s="9"/>
      <c r="AG880" s="9"/>
      <c r="AH880" s="9"/>
    </row>
    <row r="881" spans="1:34" x14ac:dyDescent="0.25">
      <c r="A881" s="9"/>
      <c r="B881" s="9"/>
      <c r="C881" s="9"/>
      <c r="D881" s="9"/>
      <c r="E881" s="9"/>
      <c r="F881" s="9"/>
      <c r="G881" s="9"/>
      <c r="H881" s="9"/>
      <c r="I881" s="9"/>
      <c r="J881" s="9"/>
      <c r="K881" s="9"/>
      <c r="L881" s="9"/>
      <c r="M881" s="9"/>
      <c r="N881" s="9"/>
      <c r="O881" s="9"/>
      <c r="P881" s="9"/>
      <c r="S881" s="9"/>
      <c r="V881" s="9"/>
      <c r="W881" s="17"/>
      <c r="X881" s="9"/>
      <c r="Y881" s="9"/>
      <c r="Z881" s="9"/>
      <c r="AA881" s="9"/>
      <c r="AB881" s="9"/>
      <c r="AC881" s="9"/>
      <c r="AD881" s="9"/>
      <c r="AE881" s="9"/>
      <c r="AF881" s="9"/>
      <c r="AG881" s="9"/>
      <c r="AH881" s="9"/>
    </row>
    <row r="882" spans="1:34" x14ac:dyDescent="0.25">
      <c r="A882" s="9"/>
      <c r="B882" s="9"/>
      <c r="C882" s="9"/>
      <c r="D882" s="9"/>
      <c r="E882" s="9"/>
      <c r="F882" s="9"/>
      <c r="G882" s="9"/>
      <c r="H882" s="9"/>
      <c r="I882" s="9"/>
      <c r="J882" s="9"/>
      <c r="K882" s="9"/>
      <c r="L882" s="9"/>
      <c r="M882" s="9"/>
      <c r="N882" s="9"/>
      <c r="O882" s="9"/>
      <c r="P882" s="9"/>
      <c r="S882" s="9"/>
      <c r="V882" s="9"/>
      <c r="W882" s="17"/>
      <c r="X882" s="9"/>
      <c r="Y882" s="9"/>
      <c r="Z882" s="9"/>
      <c r="AA882" s="9"/>
      <c r="AB882" s="9"/>
      <c r="AC882" s="9"/>
      <c r="AD882" s="9"/>
      <c r="AE882" s="9"/>
      <c r="AF882" s="9"/>
      <c r="AG882" s="9"/>
      <c r="AH882" s="9"/>
    </row>
    <row r="883" spans="1:34" x14ac:dyDescent="0.25">
      <c r="A883" s="9"/>
      <c r="B883" s="9"/>
      <c r="C883" s="9"/>
      <c r="D883" s="9"/>
      <c r="E883" s="9"/>
      <c r="F883" s="9"/>
      <c r="G883" s="9"/>
      <c r="H883" s="9"/>
      <c r="I883" s="9"/>
      <c r="J883" s="9"/>
      <c r="K883" s="9"/>
      <c r="L883" s="9"/>
      <c r="M883" s="9"/>
      <c r="N883" s="9"/>
      <c r="O883" s="9"/>
      <c r="P883" s="9"/>
      <c r="S883" s="9"/>
      <c r="V883" s="9"/>
      <c r="W883" s="17"/>
      <c r="X883" s="9"/>
      <c r="Y883" s="9"/>
      <c r="Z883" s="9"/>
      <c r="AA883" s="9"/>
      <c r="AB883" s="9"/>
      <c r="AC883" s="9"/>
      <c r="AD883" s="9"/>
      <c r="AE883" s="9"/>
      <c r="AF883" s="9"/>
      <c r="AG883" s="9"/>
      <c r="AH883" s="9"/>
    </row>
    <row r="884" spans="1:34" x14ac:dyDescent="0.25">
      <c r="A884" s="9"/>
      <c r="B884" s="9"/>
      <c r="C884" s="9"/>
      <c r="D884" s="9"/>
      <c r="E884" s="9"/>
      <c r="F884" s="9"/>
      <c r="G884" s="9"/>
      <c r="H884" s="9"/>
      <c r="I884" s="9"/>
      <c r="J884" s="9"/>
      <c r="K884" s="9"/>
      <c r="L884" s="9"/>
      <c r="M884" s="9"/>
      <c r="N884" s="9"/>
      <c r="O884" s="9"/>
      <c r="P884" s="9"/>
      <c r="S884" s="9"/>
      <c r="V884" s="9"/>
      <c r="W884" s="17"/>
      <c r="X884" s="9"/>
      <c r="Y884" s="9"/>
      <c r="Z884" s="9"/>
      <c r="AA884" s="9"/>
      <c r="AB884" s="9"/>
      <c r="AC884" s="9"/>
      <c r="AD884" s="9"/>
      <c r="AE884" s="9"/>
      <c r="AF884" s="9"/>
      <c r="AG884" s="9"/>
      <c r="AH884" s="9"/>
    </row>
    <row r="885" spans="1:34" x14ac:dyDescent="0.25">
      <c r="A885" s="9"/>
      <c r="B885" s="9"/>
      <c r="C885" s="9"/>
      <c r="D885" s="9"/>
      <c r="E885" s="9"/>
      <c r="F885" s="9"/>
      <c r="G885" s="9"/>
      <c r="H885" s="9"/>
      <c r="I885" s="9"/>
      <c r="J885" s="9"/>
      <c r="K885" s="9"/>
      <c r="L885" s="9"/>
      <c r="M885" s="9"/>
      <c r="N885" s="9"/>
      <c r="O885" s="9"/>
      <c r="P885" s="9"/>
      <c r="S885" s="9"/>
      <c r="V885" s="9"/>
      <c r="W885" s="17"/>
      <c r="X885" s="9"/>
      <c r="Y885" s="9"/>
      <c r="Z885" s="9"/>
      <c r="AA885" s="9"/>
      <c r="AB885" s="9"/>
      <c r="AC885" s="9"/>
      <c r="AD885" s="9"/>
      <c r="AE885" s="9"/>
      <c r="AF885" s="9"/>
      <c r="AG885" s="9"/>
      <c r="AH885" s="9"/>
    </row>
    <row r="886" spans="1:34" x14ac:dyDescent="0.25">
      <c r="A886" s="9"/>
      <c r="B886" s="9"/>
      <c r="C886" s="9"/>
      <c r="D886" s="9"/>
      <c r="E886" s="9"/>
      <c r="F886" s="9"/>
      <c r="G886" s="9"/>
      <c r="H886" s="9"/>
      <c r="I886" s="9"/>
      <c r="J886" s="9"/>
      <c r="K886" s="9"/>
      <c r="L886" s="9"/>
      <c r="M886" s="9"/>
      <c r="N886" s="9"/>
      <c r="O886" s="9"/>
      <c r="P886" s="9"/>
      <c r="S886" s="9"/>
      <c r="V886" s="9"/>
      <c r="W886" s="17"/>
      <c r="X886" s="9"/>
      <c r="Y886" s="9"/>
      <c r="Z886" s="9"/>
      <c r="AA886" s="9"/>
      <c r="AB886" s="9"/>
      <c r="AC886" s="9"/>
      <c r="AD886" s="9"/>
      <c r="AE886" s="9"/>
      <c r="AF886" s="9"/>
      <c r="AG886" s="9"/>
      <c r="AH886" s="9"/>
    </row>
    <row r="887" spans="1:34" x14ac:dyDescent="0.25">
      <c r="A887" s="9"/>
      <c r="B887" s="9"/>
      <c r="C887" s="9"/>
      <c r="D887" s="9"/>
      <c r="E887" s="9"/>
      <c r="F887" s="9"/>
      <c r="G887" s="9"/>
      <c r="H887" s="9"/>
      <c r="I887" s="9"/>
      <c r="J887" s="9"/>
      <c r="K887" s="9"/>
      <c r="L887" s="9"/>
      <c r="M887" s="9"/>
      <c r="N887" s="9"/>
      <c r="O887" s="9"/>
      <c r="P887" s="9"/>
      <c r="S887" s="9"/>
      <c r="V887" s="9"/>
      <c r="W887" s="17"/>
      <c r="X887" s="9"/>
      <c r="Y887" s="9"/>
      <c r="Z887" s="9"/>
      <c r="AA887" s="9"/>
      <c r="AB887" s="9"/>
      <c r="AC887" s="9"/>
      <c r="AD887" s="9"/>
      <c r="AE887" s="9"/>
      <c r="AF887" s="9"/>
      <c r="AG887" s="9"/>
      <c r="AH887" s="9"/>
    </row>
    <row r="888" spans="1:34" x14ac:dyDescent="0.25">
      <c r="A888" s="9"/>
      <c r="B888" s="9"/>
      <c r="C888" s="9"/>
      <c r="D888" s="9"/>
      <c r="E888" s="9"/>
      <c r="F888" s="9"/>
      <c r="G888" s="9"/>
      <c r="H888" s="9"/>
      <c r="I888" s="9"/>
      <c r="J888" s="9"/>
      <c r="K888" s="9"/>
      <c r="L888" s="9"/>
      <c r="M888" s="9"/>
      <c r="N888" s="9"/>
      <c r="O888" s="9"/>
      <c r="P888" s="9"/>
      <c r="S888" s="9"/>
      <c r="V888" s="9"/>
      <c r="W888" s="17"/>
      <c r="X888" s="9"/>
      <c r="Y888" s="9"/>
      <c r="Z888" s="9"/>
      <c r="AA888" s="9"/>
      <c r="AB888" s="9"/>
      <c r="AC888" s="9"/>
      <c r="AD888" s="9"/>
      <c r="AE888" s="9"/>
      <c r="AF888" s="9"/>
      <c r="AG888" s="9"/>
      <c r="AH888" s="9"/>
    </row>
    <row r="889" spans="1:34" x14ac:dyDescent="0.25">
      <c r="A889" s="9"/>
      <c r="B889" s="9"/>
      <c r="C889" s="9"/>
      <c r="D889" s="9"/>
      <c r="E889" s="9"/>
      <c r="F889" s="9"/>
      <c r="G889" s="9"/>
      <c r="H889" s="9"/>
      <c r="I889" s="9"/>
      <c r="J889" s="9"/>
      <c r="K889" s="9"/>
      <c r="L889" s="9"/>
      <c r="M889" s="9"/>
      <c r="N889" s="9"/>
      <c r="O889" s="9"/>
      <c r="P889" s="9"/>
      <c r="S889" s="9"/>
      <c r="V889" s="9"/>
      <c r="W889" s="17"/>
      <c r="X889" s="9"/>
      <c r="Y889" s="9"/>
      <c r="Z889" s="9"/>
      <c r="AA889" s="9"/>
      <c r="AB889" s="9"/>
      <c r="AC889" s="9"/>
      <c r="AD889" s="9"/>
      <c r="AE889" s="9"/>
      <c r="AF889" s="9"/>
      <c r="AG889" s="9"/>
      <c r="AH889" s="9"/>
    </row>
    <row r="890" spans="1:34" x14ac:dyDescent="0.25">
      <c r="A890" s="9"/>
      <c r="B890" s="9"/>
      <c r="C890" s="9"/>
      <c r="D890" s="9"/>
      <c r="E890" s="9"/>
      <c r="F890" s="9"/>
      <c r="G890" s="9"/>
      <c r="H890" s="9"/>
      <c r="I890" s="9"/>
      <c r="J890" s="9"/>
      <c r="K890" s="9"/>
      <c r="L890" s="9"/>
      <c r="M890" s="9"/>
      <c r="N890" s="9"/>
      <c r="O890" s="9"/>
      <c r="P890" s="9"/>
      <c r="S890" s="9"/>
      <c r="V890" s="9"/>
      <c r="W890" s="17"/>
      <c r="X890" s="9"/>
      <c r="Y890" s="9"/>
      <c r="Z890" s="9"/>
      <c r="AA890" s="9"/>
      <c r="AB890" s="9"/>
      <c r="AC890" s="9"/>
      <c r="AD890" s="9"/>
      <c r="AE890" s="9"/>
      <c r="AF890" s="9"/>
      <c r="AG890" s="9"/>
      <c r="AH890" s="9"/>
    </row>
    <row r="891" spans="1:34" x14ac:dyDescent="0.25">
      <c r="A891" s="9"/>
      <c r="B891" s="9"/>
      <c r="C891" s="9"/>
      <c r="D891" s="9"/>
      <c r="E891" s="9"/>
      <c r="F891" s="9"/>
      <c r="G891" s="9"/>
      <c r="H891" s="9"/>
      <c r="I891" s="9"/>
      <c r="J891" s="9"/>
      <c r="K891" s="9"/>
      <c r="L891" s="9"/>
      <c r="M891" s="9"/>
      <c r="N891" s="9"/>
      <c r="O891" s="9"/>
      <c r="P891" s="9"/>
      <c r="S891" s="9"/>
      <c r="V891" s="9"/>
      <c r="W891" s="17"/>
      <c r="X891" s="9"/>
      <c r="Y891" s="9"/>
      <c r="Z891" s="9"/>
      <c r="AA891" s="9"/>
      <c r="AB891" s="9"/>
      <c r="AC891" s="9"/>
      <c r="AD891" s="9"/>
      <c r="AE891" s="9"/>
      <c r="AF891" s="9"/>
      <c r="AG891" s="9"/>
      <c r="AH891" s="9"/>
    </row>
    <row r="892" spans="1:34" x14ac:dyDescent="0.25">
      <c r="A892" s="9"/>
      <c r="B892" s="9"/>
      <c r="C892" s="9"/>
      <c r="D892" s="9"/>
      <c r="E892" s="9"/>
      <c r="F892" s="9"/>
      <c r="G892" s="9"/>
      <c r="H892" s="9"/>
      <c r="I892" s="9"/>
      <c r="J892" s="9"/>
      <c r="K892" s="9"/>
      <c r="L892" s="9"/>
      <c r="M892" s="9"/>
      <c r="N892" s="9"/>
      <c r="O892" s="9"/>
      <c r="P892" s="9"/>
      <c r="S892" s="9"/>
      <c r="V892" s="9"/>
      <c r="W892" s="17"/>
      <c r="X892" s="9"/>
      <c r="Y892" s="9"/>
      <c r="Z892" s="9"/>
      <c r="AA892" s="9"/>
      <c r="AB892" s="9"/>
      <c r="AC892" s="9"/>
      <c r="AD892" s="9"/>
      <c r="AE892" s="9"/>
      <c r="AF892" s="9"/>
      <c r="AG892" s="9"/>
      <c r="AH892" s="9"/>
    </row>
    <row r="893" spans="1:34" x14ac:dyDescent="0.25">
      <c r="A893" s="9"/>
      <c r="B893" s="9"/>
      <c r="C893" s="9"/>
      <c r="D893" s="9"/>
      <c r="E893" s="9"/>
      <c r="F893" s="9"/>
      <c r="G893" s="9"/>
      <c r="H893" s="9"/>
      <c r="I893" s="9"/>
      <c r="J893" s="9"/>
      <c r="K893" s="9"/>
      <c r="L893" s="9"/>
      <c r="M893" s="9"/>
      <c r="N893" s="9"/>
      <c r="O893" s="9"/>
      <c r="P893" s="9"/>
      <c r="S893" s="9"/>
      <c r="V893" s="9"/>
      <c r="W893" s="17"/>
      <c r="X893" s="9"/>
      <c r="Y893" s="9"/>
      <c r="Z893" s="9"/>
      <c r="AA893" s="9"/>
      <c r="AB893" s="9"/>
      <c r="AC893" s="9"/>
      <c r="AD893" s="9"/>
      <c r="AE893" s="9"/>
      <c r="AF893" s="9"/>
      <c r="AG893" s="9"/>
      <c r="AH893" s="9"/>
    </row>
    <row r="894" spans="1:34" x14ac:dyDescent="0.25">
      <c r="A894" s="9"/>
      <c r="B894" s="9"/>
      <c r="C894" s="9"/>
      <c r="D894" s="9"/>
      <c r="E894" s="9"/>
      <c r="F894" s="9"/>
      <c r="G894" s="9"/>
      <c r="H894" s="9"/>
      <c r="I894" s="9"/>
      <c r="J894" s="9"/>
      <c r="K894" s="9"/>
      <c r="L894" s="9"/>
      <c r="M894" s="9"/>
      <c r="N894" s="9"/>
      <c r="O894" s="9"/>
      <c r="P894" s="9"/>
      <c r="S894" s="9"/>
      <c r="V894" s="9"/>
      <c r="W894" s="17"/>
      <c r="X894" s="9"/>
      <c r="Y894" s="9"/>
      <c r="Z894" s="9"/>
      <c r="AA894" s="9"/>
      <c r="AB894" s="9"/>
      <c r="AC894" s="9"/>
      <c r="AD894" s="9"/>
      <c r="AE894" s="9"/>
      <c r="AF894" s="9"/>
      <c r="AG894" s="9"/>
      <c r="AH894" s="9"/>
    </row>
    <row r="895" spans="1:34" x14ac:dyDescent="0.25">
      <c r="A895" s="9"/>
      <c r="B895" s="9"/>
      <c r="C895" s="9"/>
      <c r="D895" s="9"/>
      <c r="E895" s="9"/>
      <c r="F895" s="9"/>
      <c r="G895" s="9"/>
      <c r="H895" s="9"/>
      <c r="I895" s="9"/>
      <c r="J895" s="9"/>
      <c r="K895" s="9"/>
      <c r="L895" s="9"/>
      <c r="M895" s="9"/>
      <c r="N895" s="9"/>
      <c r="O895" s="9"/>
      <c r="P895" s="9"/>
      <c r="S895" s="9"/>
      <c r="V895" s="9"/>
      <c r="W895" s="17"/>
      <c r="X895" s="9"/>
      <c r="Y895" s="9"/>
      <c r="Z895" s="9"/>
      <c r="AA895" s="9"/>
      <c r="AB895" s="9"/>
      <c r="AC895" s="9"/>
      <c r="AD895" s="9"/>
      <c r="AE895" s="9"/>
      <c r="AF895" s="9"/>
      <c r="AG895" s="9"/>
      <c r="AH895" s="9"/>
    </row>
    <row r="896" spans="1:34" x14ac:dyDescent="0.25">
      <c r="A896" s="9"/>
      <c r="B896" s="9"/>
      <c r="C896" s="9"/>
      <c r="D896" s="9"/>
      <c r="E896" s="9"/>
      <c r="F896" s="9"/>
      <c r="G896" s="9"/>
      <c r="H896" s="9"/>
      <c r="I896" s="9"/>
      <c r="J896" s="9"/>
      <c r="K896" s="9"/>
      <c r="L896" s="9"/>
      <c r="M896" s="9"/>
      <c r="N896" s="9"/>
      <c r="O896" s="9"/>
      <c r="P896" s="9"/>
      <c r="S896" s="9"/>
      <c r="V896" s="9"/>
      <c r="W896" s="17"/>
      <c r="X896" s="9"/>
      <c r="Y896" s="9"/>
      <c r="Z896" s="9"/>
      <c r="AA896" s="9"/>
      <c r="AB896" s="9"/>
      <c r="AC896" s="9"/>
      <c r="AD896" s="9"/>
      <c r="AE896" s="9"/>
      <c r="AF896" s="9"/>
      <c r="AG896" s="9"/>
      <c r="AH896" s="9"/>
    </row>
    <row r="897" spans="1:34" x14ac:dyDescent="0.25">
      <c r="A897" s="9"/>
      <c r="B897" s="9"/>
      <c r="C897" s="9"/>
      <c r="D897" s="9"/>
      <c r="E897" s="9"/>
      <c r="F897" s="9"/>
      <c r="G897" s="9"/>
      <c r="H897" s="9"/>
      <c r="I897" s="9"/>
      <c r="J897" s="9"/>
      <c r="K897" s="9"/>
      <c r="L897" s="9"/>
      <c r="M897" s="9"/>
      <c r="N897" s="9"/>
      <c r="O897" s="9"/>
      <c r="P897" s="9"/>
      <c r="S897" s="9"/>
      <c r="V897" s="9"/>
      <c r="W897" s="17"/>
      <c r="X897" s="9"/>
      <c r="Y897" s="9"/>
      <c r="Z897" s="9"/>
      <c r="AA897" s="9"/>
      <c r="AB897" s="9"/>
      <c r="AC897" s="9"/>
      <c r="AD897" s="9"/>
      <c r="AE897" s="9"/>
      <c r="AF897" s="9"/>
      <c r="AG897" s="9"/>
      <c r="AH897" s="9"/>
    </row>
    <row r="898" spans="1:34" x14ac:dyDescent="0.25">
      <c r="A898" s="9"/>
      <c r="B898" s="9"/>
      <c r="C898" s="9"/>
      <c r="D898" s="9"/>
      <c r="E898" s="9"/>
      <c r="F898" s="9"/>
      <c r="G898" s="9"/>
      <c r="H898" s="9"/>
      <c r="I898" s="9"/>
      <c r="J898" s="9"/>
      <c r="K898" s="9"/>
      <c r="L898" s="9"/>
      <c r="M898" s="9"/>
      <c r="N898" s="9"/>
      <c r="O898" s="9"/>
      <c r="P898" s="9"/>
      <c r="S898" s="9"/>
      <c r="V898" s="9"/>
      <c r="W898" s="17"/>
      <c r="X898" s="9"/>
      <c r="Y898" s="9"/>
      <c r="Z898" s="9"/>
      <c r="AA898" s="9"/>
      <c r="AB898" s="9"/>
      <c r="AC898" s="9"/>
      <c r="AD898" s="9"/>
      <c r="AE898" s="9"/>
      <c r="AF898" s="9"/>
      <c r="AG898" s="9"/>
      <c r="AH898" s="9"/>
    </row>
    <row r="899" spans="1:34" x14ac:dyDescent="0.25">
      <c r="A899" s="9"/>
      <c r="B899" s="9"/>
      <c r="C899" s="9"/>
      <c r="D899" s="9"/>
      <c r="E899" s="9"/>
      <c r="F899" s="9"/>
      <c r="G899" s="9"/>
      <c r="H899" s="9"/>
      <c r="I899" s="9"/>
      <c r="J899" s="9"/>
      <c r="K899" s="9"/>
      <c r="L899" s="9"/>
      <c r="M899" s="9"/>
      <c r="N899" s="9"/>
      <c r="O899" s="9"/>
      <c r="P899" s="9"/>
      <c r="S899" s="9"/>
      <c r="V899" s="9"/>
      <c r="W899" s="17"/>
      <c r="X899" s="9"/>
      <c r="Y899" s="9"/>
      <c r="Z899" s="9"/>
      <c r="AA899" s="9"/>
      <c r="AB899" s="9"/>
      <c r="AC899" s="9"/>
      <c r="AD899" s="9"/>
      <c r="AE899" s="9"/>
      <c r="AF899" s="9"/>
      <c r="AG899" s="9"/>
      <c r="AH899" s="9"/>
    </row>
    <row r="900" spans="1:34" x14ac:dyDescent="0.25">
      <c r="A900" s="9"/>
      <c r="B900" s="9"/>
      <c r="C900" s="9"/>
      <c r="D900" s="9"/>
      <c r="E900" s="9"/>
      <c r="F900" s="9"/>
      <c r="G900" s="9"/>
      <c r="H900" s="9"/>
      <c r="I900" s="9"/>
      <c r="J900" s="9"/>
      <c r="K900" s="9"/>
      <c r="L900" s="9"/>
      <c r="M900" s="9"/>
      <c r="N900" s="9"/>
      <c r="O900" s="9"/>
      <c r="P900" s="9"/>
      <c r="S900" s="9"/>
      <c r="V900" s="9"/>
      <c r="W900" s="17"/>
      <c r="X900" s="9"/>
      <c r="Y900" s="9"/>
      <c r="Z900" s="9"/>
      <c r="AA900" s="9"/>
      <c r="AB900" s="9"/>
      <c r="AC900" s="9"/>
      <c r="AD900" s="9"/>
      <c r="AE900" s="9"/>
      <c r="AF900" s="9"/>
      <c r="AG900" s="9"/>
      <c r="AH900" s="9"/>
    </row>
    <row r="901" spans="1:34" x14ac:dyDescent="0.25">
      <c r="A901" s="9"/>
      <c r="B901" s="9"/>
      <c r="C901" s="9"/>
      <c r="D901" s="9"/>
      <c r="E901" s="9"/>
      <c r="F901" s="9"/>
      <c r="G901" s="9"/>
      <c r="H901" s="9"/>
      <c r="I901" s="9"/>
      <c r="J901" s="9"/>
      <c r="K901" s="9"/>
      <c r="L901" s="9"/>
      <c r="M901" s="9"/>
      <c r="N901" s="9"/>
      <c r="O901" s="9"/>
      <c r="P901" s="9"/>
      <c r="S901" s="9"/>
      <c r="V901" s="9"/>
      <c r="W901" s="17"/>
      <c r="X901" s="9"/>
      <c r="Y901" s="9"/>
      <c r="Z901" s="9"/>
      <c r="AA901" s="9"/>
      <c r="AB901" s="9"/>
      <c r="AC901" s="9"/>
      <c r="AD901" s="9"/>
      <c r="AE901" s="9"/>
      <c r="AF901" s="9"/>
      <c r="AG901" s="9"/>
      <c r="AH901" s="9"/>
    </row>
    <row r="902" spans="1:34" x14ac:dyDescent="0.25">
      <c r="A902" s="9"/>
      <c r="B902" s="9"/>
      <c r="C902" s="9"/>
      <c r="D902" s="9"/>
      <c r="E902" s="9"/>
      <c r="F902" s="9"/>
      <c r="G902" s="9"/>
      <c r="H902" s="9"/>
      <c r="I902" s="9"/>
      <c r="J902" s="9"/>
      <c r="K902" s="9"/>
      <c r="L902" s="9"/>
      <c r="M902" s="9"/>
      <c r="N902" s="9"/>
      <c r="O902" s="9"/>
      <c r="P902" s="9"/>
      <c r="S902" s="9"/>
      <c r="V902" s="9"/>
      <c r="W902" s="17"/>
      <c r="X902" s="9"/>
      <c r="Y902" s="9"/>
      <c r="Z902" s="9"/>
      <c r="AA902" s="9"/>
      <c r="AB902" s="9"/>
      <c r="AC902" s="9"/>
      <c r="AD902" s="9"/>
      <c r="AE902" s="9"/>
      <c r="AF902" s="9"/>
      <c r="AG902" s="9"/>
      <c r="AH902" s="9"/>
    </row>
    <row r="903" spans="1:34" x14ac:dyDescent="0.25">
      <c r="A903" s="9"/>
      <c r="B903" s="9"/>
      <c r="C903" s="9"/>
      <c r="D903" s="9"/>
      <c r="E903" s="9"/>
      <c r="F903" s="9"/>
      <c r="G903" s="9"/>
      <c r="H903" s="9"/>
      <c r="I903" s="9"/>
      <c r="J903" s="9"/>
      <c r="K903" s="9"/>
      <c r="L903" s="9"/>
      <c r="M903" s="9"/>
      <c r="N903" s="9"/>
      <c r="O903" s="9"/>
      <c r="P903" s="9"/>
      <c r="S903" s="9"/>
      <c r="V903" s="9"/>
      <c r="W903" s="17"/>
      <c r="X903" s="9"/>
      <c r="Y903" s="9"/>
      <c r="Z903" s="9"/>
      <c r="AA903" s="9"/>
      <c r="AB903" s="9"/>
      <c r="AC903" s="9"/>
      <c r="AD903" s="9"/>
      <c r="AE903" s="9"/>
      <c r="AF903" s="9"/>
      <c r="AG903" s="9"/>
      <c r="AH903" s="9"/>
    </row>
    <row r="904" spans="1:34" x14ac:dyDescent="0.25">
      <c r="A904" s="9"/>
      <c r="B904" s="9"/>
      <c r="C904" s="9"/>
      <c r="D904" s="9"/>
      <c r="E904" s="9"/>
      <c r="F904" s="9"/>
      <c r="G904" s="9"/>
      <c r="H904" s="9"/>
      <c r="I904" s="9"/>
      <c r="J904" s="9"/>
      <c r="K904" s="9"/>
      <c r="L904" s="9"/>
      <c r="M904" s="9"/>
      <c r="N904" s="9"/>
      <c r="O904" s="9"/>
      <c r="P904" s="9"/>
      <c r="S904" s="9"/>
      <c r="V904" s="9"/>
      <c r="W904" s="17"/>
      <c r="X904" s="9"/>
      <c r="Y904" s="9"/>
      <c r="Z904" s="9"/>
      <c r="AA904" s="9"/>
      <c r="AB904" s="9"/>
      <c r="AC904" s="9"/>
      <c r="AD904" s="9"/>
      <c r="AE904" s="9"/>
      <c r="AF904" s="9"/>
      <c r="AG904" s="9"/>
      <c r="AH904" s="9"/>
    </row>
    <row r="905" spans="1:34" x14ac:dyDescent="0.25">
      <c r="A905" s="9"/>
      <c r="B905" s="9"/>
      <c r="C905" s="9"/>
      <c r="D905" s="9"/>
      <c r="E905" s="9"/>
      <c r="F905" s="9"/>
      <c r="G905" s="9"/>
      <c r="H905" s="9"/>
      <c r="I905" s="9"/>
      <c r="J905" s="9"/>
      <c r="K905" s="9"/>
      <c r="L905" s="9"/>
      <c r="M905" s="9"/>
      <c r="N905" s="9"/>
      <c r="O905" s="9"/>
      <c r="P905" s="9"/>
      <c r="S905" s="9"/>
      <c r="V905" s="9"/>
      <c r="W905" s="17"/>
      <c r="X905" s="9"/>
      <c r="Y905" s="9"/>
      <c r="Z905" s="9"/>
      <c r="AA905" s="9"/>
      <c r="AB905" s="9"/>
      <c r="AC905" s="9"/>
      <c r="AD905" s="9"/>
      <c r="AE905" s="9"/>
      <c r="AF905" s="9"/>
      <c r="AG905" s="9"/>
      <c r="AH905" s="9"/>
    </row>
    <row r="906" spans="1:34" x14ac:dyDescent="0.25">
      <c r="A906" s="9"/>
      <c r="B906" s="9"/>
      <c r="C906" s="9"/>
      <c r="D906" s="9"/>
      <c r="E906" s="9"/>
      <c r="F906" s="9"/>
      <c r="G906" s="9"/>
      <c r="H906" s="9"/>
      <c r="I906" s="9"/>
      <c r="J906" s="9"/>
      <c r="K906" s="9"/>
      <c r="L906" s="9"/>
      <c r="M906" s="9"/>
      <c r="N906" s="9"/>
      <c r="O906" s="9"/>
      <c r="P906" s="9"/>
      <c r="S906" s="9"/>
      <c r="V906" s="9"/>
      <c r="W906" s="17"/>
      <c r="X906" s="9"/>
      <c r="Y906" s="9"/>
      <c r="Z906" s="9"/>
      <c r="AA906" s="9"/>
      <c r="AB906" s="9"/>
      <c r="AC906" s="9"/>
      <c r="AD906" s="9"/>
      <c r="AE906" s="9"/>
      <c r="AF906" s="9"/>
      <c r="AG906" s="9"/>
      <c r="AH906" s="9"/>
    </row>
    <row r="907" spans="1:34" x14ac:dyDescent="0.25">
      <c r="A907" s="9"/>
      <c r="B907" s="9"/>
      <c r="C907" s="9"/>
      <c r="D907" s="9"/>
      <c r="E907" s="9"/>
      <c r="F907" s="9"/>
      <c r="G907" s="9"/>
      <c r="H907" s="9"/>
      <c r="I907" s="9"/>
      <c r="J907" s="9"/>
      <c r="K907" s="9"/>
      <c r="L907" s="9"/>
      <c r="M907" s="9"/>
      <c r="N907" s="9"/>
      <c r="O907" s="9"/>
      <c r="P907" s="9"/>
      <c r="S907" s="9"/>
      <c r="V907" s="9"/>
      <c r="W907" s="17"/>
      <c r="X907" s="9"/>
      <c r="Y907" s="9"/>
      <c r="Z907" s="9"/>
      <c r="AA907" s="9"/>
      <c r="AB907" s="9"/>
      <c r="AC907" s="9"/>
      <c r="AD907" s="9"/>
      <c r="AE907" s="9"/>
      <c r="AF907" s="9"/>
      <c r="AG907" s="9"/>
      <c r="AH907" s="9"/>
    </row>
    <row r="908" spans="1:34" x14ac:dyDescent="0.25">
      <c r="A908" s="9"/>
      <c r="B908" s="9"/>
      <c r="C908" s="9"/>
      <c r="D908" s="9"/>
      <c r="E908" s="9"/>
      <c r="F908" s="9"/>
      <c r="G908" s="9"/>
      <c r="H908" s="9"/>
      <c r="I908" s="9"/>
      <c r="J908" s="9"/>
      <c r="K908" s="9"/>
      <c r="L908" s="9"/>
      <c r="M908" s="9"/>
      <c r="N908" s="9"/>
      <c r="O908" s="9"/>
      <c r="P908" s="9"/>
      <c r="S908" s="9"/>
      <c r="V908" s="9"/>
      <c r="W908" s="17"/>
      <c r="X908" s="9"/>
      <c r="Y908" s="9"/>
      <c r="Z908" s="9"/>
      <c r="AA908" s="9"/>
      <c r="AB908" s="9"/>
      <c r="AC908" s="9"/>
      <c r="AD908" s="9"/>
      <c r="AE908" s="9"/>
      <c r="AF908" s="9"/>
      <c r="AG908" s="9"/>
      <c r="AH908" s="9"/>
    </row>
    <row r="909" spans="1:34" x14ac:dyDescent="0.25">
      <c r="A909" s="9"/>
      <c r="B909" s="9"/>
      <c r="C909" s="9"/>
      <c r="D909" s="9"/>
      <c r="E909" s="9"/>
      <c r="F909" s="9"/>
      <c r="G909" s="9"/>
      <c r="H909" s="9"/>
      <c r="I909" s="9"/>
      <c r="J909" s="9"/>
      <c r="K909" s="9"/>
      <c r="L909" s="9"/>
      <c r="M909" s="9"/>
      <c r="N909" s="9"/>
      <c r="O909" s="9"/>
      <c r="P909" s="9"/>
      <c r="S909" s="9"/>
      <c r="V909" s="9"/>
      <c r="W909" s="17"/>
      <c r="X909" s="9"/>
      <c r="Y909" s="9"/>
      <c r="Z909" s="9"/>
      <c r="AA909" s="9"/>
      <c r="AB909" s="9"/>
      <c r="AC909" s="9"/>
      <c r="AD909" s="9"/>
      <c r="AE909" s="9"/>
      <c r="AF909" s="9"/>
      <c r="AG909" s="9"/>
      <c r="AH909" s="9"/>
    </row>
    <row r="910" spans="1:34" x14ac:dyDescent="0.25">
      <c r="A910" s="9"/>
      <c r="B910" s="9"/>
      <c r="C910" s="9"/>
      <c r="D910" s="9"/>
      <c r="E910" s="9"/>
      <c r="F910" s="9"/>
      <c r="G910" s="9"/>
      <c r="H910" s="9"/>
      <c r="I910" s="9"/>
      <c r="J910" s="9"/>
      <c r="K910" s="9"/>
      <c r="L910" s="9"/>
      <c r="M910" s="9"/>
      <c r="N910" s="9"/>
      <c r="O910" s="9"/>
      <c r="P910" s="9"/>
      <c r="S910" s="9"/>
      <c r="V910" s="9"/>
      <c r="W910" s="17"/>
      <c r="X910" s="9"/>
      <c r="Y910" s="9"/>
      <c r="Z910" s="9"/>
      <c r="AA910" s="9"/>
      <c r="AB910" s="9"/>
      <c r="AC910" s="9"/>
      <c r="AD910" s="9"/>
      <c r="AE910" s="9"/>
      <c r="AF910" s="9"/>
      <c r="AG910" s="9"/>
      <c r="AH910" s="9"/>
    </row>
    <row r="911" spans="1:34" x14ac:dyDescent="0.25">
      <c r="A911" s="9"/>
      <c r="B911" s="9"/>
      <c r="C911" s="9"/>
      <c r="D911" s="9"/>
      <c r="E911" s="9"/>
      <c r="F911" s="9"/>
      <c r="G911" s="9"/>
      <c r="H911" s="9"/>
      <c r="I911" s="9"/>
      <c r="J911" s="9"/>
      <c r="K911" s="9"/>
      <c r="L911" s="9"/>
      <c r="M911" s="9"/>
      <c r="N911" s="9"/>
      <c r="O911" s="9"/>
      <c r="P911" s="9"/>
      <c r="S911" s="9"/>
      <c r="V911" s="9"/>
      <c r="W911" s="17"/>
      <c r="X911" s="9"/>
      <c r="Y911" s="9"/>
      <c r="Z911" s="9"/>
      <c r="AA911" s="9"/>
      <c r="AB911" s="9"/>
      <c r="AC911" s="9"/>
      <c r="AD911" s="9"/>
      <c r="AE911" s="9"/>
      <c r="AF911" s="9"/>
      <c r="AG911" s="9"/>
      <c r="AH911" s="9"/>
    </row>
    <row r="912" spans="1:34" x14ac:dyDescent="0.25">
      <c r="A912" s="9"/>
      <c r="B912" s="9"/>
      <c r="C912" s="9"/>
      <c r="D912" s="9"/>
      <c r="E912" s="9"/>
      <c r="F912" s="9"/>
      <c r="G912" s="9"/>
      <c r="H912" s="9"/>
      <c r="I912" s="9"/>
      <c r="J912" s="9"/>
      <c r="K912" s="9"/>
      <c r="L912" s="9"/>
      <c r="M912" s="9"/>
      <c r="N912" s="9"/>
      <c r="O912" s="9"/>
      <c r="P912" s="9"/>
      <c r="S912" s="9"/>
      <c r="V912" s="9"/>
      <c r="W912" s="17"/>
      <c r="X912" s="9"/>
      <c r="Y912" s="9"/>
      <c r="Z912" s="9"/>
      <c r="AA912" s="9"/>
      <c r="AB912" s="9"/>
      <c r="AC912" s="9"/>
      <c r="AD912" s="9"/>
      <c r="AE912" s="9"/>
      <c r="AF912" s="9"/>
      <c r="AG912" s="9"/>
      <c r="AH912" s="9"/>
    </row>
    <row r="913" spans="1:34" x14ac:dyDescent="0.25">
      <c r="A913" s="9"/>
      <c r="B913" s="9"/>
      <c r="C913" s="9"/>
      <c r="D913" s="9"/>
      <c r="E913" s="9"/>
      <c r="F913" s="9"/>
      <c r="G913" s="9"/>
      <c r="H913" s="9"/>
      <c r="I913" s="9"/>
      <c r="J913" s="9"/>
      <c r="K913" s="9"/>
      <c r="L913" s="9"/>
      <c r="M913" s="9"/>
      <c r="N913" s="9"/>
      <c r="O913" s="9"/>
      <c r="P913" s="9"/>
      <c r="S913" s="9"/>
      <c r="V913" s="9"/>
      <c r="W913" s="17"/>
      <c r="X913" s="9"/>
      <c r="Y913" s="9"/>
      <c r="Z913" s="9"/>
      <c r="AA913" s="9"/>
      <c r="AB913" s="9"/>
      <c r="AC913" s="9"/>
      <c r="AD913" s="9"/>
      <c r="AE913" s="9"/>
      <c r="AF913" s="9"/>
      <c r="AG913" s="9"/>
      <c r="AH913" s="9"/>
    </row>
    <row r="914" spans="1:34" x14ac:dyDescent="0.25">
      <c r="A914" s="9"/>
      <c r="B914" s="9"/>
      <c r="C914" s="9"/>
      <c r="D914" s="9"/>
      <c r="E914" s="9"/>
      <c r="F914" s="9"/>
      <c r="G914" s="9"/>
      <c r="H914" s="9"/>
      <c r="I914" s="9"/>
      <c r="J914" s="9"/>
      <c r="K914" s="9"/>
      <c r="L914" s="9"/>
      <c r="M914" s="9"/>
      <c r="N914" s="9"/>
      <c r="O914" s="9"/>
      <c r="P914" s="9"/>
      <c r="S914" s="9"/>
      <c r="V914" s="9"/>
      <c r="W914" s="17"/>
      <c r="X914" s="9"/>
      <c r="Y914" s="9"/>
      <c r="Z914" s="9"/>
      <c r="AA914" s="9"/>
      <c r="AB914" s="9"/>
      <c r="AC914" s="9"/>
      <c r="AD914" s="9"/>
      <c r="AE914" s="9"/>
      <c r="AF914" s="9"/>
      <c r="AG914" s="9"/>
      <c r="AH914" s="9"/>
    </row>
    <row r="915" spans="1:34" x14ac:dyDescent="0.25">
      <c r="A915" s="9"/>
      <c r="B915" s="9"/>
      <c r="C915" s="9"/>
      <c r="D915" s="9"/>
      <c r="E915" s="9"/>
      <c r="F915" s="9"/>
      <c r="G915" s="9"/>
      <c r="H915" s="9"/>
      <c r="I915" s="9"/>
      <c r="J915" s="9"/>
      <c r="K915" s="9"/>
      <c r="L915" s="9"/>
      <c r="M915" s="9"/>
      <c r="N915" s="9"/>
      <c r="O915" s="9"/>
      <c r="P915" s="9"/>
      <c r="S915" s="9"/>
      <c r="V915" s="9"/>
      <c r="W915" s="17"/>
      <c r="X915" s="9"/>
      <c r="Y915" s="9"/>
      <c r="Z915" s="9"/>
      <c r="AA915" s="9"/>
      <c r="AB915" s="9"/>
      <c r="AC915" s="9"/>
      <c r="AD915" s="9"/>
      <c r="AE915" s="9"/>
      <c r="AF915" s="9"/>
      <c r="AG915" s="9"/>
      <c r="AH915" s="9"/>
    </row>
    <row r="916" spans="1:34" x14ac:dyDescent="0.25">
      <c r="A916" s="9"/>
      <c r="B916" s="9"/>
      <c r="C916" s="9"/>
      <c r="D916" s="9"/>
      <c r="E916" s="9"/>
      <c r="F916" s="9"/>
      <c r="G916" s="9"/>
      <c r="H916" s="9"/>
      <c r="I916" s="9"/>
      <c r="J916" s="9"/>
      <c r="K916" s="9"/>
      <c r="L916" s="9"/>
      <c r="M916" s="9"/>
      <c r="N916" s="9"/>
      <c r="O916" s="9"/>
      <c r="P916" s="9"/>
      <c r="S916" s="9"/>
      <c r="V916" s="9"/>
      <c r="W916" s="17"/>
      <c r="X916" s="9"/>
      <c r="Y916" s="9"/>
      <c r="Z916" s="9"/>
      <c r="AA916" s="9"/>
      <c r="AB916" s="9"/>
      <c r="AC916" s="9"/>
      <c r="AD916" s="9"/>
      <c r="AE916" s="9"/>
      <c r="AF916" s="9"/>
      <c r="AG916" s="9"/>
      <c r="AH916" s="9"/>
    </row>
    <row r="917" spans="1:34" x14ac:dyDescent="0.25">
      <c r="A917" s="9"/>
      <c r="B917" s="9"/>
      <c r="C917" s="9"/>
      <c r="D917" s="9"/>
      <c r="E917" s="9"/>
      <c r="F917" s="9"/>
      <c r="G917" s="9"/>
      <c r="H917" s="9"/>
      <c r="I917" s="9"/>
      <c r="J917" s="9"/>
      <c r="K917" s="9"/>
      <c r="L917" s="9"/>
      <c r="M917" s="9"/>
      <c r="N917" s="9"/>
      <c r="O917" s="9"/>
      <c r="P917" s="9"/>
      <c r="S917" s="9"/>
      <c r="V917" s="9"/>
      <c r="W917" s="17"/>
      <c r="X917" s="9"/>
      <c r="Y917" s="9"/>
      <c r="Z917" s="9"/>
      <c r="AA917" s="9"/>
      <c r="AB917" s="9"/>
      <c r="AC917" s="9"/>
      <c r="AD917" s="9"/>
      <c r="AE917" s="9"/>
      <c r="AF917" s="9"/>
      <c r="AG917" s="9"/>
      <c r="AH917" s="9"/>
    </row>
    <row r="918" spans="1:34" x14ac:dyDescent="0.25">
      <c r="A918" s="9"/>
      <c r="B918" s="9"/>
      <c r="C918" s="9"/>
      <c r="D918" s="9"/>
      <c r="E918" s="9"/>
      <c r="F918" s="9"/>
      <c r="G918" s="9"/>
      <c r="H918" s="9"/>
      <c r="I918" s="9"/>
      <c r="J918" s="9"/>
      <c r="K918" s="9"/>
      <c r="L918" s="9"/>
      <c r="M918" s="9"/>
      <c r="N918" s="9"/>
      <c r="O918" s="9"/>
      <c r="P918" s="9"/>
      <c r="S918" s="9"/>
      <c r="V918" s="9"/>
      <c r="W918" s="17"/>
      <c r="X918" s="9"/>
      <c r="Y918" s="9"/>
      <c r="Z918" s="9"/>
      <c r="AA918" s="9"/>
      <c r="AB918" s="9"/>
      <c r="AC918" s="9"/>
      <c r="AD918" s="9"/>
      <c r="AE918" s="9"/>
      <c r="AF918" s="9"/>
      <c r="AG918" s="9"/>
      <c r="AH918" s="9"/>
    </row>
    <row r="919" spans="1:34" x14ac:dyDescent="0.25">
      <c r="A919" s="9"/>
      <c r="B919" s="9"/>
      <c r="C919" s="9"/>
      <c r="D919" s="9"/>
      <c r="E919" s="9"/>
      <c r="F919" s="9"/>
      <c r="G919" s="9"/>
      <c r="H919" s="9"/>
      <c r="I919" s="9"/>
      <c r="J919" s="9"/>
      <c r="K919" s="9"/>
      <c r="L919" s="9"/>
      <c r="M919" s="9"/>
      <c r="N919" s="9"/>
      <c r="O919" s="9"/>
      <c r="P919" s="9"/>
      <c r="S919" s="9"/>
      <c r="V919" s="9"/>
      <c r="W919" s="17"/>
      <c r="X919" s="9"/>
      <c r="Y919" s="9"/>
      <c r="Z919" s="9"/>
      <c r="AA919" s="9"/>
      <c r="AB919" s="9"/>
      <c r="AC919" s="9"/>
      <c r="AD919" s="9"/>
      <c r="AE919" s="9"/>
      <c r="AF919" s="9"/>
      <c r="AG919" s="9"/>
      <c r="AH919" s="9"/>
    </row>
    <row r="920" spans="1:34" x14ac:dyDescent="0.25">
      <c r="A920" s="9"/>
      <c r="B920" s="9"/>
      <c r="C920" s="9"/>
      <c r="D920" s="9"/>
      <c r="E920" s="9"/>
      <c r="F920" s="9"/>
      <c r="G920" s="9"/>
      <c r="H920" s="9"/>
      <c r="I920" s="9"/>
      <c r="J920" s="9"/>
      <c r="K920" s="9"/>
      <c r="L920" s="9"/>
      <c r="M920" s="9"/>
      <c r="N920" s="9"/>
      <c r="O920" s="9"/>
      <c r="P920" s="9"/>
      <c r="S920" s="9"/>
      <c r="V920" s="9"/>
      <c r="W920" s="17"/>
      <c r="X920" s="9"/>
      <c r="Y920" s="9"/>
      <c r="Z920" s="9"/>
      <c r="AA920" s="9"/>
      <c r="AB920" s="9"/>
      <c r="AC920" s="9"/>
      <c r="AD920" s="9"/>
      <c r="AE920" s="9"/>
      <c r="AF920" s="9"/>
      <c r="AG920" s="9"/>
      <c r="AH920" s="9"/>
    </row>
    <row r="921" spans="1:34" x14ac:dyDescent="0.25">
      <c r="A921" s="9"/>
      <c r="B921" s="9"/>
      <c r="C921" s="9"/>
      <c r="D921" s="9"/>
      <c r="E921" s="9"/>
      <c r="F921" s="9"/>
      <c r="G921" s="9"/>
      <c r="H921" s="9"/>
      <c r="I921" s="9"/>
      <c r="J921" s="9"/>
      <c r="K921" s="9"/>
      <c r="L921" s="9"/>
      <c r="M921" s="9"/>
      <c r="N921" s="9"/>
      <c r="O921" s="9"/>
      <c r="P921" s="9"/>
      <c r="S921" s="9"/>
      <c r="V921" s="9"/>
      <c r="W921" s="17"/>
      <c r="X921" s="9"/>
      <c r="Y921" s="9"/>
      <c r="Z921" s="9"/>
      <c r="AA921" s="9"/>
      <c r="AB921" s="9"/>
      <c r="AC921" s="9"/>
      <c r="AD921" s="9"/>
      <c r="AE921" s="9"/>
      <c r="AF921" s="9"/>
      <c r="AG921" s="9"/>
      <c r="AH921" s="9"/>
    </row>
    <row r="922" spans="1:34" x14ac:dyDescent="0.25">
      <c r="A922" s="9"/>
      <c r="B922" s="9"/>
      <c r="C922" s="9"/>
      <c r="D922" s="9"/>
      <c r="E922" s="9"/>
      <c r="F922" s="9"/>
      <c r="G922" s="9"/>
      <c r="H922" s="9"/>
      <c r="I922" s="9"/>
      <c r="J922" s="9"/>
      <c r="K922" s="9"/>
      <c r="L922" s="9"/>
      <c r="M922" s="9"/>
      <c r="N922" s="9"/>
      <c r="O922" s="9"/>
      <c r="P922" s="9"/>
      <c r="S922" s="9"/>
      <c r="V922" s="9"/>
      <c r="W922" s="17"/>
      <c r="X922" s="9"/>
      <c r="Y922" s="9"/>
      <c r="Z922" s="9"/>
      <c r="AA922" s="9"/>
      <c r="AB922" s="9"/>
      <c r="AC922" s="9"/>
      <c r="AD922" s="9"/>
      <c r="AE922" s="9"/>
      <c r="AF922" s="9"/>
      <c r="AG922" s="9"/>
      <c r="AH922" s="9"/>
    </row>
    <row r="923" spans="1:34" x14ac:dyDescent="0.25">
      <c r="A923" s="9"/>
      <c r="B923" s="9"/>
      <c r="C923" s="9"/>
      <c r="D923" s="9"/>
      <c r="E923" s="9"/>
      <c r="F923" s="9"/>
      <c r="G923" s="9"/>
      <c r="H923" s="9"/>
      <c r="I923" s="9"/>
      <c r="J923" s="9"/>
      <c r="K923" s="9"/>
      <c r="L923" s="9"/>
      <c r="M923" s="9"/>
      <c r="N923" s="9"/>
      <c r="O923" s="9"/>
      <c r="P923" s="9"/>
      <c r="S923" s="9"/>
      <c r="V923" s="9"/>
      <c r="W923" s="17"/>
      <c r="X923" s="9"/>
      <c r="Y923" s="9"/>
      <c r="Z923" s="9"/>
      <c r="AA923" s="9"/>
      <c r="AB923" s="9"/>
      <c r="AC923" s="9"/>
      <c r="AD923" s="9"/>
      <c r="AE923" s="9"/>
      <c r="AF923" s="9"/>
      <c r="AG923" s="9"/>
      <c r="AH923" s="9"/>
    </row>
    <row r="924" spans="1:34" x14ac:dyDescent="0.25">
      <c r="A924" s="9"/>
      <c r="B924" s="9"/>
      <c r="C924" s="9"/>
      <c r="D924" s="9"/>
      <c r="E924" s="9"/>
      <c r="F924" s="9"/>
      <c r="G924" s="9"/>
      <c r="H924" s="9"/>
      <c r="I924" s="9"/>
      <c r="J924" s="9"/>
      <c r="K924" s="9"/>
      <c r="L924" s="9"/>
      <c r="M924" s="9"/>
      <c r="N924" s="9"/>
      <c r="O924" s="9"/>
      <c r="P924" s="9"/>
      <c r="S924" s="9"/>
      <c r="V924" s="9"/>
      <c r="W924" s="17"/>
      <c r="X924" s="9"/>
      <c r="Y924" s="9"/>
      <c r="Z924" s="9"/>
      <c r="AA924" s="9"/>
      <c r="AB924" s="9"/>
      <c r="AC924" s="9"/>
      <c r="AD924" s="9"/>
      <c r="AE924" s="9"/>
      <c r="AF924" s="9"/>
      <c r="AG924" s="9"/>
      <c r="AH924" s="9"/>
    </row>
    <row r="925" spans="1:34" x14ac:dyDescent="0.25">
      <c r="A925" s="9"/>
      <c r="B925" s="9"/>
      <c r="C925" s="9"/>
      <c r="D925" s="9"/>
      <c r="E925" s="9"/>
      <c r="F925" s="9"/>
      <c r="G925" s="9"/>
      <c r="H925" s="9"/>
      <c r="I925" s="9"/>
      <c r="J925" s="9"/>
      <c r="K925" s="9"/>
      <c r="L925" s="9"/>
      <c r="M925" s="9"/>
      <c r="N925" s="9"/>
      <c r="O925" s="9"/>
      <c r="P925" s="9"/>
      <c r="S925" s="9"/>
      <c r="V925" s="9"/>
      <c r="W925" s="17"/>
      <c r="X925" s="9"/>
      <c r="Y925" s="9"/>
      <c r="Z925" s="9"/>
      <c r="AA925" s="9"/>
      <c r="AB925" s="9"/>
      <c r="AC925" s="9"/>
      <c r="AD925" s="9"/>
      <c r="AE925" s="9"/>
      <c r="AF925" s="9"/>
      <c r="AG925" s="9"/>
      <c r="AH925" s="9"/>
    </row>
    <row r="926" spans="1:34" x14ac:dyDescent="0.25">
      <c r="A926" s="9"/>
      <c r="B926" s="9"/>
      <c r="C926" s="9"/>
      <c r="D926" s="9"/>
      <c r="E926" s="9"/>
      <c r="F926" s="9"/>
      <c r="G926" s="9"/>
      <c r="H926" s="9"/>
      <c r="I926" s="9"/>
      <c r="J926" s="9"/>
      <c r="K926" s="9"/>
      <c r="L926" s="9"/>
      <c r="M926" s="9"/>
      <c r="N926" s="9"/>
      <c r="O926" s="9"/>
      <c r="P926" s="9"/>
      <c r="S926" s="9"/>
      <c r="V926" s="9"/>
      <c r="W926" s="17"/>
      <c r="X926" s="9"/>
      <c r="Y926" s="9"/>
      <c r="Z926" s="9"/>
      <c r="AA926" s="9"/>
      <c r="AB926" s="9"/>
      <c r="AC926" s="9"/>
      <c r="AD926" s="9"/>
      <c r="AE926" s="9"/>
      <c r="AF926" s="9"/>
      <c r="AG926" s="9"/>
      <c r="AH926" s="9"/>
    </row>
    <row r="927" spans="1:34" x14ac:dyDescent="0.25">
      <c r="A927" s="9"/>
      <c r="B927" s="9"/>
      <c r="C927" s="9"/>
      <c r="D927" s="9"/>
      <c r="E927" s="9"/>
      <c r="F927" s="9"/>
      <c r="G927" s="9"/>
      <c r="H927" s="9"/>
      <c r="I927" s="9"/>
      <c r="J927" s="9"/>
      <c r="K927" s="9"/>
      <c r="L927" s="9"/>
      <c r="M927" s="9"/>
      <c r="N927" s="9"/>
      <c r="O927" s="9"/>
      <c r="P927" s="9"/>
      <c r="S927" s="9"/>
      <c r="V927" s="9"/>
      <c r="W927" s="17"/>
      <c r="X927" s="9"/>
      <c r="Y927" s="9"/>
      <c r="Z927" s="9"/>
      <c r="AA927" s="9"/>
      <c r="AB927" s="9"/>
      <c r="AC927" s="9"/>
      <c r="AD927" s="9"/>
      <c r="AE927" s="9"/>
      <c r="AF927" s="9"/>
      <c r="AG927" s="9"/>
      <c r="AH927" s="9"/>
    </row>
    <row r="928" spans="1:34" x14ac:dyDescent="0.25">
      <c r="A928" s="9"/>
      <c r="B928" s="9"/>
      <c r="C928" s="9"/>
      <c r="D928" s="9"/>
      <c r="E928" s="9"/>
      <c r="F928" s="9"/>
      <c r="G928" s="9"/>
      <c r="H928" s="9"/>
      <c r="I928" s="9"/>
      <c r="J928" s="9"/>
      <c r="K928" s="9"/>
      <c r="L928" s="9"/>
      <c r="M928" s="9"/>
      <c r="N928" s="9"/>
      <c r="O928" s="9"/>
      <c r="P928" s="9"/>
      <c r="S928" s="9"/>
      <c r="V928" s="9"/>
      <c r="W928" s="17"/>
      <c r="X928" s="9"/>
      <c r="Y928" s="9"/>
      <c r="Z928" s="9"/>
      <c r="AA928" s="9"/>
      <c r="AB928" s="9"/>
      <c r="AC928" s="9"/>
      <c r="AD928" s="9"/>
      <c r="AE928" s="9"/>
      <c r="AF928" s="9"/>
      <c r="AG928" s="9"/>
      <c r="AH928" s="9"/>
    </row>
    <row r="929" spans="1:34" x14ac:dyDescent="0.25">
      <c r="A929" s="9"/>
      <c r="B929" s="9"/>
      <c r="C929" s="9"/>
      <c r="D929" s="9"/>
      <c r="E929" s="9"/>
      <c r="F929" s="9"/>
      <c r="G929" s="9"/>
      <c r="H929" s="9"/>
      <c r="I929" s="9"/>
      <c r="J929" s="9"/>
      <c r="K929" s="9"/>
      <c r="L929" s="9"/>
      <c r="M929" s="9"/>
      <c r="N929" s="9"/>
      <c r="O929" s="9"/>
      <c r="P929" s="9"/>
      <c r="S929" s="9"/>
      <c r="V929" s="9"/>
      <c r="W929" s="17"/>
      <c r="X929" s="9"/>
      <c r="Y929" s="9"/>
      <c r="Z929" s="9"/>
      <c r="AA929" s="9"/>
      <c r="AB929" s="9"/>
      <c r="AC929" s="9"/>
      <c r="AD929" s="9"/>
      <c r="AE929" s="9"/>
      <c r="AF929" s="9"/>
      <c r="AG929" s="9"/>
      <c r="AH929" s="9"/>
    </row>
    <row r="930" spans="1:34" x14ac:dyDescent="0.25">
      <c r="A930" s="9"/>
      <c r="B930" s="9"/>
      <c r="C930" s="9"/>
      <c r="D930" s="9"/>
      <c r="E930" s="9"/>
      <c r="F930" s="9"/>
      <c r="G930" s="9"/>
      <c r="H930" s="9"/>
      <c r="I930" s="9"/>
      <c r="J930" s="9"/>
      <c r="K930" s="9"/>
      <c r="L930" s="9"/>
      <c r="M930" s="9"/>
      <c r="N930" s="9"/>
      <c r="O930" s="9"/>
      <c r="P930" s="9"/>
      <c r="S930" s="9"/>
      <c r="V930" s="9"/>
      <c r="W930" s="17"/>
      <c r="X930" s="9"/>
      <c r="Y930" s="9"/>
      <c r="Z930" s="9"/>
      <c r="AA930" s="9"/>
      <c r="AB930" s="9"/>
      <c r="AC930" s="9"/>
      <c r="AD930" s="9"/>
      <c r="AE930" s="9"/>
      <c r="AF930" s="9"/>
      <c r="AG930" s="9"/>
      <c r="AH930" s="9"/>
    </row>
    <row r="931" spans="1:34" x14ac:dyDescent="0.25">
      <c r="A931" s="9"/>
      <c r="B931" s="9"/>
      <c r="C931" s="9"/>
      <c r="D931" s="9"/>
      <c r="E931" s="9"/>
      <c r="F931" s="9"/>
      <c r="G931" s="9"/>
      <c r="H931" s="9"/>
      <c r="I931" s="9"/>
      <c r="J931" s="9"/>
      <c r="K931" s="9"/>
      <c r="L931" s="9"/>
      <c r="M931" s="9"/>
      <c r="N931" s="9"/>
      <c r="O931" s="9"/>
      <c r="P931" s="9"/>
      <c r="S931" s="9"/>
      <c r="V931" s="9"/>
      <c r="W931" s="17"/>
      <c r="X931" s="9"/>
      <c r="Y931" s="9"/>
      <c r="Z931" s="9"/>
      <c r="AA931" s="9"/>
      <c r="AB931" s="9"/>
      <c r="AC931" s="9"/>
      <c r="AD931" s="9"/>
      <c r="AE931" s="9"/>
      <c r="AF931" s="9"/>
      <c r="AG931" s="9"/>
      <c r="AH931" s="9"/>
    </row>
    <row r="932" spans="1:34" x14ac:dyDescent="0.25">
      <c r="A932" s="9"/>
      <c r="B932" s="9"/>
      <c r="C932" s="9"/>
      <c r="D932" s="9"/>
      <c r="E932" s="9"/>
      <c r="F932" s="9"/>
      <c r="G932" s="9"/>
      <c r="H932" s="9"/>
      <c r="I932" s="9"/>
      <c r="J932" s="9"/>
      <c r="K932" s="9"/>
      <c r="L932" s="9"/>
      <c r="M932" s="9"/>
      <c r="N932" s="9"/>
      <c r="O932" s="9"/>
      <c r="P932" s="9"/>
      <c r="S932" s="9"/>
      <c r="V932" s="9"/>
      <c r="W932" s="17"/>
      <c r="X932" s="9"/>
      <c r="Y932" s="9"/>
      <c r="Z932" s="9"/>
      <c r="AA932" s="9"/>
      <c r="AB932" s="9"/>
      <c r="AC932" s="9"/>
      <c r="AD932" s="9"/>
      <c r="AE932" s="9"/>
      <c r="AF932" s="9"/>
      <c r="AG932" s="9"/>
      <c r="AH932" s="9"/>
    </row>
    <row r="933" spans="1:34" x14ac:dyDescent="0.25">
      <c r="A933" s="9"/>
      <c r="B933" s="9"/>
      <c r="C933" s="9"/>
      <c r="D933" s="9"/>
      <c r="E933" s="9"/>
      <c r="F933" s="9"/>
      <c r="G933" s="9"/>
      <c r="H933" s="9"/>
      <c r="I933" s="9"/>
      <c r="J933" s="9"/>
      <c r="K933" s="9"/>
      <c r="L933" s="9"/>
      <c r="M933" s="9"/>
      <c r="N933" s="9"/>
      <c r="O933" s="9"/>
      <c r="P933" s="9"/>
      <c r="S933" s="9"/>
      <c r="V933" s="9"/>
      <c r="W933" s="17"/>
      <c r="X933" s="9"/>
      <c r="Y933" s="9"/>
      <c r="Z933" s="9"/>
      <c r="AA933" s="9"/>
      <c r="AB933" s="9"/>
      <c r="AC933" s="9"/>
      <c r="AD933" s="9"/>
      <c r="AE933" s="9"/>
      <c r="AF933" s="9"/>
      <c r="AG933" s="9"/>
      <c r="AH933" s="9"/>
    </row>
    <row r="934" spans="1:34" x14ac:dyDescent="0.25">
      <c r="A934" s="9"/>
      <c r="B934" s="9"/>
      <c r="C934" s="9"/>
      <c r="D934" s="9"/>
      <c r="E934" s="9"/>
      <c r="F934" s="9"/>
      <c r="G934" s="9"/>
      <c r="H934" s="9"/>
      <c r="I934" s="9"/>
      <c r="J934" s="9"/>
      <c r="K934" s="9"/>
      <c r="L934" s="9"/>
      <c r="M934" s="9"/>
      <c r="N934" s="9"/>
      <c r="O934" s="9"/>
      <c r="P934" s="9"/>
      <c r="S934" s="9"/>
      <c r="V934" s="9"/>
      <c r="W934" s="17"/>
      <c r="X934" s="9"/>
      <c r="Y934" s="9"/>
      <c r="Z934" s="9"/>
      <c r="AA934" s="9"/>
      <c r="AB934" s="9"/>
      <c r="AC934" s="9"/>
      <c r="AD934" s="9"/>
      <c r="AE934" s="9"/>
      <c r="AF934" s="9"/>
      <c r="AG934" s="9"/>
      <c r="AH934" s="9"/>
    </row>
    <row r="935" spans="1:34" x14ac:dyDescent="0.25">
      <c r="A935" s="9"/>
      <c r="B935" s="9"/>
      <c r="C935" s="9"/>
      <c r="D935" s="9"/>
      <c r="E935" s="9"/>
      <c r="F935" s="9"/>
      <c r="G935" s="9"/>
      <c r="H935" s="9"/>
      <c r="I935" s="9"/>
      <c r="J935" s="9"/>
      <c r="K935" s="9"/>
      <c r="L935" s="9"/>
      <c r="M935" s="9"/>
      <c r="N935" s="9"/>
      <c r="O935" s="9"/>
      <c r="P935" s="9"/>
      <c r="S935" s="9"/>
      <c r="V935" s="9"/>
      <c r="W935" s="17"/>
      <c r="X935" s="9"/>
      <c r="Y935" s="9"/>
      <c r="Z935" s="9"/>
      <c r="AA935" s="9"/>
      <c r="AB935" s="9"/>
      <c r="AC935" s="9"/>
      <c r="AD935" s="9"/>
      <c r="AE935" s="9"/>
      <c r="AF935" s="9"/>
      <c r="AG935" s="9"/>
      <c r="AH935" s="9"/>
    </row>
    <row r="936" spans="1:34" x14ac:dyDescent="0.25">
      <c r="A936" s="9"/>
      <c r="B936" s="9"/>
      <c r="C936" s="9"/>
      <c r="D936" s="9"/>
      <c r="E936" s="9"/>
      <c r="F936" s="9"/>
      <c r="G936" s="9"/>
      <c r="H936" s="9"/>
      <c r="I936" s="9"/>
      <c r="J936" s="9"/>
      <c r="K936" s="9"/>
      <c r="L936" s="9"/>
      <c r="M936" s="9"/>
      <c r="N936" s="9"/>
      <c r="O936" s="9"/>
      <c r="P936" s="9"/>
      <c r="S936" s="9"/>
      <c r="V936" s="9"/>
      <c r="W936" s="17"/>
      <c r="X936" s="9"/>
      <c r="Y936" s="9"/>
      <c r="Z936" s="9"/>
      <c r="AA936" s="9"/>
      <c r="AB936" s="9"/>
      <c r="AC936" s="9"/>
      <c r="AD936" s="9"/>
      <c r="AE936" s="9"/>
      <c r="AF936" s="9"/>
      <c r="AG936" s="9"/>
      <c r="AH936" s="9"/>
    </row>
    <row r="937" spans="1:34" x14ac:dyDescent="0.25">
      <c r="A937" s="9"/>
      <c r="B937" s="9"/>
      <c r="C937" s="9"/>
      <c r="D937" s="9"/>
      <c r="E937" s="9"/>
      <c r="F937" s="9"/>
      <c r="G937" s="9"/>
      <c r="H937" s="9"/>
      <c r="I937" s="9"/>
      <c r="J937" s="9"/>
      <c r="K937" s="9"/>
      <c r="L937" s="9"/>
      <c r="M937" s="9"/>
      <c r="N937" s="9"/>
      <c r="O937" s="9"/>
      <c r="P937" s="9"/>
      <c r="S937" s="9"/>
      <c r="V937" s="9"/>
      <c r="W937" s="17"/>
      <c r="X937" s="9"/>
      <c r="Y937" s="9"/>
      <c r="Z937" s="9"/>
      <c r="AA937" s="9"/>
      <c r="AB937" s="9"/>
      <c r="AC937" s="9"/>
      <c r="AD937" s="9"/>
      <c r="AE937" s="9"/>
      <c r="AF937" s="9"/>
      <c r="AG937" s="9"/>
      <c r="AH937" s="9"/>
    </row>
    <row r="938" spans="1:34" x14ac:dyDescent="0.25">
      <c r="A938" s="9"/>
      <c r="B938" s="9"/>
      <c r="C938" s="9"/>
      <c r="D938" s="9"/>
      <c r="E938" s="9"/>
      <c r="F938" s="9"/>
      <c r="G938" s="9"/>
      <c r="H938" s="9"/>
      <c r="I938" s="9"/>
      <c r="J938" s="9"/>
      <c r="K938" s="9"/>
      <c r="L938" s="9"/>
      <c r="M938" s="9"/>
      <c r="N938" s="9"/>
      <c r="O938" s="9"/>
      <c r="P938" s="9"/>
      <c r="S938" s="9"/>
      <c r="V938" s="9"/>
      <c r="W938" s="17"/>
      <c r="X938" s="9"/>
      <c r="Y938" s="9"/>
      <c r="Z938" s="9"/>
      <c r="AA938" s="9"/>
      <c r="AB938" s="9"/>
      <c r="AC938" s="9"/>
      <c r="AD938" s="9"/>
      <c r="AE938" s="9"/>
      <c r="AF938" s="9"/>
      <c r="AG938" s="9"/>
      <c r="AH938" s="9"/>
    </row>
    <row r="939" spans="1:34" x14ac:dyDescent="0.25">
      <c r="A939" s="9"/>
      <c r="B939" s="9"/>
      <c r="C939" s="9"/>
      <c r="D939" s="9"/>
      <c r="E939" s="9"/>
      <c r="F939" s="9"/>
      <c r="G939" s="9"/>
      <c r="H939" s="9"/>
      <c r="I939" s="9"/>
      <c r="J939" s="9"/>
      <c r="K939" s="9"/>
      <c r="L939" s="9"/>
      <c r="M939" s="9"/>
      <c r="N939" s="9"/>
      <c r="O939" s="9"/>
      <c r="P939" s="9"/>
      <c r="S939" s="9"/>
      <c r="V939" s="9"/>
      <c r="W939" s="17"/>
      <c r="X939" s="9"/>
      <c r="Y939" s="9"/>
      <c r="Z939" s="9"/>
      <c r="AA939" s="9"/>
      <c r="AB939" s="9"/>
      <c r="AC939" s="9"/>
      <c r="AD939" s="9"/>
      <c r="AE939" s="9"/>
      <c r="AF939" s="9"/>
      <c r="AG939" s="9"/>
      <c r="AH939" s="9"/>
    </row>
    <row r="940" spans="1:34" x14ac:dyDescent="0.25">
      <c r="A940" s="9"/>
      <c r="B940" s="9"/>
      <c r="C940" s="9"/>
      <c r="D940" s="9"/>
      <c r="E940" s="9"/>
      <c r="F940" s="9"/>
      <c r="G940" s="9"/>
      <c r="H940" s="9"/>
      <c r="I940" s="9"/>
      <c r="J940" s="9"/>
      <c r="K940" s="9"/>
      <c r="L940" s="9"/>
      <c r="M940" s="9"/>
      <c r="N940" s="9"/>
      <c r="O940" s="9"/>
      <c r="P940" s="9"/>
      <c r="S940" s="9"/>
      <c r="V940" s="9"/>
      <c r="W940" s="17"/>
      <c r="X940" s="9"/>
      <c r="Y940" s="9"/>
      <c r="Z940" s="9"/>
      <c r="AA940" s="9"/>
      <c r="AB940" s="9"/>
      <c r="AC940" s="9"/>
      <c r="AD940" s="9"/>
      <c r="AE940" s="9"/>
      <c r="AF940" s="9"/>
      <c r="AG940" s="9"/>
      <c r="AH940" s="9"/>
    </row>
    <row r="941" spans="1:34" x14ac:dyDescent="0.25">
      <c r="A941" s="9"/>
      <c r="B941" s="9"/>
      <c r="C941" s="9"/>
      <c r="D941" s="9"/>
      <c r="E941" s="9"/>
      <c r="F941" s="9"/>
      <c r="G941" s="9"/>
      <c r="H941" s="9"/>
      <c r="I941" s="9"/>
      <c r="J941" s="9"/>
      <c r="K941" s="9"/>
      <c r="L941" s="9"/>
      <c r="M941" s="9"/>
      <c r="N941" s="9"/>
      <c r="O941" s="9"/>
      <c r="P941" s="9"/>
      <c r="S941" s="9"/>
      <c r="V941" s="9"/>
      <c r="W941" s="17"/>
      <c r="X941" s="9"/>
      <c r="Y941" s="9"/>
      <c r="Z941" s="9"/>
      <c r="AA941" s="9"/>
      <c r="AB941" s="9"/>
      <c r="AC941" s="9"/>
      <c r="AD941" s="9"/>
      <c r="AE941" s="9"/>
      <c r="AF941" s="9"/>
      <c r="AG941" s="9"/>
      <c r="AH941" s="9"/>
    </row>
    <row r="942" spans="1:34" x14ac:dyDescent="0.25">
      <c r="A942" s="9"/>
      <c r="B942" s="9"/>
      <c r="C942" s="9"/>
      <c r="D942" s="9"/>
      <c r="E942" s="9"/>
      <c r="F942" s="9"/>
      <c r="G942" s="9"/>
      <c r="H942" s="9"/>
      <c r="I942" s="9"/>
      <c r="J942" s="9"/>
      <c r="K942" s="9"/>
      <c r="L942" s="9"/>
      <c r="M942" s="9"/>
      <c r="N942" s="9"/>
      <c r="O942" s="9"/>
      <c r="P942" s="9"/>
      <c r="S942" s="9"/>
      <c r="V942" s="9"/>
      <c r="W942" s="17"/>
      <c r="X942" s="9"/>
      <c r="Y942" s="9"/>
      <c r="Z942" s="9"/>
      <c r="AA942" s="9"/>
      <c r="AB942" s="9"/>
      <c r="AC942" s="9"/>
      <c r="AD942" s="9"/>
      <c r="AE942" s="9"/>
      <c r="AF942" s="9"/>
      <c r="AG942" s="9"/>
      <c r="AH942" s="9"/>
    </row>
    <row r="943" spans="1:34" x14ac:dyDescent="0.25">
      <c r="A943" s="9"/>
      <c r="B943" s="9"/>
      <c r="C943" s="9"/>
      <c r="D943" s="9"/>
      <c r="E943" s="9"/>
      <c r="F943" s="9"/>
      <c r="G943" s="9"/>
      <c r="H943" s="9"/>
      <c r="I943" s="9"/>
      <c r="J943" s="9"/>
      <c r="K943" s="9"/>
      <c r="L943" s="9"/>
      <c r="M943" s="9"/>
      <c r="N943" s="9"/>
      <c r="O943" s="9"/>
      <c r="P943" s="9"/>
      <c r="S943" s="9"/>
      <c r="V943" s="9"/>
      <c r="W943" s="17"/>
      <c r="X943" s="9"/>
      <c r="Y943" s="9"/>
      <c r="Z943" s="9"/>
      <c r="AA943" s="9"/>
      <c r="AB943" s="9"/>
      <c r="AC943" s="9"/>
      <c r="AD943" s="9"/>
      <c r="AE943" s="9"/>
      <c r="AF943" s="9"/>
      <c r="AG943" s="9"/>
      <c r="AH943" s="9"/>
    </row>
    <row r="944" spans="1:34" x14ac:dyDescent="0.25">
      <c r="A944" s="9"/>
      <c r="B944" s="9"/>
      <c r="C944" s="9"/>
      <c r="D944" s="9"/>
      <c r="E944" s="9"/>
      <c r="F944" s="9"/>
      <c r="G944" s="9"/>
      <c r="H944" s="9"/>
      <c r="I944" s="9"/>
      <c r="J944" s="9"/>
      <c r="K944" s="9"/>
      <c r="L944" s="9"/>
      <c r="M944" s="9"/>
      <c r="N944" s="9"/>
      <c r="O944" s="9"/>
      <c r="P944" s="9"/>
      <c r="S944" s="9"/>
      <c r="V944" s="9"/>
      <c r="W944" s="17"/>
      <c r="X944" s="9"/>
      <c r="Y944" s="9"/>
      <c r="Z944" s="9"/>
      <c r="AA944" s="9"/>
      <c r="AB944" s="9"/>
      <c r="AC944" s="9"/>
      <c r="AD944" s="9"/>
      <c r="AE944" s="9"/>
      <c r="AF944" s="9"/>
      <c r="AG944" s="9"/>
      <c r="AH944" s="9"/>
    </row>
    <row r="945" spans="1:34" x14ac:dyDescent="0.25">
      <c r="A945" s="9"/>
      <c r="B945" s="9"/>
      <c r="C945" s="9"/>
      <c r="D945" s="9"/>
      <c r="E945" s="9"/>
      <c r="F945" s="9"/>
      <c r="G945" s="9"/>
      <c r="H945" s="9"/>
      <c r="I945" s="9"/>
      <c r="J945" s="9"/>
      <c r="K945" s="9"/>
      <c r="L945" s="9"/>
      <c r="M945" s="9"/>
      <c r="N945" s="9"/>
      <c r="O945" s="9"/>
      <c r="P945" s="9"/>
      <c r="S945" s="9"/>
      <c r="V945" s="9"/>
      <c r="W945" s="17"/>
      <c r="X945" s="9"/>
      <c r="Y945" s="9"/>
      <c r="Z945" s="9"/>
      <c r="AA945" s="9"/>
      <c r="AB945" s="9"/>
      <c r="AC945" s="9"/>
      <c r="AD945" s="9"/>
      <c r="AE945" s="9"/>
      <c r="AF945" s="9"/>
      <c r="AG945" s="9"/>
      <c r="AH945" s="9"/>
    </row>
    <row r="946" spans="1:34" x14ac:dyDescent="0.25">
      <c r="A946" s="9"/>
      <c r="B946" s="9"/>
      <c r="C946" s="9"/>
      <c r="D946" s="9"/>
      <c r="E946" s="9"/>
      <c r="F946" s="9"/>
      <c r="G946" s="9"/>
      <c r="H946" s="9"/>
      <c r="I946" s="9"/>
      <c r="J946" s="9"/>
      <c r="K946" s="9"/>
      <c r="L946" s="9"/>
      <c r="M946" s="9"/>
      <c r="N946" s="9"/>
      <c r="O946" s="9"/>
      <c r="P946" s="9"/>
      <c r="S946" s="9"/>
      <c r="V946" s="9"/>
      <c r="W946" s="17"/>
      <c r="X946" s="9"/>
      <c r="Y946" s="9"/>
      <c r="Z946" s="9"/>
      <c r="AA946" s="9"/>
      <c r="AB946" s="9"/>
      <c r="AC946" s="9"/>
      <c r="AD946" s="9"/>
      <c r="AE946" s="9"/>
      <c r="AF946" s="9"/>
      <c r="AG946" s="9"/>
      <c r="AH946" s="9"/>
    </row>
    <row r="947" spans="1:34" x14ac:dyDescent="0.25">
      <c r="A947" s="9"/>
      <c r="B947" s="9"/>
      <c r="C947" s="9"/>
      <c r="D947" s="9"/>
      <c r="E947" s="9"/>
      <c r="F947" s="9"/>
      <c r="G947" s="9"/>
      <c r="H947" s="9"/>
      <c r="I947" s="9"/>
      <c r="J947" s="9"/>
      <c r="K947" s="9"/>
      <c r="L947" s="9"/>
      <c r="M947" s="9"/>
      <c r="N947" s="9"/>
      <c r="O947" s="9"/>
      <c r="P947" s="9"/>
      <c r="S947" s="9"/>
      <c r="V947" s="9"/>
      <c r="W947" s="17"/>
      <c r="X947" s="9"/>
      <c r="Y947" s="9"/>
      <c r="Z947" s="9"/>
      <c r="AA947" s="9"/>
      <c r="AB947" s="9"/>
      <c r="AC947" s="9"/>
      <c r="AD947" s="9"/>
      <c r="AE947" s="9"/>
      <c r="AF947" s="9"/>
      <c r="AG947" s="9"/>
      <c r="AH947" s="9"/>
    </row>
    <row r="948" spans="1:34" x14ac:dyDescent="0.25">
      <c r="A948" s="9"/>
      <c r="B948" s="9"/>
      <c r="C948" s="9"/>
      <c r="D948" s="9"/>
      <c r="E948" s="9"/>
      <c r="F948" s="9"/>
      <c r="G948" s="9"/>
      <c r="H948" s="9"/>
      <c r="I948" s="9"/>
      <c r="J948" s="9"/>
      <c r="K948" s="9"/>
      <c r="L948" s="9"/>
      <c r="M948" s="9"/>
      <c r="N948" s="9"/>
      <c r="O948" s="9"/>
      <c r="P948" s="9"/>
      <c r="S948" s="9"/>
      <c r="V948" s="9"/>
      <c r="W948" s="17"/>
      <c r="X948" s="9"/>
      <c r="Y948" s="9"/>
      <c r="Z948" s="9"/>
      <c r="AA948" s="9"/>
      <c r="AB948" s="9"/>
      <c r="AC948" s="9"/>
      <c r="AD948" s="9"/>
      <c r="AE948" s="9"/>
      <c r="AF948" s="9"/>
      <c r="AG948" s="9"/>
      <c r="AH948" s="9"/>
    </row>
    <row r="949" spans="1:34" x14ac:dyDescent="0.25">
      <c r="A949" s="9"/>
      <c r="B949" s="9"/>
      <c r="C949" s="9"/>
      <c r="D949" s="9"/>
      <c r="E949" s="9"/>
      <c r="F949" s="9"/>
      <c r="G949" s="9"/>
      <c r="H949" s="9"/>
      <c r="I949" s="9"/>
      <c r="J949" s="9"/>
      <c r="K949" s="9"/>
      <c r="L949" s="9"/>
      <c r="M949" s="9"/>
      <c r="N949" s="9"/>
      <c r="O949" s="9"/>
      <c r="P949" s="9"/>
      <c r="S949" s="9"/>
      <c r="V949" s="9"/>
      <c r="W949" s="17"/>
      <c r="X949" s="9"/>
      <c r="Y949" s="9"/>
      <c r="Z949" s="9"/>
      <c r="AA949" s="9"/>
      <c r="AB949" s="9"/>
      <c r="AC949" s="9"/>
      <c r="AD949" s="9"/>
      <c r="AE949" s="9"/>
      <c r="AF949" s="9"/>
      <c r="AG949" s="9"/>
      <c r="AH949" s="9"/>
    </row>
    <row r="950" spans="1:34" x14ac:dyDescent="0.25">
      <c r="A950" s="9"/>
      <c r="B950" s="9"/>
      <c r="C950" s="9"/>
      <c r="D950" s="9"/>
      <c r="E950" s="9"/>
      <c r="F950" s="9"/>
      <c r="G950" s="9"/>
      <c r="H950" s="9"/>
      <c r="I950" s="9"/>
      <c r="J950" s="9"/>
      <c r="K950" s="9"/>
      <c r="L950" s="9"/>
      <c r="M950" s="9"/>
      <c r="N950" s="9"/>
      <c r="O950" s="9"/>
      <c r="P950" s="9"/>
      <c r="S950" s="9"/>
      <c r="V950" s="9"/>
      <c r="W950" s="17"/>
      <c r="X950" s="9"/>
      <c r="Y950" s="9"/>
      <c r="Z950" s="9"/>
      <c r="AA950" s="9"/>
      <c r="AB950" s="9"/>
      <c r="AC950" s="9"/>
      <c r="AD950" s="9"/>
      <c r="AE950" s="9"/>
      <c r="AF950" s="9"/>
      <c r="AG950" s="9"/>
      <c r="AH950" s="9"/>
    </row>
    <row r="951" spans="1:34" x14ac:dyDescent="0.25">
      <c r="A951" s="9"/>
      <c r="B951" s="9"/>
      <c r="C951" s="9"/>
      <c r="D951" s="9"/>
      <c r="E951" s="9"/>
      <c r="F951" s="9"/>
      <c r="G951" s="9"/>
      <c r="H951" s="9"/>
      <c r="I951" s="9"/>
      <c r="J951" s="9"/>
      <c r="K951" s="9"/>
      <c r="L951" s="9"/>
      <c r="M951" s="9"/>
      <c r="N951" s="9"/>
      <c r="O951" s="9"/>
      <c r="P951" s="9"/>
      <c r="S951" s="9"/>
      <c r="V951" s="9"/>
      <c r="W951" s="17"/>
      <c r="X951" s="9"/>
      <c r="Y951" s="9"/>
      <c r="Z951" s="9"/>
      <c r="AA951" s="9"/>
      <c r="AB951" s="9"/>
      <c r="AC951" s="9"/>
      <c r="AD951" s="9"/>
      <c r="AE951" s="9"/>
      <c r="AF951" s="9"/>
      <c r="AG951" s="9"/>
      <c r="AH951" s="9"/>
    </row>
    <row r="952" spans="1:34" x14ac:dyDescent="0.25">
      <c r="A952" s="9"/>
      <c r="B952" s="9"/>
      <c r="C952" s="9"/>
      <c r="D952" s="9"/>
      <c r="E952" s="9"/>
      <c r="F952" s="9"/>
      <c r="G952" s="9"/>
      <c r="H952" s="9"/>
      <c r="I952" s="9"/>
      <c r="J952" s="9"/>
      <c r="K952" s="9"/>
      <c r="L952" s="9"/>
      <c r="M952" s="9"/>
      <c r="N952" s="9"/>
      <c r="O952" s="9"/>
      <c r="P952" s="9"/>
      <c r="S952" s="9"/>
      <c r="V952" s="9"/>
      <c r="W952" s="17"/>
      <c r="X952" s="9"/>
      <c r="Y952" s="9"/>
      <c r="Z952" s="9"/>
      <c r="AA952" s="9"/>
      <c r="AB952" s="9"/>
      <c r="AC952" s="9"/>
      <c r="AD952" s="9"/>
      <c r="AE952" s="9"/>
      <c r="AF952" s="9"/>
      <c r="AG952" s="9"/>
      <c r="AH952" s="9"/>
    </row>
    <row r="953" spans="1:34" x14ac:dyDescent="0.25">
      <c r="A953" s="9"/>
      <c r="B953" s="9"/>
      <c r="C953" s="9"/>
      <c r="D953" s="9"/>
      <c r="E953" s="9"/>
      <c r="F953" s="9"/>
      <c r="G953" s="9"/>
      <c r="H953" s="9"/>
      <c r="I953" s="9"/>
      <c r="J953" s="9"/>
      <c r="K953" s="9"/>
      <c r="L953" s="9"/>
      <c r="M953" s="9"/>
      <c r="N953" s="9"/>
      <c r="O953" s="9"/>
      <c r="P953" s="9"/>
      <c r="S953" s="9"/>
      <c r="V953" s="9"/>
      <c r="W953" s="17"/>
      <c r="X953" s="9"/>
      <c r="Y953" s="9"/>
      <c r="Z953" s="9"/>
      <c r="AA953" s="9"/>
      <c r="AB953" s="9"/>
      <c r="AC953" s="9"/>
      <c r="AD953" s="9"/>
      <c r="AE953" s="9"/>
      <c r="AF953" s="9"/>
      <c r="AG953" s="9"/>
      <c r="AH953" s="9"/>
    </row>
    <row r="954" spans="1:34" x14ac:dyDescent="0.25">
      <c r="A954" s="9"/>
      <c r="B954" s="9"/>
      <c r="C954" s="9"/>
      <c r="D954" s="9"/>
      <c r="E954" s="9"/>
      <c r="F954" s="9"/>
      <c r="G954" s="9"/>
      <c r="H954" s="9"/>
      <c r="I954" s="9"/>
      <c r="J954" s="9"/>
      <c r="K954" s="9"/>
      <c r="L954" s="9"/>
      <c r="M954" s="9"/>
      <c r="N954" s="9"/>
      <c r="O954" s="9"/>
      <c r="P954" s="9"/>
      <c r="S954" s="9"/>
      <c r="V954" s="9"/>
      <c r="W954" s="17"/>
      <c r="X954" s="9"/>
      <c r="Y954" s="9"/>
      <c r="Z954" s="9"/>
      <c r="AA954" s="9"/>
      <c r="AB954" s="9"/>
      <c r="AC954" s="9"/>
      <c r="AD954" s="9"/>
      <c r="AE954" s="9"/>
      <c r="AF954" s="9"/>
      <c r="AG954" s="9"/>
      <c r="AH954" s="9"/>
    </row>
    <row r="955" spans="1:34" x14ac:dyDescent="0.25">
      <c r="A955" s="9"/>
      <c r="B955" s="9"/>
      <c r="C955" s="9"/>
      <c r="D955" s="9"/>
      <c r="E955" s="9"/>
      <c r="F955" s="9"/>
      <c r="G955" s="9"/>
      <c r="H955" s="9"/>
      <c r="I955" s="9"/>
      <c r="J955" s="9"/>
      <c r="K955" s="9"/>
      <c r="L955" s="9"/>
      <c r="M955" s="9"/>
      <c r="N955" s="9"/>
      <c r="O955" s="9"/>
      <c r="P955" s="9"/>
      <c r="S955" s="9"/>
      <c r="V955" s="9"/>
      <c r="W955" s="17"/>
      <c r="X955" s="9"/>
      <c r="Y955" s="9"/>
      <c r="Z955" s="9"/>
      <c r="AA955" s="9"/>
      <c r="AB955" s="9"/>
      <c r="AC955" s="9"/>
      <c r="AD955" s="9"/>
      <c r="AE955" s="9"/>
      <c r="AF955" s="9"/>
      <c r="AG955" s="9"/>
      <c r="AH955" s="9"/>
    </row>
    <row r="956" spans="1:34" x14ac:dyDescent="0.25">
      <c r="A956" s="9"/>
      <c r="B956" s="9"/>
      <c r="C956" s="9"/>
      <c r="D956" s="9"/>
      <c r="E956" s="9"/>
      <c r="F956" s="9"/>
      <c r="G956" s="9"/>
      <c r="H956" s="9"/>
      <c r="I956" s="9"/>
      <c r="J956" s="9"/>
      <c r="K956" s="9"/>
      <c r="L956" s="9"/>
      <c r="M956" s="9"/>
      <c r="N956" s="9"/>
      <c r="O956" s="9"/>
      <c r="P956" s="9"/>
      <c r="S956" s="9"/>
      <c r="V956" s="9"/>
      <c r="W956" s="17"/>
      <c r="X956" s="9"/>
      <c r="Y956" s="9"/>
      <c r="Z956" s="9"/>
      <c r="AA956" s="9"/>
      <c r="AB956" s="9"/>
      <c r="AC956" s="9"/>
      <c r="AD956" s="9"/>
      <c r="AE956" s="9"/>
      <c r="AF956" s="9"/>
      <c r="AG956" s="9"/>
      <c r="AH956" s="9"/>
    </row>
    <row r="957" spans="1:34" x14ac:dyDescent="0.25">
      <c r="A957" s="9"/>
      <c r="B957" s="9"/>
      <c r="C957" s="9"/>
      <c r="D957" s="9"/>
      <c r="E957" s="9"/>
      <c r="F957" s="9"/>
      <c r="G957" s="9"/>
      <c r="H957" s="9"/>
      <c r="I957" s="9"/>
      <c r="J957" s="9"/>
      <c r="K957" s="9"/>
      <c r="L957" s="9"/>
      <c r="M957" s="9"/>
      <c r="N957" s="9"/>
      <c r="O957" s="9"/>
      <c r="P957" s="9"/>
      <c r="S957" s="9"/>
      <c r="V957" s="9"/>
      <c r="W957" s="17"/>
      <c r="X957" s="9"/>
      <c r="Y957" s="9"/>
      <c r="Z957" s="9"/>
      <c r="AA957" s="9"/>
      <c r="AB957" s="9"/>
      <c r="AC957" s="9"/>
      <c r="AD957" s="9"/>
      <c r="AE957" s="9"/>
      <c r="AF957" s="9"/>
      <c r="AG957" s="9"/>
      <c r="AH957" s="9"/>
    </row>
    <row r="958" spans="1:34" x14ac:dyDescent="0.25">
      <c r="A958" s="9"/>
      <c r="B958" s="9"/>
      <c r="C958" s="9"/>
      <c r="D958" s="9"/>
      <c r="E958" s="9"/>
      <c r="F958" s="9"/>
      <c r="G958" s="9"/>
      <c r="H958" s="9"/>
      <c r="I958" s="9"/>
      <c r="J958" s="9"/>
      <c r="K958" s="9"/>
      <c r="L958" s="9"/>
      <c r="M958" s="9"/>
      <c r="N958" s="9"/>
      <c r="O958" s="9"/>
      <c r="P958" s="9"/>
      <c r="S958" s="9"/>
      <c r="V958" s="9"/>
      <c r="W958" s="17"/>
      <c r="X958" s="9"/>
      <c r="Y958" s="9"/>
      <c r="Z958" s="9"/>
      <c r="AA958" s="9"/>
      <c r="AB958" s="9"/>
      <c r="AC958" s="9"/>
      <c r="AD958" s="9"/>
      <c r="AE958" s="9"/>
      <c r="AF958" s="9"/>
      <c r="AG958" s="9"/>
      <c r="AH958" s="9"/>
    </row>
    <row r="959" spans="1:34" x14ac:dyDescent="0.25">
      <c r="A959" s="9"/>
      <c r="B959" s="9"/>
      <c r="C959" s="9"/>
      <c r="D959" s="9"/>
      <c r="E959" s="9"/>
      <c r="F959" s="9"/>
      <c r="G959" s="9"/>
      <c r="H959" s="9"/>
      <c r="I959" s="9"/>
      <c r="J959" s="9"/>
      <c r="K959" s="9"/>
      <c r="L959" s="9"/>
      <c r="M959" s="9"/>
      <c r="N959" s="9"/>
      <c r="O959" s="9"/>
      <c r="P959" s="9"/>
      <c r="S959" s="9"/>
      <c r="V959" s="9"/>
      <c r="W959" s="17"/>
      <c r="X959" s="9"/>
      <c r="Y959" s="9"/>
      <c r="Z959" s="9"/>
      <c r="AA959" s="9"/>
      <c r="AB959" s="9"/>
      <c r="AC959" s="9"/>
      <c r="AD959" s="9"/>
      <c r="AE959" s="9"/>
      <c r="AF959" s="9"/>
      <c r="AG959" s="9"/>
      <c r="AH959" s="9"/>
    </row>
    <row r="960" spans="1:34" x14ac:dyDescent="0.25">
      <c r="A960" s="9"/>
      <c r="B960" s="9"/>
      <c r="C960" s="9"/>
      <c r="D960" s="9"/>
      <c r="E960" s="9"/>
      <c r="F960" s="9"/>
      <c r="G960" s="9"/>
      <c r="H960" s="9"/>
      <c r="I960" s="9"/>
      <c r="J960" s="9"/>
      <c r="K960" s="9"/>
      <c r="L960" s="9"/>
      <c r="M960" s="9"/>
      <c r="N960" s="9"/>
      <c r="O960" s="9"/>
      <c r="P960" s="9"/>
      <c r="S960" s="9"/>
      <c r="V960" s="9"/>
      <c r="W960" s="17"/>
      <c r="X960" s="9"/>
      <c r="Y960" s="9"/>
      <c r="Z960" s="9"/>
      <c r="AA960" s="9"/>
      <c r="AB960" s="9"/>
      <c r="AC960" s="9"/>
      <c r="AD960" s="9"/>
      <c r="AE960" s="9"/>
      <c r="AF960" s="9"/>
      <c r="AG960" s="9"/>
      <c r="AH960" s="9"/>
    </row>
    <row r="961" spans="1:34" x14ac:dyDescent="0.25">
      <c r="A961" s="9"/>
      <c r="B961" s="9"/>
      <c r="C961" s="9"/>
      <c r="D961" s="9"/>
      <c r="E961" s="9"/>
      <c r="F961" s="9"/>
      <c r="G961" s="9"/>
      <c r="H961" s="9"/>
      <c r="I961" s="9"/>
      <c r="J961" s="9"/>
      <c r="K961" s="9"/>
      <c r="L961" s="9"/>
      <c r="M961" s="9"/>
      <c r="N961" s="9"/>
      <c r="O961" s="9"/>
      <c r="P961" s="9"/>
      <c r="S961" s="9"/>
      <c r="V961" s="9"/>
      <c r="W961" s="17"/>
      <c r="X961" s="9"/>
      <c r="Y961" s="9"/>
      <c r="Z961" s="9"/>
      <c r="AA961" s="9"/>
      <c r="AB961" s="9"/>
      <c r="AC961" s="9"/>
      <c r="AD961" s="9"/>
      <c r="AE961" s="9"/>
      <c r="AF961" s="9"/>
      <c r="AG961" s="9"/>
      <c r="AH961" s="9"/>
    </row>
    <row r="962" spans="1:34" x14ac:dyDescent="0.25">
      <c r="A962" s="9"/>
      <c r="B962" s="9"/>
      <c r="C962" s="9"/>
      <c r="D962" s="9"/>
      <c r="E962" s="9"/>
      <c r="F962" s="9"/>
      <c r="G962" s="9"/>
      <c r="H962" s="9"/>
      <c r="I962" s="9"/>
      <c r="J962" s="9"/>
      <c r="K962" s="9"/>
      <c r="L962" s="9"/>
      <c r="M962" s="9"/>
      <c r="N962" s="9"/>
      <c r="O962" s="9"/>
      <c r="P962" s="9"/>
      <c r="S962" s="9"/>
      <c r="V962" s="9"/>
      <c r="W962" s="17"/>
      <c r="X962" s="9"/>
      <c r="Y962" s="9"/>
      <c r="Z962" s="9"/>
      <c r="AA962" s="9"/>
      <c r="AB962" s="9"/>
      <c r="AC962" s="9"/>
      <c r="AD962" s="9"/>
      <c r="AE962" s="9"/>
      <c r="AF962" s="9"/>
      <c r="AG962" s="9"/>
      <c r="AH962" s="9"/>
    </row>
    <row r="963" spans="1:34" x14ac:dyDescent="0.25">
      <c r="A963" s="9"/>
      <c r="B963" s="9"/>
      <c r="C963" s="9"/>
      <c r="D963" s="9"/>
      <c r="E963" s="9"/>
      <c r="F963" s="9"/>
      <c r="G963" s="9"/>
      <c r="H963" s="9"/>
      <c r="I963" s="9"/>
      <c r="J963" s="9"/>
      <c r="K963" s="9"/>
      <c r="L963" s="9"/>
      <c r="M963" s="9"/>
      <c r="N963" s="9"/>
      <c r="O963" s="9"/>
      <c r="P963" s="9"/>
      <c r="S963" s="9"/>
      <c r="V963" s="9"/>
      <c r="W963" s="17"/>
      <c r="X963" s="9"/>
      <c r="Y963" s="9"/>
      <c r="Z963" s="9"/>
      <c r="AA963" s="9"/>
      <c r="AB963" s="9"/>
      <c r="AC963" s="9"/>
      <c r="AD963" s="9"/>
      <c r="AE963" s="9"/>
      <c r="AF963" s="9"/>
      <c r="AG963" s="9"/>
      <c r="AH963" s="9"/>
    </row>
    <row r="964" spans="1:34" x14ac:dyDescent="0.25">
      <c r="A964" s="9"/>
      <c r="B964" s="9"/>
      <c r="C964" s="9"/>
      <c r="D964" s="9"/>
      <c r="E964" s="9"/>
      <c r="F964" s="9"/>
      <c r="G964" s="9"/>
      <c r="H964" s="9"/>
      <c r="I964" s="9"/>
      <c r="J964" s="9"/>
      <c r="K964" s="9"/>
      <c r="L964" s="9"/>
      <c r="M964" s="9"/>
      <c r="N964" s="9"/>
      <c r="O964" s="9"/>
      <c r="P964" s="9"/>
      <c r="S964" s="9"/>
      <c r="V964" s="9"/>
      <c r="W964" s="17"/>
      <c r="X964" s="9"/>
      <c r="Y964" s="9"/>
      <c r="Z964" s="9"/>
      <c r="AA964" s="9"/>
      <c r="AB964" s="9"/>
      <c r="AC964" s="9"/>
      <c r="AD964" s="9"/>
      <c r="AE964" s="9"/>
      <c r="AF964" s="9"/>
      <c r="AG964" s="9"/>
      <c r="AH964" s="9"/>
    </row>
    <row r="965" spans="1:34" x14ac:dyDescent="0.25">
      <c r="A965" s="9"/>
      <c r="B965" s="9"/>
      <c r="C965" s="9"/>
      <c r="D965" s="9"/>
      <c r="E965" s="9"/>
      <c r="F965" s="9"/>
      <c r="G965" s="9"/>
      <c r="H965" s="9"/>
      <c r="I965" s="9"/>
      <c r="J965" s="9"/>
      <c r="K965" s="9"/>
      <c r="L965" s="9"/>
      <c r="M965" s="9"/>
      <c r="N965" s="9"/>
      <c r="O965" s="9"/>
      <c r="P965" s="9"/>
      <c r="S965" s="9"/>
      <c r="V965" s="9"/>
      <c r="W965" s="17"/>
      <c r="X965" s="9"/>
      <c r="Y965" s="9"/>
      <c r="Z965" s="9"/>
      <c r="AA965" s="9"/>
      <c r="AB965" s="9"/>
      <c r="AC965" s="9"/>
      <c r="AD965" s="9"/>
      <c r="AE965" s="9"/>
      <c r="AF965" s="9"/>
      <c r="AG965" s="9"/>
      <c r="AH965" s="9"/>
    </row>
    <row r="966" spans="1:34" x14ac:dyDescent="0.25">
      <c r="A966" s="9"/>
      <c r="B966" s="9"/>
      <c r="C966" s="9"/>
      <c r="D966" s="9"/>
      <c r="E966" s="9"/>
      <c r="F966" s="9"/>
      <c r="G966" s="9"/>
      <c r="H966" s="9"/>
      <c r="I966" s="9"/>
      <c r="J966" s="9"/>
      <c r="K966" s="9"/>
      <c r="L966" s="9"/>
      <c r="M966" s="9"/>
      <c r="N966" s="9"/>
      <c r="O966" s="9"/>
      <c r="P966" s="9"/>
      <c r="S966" s="9"/>
      <c r="V966" s="9"/>
      <c r="W966" s="17"/>
      <c r="X966" s="9"/>
      <c r="Y966" s="9"/>
      <c r="Z966" s="9"/>
      <c r="AA966" s="9"/>
      <c r="AB966" s="9"/>
      <c r="AC966" s="9"/>
      <c r="AD966" s="9"/>
      <c r="AE966" s="9"/>
      <c r="AF966" s="9"/>
      <c r="AG966" s="9"/>
      <c r="AH966" s="9"/>
    </row>
    <row r="967" spans="1:34" x14ac:dyDescent="0.25">
      <c r="A967" s="9"/>
      <c r="B967" s="9"/>
      <c r="C967" s="9"/>
      <c r="D967" s="9"/>
      <c r="E967" s="9"/>
      <c r="F967" s="9"/>
      <c r="G967" s="9"/>
      <c r="H967" s="9"/>
      <c r="I967" s="9"/>
      <c r="J967" s="9"/>
      <c r="K967" s="9"/>
      <c r="L967" s="9"/>
      <c r="M967" s="9"/>
      <c r="N967" s="9"/>
      <c r="O967" s="9"/>
      <c r="P967" s="9"/>
      <c r="S967" s="9"/>
      <c r="V967" s="9"/>
      <c r="W967" s="17"/>
      <c r="X967" s="9"/>
      <c r="Y967" s="9"/>
      <c r="Z967" s="9"/>
      <c r="AA967" s="9"/>
      <c r="AB967" s="9"/>
      <c r="AC967" s="9"/>
      <c r="AD967" s="9"/>
      <c r="AE967" s="9"/>
      <c r="AF967" s="9"/>
      <c r="AG967" s="9"/>
      <c r="AH967" s="9"/>
    </row>
    <row r="968" spans="1:34" x14ac:dyDescent="0.25">
      <c r="A968" s="9"/>
      <c r="B968" s="9"/>
      <c r="C968" s="9"/>
      <c r="D968" s="9"/>
      <c r="E968" s="9"/>
      <c r="F968" s="9"/>
      <c r="G968" s="9"/>
      <c r="H968" s="9"/>
      <c r="I968" s="9"/>
      <c r="J968" s="9"/>
      <c r="K968" s="9"/>
      <c r="L968" s="9"/>
      <c r="M968" s="9"/>
      <c r="N968" s="9"/>
      <c r="O968" s="9"/>
      <c r="P968" s="9"/>
      <c r="S968" s="9"/>
      <c r="V968" s="9"/>
      <c r="W968" s="17"/>
      <c r="X968" s="9"/>
      <c r="Y968" s="9"/>
      <c r="Z968" s="9"/>
      <c r="AA968" s="9"/>
      <c r="AB968" s="9"/>
      <c r="AC968" s="9"/>
      <c r="AD968" s="9"/>
      <c r="AE968" s="9"/>
      <c r="AF968" s="9"/>
      <c r="AG968" s="9"/>
      <c r="AH968" s="9"/>
    </row>
    <row r="969" spans="1:34" x14ac:dyDescent="0.25">
      <c r="A969" s="9"/>
      <c r="B969" s="9"/>
      <c r="C969" s="9"/>
      <c r="D969" s="9"/>
      <c r="E969" s="9"/>
      <c r="F969" s="9"/>
      <c r="G969" s="9"/>
      <c r="H969" s="9"/>
      <c r="I969" s="9"/>
      <c r="J969" s="9"/>
      <c r="K969" s="9"/>
      <c r="L969" s="9"/>
      <c r="M969" s="9"/>
      <c r="N969" s="9"/>
      <c r="O969" s="9"/>
      <c r="P969" s="9"/>
      <c r="S969" s="9"/>
      <c r="V969" s="9"/>
      <c r="W969" s="17"/>
      <c r="X969" s="9"/>
      <c r="Y969" s="9"/>
      <c r="Z969" s="9"/>
      <c r="AA969" s="9"/>
      <c r="AB969" s="9"/>
      <c r="AC969" s="9"/>
      <c r="AD969" s="9"/>
      <c r="AE969" s="9"/>
      <c r="AF969" s="9"/>
      <c r="AG969" s="9"/>
      <c r="AH969" s="9"/>
    </row>
    <row r="970" spans="1:34" x14ac:dyDescent="0.25">
      <c r="A970" s="9"/>
      <c r="B970" s="9"/>
      <c r="C970" s="9"/>
      <c r="D970" s="9"/>
      <c r="E970" s="9"/>
      <c r="F970" s="9"/>
      <c r="G970" s="9"/>
      <c r="H970" s="9"/>
      <c r="I970" s="9"/>
      <c r="J970" s="9"/>
      <c r="K970" s="9"/>
      <c r="L970" s="9"/>
      <c r="M970" s="9"/>
      <c r="N970" s="9"/>
      <c r="O970" s="9"/>
      <c r="P970" s="9"/>
      <c r="S970" s="9"/>
      <c r="V970" s="9"/>
      <c r="W970" s="17"/>
      <c r="X970" s="9"/>
      <c r="Y970" s="9"/>
      <c r="Z970" s="9"/>
      <c r="AA970" s="9"/>
      <c r="AB970" s="9"/>
      <c r="AC970" s="9"/>
      <c r="AD970" s="9"/>
      <c r="AE970" s="9"/>
      <c r="AF970" s="9"/>
      <c r="AG970" s="9"/>
      <c r="AH970" s="9"/>
    </row>
    <row r="971" spans="1:34" x14ac:dyDescent="0.25">
      <c r="A971" s="9"/>
      <c r="B971" s="9"/>
      <c r="C971" s="9"/>
      <c r="D971" s="9"/>
      <c r="E971" s="9"/>
      <c r="F971" s="9"/>
      <c r="G971" s="9"/>
      <c r="H971" s="9"/>
      <c r="I971" s="9"/>
      <c r="J971" s="9"/>
      <c r="K971" s="9"/>
      <c r="L971" s="9"/>
      <c r="M971" s="9"/>
      <c r="N971" s="9"/>
      <c r="O971" s="9"/>
      <c r="P971" s="9"/>
      <c r="S971" s="9"/>
      <c r="V971" s="9"/>
      <c r="W971" s="17"/>
      <c r="X971" s="9"/>
      <c r="Y971" s="9"/>
      <c r="Z971" s="9"/>
      <c r="AA971" s="9"/>
      <c r="AB971" s="9"/>
      <c r="AC971" s="9"/>
      <c r="AD971" s="9"/>
      <c r="AE971" s="9"/>
      <c r="AF971" s="9"/>
      <c r="AG971" s="9"/>
      <c r="AH971" s="9"/>
    </row>
    <row r="972" spans="1:34" x14ac:dyDescent="0.25">
      <c r="A972" s="9"/>
      <c r="B972" s="9"/>
      <c r="C972" s="9"/>
      <c r="D972" s="9"/>
      <c r="E972" s="9"/>
      <c r="F972" s="9"/>
      <c r="G972" s="9"/>
      <c r="H972" s="9"/>
      <c r="I972" s="9"/>
      <c r="J972" s="9"/>
      <c r="K972" s="9"/>
      <c r="L972" s="9"/>
      <c r="M972" s="9"/>
      <c r="N972" s="9"/>
      <c r="O972" s="9"/>
      <c r="P972" s="9"/>
      <c r="S972" s="9"/>
      <c r="V972" s="9"/>
      <c r="W972" s="17"/>
      <c r="X972" s="9"/>
      <c r="Y972" s="9"/>
      <c r="Z972" s="9"/>
      <c r="AA972" s="9"/>
      <c r="AB972" s="9"/>
      <c r="AC972" s="9"/>
      <c r="AD972" s="9"/>
      <c r="AE972" s="9"/>
      <c r="AF972" s="9"/>
      <c r="AG972" s="9"/>
      <c r="AH972" s="9"/>
    </row>
    <row r="973" spans="1:34" x14ac:dyDescent="0.25">
      <c r="A973" s="9"/>
      <c r="B973" s="9"/>
      <c r="C973" s="9"/>
      <c r="D973" s="9"/>
      <c r="E973" s="9"/>
      <c r="F973" s="9"/>
      <c r="G973" s="9"/>
      <c r="H973" s="9"/>
      <c r="I973" s="9"/>
      <c r="J973" s="9"/>
      <c r="K973" s="9"/>
      <c r="L973" s="9"/>
      <c r="M973" s="9"/>
      <c r="N973" s="9"/>
      <c r="O973" s="9"/>
      <c r="P973" s="9"/>
      <c r="S973" s="9"/>
      <c r="V973" s="9"/>
      <c r="W973" s="17"/>
      <c r="X973" s="9"/>
      <c r="Y973" s="9"/>
      <c r="Z973" s="9"/>
      <c r="AA973" s="9"/>
      <c r="AB973" s="9"/>
      <c r="AC973" s="9"/>
      <c r="AD973" s="9"/>
      <c r="AE973" s="9"/>
      <c r="AF973" s="9"/>
      <c r="AG973" s="9"/>
      <c r="AH973" s="9"/>
    </row>
    <row r="974" spans="1:34" x14ac:dyDescent="0.25">
      <c r="A974" s="9"/>
      <c r="B974" s="9"/>
      <c r="C974" s="9"/>
      <c r="D974" s="9"/>
      <c r="E974" s="9"/>
      <c r="F974" s="9"/>
      <c r="G974" s="9"/>
      <c r="H974" s="9"/>
      <c r="I974" s="9"/>
      <c r="J974" s="9"/>
      <c r="K974" s="9"/>
      <c r="L974" s="9"/>
      <c r="M974" s="9"/>
      <c r="N974" s="9"/>
      <c r="O974" s="9"/>
      <c r="P974" s="9"/>
      <c r="S974" s="9"/>
      <c r="V974" s="9"/>
      <c r="W974" s="17"/>
      <c r="X974" s="9"/>
      <c r="Y974" s="9"/>
      <c r="Z974" s="9"/>
      <c r="AA974" s="9"/>
      <c r="AB974" s="9"/>
      <c r="AC974" s="9"/>
      <c r="AD974" s="9"/>
      <c r="AE974" s="9"/>
      <c r="AF974" s="9"/>
      <c r="AG974" s="9"/>
      <c r="AH974" s="9"/>
    </row>
    <row r="975" spans="1:34" x14ac:dyDescent="0.25">
      <c r="A975" s="9"/>
      <c r="B975" s="9"/>
      <c r="C975" s="9"/>
      <c r="D975" s="9"/>
      <c r="E975" s="9"/>
      <c r="F975" s="9"/>
      <c r="G975" s="9"/>
      <c r="H975" s="9"/>
      <c r="I975" s="9"/>
      <c r="J975" s="9"/>
      <c r="K975" s="9"/>
      <c r="L975" s="9"/>
      <c r="M975" s="9"/>
      <c r="N975" s="9"/>
      <c r="O975" s="9"/>
      <c r="P975" s="9"/>
      <c r="S975" s="9"/>
      <c r="V975" s="9"/>
      <c r="W975" s="17"/>
      <c r="X975" s="9"/>
      <c r="Y975" s="9"/>
      <c r="Z975" s="9"/>
      <c r="AA975" s="9"/>
      <c r="AB975" s="9"/>
      <c r="AC975" s="9"/>
      <c r="AD975" s="9"/>
      <c r="AE975" s="9"/>
      <c r="AF975" s="9"/>
      <c r="AG975" s="9"/>
      <c r="AH975" s="9"/>
    </row>
    <row r="976" spans="1:34" x14ac:dyDescent="0.25">
      <c r="A976" s="9"/>
      <c r="B976" s="9"/>
      <c r="C976" s="9"/>
      <c r="D976" s="9"/>
      <c r="E976" s="9"/>
      <c r="F976" s="9"/>
      <c r="G976" s="9"/>
      <c r="H976" s="9"/>
      <c r="I976" s="9"/>
      <c r="J976" s="9"/>
      <c r="K976" s="9"/>
      <c r="L976" s="9"/>
      <c r="M976" s="9"/>
      <c r="N976" s="9"/>
      <c r="O976" s="9"/>
      <c r="P976" s="9"/>
      <c r="S976" s="9"/>
      <c r="V976" s="9"/>
      <c r="W976" s="17"/>
      <c r="X976" s="9"/>
      <c r="Y976" s="9"/>
      <c r="Z976" s="9"/>
      <c r="AA976" s="9"/>
      <c r="AB976" s="9"/>
      <c r="AC976" s="9"/>
      <c r="AD976" s="9"/>
      <c r="AE976" s="9"/>
      <c r="AF976" s="9"/>
      <c r="AG976" s="9"/>
      <c r="AH976" s="9"/>
    </row>
    <row r="977" spans="1:34" x14ac:dyDescent="0.25">
      <c r="A977" s="9"/>
      <c r="B977" s="9"/>
      <c r="C977" s="9"/>
      <c r="D977" s="9"/>
      <c r="E977" s="9"/>
      <c r="F977" s="9"/>
      <c r="G977" s="9"/>
      <c r="H977" s="9"/>
      <c r="I977" s="9"/>
      <c r="J977" s="9"/>
      <c r="K977" s="9"/>
      <c r="L977" s="9"/>
      <c r="M977" s="9"/>
      <c r="N977" s="9"/>
      <c r="O977" s="9"/>
      <c r="P977" s="9"/>
      <c r="S977" s="9"/>
      <c r="V977" s="9"/>
      <c r="W977" s="17"/>
      <c r="X977" s="9"/>
      <c r="Y977" s="9"/>
      <c r="Z977" s="9"/>
      <c r="AA977" s="9"/>
      <c r="AB977" s="9"/>
      <c r="AC977" s="9"/>
      <c r="AD977" s="9"/>
      <c r="AE977" s="9"/>
      <c r="AF977" s="9"/>
      <c r="AG977" s="9"/>
      <c r="AH977" s="9"/>
    </row>
    <row r="978" spans="1:34" x14ac:dyDescent="0.25">
      <c r="A978" s="9"/>
      <c r="B978" s="9"/>
      <c r="C978" s="9"/>
      <c r="D978" s="9"/>
      <c r="E978" s="9"/>
      <c r="F978" s="9"/>
      <c r="G978" s="9"/>
      <c r="H978" s="9"/>
      <c r="I978" s="9"/>
      <c r="J978" s="9"/>
      <c r="K978" s="9"/>
      <c r="L978" s="9"/>
      <c r="M978" s="9"/>
      <c r="N978" s="9"/>
      <c r="O978" s="9"/>
      <c r="P978" s="9"/>
      <c r="S978" s="9"/>
      <c r="V978" s="9"/>
      <c r="W978" s="17"/>
      <c r="X978" s="9"/>
      <c r="Y978" s="9"/>
      <c r="Z978" s="9"/>
      <c r="AA978" s="9"/>
      <c r="AB978" s="9"/>
      <c r="AC978" s="9"/>
      <c r="AD978" s="9"/>
      <c r="AE978" s="9"/>
      <c r="AF978" s="9"/>
      <c r="AG978" s="9"/>
      <c r="AH978" s="9"/>
    </row>
    <row r="979" spans="1:34" x14ac:dyDescent="0.25">
      <c r="A979" s="9"/>
      <c r="B979" s="9"/>
      <c r="C979" s="9"/>
      <c r="D979" s="9"/>
      <c r="E979" s="9"/>
      <c r="F979" s="9"/>
      <c r="G979" s="9"/>
      <c r="H979" s="9"/>
      <c r="I979" s="9"/>
      <c r="J979" s="9"/>
      <c r="K979" s="9"/>
      <c r="L979" s="9"/>
      <c r="M979" s="9"/>
      <c r="N979" s="9"/>
      <c r="O979" s="9"/>
      <c r="P979" s="9"/>
      <c r="S979" s="9"/>
      <c r="V979" s="9"/>
      <c r="W979" s="17"/>
      <c r="X979" s="9"/>
      <c r="Y979" s="9"/>
      <c r="Z979" s="9"/>
      <c r="AA979" s="9"/>
      <c r="AB979" s="9"/>
      <c r="AC979" s="9"/>
      <c r="AD979" s="9"/>
      <c r="AE979" s="9"/>
      <c r="AF979" s="9"/>
      <c r="AG979" s="9"/>
      <c r="AH979" s="9"/>
    </row>
    <row r="980" spans="1:34" x14ac:dyDescent="0.25">
      <c r="A980" s="9"/>
      <c r="B980" s="9"/>
      <c r="C980" s="9"/>
      <c r="D980" s="9"/>
      <c r="E980" s="9"/>
      <c r="F980" s="9"/>
      <c r="G980" s="9"/>
      <c r="H980" s="9"/>
      <c r="I980" s="9"/>
      <c r="J980" s="9"/>
      <c r="K980" s="9"/>
      <c r="L980" s="9"/>
      <c r="M980" s="9"/>
      <c r="N980" s="9"/>
      <c r="O980" s="9"/>
      <c r="P980" s="9"/>
      <c r="S980" s="9"/>
      <c r="V980" s="9"/>
      <c r="W980" s="17"/>
      <c r="X980" s="9"/>
      <c r="Y980" s="9"/>
      <c r="Z980" s="9"/>
      <c r="AA980" s="9"/>
      <c r="AB980" s="9"/>
      <c r="AC980" s="9"/>
      <c r="AD980" s="9"/>
      <c r="AE980" s="9"/>
      <c r="AF980" s="9"/>
      <c r="AG980" s="9"/>
      <c r="AH980" s="9"/>
    </row>
    <row r="981" spans="1:34" x14ac:dyDescent="0.25">
      <c r="A981" s="9"/>
      <c r="B981" s="9"/>
      <c r="C981" s="9"/>
      <c r="D981" s="9"/>
      <c r="E981" s="9"/>
      <c r="F981" s="9"/>
      <c r="G981" s="9"/>
      <c r="H981" s="9"/>
      <c r="I981" s="9"/>
      <c r="J981" s="9"/>
      <c r="K981" s="9"/>
      <c r="L981" s="9"/>
      <c r="M981" s="9"/>
      <c r="N981" s="9"/>
      <c r="O981" s="9"/>
      <c r="P981" s="9"/>
      <c r="S981" s="9"/>
      <c r="V981" s="9"/>
      <c r="W981" s="17"/>
      <c r="X981" s="9"/>
      <c r="Y981" s="9"/>
      <c r="Z981" s="9"/>
      <c r="AA981" s="9"/>
      <c r="AB981" s="9"/>
      <c r="AC981" s="9"/>
      <c r="AD981" s="9"/>
      <c r="AE981" s="9"/>
      <c r="AF981" s="9"/>
      <c r="AG981" s="9"/>
      <c r="AH981" s="9"/>
    </row>
    <row r="982" spans="1:34" x14ac:dyDescent="0.25">
      <c r="A982" s="9"/>
      <c r="B982" s="9"/>
      <c r="C982" s="9"/>
      <c r="D982" s="9"/>
      <c r="E982" s="9"/>
      <c r="F982" s="9"/>
      <c r="G982" s="9"/>
      <c r="H982" s="9"/>
      <c r="I982" s="9"/>
      <c r="J982" s="9"/>
      <c r="K982" s="9"/>
      <c r="L982" s="9"/>
      <c r="M982" s="9"/>
      <c r="N982" s="9"/>
      <c r="O982" s="9"/>
      <c r="P982" s="9"/>
      <c r="S982" s="9"/>
      <c r="V982" s="9"/>
      <c r="W982" s="17"/>
      <c r="X982" s="9"/>
      <c r="Y982" s="9"/>
      <c r="Z982" s="9"/>
      <c r="AA982" s="9"/>
      <c r="AB982" s="9"/>
      <c r="AC982" s="9"/>
      <c r="AD982" s="9"/>
      <c r="AE982" s="9"/>
      <c r="AF982" s="9"/>
      <c r="AG982" s="9"/>
      <c r="AH982" s="9"/>
    </row>
    <row r="983" spans="1:34" x14ac:dyDescent="0.25">
      <c r="A983" s="9"/>
      <c r="B983" s="9"/>
      <c r="C983" s="9"/>
      <c r="D983" s="9"/>
      <c r="E983" s="9"/>
      <c r="F983" s="9"/>
      <c r="G983" s="9"/>
      <c r="H983" s="9"/>
      <c r="I983" s="9"/>
      <c r="J983" s="9"/>
      <c r="K983" s="9"/>
      <c r="L983" s="9"/>
      <c r="M983" s="9"/>
      <c r="N983" s="9"/>
      <c r="O983" s="9"/>
      <c r="P983" s="9"/>
      <c r="S983" s="9"/>
      <c r="V983" s="9"/>
      <c r="W983" s="17"/>
      <c r="X983" s="9"/>
      <c r="Y983" s="9"/>
      <c r="Z983" s="9"/>
      <c r="AA983" s="9"/>
      <c r="AB983" s="9"/>
      <c r="AC983" s="9"/>
      <c r="AD983" s="9"/>
      <c r="AE983" s="9"/>
      <c r="AF983" s="9"/>
      <c r="AG983" s="9"/>
      <c r="AH983" s="9"/>
    </row>
    <row r="984" spans="1:34" x14ac:dyDescent="0.25">
      <c r="A984" s="9"/>
      <c r="B984" s="9"/>
      <c r="C984" s="9"/>
      <c r="D984" s="9"/>
      <c r="E984" s="9"/>
      <c r="F984" s="9"/>
      <c r="G984" s="9"/>
      <c r="H984" s="9"/>
      <c r="I984" s="9"/>
      <c r="J984" s="9"/>
      <c r="K984" s="9"/>
      <c r="L984" s="9"/>
      <c r="M984" s="9"/>
      <c r="N984" s="9"/>
      <c r="O984" s="9"/>
      <c r="P984" s="9"/>
      <c r="S984" s="9"/>
      <c r="V984" s="9"/>
      <c r="W984" s="17"/>
      <c r="X984" s="9"/>
      <c r="Y984" s="9"/>
      <c r="Z984" s="9"/>
      <c r="AA984" s="9"/>
      <c r="AB984" s="9"/>
      <c r="AC984" s="9"/>
      <c r="AD984" s="9"/>
      <c r="AE984" s="9"/>
      <c r="AF984" s="9"/>
      <c r="AG984" s="9"/>
      <c r="AH984" s="9"/>
    </row>
    <row r="985" spans="1:34" x14ac:dyDescent="0.25">
      <c r="A985" s="9"/>
      <c r="B985" s="9"/>
      <c r="C985" s="9"/>
      <c r="D985" s="9"/>
      <c r="E985" s="9"/>
      <c r="F985" s="9"/>
      <c r="G985" s="9"/>
      <c r="H985" s="9"/>
      <c r="I985" s="9"/>
      <c r="J985" s="9"/>
      <c r="K985" s="9"/>
      <c r="L985" s="9"/>
      <c r="M985" s="9"/>
      <c r="N985" s="9"/>
      <c r="O985" s="9"/>
      <c r="P985" s="9"/>
      <c r="S985" s="9"/>
      <c r="V985" s="9"/>
      <c r="W985" s="17"/>
      <c r="X985" s="9"/>
      <c r="Y985" s="9"/>
      <c r="Z985" s="9"/>
      <c r="AA985" s="9"/>
      <c r="AB985" s="9"/>
      <c r="AC985" s="9"/>
      <c r="AD985" s="9"/>
      <c r="AE985" s="9"/>
      <c r="AF985" s="9"/>
      <c r="AG985" s="9"/>
      <c r="AH985" s="9"/>
    </row>
    <row r="986" spans="1:34" x14ac:dyDescent="0.25">
      <c r="A986" s="9"/>
      <c r="B986" s="9"/>
      <c r="C986" s="9"/>
      <c r="D986" s="9"/>
      <c r="E986" s="9"/>
      <c r="F986" s="9"/>
      <c r="G986" s="9"/>
      <c r="H986" s="9"/>
      <c r="I986" s="9"/>
      <c r="J986" s="9"/>
      <c r="K986" s="9"/>
      <c r="L986" s="9"/>
      <c r="M986" s="9"/>
      <c r="N986" s="9"/>
      <c r="O986" s="9"/>
      <c r="P986" s="9"/>
      <c r="S986" s="9"/>
      <c r="V986" s="9"/>
      <c r="W986" s="17"/>
      <c r="X986" s="9"/>
      <c r="Y986" s="9"/>
      <c r="Z986" s="9"/>
      <c r="AA986" s="9"/>
      <c r="AB986" s="9"/>
      <c r="AC986" s="9"/>
      <c r="AD986" s="9"/>
      <c r="AE986" s="9"/>
      <c r="AF986" s="9"/>
      <c r="AG986" s="9"/>
      <c r="AH986" s="9"/>
    </row>
    <row r="987" spans="1:34" x14ac:dyDescent="0.25">
      <c r="A987" s="9"/>
      <c r="B987" s="9"/>
      <c r="C987" s="9"/>
      <c r="D987" s="9"/>
      <c r="E987" s="9"/>
      <c r="F987" s="9"/>
      <c r="G987" s="9"/>
      <c r="H987" s="9"/>
      <c r="I987" s="9"/>
      <c r="J987" s="9"/>
      <c r="K987" s="9"/>
      <c r="L987" s="9"/>
      <c r="M987" s="9"/>
      <c r="N987" s="9"/>
      <c r="O987" s="9"/>
      <c r="P987" s="9"/>
      <c r="S987" s="9"/>
      <c r="V987" s="9"/>
      <c r="W987" s="17"/>
      <c r="X987" s="9"/>
      <c r="Y987" s="9"/>
      <c r="Z987" s="9"/>
      <c r="AA987" s="9"/>
      <c r="AB987" s="9"/>
      <c r="AC987" s="9"/>
      <c r="AD987" s="9"/>
      <c r="AE987" s="9"/>
      <c r="AF987" s="9"/>
      <c r="AG987" s="9"/>
      <c r="AH987" s="9"/>
    </row>
    <row r="988" spans="1:34" x14ac:dyDescent="0.25">
      <c r="A988" s="9"/>
      <c r="B988" s="9"/>
      <c r="C988" s="9"/>
      <c r="D988" s="9"/>
      <c r="E988" s="9"/>
      <c r="F988" s="9"/>
      <c r="G988" s="9"/>
      <c r="H988" s="9"/>
      <c r="I988" s="9"/>
      <c r="J988" s="9"/>
      <c r="K988" s="9"/>
      <c r="L988" s="9"/>
      <c r="M988" s="9"/>
      <c r="N988" s="9"/>
      <c r="O988" s="9"/>
      <c r="P988" s="9"/>
      <c r="S988" s="9"/>
      <c r="V988" s="9"/>
      <c r="W988" s="17"/>
      <c r="X988" s="9"/>
      <c r="Y988" s="9"/>
      <c r="Z988" s="9"/>
      <c r="AA988" s="9"/>
      <c r="AB988" s="9"/>
      <c r="AC988" s="9"/>
      <c r="AD988" s="9"/>
      <c r="AE988" s="9"/>
      <c r="AF988" s="9"/>
      <c r="AG988" s="9"/>
      <c r="AH988" s="9"/>
    </row>
    <row r="989" spans="1:34" x14ac:dyDescent="0.25">
      <c r="A989" s="9"/>
      <c r="B989" s="9"/>
      <c r="C989" s="9"/>
      <c r="D989" s="9"/>
      <c r="E989" s="9"/>
      <c r="F989" s="9"/>
      <c r="G989" s="9"/>
      <c r="H989" s="9"/>
      <c r="I989" s="9"/>
      <c r="J989" s="9"/>
      <c r="K989" s="9"/>
      <c r="L989" s="9"/>
      <c r="M989" s="9"/>
      <c r="N989" s="9"/>
      <c r="O989" s="9"/>
      <c r="P989" s="9"/>
      <c r="S989" s="9"/>
      <c r="V989" s="9"/>
      <c r="W989" s="17"/>
      <c r="X989" s="9"/>
      <c r="Y989" s="9"/>
      <c r="Z989" s="9"/>
      <c r="AA989" s="9"/>
      <c r="AB989" s="9"/>
      <c r="AC989" s="9"/>
      <c r="AD989" s="9"/>
      <c r="AE989" s="9"/>
      <c r="AF989" s="9"/>
      <c r="AG989" s="9"/>
      <c r="AH989" s="9"/>
    </row>
    <row r="990" spans="1:34" x14ac:dyDescent="0.25">
      <c r="A990" s="9"/>
      <c r="B990" s="9"/>
      <c r="C990" s="9"/>
      <c r="D990" s="9"/>
      <c r="E990" s="9"/>
      <c r="F990" s="9"/>
      <c r="G990" s="9"/>
      <c r="H990" s="9"/>
      <c r="I990" s="9"/>
      <c r="J990" s="9"/>
      <c r="K990" s="9"/>
      <c r="L990" s="9"/>
      <c r="M990" s="9"/>
      <c r="N990" s="9"/>
      <c r="O990" s="9"/>
      <c r="P990" s="9"/>
      <c r="S990" s="9"/>
      <c r="V990" s="9"/>
      <c r="W990" s="17"/>
      <c r="X990" s="9"/>
      <c r="Y990" s="9"/>
      <c r="Z990" s="9"/>
      <c r="AA990" s="9"/>
      <c r="AB990" s="9"/>
      <c r="AC990" s="9"/>
      <c r="AD990" s="9"/>
      <c r="AE990" s="9"/>
      <c r="AF990" s="9"/>
      <c r="AG990" s="9"/>
      <c r="AH990" s="9"/>
    </row>
    <row r="991" spans="1:34" x14ac:dyDescent="0.25">
      <c r="A991" s="9"/>
      <c r="B991" s="9"/>
      <c r="C991" s="9"/>
      <c r="D991" s="9"/>
      <c r="E991" s="9"/>
      <c r="F991" s="9"/>
      <c r="G991" s="9"/>
      <c r="H991" s="9"/>
      <c r="I991" s="9"/>
      <c r="J991" s="9"/>
      <c r="K991" s="9"/>
      <c r="L991" s="9"/>
      <c r="M991" s="9"/>
      <c r="N991" s="9"/>
      <c r="O991" s="9"/>
      <c r="P991" s="9"/>
      <c r="S991" s="9"/>
      <c r="V991" s="9"/>
      <c r="W991" s="17"/>
      <c r="X991" s="9"/>
      <c r="Y991" s="9"/>
      <c r="Z991" s="9"/>
      <c r="AA991" s="9"/>
      <c r="AB991" s="9"/>
      <c r="AC991" s="9"/>
      <c r="AD991" s="9"/>
      <c r="AE991" s="9"/>
      <c r="AF991" s="9"/>
      <c r="AG991" s="9"/>
      <c r="AH991" s="9"/>
    </row>
    <row r="992" spans="1:34" x14ac:dyDescent="0.25">
      <c r="A992" s="9"/>
      <c r="B992" s="9"/>
      <c r="C992" s="9"/>
      <c r="D992" s="9"/>
      <c r="E992" s="9"/>
      <c r="F992" s="9"/>
      <c r="G992" s="9"/>
      <c r="H992" s="9"/>
      <c r="I992" s="9"/>
      <c r="J992" s="9"/>
      <c r="K992" s="9"/>
      <c r="L992" s="9"/>
      <c r="M992" s="9"/>
      <c r="N992" s="9"/>
      <c r="O992" s="9"/>
      <c r="P992" s="9"/>
      <c r="S992" s="9"/>
      <c r="V992" s="9"/>
      <c r="W992" s="17"/>
      <c r="X992" s="9"/>
      <c r="Y992" s="9"/>
      <c r="Z992" s="9"/>
      <c r="AA992" s="9"/>
      <c r="AB992" s="9"/>
      <c r="AC992" s="9"/>
      <c r="AD992" s="9"/>
      <c r="AE992" s="9"/>
      <c r="AF992" s="9"/>
      <c r="AG992" s="9"/>
      <c r="AH992" s="9"/>
    </row>
    <row r="993" spans="1:34" x14ac:dyDescent="0.25">
      <c r="A993" s="9"/>
      <c r="B993" s="9"/>
      <c r="C993" s="9"/>
      <c r="D993" s="9"/>
      <c r="E993" s="9"/>
      <c r="F993" s="9"/>
      <c r="G993" s="9"/>
      <c r="H993" s="9"/>
      <c r="I993" s="9"/>
      <c r="J993" s="9"/>
      <c r="K993" s="9"/>
      <c r="L993" s="9"/>
      <c r="M993" s="9"/>
      <c r="N993" s="9"/>
      <c r="O993" s="9"/>
      <c r="P993" s="9"/>
      <c r="S993" s="9"/>
      <c r="V993" s="9"/>
      <c r="W993" s="17"/>
      <c r="X993" s="9"/>
      <c r="Y993" s="9"/>
      <c r="Z993" s="9"/>
      <c r="AA993" s="9"/>
      <c r="AB993" s="9"/>
      <c r="AC993" s="9"/>
      <c r="AD993" s="9"/>
      <c r="AE993" s="9"/>
      <c r="AF993" s="9"/>
      <c r="AG993" s="9"/>
      <c r="AH993" s="9"/>
    </row>
    <row r="994" spans="1:34" x14ac:dyDescent="0.25">
      <c r="A994" s="9"/>
      <c r="B994" s="9"/>
      <c r="C994" s="9"/>
      <c r="D994" s="9"/>
      <c r="E994" s="9"/>
      <c r="F994" s="9"/>
      <c r="G994" s="9"/>
      <c r="H994" s="9"/>
      <c r="I994" s="9"/>
      <c r="J994" s="9"/>
      <c r="K994" s="9"/>
      <c r="L994" s="9"/>
      <c r="M994" s="9"/>
      <c r="N994" s="9"/>
      <c r="O994" s="9"/>
      <c r="P994" s="9"/>
      <c r="S994" s="9"/>
      <c r="V994" s="9"/>
      <c r="W994" s="17"/>
      <c r="X994" s="9"/>
      <c r="Y994" s="9"/>
      <c r="Z994" s="9"/>
      <c r="AA994" s="9"/>
      <c r="AB994" s="9"/>
      <c r="AC994" s="9"/>
      <c r="AD994" s="9"/>
      <c r="AE994" s="9"/>
      <c r="AF994" s="9"/>
      <c r="AG994" s="9"/>
      <c r="AH994" s="9"/>
    </row>
    <row r="995" spans="1:34" x14ac:dyDescent="0.25">
      <c r="A995" s="9"/>
      <c r="B995" s="9"/>
      <c r="C995" s="9"/>
      <c r="D995" s="9"/>
      <c r="E995" s="9"/>
      <c r="F995" s="9"/>
      <c r="G995" s="9"/>
      <c r="H995" s="9"/>
      <c r="I995" s="9"/>
      <c r="J995" s="9"/>
      <c r="K995" s="9"/>
      <c r="L995" s="9"/>
      <c r="M995" s="9"/>
      <c r="N995" s="9"/>
      <c r="O995" s="9"/>
      <c r="P995" s="9"/>
      <c r="S995" s="9"/>
      <c r="V995" s="9"/>
      <c r="W995" s="17"/>
      <c r="X995" s="9"/>
      <c r="Y995" s="9"/>
      <c r="Z995" s="9"/>
      <c r="AA995" s="9"/>
      <c r="AB995" s="9"/>
      <c r="AC995" s="9"/>
      <c r="AD995" s="9"/>
      <c r="AE995" s="9"/>
      <c r="AF995" s="9"/>
      <c r="AG995" s="9"/>
      <c r="AH995" s="9"/>
    </row>
    <row r="996" spans="1:34" x14ac:dyDescent="0.25">
      <c r="A996" s="9"/>
      <c r="B996" s="9"/>
      <c r="C996" s="9"/>
      <c r="D996" s="9"/>
      <c r="E996" s="9"/>
      <c r="F996" s="9"/>
      <c r="G996" s="9"/>
      <c r="H996" s="9"/>
      <c r="I996" s="9"/>
      <c r="J996" s="9"/>
      <c r="K996" s="9"/>
      <c r="L996" s="9"/>
      <c r="M996" s="9"/>
      <c r="N996" s="9"/>
      <c r="O996" s="9"/>
      <c r="P996" s="9"/>
      <c r="S996" s="9"/>
      <c r="V996" s="9"/>
      <c r="W996" s="17"/>
      <c r="X996" s="9"/>
      <c r="Y996" s="9"/>
      <c r="Z996" s="9"/>
      <c r="AA996" s="9"/>
      <c r="AB996" s="9"/>
      <c r="AC996" s="9"/>
      <c r="AD996" s="9"/>
      <c r="AE996" s="9"/>
      <c r="AF996" s="9"/>
      <c r="AG996" s="9"/>
      <c r="AH996" s="9"/>
    </row>
    <row r="997" spans="1:34" x14ac:dyDescent="0.25">
      <c r="A997" s="9"/>
      <c r="B997" s="9"/>
      <c r="C997" s="9"/>
      <c r="D997" s="9"/>
      <c r="E997" s="9"/>
      <c r="F997" s="9"/>
      <c r="G997" s="9"/>
      <c r="H997" s="9"/>
      <c r="I997" s="9"/>
      <c r="J997" s="9"/>
      <c r="K997" s="9"/>
      <c r="L997" s="9"/>
      <c r="M997" s="9"/>
      <c r="N997" s="9"/>
      <c r="O997" s="9"/>
      <c r="P997" s="9"/>
      <c r="S997" s="9"/>
      <c r="V997" s="9"/>
      <c r="W997" s="17"/>
      <c r="X997" s="9"/>
      <c r="Y997" s="9"/>
      <c r="Z997" s="9"/>
      <c r="AA997" s="9"/>
      <c r="AB997" s="9"/>
      <c r="AC997" s="9"/>
      <c r="AD997" s="9"/>
      <c r="AE997" s="9"/>
      <c r="AF997" s="9"/>
      <c r="AG997" s="9"/>
      <c r="AH997" s="9"/>
    </row>
    <row r="998" spans="1:34" x14ac:dyDescent="0.25">
      <c r="A998" s="9"/>
      <c r="B998" s="9"/>
      <c r="C998" s="9"/>
      <c r="D998" s="9"/>
      <c r="E998" s="9"/>
      <c r="F998" s="9"/>
      <c r="G998" s="9"/>
      <c r="H998" s="9"/>
      <c r="I998" s="9"/>
      <c r="J998" s="9"/>
      <c r="K998" s="9"/>
      <c r="L998" s="9"/>
      <c r="M998" s="9"/>
      <c r="N998" s="9"/>
      <c r="O998" s="9"/>
      <c r="P998" s="9"/>
      <c r="S998" s="9"/>
      <c r="V998" s="9"/>
      <c r="W998" s="17"/>
      <c r="X998" s="9"/>
      <c r="Y998" s="9"/>
      <c r="Z998" s="9"/>
      <c r="AA998" s="9"/>
      <c r="AB998" s="9"/>
      <c r="AC998" s="9"/>
      <c r="AD998" s="9"/>
      <c r="AE998" s="9"/>
      <c r="AF998" s="9"/>
      <c r="AG998" s="9"/>
      <c r="AH998" s="9"/>
    </row>
    <row r="999" spans="1:34" x14ac:dyDescent="0.25">
      <c r="A999" s="9"/>
      <c r="B999" s="9"/>
      <c r="C999" s="9"/>
      <c r="D999" s="9"/>
      <c r="E999" s="9"/>
      <c r="F999" s="9"/>
      <c r="G999" s="9"/>
      <c r="H999" s="9"/>
      <c r="I999" s="9"/>
      <c r="J999" s="9"/>
      <c r="K999" s="9"/>
      <c r="L999" s="9"/>
      <c r="M999" s="9"/>
      <c r="N999" s="9"/>
      <c r="O999" s="9"/>
      <c r="P999" s="9"/>
      <c r="S999" s="9"/>
      <c r="V999" s="9"/>
      <c r="W999" s="17"/>
      <c r="X999" s="9"/>
      <c r="Y999" s="9"/>
      <c r="Z999" s="9"/>
      <c r="AA999" s="9"/>
      <c r="AB999" s="9"/>
      <c r="AC999" s="9"/>
      <c r="AD999" s="9"/>
      <c r="AE999" s="9"/>
      <c r="AF999" s="9"/>
      <c r="AG999" s="9"/>
      <c r="AH999" s="9"/>
    </row>
    <row r="1000" spans="1:34" x14ac:dyDescent="0.25">
      <c r="A1000" s="9"/>
      <c r="B1000" s="9"/>
      <c r="C1000" s="9"/>
      <c r="D1000" s="9"/>
      <c r="E1000" s="9"/>
      <c r="F1000" s="9"/>
      <c r="G1000" s="9"/>
      <c r="H1000" s="9"/>
      <c r="I1000" s="9"/>
      <c r="J1000" s="9"/>
      <c r="K1000" s="9"/>
      <c r="L1000" s="9"/>
      <c r="M1000" s="9"/>
      <c r="N1000" s="9"/>
      <c r="O1000" s="9"/>
      <c r="P1000" s="9"/>
      <c r="S1000" s="9"/>
      <c r="V1000" s="9"/>
      <c r="W1000" s="17"/>
      <c r="X1000" s="9"/>
      <c r="Y1000" s="9"/>
      <c r="Z1000" s="9"/>
      <c r="AA1000" s="9"/>
      <c r="AB1000" s="9"/>
      <c r="AC1000" s="9"/>
      <c r="AD1000" s="9"/>
      <c r="AE1000" s="9"/>
      <c r="AF1000" s="9"/>
      <c r="AG1000" s="9"/>
      <c r="AH1000" s="9"/>
    </row>
  </sheetData>
  <sheetProtection password="DEB6" sheet="1" objects="1" scenarios="1"/>
  <autoFilter ref="A39:AH71">
    <filterColumn colId="21">
      <filters>
        <filter val="Abierta - Vencida"/>
      </filters>
    </filterColumn>
  </autoFilter>
  <mergeCells count="24">
    <mergeCell ref="L29:M29"/>
    <mergeCell ref="L28:M28"/>
    <mergeCell ref="I28:K28"/>
    <mergeCell ref="D21:T24"/>
    <mergeCell ref="I26:M26"/>
    <mergeCell ref="P27:V27"/>
    <mergeCell ref="I27:K27"/>
    <mergeCell ref="F26:G26"/>
    <mergeCell ref="A21:C24"/>
    <mergeCell ref="A26:C26"/>
    <mergeCell ref="A27:C27"/>
    <mergeCell ref="L30:M30"/>
    <mergeCell ref="T38:W38"/>
    <mergeCell ref="A38:G38"/>
    <mergeCell ref="H38:P38"/>
    <mergeCell ref="Q38:S38"/>
    <mergeCell ref="M33:M34"/>
    <mergeCell ref="I31:M31"/>
    <mergeCell ref="I30:K30"/>
    <mergeCell ref="U22:W22"/>
    <mergeCell ref="U24:W24"/>
    <mergeCell ref="U21:W21"/>
    <mergeCell ref="L27:M27"/>
    <mergeCell ref="I29:K29"/>
  </mergeCells>
  <conditionalFormatting sqref="X40:X71">
    <cfRule type="cellIs" dxfId="187" priority="1" operator="greaterThan">
      <formula>SI($P$40-$X$38)&gt;0</formula>
    </cfRule>
  </conditionalFormatting>
  <conditionalFormatting sqref="V40:V71">
    <cfRule type="cellIs" dxfId="186" priority="2" operator="equal">
      <formula>$J$6</formula>
    </cfRule>
  </conditionalFormatting>
  <conditionalFormatting sqref="V40:V71">
    <cfRule type="cellIs" dxfId="185" priority="3" operator="equal">
      <formula>$J$5</formula>
    </cfRule>
  </conditionalFormatting>
  <conditionalFormatting sqref="V40:V71">
    <cfRule type="cellIs" dxfId="184" priority="4" operator="equal">
      <formula>$J$4</formula>
    </cfRule>
  </conditionalFormatting>
  <dataValidations count="7">
    <dataValidation type="list" allowBlank="1" showInputMessage="1" showErrorMessage="1" prompt=" -  - " sqref="I41:I44 I46:I47 I49:I50 I53:I56 I58:I59 I61:I62 I64:I65 I68:I71">
      <formula1>$H$2:$H$5</formula1>
    </dataValidation>
    <dataValidation type="list" allowBlank="1" showInputMessage="1" showErrorMessage="1" prompt=" -  - " sqref="F41:F42 F54 F69">
      <formula1>$G$2:$G$3</formula1>
    </dataValidation>
    <dataValidation type="list" allowBlank="1" showInputMessage="1" showErrorMessage="1" prompt=" -  - " sqref="A27">
      <formula1>$C$2:$C$17</formula1>
    </dataValidation>
    <dataValidation type="list" allowBlank="1" showInputMessage="1" showErrorMessage="1" prompt=" -  - " sqref="J41:J44 J46:J47 J49:J50 J53:J56 J58:J59 J61:J62 J64:J65 J68:J71">
      <formula1>$I$2:$I$8</formula1>
    </dataValidation>
    <dataValidation type="list" allowBlank="1" showInputMessage="1" showErrorMessage="1" prompt=" -  - " sqref="V41:V44 V46:V47 V49:V50 V53:V56 V58:V59 V61:V62 V64:V65 V68:V71">
      <formula1>$J$3:$J$6</formula1>
    </dataValidation>
    <dataValidation type="list" allowBlank="1" showInputMessage="1" showErrorMessage="1" prompt=" -  - " sqref="C41:C42 C54 C69">
      <formula1>$D$2:$D$14</formula1>
    </dataValidation>
    <dataValidation type="list" allowBlank="1" showInputMessage="1" showErrorMessage="1" prompt=" -  - " sqref="B41:B42 B54 B69">
      <formula1>$F$2:$F$10</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MP</vt:lpstr>
      <vt:lpstr>CONSOLIDADO</vt:lpstr>
      <vt:lpstr>DIC-01</vt:lpstr>
      <vt:lpstr>DIP-02</vt:lpstr>
      <vt:lpstr>MIC-03</vt:lpstr>
      <vt:lpstr>EST-04</vt:lpstr>
      <vt:lpstr>DIS-05</vt:lpstr>
      <vt:lpstr>ETT-06</vt:lpstr>
      <vt:lpstr>GD-07</vt:lpstr>
      <vt:lpstr>GC-08</vt:lpstr>
      <vt:lpstr>GJ-09</vt:lpstr>
      <vt:lpstr>AU-10</vt:lpstr>
      <vt:lpstr>GRF-11</vt:lpstr>
      <vt:lpstr>GT-12</vt:lpstr>
      <vt:lpstr>GTH-13</vt:lpstr>
      <vt:lpstr>GF-14</vt:lpstr>
      <vt:lpstr>CID-15</vt:lpstr>
      <vt:lpstr>ESE-16</vt:lpstr>
      <vt:lpstr>Copia de DIP-02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Alix del Pilar Hurtado Pedraz</cp:lastModifiedBy>
  <dcterms:created xsi:type="dcterms:W3CDTF">2017-04-18T14:09:08Z</dcterms:created>
  <dcterms:modified xsi:type="dcterms:W3CDTF">2017-05-22T16:52:10Z</dcterms:modified>
</cp:coreProperties>
</file>